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comments2.xml" ContentType="application/vnd.openxmlformats-officedocument.spreadsheetml.comments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comments4.xml" ContentType="application/vnd.openxmlformats-officedocument.spreadsheetml.comments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smben\Google Drive\Analytics\Forecasting\Baseball\Data\"/>
    </mc:Choice>
  </mc:AlternateContent>
  <xr:revisionPtr revIDLastSave="0" documentId="13_ncr:1_{7C5665DD-31A3-4CFD-98A0-E1ADA877A039}" xr6:coauthVersionLast="47" xr6:coauthVersionMax="47" xr10:uidLastSave="{00000000-0000-0000-0000-000000000000}"/>
  <bookViews>
    <workbookView xWindow="-98" yWindow="-98" windowWidth="22695" windowHeight="14476" xr2:uid="{DB580E8F-DE80-45DB-8F90-8972BF86D5E3}"/>
  </bookViews>
  <sheets>
    <sheet name="Team Table" sheetId="12" r:id="rId1"/>
    <sheet name="Pitcher - On Pace Counting Stat" sheetId="16" r:id="rId2"/>
    <sheet name="Current Team WAR - Pitching" sheetId="11" r:id="rId3"/>
    <sheet name="PECOTA Projections" sheetId="15" r:id="rId4"/>
    <sheet name="Team WAR Projections" sheetId="13" r:id="rId5"/>
    <sheet name="Current Team WAR - Bat" sheetId="14" r:id="rId6"/>
    <sheet name="Pitcher Table" sheetId="9" r:id="rId7"/>
    <sheet name="Batter Table" sheetId="8" r:id="rId8"/>
    <sheet name="FanGraphs ZiPS - Update - Batte" sheetId="3" r:id="rId9"/>
    <sheet name="FanGraphs ZiPS - PreSeason - Ba" sheetId="2" r:id="rId10"/>
    <sheet name="FanGraphs Current - Pitcher" sheetId="7" r:id="rId11"/>
    <sheet name="Batter - On Pace Couting Stat" sheetId="17" r:id="rId12"/>
    <sheet name="FanGraphs Current - Batter" sheetId="6" r:id="rId13"/>
    <sheet name="FanGraphs ZiPS - Update - Pitch" sheetId="5" r:id="rId14"/>
    <sheet name="FanGraphs ZiPS - PreSeason - Pi" sheetId="4" r:id="rId15"/>
  </sheets>
  <definedNames>
    <definedName name="ExternalData_1" localSheetId="9" hidden="1">'FanGraphs ZiPS - PreSeason - Ba'!#REF!</definedName>
    <definedName name="ExternalData_1" localSheetId="14" hidden="1">'FanGraphs ZiPS - PreSeason - Pi'!#REF!</definedName>
    <definedName name="ExternalData_2" localSheetId="5" hidden="1">'Current Team WAR - Bat'!$A$1:$AA$31</definedName>
    <definedName name="ExternalData_2" localSheetId="2" hidden="1">'Current Team WAR - Pitching'!$A$1:$Z$31</definedName>
    <definedName name="ExternalData_2" localSheetId="8" hidden="1">'FanGraphs ZiPS - Update - Batte'!#REF!</definedName>
    <definedName name="ExternalData_2" localSheetId="13" hidden="1">'FanGraphs ZiPS - Update - Pitch'!#REF!</definedName>
    <definedName name="ExternalData_3" localSheetId="12" hidden="1">'FanGraphs Current - Batter'!$A$1:$AA$146</definedName>
    <definedName name="ExternalData_4" localSheetId="10" hidden="1">'FanGraphs Current - Pitcher'!$A$1:$Z$304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2" l="1"/>
  <c r="G2" i="12"/>
  <c r="H2" i="12" s="1"/>
  <c r="B188" i="9"/>
  <c r="B17" i="9"/>
  <c r="B163" i="9"/>
  <c r="B8" i="9"/>
  <c r="B46" i="9"/>
  <c r="B81" i="9"/>
  <c r="B114" i="9"/>
  <c r="B132" i="9"/>
  <c r="B105" i="9"/>
  <c r="B36" i="9"/>
  <c r="B154" i="9"/>
  <c r="B280" i="9"/>
  <c r="B15" i="9"/>
  <c r="B77" i="9"/>
  <c r="B294" i="9"/>
  <c r="B75" i="9"/>
  <c r="B56" i="9"/>
  <c r="B89" i="9"/>
  <c r="B255" i="9"/>
  <c r="B122" i="9"/>
  <c r="B256" i="9"/>
  <c r="B39" i="9"/>
  <c r="B65" i="9"/>
  <c r="B92" i="9"/>
  <c r="B179" i="9"/>
  <c r="B25" i="9"/>
  <c r="B251" i="9"/>
  <c r="B16" i="9"/>
  <c r="B27" i="9"/>
  <c r="B153" i="9"/>
  <c r="B28" i="9"/>
  <c r="B42" i="9"/>
  <c r="B175" i="9"/>
  <c r="B157" i="9"/>
  <c r="B189" i="9"/>
  <c r="B190" i="9"/>
  <c r="B233" i="9"/>
  <c r="B24" i="9"/>
  <c r="B62" i="9"/>
  <c r="B9" i="9"/>
  <c r="B103" i="9"/>
  <c r="B166" i="9"/>
  <c r="B21" i="9"/>
  <c r="B121" i="9"/>
  <c r="B141" i="9"/>
  <c r="B186" i="9"/>
  <c r="B182" i="9"/>
  <c r="B82" i="9"/>
  <c r="B147" i="9"/>
  <c r="B267" i="9"/>
  <c r="B85" i="9"/>
  <c r="B125" i="9"/>
  <c r="B37" i="9"/>
  <c r="B97" i="9"/>
  <c r="B30" i="9"/>
  <c r="B31" i="9"/>
  <c r="B268" i="9"/>
  <c r="B58" i="9"/>
  <c r="B226" i="9"/>
  <c r="B257" i="9"/>
  <c r="B213" i="9"/>
  <c r="B41" i="9"/>
  <c r="B238" i="9"/>
  <c r="B55" i="9"/>
  <c r="B250" i="9"/>
  <c r="B112" i="9"/>
  <c r="B52" i="9"/>
  <c r="B239" i="9"/>
  <c r="B78" i="9"/>
  <c r="B74" i="9"/>
  <c r="B247" i="9"/>
  <c r="B275" i="9"/>
  <c r="B47" i="9"/>
  <c r="B209" i="9"/>
  <c r="B2" i="9"/>
  <c r="B70" i="9"/>
  <c r="B271" i="9"/>
  <c r="B32" i="9"/>
  <c r="B120" i="9"/>
  <c r="B57" i="9"/>
  <c r="B159" i="9"/>
  <c r="B44" i="9"/>
  <c r="B115" i="9"/>
  <c r="B192" i="9"/>
  <c r="B301" i="9"/>
  <c r="B106" i="9"/>
  <c r="B134" i="9"/>
  <c r="B273" i="9"/>
  <c r="B34" i="9"/>
  <c r="B244" i="9"/>
  <c r="B23" i="9"/>
  <c r="B231" i="9"/>
  <c r="B51" i="9"/>
  <c r="B118" i="9"/>
  <c r="B90" i="9"/>
  <c r="B80" i="9"/>
  <c r="B91" i="9"/>
  <c r="B205" i="9"/>
  <c r="B172" i="9"/>
  <c r="B283" i="9"/>
  <c r="B54" i="9"/>
  <c r="B61" i="9"/>
  <c r="B3" i="9"/>
  <c r="B195" i="9"/>
  <c r="B274" i="9"/>
  <c r="B116" i="9"/>
  <c r="B282" i="9"/>
  <c r="B216" i="9"/>
  <c r="B281" i="9"/>
  <c r="B176" i="9"/>
  <c r="B72" i="9"/>
  <c r="B225" i="9"/>
  <c r="B99" i="9"/>
  <c r="B232" i="9"/>
  <c r="B49" i="9"/>
  <c r="B88" i="9"/>
  <c r="B124" i="9"/>
  <c r="B167" i="9"/>
  <c r="B119" i="9"/>
  <c r="B138" i="9"/>
  <c r="B102" i="9"/>
  <c r="B53" i="9"/>
  <c r="B43" i="9"/>
  <c r="B293" i="9"/>
  <c r="B79" i="9"/>
  <c r="B196" i="9"/>
  <c r="B290" i="9"/>
  <c r="B73" i="9"/>
  <c r="B110" i="9"/>
  <c r="B158" i="9"/>
  <c r="B142" i="9"/>
  <c r="B223" i="9"/>
  <c r="B149" i="9"/>
  <c r="B292" i="9"/>
  <c r="B286" i="9"/>
  <c r="B63" i="9"/>
  <c r="B206" i="9"/>
  <c r="B235" i="9"/>
  <c r="B69" i="9"/>
  <c r="B303" i="9"/>
  <c r="B217" i="9"/>
  <c r="B289" i="9"/>
  <c r="B117" i="9"/>
  <c r="B234" i="9"/>
  <c r="B191" i="9"/>
  <c r="B104" i="9"/>
  <c r="B227" i="9"/>
  <c r="B258" i="9"/>
  <c r="B143" i="9"/>
  <c r="B237" i="9"/>
  <c r="B202" i="9"/>
  <c r="B146" i="9"/>
  <c r="B194" i="9"/>
  <c r="B207" i="9"/>
  <c r="B187" i="9"/>
  <c r="B131" i="9"/>
  <c r="B246" i="9"/>
  <c r="B220" i="9"/>
  <c r="B168" i="9"/>
  <c r="B236" i="9"/>
  <c r="B160" i="9"/>
  <c r="B249" i="9"/>
  <c r="B171" i="9"/>
  <c r="B87" i="9"/>
  <c r="B180" i="9"/>
  <c r="B288" i="9"/>
  <c r="B151" i="9"/>
  <c r="B165" i="9"/>
  <c r="B296" i="9"/>
  <c r="B291" i="9"/>
  <c r="B212" i="9"/>
  <c r="B59" i="9"/>
  <c r="B259" i="9"/>
  <c r="B139" i="9"/>
  <c r="B204" i="9"/>
  <c r="B156" i="9"/>
  <c r="B4" i="9"/>
  <c r="B169" i="9"/>
  <c r="B211" i="9"/>
  <c r="B76" i="9"/>
  <c r="B94" i="9"/>
  <c r="B304" i="9"/>
  <c r="B140" i="9"/>
  <c r="B150" i="9"/>
  <c r="B287" i="9"/>
  <c r="B270" i="9"/>
  <c r="B242" i="9"/>
  <c r="B269" i="9"/>
  <c r="B148" i="9"/>
  <c r="B222" i="9"/>
  <c r="B278" i="9"/>
  <c r="B248" i="9"/>
  <c r="B219" i="9"/>
  <c r="B135" i="9"/>
  <c r="B100" i="9"/>
  <c r="B260" i="9"/>
  <c r="B133" i="9"/>
  <c r="B261" i="9"/>
  <c r="B230" i="9"/>
  <c r="B229" i="9"/>
  <c r="B240" i="9"/>
  <c r="B201" i="9"/>
  <c r="B170" i="9"/>
  <c r="B199" i="9"/>
  <c r="B5" i="9"/>
  <c r="B279" i="9"/>
  <c r="B277" i="9"/>
  <c r="B126" i="9"/>
  <c r="B6" i="9"/>
  <c r="B200" i="9"/>
  <c r="B299" i="9"/>
  <c r="B262" i="9"/>
  <c r="B7" i="9"/>
  <c r="B241" i="9"/>
  <c r="B86" i="9"/>
  <c r="B127" i="9"/>
  <c r="B243" i="9"/>
  <c r="B298" i="9"/>
  <c r="B145" i="9"/>
  <c r="B263" i="9"/>
  <c r="B178" i="9"/>
  <c r="B264" i="9"/>
  <c r="B113" i="9"/>
  <c r="B297" i="9"/>
  <c r="B295" i="9"/>
  <c r="B265" i="9"/>
  <c r="B302" i="9"/>
  <c r="B276" i="9"/>
  <c r="B266" i="9"/>
  <c r="B285" i="9"/>
  <c r="B300" i="9"/>
  <c r="B272" i="9"/>
  <c r="C188" i="9"/>
  <c r="C17" i="9"/>
  <c r="C163" i="9"/>
  <c r="C8" i="9"/>
  <c r="C46" i="9"/>
  <c r="C81" i="9"/>
  <c r="C114" i="9"/>
  <c r="C132" i="9"/>
  <c r="C105" i="9"/>
  <c r="C36" i="9"/>
  <c r="C154" i="9"/>
  <c r="C280" i="9"/>
  <c r="C15" i="9"/>
  <c r="C77" i="9"/>
  <c r="C294" i="9"/>
  <c r="C75" i="9"/>
  <c r="C56" i="9"/>
  <c r="C89" i="9"/>
  <c r="C255" i="9"/>
  <c r="C122" i="9"/>
  <c r="C256" i="9"/>
  <c r="C39" i="9"/>
  <c r="C65" i="9"/>
  <c r="C92" i="9"/>
  <c r="C179" i="9"/>
  <c r="C25" i="9"/>
  <c r="C251" i="9"/>
  <c r="C16" i="9"/>
  <c r="C27" i="9"/>
  <c r="C153" i="9"/>
  <c r="C28" i="9"/>
  <c r="C42" i="9"/>
  <c r="C175" i="9"/>
  <c r="C157" i="9"/>
  <c r="C189" i="9"/>
  <c r="C190" i="9"/>
  <c r="C233" i="9"/>
  <c r="C24" i="9"/>
  <c r="C62" i="9"/>
  <c r="C9" i="9"/>
  <c r="C103" i="9"/>
  <c r="C166" i="9"/>
  <c r="C21" i="9"/>
  <c r="C121" i="9"/>
  <c r="C141" i="9"/>
  <c r="C186" i="9"/>
  <c r="C182" i="9"/>
  <c r="C82" i="9"/>
  <c r="C147" i="9"/>
  <c r="C267" i="9"/>
  <c r="C85" i="9"/>
  <c r="C125" i="9"/>
  <c r="C37" i="9"/>
  <c r="C97" i="9"/>
  <c r="C30" i="9"/>
  <c r="C31" i="9"/>
  <c r="C268" i="9"/>
  <c r="C58" i="9"/>
  <c r="C226" i="9"/>
  <c r="C257" i="9"/>
  <c r="C213" i="9"/>
  <c r="C41" i="9"/>
  <c r="C238" i="9"/>
  <c r="C55" i="9"/>
  <c r="C250" i="9"/>
  <c r="C112" i="9"/>
  <c r="C52" i="9"/>
  <c r="C239" i="9"/>
  <c r="C78" i="9"/>
  <c r="C74" i="9"/>
  <c r="C247" i="9"/>
  <c r="C275" i="9"/>
  <c r="C47" i="9"/>
  <c r="C209" i="9"/>
  <c r="C2" i="9"/>
  <c r="C70" i="9"/>
  <c r="C271" i="9"/>
  <c r="C32" i="9"/>
  <c r="C120" i="9"/>
  <c r="C57" i="9"/>
  <c r="C159" i="9"/>
  <c r="C44" i="9"/>
  <c r="C115" i="9"/>
  <c r="C192" i="9"/>
  <c r="C301" i="9"/>
  <c r="C106" i="9"/>
  <c r="C134" i="9"/>
  <c r="C273" i="9"/>
  <c r="C34" i="9"/>
  <c r="C244" i="9"/>
  <c r="C23" i="9"/>
  <c r="C231" i="9"/>
  <c r="C51" i="9"/>
  <c r="C118" i="9"/>
  <c r="C90" i="9"/>
  <c r="C80" i="9"/>
  <c r="C91" i="9"/>
  <c r="C205" i="9"/>
  <c r="C172" i="9"/>
  <c r="C283" i="9"/>
  <c r="C54" i="9"/>
  <c r="C61" i="9"/>
  <c r="C3" i="9"/>
  <c r="C195" i="9"/>
  <c r="C274" i="9"/>
  <c r="C116" i="9"/>
  <c r="C282" i="9"/>
  <c r="C216" i="9"/>
  <c r="C281" i="9"/>
  <c r="C176" i="9"/>
  <c r="C72" i="9"/>
  <c r="C225" i="9"/>
  <c r="C99" i="9"/>
  <c r="C232" i="9"/>
  <c r="C49" i="9"/>
  <c r="C88" i="9"/>
  <c r="C124" i="9"/>
  <c r="C167" i="9"/>
  <c r="C119" i="9"/>
  <c r="C138" i="9"/>
  <c r="C102" i="9"/>
  <c r="C53" i="9"/>
  <c r="C43" i="9"/>
  <c r="C293" i="9"/>
  <c r="I293" i="9" s="1"/>
  <c r="C79" i="9"/>
  <c r="C196" i="9"/>
  <c r="C290" i="9"/>
  <c r="C73" i="9"/>
  <c r="C110" i="9"/>
  <c r="C158" i="9"/>
  <c r="C142" i="9"/>
  <c r="C223" i="9"/>
  <c r="C149" i="9"/>
  <c r="C292" i="9"/>
  <c r="C286" i="9"/>
  <c r="C63" i="9"/>
  <c r="C206" i="9"/>
  <c r="C235" i="9"/>
  <c r="C69" i="9"/>
  <c r="C303" i="9"/>
  <c r="C217" i="9"/>
  <c r="C289" i="9"/>
  <c r="C117" i="9"/>
  <c r="C234" i="9"/>
  <c r="C191" i="9"/>
  <c r="C104" i="9"/>
  <c r="C227" i="9"/>
  <c r="C258" i="9"/>
  <c r="C143" i="9"/>
  <c r="C237" i="9"/>
  <c r="C202" i="9"/>
  <c r="D202" i="9" s="1"/>
  <c r="C146" i="9"/>
  <c r="D146" i="9" s="1"/>
  <c r="G146" i="9" s="1"/>
  <c r="C194" i="9"/>
  <c r="C207" i="9"/>
  <c r="C187" i="9"/>
  <c r="C131" i="9"/>
  <c r="D131" i="9" s="1"/>
  <c r="C246" i="9"/>
  <c r="C220" i="9"/>
  <c r="C168" i="9"/>
  <c r="D168" i="9" s="1"/>
  <c r="C236" i="9"/>
  <c r="D236" i="9" s="1"/>
  <c r="G236" i="9" s="1"/>
  <c r="C160" i="9"/>
  <c r="D160" i="9" s="1"/>
  <c r="C249" i="9"/>
  <c r="C171" i="9"/>
  <c r="C87" i="9"/>
  <c r="D87" i="9" s="1"/>
  <c r="C180" i="9"/>
  <c r="C288" i="9"/>
  <c r="C151" i="9"/>
  <c r="D151" i="9" s="1"/>
  <c r="C165" i="9"/>
  <c r="D165" i="9" s="1"/>
  <c r="G165" i="9" s="1"/>
  <c r="C296" i="9"/>
  <c r="C291" i="9"/>
  <c r="C212" i="9"/>
  <c r="C59" i="9"/>
  <c r="D59" i="9" s="1"/>
  <c r="C259" i="9"/>
  <c r="C139" i="9"/>
  <c r="C204" i="9"/>
  <c r="D204" i="9" s="1"/>
  <c r="C156" i="9"/>
  <c r="C4" i="9"/>
  <c r="D4" i="9" s="1"/>
  <c r="C169" i="9"/>
  <c r="C211" i="9"/>
  <c r="C76" i="9"/>
  <c r="D76" i="9" s="1"/>
  <c r="C94" i="9"/>
  <c r="C304" i="9"/>
  <c r="C140" i="9"/>
  <c r="D140" i="9" s="1"/>
  <c r="C150" i="9"/>
  <c r="D150" i="9" s="1"/>
  <c r="C287" i="9"/>
  <c r="C270" i="9"/>
  <c r="C242" i="9"/>
  <c r="C269" i="9"/>
  <c r="D269" i="9" s="1"/>
  <c r="C148" i="9"/>
  <c r="C222" i="9"/>
  <c r="C278" i="9"/>
  <c r="D278" i="9" s="1"/>
  <c r="C248" i="9"/>
  <c r="D248" i="9" s="1"/>
  <c r="G248" i="9" s="1"/>
  <c r="C219" i="9"/>
  <c r="D219" i="9" s="1"/>
  <c r="C135" i="9"/>
  <c r="C100" i="9"/>
  <c r="C260" i="9"/>
  <c r="D260" i="9" s="1"/>
  <c r="C133" i="9"/>
  <c r="C261" i="9"/>
  <c r="C230" i="9"/>
  <c r="D230" i="9" s="1"/>
  <c r="C229" i="9"/>
  <c r="D229" i="9" s="1"/>
  <c r="G229" i="9" s="1"/>
  <c r="C240" i="9"/>
  <c r="C201" i="9"/>
  <c r="C170" i="9"/>
  <c r="C199" i="9"/>
  <c r="D199" i="9" s="1"/>
  <c r="C5" i="9"/>
  <c r="C279" i="9"/>
  <c r="C277" i="9"/>
  <c r="D277" i="9" s="1"/>
  <c r="C126" i="9"/>
  <c r="C6" i="9"/>
  <c r="D6" i="9" s="1"/>
  <c r="C200" i="9"/>
  <c r="D200" i="9" s="1"/>
  <c r="C299" i="9"/>
  <c r="C262" i="9"/>
  <c r="D262" i="9" s="1"/>
  <c r="G262" i="9" s="1"/>
  <c r="C7" i="9"/>
  <c r="C241" i="9"/>
  <c r="C86" i="9"/>
  <c r="D86" i="9" s="1"/>
  <c r="C127" i="9"/>
  <c r="D127" i="9" s="1"/>
  <c r="C243" i="9"/>
  <c r="D243" i="9" s="1"/>
  <c r="C298" i="9"/>
  <c r="C145" i="9"/>
  <c r="C263" i="9"/>
  <c r="D263" i="9" s="1"/>
  <c r="C178" i="9"/>
  <c r="C264" i="9"/>
  <c r="C113" i="9"/>
  <c r="D113" i="9" s="1"/>
  <c r="C297" i="9"/>
  <c r="D297" i="9" s="1"/>
  <c r="C295" i="9"/>
  <c r="D295" i="9" s="1"/>
  <c r="C265" i="9"/>
  <c r="C302" i="9"/>
  <c r="C276" i="9"/>
  <c r="C266" i="9"/>
  <c r="C285" i="9"/>
  <c r="C300" i="9"/>
  <c r="D300" i="9" s="1"/>
  <c r="C272" i="9"/>
  <c r="D272" i="9" s="1"/>
  <c r="D188" i="9"/>
  <c r="D17" i="9"/>
  <c r="D163" i="9"/>
  <c r="D8" i="9"/>
  <c r="D46" i="9"/>
  <c r="D81" i="9"/>
  <c r="D114" i="9"/>
  <c r="D132" i="9"/>
  <c r="D105" i="9"/>
  <c r="D36" i="9"/>
  <c r="D154" i="9"/>
  <c r="D280" i="9"/>
  <c r="D15" i="9"/>
  <c r="D77" i="9"/>
  <c r="D294" i="9"/>
  <c r="D75" i="9"/>
  <c r="D56" i="9"/>
  <c r="D89" i="9"/>
  <c r="D255" i="9"/>
  <c r="D122" i="9"/>
  <c r="D256" i="9"/>
  <c r="D39" i="9"/>
  <c r="D65" i="9"/>
  <c r="D92" i="9"/>
  <c r="D179" i="9"/>
  <c r="D25" i="9"/>
  <c r="D251" i="9"/>
  <c r="D16" i="9"/>
  <c r="G16" i="9" s="1"/>
  <c r="D27" i="9"/>
  <c r="D153" i="9"/>
  <c r="D28" i="9"/>
  <c r="D42" i="9"/>
  <c r="D175" i="9"/>
  <c r="D157" i="9"/>
  <c r="D189" i="9"/>
  <c r="D190" i="9"/>
  <c r="D233" i="9"/>
  <c r="D24" i="9"/>
  <c r="D62" i="9"/>
  <c r="D9" i="9"/>
  <c r="D103" i="9"/>
  <c r="D166" i="9"/>
  <c r="D21" i="9"/>
  <c r="D121" i="9"/>
  <c r="D141" i="9"/>
  <c r="D186" i="9"/>
  <c r="D182" i="9"/>
  <c r="D82" i="9"/>
  <c r="D147" i="9"/>
  <c r="D267" i="9"/>
  <c r="D85" i="9"/>
  <c r="D125" i="9"/>
  <c r="D37" i="9"/>
  <c r="D97" i="9"/>
  <c r="D30" i="9"/>
  <c r="D31" i="9"/>
  <c r="D268" i="9"/>
  <c r="D58" i="9"/>
  <c r="D226" i="9"/>
  <c r="D257" i="9"/>
  <c r="G257" i="9" s="1"/>
  <c r="D213" i="9"/>
  <c r="D41" i="9"/>
  <c r="D238" i="9"/>
  <c r="D55" i="9"/>
  <c r="D250" i="9"/>
  <c r="D112" i="9"/>
  <c r="D52" i="9"/>
  <c r="D239" i="9"/>
  <c r="D78" i="9"/>
  <c r="D74" i="9"/>
  <c r="D247" i="9"/>
  <c r="D275" i="9"/>
  <c r="D47" i="9"/>
  <c r="D209" i="9"/>
  <c r="D2" i="9"/>
  <c r="D70" i="9"/>
  <c r="D271" i="9"/>
  <c r="D32" i="9"/>
  <c r="D120" i="9"/>
  <c r="D57" i="9"/>
  <c r="D159" i="9"/>
  <c r="D44" i="9"/>
  <c r="D115" i="9"/>
  <c r="D192" i="9"/>
  <c r="D301" i="9"/>
  <c r="D106" i="9"/>
  <c r="D134" i="9"/>
  <c r="D273" i="9"/>
  <c r="D34" i="9"/>
  <c r="D244" i="9"/>
  <c r="D23" i="9"/>
  <c r="D231" i="9"/>
  <c r="G231" i="9" s="1"/>
  <c r="D51" i="9"/>
  <c r="D118" i="9"/>
  <c r="D90" i="9"/>
  <c r="D80" i="9"/>
  <c r="D91" i="9"/>
  <c r="D205" i="9"/>
  <c r="D172" i="9"/>
  <c r="D283" i="9"/>
  <c r="D54" i="9"/>
  <c r="D61" i="9"/>
  <c r="D3" i="9"/>
  <c r="D195" i="9"/>
  <c r="D274" i="9"/>
  <c r="D116" i="9"/>
  <c r="D282" i="9"/>
  <c r="D216" i="9"/>
  <c r="D281" i="9"/>
  <c r="D176" i="9"/>
  <c r="D72" i="9"/>
  <c r="D225" i="9"/>
  <c r="D99" i="9"/>
  <c r="D232" i="9"/>
  <c r="D49" i="9"/>
  <c r="D88" i="9"/>
  <c r="D124" i="9"/>
  <c r="D167" i="9"/>
  <c r="D119" i="9"/>
  <c r="D138" i="9"/>
  <c r="D102" i="9"/>
  <c r="D53" i="9"/>
  <c r="D43" i="9"/>
  <c r="D293" i="9"/>
  <c r="D79" i="9"/>
  <c r="D196" i="9"/>
  <c r="D290" i="9"/>
  <c r="D73" i="9"/>
  <c r="D110" i="9"/>
  <c r="D158" i="9"/>
  <c r="D142" i="9"/>
  <c r="D223" i="9"/>
  <c r="D149" i="9"/>
  <c r="D292" i="9"/>
  <c r="D286" i="9"/>
  <c r="D63" i="9"/>
  <c r="D206" i="9"/>
  <c r="D235" i="9"/>
  <c r="D69" i="9"/>
  <c r="D303" i="9"/>
  <c r="G303" i="9" s="1"/>
  <c r="D217" i="9"/>
  <c r="D289" i="9"/>
  <c r="D117" i="9"/>
  <c r="D234" i="9"/>
  <c r="D191" i="9"/>
  <c r="D104" i="9"/>
  <c r="D227" i="9"/>
  <c r="D258" i="9"/>
  <c r="D143" i="9"/>
  <c r="D237" i="9"/>
  <c r="D194" i="9"/>
  <c r="D207" i="9"/>
  <c r="D187" i="9"/>
  <c r="D246" i="9"/>
  <c r="D220" i="9"/>
  <c r="D249" i="9"/>
  <c r="D171" i="9"/>
  <c r="D180" i="9"/>
  <c r="D288" i="9"/>
  <c r="D296" i="9"/>
  <c r="D291" i="9"/>
  <c r="D212" i="9"/>
  <c r="D259" i="9"/>
  <c r="D139" i="9"/>
  <c r="D156" i="9"/>
  <c r="D169" i="9"/>
  <c r="D211" i="9"/>
  <c r="D94" i="9"/>
  <c r="D304" i="9"/>
  <c r="D287" i="9"/>
  <c r="D270" i="9"/>
  <c r="D242" i="9"/>
  <c r="D148" i="9"/>
  <c r="D222" i="9"/>
  <c r="D135" i="9"/>
  <c r="D100" i="9"/>
  <c r="D133" i="9"/>
  <c r="D261" i="9"/>
  <c r="D240" i="9"/>
  <c r="D201" i="9"/>
  <c r="D170" i="9"/>
  <c r="D5" i="9"/>
  <c r="D279" i="9"/>
  <c r="D126" i="9"/>
  <c r="D299" i="9"/>
  <c r="G299" i="9" s="1"/>
  <c r="D7" i="9"/>
  <c r="D241" i="9"/>
  <c r="D298" i="9"/>
  <c r="D145" i="9"/>
  <c r="D178" i="9"/>
  <c r="D264" i="9"/>
  <c r="D265" i="9"/>
  <c r="D302" i="9"/>
  <c r="D266" i="9"/>
  <c r="D285" i="9"/>
  <c r="E188" i="9"/>
  <c r="E17" i="9"/>
  <c r="F17" i="9" s="1"/>
  <c r="G17" i="9" s="1"/>
  <c r="E163" i="9"/>
  <c r="F163" i="9" s="1"/>
  <c r="E8" i="9"/>
  <c r="F8" i="9" s="1"/>
  <c r="E46" i="9"/>
  <c r="F46" i="9" s="1"/>
  <c r="G46" i="9" s="1"/>
  <c r="E81" i="9"/>
  <c r="F81" i="9" s="1"/>
  <c r="G81" i="9" s="1"/>
  <c r="E114" i="9"/>
  <c r="F114" i="9" s="1"/>
  <c r="E132" i="9"/>
  <c r="F132" i="9" s="1"/>
  <c r="E105" i="9"/>
  <c r="E36" i="9"/>
  <c r="F36" i="9" s="1"/>
  <c r="G36" i="9" s="1"/>
  <c r="E154" i="9"/>
  <c r="F154" i="9" s="1"/>
  <c r="G154" i="9" s="1"/>
  <c r="E280" i="9"/>
  <c r="F280" i="9" s="1"/>
  <c r="E15" i="9"/>
  <c r="F15" i="9" s="1"/>
  <c r="G15" i="9" s="1"/>
  <c r="E77" i="9"/>
  <c r="F77" i="9" s="1"/>
  <c r="G77" i="9" s="1"/>
  <c r="E294" i="9"/>
  <c r="F294" i="9" s="1"/>
  <c r="E75" i="9"/>
  <c r="F75" i="9" s="1"/>
  <c r="E56" i="9"/>
  <c r="E89" i="9"/>
  <c r="F89" i="9" s="1"/>
  <c r="G89" i="9" s="1"/>
  <c r="E255" i="9"/>
  <c r="F255" i="9" s="1"/>
  <c r="E122" i="9"/>
  <c r="F122" i="9" s="1"/>
  <c r="E256" i="9"/>
  <c r="F256" i="9" s="1"/>
  <c r="G256" i="9" s="1"/>
  <c r="E39" i="9"/>
  <c r="F39" i="9" s="1"/>
  <c r="G39" i="9" s="1"/>
  <c r="E65" i="9"/>
  <c r="F65" i="9" s="1"/>
  <c r="E92" i="9"/>
  <c r="F92" i="9" s="1"/>
  <c r="E179" i="9"/>
  <c r="E25" i="9"/>
  <c r="F25" i="9" s="1"/>
  <c r="G25" i="9" s="1"/>
  <c r="E251" i="9"/>
  <c r="F251" i="9" s="1"/>
  <c r="G251" i="9" s="1"/>
  <c r="E16" i="9"/>
  <c r="F16" i="9" s="1"/>
  <c r="E27" i="9"/>
  <c r="F27" i="9" s="1"/>
  <c r="G27" i="9" s="1"/>
  <c r="E153" i="9"/>
  <c r="F153" i="9" s="1"/>
  <c r="G153" i="9" s="1"/>
  <c r="E28" i="9"/>
  <c r="F28" i="9" s="1"/>
  <c r="E42" i="9"/>
  <c r="F42" i="9" s="1"/>
  <c r="E175" i="9"/>
  <c r="E157" i="9"/>
  <c r="F157" i="9" s="1"/>
  <c r="G157" i="9" s="1"/>
  <c r="E189" i="9"/>
  <c r="F189" i="9" s="1"/>
  <c r="E190" i="9"/>
  <c r="F190" i="9" s="1"/>
  <c r="E233" i="9"/>
  <c r="F233" i="9" s="1"/>
  <c r="G233" i="9" s="1"/>
  <c r="E24" i="9"/>
  <c r="F24" i="9" s="1"/>
  <c r="G24" i="9" s="1"/>
  <c r="E62" i="9"/>
  <c r="F62" i="9" s="1"/>
  <c r="E9" i="9"/>
  <c r="F9" i="9" s="1"/>
  <c r="E103" i="9"/>
  <c r="E166" i="9"/>
  <c r="F166" i="9" s="1"/>
  <c r="G166" i="9" s="1"/>
  <c r="E21" i="9"/>
  <c r="F21" i="9" s="1"/>
  <c r="G21" i="9" s="1"/>
  <c r="E121" i="9"/>
  <c r="F121" i="9" s="1"/>
  <c r="E141" i="9"/>
  <c r="F141" i="9" s="1"/>
  <c r="G141" i="9" s="1"/>
  <c r="E186" i="9"/>
  <c r="F186" i="9" s="1"/>
  <c r="G186" i="9" s="1"/>
  <c r="E182" i="9"/>
  <c r="F182" i="9" s="1"/>
  <c r="E82" i="9"/>
  <c r="F82" i="9" s="1"/>
  <c r="E147" i="9"/>
  <c r="E267" i="9"/>
  <c r="F267" i="9" s="1"/>
  <c r="G267" i="9" s="1"/>
  <c r="E85" i="9"/>
  <c r="F85" i="9" s="1"/>
  <c r="E125" i="9"/>
  <c r="F125" i="9" s="1"/>
  <c r="E37" i="9"/>
  <c r="F37" i="9" s="1"/>
  <c r="G37" i="9" s="1"/>
  <c r="E97" i="9"/>
  <c r="F97" i="9" s="1"/>
  <c r="G97" i="9" s="1"/>
  <c r="E30" i="9"/>
  <c r="F30" i="9" s="1"/>
  <c r="E31" i="9"/>
  <c r="F31" i="9" s="1"/>
  <c r="E268" i="9"/>
  <c r="E58" i="9"/>
  <c r="F58" i="9" s="1"/>
  <c r="G58" i="9" s="1"/>
  <c r="E226" i="9"/>
  <c r="F226" i="9" s="1"/>
  <c r="G226" i="9" s="1"/>
  <c r="E257" i="9"/>
  <c r="F257" i="9" s="1"/>
  <c r="E213" i="9"/>
  <c r="F213" i="9" s="1"/>
  <c r="G213" i="9" s="1"/>
  <c r="E41" i="9"/>
  <c r="F41" i="9" s="1"/>
  <c r="G41" i="9" s="1"/>
  <c r="E238" i="9"/>
  <c r="F238" i="9" s="1"/>
  <c r="E55" i="9"/>
  <c r="F55" i="9" s="1"/>
  <c r="E250" i="9"/>
  <c r="E112" i="9"/>
  <c r="F112" i="9" s="1"/>
  <c r="G112" i="9" s="1"/>
  <c r="E52" i="9"/>
  <c r="F52" i="9" s="1"/>
  <c r="E239" i="9"/>
  <c r="F239" i="9" s="1"/>
  <c r="E78" i="9"/>
  <c r="F78" i="9" s="1"/>
  <c r="G78" i="9" s="1"/>
  <c r="E74" i="9"/>
  <c r="F74" i="9" s="1"/>
  <c r="G74" i="9" s="1"/>
  <c r="E247" i="9"/>
  <c r="F247" i="9" s="1"/>
  <c r="E275" i="9"/>
  <c r="F275" i="9" s="1"/>
  <c r="E47" i="9"/>
  <c r="E209" i="9"/>
  <c r="F209" i="9" s="1"/>
  <c r="G209" i="9" s="1"/>
  <c r="E2" i="9"/>
  <c r="F2" i="9" s="1"/>
  <c r="G2" i="9" s="1"/>
  <c r="E70" i="9"/>
  <c r="F70" i="9" s="1"/>
  <c r="E271" i="9"/>
  <c r="F271" i="9" s="1"/>
  <c r="G271" i="9" s="1"/>
  <c r="E32" i="9"/>
  <c r="F32" i="9" s="1"/>
  <c r="G32" i="9" s="1"/>
  <c r="E120" i="9"/>
  <c r="F120" i="9" s="1"/>
  <c r="E57" i="9"/>
  <c r="F57" i="9" s="1"/>
  <c r="E159" i="9"/>
  <c r="E44" i="9"/>
  <c r="F44" i="9" s="1"/>
  <c r="G44" i="9" s="1"/>
  <c r="E115" i="9"/>
  <c r="F115" i="9" s="1"/>
  <c r="E192" i="9"/>
  <c r="F192" i="9" s="1"/>
  <c r="E301" i="9"/>
  <c r="F301" i="9" s="1"/>
  <c r="G301" i="9" s="1"/>
  <c r="E106" i="9"/>
  <c r="F106" i="9" s="1"/>
  <c r="G106" i="9" s="1"/>
  <c r="E134" i="9"/>
  <c r="F134" i="9" s="1"/>
  <c r="E273" i="9"/>
  <c r="F273" i="9" s="1"/>
  <c r="E34" i="9"/>
  <c r="E244" i="9"/>
  <c r="F244" i="9" s="1"/>
  <c r="G244" i="9" s="1"/>
  <c r="E23" i="9"/>
  <c r="F23" i="9" s="1"/>
  <c r="G23" i="9" s="1"/>
  <c r="E231" i="9"/>
  <c r="F231" i="9" s="1"/>
  <c r="E51" i="9"/>
  <c r="F51" i="9" s="1"/>
  <c r="G51" i="9" s="1"/>
  <c r="E118" i="9"/>
  <c r="F118" i="9" s="1"/>
  <c r="G118" i="9" s="1"/>
  <c r="E90" i="9"/>
  <c r="F90" i="9" s="1"/>
  <c r="E80" i="9"/>
  <c r="F80" i="9" s="1"/>
  <c r="E91" i="9"/>
  <c r="E205" i="9"/>
  <c r="F205" i="9" s="1"/>
  <c r="G205" i="9" s="1"/>
  <c r="E172" i="9"/>
  <c r="F172" i="9" s="1"/>
  <c r="E283" i="9"/>
  <c r="F283" i="9" s="1"/>
  <c r="E54" i="9"/>
  <c r="F54" i="9" s="1"/>
  <c r="G54" i="9" s="1"/>
  <c r="E61" i="9"/>
  <c r="F61" i="9" s="1"/>
  <c r="G61" i="9" s="1"/>
  <c r="E3" i="9"/>
  <c r="F3" i="9" s="1"/>
  <c r="E195" i="9"/>
  <c r="F195" i="9" s="1"/>
  <c r="E274" i="9"/>
  <c r="E116" i="9"/>
  <c r="F116" i="9" s="1"/>
  <c r="G116" i="9" s="1"/>
  <c r="E282" i="9"/>
  <c r="F282" i="9" s="1"/>
  <c r="G282" i="9" s="1"/>
  <c r="E216" i="9"/>
  <c r="F216" i="9" s="1"/>
  <c r="E281" i="9"/>
  <c r="F281" i="9" s="1"/>
  <c r="G281" i="9" s="1"/>
  <c r="E176" i="9"/>
  <c r="F176" i="9" s="1"/>
  <c r="G176" i="9" s="1"/>
  <c r="E72" i="9"/>
  <c r="F72" i="9" s="1"/>
  <c r="E225" i="9"/>
  <c r="F225" i="9" s="1"/>
  <c r="E99" i="9"/>
  <c r="E232" i="9"/>
  <c r="F232" i="9" s="1"/>
  <c r="G232" i="9" s="1"/>
  <c r="E49" i="9"/>
  <c r="F49" i="9" s="1"/>
  <c r="E88" i="9"/>
  <c r="F88" i="9" s="1"/>
  <c r="E124" i="9"/>
  <c r="F124" i="9" s="1"/>
  <c r="G124" i="9" s="1"/>
  <c r="E167" i="9"/>
  <c r="F167" i="9" s="1"/>
  <c r="G167" i="9" s="1"/>
  <c r="E119" i="9"/>
  <c r="F119" i="9" s="1"/>
  <c r="E138" i="9"/>
  <c r="F138" i="9" s="1"/>
  <c r="E102" i="9"/>
  <c r="E53" i="9"/>
  <c r="F53" i="9" s="1"/>
  <c r="G53" i="9" s="1"/>
  <c r="E43" i="9"/>
  <c r="F43" i="9" s="1"/>
  <c r="G43" i="9" s="1"/>
  <c r="E293" i="9"/>
  <c r="F293" i="9" s="1"/>
  <c r="E79" i="9"/>
  <c r="F79" i="9" s="1"/>
  <c r="G79" i="9" s="1"/>
  <c r="E196" i="9"/>
  <c r="F196" i="9" s="1"/>
  <c r="G196" i="9" s="1"/>
  <c r="E290" i="9"/>
  <c r="F290" i="9" s="1"/>
  <c r="E73" i="9"/>
  <c r="F73" i="9" s="1"/>
  <c r="E110" i="9"/>
  <c r="E158" i="9"/>
  <c r="F158" i="9" s="1"/>
  <c r="G158" i="9" s="1"/>
  <c r="E142" i="9"/>
  <c r="F142" i="9" s="1"/>
  <c r="E223" i="9"/>
  <c r="F223" i="9" s="1"/>
  <c r="E149" i="9"/>
  <c r="F149" i="9" s="1"/>
  <c r="G149" i="9" s="1"/>
  <c r="E292" i="9"/>
  <c r="F292" i="9" s="1"/>
  <c r="G292" i="9" s="1"/>
  <c r="E286" i="9"/>
  <c r="F286" i="9" s="1"/>
  <c r="E63" i="9"/>
  <c r="F63" i="9" s="1"/>
  <c r="E206" i="9"/>
  <c r="E235" i="9"/>
  <c r="F235" i="9" s="1"/>
  <c r="G235" i="9" s="1"/>
  <c r="E69" i="9"/>
  <c r="F69" i="9" s="1"/>
  <c r="G69" i="9" s="1"/>
  <c r="E303" i="9"/>
  <c r="F303" i="9" s="1"/>
  <c r="E217" i="9"/>
  <c r="F217" i="9" s="1"/>
  <c r="G217" i="9" s="1"/>
  <c r="E289" i="9"/>
  <c r="F289" i="9" s="1"/>
  <c r="G289" i="9" s="1"/>
  <c r="E117" i="9"/>
  <c r="F117" i="9" s="1"/>
  <c r="E234" i="9"/>
  <c r="F234" i="9" s="1"/>
  <c r="E191" i="9"/>
  <c r="E104" i="9"/>
  <c r="F104" i="9" s="1"/>
  <c r="G104" i="9" s="1"/>
  <c r="E227" i="9"/>
  <c r="F227" i="9" s="1"/>
  <c r="E258" i="9"/>
  <c r="F258" i="9" s="1"/>
  <c r="E143" i="9"/>
  <c r="F143" i="9" s="1"/>
  <c r="G143" i="9" s="1"/>
  <c r="E237" i="9"/>
  <c r="F237" i="9" s="1"/>
  <c r="G237" i="9" s="1"/>
  <c r="E202" i="9"/>
  <c r="F202" i="9" s="1"/>
  <c r="E146" i="9"/>
  <c r="F146" i="9" s="1"/>
  <c r="E194" i="9"/>
  <c r="E207" i="9"/>
  <c r="F207" i="9" s="1"/>
  <c r="E187" i="9"/>
  <c r="F187" i="9" s="1"/>
  <c r="G187" i="9" s="1"/>
  <c r="E131" i="9"/>
  <c r="F131" i="9" s="1"/>
  <c r="E246" i="9"/>
  <c r="F246" i="9" s="1"/>
  <c r="G246" i="9" s="1"/>
  <c r="E220" i="9"/>
  <c r="F220" i="9" s="1"/>
  <c r="G220" i="9" s="1"/>
  <c r="E168" i="9"/>
  <c r="F168" i="9" s="1"/>
  <c r="E236" i="9"/>
  <c r="F236" i="9" s="1"/>
  <c r="E160" i="9"/>
  <c r="E249" i="9"/>
  <c r="F249" i="9" s="1"/>
  <c r="G249" i="9" s="1"/>
  <c r="E171" i="9"/>
  <c r="F171" i="9" s="1"/>
  <c r="E87" i="9"/>
  <c r="F87" i="9" s="1"/>
  <c r="E180" i="9"/>
  <c r="F180" i="9" s="1"/>
  <c r="G180" i="9" s="1"/>
  <c r="E288" i="9"/>
  <c r="F288" i="9" s="1"/>
  <c r="G288" i="9" s="1"/>
  <c r="E151" i="9"/>
  <c r="F151" i="9" s="1"/>
  <c r="E165" i="9"/>
  <c r="F165" i="9" s="1"/>
  <c r="E296" i="9"/>
  <c r="E291" i="9"/>
  <c r="F291" i="9" s="1"/>
  <c r="G291" i="9" s="1"/>
  <c r="E212" i="9"/>
  <c r="F212" i="9" s="1"/>
  <c r="E59" i="9"/>
  <c r="F59" i="9" s="1"/>
  <c r="G59" i="9" s="1"/>
  <c r="E259" i="9"/>
  <c r="F259" i="9" s="1"/>
  <c r="E139" i="9"/>
  <c r="F139" i="9" s="1"/>
  <c r="G139" i="9" s="1"/>
  <c r="E204" i="9"/>
  <c r="F204" i="9" s="1"/>
  <c r="E156" i="9"/>
  <c r="F156" i="9" s="1"/>
  <c r="E4" i="9"/>
  <c r="E169" i="9"/>
  <c r="F169" i="9" s="1"/>
  <c r="G169" i="9" s="1"/>
  <c r="E211" i="9"/>
  <c r="F211" i="9" s="1"/>
  <c r="E76" i="9"/>
  <c r="F76" i="9" s="1"/>
  <c r="E94" i="9"/>
  <c r="F94" i="9" s="1"/>
  <c r="G94" i="9" s="1"/>
  <c r="E304" i="9"/>
  <c r="F304" i="9" s="1"/>
  <c r="G304" i="9" s="1"/>
  <c r="E140" i="9"/>
  <c r="F140" i="9" s="1"/>
  <c r="G140" i="9" s="1"/>
  <c r="E150" i="9"/>
  <c r="F150" i="9" s="1"/>
  <c r="E287" i="9"/>
  <c r="E270" i="9"/>
  <c r="F270" i="9" s="1"/>
  <c r="G270" i="9" s="1"/>
  <c r="E242" i="9"/>
  <c r="F242" i="9" s="1"/>
  <c r="G242" i="9" s="1"/>
  <c r="E269" i="9"/>
  <c r="F269" i="9" s="1"/>
  <c r="E148" i="9"/>
  <c r="F148" i="9" s="1"/>
  <c r="G148" i="9" s="1"/>
  <c r="E222" i="9"/>
  <c r="F222" i="9" s="1"/>
  <c r="G222" i="9" s="1"/>
  <c r="E278" i="9"/>
  <c r="F278" i="9" s="1"/>
  <c r="E248" i="9"/>
  <c r="F248" i="9" s="1"/>
  <c r="E219" i="9"/>
  <c r="E135" i="9"/>
  <c r="F135" i="9" s="1"/>
  <c r="G135" i="9" s="1"/>
  <c r="E100" i="9"/>
  <c r="F100" i="9" s="1"/>
  <c r="E260" i="9"/>
  <c r="F260" i="9" s="1"/>
  <c r="E133" i="9"/>
  <c r="F133" i="9" s="1"/>
  <c r="E261" i="9"/>
  <c r="F261" i="9" s="1"/>
  <c r="G261" i="9" s="1"/>
  <c r="E230" i="9"/>
  <c r="F230" i="9" s="1"/>
  <c r="E229" i="9"/>
  <c r="F229" i="9" s="1"/>
  <c r="E240" i="9"/>
  <c r="E201" i="9"/>
  <c r="F201" i="9" s="1"/>
  <c r="G201" i="9" s="1"/>
  <c r="E170" i="9"/>
  <c r="F170" i="9" s="1"/>
  <c r="E199" i="9"/>
  <c r="F199" i="9" s="1"/>
  <c r="E5" i="9"/>
  <c r="F5" i="9" s="1"/>
  <c r="E279" i="9"/>
  <c r="F279" i="9" s="1"/>
  <c r="G279" i="9" s="1"/>
  <c r="E277" i="9"/>
  <c r="F277" i="9" s="1"/>
  <c r="E126" i="9"/>
  <c r="F126" i="9" s="1"/>
  <c r="E6" i="9"/>
  <c r="E200" i="9"/>
  <c r="F200" i="9" s="1"/>
  <c r="G200" i="9" s="1"/>
  <c r="E299" i="9"/>
  <c r="F299" i="9" s="1"/>
  <c r="E262" i="9"/>
  <c r="F262" i="9" s="1"/>
  <c r="E7" i="9"/>
  <c r="F7" i="9" s="1"/>
  <c r="E241" i="9"/>
  <c r="F241" i="9" s="1"/>
  <c r="G241" i="9" s="1"/>
  <c r="E86" i="9"/>
  <c r="F86" i="9" s="1"/>
  <c r="G86" i="9" s="1"/>
  <c r="E127" i="9"/>
  <c r="F127" i="9" s="1"/>
  <c r="G127" i="9" s="1"/>
  <c r="E243" i="9"/>
  <c r="E298" i="9"/>
  <c r="F298" i="9" s="1"/>
  <c r="G298" i="9" s="1"/>
  <c r="E145" i="9"/>
  <c r="F145" i="9" s="1"/>
  <c r="G145" i="9" s="1"/>
  <c r="E263" i="9"/>
  <c r="F263" i="9" s="1"/>
  <c r="E178" i="9"/>
  <c r="F178" i="9" s="1"/>
  <c r="G178" i="9" s="1"/>
  <c r="E264" i="9"/>
  <c r="F264" i="9" s="1"/>
  <c r="G264" i="9" s="1"/>
  <c r="E113" i="9"/>
  <c r="F113" i="9" s="1"/>
  <c r="E297" i="9"/>
  <c r="F297" i="9" s="1"/>
  <c r="E295" i="9"/>
  <c r="E265" i="9"/>
  <c r="F265" i="9" s="1"/>
  <c r="G265" i="9" s="1"/>
  <c r="E302" i="9"/>
  <c r="F302" i="9" s="1"/>
  <c r="G302" i="9" s="1"/>
  <c r="E276" i="9"/>
  <c r="F276" i="9" s="1"/>
  <c r="E266" i="9"/>
  <c r="F266" i="9" s="1"/>
  <c r="G266" i="9" s="1"/>
  <c r="E285" i="9"/>
  <c r="F285" i="9" s="1"/>
  <c r="G285" i="9" s="1"/>
  <c r="E300" i="9"/>
  <c r="F300" i="9" s="1"/>
  <c r="E272" i="9"/>
  <c r="F272" i="9" s="1"/>
  <c r="G113" i="9"/>
  <c r="G300" i="9"/>
  <c r="G163" i="9"/>
  <c r="G114" i="9"/>
  <c r="G132" i="9"/>
  <c r="G280" i="9"/>
  <c r="G294" i="9"/>
  <c r="G75" i="9"/>
  <c r="G255" i="9"/>
  <c r="G65" i="9"/>
  <c r="G92" i="9"/>
  <c r="G28" i="9"/>
  <c r="G42" i="9"/>
  <c r="G189" i="9"/>
  <c r="G62" i="9"/>
  <c r="G9" i="9"/>
  <c r="G121" i="9"/>
  <c r="G182" i="9"/>
  <c r="G82" i="9"/>
  <c r="G85" i="9"/>
  <c r="G30" i="9"/>
  <c r="G31" i="9"/>
  <c r="G238" i="9"/>
  <c r="G55" i="9"/>
  <c r="G52" i="9"/>
  <c r="G247" i="9"/>
  <c r="G275" i="9"/>
  <c r="G70" i="9"/>
  <c r="G120" i="9"/>
  <c r="G57" i="9"/>
  <c r="G115" i="9"/>
  <c r="G134" i="9"/>
  <c r="G273" i="9"/>
  <c r="G90" i="9"/>
  <c r="G80" i="9"/>
  <c r="G172" i="9"/>
  <c r="G3" i="9"/>
  <c r="G195" i="9"/>
  <c r="G216" i="9"/>
  <c r="G72" i="9"/>
  <c r="G225" i="9"/>
  <c r="G49" i="9"/>
  <c r="G119" i="9"/>
  <c r="G138" i="9"/>
  <c r="G293" i="9"/>
  <c r="G290" i="9"/>
  <c r="G73" i="9"/>
  <c r="G142" i="9"/>
  <c r="G286" i="9"/>
  <c r="G63" i="9"/>
  <c r="G117" i="9"/>
  <c r="G234" i="9"/>
  <c r="G227" i="9"/>
  <c r="G131" i="9"/>
  <c r="G168" i="9"/>
  <c r="G171" i="9"/>
  <c r="G87" i="9"/>
  <c r="G151" i="9"/>
  <c r="G212" i="9"/>
  <c r="G259" i="9"/>
  <c r="G204" i="9"/>
  <c r="G211" i="9"/>
  <c r="G76" i="9"/>
  <c r="G269" i="9"/>
  <c r="G278" i="9"/>
  <c r="G100" i="9"/>
  <c r="G260" i="9"/>
  <c r="G230" i="9"/>
  <c r="G170" i="9"/>
  <c r="G5" i="9"/>
  <c r="G277" i="9"/>
  <c r="G7" i="9"/>
  <c r="G263" i="9"/>
  <c r="G297" i="9"/>
  <c r="H17" i="9"/>
  <c r="I17" i="9" s="1"/>
  <c r="J17" i="9" s="1"/>
  <c r="H163" i="9"/>
  <c r="H8" i="9"/>
  <c r="H46" i="9"/>
  <c r="I46" i="9" s="1"/>
  <c r="J46" i="9" s="1"/>
  <c r="H81" i="9"/>
  <c r="H114" i="9"/>
  <c r="H132" i="9"/>
  <c r="H36" i="9"/>
  <c r="I36" i="9" s="1"/>
  <c r="J36" i="9" s="1"/>
  <c r="H154" i="9"/>
  <c r="I154" i="9" s="1"/>
  <c r="J154" i="9" s="1"/>
  <c r="H280" i="9"/>
  <c r="H15" i="9"/>
  <c r="H77" i="9"/>
  <c r="H294" i="9"/>
  <c r="H75" i="9"/>
  <c r="H89" i="9"/>
  <c r="H255" i="9"/>
  <c r="I255" i="9" s="1"/>
  <c r="J255" i="9" s="1"/>
  <c r="H122" i="9"/>
  <c r="H256" i="9"/>
  <c r="H39" i="9"/>
  <c r="H65" i="9"/>
  <c r="H92" i="9"/>
  <c r="H25" i="9"/>
  <c r="H251" i="9"/>
  <c r="H16" i="9"/>
  <c r="H27" i="9"/>
  <c r="I27" i="9" s="1"/>
  <c r="J27" i="9" s="1"/>
  <c r="H153" i="9"/>
  <c r="H28" i="9"/>
  <c r="H42" i="9"/>
  <c r="I42" i="9" s="1"/>
  <c r="J42" i="9" s="1"/>
  <c r="H157" i="9"/>
  <c r="H189" i="9"/>
  <c r="H190" i="9"/>
  <c r="H233" i="9"/>
  <c r="I233" i="9" s="1"/>
  <c r="J233" i="9" s="1"/>
  <c r="H24" i="9"/>
  <c r="H62" i="9"/>
  <c r="H9" i="9"/>
  <c r="H166" i="9"/>
  <c r="I166" i="9" s="1"/>
  <c r="J166" i="9" s="1"/>
  <c r="H21" i="9"/>
  <c r="H121" i="9"/>
  <c r="H141" i="9"/>
  <c r="H186" i="9"/>
  <c r="H182" i="9"/>
  <c r="H82" i="9"/>
  <c r="H267" i="9"/>
  <c r="H85" i="9"/>
  <c r="I85" i="9" s="1"/>
  <c r="J85" i="9" s="1"/>
  <c r="H125" i="9"/>
  <c r="H37" i="9"/>
  <c r="H97" i="9"/>
  <c r="H30" i="9"/>
  <c r="H31" i="9"/>
  <c r="I31" i="9" s="1"/>
  <c r="J31" i="9" s="1"/>
  <c r="H58" i="9"/>
  <c r="H226" i="9"/>
  <c r="H257" i="9"/>
  <c r="H213" i="9"/>
  <c r="H41" i="9"/>
  <c r="H238" i="9"/>
  <c r="H55" i="9"/>
  <c r="I55" i="9" s="1"/>
  <c r="J55" i="9" s="1"/>
  <c r="H112" i="9"/>
  <c r="I112" i="9" s="1"/>
  <c r="J112" i="9" s="1"/>
  <c r="H52" i="9"/>
  <c r="H239" i="9"/>
  <c r="H78" i="9"/>
  <c r="I78" i="9" s="1"/>
  <c r="J78" i="9" s="1"/>
  <c r="H74" i="9"/>
  <c r="H247" i="9"/>
  <c r="H275" i="9"/>
  <c r="H209" i="9"/>
  <c r="I209" i="9" s="1"/>
  <c r="J209" i="9" s="1"/>
  <c r="H2" i="9"/>
  <c r="I2" i="9" s="1"/>
  <c r="J2" i="9" s="1"/>
  <c r="H70" i="9"/>
  <c r="H32" i="9"/>
  <c r="I32" i="9" s="1"/>
  <c r="J32" i="9" s="1"/>
  <c r="H120" i="9"/>
  <c r="H57" i="9"/>
  <c r="H44" i="9"/>
  <c r="H115" i="9"/>
  <c r="I115" i="9" s="1"/>
  <c r="J115" i="9" s="1"/>
  <c r="H192" i="9"/>
  <c r="H106" i="9"/>
  <c r="H134" i="9"/>
  <c r="H273" i="9"/>
  <c r="H244" i="9"/>
  <c r="H23" i="9"/>
  <c r="H231" i="9"/>
  <c r="H51" i="9"/>
  <c r="I51" i="9" s="1"/>
  <c r="J51" i="9" s="1"/>
  <c r="H118" i="9"/>
  <c r="H90" i="9"/>
  <c r="H80" i="9"/>
  <c r="I80" i="9" s="1"/>
  <c r="J80" i="9" s="1"/>
  <c r="H205" i="9"/>
  <c r="H172" i="9"/>
  <c r="H283" i="9"/>
  <c r="H54" i="9"/>
  <c r="I54" i="9" s="1"/>
  <c r="J54" i="9" s="1"/>
  <c r="H61" i="9"/>
  <c r="I61" i="9" s="1"/>
  <c r="J61" i="9" s="1"/>
  <c r="H3" i="9"/>
  <c r="H195" i="9"/>
  <c r="H116" i="9"/>
  <c r="I116" i="9" s="1"/>
  <c r="J116" i="9" s="1"/>
  <c r="H282" i="9"/>
  <c r="H216" i="9"/>
  <c r="H176" i="9"/>
  <c r="I176" i="9" s="1"/>
  <c r="J176" i="9" s="1"/>
  <c r="H72" i="9"/>
  <c r="H225" i="9"/>
  <c r="H232" i="9"/>
  <c r="H49" i="9"/>
  <c r="I49" i="9" s="1"/>
  <c r="J49" i="9" s="1"/>
  <c r="H88" i="9"/>
  <c r="H167" i="9"/>
  <c r="H119" i="9"/>
  <c r="H138" i="9"/>
  <c r="I138" i="9" s="1"/>
  <c r="J138" i="9" s="1"/>
  <c r="H53" i="9"/>
  <c r="H43" i="9"/>
  <c r="H293" i="9"/>
  <c r="H79" i="9"/>
  <c r="I79" i="9" s="1"/>
  <c r="J79" i="9" s="1"/>
  <c r="H196" i="9"/>
  <c r="H290" i="9"/>
  <c r="I290" i="9" s="1"/>
  <c r="J290" i="9" s="1"/>
  <c r="H73" i="9"/>
  <c r="H158" i="9"/>
  <c r="I158" i="9" s="1"/>
  <c r="J158" i="9" s="1"/>
  <c r="H142" i="9"/>
  <c r="I142" i="9" s="1"/>
  <c r="H223" i="9"/>
  <c r="H286" i="9"/>
  <c r="H63" i="9"/>
  <c r="H235" i="9"/>
  <c r="H69" i="9"/>
  <c r="H303" i="9"/>
  <c r="H117" i="9"/>
  <c r="I117" i="9" s="1"/>
  <c r="J117" i="9" s="1"/>
  <c r="H234" i="9"/>
  <c r="H104" i="9"/>
  <c r="H227" i="9"/>
  <c r="I227" i="9" s="1"/>
  <c r="J227" i="9" s="1"/>
  <c r="H258" i="9"/>
  <c r="H202" i="9"/>
  <c r="H146" i="9"/>
  <c r="I146" i="9" s="1"/>
  <c r="J146" i="9" s="1"/>
  <c r="H207" i="9"/>
  <c r="H187" i="9"/>
  <c r="H131" i="9"/>
  <c r="H246" i="9"/>
  <c r="I246" i="9" s="1"/>
  <c r="J246" i="9" s="1"/>
  <c r="H168" i="9"/>
  <c r="I168" i="9" s="1"/>
  <c r="J168" i="9" s="1"/>
  <c r="H236" i="9"/>
  <c r="I236" i="9" s="1"/>
  <c r="J236" i="9" s="1"/>
  <c r="H249" i="9"/>
  <c r="I249" i="9" s="1"/>
  <c r="H171" i="9"/>
  <c r="H87" i="9"/>
  <c r="H180" i="9"/>
  <c r="I180" i="9" s="1"/>
  <c r="J180" i="9" s="1"/>
  <c r="H288" i="9"/>
  <c r="I288" i="9" s="1"/>
  <c r="J288" i="9" s="1"/>
  <c r="H151" i="9"/>
  <c r="H165" i="9"/>
  <c r="I165" i="9" s="1"/>
  <c r="H291" i="9"/>
  <c r="I291" i="9" s="1"/>
  <c r="J291" i="9" s="1"/>
  <c r="H212" i="9"/>
  <c r="I212" i="9" s="1"/>
  <c r="J212" i="9" s="1"/>
  <c r="H59" i="9"/>
  <c r="H204" i="9"/>
  <c r="I204" i="9" s="1"/>
  <c r="J204" i="9" s="1"/>
  <c r="H156" i="9"/>
  <c r="I156" i="9" s="1"/>
  <c r="H211" i="9"/>
  <c r="I211" i="9" s="1"/>
  <c r="J211" i="9" s="1"/>
  <c r="H76" i="9"/>
  <c r="H140" i="9"/>
  <c r="I140" i="9" s="1"/>
  <c r="J140" i="9" s="1"/>
  <c r="H150" i="9"/>
  <c r="I150" i="9" s="1"/>
  <c r="J150" i="9" s="1"/>
  <c r="H242" i="9"/>
  <c r="H269" i="9"/>
  <c r="H148" i="9"/>
  <c r="I148" i="9" s="1"/>
  <c r="H278" i="9"/>
  <c r="H248" i="9"/>
  <c r="I248" i="9" s="1"/>
  <c r="J248" i="9" s="1"/>
  <c r="H135" i="9"/>
  <c r="I135" i="9" s="1"/>
  <c r="J135" i="9" s="1"/>
  <c r="H100" i="9"/>
  <c r="H260" i="9"/>
  <c r="H230" i="9"/>
  <c r="H229" i="9"/>
  <c r="I229" i="9" s="1"/>
  <c r="H201" i="9"/>
  <c r="H170" i="9"/>
  <c r="H199" i="9"/>
  <c r="H277" i="9"/>
  <c r="I277" i="9" s="1"/>
  <c r="J277" i="9" s="1"/>
  <c r="H126" i="9"/>
  <c r="I126" i="9" s="1"/>
  <c r="J126" i="9" s="1"/>
  <c r="H299" i="9"/>
  <c r="I299" i="9" s="1"/>
  <c r="J299" i="9" s="1"/>
  <c r="H262" i="9"/>
  <c r="H86" i="9"/>
  <c r="I86" i="9" s="1"/>
  <c r="J86" i="9" s="1"/>
  <c r="H127" i="9"/>
  <c r="I127" i="9" s="1"/>
  <c r="J127" i="9" s="1"/>
  <c r="H145" i="9"/>
  <c r="H263" i="9"/>
  <c r="H178" i="9"/>
  <c r="I178" i="9" s="1"/>
  <c r="J178" i="9" s="1"/>
  <c r="H113" i="9"/>
  <c r="I113" i="9" s="1"/>
  <c r="J113" i="9" s="1"/>
  <c r="H297" i="9"/>
  <c r="H265" i="9"/>
  <c r="I265" i="9" s="1"/>
  <c r="J265" i="9" s="1"/>
  <c r="H302" i="9"/>
  <c r="I302" i="9" s="1"/>
  <c r="J302" i="9" s="1"/>
  <c r="H276" i="9"/>
  <c r="H266" i="9"/>
  <c r="I266" i="9" s="1"/>
  <c r="J266" i="9" s="1"/>
  <c r="H285" i="9"/>
  <c r="I285" i="9" s="1"/>
  <c r="J285" i="9" s="1"/>
  <c r="H300" i="9"/>
  <c r="I300" i="9" s="1"/>
  <c r="J300" i="9" s="1"/>
  <c r="H272" i="9"/>
  <c r="I163" i="9"/>
  <c r="J163" i="9" s="1"/>
  <c r="I8" i="9"/>
  <c r="I81" i="9"/>
  <c r="J81" i="9" s="1"/>
  <c r="I114" i="9"/>
  <c r="J114" i="9" s="1"/>
  <c r="I132" i="9"/>
  <c r="I280" i="9"/>
  <c r="I15" i="9"/>
  <c r="J15" i="9" s="1"/>
  <c r="I77" i="9"/>
  <c r="I294" i="9"/>
  <c r="J294" i="9" s="1"/>
  <c r="I75" i="9"/>
  <c r="I89" i="9"/>
  <c r="I122" i="9"/>
  <c r="I256" i="9"/>
  <c r="I39" i="9"/>
  <c r="I65" i="9"/>
  <c r="I92" i="9"/>
  <c r="J92" i="9" s="1"/>
  <c r="I25" i="9"/>
  <c r="I251" i="9"/>
  <c r="J251" i="9" s="1"/>
  <c r="I16" i="9"/>
  <c r="I153" i="9"/>
  <c r="J153" i="9" s="1"/>
  <c r="I28" i="9"/>
  <c r="I157" i="9"/>
  <c r="J157" i="9" s="1"/>
  <c r="I189" i="9"/>
  <c r="J189" i="9" s="1"/>
  <c r="I190" i="9"/>
  <c r="I24" i="9"/>
  <c r="J24" i="9" s="1"/>
  <c r="I62" i="9"/>
  <c r="J62" i="9" s="1"/>
  <c r="I9" i="9"/>
  <c r="I21" i="9"/>
  <c r="J21" i="9" s="1"/>
  <c r="I121" i="9"/>
  <c r="I141" i="9"/>
  <c r="I186" i="9"/>
  <c r="I182" i="9"/>
  <c r="I82" i="9"/>
  <c r="J82" i="9" s="1"/>
  <c r="I267" i="9"/>
  <c r="I125" i="9"/>
  <c r="I37" i="9"/>
  <c r="J37" i="9" s="1"/>
  <c r="I97" i="9"/>
  <c r="I30" i="9"/>
  <c r="I58" i="9"/>
  <c r="J58" i="9" s="1"/>
  <c r="I226" i="9"/>
  <c r="J226" i="9" s="1"/>
  <c r="I257" i="9"/>
  <c r="I213" i="9"/>
  <c r="J213" i="9" s="1"/>
  <c r="I41" i="9"/>
  <c r="J41" i="9" s="1"/>
  <c r="I238" i="9"/>
  <c r="I52" i="9"/>
  <c r="J52" i="9" s="1"/>
  <c r="I239" i="9"/>
  <c r="I74" i="9"/>
  <c r="J74" i="9" s="1"/>
  <c r="I247" i="9"/>
  <c r="J247" i="9" s="1"/>
  <c r="I275" i="9"/>
  <c r="I70" i="9"/>
  <c r="I120" i="9"/>
  <c r="J120" i="9" s="1"/>
  <c r="I57" i="9"/>
  <c r="J57" i="9" s="1"/>
  <c r="I44" i="9"/>
  <c r="I192" i="9"/>
  <c r="I106" i="9"/>
  <c r="I134" i="9"/>
  <c r="I273" i="9"/>
  <c r="J273" i="9" s="1"/>
  <c r="I244" i="9"/>
  <c r="J244" i="9" s="1"/>
  <c r="I23" i="9"/>
  <c r="J23" i="9" s="1"/>
  <c r="I231" i="9"/>
  <c r="I118" i="9"/>
  <c r="J118" i="9" s="1"/>
  <c r="I90" i="9"/>
  <c r="I205" i="9"/>
  <c r="J205" i="9" s="1"/>
  <c r="I172" i="9"/>
  <c r="J172" i="9" s="1"/>
  <c r="I283" i="9"/>
  <c r="I3" i="9"/>
  <c r="J3" i="9" s="1"/>
  <c r="I195" i="9"/>
  <c r="I282" i="9"/>
  <c r="J282" i="9" s="1"/>
  <c r="I216" i="9"/>
  <c r="I72" i="9"/>
  <c r="I225" i="9"/>
  <c r="J225" i="9" s="1"/>
  <c r="I232" i="9"/>
  <c r="I88" i="9"/>
  <c r="I167" i="9"/>
  <c r="I119" i="9"/>
  <c r="I53" i="9"/>
  <c r="J53" i="9" s="1"/>
  <c r="I43" i="9"/>
  <c r="J43" i="9" s="1"/>
  <c r="I196" i="9"/>
  <c r="J196" i="9" s="1"/>
  <c r="I73" i="9"/>
  <c r="J73" i="9" s="1"/>
  <c r="I223" i="9"/>
  <c r="J223" i="9" s="1"/>
  <c r="I286" i="9"/>
  <c r="J286" i="9" s="1"/>
  <c r="I63" i="9"/>
  <c r="I235" i="9"/>
  <c r="J235" i="9" s="1"/>
  <c r="I69" i="9"/>
  <c r="J69" i="9" s="1"/>
  <c r="I303" i="9"/>
  <c r="I234" i="9"/>
  <c r="I104" i="9"/>
  <c r="J104" i="9" s="1"/>
  <c r="I258" i="9"/>
  <c r="I207" i="9"/>
  <c r="I187" i="9"/>
  <c r="J187" i="9" s="1"/>
  <c r="I171" i="9"/>
  <c r="J171" i="9" s="1"/>
  <c r="I87" i="9"/>
  <c r="I151" i="9"/>
  <c r="J151" i="9" s="1"/>
  <c r="I59" i="9"/>
  <c r="J59" i="9" s="1"/>
  <c r="I76" i="9"/>
  <c r="I242" i="9"/>
  <c r="J242" i="9" s="1"/>
  <c r="I269" i="9"/>
  <c r="J269" i="9" s="1"/>
  <c r="I278" i="9"/>
  <c r="J278" i="9" s="1"/>
  <c r="I100" i="9"/>
  <c r="I260" i="9"/>
  <c r="J260" i="9" s="1"/>
  <c r="I230" i="9"/>
  <c r="J230" i="9" s="1"/>
  <c r="I201" i="9"/>
  <c r="J201" i="9" s="1"/>
  <c r="I170" i="9"/>
  <c r="J170" i="9" s="1"/>
  <c r="I199" i="9"/>
  <c r="I262" i="9"/>
  <c r="I145" i="9"/>
  <c r="I263" i="9"/>
  <c r="J263" i="9" s="1"/>
  <c r="I297" i="9"/>
  <c r="I272" i="9"/>
  <c r="J8" i="9"/>
  <c r="J132" i="9"/>
  <c r="J280" i="9"/>
  <c r="J77" i="9"/>
  <c r="J75" i="9"/>
  <c r="J89" i="9"/>
  <c r="J122" i="9"/>
  <c r="J256" i="9"/>
  <c r="J39" i="9"/>
  <c r="J65" i="9"/>
  <c r="J25" i="9"/>
  <c r="J16" i="9"/>
  <c r="J28" i="9"/>
  <c r="J190" i="9"/>
  <c r="J9" i="9"/>
  <c r="J121" i="9"/>
  <c r="J141" i="9"/>
  <c r="J186" i="9"/>
  <c r="J182" i="9"/>
  <c r="J267" i="9"/>
  <c r="J125" i="9"/>
  <c r="J97" i="9"/>
  <c r="J30" i="9"/>
  <c r="J257" i="9"/>
  <c r="J238" i="9"/>
  <c r="J239" i="9"/>
  <c r="J275" i="9"/>
  <c r="J70" i="9"/>
  <c r="J44" i="9"/>
  <c r="J192" i="9"/>
  <c r="J106" i="9"/>
  <c r="J134" i="9"/>
  <c r="J231" i="9"/>
  <c r="J90" i="9"/>
  <c r="J283" i="9"/>
  <c r="J195" i="9"/>
  <c r="J216" i="9"/>
  <c r="J72" i="9"/>
  <c r="J232" i="9"/>
  <c r="J88" i="9"/>
  <c r="J167" i="9"/>
  <c r="J119" i="9"/>
  <c r="J293" i="9"/>
  <c r="J142" i="9"/>
  <c r="J63" i="9"/>
  <c r="J303" i="9"/>
  <c r="J234" i="9"/>
  <c r="J258" i="9"/>
  <c r="J207" i="9"/>
  <c r="J249" i="9"/>
  <c r="J87" i="9"/>
  <c r="J165" i="9"/>
  <c r="J156" i="9"/>
  <c r="J76" i="9"/>
  <c r="J148" i="9"/>
  <c r="J100" i="9"/>
  <c r="J229" i="9"/>
  <c r="J199" i="9"/>
  <c r="J262" i="9"/>
  <c r="J145" i="9"/>
  <c r="J297" i="9"/>
  <c r="J272" i="9"/>
  <c r="B18" i="8"/>
  <c r="C18" i="8"/>
  <c r="D18" i="8" s="1"/>
  <c r="E18" i="8"/>
  <c r="H18" i="8" s="1"/>
  <c r="I18" i="8" s="1"/>
  <c r="J18" i="8" s="1"/>
  <c r="F18" i="8"/>
  <c r="G18" i="8" s="1"/>
  <c r="G3" i="17"/>
  <c r="H3" i="17" s="1"/>
  <c r="G4" i="17"/>
  <c r="H4" i="17" s="1"/>
  <c r="G5" i="17"/>
  <c r="H5" i="17" s="1"/>
  <c r="G6" i="17"/>
  <c r="H6" i="17" s="1"/>
  <c r="G7" i="17"/>
  <c r="H7" i="17" s="1"/>
  <c r="G8" i="17"/>
  <c r="H8" i="17" s="1"/>
  <c r="G9" i="17"/>
  <c r="H9" i="17" s="1"/>
  <c r="G10" i="17"/>
  <c r="H10" i="17" s="1"/>
  <c r="G11" i="17"/>
  <c r="H11" i="17" s="1"/>
  <c r="G12" i="17"/>
  <c r="H12" i="17" s="1"/>
  <c r="G13" i="17"/>
  <c r="H13" i="17" s="1"/>
  <c r="G14" i="17"/>
  <c r="H14" i="17" s="1"/>
  <c r="G15" i="17"/>
  <c r="H15" i="17" s="1"/>
  <c r="G16" i="17"/>
  <c r="H16" i="17" s="1"/>
  <c r="G17" i="17"/>
  <c r="H17" i="17" s="1"/>
  <c r="G18" i="17"/>
  <c r="H18" i="17" s="1"/>
  <c r="G19" i="17"/>
  <c r="H19" i="17" s="1"/>
  <c r="G20" i="17"/>
  <c r="H20" i="17" s="1"/>
  <c r="G21" i="17"/>
  <c r="H21" i="17" s="1"/>
  <c r="G22" i="17"/>
  <c r="H22" i="17" s="1"/>
  <c r="G23" i="17"/>
  <c r="H23" i="17" s="1"/>
  <c r="G24" i="17"/>
  <c r="H24" i="17" s="1"/>
  <c r="G25" i="17"/>
  <c r="H25" i="17" s="1"/>
  <c r="G26" i="17"/>
  <c r="H26" i="17" s="1"/>
  <c r="G27" i="17"/>
  <c r="H27" i="17" s="1"/>
  <c r="G28" i="17"/>
  <c r="H28" i="17" s="1"/>
  <c r="G29" i="17"/>
  <c r="H29" i="17" s="1"/>
  <c r="G30" i="17"/>
  <c r="H30" i="17" s="1"/>
  <c r="G31" i="17"/>
  <c r="H31" i="17" s="1"/>
  <c r="G32" i="17"/>
  <c r="H32" i="17" s="1"/>
  <c r="G33" i="17"/>
  <c r="H33" i="17" s="1"/>
  <c r="G34" i="17"/>
  <c r="H34" i="17" s="1"/>
  <c r="G35" i="17"/>
  <c r="H35" i="17" s="1"/>
  <c r="G36" i="17"/>
  <c r="H36" i="17" s="1"/>
  <c r="G37" i="17"/>
  <c r="H37" i="17" s="1"/>
  <c r="G38" i="17"/>
  <c r="H38" i="17" s="1"/>
  <c r="G39" i="17"/>
  <c r="H39" i="17" s="1"/>
  <c r="G40" i="17"/>
  <c r="H40" i="17" s="1"/>
  <c r="G42" i="17"/>
  <c r="H42" i="17" s="1"/>
  <c r="G41" i="17"/>
  <c r="H41" i="17" s="1"/>
  <c r="G43" i="17"/>
  <c r="H43" i="17" s="1"/>
  <c r="G44" i="17"/>
  <c r="H44" i="17" s="1"/>
  <c r="G45" i="17"/>
  <c r="H45" i="17" s="1"/>
  <c r="G46" i="17"/>
  <c r="H46" i="17" s="1"/>
  <c r="G47" i="17"/>
  <c r="H47" i="17" s="1"/>
  <c r="G48" i="17"/>
  <c r="H48" i="17" s="1"/>
  <c r="G49" i="17"/>
  <c r="H49" i="17" s="1"/>
  <c r="G50" i="17"/>
  <c r="H50" i="17" s="1"/>
  <c r="G51" i="17"/>
  <c r="H51" i="17" s="1"/>
  <c r="G52" i="17"/>
  <c r="H52" i="17" s="1"/>
  <c r="G53" i="17"/>
  <c r="H53" i="17" s="1"/>
  <c r="G54" i="17"/>
  <c r="H54" i="17" s="1"/>
  <c r="G55" i="17"/>
  <c r="H55" i="17" s="1"/>
  <c r="G56" i="17"/>
  <c r="H56" i="17" s="1"/>
  <c r="G57" i="17"/>
  <c r="H57" i="17" s="1"/>
  <c r="G58" i="17"/>
  <c r="H58" i="17" s="1"/>
  <c r="G59" i="17"/>
  <c r="H59" i="17" s="1"/>
  <c r="G60" i="17"/>
  <c r="H60" i="17" s="1"/>
  <c r="G61" i="17"/>
  <c r="H61" i="17" s="1"/>
  <c r="G62" i="17"/>
  <c r="H62" i="17" s="1"/>
  <c r="G63" i="17"/>
  <c r="H63" i="17" s="1"/>
  <c r="G64" i="17"/>
  <c r="H64" i="17" s="1"/>
  <c r="G65" i="17"/>
  <c r="H65" i="17" s="1"/>
  <c r="G66" i="17"/>
  <c r="H66" i="17" s="1"/>
  <c r="G67" i="17"/>
  <c r="H67" i="17" s="1"/>
  <c r="G68" i="17"/>
  <c r="H68" i="17" s="1"/>
  <c r="G69" i="17"/>
  <c r="H69" i="17" s="1"/>
  <c r="G70" i="17"/>
  <c r="H70" i="17" s="1"/>
  <c r="G71" i="17"/>
  <c r="H71" i="17" s="1"/>
  <c r="G72" i="17"/>
  <c r="H72" i="17" s="1"/>
  <c r="G73" i="17"/>
  <c r="H73" i="17" s="1"/>
  <c r="G74" i="17"/>
  <c r="H74" i="17" s="1"/>
  <c r="G75" i="17"/>
  <c r="H75" i="17" s="1"/>
  <c r="G76" i="17"/>
  <c r="H76" i="17" s="1"/>
  <c r="G77" i="17"/>
  <c r="H77" i="17" s="1"/>
  <c r="G78" i="17"/>
  <c r="H78" i="17" s="1"/>
  <c r="G79" i="17"/>
  <c r="H79" i="17" s="1"/>
  <c r="G80" i="17"/>
  <c r="H80" i="17" s="1"/>
  <c r="G81" i="17"/>
  <c r="H81" i="17" s="1"/>
  <c r="G82" i="17"/>
  <c r="H82" i="17" s="1"/>
  <c r="G83" i="17"/>
  <c r="H83" i="17" s="1"/>
  <c r="G84" i="17"/>
  <c r="H84" i="17" s="1"/>
  <c r="G85" i="17"/>
  <c r="H85" i="17" s="1"/>
  <c r="G86" i="17"/>
  <c r="H86" i="17" s="1"/>
  <c r="G87" i="17"/>
  <c r="H87" i="17" s="1"/>
  <c r="G88" i="17"/>
  <c r="H88" i="17" s="1"/>
  <c r="G89" i="17"/>
  <c r="H89" i="17" s="1"/>
  <c r="G90" i="17"/>
  <c r="H90" i="17" s="1"/>
  <c r="G91" i="17"/>
  <c r="H91" i="17" s="1"/>
  <c r="G92" i="17"/>
  <c r="H92" i="17" s="1"/>
  <c r="G93" i="17"/>
  <c r="H93" i="17" s="1"/>
  <c r="G94" i="17"/>
  <c r="H94" i="17" s="1"/>
  <c r="G95" i="17"/>
  <c r="H95" i="17" s="1"/>
  <c r="G96" i="17"/>
  <c r="H96" i="17" s="1"/>
  <c r="G97" i="17"/>
  <c r="H97" i="17" s="1"/>
  <c r="G98" i="17"/>
  <c r="H98" i="17" s="1"/>
  <c r="G99" i="17"/>
  <c r="H99" i="17" s="1"/>
  <c r="G100" i="17"/>
  <c r="H100" i="17" s="1"/>
  <c r="G101" i="17"/>
  <c r="H101" i="17" s="1"/>
  <c r="G102" i="17"/>
  <c r="H102" i="17" s="1"/>
  <c r="G103" i="17"/>
  <c r="H103" i="17" s="1"/>
  <c r="G104" i="17"/>
  <c r="H104" i="17" s="1"/>
  <c r="G105" i="17"/>
  <c r="H105" i="17" s="1"/>
  <c r="G106" i="17"/>
  <c r="H106" i="17" s="1"/>
  <c r="G107" i="17"/>
  <c r="H107" i="17" s="1"/>
  <c r="G108" i="17"/>
  <c r="H108" i="17" s="1"/>
  <c r="G109" i="17"/>
  <c r="H109" i="17" s="1"/>
  <c r="G110" i="17"/>
  <c r="H110" i="17" s="1"/>
  <c r="G111" i="17"/>
  <c r="H111" i="17" s="1"/>
  <c r="G112" i="17"/>
  <c r="H112" i="17" s="1"/>
  <c r="G113" i="17"/>
  <c r="H113" i="17" s="1"/>
  <c r="G114" i="17"/>
  <c r="H114" i="17" s="1"/>
  <c r="G115" i="17"/>
  <c r="H115" i="17" s="1"/>
  <c r="G116" i="17"/>
  <c r="H116" i="17" s="1"/>
  <c r="G117" i="17"/>
  <c r="H117" i="17" s="1"/>
  <c r="G118" i="17"/>
  <c r="H118" i="17" s="1"/>
  <c r="G119" i="17"/>
  <c r="H119" i="17" s="1"/>
  <c r="G120" i="17"/>
  <c r="H120" i="17" s="1"/>
  <c r="G121" i="17"/>
  <c r="H121" i="17" s="1"/>
  <c r="G122" i="17"/>
  <c r="H122" i="17" s="1"/>
  <c r="G123" i="17"/>
  <c r="H123" i="17" s="1"/>
  <c r="G124" i="17"/>
  <c r="H124" i="17" s="1"/>
  <c r="G125" i="17"/>
  <c r="H125" i="17" s="1"/>
  <c r="G126" i="17"/>
  <c r="H126" i="17" s="1"/>
  <c r="G127" i="17"/>
  <c r="H127" i="17" s="1"/>
  <c r="G128" i="17"/>
  <c r="H128" i="17" s="1"/>
  <c r="G129" i="17"/>
  <c r="H129" i="17" s="1"/>
  <c r="G130" i="17"/>
  <c r="H130" i="17" s="1"/>
  <c r="G131" i="17"/>
  <c r="H131" i="17" s="1"/>
  <c r="G132" i="17"/>
  <c r="H132" i="17" s="1"/>
  <c r="G133" i="17"/>
  <c r="H133" i="17" s="1"/>
  <c r="G134" i="17"/>
  <c r="H134" i="17" s="1"/>
  <c r="G135" i="17"/>
  <c r="H135" i="17" s="1"/>
  <c r="G136" i="17"/>
  <c r="H136" i="17" s="1"/>
  <c r="G137" i="17"/>
  <c r="H137" i="17" s="1"/>
  <c r="G138" i="17"/>
  <c r="H138" i="17" s="1"/>
  <c r="G139" i="17"/>
  <c r="H139" i="17" s="1"/>
  <c r="G140" i="17"/>
  <c r="H140" i="17" s="1"/>
  <c r="G141" i="17"/>
  <c r="H141" i="17" s="1"/>
  <c r="G142" i="17"/>
  <c r="H142" i="17" s="1"/>
  <c r="G143" i="17"/>
  <c r="H143" i="17" s="1"/>
  <c r="G144" i="17"/>
  <c r="H144" i="17" s="1"/>
  <c r="G145" i="17"/>
  <c r="H145" i="17" s="1"/>
  <c r="G2" i="17"/>
  <c r="H2" i="17" s="1"/>
  <c r="E8" i="17"/>
  <c r="F8" i="17" s="1"/>
  <c r="E6" i="17"/>
  <c r="F6" i="17" s="1"/>
  <c r="E2" i="17"/>
  <c r="F2" i="17" s="1"/>
  <c r="E33" i="17"/>
  <c r="F33" i="17" s="1"/>
  <c r="E14" i="17"/>
  <c r="F14" i="17" s="1"/>
  <c r="E5" i="17"/>
  <c r="F5" i="17" s="1"/>
  <c r="E9" i="17"/>
  <c r="F9" i="17" s="1"/>
  <c r="E7" i="17"/>
  <c r="F7" i="17" s="1"/>
  <c r="E10" i="17"/>
  <c r="F10" i="17" s="1"/>
  <c r="E35" i="17"/>
  <c r="F35" i="17" s="1"/>
  <c r="E11" i="17"/>
  <c r="F11" i="17" s="1"/>
  <c r="E34" i="17"/>
  <c r="F34" i="17" s="1"/>
  <c r="E19" i="17"/>
  <c r="F19" i="17" s="1"/>
  <c r="E45" i="17"/>
  <c r="F45" i="17" s="1"/>
  <c r="E18" i="17"/>
  <c r="F18" i="17" s="1"/>
  <c r="E28" i="17"/>
  <c r="F28" i="17" s="1"/>
  <c r="E76" i="17"/>
  <c r="F76" i="17" s="1"/>
  <c r="E51" i="17"/>
  <c r="F51" i="17" s="1"/>
  <c r="E26" i="17"/>
  <c r="F26" i="17" s="1"/>
  <c r="E39" i="17"/>
  <c r="F39" i="17" s="1"/>
  <c r="E12" i="17"/>
  <c r="F12" i="17" s="1"/>
  <c r="E55" i="17"/>
  <c r="F55" i="17" s="1"/>
  <c r="E38" i="17"/>
  <c r="F38" i="17" s="1"/>
  <c r="E53" i="17"/>
  <c r="F53" i="17" s="1"/>
  <c r="E44" i="17"/>
  <c r="F44" i="17" s="1"/>
  <c r="E78" i="17"/>
  <c r="F78" i="17" s="1"/>
  <c r="E69" i="17"/>
  <c r="F69" i="17" s="1"/>
  <c r="E62" i="17"/>
  <c r="F62" i="17" s="1"/>
  <c r="E80" i="17"/>
  <c r="F80" i="17" s="1"/>
  <c r="E82" i="17"/>
  <c r="F82" i="17" s="1"/>
  <c r="E22" i="17"/>
  <c r="F22" i="17" s="1"/>
  <c r="E48" i="17"/>
  <c r="F48" i="17" s="1"/>
  <c r="E32" i="17"/>
  <c r="F32" i="17" s="1"/>
  <c r="E110" i="17"/>
  <c r="F110" i="17" s="1"/>
  <c r="E13" i="17"/>
  <c r="F13" i="17" s="1"/>
  <c r="E67" i="17"/>
  <c r="F67" i="17" s="1"/>
  <c r="E29" i="17"/>
  <c r="F29" i="17" s="1"/>
  <c r="E25" i="17"/>
  <c r="F25" i="17" s="1"/>
  <c r="E49" i="17"/>
  <c r="F49" i="17" s="1"/>
  <c r="E31" i="17"/>
  <c r="F31" i="17" s="1"/>
  <c r="E46" i="17"/>
  <c r="F46" i="17" s="1"/>
  <c r="E42" i="17"/>
  <c r="F42" i="17" s="1"/>
  <c r="E61" i="17"/>
  <c r="F61" i="17" s="1"/>
  <c r="E90" i="17"/>
  <c r="F90" i="17" s="1"/>
  <c r="E37" i="17"/>
  <c r="F37" i="17" s="1"/>
  <c r="E72" i="17"/>
  <c r="F72" i="17" s="1"/>
  <c r="E15" i="17"/>
  <c r="F15" i="17" s="1"/>
  <c r="E20" i="17"/>
  <c r="F20" i="17" s="1"/>
  <c r="E70" i="17"/>
  <c r="F70" i="17" s="1"/>
  <c r="E77" i="17"/>
  <c r="F77" i="17" s="1"/>
  <c r="E21" i="17"/>
  <c r="F21" i="17" s="1"/>
  <c r="E74" i="17"/>
  <c r="F74" i="17" s="1"/>
  <c r="E100" i="17"/>
  <c r="F100" i="17" s="1"/>
  <c r="E27" i="17"/>
  <c r="F27" i="17" s="1"/>
  <c r="E36" i="17"/>
  <c r="F36" i="17" s="1"/>
  <c r="E30" i="17"/>
  <c r="F30" i="17" s="1"/>
  <c r="E58" i="17"/>
  <c r="F58" i="17" s="1"/>
  <c r="E64" i="17"/>
  <c r="F64" i="17" s="1"/>
  <c r="E134" i="17"/>
  <c r="F134" i="17" s="1"/>
  <c r="E99" i="17"/>
  <c r="F99" i="17" s="1"/>
  <c r="E16" i="17"/>
  <c r="E41" i="17"/>
  <c r="F41" i="17" s="1"/>
  <c r="E50" i="17"/>
  <c r="F50" i="17" s="1"/>
  <c r="E116" i="17"/>
  <c r="F116" i="17" s="1"/>
  <c r="E87" i="17"/>
  <c r="F87" i="17" s="1"/>
  <c r="E98" i="17"/>
  <c r="F98" i="17" s="1"/>
  <c r="E122" i="17"/>
  <c r="F122" i="17" s="1"/>
  <c r="E17" i="17"/>
  <c r="F17" i="17" s="1"/>
  <c r="E85" i="17"/>
  <c r="F85" i="17" s="1"/>
  <c r="E94" i="17"/>
  <c r="F94" i="17" s="1"/>
  <c r="E84" i="17"/>
  <c r="F84" i="17" s="1"/>
  <c r="E79" i="17"/>
  <c r="F79" i="17" s="1"/>
  <c r="E75" i="17"/>
  <c r="F75" i="17" s="1"/>
  <c r="E43" i="17"/>
  <c r="F43" i="17" s="1"/>
  <c r="E92" i="17"/>
  <c r="F92" i="17" s="1"/>
  <c r="E73" i="17"/>
  <c r="F73" i="17" s="1"/>
  <c r="E88" i="17"/>
  <c r="F88" i="17" s="1"/>
  <c r="E86" i="17"/>
  <c r="F86" i="17" s="1"/>
  <c r="E111" i="17"/>
  <c r="F111" i="17" s="1"/>
  <c r="E4" i="17"/>
  <c r="F4" i="17" s="1"/>
  <c r="E81" i="17"/>
  <c r="F81" i="17" s="1"/>
  <c r="E47" i="17"/>
  <c r="F47" i="17" s="1"/>
  <c r="E23" i="17"/>
  <c r="F23" i="17" s="1"/>
  <c r="E104" i="17"/>
  <c r="F104" i="17" s="1"/>
  <c r="E68" i="17"/>
  <c r="F68" i="17" s="1"/>
  <c r="E120" i="17"/>
  <c r="F120" i="17" s="1"/>
  <c r="E121" i="17"/>
  <c r="F121" i="17" s="1"/>
  <c r="E114" i="17"/>
  <c r="F114" i="17" s="1"/>
  <c r="E106" i="17"/>
  <c r="F106" i="17" s="1"/>
  <c r="E93" i="17"/>
  <c r="F93" i="17" s="1"/>
  <c r="E24" i="17"/>
  <c r="F24" i="17" s="1"/>
  <c r="E101" i="17"/>
  <c r="F101" i="17" s="1"/>
  <c r="E91" i="17"/>
  <c r="F91" i="17" s="1"/>
  <c r="E131" i="17"/>
  <c r="F131" i="17" s="1"/>
  <c r="E54" i="17"/>
  <c r="F54" i="17" s="1"/>
  <c r="E59" i="17"/>
  <c r="F59" i="17" s="1"/>
  <c r="E56" i="17"/>
  <c r="F56" i="17" s="1"/>
  <c r="E132" i="17"/>
  <c r="F132" i="17" s="1"/>
  <c r="E130" i="17"/>
  <c r="F130" i="17" s="1"/>
  <c r="E124" i="17"/>
  <c r="F124" i="17" s="1"/>
  <c r="E71" i="17"/>
  <c r="F71" i="17" s="1"/>
  <c r="E83" i="17"/>
  <c r="F83" i="17" s="1"/>
  <c r="E112" i="17"/>
  <c r="F112" i="17" s="1"/>
  <c r="E96" i="17"/>
  <c r="F96" i="17" s="1"/>
  <c r="E125" i="17"/>
  <c r="F125" i="17" s="1"/>
  <c r="E118" i="17"/>
  <c r="F118" i="17" s="1"/>
  <c r="E60" i="17"/>
  <c r="F60" i="17" s="1"/>
  <c r="E105" i="17"/>
  <c r="F105" i="17" s="1"/>
  <c r="E65" i="17"/>
  <c r="F65" i="17" s="1"/>
  <c r="E113" i="17"/>
  <c r="F113" i="17" s="1"/>
  <c r="E126" i="17"/>
  <c r="F126" i="17" s="1"/>
  <c r="E123" i="17"/>
  <c r="F123" i="17" s="1"/>
  <c r="E89" i="17"/>
  <c r="F89" i="17" s="1"/>
  <c r="E109" i="17"/>
  <c r="F109" i="17" s="1"/>
  <c r="E52" i="17"/>
  <c r="F52" i="17" s="1"/>
  <c r="E128" i="17"/>
  <c r="F128" i="17" s="1"/>
  <c r="E95" i="17"/>
  <c r="F95" i="17" s="1"/>
  <c r="E139" i="17"/>
  <c r="F139" i="17" s="1"/>
  <c r="E117" i="17"/>
  <c r="F117" i="17" s="1"/>
  <c r="E107" i="17"/>
  <c r="F107" i="17" s="1"/>
  <c r="E135" i="17"/>
  <c r="F135" i="17" s="1"/>
  <c r="E137" i="17"/>
  <c r="F137" i="17" s="1"/>
  <c r="E119" i="17"/>
  <c r="F119" i="17" s="1"/>
  <c r="E127" i="17"/>
  <c r="F127" i="17" s="1"/>
  <c r="E57" i="17"/>
  <c r="F57" i="17" s="1"/>
  <c r="E143" i="17"/>
  <c r="F143" i="17" s="1"/>
  <c r="E97" i="17"/>
  <c r="F97" i="17" s="1"/>
  <c r="E63" i="17"/>
  <c r="F63" i="17" s="1"/>
  <c r="E102" i="17"/>
  <c r="F102" i="17" s="1"/>
  <c r="E129" i="17"/>
  <c r="F129" i="17" s="1"/>
  <c r="E103" i="17"/>
  <c r="F103" i="17" s="1"/>
  <c r="E66" i="17"/>
  <c r="F66" i="17" s="1"/>
  <c r="E138" i="17"/>
  <c r="F138" i="17" s="1"/>
  <c r="E108" i="17"/>
  <c r="F108" i="17" s="1"/>
  <c r="E142" i="17"/>
  <c r="F142" i="17" s="1"/>
  <c r="E115" i="17"/>
  <c r="F115" i="17" s="1"/>
  <c r="E136" i="17"/>
  <c r="F136" i="17" s="1"/>
  <c r="E144" i="17"/>
  <c r="F144" i="17" s="1"/>
  <c r="E40" i="17"/>
  <c r="F40" i="17" s="1"/>
  <c r="E141" i="17"/>
  <c r="F141" i="17" s="1"/>
  <c r="E133" i="17"/>
  <c r="F133" i="17" s="1"/>
  <c r="E140" i="17"/>
  <c r="F140" i="17" s="1"/>
  <c r="E145" i="17"/>
  <c r="F145" i="17" s="1"/>
  <c r="E3" i="17"/>
  <c r="F3" i="17" s="1"/>
  <c r="C8" i="17"/>
  <c r="D8" i="17" s="1"/>
  <c r="C3" i="17"/>
  <c r="D3" i="17" s="1"/>
  <c r="C7" i="17"/>
  <c r="D7" i="17" s="1"/>
  <c r="C15" i="17"/>
  <c r="D15" i="17" s="1"/>
  <c r="C6" i="17"/>
  <c r="D6" i="17" s="1"/>
  <c r="C10" i="17"/>
  <c r="D10" i="17" s="1"/>
  <c r="C33" i="17"/>
  <c r="D33" i="17" s="1"/>
  <c r="C80" i="17"/>
  <c r="D80" i="17" s="1"/>
  <c r="C50" i="17"/>
  <c r="D50" i="17" s="1"/>
  <c r="C28" i="17"/>
  <c r="D28" i="17" s="1"/>
  <c r="C48" i="17"/>
  <c r="D48" i="17" s="1"/>
  <c r="C2" i="17"/>
  <c r="D2" i="17" s="1"/>
  <c r="C43" i="17"/>
  <c r="D43" i="17" s="1"/>
  <c r="C20" i="17"/>
  <c r="D20" i="17" s="1"/>
  <c r="C117" i="17"/>
  <c r="D117" i="17" s="1"/>
  <c r="C35" i="17"/>
  <c r="D35" i="17" s="1"/>
  <c r="C12" i="17"/>
  <c r="D12" i="17" s="1"/>
  <c r="C126" i="17"/>
  <c r="D126" i="17" s="1"/>
  <c r="C89" i="17"/>
  <c r="D89" i="17" s="1"/>
  <c r="C29" i="17"/>
  <c r="D29" i="17" s="1"/>
  <c r="C5" i="17"/>
  <c r="D5" i="17" s="1"/>
  <c r="C27" i="17"/>
  <c r="D27" i="17" s="1"/>
  <c r="C13" i="17"/>
  <c r="D13" i="17" s="1"/>
  <c r="C4" i="17"/>
  <c r="D4" i="17" s="1"/>
  <c r="C25" i="17"/>
  <c r="D25" i="17" s="1"/>
  <c r="C82" i="17"/>
  <c r="D82" i="17" s="1"/>
  <c r="C72" i="17"/>
  <c r="D72" i="17" s="1"/>
  <c r="C90" i="17"/>
  <c r="D90" i="17" s="1"/>
  <c r="C23" i="17"/>
  <c r="D23" i="17" s="1"/>
  <c r="C102" i="17"/>
  <c r="D102" i="17" s="1"/>
  <c r="C51" i="17"/>
  <c r="D51" i="17" s="1"/>
  <c r="C109" i="17"/>
  <c r="D109" i="17" s="1"/>
  <c r="C42" i="17"/>
  <c r="D42" i="17" s="1"/>
  <c r="C75" i="17"/>
  <c r="D75" i="17" s="1"/>
  <c r="C69" i="17"/>
  <c r="D69" i="17" s="1"/>
  <c r="C100" i="17"/>
  <c r="D100" i="17" s="1"/>
  <c r="C44" i="17"/>
  <c r="D44" i="17" s="1"/>
  <c r="C36" i="17"/>
  <c r="D36" i="17" s="1"/>
  <c r="C31" i="17"/>
  <c r="D31" i="17" s="1"/>
  <c r="C103" i="17"/>
  <c r="D103" i="17" s="1"/>
  <c r="C18" i="17"/>
  <c r="D18" i="17" s="1"/>
  <c r="C84" i="17"/>
  <c r="D84" i="17" s="1"/>
  <c r="C79" i="17"/>
  <c r="D79" i="17" s="1"/>
  <c r="C19" i="17"/>
  <c r="D19" i="17" s="1"/>
  <c r="C105" i="17"/>
  <c r="D105" i="17" s="1"/>
  <c r="C85" i="17"/>
  <c r="D85" i="17" s="1"/>
  <c r="C49" i="17"/>
  <c r="D49" i="17" s="1"/>
  <c r="C74" i="17"/>
  <c r="D74" i="17" s="1"/>
  <c r="C122" i="17"/>
  <c r="D122" i="17" s="1"/>
  <c r="C61" i="17"/>
  <c r="D61" i="17" s="1"/>
  <c r="C11" i="17"/>
  <c r="D11" i="17" s="1"/>
  <c r="C73" i="17"/>
  <c r="D73" i="17" s="1"/>
  <c r="C141" i="17"/>
  <c r="D141" i="17" s="1"/>
  <c r="C120" i="17"/>
  <c r="D120" i="17" s="1"/>
  <c r="C26" i="17"/>
  <c r="D26" i="17" s="1"/>
  <c r="C97" i="17"/>
  <c r="D97" i="17" s="1"/>
  <c r="C37" i="17"/>
  <c r="D37" i="17" s="1"/>
  <c r="C78" i="17"/>
  <c r="D78" i="17" s="1"/>
  <c r="C70" i="17"/>
  <c r="D70" i="17" s="1"/>
  <c r="C56" i="17"/>
  <c r="D56" i="17" s="1"/>
  <c r="C115" i="17"/>
  <c r="D115" i="17" s="1"/>
  <c r="C32" i="17"/>
  <c r="D32" i="17" s="1"/>
  <c r="C57" i="17"/>
  <c r="D57" i="17" s="1"/>
  <c r="C128" i="17"/>
  <c r="D128" i="17" s="1"/>
  <c r="C125" i="17"/>
  <c r="D125" i="17" s="1"/>
  <c r="C138" i="17"/>
  <c r="D138" i="17" s="1"/>
  <c r="C88" i="17"/>
  <c r="D88" i="17" s="1"/>
  <c r="C22" i="17"/>
  <c r="D22" i="17" s="1"/>
  <c r="C41" i="17"/>
  <c r="D41" i="17" s="1"/>
  <c r="C21" i="17"/>
  <c r="D21" i="17" s="1"/>
  <c r="C14" i="17"/>
  <c r="D14" i="17" s="1"/>
  <c r="C9" i="17"/>
  <c r="D9" i="17" s="1"/>
  <c r="C67" i="17"/>
  <c r="D67" i="17" s="1"/>
  <c r="C30" i="17"/>
  <c r="D30" i="17" s="1"/>
  <c r="C144" i="17"/>
  <c r="D144" i="17" s="1"/>
  <c r="C34" i="17"/>
  <c r="D34" i="17" s="1"/>
  <c r="C114" i="17"/>
  <c r="D114" i="17" s="1"/>
  <c r="C83" i="17"/>
  <c r="D83" i="17" s="1"/>
  <c r="C63" i="17"/>
  <c r="D63" i="17" s="1"/>
  <c r="C87" i="17"/>
  <c r="D87" i="17" s="1"/>
  <c r="C55" i="17"/>
  <c r="D55" i="17" s="1"/>
  <c r="C68" i="17"/>
  <c r="D68" i="17" s="1"/>
  <c r="C110" i="17"/>
  <c r="D110" i="17" s="1"/>
  <c r="C93" i="17"/>
  <c r="D93" i="17" s="1"/>
  <c r="C47" i="17"/>
  <c r="D47" i="17" s="1"/>
  <c r="C92" i="17"/>
  <c r="D92" i="17" s="1"/>
  <c r="C135" i="17"/>
  <c r="D135" i="17" s="1"/>
  <c r="C86" i="17"/>
  <c r="D86" i="17" s="1"/>
  <c r="C112" i="17"/>
  <c r="D112" i="17" s="1"/>
  <c r="C58" i="17"/>
  <c r="D58" i="17" s="1"/>
  <c r="C104" i="17"/>
  <c r="D104" i="17" s="1"/>
  <c r="C99" i="17"/>
  <c r="D99" i="17" s="1"/>
  <c r="C66" i="17"/>
  <c r="D66" i="17" s="1"/>
  <c r="C46" i="17"/>
  <c r="D46" i="17" s="1"/>
  <c r="C17" i="17"/>
  <c r="D17" i="17" s="1"/>
  <c r="C94" i="17"/>
  <c r="D94" i="17" s="1"/>
  <c r="C77" i="17"/>
  <c r="D77" i="17" s="1"/>
  <c r="C65" i="17"/>
  <c r="D65" i="17" s="1"/>
  <c r="C145" i="17"/>
  <c r="D145" i="17" s="1"/>
  <c r="C52" i="17"/>
  <c r="D52" i="17" s="1"/>
  <c r="C53" i="17"/>
  <c r="D53" i="17" s="1"/>
  <c r="C60" i="17"/>
  <c r="D60" i="17" s="1"/>
  <c r="C71" i="17"/>
  <c r="D71" i="17" s="1"/>
  <c r="C133" i="17"/>
  <c r="D133" i="17" s="1"/>
  <c r="C107" i="17"/>
  <c r="D107" i="17" s="1"/>
  <c r="C59" i="17"/>
  <c r="D59" i="17" s="1"/>
  <c r="C45" i="17"/>
  <c r="D45" i="17" s="1"/>
  <c r="C137" i="17"/>
  <c r="D137" i="17" s="1"/>
  <c r="C96" i="17"/>
  <c r="D96" i="17" s="1"/>
  <c r="C131" i="17"/>
  <c r="D131" i="17" s="1"/>
  <c r="C118" i="17"/>
  <c r="D118" i="17" s="1"/>
  <c r="C140" i="17"/>
  <c r="D140" i="17" s="1"/>
  <c r="C113" i="17"/>
  <c r="D113" i="17" s="1"/>
  <c r="C24" i="17"/>
  <c r="D24" i="17" s="1"/>
  <c r="C101" i="17"/>
  <c r="D101" i="17" s="1"/>
  <c r="C134" i="17"/>
  <c r="D134" i="17" s="1"/>
  <c r="C108" i="17"/>
  <c r="D108" i="17" s="1"/>
  <c r="C76" i="17"/>
  <c r="D76" i="17" s="1"/>
  <c r="C129" i="17"/>
  <c r="D129" i="17" s="1"/>
  <c r="C123" i="17"/>
  <c r="D123" i="17" s="1"/>
  <c r="C143" i="17"/>
  <c r="D143" i="17" s="1"/>
  <c r="C38" i="17"/>
  <c r="D38" i="17" s="1"/>
  <c r="C127" i="17"/>
  <c r="D127" i="17" s="1"/>
  <c r="C106" i="17"/>
  <c r="D106" i="17" s="1"/>
  <c r="C116" i="17"/>
  <c r="D116" i="17" s="1"/>
  <c r="C95" i="17"/>
  <c r="D95" i="17" s="1"/>
  <c r="C139" i="17"/>
  <c r="D139" i="17" s="1"/>
  <c r="C54" i="17"/>
  <c r="D54" i="17" s="1"/>
  <c r="C98" i="17"/>
  <c r="D98" i="17" s="1"/>
  <c r="C39" i="17"/>
  <c r="D39" i="17" s="1"/>
  <c r="C111" i="17"/>
  <c r="D111" i="17" s="1"/>
  <c r="C62" i="17"/>
  <c r="D62" i="17" s="1"/>
  <c r="C121" i="17"/>
  <c r="D121" i="17" s="1"/>
  <c r="C130" i="17"/>
  <c r="D130" i="17" s="1"/>
  <c r="C136" i="17"/>
  <c r="D136" i="17" s="1"/>
  <c r="C142" i="17"/>
  <c r="D142" i="17" s="1"/>
  <c r="C81" i="17"/>
  <c r="D81" i="17" s="1"/>
  <c r="C124" i="17"/>
  <c r="D124" i="17" s="1"/>
  <c r="C132" i="17"/>
  <c r="D132" i="17" s="1"/>
  <c r="C91" i="17"/>
  <c r="D91" i="17" s="1"/>
  <c r="C40" i="17"/>
  <c r="D40" i="17" s="1"/>
  <c r="C64" i="17"/>
  <c r="D64" i="17" s="1"/>
  <c r="C119" i="17"/>
  <c r="D119" i="17" s="1"/>
  <c r="C16" i="17"/>
  <c r="D16" i="17" s="1"/>
  <c r="B123" i="17"/>
  <c r="B64" i="17"/>
  <c r="B119" i="17"/>
  <c r="B40" i="17"/>
  <c r="B124" i="17"/>
  <c r="B91" i="17"/>
  <c r="B132" i="17"/>
  <c r="B81" i="17"/>
  <c r="B130" i="17"/>
  <c r="B136" i="17"/>
  <c r="B142" i="17"/>
  <c r="B39" i="17"/>
  <c r="B98" i="17"/>
  <c r="B121" i="17"/>
  <c r="B116" i="17"/>
  <c r="B111" i="17"/>
  <c r="B62" i="17"/>
  <c r="B54" i="17"/>
  <c r="B108" i="17"/>
  <c r="B106" i="17"/>
  <c r="B95" i="17"/>
  <c r="B143" i="17"/>
  <c r="B139" i="17"/>
  <c r="B38" i="17"/>
  <c r="B101" i="17"/>
  <c r="B133" i="17"/>
  <c r="B59" i="17"/>
  <c r="B137" i="17"/>
  <c r="B96" i="17"/>
  <c r="B76" i="17"/>
  <c r="B112" i="17"/>
  <c r="B131" i="17"/>
  <c r="B129" i="17"/>
  <c r="B127" i="17"/>
  <c r="B140" i="17"/>
  <c r="B46" i="17"/>
  <c r="B52" i="17"/>
  <c r="B60" i="17"/>
  <c r="B114" i="17"/>
  <c r="B53" i="17"/>
  <c r="B57" i="17"/>
  <c r="B24" i="17"/>
  <c r="B78" i="17"/>
  <c r="B107" i="17"/>
  <c r="B92" i="17"/>
  <c r="B73" i="17"/>
  <c r="B83" i="17"/>
  <c r="B22" i="17"/>
  <c r="B86" i="17"/>
  <c r="B85" i="17"/>
  <c r="B65" i="17"/>
  <c r="B17" i="17"/>
  <c r="B141" i="17"/>
  <c r="B145" i="17"/>
  <c r="B34" i="17"/>
  <c r="B82" i="17"/>
  <c r="B66" i="17"/>
  <c r="B36" i="17"/>
  <c r="B118" i="17"/>
  <c r="B99" i="17"/>
  <c r="B51" i="17"/>
  <c r="B63" i="17"/>
  <c r="B113" i="17"/>
  <c r="B104" i="17"/>
  <c r="B41" i="17"/>
  <c r="B87" i="17"/>
  <c r="B37" i="17"/>
  <c r="B84" i="17"/>
  <c r="B14" i="17"/>
  <c r="B47" i="17"/>
  <c r="B12" i="17"/>
  <c r="B27" i="17"/>
  <c r="B32" i="17"/>
  <c r="B88" i="17"/>
  <c r="B71" i="17"/>
  <c r="B2" i="17"/>
  <c r="B120" i="17"/>
  <c r="B55" i="17"/>
  <c r="B42" i="17"/>
  <c r="B13" i="17"/>
  <c r="B115" i="17"/>
  <c r="B25" i="17"/>
  <c r="B68" i="17"/>
  <c r="B50" i="17"/>
  <c r="B30" i="17"/>
  <c r="B23" i="17"/>
  <c r="B75" i="17"/>
  <c r="B20" i="17"/>
  <c r="B9" i="17"/>
  <c r="B135" i="17"/>
  <c r="B77" i="17"/>
  <c r="B90" i="17"/>
  <c r="B97" i="17"/>
  <c r="B67" i="17"/>
  <c r="B48" i="17"/>
  <c r="B58" i="17"/>
  <c r="B45" i="17"/>
  <c r="B35" i="17"/>
  <c r="B144" i="17"/>
  <c r="B74" i="17"/>
  <c r="B43" i="17"/>
  <c r="B18" i="17"/>
  <c r="B61" i="17"/>
  <c r="B69" i="17"/>
  <c r="B11" i="17"/>
  <c r="B7" i="17"/>
  <c r="B110" i="17"/>
  <c r="B21" i="17"/>
  <c r="B56" i="17"/>
  <c r="B134" i="17"/>
  <c r="B49" i="17"/>
  <c r="B33" i="17"/>
  <c r="B3" i="17"/>
  <c r="B128" i="17"/>
  <c r="B44" i="17"/>
  <c r="B29" i="17"/>
  <c r="B26" i="17"/>
  <c r="B28" i="17"/>
  <c r="B10" i="17"/>
  <c r="B19" i="17"/>
  <c r="B117" i="17"/>
  <c r="B15" i="17"/>
  <c r="B103" i="17"/>
  <c r="B31" i="17"/>
  <c r="B72" i="17"/>
  <c r="B138" i="17"/>
  <c r="B100" i="17"/>
  <c r="B8" i="17"/>
  <c r="B109" i="17"/>
  <c r="B6" i="17"/>
  <c r="B94" i="17"/>
  <c r="B79" i="17"/>
  <c r="B102" i="17"/>
  <c r="B4" i="17"/>
  <c r="B80" i="17"/>
  <c r="B5" i="17"/>
  <c r="B89" i="17"/>
  <c r="B70" i="17"/>
  <c r="B125" i="17"/>
  <c r="B122" i="17"/>
  <c r="B105" i="17"/>
  <c r="B126" i="17"/>
  <c r="B93" i="17"/>
  <c r="B16" i="17"/>
  <c r="B143" i="16"/>
  <c r="B144" i="16"/>
  <c r="B145" i="16"/>
  <c r="B17" i="16"/>
  <c r="B146" i="16"/>
  <c r="B147" i="16"/>
  <c r="B148" i="16"/>
  <c r="B44" i="16"/>
  <c r="B149" i="16"/>
  <c r="B150" i="16"/>
  <c r="B151" i="16"/>
  <c r="B152" i="16"/>
  <c r="B153" i="16"/>
  <c r="B154" i="16"/>
  <c r="B155" i="16"/>
  <c r="B45" i="16"/>
  <c r="B156" i="16"/>
  <c r="B7" i="16"/>
  <c r="B157" i="16"/>
  <c r="B158" i="16"/>
  <c r="B159" i="16"/>
  <c r="B160" i="16"/>
  <c r="B161" i="16"/>
  <c r="B162" i="16"/>
  <c r="B2" i="16"/>
  <c r="B163" i="16"/>
  <c r="B8" i="16"/>
  <c r="B164" i="16"/>
  <c r="B165" i="16"/>
  <c r="B166" i="16"/>
  <c r="B167" i="16"/>
  <c r="B168" i="16"/>
  <c r="B169" i="16"/>
  <c r="B13" i="16"/>
  <c r="B170" i="16"/>
  <c r="B14" i="16"/>
  <c r="B171" i="16"/>
  <c r="B172" i="16"/>
  <c r="B173" i="16"/>
  <c r="B174" i="16"/>
  <c r="B175" i="16"/>
  <c r="B176" i="16"/>
  <c r="B5" i="16"/>
  <c r="B177" i="16"/>
  <c r="B178" i="16"/>
  <c r="B179" i="16"/>
  <c r="B180" i="16"/>
  <c r="B15" i="16"/>
  <c r="B181" i="16"/>
  <c r="B182" i="16"/>
  <c r="B183" i="16"/>
  <c r="B184" i="16"/>
  <c r="B185" i="16"/>
  <c r="B186" i="16"/>
  <c r="B32" i="16"/>
  <c r="B187" i="16"/>
  <c r="B46" i="16"/>
  <c r="B188" i="16"/>
  <c r="B189" i="16"/>
  <c r="B33" i="16"/>
  <c r="B190" i="16"/>
  <c r="B191" i="16"/>
  <c r="B192" i="16"/>
  <c r="B193" i="16"/>
  <c r="B47" i="16"/>
  <c r="B194" i="16"/>
  <c r="B18" i="16"/>
  <c r="B48" i="16"/>
  <c r="B34" i="16"/>
  <c r="B195" i="16"/>
  <c r="B196" i="16"/>
  <c r="B197" i="16"/>
  <c r="B198" i="16"/>
  <c r="B199" i="16"/>
  <c r="B49" i="16"/>
  <c r="B24" i="16"/>
  <c r="B200" i="16"/>
  <c r="B50" i="16"/>
  <c r="B201" i="16"/>
  <c r="B202" i="16"/>
  <c r="B26" i="16"/>
  <c r="B203" i="16"/>
  <c r="B204" i="16"/>
  <c r="B51" i="16"/>
  <c r="B52" i="16"/>
  <c r="B22" i="16"/>
  <c r="B205" i="16"/>
  <c r="B53" i="16"/>
  <c r="B206" i="16"/>
  <c r="B207" i="16"/>
  <c r="B27" i="16"/>
  <c r="B35" i="16"/>
  <c r="B208" i="16"/>
  <c r="B54" i="16"/>
  <c r="B209" i="16"/>
  <c r="B210" i="16"/>
  <c r="B55" i="16"/>
  <c r="B211" i="16"/>
  <c r="B6" i="16"/>
  <c r="B212" i="16"/>
  <c r="B213" i="16"/>
  <c r="B36" i="16"/>
  <c r="B56" i="16"/>
  <c r="B214" i="16"/>
  <c r="B57" i="16"/>
  <c r="B215" i="16"/>
  <c r="B28" i="16"/>
  <c r="B216" i="16"/>
  <c r="B217" i="16"/>
  <c r="B218" i="16"/>
  <c r="B219" i="16"/>
  <c r="B220" i="16"/>
  <c r="B16" i="16"/>
  <c r="B221" i="16"/>
  <c r="B222" i="16"/>
  <c r="B223" i="16"/>
  <c r="B224" i="16"/>
  <c r="B225" i="16"/>
  <c r="B226" i="16"/>
  <c r="B227" i="16"/>
  <c r="B228" i="16"/>
  <c r="B229" i="16"/>
  <c r="B230" i="16"/>
  <c r="B231" i="16"/>
  <c r="B58" i="16"/>
  <c r="B232" i="16"/>
  <c r="B29" i="16"/>
  <c r="B233" i="16"/>
  <c r="B234" i="16"/>
  <c r="B235" i="16"/>
  <c r="B236" i="16"/>
  <c r="B237" i="16"/>
  <c r="B238" i="16"/>
  <c r="B11" i="16"/>
  <c r="B239" i="16"/>
  <c r="B240" i="16"/>
  <c r="B241" i="16"/>
  <c r="B37" i="16"/>
  <c r="B30" i="16"/>
  <c r="B242" i="16"/>
  <c r="B243" i="16"/>
  <c r="B244" i="16"/>
  <c r="B245" i="16"/>
  <c r="B59" i="16"/>
  <c r="B25" i="16"/>
  <c r="B60" i="16"/>
  <c r="B38" i="16"/>
  <c r="B246" i="16"/>
  <c r="B247" i="16"/>
  <c r="B61" i="16"/>
  <c r="B248" i="16"/>
  <c r="B62" i="16"/>
  <c r="B249" i="16"/>
  <c r="B250" i="16"/>
  <c r="B63" i="16"/>
  <c r="B251" i="16"/>
  <c r="B20" i="16"/>
  <c r="B252" i="16"/>
  <c r="B253" i="16"/>
  <c r="B4" i="16"/>
  <c r="B254" i="16"/>
  <c r="B255" i="16"/>
  <c r="B256" i="16"/>
  <c r="B257" i="16"/>
  <c r="B9" i="16"/>
  <c r="B64" i="16"/>
  <c r="B65" i="16"/>
  <c r="B66" i="16"/>
  <c r="B258" i="16"/>
  <c r="B259" i="16"/>
  <c r="B260" i="16"/>
  <c r="B261" i="16"/>
  <c r="B262" i="16"/>
  <c r="B263" i="16"/>
  <c r="B264" i="16"/>
  <c r="B265" i="16"/>
  <c r="B12" i="16"/>
  <c r="B266" i="16"/>
  <c r="B267" i="16"/>
  <c r="B268" i="16"/>
  <c r="B67" i="16"/>
  <c r="B39" i="16"/>
  <c r="B269" i="16"/>
  <c r="B270" i="16"/>
  <c r="B40" i="16"/>
  <c r="B271" i="16"/>
  <c r="B68" i="16"/>
  <c r="B272" i="16"/>
  <c r="B273" i="16"/>
  <c r="B274" i="16"/>
  <c r="B275" i="16"/>
  <c r="B276" i="16"/>
  <c r="B277" i="16"/>
  <c r="B278" i="16"/>
  <c r="B279" i="16"/>
  <c r="B280" i="16"/>
  <c r="B281" i="16"/>
  <c r="B282" i="16"/>
  <c r="B69" i="16"/>
  <c r="B283" i="16"/>
  <c r="B70" i="16"/>
  <c r="B284" i="16"/>
  <c r="B285" i="16"/>
  <c r="B286" i="16"/>
  <c r="B71" i="16"/>
  <c r="B287" i="16"/>
  <c r="B41" i="16"/>
  <c r="B288" i="16"/>
  <c r="B31" i="16"/>
  <c r="B289" i="16"/>
  <c r="B19" i="16"/>
  <c r="B72" i="16"/>
  <c r="B73" i="16"/>
  <c r="B290" i="16"/>
  <c r="B74" i="16"/>
  <c r="B75" i="16"/>
  <c r="B23" i="16"/>
  <c r="B291" i="16"/>
  <c r="B292" i="16"/>
  <c r="B293" i="16"/>
  <c r="B294" i="16"/>
  <c r="B295" i="16"/>
  <c r="B42" i="16"/>
  <c r="B296" i="16"/>
  <c r="B297" i="16"/>
  <c r="C143" i="16"/>
  <c r="C144" i="16"/>
  <c r="C145" i="16"/>
  <c r="D145" i="16" s="1"/>
  <c r="C17" i="16"/>
  <c r="C146" i="16"/>
  <c r="D146" i="16" s="1"/>
  <c r="C147" i="16"/>
  <c r="D147" i="16" s="1"/>
  <c r="C148" i="16"/>
  <c r="D148" i="16" s="1"/>
  <c r="C44" i="16"/>
  <c r="C149" i="16"/>
  <c r="D149" i="16" s="1"/>
  <c r="C150" i="16"/>
  <c r="D150" i="16" s="1"/>
  <c r="C151" i="16"/>
  <c r="D151" i="16" s="1"/>
  <c r="C152" i="16"/>
  <c r="C153" i="16"/>
  <c r="D153" i="16" s="1"/>
  <c r="C154" i="16"/>
  <c r="D154" i="16" s="1"/>
  <c r="C155" i="16"/>
  <c r="D155" i="16" s="1"/>
  <c r="C45" i="16"/>
  <c r="D45" i="16" s="1"/>
  <c r="C156" i="16"/>
  <c r="D156" i="16" s="1"/>
  <c r="C7" i="16"/>
  <c r="D7" i="16" s="1"/>
  <c r="C157" i="16"/>
  <c r="D157" i="16" s="1"/>
  <c r="C158" i="16"/>
  <c r="D158" i="16" s="1"/>
  <c r="C159" i="16"/>
  <c r="D159" i="16" s="1"/>
  <c r="C160" i="16"/>
  <c r="D160" i="16" s="1"/>
  <c r="C161" i="16"/>
  <c r="D161" i="16" s="1"/>
  <c r="C162" i="16"/>
  <c r="C2" i="16"/>
  <c r="D2" i="16" s="1"/>
  <c r="C163" i="16"/>
  <c r="D163" i="16" s="1"/>
  <c r="C8" i="16"/>
  <c r="D8" i="16" s="1"/>
  <c r="C164" i="16"/>
  <c r="D164" i="16" s="1"/>
  <c r="C165" i="16"/>
  <c r="D165" i="16" s="1"/>
  <c r="C166" i="16"/>
  <c r="D166" i="16" s="1"/>
  <c r="C167" i="16"/>
  <c r="D167" i="16" s="1"/>
  <c r="C168" i="16"/>
  <c r="D168" i="16" s="1"/>
  <c r="C169" i="16"/>
  <c r="D169" i="16" s="1"/>
  <c r="C13" i="16"/>
  <c r="D13" i="16" s="1"/>
  <c r="C170" i="16"/>
  <c r="D170" i="16" s="1"/>
  <c r="C14" i="16"/>
  <c r="D14" i="16" s="1"/>
  <c r="C171" i="16"/>
  <c r="D171" i="16" s="1"/>
  <c r="C172" i="16"/>
  <c r="D172" i="16" s="1"/>
  <c r="C173" i="16"/>
  <c r="D173" i="16" s="1"/>
  <c r="C174" i="16"/>
  <c r="D174" i="16" s="1"/>
  <c r="C175" i="16"/>
  <c r="D175" i="16" s="1"/>
  <c r="C176" i="16"/>
  <c r="C5" i="16"/>
  <c r="D5" i="16" s="1"/>
  <c r="C177" i="16"/>
  <c r="D177" i="16" s="1"/>
  <c r="C178" i="16"/>
  <c r="D178" i="16" s="1"/>
  <c r="C179" i="16"/>
  <c r="D179" i="16" s="1"/>
  <c r="C180" i="16"/>
  <c r="D180" i="16" s="1"/>
  <c r="C15" i="16"/>
  <c r="D15" i="16" s="1"/>
  <c r="C181" i="16"/>
  <c r="D181" i="16" s="1"/>
  <c r="C182" i="16"/>
  <c r="D182" i="16" s="1"/>
  <c r="C183" i="16"/>
  <c r="D183" i="16" s="1"/>
  <c r="C184" i="16"/>
  <c r="D184" i="16" s="1"/>
  <c r="C185" i="16"/>
  <c r="D185" i="16" s="1"/>
  <c r="C186" i="16"/>
  <c r="D186" i="16" s="1"/>
  <c r="C32" i="16"/>
  <c r="D32" i="16" s="1"/>
  <c r="C187" i="16"/>
  <c r="C46" i="16"/>
  <c r="D46" i="16" s="1"/>
  <c r="C188" i="16"/>
  <c r="D188" i="16" s="1"/>
  <c r="C189" i="16"/>
  <c r="D189" i="16" s="1"/>
  <c r="C33" i="16"/>
  <c r="D33" i="16" s="1"/>
  <c r="C190" i="16"/>
  <c r="D190" i="16" s="1"/>
  <c r="C191" i="16"/>
  <c r="D191" i="16" s="1"/>
  <c r="C192" i="16"/>
  <c r="D192" i="16" s="1"/>
  <c r="C193" i="16"/>
  <c r="D193" i="16" s="1"/>
  <c r="C47" i="16"/>
  <c r="D47" i="16" s="1"/>
  <c r="C194" i="16"/>
  <c r="D194" i="16" s="1"/>
  <c r="C18" i="16"/>
  <c r="D18" i="16" s="1"/>
  <c r="C48" i="16"/>
  <c r="D48" i="16" s="1"/>
  <c r="C34" i="16"/>
  <c r="D34" i="16" s="1"/>
  <c r="C195" i="16"/>
  <c r="D195" i="16" s="1"/>
  <c r="C196" i="16"/>
  <c r="D196" i="16" s="1"/>
  <c r="C197" i="16"/>
  <c r="D197" i="16" s="1"/>
  <c r="C198" i="16"/>
  <c r="D198" i="16" s="1"/>
  <c r="C199" i="16"/>
  <c r="D199" i="16" s="1"/>
  <c r="C49" i="16"/>
  <c r="D49" i="16" s="1"/>
  <c r="C24" i="16"/>
  <c r="D24" i="16" s="1"/>
  <c r="C200" i="16"/>
  <c r="D200" i="16" s="1"/>
  <c r="C50" i="16"/>
  <c r="D50" i="16" s="1"/>
  <c r="C201" i="16"/>
  <c r="D201" i="16" s="1"/>
  <c r="C202" i="16"/>
  <c r="D202" i="16" s="1"/>
  <c r="C26" i="16"/>
  <c r="C203" i="16"/>
  <c r="D203" i="16" s="1"/>
  <c r="C204" i="16"/>
  <c r="D204" i="16" s="1"/>
  <c r="C51" i="16"/>
  <c r="D51" i="16" s="1"/>
  <c r="C52" i="16"/>
  <c r="D52" i="16" s="1"/>
  <c r="C22" i="16"/>
  <c r="D22" i="16" s="1"/>
  <c r="C205" i="16"/>
  <c r="D205" i="16" s="1"/>
  <c r="C53" i="16"/>
  <c r="D53" i="16" s="1"/>
  <c r="C206" i="16"/>
  <c r="D206" i="16" s="1"/>
  <c r="C207" i="16"/>
  <c r="D207" i="16" s="1"/>
  <c r="C27" i="16"/>
  <c r="D27" i="16" s="1"/>
  <c r="C35" i="16"/>
  <c r="D35" i="16" s="1"/>
  <c r="C208" i="16"/>
  <c r="D208" i="16" s="1"/>
  <c r="C54" i="16"/>
  <c r="D54" i="16" s="1"/>
  <c r="C209" i="16"/>
  <c r="D209" i="16" s="1"/>
  <c r="C210" i="16"/>
  <c r="C55" i="16"/>
  <c r="D55" i="16" s="1"/>
  <c r="C211" i="16"/>
  <c r="D211" i="16" s="1"/>
  <c r="C6" i="16"/>
  <c r="D6" i="16" s="1"/>
  <c r="C212" i="16"/>
  <c r="D212" i="16" s="1"/>
  <c r="C213" i="16"/>
  <c r="D213" i="16" s="1"/>
  <c r="C36" i="16"/>
  <c r="D36" i="16" s="1"/>
  <c r="C56" i="16"/>
  <c r="D56" i="16" s="1"/>
  <c r="C214" i="16"/>
  <c r="D214" i="16" s="1"/>
  <c r="C57" i="16"/>
  <c r="C215" i="16"/>
  <c r="C28" i="16"/>
  <c r="D28" i="16" s="1"/>
  <c r="C216" i="16"/>
  <c r="D216" i="16" s="1"/>
  <c r="C217" i="16"/>
  <c r="D217" i="16" s="1"/>
  <c r="C218" i="16"/>
  <c r="D218" i="16" s="1"/>
  <c r="C219" i="16"/>
  <c r="D219" i="16" s="1"/>
  <c r="C220" i="16"/>
  <c r="C16" i="16"/>
  <c r="D16" i="16" s="1"/>
  <c r="C221" i="16"/>
  <c r="D221" i="16" s="1"/>
  <c r="C222" i="16"/>
  <c r="D222" i="16" s="1"/>
  <c r="C223" i="16"/>
  <c r="D223" i="16" s="1"/>
  <c r="C224" i="16"/>
  <c r="D224" i="16" s="1"/>
  <c r="C225" i="16"/>
  <c r="D225" i="16" s="1"/>
  <c r="C226" i="16"/>
  <c r="D226" i="16" s="1"/>
  <c r="C227" i="16"/>
  <c r="D227" i="16" s="1"/>
  <c r="C228" i="16"/>
  <c r="D228" i="16" s="1"/>
  <c r="C229" i="16"/>
  <c r="D229" i="16" s="1"/>
  <c r="C230" i="16"/>
  <c r="D230" i="16" s="1"/>
  <c r="C231" i="16"/>
  <c r="D231" i="16" s="1"/>
  <c r="C58" i="16"/>
  <c r="D58" i="16" s="1"/>
  <c r="C232" i="16"/>
  <c r="D232" i="16" s="1"/>
  <c r="C29" i="16"/>
  <c r="D29" i="16" s="1"/>
  <c r="C233" i="16"/>
  <c r="D233" i="16" s="1"/>
  <c r="C234" i="16"/>
  <c r="D234" i="16" s="1"/>
  <c r="C235" i="16"/>
  <c r="D235" i="16" s="1"/>
  <c r="C236" i="16"/>
  <c r="D236" i="16" s="1"/>
  <c r="C237" i="16"/>
  <c r="D237" i="16" s="1"/>
  <c r="C238" i="16"/>
  <c r="D238" i="16" s="1"/>
  <c r="C11" i="16"/>
  <c r="D11" i="16" s="1"/>
  <c r="C239" i="16"/>
  <c r="D239" i="16" s="1"/>
  <c r="C240" i="16"/>
  <c r="D240" i="16" s="1"/>
  <c r="C241" i="16"/>
  <c r="D241" i="16" s="1"/>
  <c r="C37" i="16"/>
  <c r="D37" i="16" s="1"/>
  <c r="C30" i="16"/>
  <c r="D30" i="16" s="1"/>
  <c r="C242" i="16"/>
  <c r="D242" i="16" s="1"/>
  <c r="C243" i="16"/>
  <c r="D243" i="16" s="1"/>
  <c r="C244" i="16"/>
  <c r="D244" i="16" s="1"/>
  <c r="C245" i="16"/>
  <c r="D245" i="16" s="1"/>
  <c r="C59" i="16"/>
  <c r="C25" i="16"/>
  <c r="D25" i="16" s="1"/>
  <c r="C60" i="16"/>
  <c r="D60" i="16" s="1"/>
  <c r="C38" i="16"/>
  <c r="D38" i="16" s="1"/>
  <c r="C246" i="16"/>
  <c r="D246" i="16" s="1"/>
  <c r="C247" i="16"/>
  <c r="D247" i="16" s="1"/>
  <c r="C61" i="16"/>
  <c r="D61" i="16" s="1"/>
  <c r="C248" i="16"/>
  <c r="D248" i="16" s="1"/>
  <c r="C62" i="16"/>
  <c r="C249" i="16"/>
  <c r="D249" i="16" s="1"/>
  <c r="C250" i="16"/>
  <c r="D250" i="16" s="1"/>
  <c r="C63" i="16"/>
  <c r="D63" i="16" s="1"/>
  <c r="C251" i="16"/>
  <c r="D251" i="16" s="1"/>
  <c r="C20" i="16"/>
  <c r="D20" i="16" s="1"/>
  <c r="C252" i="16"/>
  <c r="D252" i="16" s="1"/>
  <c r="C253" i="16"/>
  <c r="D253" i="16" s="1"/>
  <c r="C4" i="16"/>
  <c r="D4" i="16" s="1"/>
  <c r="C254" i="16"/>
  <c r="D254" i="16" s="1"/>
  <c r="C255" i="16"/>
  <c r="D255" i="16" s="1"/>
  <c r="C256" i="16"/>
  <c r="D256" i="16" s="1"/>
  <c r="C257" i="16"/>
  <c r="D257" i="16" s="1"/>
  <c r="C9" i="16"/>
  <c r="D9" i="16" s="1"/>
  <c r="C64" i="16"/>
  <c r="D64" i="16" s="1"/>
  <c r="C65" i="16"/>
  <c r="D65" i="16" s="1"/>
  <c r="C66" i="16"/>
  <c r="D66" i="16" s="1"/>
  <c r="C258" i="16"/>
  <c r="D258" i="16" s="1"/>
  <c r="C259" i="16"/>
  <c r="D259" i="16" s="1"/>
  <c r="C260" i="16"/>
  <c r="D260" i="16" s="1"/>
  <c r="C261" i="16"/>
  <c r="D261" i="16" s="1"/>
  <c r="C262" i="16"/>
  <c r="D262" i="16" s="1"/>
  <c r="C263" i="16"/>
  <c r="D263" i="16" s="1"/>
  <c r="C264" i="16"/>
  <c r="D264" i="16" s="1"/>
  <c r="C265" i="16"/>
  <c r="C12" i="16"/>
  <c r="D12" i="16" s="1"/>
  <c r="C266" i="16"/>
  <c r="D266" i="16" s="1"/>
  <c r="C267" i="16"/>
  <c r="D267" i="16" s="1"/>
  <c r="C268" i="16"/>
  <c r="D268" i="16" s="1"/>
  <c r="C67" i="16"/>
  <c r="D67" i="16" s="1"/>
  <c r="C39" i="16"/>
  <c r="D39" i="16" s="1"/>
  <c r="C269" i="16"/>
  <c r="D269" i="16" s="1"/>
  <c r="C270" i="16"/>
  <c r="D270" i="16" s="1"/>
  <c r="C40" i="16"/>
  <c r="D40" i="16" s="1"/>
  <c r="C271" i="16"/>
  <c r="D271" i="16" s="1"/>
  <c r="C68" i="16"/>
  <c r="D68" i="16" s="1"/>
  <c r="C272" i="16"/>
  <c r="D272" i="16" s="1"/>
  <c r="C273" i="16"/>
  <c r="D273" i="16" s="1"/>
  <c r="C274" i="16"/>
  <c r="D274" i="16" s="1"/>
  <c r="C275" i="16"/>
  <c r="D275" i="16" s="1"/>
  <c r="C276" i="16"/>
  <c r="C277" i="16"/>
  <c r="D277" i="16" s="1"/>
  <c r="C278" i="16"/>
  <c r="D278" i="16" s="1"/>
  <c r="C279" i="16"/>
  <c r="D279" i="16" s="1"/>
  <c r="C280" i="16"/>
  <c r="D280" i="16" s="1"/>
  <c r="C281" i="16"/>
  <c r="D281" i="16" s="1"/>
  <c r="C282" i="16"/>
  <c r="D282" i="16" s="1"/>
  <c r="C69" i="16"/>
  <c r="D69" i="16" s="1"/>
  <c r="C283" i="16"/>
  <c r="C70" i="16"/>
  <c r="D70" i="16" s="1"/>
  <c r="C284" i="16"/>
  <c r="D284" i="16" s="1"/>
  <c r="C285" i="16"/>
  <c r="D285" i="16" s="1"/>
  <c r="C286" i="16"/>
  <c r="D286" i="16" s="1"/>
  <c r="C71" i="16"/>
  <c r="D71" i="16" s="1"/>
  <c r="C287" i="16"/>
  <c r="D287" i="16" s="1"/>
  <c r="C41" i="16"/>
  <c r="D41" i="16" s="1"/>
  <c r="C288" i="16"/>
  <c r="D288" i="16" s="1"/>
  <c r="C31" i="16"/>
  <c r="D31" i="16" s="1"/>
  <c r="C289" i="16"/>
  <c r="D289" i="16" s="1"/>
  <c r="C19" i="16"/>
  <c r="D19" i="16" s="1"/>
  <c r="C72" i="16"/>
  <c r="D72" i="16" s="1"/>
  <c r="C73" i="16"/>
  <c r="D73" i="16" s="1"/>
  <c r="C290" i="16"/>
  <c r="D290" i="16" s="1"/>
  <c r="C74" i="16"/>
  <c r="D74" i="16" s="1"/>
  <c r="C75" i="16"/>
  <c r="D75" i="16" s="1"/>
  <c r="C23" i="16"/>
  <c r="D23" i="16" s="1"/>
  <c r="C291" i="16"/>
  <c r="D291" i="16" s="1"/>
  <c r="C292" i="16"/>
  <c r="D292" i="16" s="1"/>
  <c r="C293" i="16"/>
  <c r="D293" i="16" s="1"/>
  <c r="C294" i="16"/>
  <c r="D294" i="16" s="1"/>
  <c r="C295" i="16"/>
  <c r="D295" i="16" s="1"/>
  <c r="C42" i="16"/>
  <c r="D42" i="16" s="1"/>
  <c r="C296" i="16"/>
  <c r="D296" i="16" s="1"/>
  <c r="C297" i="16"/>
  <c r="D297" i="16" s="1"/>
  <c r="D143" i="16"/>
  <c r="D144" i="16"/>
  <c r="D17" i="16"/>
  <c r="D44" i="16"/>
  <c r="D152" i="16"/>
  <c r="D162" i="16"/>
  <c r="D176" i="16"/>
  <c r="D187" i="16"/>
  <c r="D26" i="16"/>
  <c r="D210" i="16"/>
  <c r="D57" i="16"/>
  <c r="D215" i="16"/>
  <c r="D220" i="16"/>
  <c r="D59" i="16"/>
  <c r="D62" i="16"/>
  <c r="D265" i="16"/>
  <c r="D276" i="16"/>
  <c r="D283" i="16"/>
  <c r="E143" i="16"/>
  <c r="F143" i="16" s="1"/>
  <c r="E144" i="16"/>
  <c r="F144" i="16" s="1"/>
  <c r="E145" i="16"/>
  <c r="F145" i="16" s="1"/>
  <c r="E17" i="16"/>
  <c r="F17" i="16" s="1"/>
  <c r="E146" i="16"/>
  <c r="F146" i="16" s="1"/>
  <c r="E147" i="16"/>
  <c r="F147" i="16" s="1"/>
  <c r="E148" i="16"/>
  <c r="F148" i="16" s="1"/>
  <c r="E44" i="16"/>
  <c r="F44" i="16" s="1"/>
  <c r="E149" i="16"/>
  <c r="F149" i="16" s="1"/>
  <c r="E150" i="16"/>
  <c r="F150" i="16" s="1"/>
  <c r="E151" i="16"/>
  <c r="F151" i="16" s="1"/>
  <c r="E152" i="16"/>
  <c r="F152" i="16" s="1"/>
  <c r="E153" i="16"/>
  <c r="F153" i="16" s="1"/>
  <c r="E154" i="16"/>
  <c r="F154" i="16" s="1"/>
  <c r="E155" i="16"/>
  <c r="F155" i="16" s="1"/>
  <c r="E45" i="16"/>
  <c r="F45" i="16" s="1"/>
  <c r="E156" i="16"/>
  <c r="F156" i="16" s="1"/>
  <c r="E7" i="16"/>
  <c r="F7" i="16" s="1"/>
  <c r="E157" i="16"/>
  <c r="F157" i="16" s="1"/>
  <c r="E158" i="16"/>
  <c r="F158" i="16" s="1"/>
  <c r="E159" i="16"/>
  <c r="F159" i="16" s="1"/>
  <c r="E160" i="16"/>
  <c r="F160" i="16" s="1"/>
  <c r="E161" i="16"/>
  <c r="F161" i="16" s="1"/>
  <c r="E162" i="16"/>
  <c r="F162" i="16" s="1"/>
  <c r="E2" i="16"/>
  <c r="F2" i="16" s="1"/>
  <c r="E163" i="16"/>
  <c r="F163" i="16" s="1"/>
  <c r="E8" i="16"/>
  <c r="F8" i="16" s="1"/>
  <c r="E164" i="16"/>
  <c r="F164" i="16" s="1"/>
  <c r="E165" i="16"/>
  <c r="F165" i="16" s="1"/>
  <c r="E166" i="16"/>
  <c r="F166" i="16" s="1"/>
  <c r="E167" i="16"/>
  <c r="F167" i="16" s="1"/>
  <c r="E168" i="16"/>
  <c r="F168" i="16" s="1"/>
  <c r="E169" i="16"/>
  <c r="F169" i="16" s="1"/>
  <c r="E13" i="16"/>
  <c r="F13" i="16" s="1"/>
  <c r="E170" i="16"/>
  <c r="F170" i="16" s="1"/>
  <c r="E14" i="16"/>
  <c r="F14" i="16" s="1"/>
  <c r="E171" i="16"/>
  <c r="F171" i="16" s="1"/>
  <c r="E172" i="16"/>
  <c r="F172" i="16" s="1"/>
  <c r="E173" i="16"/>
  <c r="F173" i="16" s="1"/>
  <c r="E174" i="16"/>
  <c r="F174" i="16" s="1"/>
  <c r="E175" i="16"/>
  <c r="F175" i="16" s="1"/>
  <c r="E176" i="16"/>
  <c r="F176" i="16" s="1"/>
  <c r="E5" i="16"/>
  <c r="F5" i="16" s="1"/>
  <c r="E177" i="16"/>
  <c r="F177" i="16" s="1"/>
  <c r="E178" i="16"/>
  <c r="F178" i="16" s="1"/>
  <c r="E179" i="16"/>
  <c r="F179" i="16" s="1"/>
  <c r="E180" i="16"/>
  <c r="F180" i="16" s="1"/>
  <c r="E15" i="16"/>
  <c r="F15" i="16" s="1"/>
  <c r="E181" i="16"/>
  <c r="F181" i="16" s="1"/>
  <c r="E182" i="16"/>
  <c r="F182" i="16" s="1"/>
  <c r="E183" i="16"/>
  <c r="F183" i="16" s="1"/>
  <c r="E184" i="16"/>
  <c r="F184" i="16" s="1"/>
  <c r="E185" i="16"/>
  <c r="F185" i="16" s="1"/>
  <c r="E186" i="16"/>
  <c r="F186" i="16" s="1"/>
  <c r="E32" i="16"/>
  <c r="F32" i="16" s="1"/>
  <c r="E187" i="16"/>
  <c r="F187" i="16" s="1"/>
  <c r="E46" i="16"/>
  <c r="F46" i="16" s="1"/>
  <c r="E188" i="16"/>
  <c r="F188" i="16" s="1"/>
  <c r="E189" i="16"/>
  <c r="F189" i="16" s="1"/>
  <c r="E33" i="16"/>
  <c r="F33" i="16" s="1"/>
  <c r="E190" i="16"/>
  <c r="F190" i="16" s="1"/>
  <c r="E191" i="16"/>
  <c r="F191" i="16" s="1"/>
  <c r="E192" i="16"/>
  <c r="F192" i="16" s="1"/>
  <c r="E193" i="16"/>
  <c r="F193" i="16" s="1"/>
  <c r="E47" i="16"/>
  <c r="F47" i="16" s="1"/>
  <c r="E194" i="16"/>
  <c r="F194" i="16" s="1"/>
  <c r="E18" i="16"/>
  <c r="F18" i="16" s="1"/>
  <c r="E48" i="16"/>
  <c r="F48" i="16" s="1"/>
  <c r="E34" i="16"/>
  <c r="F34" i="16" s="1"/>
  <c r="E195" i="16"/>
  <c r="F195" i="16" s="1"/>
  <c r="E196" i="16"/>
  <c r="F196" i="16" s="1"/>
  <c r="E197" i="16"/>
  <c r="F197" i="16" s="1"/>
  <c r="E198" i="16"/>
  <c r="F198" i="16" s="1"/>
  <c r="E199" i="16"/>
  <c r="F199" i="16" s="1"/>
  <c r="E49" i="16"/>
  <c r="F49" i="16" s="1"/>
  <c r="E24" i="16"/>
  <c r="F24" i="16" s="1"/>
  <c r="E200" i="16"/>
  <c r="F200" i="16" s="1"/>
  <c r="E50" i="16"/>
  <c r="F50" i="16" s="1"/>
  <c r="E201" i="16"/>
  <c r="F201" i="16" s="1"/>
  <c r="E202" i="16"/>
  <c r="F202" i="16" s="1"/>
  <c r="E26" i="16"/>
  <c r="F26" i="16" s="1"/>
  <c r="E203" i="16"/>
  <c r="F203" i="16" s="1"/>
  <c r="E204" i="16"/>
  <c r="F204" i="16" s="1"/>
  <c r="E51" i="16"/>
  <c r="F51" i="16" s="1"/>
  <c r="E52" i="16"/>
  <c r="F52" i="16" s="1"/>
  <c r="E22" i="16"/>
  <c r="F22" i="16" s="1"/>
  <c r="E205" i="16"/>
  <c r="F205" i="16" s="1"/>
  <c r="E53" i="16"/>
  <c r="F53" i="16" s="1"/>
  <c r="E206" i="16"/>
  <c r="F206" i="16" s="1"/>
  <c r="E207" i="16"/>
  <c r="F207" i="16" s="1"/>
  <c r="E27" i="16"/>
  <c r="F27" i="16" s="1"/>
  <c r="E35" i="16"/>
  <c r="F35" i="16" s="1"/>
  <c r="E208" i="16"/>
  <c r="F208" i="16" s="1"/>
  <c r="E54" i="16"/>
  <c r="F54" i="16" s="1"/>
  <c r="E209" i="16"/>
  <c r="F209" i="16" s="1"/>
  <c r="E210" i="16"/>
  <c r="F210" i="16" s="1"/>
  <c r="E55" i="16"/>
  <c r="F55" i="16" s="1"/>
  <c r="E211" i="16"/>
  <c r="F211" i="16" s="1"/>
  <c r="E6" i="16"/>
  <c r="F6" i="16" s="1"/>
  <c r="E212" i="16"/>
  <c r="F212" i="16" s="1"/>
  <c r="E213" i="16"/>
  <c r="F213" i="16" s="1"/>
  <c r="E36" i="16"/>
  <c r="F36" i="16" s="1"/>
  <c r="E56" i="16"/>
  <c r="F56" i="16" s="1"/>
  <c r="E214" i="16"/>
  <c r="F214" i="16" s="1"/>
  <c r="E57" i="16"/>
  <c r="F57" i="16" s="1"/>
  <c r="E215" i="16"/>
  <c r="F215" i="16" s="1"/>
  <c r="E28" i="16"/>
  <c r="F28" i="16" s="1"/>
  <c r="E216" i="16"/>
  <c r="F216" i="16" s="1"/>
  <c r="E217" i="16"/>
  <c r="F217" i="16" s="1"/>
  <c r="E218" i="16"/>
  <c r="F218" i="16" s="1"/>
  <c r="E219" i="16"/>
  <c r="F219" i="16" s="1"/>
  <c r="E220" i="16"/>
  <c r="F220" i="16" s="1"/>
  <c r="E16" i="16"/>
  <c r="F16" i="16" s="1"/>
  <c r="E221" i="16"/>
  <c r="F221" i="16" s="1"/>
  <c r="E222" i="16"/>
  <c r="F222" i="16" s="1"/>
  <c r="E223" i="16"/>
  <c r="F223" i="16" s="1"/>
  <c r="E224" i="16"/>
  <c r="F224" i="16" s="1"/>
  <c r="E225" i="16"/>
  <c r="F225" i="16" s="1"/>
  <c r="E226" i="16"/>
  <c r="F226" i="16" s="1"/>
  <c r="E227" i="16"/>
  <c r="F227" i="16" s="1"/>
  <c r="E228" i="16"/>
  <c r="F228" i="16" s="1"/>
  <c r="E229" i="16"/>
  <c r="F229" i="16" s="1"/>
  <c r="E230" i="16"/>
  <c r="F230" i="16" s="1"/>
  <c r="E231" i="16"/>
  <c r="F231" i="16" s="1"/>
  <c r="E58" i="16"/>
  <c r="F58" i="16" s="1"/>
  <c r="E232" i="16"/>
  <c r="F232" i="16" s="1"/>
  <c r="E29" i="16"/>
  <c r="F29" i="16" s="1"/>
  <c r="E233" i="16"/>
  <c r="F233" i="16" s="1"/>
  <c r="E234" i="16"/>
  <c r="F234" i="16" s="1"/>
  <c r="E235" i="16"/>
  <c r="F235" i="16" s="1"/>
  <c r="E236" i="16"/>
  <c r="F236" i="16" s="1"/>
  <c r="E237" i="16"/>
  <c r="F237" i="16" s="1"/>
  <c r="E238" i="16"/>
  <c r="F238" i="16" s="1"/>
  <c r="E11" i="16"/>
  <c r="F11" i="16" s="1"/>
  <c r="E239" i="16"/>
  <c r="F239" i="16" s="1"/>
  <c r="E240" i="16"/>
  <c r="F240" i="16" s="1"/>
  <c r="E241" i="16"/>
  <c r="F241" i="16" s="1"/>
  <c r="E37" i="16"/>
  <c r="F37" i="16" s="1"/>
  <c r="E30" i="16"/>
  <c r="F30" i="16" s="1"/>
  <c r="E242" i="16"/>
  <c r="F242" i="16" s="1"/>
  <c r="E243" i="16"/>
  <c r="F243" i="16" s="1"/>
  <c r="E244" i="16"/>
  <c r="F244" i="16" s="1"/>
  <c r="E245" i="16"/>
  <c r="F245" i="16" s="1"/>
  <c r="E59" i="16"/>
  <c r="F59" i="16" s="1"/>
  <c r="E25" i="16"/>
  <c r="F25" i="16" s="1"/>
  <c r="E60" i="16"/>
  <c r="F60" i="16" s="1"/>
  <c r="E38" i="16"/>
  <c r="F38" i="16" s="1"/>
  <c r="E246" i="16"/>
  <c r="F246" i="16" s="1"/>
  <c r="E247" i="16"/>
  <c r="F247" i="16" s="1"/>
  <c r="E61" i="16"/>
  <c r="F61" i="16" s="1"/>
  <c r="E248" i="16"/>
  <c r="F248" i="16" s="1"/>
  <c r="E62" i="16"/>
  <c r="F62" i="16" s="1"/>
  <c r="E249" i="16"/>
  <c r="F249" i="16" s="1"/>
  <c r="E250" i="16"/>
  <c r="F250" i="16" s="1"/>
  <c r="E63" i="16"/>
  <c r="F63" i="16" s="1"/>
  <c r="E251" i="16"/>
  <c r="F251" i="16" s="1"/>
  <c r="E20" i="16"/>
  <c r="F20" i="16" s="1"/>
  <c r="E252" i="16"/>
  <c r="F252" i="16" s="1"/>
  <c r="E253" i="16"/>
  <c r="F253" i="16" s="1"/>
  <c r="E4" i="16"/>
  <c r="F4" i="16" s="1"/>
  <c r="E254" i="16"/>
  <c r="F254" i="16" s="1"/>
  <c r="E255" i="16"/>
  <c r="F255" i="16" s="1"/>
  <c r="E256" i="16"/>
  <c r="F256" i="16" s="1"/>
  <c r="E257" i="16"/>
  <c r="F257" i="16" s="1"/>
  <c r="E9" i="16"/>
  <c r="F9" i="16" s="1"/>
  <c r="E64" i="16"/>
  <c r="F64" i="16" s="1"/>
  <c r="E65" i="16"/>
  <c r="F65" i="16" s="1"/>
  <c r="E66" i="16"/>
  <c r="F66" i="16" s="1"/>
  <c r="E258" i="16"/>
  <c r="F258" i="16" s="1"/>
  <c r="E259" i="16"/>
  <c r="F259" i="16" s="1"/>
  <c r="E260" i="16"/>
  <c r="F260" i="16" s="1"/>
  <c r="E261" i="16"/>
  <c r="F261" i="16" s="1"/>
  <c r="E262" i="16"/>
  <c r="F262" i="16" s="1"/>
  <c r="E263" i="16"/>
  <c r="F263" i="16" s="1"/>
  <c r="E264" i="16"/>
  <c r="F264" i="16" s="1"/>
  <c r="E265" i="16"/>
  <c r="F265" i="16" s="1"/>
  <c r="E12" i="16"/>
  <c r="F12" i="16" s="1"/>
  <c r="E266" i="16"/>
  <c r="F266" i="16" s="1"/>
  <c r="E267" i="16"/>
  <c r="F267" i="16" s="1"/>
  <c r="E268" i="16"/>
  <c r="F268" i="16" s="1"/>
  <c r="E67" i="16"/>
  <c r="F67" i="16" s="1"/>
  <c r="E39" i="16"/>
  <c r="F39" i="16" s="1"/>
  <c r="E269" i="16"/>
  <c r="F269" i="16" s="1"/>
  <c r="E270" i="16"/>
  <c r="F270" i="16" s="1"/>
  <c r="E40" i="16"/>
  <c r="F40" i="16" s="1"/>
  <c r="E271" i="16"/>
  <c r="F271" i="16" s="1"/>
  <c r="E68" i="16"/>
  <c r="F68" i="16" s="1"/>
  <c r="E272" i="16"/>
  <c r="F272" i="16" s="1"/>
  <c r="E273" i="16"/>
  <c r="F273" i="16" s="1"/>
  <c r="E274" i="16"/>
  <c r="F274" i="16" s="1"/>
  <c r="E275" i="16"/>
  <c r="F275" i="16" s="1"/>
  <c r="E276" i="16"/>
  <c r="F276" i="16" s="1"/>
  <c r="E277" i="16"/>
  <c r="F277" i="16" s="1"/>
  <c r="E278" i="16"/>
  <c r="F278" i="16" s="1"/>
  <c r="E279" i="16"/>
  <c r="F279" i="16" s="1"/>
  <c r="E280" i="16"/>
  <c r="F280" i="16" s="1"/>
  <c r="E281" i="16"/>
  <c r="F281" i="16" s="1"/>
  <c r="E282" i="16"/>
  <c r="F282" i="16" s="1"/>
  <c r="E69" i="16"/>
  <c r="F69" i="16" s="1"/>
  <c r="E283" i="16"/>
  <c r="F283" i="16" s="1"/>
  <c r="E70" i="16"/>
  <c r="F70" i="16" s="1"/>
  <c r="E284" i="16"/>
  <c r="F284" i="16" s="1"/>
  <c r="E285" i="16"/>
  <c r="F285" i="16" s="1"/>
  <c r="E286" i="16"/>
  <c r="F286" i="16" s="1"/>
  <c r="E71" i="16"/>
  <c r="F71" i="16" s="1"/>
  <c r="E287" i="16"/>
  <c r="F287" i="16" s="1"/>
  <c r="E41" i="16"/>
  <c r="F41" i="16" s="1"/>
  <c r="E288" i="16"/>
  <c r="F288" i="16" s="1"/>
  <c r="E31" i="16"/>
  <c r="F31" i="16" s="1"/>
  <c r="E289" i="16"/>
  <c r="F289" i="16" s="1"/>
  <c r="E19" i="16"/>
  <c r="F19" i="16" s="1"/>
  <c r="E72" i="16"/>
  <c r="F72" i="16" s="1"/>
  <c r="E73" i="16"/>
  <c r="F73" i="16" s="1"/>
  <c r="E290" i="16"/>
  <c r="F290" i="16" s="1"/>
  <c r="E74" i="16"/>
  <c r="F74" i="16" s="1"/>
  <c r="E75" i="16"/>
  <c r="F75" i="16" s="1"/>
  <c r="E23" i="16"/>
  <c r="F23" i="16" s="1"/>
  <c r="E291" i="16"/>
  <c r="F291" i="16" s="1"/>
  <c r="E292" i="16"/>
  <c r="F292" i="16" s="1"/>
  <c r="E293" i="16"/>
  <c r="F293" i="16" s="1"/>
  <c r="E294" i="16"/>
  <c r="F294" i="16" s="1"/>
  <c r="E295" i="16"/>
  <c r="F295" i="16" s="1"/>
  <c r="E42" i="16"/>
  <c r="F42" i="16" s="1"/>
  <c r="E296" i="16"/>
  <c r="F296" i="16" s="1"/>
  <c r="E297" i="16"/>
  <c r="F297" i="16" s="1"/>
  <c r="E77" i="16"/>
  <c r="F77" i="16" s="1"/>
  <c r="E78" i="16"/>
  <c r="F78" i="16" s="1"/>
  <c r="E79" i="16"/>
  <c r="F79" i="16" s="1"/>
  <c r="E80" i="16"/>
  <c r="F80" i="16" s="1"/>
  <c r="E81" i="16"/>
  <c r="F81" i="16" s="1"/>
  <c r="E82" i="16"/>
  <c r="F82" i="16" s="1"/>
  <c r="E83" i="16"/>
  <c r="F83" i="16" s="1"/>
  <c r="E84" i="16"/>
  <c r="F84" i="16" s="1"/>
  <c r="E85" i="16"/>
  <c r="F85" i="16" s="1"/>
  <c r="E86" i="16"/>
  <c r="F86" i="16" s="1"/>
  <c r="E87" i="16"/>
  <c r="F87" i="16" s="1"/>
  <c r="E88" i="16"/>
  <c r="F88" i="16" s="1"/>
  <c r="E89" i="16"/>
  <c r="F89" i="16" s="1"/>
  <c r="E90" i="16"/>
  <c r="F90" i="16" s="1"/>
  <c r="E91" i="16"/>
  <c r="F91" i="16" s="1"/>
  <c r="E92" i="16"/>
  <c r="F92" i="16" s="1"/>
  <c r="E93" i="16"/>
  <c r="F93" i="16" s="1"/>
  <c r="E94" i="16"/>
  <c r="F94" i="16" s="1"/>
  <c r="E95" i="16"/>
  <c r="F95" i="16" s="1"/>
  <c r="E96" i="16"/>
  <c r="F96" i="16" s="1"/>
  <c r="E97" i="16"/>
  <c r="F97" i="16" s="1"/>
  <c r="E98" i="16"/>
  <c r="F98" i="16" s="1"/>
  <c r="E99" i="16"/>
  <c r="F99" i="16" s="1"/>
  <c r="E100" i="16"/>
  <c r="F100" i="16" s="1"/>
  <c r="E101" i="16"/>
  <c r="F101" i="16" s="1"/>
  <c r="E102" i="16"/>
  <c r="F102" i="16" s="1"/>
  <c r="E103" i="16"/>
  <c r="F103" i="16" s="1"/>
  <c r="E104" i="16"/>
  <c r="F104" i="16" s="1"/>
  <c r="E105" i="16"/>
  <c r="F105" i="16" s="1"/>
  <c r="E106" i="16"/>
  <c r="F106" i="16" s="1"/>
  <c r="E107" i="16"/>
  <c r="F107" i="16" s="1"/>
  <c r="E108" i="16"/>
  <c r="F108" i="16" s="1"/>
  <c r="E109" i="16"/>
  <c r="F109" i="16" s="1"/>
  <c r="E110" i="16"/>
  <c r="F110" i="16" s="1"/>
  <c r="E111" i="16"/>
  <c r="F111" i="16" s="1"/>
  <c r="E112" i="16"/>
  <c r="F112" i="16" s="1"/>
  <c r="E113" i="16"/>
  <c r="F113" i="16" s="1"/>
  <c r="E114" i="16"/>
  <c r="F114" i="16" s="1"/>
  <c r="E115" i="16"/>
  <c r="F115" i="16" s="1"/>
  <c r="E10" i="16"/>
  <c r="F10" i="16" s="1"/>
  <c r="E116" i="16"/>
  <c r="F116" i="16" s="1"/>
  <c r="E117" i="16"/>
  <c r="F117" i="16" s="1"/>
  <c r="E118" i="16"/>
  <c r="F118" i="16" s="1"/>
  <c r="E119" i="16"/>
  <c r="F119" i="16" s="1"/>
  <c r="E120" i="16"/>
  <c r="F120" i="16" s="1"/>
  <c r="E121" i="16"/>
  <c r="F121" i="16" s="1"/>
  <c r="E122" i="16"/>
  <c r="F122" i="16" s="1"/>
  <c r="E123" i="16"/>
  <c r="F123" i="16" s="1"/>
  <c r="E124" i="16"/>
  <c r="F124" i="16" s="1"/>
  <c r="E125" i="16"/>
  <c r="F125" i="16" s="1"/>
  <c r="E126" i="16"/>
  <c r="F126" i="16" s="1"/>
  <c r="E127" i="16"/>
  <c r="F127" i="16" s="1"/>
  <c r="E128" i="16"/>
  <c r="F128" i="16" s="1"/>
  <c r="E129" i="16"/>
  <c r="F129" i="16" s="1"/>
  <c r="E3" i="16"/>
  <c r="F3" i="16" s="1"/>
  <c r="E130" i="16"/>
  <c r="F130" i="16" s="1"/>
  <c r="E131" i="16"/>
  <c r="F131" i="16" s="1"/>
  <c r="E132" i="16"/>
  <c r="F132" i="16" s="1"/>
  <c r="E21" i="16"/>
  <c r="F21" i="16" s="1"/>
  <c r="E133" i="16"/>
  <c r="F133" i="16" s="1"/>
  <c r="E134" i="16"/>
  <c r="F134" i="16" s="1"/>
  <c r="E135" i="16"/>
  <c r="F135" i="16" s="1"/>
  <c r="E136" i="16"/>
  <c r="F136" i="16" s="1"/>
  <c r="E137" i="16"/>
  <c r="F137" i="16" s="1"/>
  <c r="E138" i="16"/>
  <c r="F138" i="16" s="1"/>
  <c r="E139" i="16"/>
  <c r="F139" i="16" s="1"/>
  <c r="E140" i="16"/>
  <c r="F140" i="16" s="1"/>
  <c r="E43" i="16"/>
  <c r="F43" i="16" s="1"/>
  <c r="E141" i="16"/>
  <c r="F141" i="16" s="1"/>
  <c r="E142" i="16"/>
  <c r="F142" i="16" s="1"/>
  <c r="E76" i="16"/>
  <c r="F76" i="16" s="1"/>
  <c r="C100" i="16"/>
  <c r="D100" i="16" s="1"/>
  <c r="C119" i="16"/>
  <c r="D119" i="16" s="1"/>
  <c r="C108" i="16"/>
  <c r="D108" i="16" s="1"/>
  <c r="C76" i="16"/>
  <c r="D76" i="16" s="1"/>
  <c r="C82" i="16"/>
  <c r="D82" i="16" s="1"/>
  <c r="C77" i="16"/>
  <c r="D77" i="16" s="1"/>
  <c r="C124" i="16"/>
  <c r="D124" i="16" s="1"/>
  <c r="C91" i="16"/>
  <c r="D91" i="16" s="1"/>
  <c r="C125" i="16"/>
  <c r="D125" i="16" s="1"/>
  <c r="C139" i="16"/>
  <c r="D139" i="16" s="1"/>
  <c r="C87" i="16"/>
  <c r="D87" i="16" s="1"/>
  <c r="C121" i="16"/>
  <c r="D121" i="16" s="1"/>
  <c r="C78" i="16"/>
  <c r="D78" i="16" s="1"/>
  <c r="C138" i="16"/>
  <c r="D138" i="16" s="1"/>
  <c r="C126" i="16"/>
  <c r="D126" i="16" s="1"/>
  <c r="C3" i="16"/>
  <c r="D3" i="16" s="1"/>
  <c r="C114" i="16"/>
  <c r="D114" i="16" s="1"/>
  <c r="C85" i="16"/>
  <c r="D85" i="16" s="1"/>
  <c r="C88" i="16"/>
  <c r="D88" i="16" s="1"/>
  <c r="C113" i="16"/>
  <c r="D113" i="16" s="1"/>
  <c r="C109" i="16"/>
  <c r="D109" i="16" s="1"/>
  <c r="C132" i="16"/>
  <c r="D132" i="16" s="1"/>
  <c r="C134" i="16"/>
  <c r="D134" i="16" s="1"/>
  <c r="C118" i="16"/>
  <c r="D118" i="16" s="1"/>
  <c r="C122" i="16"/>
  <c r="D122" i="16" s="1"/>
  <c r="C123" i="16"/>
  <c r="D123" i="16" s="1"/>
  <c r="C98" i="16"/>
  <c r="D98" i="16" s="1"/>
  <c r="C10" i="16"/>
  <c r="D10" i="16" s="1"/>
  <c r="C99" i="16"/>
  <c r="D99" i="16" s="1"/>
  <c r="C127" i="16"/>
  <c r="D127" i="16" s="1"/>
  <c r="C105" i="16"/>
  <c r="D105" i="16" s="1"/>
  <c r="C120" i="16"/>
  <c r="D120" i="16" s="1"/>
  <c r="C86" i="16"/>
  <c r="D86" i="16" s="1"/>
  <c r="C142" i="16"/>
  <c r="D142" i="16" s="1"/>
  <c r="C128" i="16"/>
  <c r="D128" i="16" s="1"/>
  <c r="C80" i="16"/>
  <c r="D80" i="16" s="1"/>
  <c r="C110" i="16"/>
  <c r="D110" i="16" s="1"/>
  <c r="C115" i="16"/>
  <c r="D115" i="16" s="1"/>
  <c r="C79" i="16"/>
  <c r="D79" i="16" s="1"/>
  <c r="C96" i="16"/>
  <c r="D96" i="16" s="1"/>
  <c r="C97" i="16"/>
  <c r="D97" i="16" s="1"/>
  <c r="C83" i="16"/>
  <c r="D83" i="16" s="1"/>
  <c r="C141" i="16"/>
  <c r="D141" i="16" s="1"/>
  <c r="C84" i="16"/>
  <c r="D84" i="16" s="1"/>
  <c r="C95" i="16"/>
  <c r="D95" i="16" s="1"/>
  <c r="C131" i="16"/>
  <c r="D131" i="16" s="1"/>
  <c r="C111" i="16"/>
  <c r="D111" i="16" s="1"/>
  <c r="C106" i="16"/>
  <c r="D106" i="16" s="1"/>
  <c r="C116" i="16"/>
  <c r="D116" i="16" s="1"/>
  <c r="C135" i="16"/>
  <c r="D135" i="16" s="1"/>
  <c r="C101" i="16"/>
  <c r="D101" i="16" s="1"/>
  <c r="C117" i="16"/>
  <c r="D117" i="16" s="1"/>
  <c r="C133" i="16"/>
  <c r="D133" i="16" s="1"/>
  <c r="C21" i="16"/>
  <c r="D21" i="16" s="1"/>
  <c r="C43" i="16"/>
  <c r="D43" i="16" s="1"/>
  <c r="C112" i="16"/>
  <c r="D112" i="16" s="1"/>
  <c r="C129" i="16"/>
  <c r="D129" i="16" s="1"/>
  <c r="C140" i="16"/>
  <c r="D140" i="16" s="1"/>
  <c r="C102" i="16"/>
  <c r="D102" i="16" s="1"/>
  <c r="C103" i="16"/>
  <c r="D103" i="16" s="1"/>
  <c r="C136" i="16"/>
  <c r="D136" i="16" s="1"/>
  <c r="C130" i="16"/>
  <c r="D130" i="16" s="1"/>
  <c r="C107" i="16"/>
  <c r="D107" i="16" s="1"/>
  <c r="C89" i="16"/>
  <c r="D89" i="16" s="1"/>
  <c r="C137" i="16"/>
  <c r="D137" i="16" s="1"/>
  <c r="C92" i="16"/>
  <c r="D92" i="16" s="1"/>
  <c r="C93" i="16"/>
  <c r="D93" i="16" s="1"/>
  <c r="C104" i="16"/>
  <c r="D104" i="16" s="1"/>
  <c r="C94" i="16"/>
  <c r="D94" i="16" s="1"/>
  <c r="C81" i="16"/>
  <c r="D81" i="16" s="1"/>
  <c r="C90" i="16"/>
  <c r="D90" i="16" s="1"/>
  <c r="B81" i="16"/>
  <c r="B94" i="16"/>
  <c r="B104" i="16"/>
  <c r="B93" i="16"/>
  <c r="B92" i="16"/>
  <c r="B137" i="16"/>
  <c r="B89" i="16"/>
  <c r="B107" i="16"/>
  <c r="B130" i="16"/>
  <c r="B136" i="16"/>
  <c r="B103" i="16"/>
  <c r="B102" i="16"/>
  <c r="B140" i="16"/>
  <c r="B129" i="16"/>
  <c r="B112" i="16"/>
  <c r="B43" i="16"/>
  <c r="B21" i="16"/>
  <c r="B133" i="16"/>
  <c r="B117" i="16"/>
  <c r="B101" i="16"/>
  <c r="B135" i="16"/>
  <c r="B116" i="16"/>
  <c r="B106" i="16"/>
  <c r="B111" i="16"/>
  <c r="B131" i="16"/>
  <c r="B95" i="16"/>
  <c r="B84" i="16"/>
  <c r="B141" i="16"/>
  <c r="B83" i="16"/>
  <c r="B97" i="16"/>
  <c r="B96" i="16"/>
  <c r="B79" i="16"/>
  <c r="B115" i="16"/>
  <c r="B110" i="16"/>
  <c r="B80" i="16"/>
  <c r="B128" i="16"/>
  <c r="B142" i="16"/>
  <c r="B86" i="16"/>
  <c r="B120" i="16"/>
  <c r="B105" i="16"/>
  <c r="B127" i="16"/>
  <c r="B99" i="16"/>
  <c r="B10" i="16"/>
  <c r="B98" i="16"/>
  <c r="B123" i="16"/>
  <c r="B122" i="16"/>
  <c r="B118" i="16"/>
  <c r="B134" i="16"/>
  <c r="B132" i="16"/>
  <c r="B109" i="16"/>
  <c r="B113" i="16"/>
  <c r="B88" i="16"/>
  <c r="B85" i="16"/>
  <c r="B114" i="16"/>
  <c r="B3" i="16"/>
  <c r="B126" i="16"/>
  <c r="B138" i="16"/>
  <c r="B78" i="16"/>
  <c r="B121" i="16"/>
  <c r="B87" i="16"/>
  <c r="B139" i="16"/>
  <c r="B125" i="16"/>
  <c r="B91" i="16"/>
  <c r="B124" i="16"/>
  <c r="B77" i="16"/>
  <c r="B82" i="16"/>
  <c r="B76" i="16"/>
  <c r="B108" i="16"/>
  <c r="B119" i="16"/>
  <c r="B100" i="16"/>
  <c r="B90" i="16"/>
  <c r="H200" i="9" l="1"/>
  <c r="I200" i="9" s="1"/>
  <c r="J200" i="9" s="1"/>
  <c r="H304" i="9"/>
  <c r="I304" i="9" s="1"/>
  <c r="J304" i="9" s="1"/>
  <c r="H259" i="9"/>
  <c r="I259" i="9" s="1"/>
  <c r="J259" i="9" s="1"/>
  <c r="H281" i="9"/>
  <c r="I281" i="9" s="1"/>
  <c r="J281" i="9" s="1"/>
  <c r="G133" i="9"/>
  <c r="H298" i="9"/>
  <c r="I298" i="9" s="1"/>
  <c r="J298" i="9" s="1"/>
  <c r="H222" i="9"/>
  <c r="I222" i="9" s="1"/>
  <c r="J222" i="9" s="1"/>
  <c r="H94" i="9"/>
  <c r="I94" i="9" s="1"/>
  <c r="J94" i="9" s="1"/>
  <c r="H124" i="9"/>
  <c r="I124" i="9" s="1"/>
  <c r="J124" i="9" s="1"/>
  <c r="H289" i="9"/>
  <c r="I289" i="9" s="1"/>
  <c r="J289" i="9" s="1"/>
  <c r="H149" i="9"/>
  <c r="I149" i="9" s="1"/>
  <c r="J149" i="9" s="1"/>
  <c r="H243" i="9"/>
  <c r="I243" i="9" s="1"/>
  <c r="J243" i="9" s="1"/>
  <c r="F243" i="9"/>
  <c r="G243" i="9" s="1"/>
  <c r="F240" i="9"/>
  <c r="G240" i="9" s="1"/>
  <c r="H240" i="9"/>
  <c r="I240" i="9" s="1"/>
  <c r="J240" i="9" s="1"/>
  <c r="H287" i="9"/>
  <c r="I287" i="9" s="1"/>
  <c r="J287" i="9" s="1"/>
  <c r="F287" i="9"/>
  <c r="G287" i="9" s="1"/>
  <c r="F4" i="9"/>
  <c r="G4" i="9" s="1"/>
  <c r="H4" i="9"/>
  <c r="I4" i="9" s="1"/>
  <c r="J4" i="9" s="1"/>
  <c r="F296" i="9"/>
  <c r="G296" i="9" s="1"/>
  <c r="H296" i="9"/>
  <c r="I296" i="9" s="1"/>
  <c r="J296" i="9" s="1"/>
  <c r="F160" i="9"/>
  <c r="G160" i="9" s="1"/>
  <c r="H160" i="9"/>
  <c r="I160" i="9" s="1"/>
  <c r="J160" i="9" s="1"/>
  <c r="H194" i="9"/>
  <c r="I194" i="9" s="1"/>
  <c r="J194" i="9" s="1"/>
  <c r="F194" i="9"/>
  <c r="G194" i="9" s="1"/>
  <c r="F191" i="9"/>
  <c r="G191" i="9" s="1"/>
  <c r="H191" i="9"/>
  <c r="I191" i="9" s="1"/>
  <c r="J191" i="9" s="1"/>
  <c r="F206" i="9"/>
  <c r="G206" i="9" s="1"/>
  <c r="H206" i="9"/>
  <c r="I206" i="9" s="1"/>
  <c r="J206" i="9" s="1"/>
  <c r="F110" i="9"/>
  <c r="G110" i="9" s="1"/>
  <c r="H110" i="9"/>
  <c r="I110" i="9" s="1"/>
  <c r="J110" i="9" s="1"/>
  <c r="H102" i="9"/>
  <c r="I102" i="9" s="1"/>
  <c r="J102" i="9" s="1"/>
  <c r="F102" i="9"/>
  <c r="G102" i="9" s="1"/>
  <c r="F99" i="9"/>
  <c r="G99" i="9" s="1"/>
  <c r="H99" i="9"/>
  <c r="I99" i="9" s="1"/>
  <c r="J99" i="9" s="1"/>
  <c r="F274" i="9"/>
  <c r="G274" i="9" s="1"/>
  <c r="H274" i="9"/>
  <c r="I274" i="9" s="1"/>
  <c r="J274" i="9" s="1"/>
  <c r="F91" i="9"/>
  <c r="G91" i="9" s="1"/>
  <c r="H91" i="9"/>
  <c r="I91" i="9" s="1"/>
  <c r="J91" i="9" s="1"/>
  <c r="H34" i="9"/>
  <c r="I34" i="9" s="1"/>
  <c r="J34" i="9" s="1"/>
  <c r="F34" i="9"/>
  <c r="G34" i="9" s="1"/>
  <c r="F159" i="9"/>
  <c r="G159" i="9" s="1"/>
  <c r="H159" i="9"/>
  <c r="I159" i="9" s="1"/>
  <c r="J159" i="9" s="1"/>
  <c r="F47" i="9"/>
  <c r="G47" i="9" s="1"/>
  <c r="H47" i="9"/>
  <c r="I47" i="9" s="1"/>
  <c r="J47" i="9" s="1"/>
  <c r="F250" i="9"/>
  <c r="G250" i="9" s="1"/>
  <c r="H250" i="9"/>
  <c r="I250" i="9" s="1"/>
  <c r="J250" i="9" s="1"/>
  <c r="H268" i="9"/>
  <c r="I268" i="9" s="1"/>
  <c r="J268" i="9" s="1"/>
  <c r="F268" i="9"/>
  <c r="G268" i="9" s="1"/>
  <c r="F147" i="9"/>
  <c r="G147" i="9" s="1"/>
  <c r="H147" i="9"/>
  <c r="I147" i="9" s="1"/>
  <c r="J147" i="9" s="1"/>
  <c r="F103" i="9"/>
  <c r="G103" i="9" s="1"/>
  <c r="H103" i="9"/>
  <c r="I103" i="9" s="1"/>
  <c r="J103" i="9" s="1"/>
  <c r="F175" i="9"/>
  <c r="G175" i="9" s="1"/>
  <c r="H175" i="9"/>
  <c r="I175" i="9" s="1"/>
  <c r="J175" i="9" s="1"/>
  <c r="H179" i="9"/>
  <c r="I179" i="9" s="1"/>
  <c r="J179" i="9" s="1"/>
  <c r="F179" i="9"/>
  <c r="G179" i="9" s="1"/>
  <c r="F56" i="9"/>
  <c r="G56" i="9" s="1"/>
  <c r="H56" i="9"/>
  <c r="I56" i="9" s="1"/>
  <c r="J56" i="9" s="1"/>
  <c r="F105" i="9"/>
  <c r="G105" i="9" s="1"/>
  <c r="H105" i="9"/>
  <c r="I105" i="9" s="1"/>
  <c r="J105" i="9" s="1"/>
  <c r="F188" i="9"/>
  <c r="G188" i="9" s="1"/>
  <c r="H188" i="9"/>
  <c r="I188" i="9" s="1"/>
  <c r="J188" i="9" s="1"/>
  <c r="D276" i="9"/>
  <c r="G276" i="9" s="1"/>
  <c r="I276" i="9"/>
  <c r="J276" i="9" s="1"/>
  <c r="H292" i="9"/>
  <c r="I292" i="9" s="1"/>
  <c r="J292" i="9" s="1"/>
  <c r="G207" i="9"/>
  <c r="H279" i="9"/>
  <c r="I279" i="9" s="1"/>
  <c r="J279" i="9" s="1"/>
  <c r="H133" i="9"/>
  <c r="I133" i="9" s="1"/>
  <c r="J133" i="9" s="1"/>
  <c r="F6" i="9"/>
  <c r="G6" i="9" s="1"/>
  <c r="H6" i="9"/>
  <c r="I6" i="9" s="1"/>
  <c r="J6" i="9" s="1"/>
  <c r="H237" i="9"/>
  <c r="I237" i="9" s="1"/>
  <c r="J237" i="9" s="1"/>
  <c r="H217" i="9"/>
  <c r="I217" i="9" s="1"/>
  <c r="J217" i="9" s="1"/>
  <c r="H271" i="9"/>
  <c r="I271" i="9" s="1"/>
  <c r="J271" i="9" s="1"/>
  <c r="G272" i="9"/>
  <c r="G126" i="9"/>
  <c r="G150" i="9"/>
  <c r="H139" i="9"/>
  <c r="I139" i="9" s="1"/>
  <c r="J139" i="9" s="1"/>
  <c r="H261" i="9"/>
  <c r="I261" i="9" s="1"/>
  <c r="J261" i="9" s="1"/>
  <c r="F295" i="9"/>
  <c r="G295" i="9" s="1"/>
  <c r="H295" i="9"/>
  <c r="I295" i="9" s="1"/>
  <c r="J295" i="9" s="1"/>
  <c r="F219" i="9"/>
  <c r="G219" i="9" s="1"/>
  <c r="H219" i="9"/>
  <c r="I219" i="9" s="1"/>
  <c r="J219" i="9" s="1"/>
  <c r="H241" i="9"/>
  <c r="I241" i="9" s="1"/>
  <c r="J241" i="9" s="1"/>
  <c r="H5" i="9"/>
  <c r="I5" i="9" s="1"/>
  <c r="J5" i="9" s="1"/>
  <c r="H169" i="9"/>
  <c r="I169" i="9" s="1"/>
  <c r="J169" i="9" s="1"/>
  <c r="H264" i="9"/>
  <c r="I264" i="9" s="1"/>
  <c r="J264" i="9" s="1"/>
  <c r="H7" i="9"/>
  <c r="I7" i="9" s="1"/>
  <c r="J7" i="9" s="1"/>
  <c r="H270" i="9"/>
  <c r="I270" i="9" s="1"/>
  <c r="J270" i="9" s="1"/>
  <c r="H220" i="9"/>
  <c r="I220" i="9" s="1"/>
  <c r="J220" i="9" s="1"/>
  <c r="H143" i="9"/>
  <c r="I143" i="9" s="1"/>
  <c r="J143" i="9" s="1"/>
  <c r="H301" i="9"/>
  <c r="I301" i="9" s="1"/>
  <c r="J301" i="9" s="1"/>
  <c r="G156" i="9"/>
  <c r="G199" i="9"/>
  <c r="G258" i="9"/>
  <c r="G223" i="9"/>
  <c r="G88" i="9"/>
  <c r="G283" i="9"/>
  <c r="G192" i="9"/>
  <c r="G239" i="9"/>
  <c r="G125" i="9"/>
  <c r="G190" i="9"/>
  <c r="G122" i="9"/>
  <c r="G8" i="9"/>
  <c r="G202" i="9"/>
  <c r="I131" i="9"/>
  <c r="J131" i="9" s="1"/>
  <c r="I202" i="9"/>
  <c r="J202" i="9" s="1"/>
  <c r="F16" i="17"/>
  <c r="F8" i="12" l="1"/>
  <c r="G8" i="12"/>
  <c r="F9" i="12"/>
  <c r="G9" i="12"/>
  <c r="F10" i="12"/>
  <c r="G10" i="12"/>
  <c r="F3" i="12"/>
  <c r="G3" i="12"/>
  <c r="F11" i="12"/>
  <c r="H11" i="12" s="1"/>
  <c r="G11" i="12"/>
  <c r="F12" i="12"/>
  <c r="G12" i="12"/>
  <c r="F13" i="12"/>
  <c r="G13" i="12"/>
  <c r="F14" i="12"/>
  <c r="G14" i="12"/>
  <c r="F4" i="12"/>
  <c r="H4" i="12" s="1"/>
  <c r="G4" i="12"/>
  <c r="F15" i="12"/>
  <c r="G15" i="12"/>
  <c r="F16" i="12"/>
  <c r="G16" i="12"/>
  <c r="F17" i="12"/>
  <c r="G17" i="12"/>
  <c r="F18" i="12"/>
  <c r="H18" i="12" s="1"/>
  <c r="G18" i="12"/>
  <c r="F19" i="12"/>
  <c r="G19" i="12"/>
  <c r="F20" i="12"/>
  <c r="G20" i="12"/>
  <c r="F5" i="12"/>
  <c r="G5" i="12"/>
  <c r="F6" i="12"/>
  <c r="H6" i="12" s="1"/>
  <c r="G6" i="12"/>
  <c r="F21" i="12"/>
  <c r="G21" i="12"/>
  <c r="F22" i="12"/>
  <c r="G22" i="12"/>
  <c r="F23" i="12"/>
  <c r="G23" i="12"/>
  <c r="F24" i="12"/>
  <c r="H24" i="12" s="1"/>
  <c r="G24" i="12"/>
  <c r="F7" i="12"/>
  <c r="G7" i="12"/>
  <c r="F25" i="12"/>
  <c r="G25" i="12"/>
  <c r="F26" i="12"/>
  <c r="G26" i="12"/>
  <c r="F27" i="12"/>
  <c r="H27" i="12" s="1"/>
  <c r="G27" i="12"/>
  <c r="F28" i="12"/>
  <c r="G28" i="12"/>
  <c r="F29" i="12"/>
  <c r="G29" i="12"/>
  <c r="F30" i="12"/>
  <c r="G30" i="12"/>
  <c r="F31" i="12"/>
  <c r="H31" i="12" s="1"/>
  <c r="G31" i="12"/>
  <c r="D8" i="12"/>
  <c r="D9" i="12"/>
  <c r="D10" i="12"/>
  <c r="D3" i="12"/>
  <c r="D11" i="12"/>
  <c r="D12" i="12"/>
  <c r="D13" i="12"/>
  <c r="D14" i="12"/>
  <c r="D4" i="12"/>
  <c r="D15" i="12"/>
  <c r="D16" i="12"/>
  <c r="D17" i="12"/>
  <c r="D18" i="12"/>
  <c r="D19" i="12"/>
  <c r="D20" i="12"/>
  <c r="D5" i="12"/>
  <c r="D6" i="12"/>
  <c r="D21" i="12"/>
  <c r="D22" i="12"/>
  <c r="D23" i="12"/>
  <c r="D24" i="12"/>
  <c r="D7" i="12"/>
  <c r="D25" i="12"/>
  <c r="D26" i="12"/>
  <c r="D27" i="12"/>
  <c r="D28" i="12"/>
  <c r="D29" i="12"/>
  <c r="D30" i="12"/>
  <c r="D31" i="12"/>
  <c r="D2" i="12"/>
  <c r="C8" i="12"/>
  <c r="E8" i="12" s="1"/>
  <c r="C9" i="12"/>
  <c r="E9" i="12" s="1"/>
  <c r="C10" i="12"/>
  <c r="E10" i="12" s="1"/>
  <c r="C3" i="12"/>
  <c r="E3" i="12" s="1"/>
  <c r="C11" i="12"/>
  <c r="E11" i="12" s="1"/>
  <c r="C12" i="12"/>
  <c r="E12" i="12" s="1"/>
  <c r="C13" i="12"/>
  <c r="E13" i="12" s="1"/>
  <c r="C14" i="12"/>
  <c r="E14" i="12" s="1"/>
  <c r="C4" i="12"/>
  <c r="E4" i="12" s="1"/>
  <c r="C15" i="12"/>
  <c r="E15" i="12" s="1"/>
  <c r="C16" i="12"/>
  <c r="E16" i="12" s="1"/>
  <c r="C17" i="12"/>
  <c r="E17" i="12" s="1"/>
  <c r="C18" i="12"/>
  <c r="E18" i="12" s="1"/>
  <c r="C19" i="12"/>
  <c r="E19" i="12" s="1"/>
  <c r="C20" i="12"/>
  <c r="E20" i="12" s="1"/>
  <c r="C5" i="12"/>
  <c r="E5" i="12" s="1"/>
  <c r="C6" i="12"/>
  <c r="E6" i="12" s="1"/>
  <c r="C21" i="12"/>
  <c r="E21" i="12" s="1"/>
  <c r="C22" i="12"/>
  <c r="E22" i="12" s="1"/>
  <c r="C23" i="12"/>
  <c r="E23" i="12" s="1"/>
  <c r="C24" i="12"/>
  <c r="E24" i="12" s="1"/>
  <c r="C7" i="12"/>
  <c r="E7" i="12" s="1"/>
  <c r="C25" i="12"/>
  <c r="E25" i="12" s="1"/>
  <c r="C26" i="12"/>
  <c r="E26" i="12" s="1"/>
  <c r="C27" i="12"/>
  <c r="E27" i="12" s="1"/>
  <c r="C28" i="12"/>
  <c r="E28" i="12" s="1"/>
  <c r="C29" i="12"/>
  <c r="E29" i="12" s="1"/>
  <c r="C30" i="12"/>
  <c r="E30" i="12" s="1"/>
  <c r="C31" i="12"/>
  <c r="E31" i="12" s="1"/>
  <c r="C2" i="12"/>
  <c r="E2" i="12" s="1"/>
  <c r="P2" i="12"/>
  <c r="Q2" i="12" s="1"/>
  <c r="R2" i="12"/>
  <c r="S2" i="12" s="1"/>
  <c r="T2" i="12"/>
  <c r="U2" i="12" s="1"/>
  <c r="V2" i="12"/>
  <c r="P8" i="12"/>
  <c r="Q8" i="12" s="1"/>
  <c r="R8" i="12"/>
  <c r="S8" i="12" s="1"/>
  <c r="T8" i="12"/>
  <c r="U8" i="12" s="1"/>
  <c r="V8" i="12"/>
  <c r="W8" i="12" s="1"/>
  <c r="P9" i="12"/>
  <c r="Q9" i="12" s="1"/>
  <c r="R9" i="12"/>
  <c r="S9" i="12" s="1"/>
  <c r="T9" i="12"/>
  <c r="U9" i="12" s="1"/>
  <c r="V9" i="12"/>
  <c r="W9" i="12" s="1"/>
  <c r="P10" i="12"/>
  <c r="Q10" i="12" s="1"/>
  <c r="R10" i="12"/>
  <c r="S10" i="12" s="1"/>
  <c r="T10" i="12"/>
  <c r="U10" i="12" s="1"/>
  <c r="V10" i="12"/>
  <c r="P3" i="12"/>
  <c r="Q3" i="12" s="1"/>
  <c r="R3" i="12"/>
  <c r="S3" i="12" s="1"/>
  <c r="T3" i="12"/>
  <c r="U3" i="12" s="1"/>
  <c r="V3" i="12"/>
  <c r="W3" i="12" s="1"/>
  <c r="P11" i="12"/>
  <c r="Q11" i="12" s="1"/>
  <c r="R11" i="12"/>
  <c r="S11" i="12" s="1"/>
  <c r="T11" i="12"/>
  <c r="V11" i="12"/>
  <c r="W11" i="12" s="1"/>
  <c r="P12" i="12"/>
  <c r="Q12" i="12" s="1"/>
  <c r="R12" i="12"/>
  <c r="S12" i="12" s="1"/>
  <c r="T12" i="12"/>
  <c r="U12" i="12" s="1"/>
  <c r="V12" i="12"/>
  <c r="P13" i="12"/>
  <c r="Q13" i="12" s="1"/>
  <c r="R13" i="12"/>
  <c r="S13" i="12" s="1"/>
  <c r="T13" i="12"/>
  <c r="U13" i="12" s="1"/>
  <c r="V13" i="12"/>
  <c r="W13" i="12" s="1"/>
  <c r="P14" i="12"/>
  <c r="Q14" i="12" s="1"/>
  <c r="R14" i="12"/>
  <c r="S14" i="12" s="1"/>
  <c r="T14" i="12"/>
  <c r="U14" i="12" s="1"/>
  <c r="V14" i="12"/>
  <c r="W14" i="12" s="1"/>
  <c r="P4" i="12"/>
  <c r="Q4" i="12" s="1"/>
  <c r="R4" i="12"/>
  <c r="S4" i="12" s="1"/>
  <c r="T4" i="12"/>
  <c r="U4" i="12" s="1"/>
  <c r="V4" i="12"/>
  <c r="W4" i="12" s="1"/>
  <c r="P15" i="12"/>
  <c r="Q15" i="12" s="1"/>
  <c r="R15" i="12"/>
  <c r="S15" i="12" s="1"/>
  <c r="T15" i="12"/>
  <c r="V15" i="12"/>
  <c r="W15" i="12" s="1"/>
  <c r="P16" i="12"/>
  <c r="Q16" i="12" s="1"/>
  <c r="R16" i="12"/>
  <c r="S16" i="12" s="1"/>
  <c r="T16" i="12"/>
  <c r="U16" i="12" s="1"/>
  <c r="V16" i="12"/>
  <c r="P17" i="12"/>
  <c r="Q17" i="12" s="1"/>
  <c r="R17" i="12"/>
  <c r="S17" i="12" s="1"/>
  <c r="T17" i="12"/>
  <c r="U17" i="12" s="1"/>
  <c r="V17" i="12"/>
  <c r="W17" i="12" s="1"/>
  <c r="P18" i="12"/>
  <c r="Q18" i="12" s="1"/>
  <c r="R18" i="12"/>
  <c r="S18" i="12" s="1"/>
  <c r="T18" i="12"/>
  <c r="V18" i="12"/>
  <c r="W18" i="12" s="1"/>
  <c r="P19" i="12"/>
  <c r="Q19" i="12" s="1"/>
  <c r="R19" i="12"/>
  <c r="S19" i="12" s="1"/>
  <c r="T19" i="12"/>
  <c r="U19" i="12" s="1"/>
  <c r="V19" i="12"/>
  <c r="P20" i="12"/>
  <c r="Q20" i="12" s="1"/>
  <c r="R20" i="12"/>
  <c r="S20" i="12" s="1"/>
  <c r="T20" i="12"/>
  <c r="U20" i="12" s="1"/>
  <c r="V20" i="12"/>
  <c r="W20" i="12" s="1"/>
  <c r="P5" i="12"/>
  <c r="Q5" i="12" s="1"/>
  <c r="R5" i="12"/>
  <c r="T5" i="12"/>
  <c r="U5" i="12" s="1"/>
  <c r="V5" i="12"/>
  <c r="W5" i="12" s="1"/>
  <c r="P6" i="12"/>
  <c r="Q6" i="12" s="1"/>
  <c r="R6" i="12"/>
  <c r="S6" i="12" s="1"/>
  <c r="T6" i="12"/>
  <c r="U6" i="12" s="1"/>
  <c r="V6" i="12"/>
  <c r="W6" i="12" s="1"/>
  <c r="P21" i="12"/>
  <c r="R21" i="12"/>
  <c r="S21" i="12" s="1"/>
  <c r="T21" i="12"/>
  <c r="U21" i="12" s="1"/>
  <c r="V21" i="12"/>
  <c r="W21" i="12" s="1"/>
  <c r="P22" i="12"/>
  <c r="Q22" i="12" s="1"/>
  <c r="R22" i="12"/>
  <c r="S22" i="12" s="1"/>
  <c r="T22" i="12"/>
  <c r="V22" i="12"/>
  <c r="P23" i="12"/>
  <c r="R23" i="12"/>
  <c r="S23" i="12" s="1"/>
  <c r="T23" i="12"/>
  <c r="U23" i="12" s="1"/>
  <c r="V23" i="12"/>
  <c r="W23" i="12" s="1"/>
  <c r="P24" i="12"/>
  <c r="Q24" i="12" s="1"/>
  <c r="R24" i="12"/>
  <c r="S24" i="12" s="1"/>
  <c r="T24" i="12"/>
  <c r="V24" i="12"/>
  <c r="W24" i="12" s="1"/>
  <c r="P7" i="12"/>
  <c r="Q7" i="12" s="1"/>
  <c r="R7" i="12"/>
  <c r="S7" i="12" s="1"/>
  <c r="T7" i="12"/>
  <c r="U7" i="12" s="1"/>
  <c r="V7" i="12"/>
  <c r="W7" i="12" s="1"/>
  <c r="P25" i="12"/>
  <c r="Q25" i="12" s="1"/>
  <c r="R25" i="12"/>
  <c r="S25" i="12" s="1"/>
  <c r="T25" i="12"/>
  <c r="U25" i="12" s="1"/>
  <c r="V25" i="12"/>
  <c r="W25" i="12" s="1"/>
  <c r="P26" i="12"/>
  <c r="Q26" i="12" s="1"/>
  <c r="R26" i="12"/>
  <c r="S26" i="12" s="1"/>
  <c r="T26" i="12"/>
  <c r="V26" i="12"/>
  <c r="W26" i="12" s="1"/>
  <c r="P27" i="12"/>
  <c r="Q27" i="12" s="1"/>
  <c r="R27" i="12"/>
  <c r="S27" i="12" s="1"/>
  <c r="T27" i="12"/>
  <c r="V27" i="12"/>
  <c r="W27" i="12" s="1"/>
  <c r="P28" i="12"/>
  <c r="R28" i="12"/>
  <c r="T28" i="12"/>
  <c r="U28" i="12" s="1"/>
  <c r="V28" i="12"/>
  <c r="W28" i="12" s="1"/>
  <c r="P29" i="12"/>
  <c r="Q29" i="12" s="1"/>
  <c r="R29" i="12"/>
  <c r="S29" i="12" s="1"/>
  <c r="T29" i="12"/>
  <c r="U29" i="12" s="1"/>
  <c r="V29" i="12"/>
  <c r="W29" i="12" s="1"/>
  <c r="P30" i="12"/>
  <c r="Q30" i="12" s="1"/>
  <c r="R30" i="12"/>
  <c r="S30" i="12" s="1"/>
  <c r="T30" i="12"/>
  <c r="U30" i="12" s="1"/>
  <c r="V30" i="12"/>
  <c r="W30" i="12" s="1"/>
  <c r="P31" i="12"/>
  <c r="R31" i="12"/>
  <c r="S31" i="12" s="1"/>
  <c r="T31" i="12"/>
  <c r="U31" i="12" s="1"/>
  <c r="V31" i="12"/>
  <c r="W31" i="12" s="1"/>
  <c r="I2" i="12" l="1"/>
  <c r="H8" i="12"/>
  <c r="H29" i="12"/>
  <c r="H25" i="12"/>
  <c r="H22" i="12"/>
  <c r="I22" i="12" s="1"/>
  <c r="H20" i="12"/>
  <c r="I20" i="12" s="1"/>
  <c r="H16" i="12"/>
  <c r="M16" i="12" s="1"/>
  <c r="N16" i="12" s="1"/>
  <c r="O16" i="12" s="1"/>
  <c r="H13" i="12"/>
  <c r="M13" i="12" s="1"/>
  <c r="N13" i="12" s="1"/>
  <c r="O13" i="12" s="1"/>
  <c r="X26" i="12"/>
  <c r="Y26" i="12" s="1"/>
  <c r="Z2" i="12"/>
  <c r="AA2" i="12" s="1"/>
  <c r="AB2" i="12" s="1"/>
  <c r="H30" i="12"/>
  <c r="I30" i="12" s="1"/>
  <c r="H26" i="12"/>
  <c r="H23" i="12"/>
  <c r="M23" i="12" s="1"/>
  <c r="N23" i="12" s="1"/>
  <c r="O23" i="12" s="1"/>
  <c r="H5" i="12"/>
  <c r="I5" i="12" s="1"/>
  <c r="H17" i="12"/>
  <c r="I17" i="12" s="1"/>
  <c r="H14" i="12"/>
  <c r="I14" i="12" s="1"/>
  <c r="H3" i="12"/>
  <c r="M3" i="12" s="1"/>
  <c r="N3" i="12" s="1"/>
  <c r="O3" i="12" s="1"/>
  <c r="H10" i="12"/>
  <c r="I10" i="12" s="1"/>
  <c r="H28" i="12"/>
  <c r="H7" i="12"/>
  <c r="I7" i="12" s="1"/>
  <c r="H21" i="12"/>
  <c r="M21" i="12" s="1"/>
  <c r="N21" i="12" s="1"/>
  <c r="O21" i="12" s="1"/>
  <c r="H19" i="12"/>
  <c r="I19" i="12" s="1"/>
  <c r="H15" i="12"/>
  <c r="I15" i="12" s="1"/>
  <c r="H12" i="12"/>
  <c r="M12" i="12" s="1"/>
  <c r="N12" i="12" s="1"/>
  <c r="O12" i="12" s="1"/>
  <c r="H9" i="12"/>
  <c r="I9" i="12" s="1"/>
  <c r="I24" i="12"/>
  <c r="M24" i="12"/>
  <c r="N24" i="12" s="1"/>
  <c r="O24" i="12" s="1"/>
  <c r="I4" i="12"/>
  <c r="M4" i="12"/>
  <c r="N4" i="12" s="1"/>
  <c r="O4" i="12" s="1"/>
  <c r="I26" i="12"/>
  <c r="M26" i="12"/>
  <c r="N26" i="12" s="1"/>
  <c r="O26" i="12" s="1"/>
  <c r="I31" i="12"/>
  <c r="M31" i="12"/>
  <c r="N31" i="12" s="1"/>
  <c r="O31" i="12" s="1"/>
  <c r="I6" i="12"/>
  <c r="M6" i="12"/>
  <c r="N6" i="12" s="1"/>
  <c r="O6" i="12" s="1"/>
  <c r="I8" i="12"/>
  <c r="M8" i="12"/>
  <c r="N8" i="12" s="1"/>
  <c r="O8" i="12" s="1"/>
  <c r="I29" i="12"/>
  <c r="M29" i="12"/>
  <c r="N29" i="12" s="1"/>
  <c r="O29" i="12" s="1"/>
  <c r="I25" i="12"/>
  <c r="M25" i="12"/>
  <c r="N25" i="12" s="1"/>
  <c r="O25" i="12" s="1"/>
  <c r="I18" i="12"/>
  <c r="M18" i="12"/>
  <c r="N18" i="12" s="1"/>
  <c r="O18" i="12" s="1"/>
  <c r="I27" i="12"/>
  <c r="M27" i="12"/>
  <c r="N27" i="12" s="1"/>
  <c r="O27" i="12" s="1"/>
  <c r="I11" i="12"/>
  <c r="M11" i="12"/>
  <c r="N11" i="12" s="1"/>
  <c r="O11" i="12" s="1"/>
  <c r="I28" i="12"/>
  <c r="M28" i="12"/>
  <c r="N28" i="12" s="1"/>
  <c r="O28" i="12" s="1"/>
  <c r="M2" i="12"/>
  <c r="N2" i="12" s="1"/>
  <c r="O2" i="12" s="1"/>
  <c r="Z12" i="12"/>
  <c r="AA12" i="12" s="1"/>
  <c r="AB12" i="12" s="1"/>
  <c r="X15" i="12"/>
  <c r="Y15" i="12" s="1"/>
  <c r="X28" i="12"/>
  <c r="Y28" i="12" s="1"/>
  <c r="X2" i="12"/>
  <c r="Y2" i="12" s="1"/>
  <c r="U26" i="12"/>
  <c r="Z28" i="12"/>
  <c r="AA28" i="12" s="1"/>
  <c r="AB28" i="12" s="1"/>
  <c r="Z19" i="12"/>
  <c r="AA19" i="12" s="1"/>
  <c r="AB19" i="12" s="1"/>
  <c r="X31" i="12"/>
  <c r="Y31" i="12" s="1"/>
  <c r="X22" i="12"/>
  <c r="Y22" i="12" s="1"/>
  <c r="Z26" i="12"/>
  <c r="AA26" i="12" s="1"/>
  <c r="AB26" i="12" s="1"/>
  <c r="Z25" i="12"/>
  <c r="AA25" i="12" s="1"/>
  <c r="AB25" i="12" s="1"/>
  <c r="U22" i="12"/>
  <c r="X27" i="12"/>
  <c r="Y27" i="12" s="1"/>
  <c r="Z5" i="12"/>
  <c r="AA5" i="12" s="1"/>
  <c r="AB5" i="12" s="1"/>
  <c r="X8" i="12"/>
  <c r="Y8" i="12" s="1"/>
  <c r="Z29" i="12"/>
  <c r="AA29" i="12" s="1"/>
  <c r="AB29" i="12" s="1"/>
  <c r="X24" i="12"/>
  <c r="Y24" i="12" s="1"/>
  <c r="X23" i="12"/>
  <c r="Y23" i="12" s="1"/>
  <c r="Z21" i="12"/>
  <c r="AA21" i="12" s="1"/>
  <c r="AB21" i="12" s="1"/>
  <c r="Z14" i="12"/>
  <c r="AA14" i="12" s="1"/>
  <c r="AB14" i="12" s="1"/>
  <c r="X9" i="12"/>
  <c r="Y9" i="12" s="1"/>
  <c r="U15" i="12"/>
  <c r="X14" i="12"/>
  <c r="Y14" i="12" s="1"/>
  <c r="X3" i="12"/>
  <c r="Y3" i="12" s="1"/>
  <c r="X10" i="12"/>
  <c r="Y10" i="12" s="1"/>
  <c r="Z9" i="12"/>
  <c r="AA9" i="12" s="1"/>
  <c r="AB9" i="12" s="1"/>
  <c r="W2" i="12"/>
  <c r="Q31" i="12"/>
  <c r="Q23" i="12"/>
  <c r="Z20" i="12"/>
  <c r="AA20" i="12" s="1"/>
  <c r="AB20" i="12" s="1"/>
  <c r="X4" i="12"/>
  <c r="Y4" i="12" s="1"/>
  <c r="Z10" i="12"/>
  <c r="AA10" i="12" s="1"/>
  <c r="AB10" i="12" s="1"/>
  <c r="X21" i="12"/>
  <c r="Y21" i="12" s="1"/>
  <c r="W12" i="12"/>
  <c r="X11" i="12"/>
  <c r="Y11" i="12" s="1"/>
  <c r="U27" i="12"/>
  <c r="Z22" i="12"/>
  <c r="AA22" i="12" s="1"/>
  <c r="AB22" i="12" s="1"/>
  <c r="X5" i="12"/>
  <c r="Y5" i="12" s="1"/>
  <c r="X17" i="12"/>
  <c r="Y17" i="12" s="1"/>
  <c r="X16" i="12"/>
  <c r="Y16" i="12" s="1"/>
  <c r="Z15" i="12"/>
  <c r="AA15" i="12" s="1"/>
  <c r="AB15" i="12" s="1"/>
  <c r="Z16" i="12"/>
  <c r="AA16" i="12" s="1"/>
  <c r="AB16" i="12" s="1"/>
  <c r="Z4" i="12"/>
  <c r="AA4" i="12" s="1"/>
  <c r="AB4" i="12" s="1"/>
  <c r="Z13" i="12"/>
  <c r="AA13" i="12" s="1"/>
  <c r="AB13" i="12" s="1"/>
  <c r="X30" i="12"/>
  <c r="Y30" i="12" s="1"/>
  <c r="S28" i="12"/>
  <c r="Z7" i="12"/>
  <c r="AA7" i="12" s="1"/>
  <c r="AB7" i="12" s="1"/>
  <c r="X6" i="12"/>
  <c r="Y6" i="12" s="1"/>
  <c r="W19" i="12"/>
  <c r="X18" i="12"/>
  <c r="Y18" i="12" s="1"/>
  <c r="Z8" i="12"/>
  <c r="AA8" i="12" s="1"/>
  <c r="AB8" i="12" s="1"/>
  <c r="Z6" i="12"/>
  <c r="AA6" i="12" s="1"/>
  <c r="AB6" i="12" s="1"/>
  <c r="Z30" i="12"/>
  <c r="AA30" i="12" s="1"/>
  <c r="AB30" i="12" s="1"/>
  <c r="AC30" i="12" s="1"/>
  <c r="AD30" i="12" s="1"/>
  <c r="X7" i="12"/>
  <c r="Y7" i="12" s="1"/>
  <c r="U24" i="12"/>
  <c r="Z23" i="12"/>
  <c r="AA23" i="12" s="1"/>
  <c r="AB23" i="12" s="1"/>
  <c r="W22" i="12"/>
  <c r="X19" i="12"/>
  <c r="Y19" i="12" s="1"/>
  <c r="U18" i="12"/>
  <c r="Z17" i="12"/>
  <c r="AA17" i="12" s="1"/>
  <c r="AB17" i="12" s="1"/>
  <c r="W16" i="12"/>
  <c r="X12" i="12"/>
  <c r="Y12" i="12" s="1"/>
  <c r="U11" i="12"/>
  <c r="Z3" i="12"/>
  <c r="AA3" i="12" s="1"/>
  <c r="AB3" i="12" s="1"/>
  <c r="AC3" i="12" s="1"/>
  <c r="AD3" i="12" s="1"/>
  <c r="W10" i="12"/>
  <c r="X29" i="12"/>
  <c r="Y29" i="12" s="1"/>
  <c r="Z27" i="12"/>
  <c r="AA27" i="12" s="1"/>
  <c r="AB27" i="12" s="1"/>
  <c r="Z31" i="12"/>
  <c r="AA31" i="12" s="1"/>
  <c r="AB31" i="12" s="1"/>
  <c r="Q28" i="12"/>
  <c r="X25" i="12"/>
  <c r="Y25" i="12" s="1"/>
  <c r="Z24" i="12"/>
  <c r="AA24" i="12" s="1"/>
  <c r="AB24" i="12" s="1"/>
  <c r="Q21" i="12"/>
  <c r="S5" i="12"/>
  <c r="X20" i="12"/>
  <c r="Y20" i="12" s="1"/>
  <c r="Z18" i="12"/>
  <c r="AA18" i="12" s="1"/>
  <c r="AB18" i="12" s="1"/>
  <c r="X13" i="12"/>
  <c r="Y13" i="12" s="1"/>
  <c r="Z11" i="12"/>
  <c r="AA11" i="12" s="1"/>
  <c r="AB11" i="12" s="1"/>
  <c r="B162" i="9"/>
  <c r="B50" i="9"/>
  <c r="B101" i="9"/>
  <c r="B203" i="9"/>
  <c r="B64" i="9"/>
  <c r="B218" i="9"/>
  <c r="B185" i="9"/>
  <c r="B183" i="9"/>
  <c r="B83" i="9"/>
  <c r="B136" i="9"/>
  <c r="B129" i="9"/>
  <c r="B155" i="9"/>
  <c r="B18" i="9"/>
  <c r="B98" i="9"/>
  <c r="B71" i="9"/>
  <c r="B108" i="9"/>
  <c r="B224" i="9"/>
  <c r="B181" i="9"/>
  <c r="B66" i="9"/>
  <c r="B161" i="9"/>
  <c r="B84" i="9"/>
  <c r="B197" i="9"/>
  <c r="B93" i="9"/>
  <c r="B38" i="9"/>
  <c r="B208" i="9"/>
  <c r="B14" i="9"/>
  <c r="B252" i="9"/>
  <c r="B152" i="9"/>
  <c r="B137" i="9"/>
  <c r="B128" i="9"/>
  <c r="B174" i="9"/>
  <c r="B245" i="9"/>
  <c r="B10" i="9"/>
  <c r="B193" i="9"/>
  <c r="B173" i="9"/>
  <c r="B123" i="9"/>
  <c r="B177" i="9"/>
  <c r="B26" i="9"/>
  <c r="B221" i="9"/>
  <c r="B228" i="9"/>
  <c r="B45" i="9"/>
  <c r="B95" i="9"/>
  <c r="B184" i="9"/>
  <c r="B19" i="9"/>
  <c r="B164" i="9"/>
  <c r="B67" i="9"/>
  <c r="B20" i="9"/>
  <c r="B107" i="9"/>
  <c r="B96" i="9"/>
  <c r="B214" i="9"/>
  <c r="B22" i="9"/>
  <c r="B111" i="9"/>
  <c r="B13" i="9"/>
  <c r="B12" i="9"/>
  <c r="B210" i="9"/>
  <c r="B33" i="9"/>
  <c r="B130" i="9"/>
  <c r="B109" i="9"/>
  <c r="B48" i="9"/>
  <c r="B40" i="9"/>
  <c r="B253" i="9"/>
  <c r="B254" i="9"/>
  <c r="B11" i="9"/>
  <c r="B144" i="9"/>
  <c r="B284" i="9"/>
  <c r="B198" i="9"/>
  <c r="B35" i="9"/>
  <c r="B215" i="9"/>
  <c r="B29" i="9"/>
  <c r="B68" i="9"/>
  <c r="B60" i="9"/>
  <c r="B142" i="8"/>
  <c r="B115" i="8"/>
  <c r="B141" i="8"/>
  <c r="B128" i="8"/>
  <c r="B123" i="8"/>
  <c r="B133" i="8"/>
  <c r="B131" i="8"/>
  <c r="B69" i="8"/>
  <c r="B42" i="8"/>
  <c r="B121" i="8"/>
  <c r="B134" i="8"/>
  <c r="B146" i="8"/>
  <c r="B143" i="8"/>
  <c r="B104" i="8"/>
  <c r="B127" i="8"/>
  <c r="B138" i="8"/>
  <c r="B120" i="8"/>
  <c r="B49" i="8"/>
  <c r="B100" i="8"/>
  <c r="B98" i="8"/>
  <c r="B137" i="8"/>
  <c r="B135" i="8"/>
  <c r="B76" i="8"/>
  <c r="B102" i="8"/>
  <c r="B125" i="8"/>
  <c r="B116" i="8"/>
  <c r="B28" i="8"/>
  <c r="B126" i="8"/>
  <c r="B94" i="8"/>
  <c r="B106" i="8"/>
  <c r="B78" i="8"/>
  <c r="B66" i="8"/>
  <c r="B119" i="8"/>
  <c r="B54" i="8"/>
  <c r="B52" i="8"/>
  <c r="B140" i="8"/>
  <c r="B113" i="8"/>
  <c r="B132" i="8"/>
  <c r="B108" i="8"/>
  <c r="B19" i="8"/>
  <c r="B26" i="8"/>
  <c r="B97" i="8"/>
  <c r="B129" i="8"/>
  <c r="B103" i="8"/>
  <c r="B75" i="8"/>
  <c r="B112" i="8"/>
  <c r="B74" i="8"/>
  <c r="B118" i="8"/>
  <c r="B34" i="8"/>
  <c r="B82" i="8"/>
  <c r="B114" i="8"/>
  <c r="B117" i="8"/>
  <c r="B79" i="8"/>
  <c r="B124" i="8"/>
  <c r="B107" i="8"/>
  <c r="B77" i="8"/>
  <c r="B96" i="8"/>
  <c r="B67" i="8"/>
  <c r="B105" i="8"/>
  <c r="B83" i="8"/>
  <c r="B80" i="8"/>
  <c r="B144" i="8"/>
  <c r="B56" i="8"/>
  <c r="B44" i="8"/>
  <c r="B93" i="8"/>
  <c r="B99" i="8"/>
  <c r="B21" i="8"/>
  <c r="B81" i="8"/>
  <c r="B33" i="8"/>
  <c r="B17" i="8"/>
  <c r="B16" i="8"/>
  <c r="B64" i="8"/>
  <c r="B32" i="8"/>
  <c r="B14" i="8"/>
  <c r="B92" i="8"/>
  <c r="B45" i="8"/>
  <c r="B139" i="8"/>
  <c r="B50" i="8"/>
  <c r="B89" i="8"/>
  <c r="B73" i="8"/>
  <c r="B130" i="8"/>
  <c r="B22" i="8"/>
  <c r="B7" i="8"/>
  <c r="B15" i="8"/>
  <c r="B38" i="8"/>
  <c r="B70" i="8"/>
  <c r="B48" i="8"/>
  <c r="B53" i="8"/>
  <c r="B25" i="8"/>
  <c r="B90" i="8"/>
  <c r="B110" i="8"/>
  <c r="B72" i="8"/>
  <c r="B63" i="8"/>
  <c r="B101" i="8"/>
  <c r="B122" i="8"/>
  <c r="B86" i="8"/>
  <c r="B57" i="8"/>
  <c r="B111" i="8"/>
  <c r="B6" i="8"/>
  <c r="B43" i="8"/>
  <c r="B35" i="8"/>
  <c r="B10" i="8"/>
  <c r="B95" i="8"/>
  <c r="B109" i="8"/>
  <c r="B60" i="8"/>
  <c r="B9" i="8"/>
  <c r="B20" i="8"/>
  <c r="B59" i="8"/>
  <c r="B136" i="8"/>
  <c r="B65" i="8"/>
  <c r="B39" i="8"/>
  <c r="B31" i="8"/>
  <c r="B41" i="8"/>
  <c r="B5" i="8"/>
  <c r="B88" i="8"/>
  <c r="B8" i="8"/>
  <c r="B91" i="8"/>
  <c r="B51" i="8"/>
  <c r="B3" i="8"/>
  <c r="B62" i="8"/>
  <c r="B58" i="8"/>
  <c r="B71" i="8"/>
  <c r="B29" i="8"/>
  <c r="B36" i="8"/>
  <c r="B55" i="8"/>
  <c r="B24" i="8"/>
  <c r="B4" i="8"/>
  <c r="B23" i="8"/>
  <c r="B85" i="8"/>
  <c r="B11" i="8"/>
  <c r="B84" i="8"/>
  <c r="B87" i="8"/>
  <c r="B2" i="8"/>
  <c r="B68" i="8"/>
  <c r="B61" i="8"/>
  <c r="B13" i="8"/>
  <c r="B37" i="8"/>
  <c r="B12" i="8"/>
  <c r="B40" i="8"/>
  <c r="B30" i="8"/>
  <c r="B47" i="8"/>
  <c r="B46" i="8"/>
  <c r="B27" i="8"/>
  <c r="B145" i="8"/>
  <c r="C68" i="9"/>
  <c r="D68" i="9" s="1"/>
  <c r="C35" i="9"/>
  <c r="D35" i="9" s="1"/>
  <c r="C198" i="9"/>
  <c r="D198" i="9" s="1"/>
  <c r="C215" i="9"/>
  <c r="D215" i="9" s="1"/>
  <c r="C284" i="9"/>
  <c r="C254" i="9"/>
  <c r="D254" i="9" s="1"/>
  <c r="C48" i="9"/>
  <c r="D48" i="9" s="1"/>
  <c r="C221" i="9"/>
  <c r="D221" i="9" s="1"/>
  <c r="C14" i="9"/>
  <c r="D14" i="9" s="1"/>
  <c r="C184" i="9"/>
  <c r="D184" i="9" s="1"/>
  <c r="C45" i="9"/>
  <c r="D45" i="9" s="1"/>
  <c r="C144" i="9"/>
  <c r="D144" i="9" s="1"/>
  <c r="C152" i="9"/>
  <c r="D152" i="9" s="1"/>
  <c r="C130" i="9"/>
  <c r="D130" i="9" s="1"/>
  <c r="C253" i="9"/>
  <c r="D253" i="9" s="1"/>
  <c r="C26" i="9"/>
  <c r="D26" i="9" s="1"/>
  <c r="C96" i="9"/>
  <c r="D96" i="9" s="1"/>
  <c r="C11" i="9"/>
  <c r="D11" i="9" s="1"/>
  <c r="C40" i="9"/>
  <c r="D40" i="9" s="1"/>
  <c r="C19" i="9"/>
  <c r="D19" i="9" s="1"/>
  <c r="C107" i="9"/>
  <c r="D107" i="9" s="1"/>
  <c r="C214" i="9"/>
  <c r="D214" i="9" s="1"/>
  <c r="C128" i="9"/>
  <c r="D128" i="9" s="1"/>
  <c r="C164" i="9"/>
  <c r="D164" i="9" s="1"/>
  <c r="C210" i="9"/>
  <c r="D210" i="9" s="1"/>
  <c r="C193" i="9"/>
  <c r="D193" i="9" s="1"/>
  <c r="C109" i="9"/>
  <c r="D109" i="9" s="1"/>
  <c r="C12" i="9"/>
  <c r="D12" i="9" s="1"/>
  <c r="C111" i="9"/>
  <c r="C137" i="9"/>
  <c r="C245" i="9"/>
  <c r="C22" i="9"/>
  <c r="D22" i="9" s="1"/>
  <c r="C60" i="9"/>
  <c r="D60" i="9" s="1"/>
  <c r="C93" i="9"/>
  <c r="D93" i="9" s="1"/>
  <c r="C20" i="9"/>
  <c r="D20" i="9" s="1"/>
  <c r="C185" i="9"/>
  <c r="D185" i="9" s="1"/>
  <c r="C174" i="9"/>
  <c r="D174" i="9" s="1"/>
  <c r="C33" i="9"/>
  <c r="D33" i="9" s="1"/>
  <c r="C18" i="9"/>
  <c r="D18" i="9" s="1"/>
  <c r="C13" i="9"/>
  <c r="D13" i="9" s="1"/>
  <c r="C224" i="9"/>
  <c r="D224" i="9" s="1"/>
  <c r="C95" i="9"/>
  <c r="D95" i="9" s="1"/>
  <c r="C208" i="9"/>
  <c r="D208" i="9" s="1"/>
  <c r="C50" i="9"/>
  <c r="D50" i="9" s="1"/>
  <c r="C123" i="9"/>
  <c r="D123" i="9" s="1"/>
  <c r="C203" i="9"/>
  <c r="D203" i="9" s="1"/>
  <c r="C228" i="9"/>
  <c r="D228" i="9" s="1"/>
  <c r="C38" i="9"/>
  <c r="D38" i="9" s="1"/>
  <c r="C84" i="9"/>
  <c r="D84" i="9" s="1"/>
  <c r="C10" i="9"/>
  <c r="D10" i="9" s="1"/>
  <c r="C161" i="9"/>
  <c r="D161" i="9" s="1"/>
  <c r="C197" i="9"/>
  <c r="D197" i="9" s="1"/>
  <c r="C66" i="9"/>
  <c r="C98" i="9"/>
  <c r="D98" i="9" s="1"/>
  <c r="C173" i="9"/>
  <c r="D173" i="9" s="1"/>
  <c r="C181" i="9"/>
  <c r="D181" i="9" s="1"/>
  <c r="C177" i="9"/>
  <c r="D177" i="9" s="1"/>
  <c r="C218" i="9"/>
  <c r="D218" i="9" s="1"/>
  <c r="C108" i="9"/>
  <c r="D108" i="9" s="1"/>
  <c r="C67" i="9"/>
  <c r="D67" i="9" s="1"/>
  <c r="C101" i="9"/>
  <c r="D101" i="9" s="1"/>
  <c r="C252" i="9"/>
  <c r="D252" i="9" s="1"/>
  <c r="C71" i="9"/>
  <c r="D71" i="9" s="1"/>
  <c r="C162" i="9"/>
  <c r="D162" i="9" s="1"/>
  <c r="C136" i="9"/>
  <c r="D136" i="9" s="1"/>
  <c r="C183" i="9"/>
  <c r="D183" i="9" s="1"/>
  <c r="C129" i="9"/>
  <c r="D129" i="9" s="1"/>
  <c r="C64" i="9"/>
  <c r="D64" i="9" s="1"/>
  <c r="C155" i="9"/>
  <c r="D155" i="9" s="1"/>
  <c r="C83" i="9"/>
  <c r="D83" i="9" s="1"/>
  <c r="E68" i="9"/>
  <c r="E35" i="9"/>
  <c r="F35" i="9" s="1"/>
  <c r="E198" i="9"/>
  <c r="F198" i="9" s="1"/>
  <c r="E215" i="9"/>
  <c r="F215" i="9" s="1"/>
  <c r="E284" i="9"/>
  <c r="F284" i="9" s="1"/>
  <c r="E254" i="9"/>
  <c r="F254" i="9" s="1"/>
  <c r="E48" i="9"/>
  <c r="F48" i="9" s="1"/>
  <c r="E221" i="9"/>
  <c r="E14" i="9"/>
  <c r="E184" i="9"/>
  <c r="F184" i="9" s="1"/>
  <c r="E45" i="9"/>
  <c r="F45" i="9" s="1"/>
  <c r="E144" i="9"/>
  <c r="E152" i="9"/>
  <c r="F152" i="9" s="1"/>
  <c r="E130" i="9"/>
  <c r="F130" i="9" s="1"/>
  <c r="E253" i="9"/>
  <c r="E26" i="9"/>
  <c r="F26" i="9" s="1"/>
  <c r="E96" i="9"/>
  <c r="E11" i="9"/>
  <c r="F11" i="9" s="1"/>
  <c r="E40" i="9"/>
  <c r="F40" i="9" s="1"/>
  <c r="E19" i="9"/>
  <c r="F19" i="9" s="1"/>
  <c r="E107" i="9"/>
  <c r="F107" i="9" s="1"/>
  <c r="E214" i="9"/>
  <c r="F214" i="9" s="1"/>
  <c r="E128" i="9"/>
  <c r="F128" i="9" s="1"/>
  <c r="E164" i="9"/>
  <c r="F164" i="9" s="1"/>
  <c r="E210" i="9"/>
  <c r="E193" i="9"/>
  <c r="F193" i="9" s="1"/>
  <c r="E109" i="9"/>
  <c r="E12" i="9"/>
  <c r="F12" i="9" s="1"/>
  <c r="E111" i="9"/>
  <c r="F111" i="9" s="1"/>
  <c r="E137" i="9"/>
  <c r="F137" i="9" s="1"/>
  <c r="E245" i="9"/>
  <c r="E22" i="9"/>
  <c r="E60" i="9"/>
  <c r="E93" i="9"/>
  <c r="F93" i="9" s="1"/>
  <c r="E20" i="9"/>
  <c r="F20" i="9" s="1"/>
  <c r="E185" i="9"/>
  <c r="F185" i="9" s="1"/>
  <c r="E174" i="9"/>
  <c r="F174" i="9" s="1"/>
  <c r="E33" i="9"/>
  <c r="E18" i="9"/>
  <c r="E13" i="9"/>
  <c r="E224" i="9"/>
  <c r="E95" i="9"/>
  <c r="F95" i="9" s="1"/>
  <c r="E208" i="9"/>
  <c r="F208" i="9" s="1"/>
  <c r="E50" i="9"/>
  <c r="F50" i="9" s="1"/>
  <c r="E123" i="9"/>
  <c r="E203" i="9"/>
  <c r="E228" i="9"/>
  <c r="E38" i="9"/>
  <c r="E84" i="9"/>
  <c r="E10" i="9"/>
  <c r="F10" i="9" s="1"/>
  <c r="E161" i="9"/>
  <c r="F161" i="9" s="1"/>
  <c r="E197" i="9"/>
  <c r="F197" i="9" s="1"/>
  <c r="E66" i="9"/>
  <c r="F66" i="9" s="1"/>
  <c r="E98" i="9"/>
  <c r="F98" i="9" s="1"/>
  <c r="E173" i="9"/>
  <c r="E181" i="9"/>
  <c r="F181" i="9" s="1"/>
  <c r="E177" i="9"/>
  <c r="E218" i="9"/>
  <c r="F218" i="9" s="1"/>
  <c r="E108" i="9"/>
  <c r="F108" i="9" s="1"/>
  <c r="E67" i="9"/>
  <c r="E101" i="9"/>
  <c r="F101" i="9" s="1"/>
  <c r="E252" i="9"/>
  <c r="F252" i="9" s="1"/>
  <c r="E71" i="9"/>
  <c r="E162" i="9"/>
  <c r="E136" i="9"/>
  <c r="E183" i="9"/>
  <c r="F183" i="9" s="1"/>
  <c r="E129" i="9"/>
  <c r="F129" i="9" s="1"/>
  <c r="E64" i="9"/>
  <c r="F64" i="9" s="1"/>
  <c r="E155" i="9"/>
  <c r="F155" i="9" s="1"/>
  <c r="E83" i="9"/>
  <c r="F83" i="9" s="1"/>
  <c r="D284" i="9"/>
  <c r="D111" i="9"/>
  <c r="D137" i="9"/>
  <c r="D245" i="9"/>
  <c r="D66" i="9"/>
  <c r="E29" i="9"/>
  <c r="F29" i="9" s="1"/>
  <c r="C29" i="9"/>
  <c r="D29" i="9" s="1"/>
  <c r="C145" i="8"/>
  <c r="D145" i="8" s="1"/>
  <c r="E142" i="8"/>
  <c r="F142" i="8" s="1"/>
  <c r="E115" i="8"/>
  <c r="E141" i="8"/>
  <c r="F141" i="8" s="1"/>
  <c r="E128" i="8"/>
  <c r="F128" i="8" s="1"/>
  <c r="E123" i="8"/>
  <c r="F123" i="8" s="1"/>
  <c r="E133" i="8"/>
  <c r="F133" i="8" s="1"/>
  <c r="E131" i="8"/>
  <c r="E69" i="8"/>
  <c r="F69" i="8" s="1"/>
  <c r="E42" i="8"/>
  <c r="F42" i="8" s="1"/>
  <c r="E121" i="8"/>
  <c r="E134" i="8"/>
  <c r="F134" i="8" s="1"/>
  <c r="E143" i="8"/>
  <c r="F143" i="8" s="1"/>
  <c r="E127" i="8"/>
  <c r="E104" i="8"/>
  <c r="F104" i="8" s="1"/>
  <c r="E146" i="8"/>
  <c r="E120" i="8"/>
  <c r="F120" i="8" s="1"/>
  <c r="E49" i="8"/>
  <c r="F49" i="8" s="1"/>
  <c r="E138" i="8"/>
  <c r="E98" i="8"/>
  <c r="E100" i="8"/>
  <c r="F100" i="8" s="1"/>
  <c r="E137" i="8"/>
  <c r="F137" i="8" s="1"/>
  <c r="E135" i="8"/>
  <c r="F135" i="8" s="1"/>
  <c r="E76" i="8"/>
  <c r="F76" i="8" s="1"/>
  <c r="E28" i="8"/>
  <c r="F28" i="8" s="1"/>
  <c r="E116" i="8"/>
  <c r="F116" i="8" s="1"/>
  <c r="E125" i="8"/>
  <c r="E102" i="8"/>
  <c r="E126" i="8"/>
  <c r="F126" i="8" s="1"/>
  <c r="E94" i="8"/>
  <c r="F94" i="8" s="1"/>
  <c r="E106" i="8"/>
  <c r="E78" i="8"/>
  <c r="F78" i="8" s="1"/>
  <c r="E119" i="8"/>
  <c r="F119" i="8" s="1"/>
  <c r="E52" i="8"/>
  <c r="F52" i="8" s="1"/>
  <c r="E54" i="8"/>
  <c r="E66" i="8"/>
  <c r="F66" i="8" s="1"/>
  <c r="E140" i="8"/>
  <c r="F140" i="8" s="1"/>
  <c r="E108" i="8"/>
  <c r="F108" i="8" s="1"/>
  <c r="E19" i="8"/>
  <c r="F19" i="8" s="1"/>
  <c r="E113" i="8"/>
  <c r="E132" i="8"/>
  <c r="F132" i="8" s="1"/>
  <c r="E26" i="8"/>
  <c r="F26" i="8" s="1"/>
  <c r="E97" i="8"/>
  <c r="E103" i="8"/>
  <c r="F103" i="8" s="1"/>
  <c r="E129" i="8"/>
  <c r="F129" i="8" s="1"/>
  <c r="E75" i="8"/>
  <c r="E112" i="8"/>
  <c r="F112" i="8" s="1"/>
  <c r="E74" i="8"/>
  <c r="E82" i="8"/>
  <c r="F82" i="8" s="1"/>
  <c r="E118" i="8"/>
  <c r="F118" i="8" s="1"/>
  <c r="E34" i="8"/>
  <c r="E114" i="8"/>
  <c r="E79" i="8"/>
  <c r="F79" i="8" s="1"/>
  <c r="E67" i="8"/>
  <c r="F67" i="8" s="1"/>
  <c r="E105" i="8"/>
  <c r="E107" i="8"/>
  <c r="F107" i="8" s="1"/>
  <c r="E83" i="8"/>
  <c r="F83" i="8" s="1"/>
  <c r="E117" i="8"/>
  <c r="F117" i="8" s="1"/>
  <c r="E77" i="8"/>
  <c r="E96" i="8"/>
  <c r="E124" i="8"/>
  <c r="F124" i="8" s="1"/>
  <c r="E144" i="8"/>
  <c r="E56" i="8"/>
  <c r="E93" i="8"/>
  <c r="F93" i="8" s="1"/>
  <c r="E80" i="8"/>
  <c r="F80" i="8" s="1"/>
  <c r="E44" i="8"/>
  <c r="F44" i="8" s="1"/>
  <c r="E99" i="8"/>
  <c r="E17" i="8"/>
  <c r="E21" i="8"/>
  <c r="F21" i="8" s="1"/>
  <c r="E33" i="8"/>
  <c r="F33" i="8" s="1"/>
  <c r="E81" i="8"/>
  <c r="F81" i="8" s="1"/>
  <c r="E16" i="8"/>
  <c r="E14" i="8"/>
  <c r="F14" i="8" s="1"/>
  <c r="E92" i="8"/>
  <c r="F92" i="8" s="1"/>
  <c r="E45" i="8"/>
  <c r="E64" i="8"/>
  <c r="F64" i="8" s="1"/>
  <c r="E32" i="8"/>
  <c r="F32" i="8" s="1"/>
  <c r="E15" i="8"/>
  <c r="E73" i="8"/>
  <c r="F73" i="8" s="1"/>
  <c r="E130" i="8"/>
  <c r="E7" i="8"/>
  <c r="F7" i="8" s="1"/>
  <c r="E139" i="8"/>
  <c r="F139" i="8" s="1"/>
  <c r="E22" i="8"/>
  <c r="E89" i="8"/>
  <c r="E50" i="8"/>
  <c r="F50" i="8" s="1"/>
  <c r="E53" i="8"/>
  <c r="F53" i="8" s="1"/>
  <c r="E70" i="8"/>
  <c r="F70" i="8" s="1"/>
  <c r="E48" i="8"/>
  <c r="F48" i="8" s="1"/>
  <c r="E38" i="8"/>
  <c r="F38" i="8" s="1"/>
  <c r="E90" i="8"/>
  <c r="F90" i="8" s="1"/>
  <c r="E25" i="8"/>
  <c r="E110" i="8"/>
  <c r="E72" i="8"/>
  <c r="F72" i="8" s="1"/>
  <c r="E63" i="8"/>
  <c r="F63" i="8" s="1"/>
  <c r="E122" i="8"/>
  <c r="E111" i="8"/>
  <c r="F111" i="8" s="1"/>
  <c r="E86" i="8"/>
  <c r="F86" i="8" s="1"/>
  <c r="E101" i="8"/>
  <c r="F101" i="8" s="1"/>
  <c r="E57" i="8"/>
  <c r="E6" i="8"/>
  <c r="F6" i="8" s="1"/>
  <c r="E10" i="8"/>
  <c r="F10" i="8" s="1"/>
  <c r="E43" i="8"/>
  <c r="F43" i="8" s="1"/>
  <c r="E35" i="8"/>
  <c r="F35" i="8" s="1"/>
  <c r="E60" i="8"/>
  <c r="E109" i="8"/>
  <c r="F109" i="8" s="1"/>
  <c r="E20" i="8"/>
  <c r="F20" i="8" s="1"/>
  <c r="E95" i="8"/>
  <c r="E9" i="8"/>
  <c r="F9" i="8" s="1"/>
  <c r="E59" i="8"/>
  <c r="F59" i="8" s="1"/>
  <c r="E31" i="8"/>
  <c r="E5" i="8"/>
  <c r="F5" i="8" s="1"/>
  <c r="E65" i="8"/>
  <c r="E39" i="8"/>
  <c r="F39" i="8" s="1"/>
  <c r="E136" i="8"/>
  <c r="F136" i="8" s="1"/>
  <c r="E41" i="8"/>
  <c r="E88" i="8"/>
  <c r="E8" i="8"/>
  <c r="F8" i="8" s="1"/>
  <c r="E51" i="8"/>
  <c r="F51" i="8" s="1"/>
  <c r="E91" i="8"/>
  <c r="F91" i="8" s="1"/>
  <c r="E62" i="8"/>
  <c r="F62" i="8" s="1"/>
  <c r="E3" i="8"/>
  <c r="F3" i="8" s="1"/>
  <c r="E71" i="8"/>
  <c r="F71" i="8" s="1"/>
  <c r="E58" i="8"/>
  <c r="E29" i="8"/>
  <c r="E55" i="8"/>
  <c r="F55" i="8" s="1"/>
  <c r="E36" i="8"/>
  <c r="F36" i="8" s="1"/>
  <c r="E4" i="8"/>
  <c r="E24" i="8"/>
  <c r="F24" i="8" s="1"/>
  <c r="E23" i="8"/>
  <c r="F23" i="8" s="1"/>
  <c r="E85" i="8"/>
  <c r="F85" i="8" s="1"/>
  <c r="E2" i="8"/>
  <c r="E11" i="8"/>
  <c r="E87" i="8"/>
  <c r="F87" i="8" s="1"/>
  <c r="E84" i="8"/>
  <c r="F84" i="8" s="1"/>
  <c r="E13" i="8"/>
  <c r="F13" i="8" s="1"/>
  <c r="E68" i="8"/>
  <c r="E61" i="8"/>
  <c r="F61" i="8" s="1"/>
  <c r="E37" i="8"/>
  <c r="F37" i="8" s="1"/>
  <c r="E30" i="8"/>
  <c r="E12" i="8"/>
  <c r="F12" i="8" s="1"/>
  <c r="E40" i="8"/>
  <c r="F40" i="8" s="1"/>
  <c r="E47" i="8"/>
  <c r="E46" i="8"/>
  <c r="F46" i="8" s="1"/>
  <c r="E27" i="8"/>
  <c r="C142" i="8"/>
  <c r="D142" i="8" s="1"/>
  <c r="C115" i="8"/>
  <c r="D115" i="8" s="1"/>
  <c r="C141" i="8"/>
  <c r="D141" i="8" s="1"/>
  <c r="C128" i="8"/>
  <c r="D128" i="8" s="1"/>
  <c r="C123" i="8"/>
  <c r="D123" i="8" s="1"/>
  <c r="C133" i="8"/>
  <c r="D133" i="8" s="1"/>
  <c r="C131" i="8"/>
  <c r="D131" i="8" s="1"/>
  <c r="C69" i="8"/>
  <c r="D69" i="8" s="1"/>
  <c r="C42" i="8"/>
  <c r="D42" i="8" s="1"/>
  <c r="C121" i="8"/>
  <c r="D121" i="8" s="1"/>
  <c r="C134" i="8"/>
  <c r="D134" i="8" s="1"/>
  <c r="C143" i="8"/>
  <c r="D143" i="8" s="1"/>
  <c r="C127" i="8"/>
  <c r="D127" i="8" s="1"/>
  <c r="C104" i="8"/>
  <c r="D104" i="8" s="1"/>
  <c r="C146" i="8"/>
  <c r="D146" i="8" s="1"/>
  <c r="C120" i="8"/>
  <c r="D120" i="8" s="1"/>
  <c r="C49" i="8"/>
  <c r="D49" i="8" s="1"/>
  <c r="C138" i="8"/>
  <c r="D138" i="8" s="1"/>
  <c r="C98" i="8"/>
  <c r="D98" i="8" s="1"/>
  <c r="C100" i="8"/>
  <c r="D100" i="8" s="1"/>
  <c r="C137" i="8"/>
  <c r="D137" i="8" s="1"/>
  <c r="C135" i="8"/>
  <c r="D135" i="8" s="1"/>
  <c r="C76" i="8"/>
  <c r="D76" i="8" s="1"/>
  <c r="C28" i="8"/>
  <c r="D28" i="8" s="1"/>
  <c r="C116" i="8"/>
  <c r="D116" i="8" s="1"/>
  <c r="C125" i="8"/>
  <c r="D125" i="8" s="1"/>
  <c r="C102" i="8"/>
  <c r="D102" i="8" s="1"/>
  <c r="C126" i="8"/>
  <c r="D126" i="8" s="1"/>
  <c r="C94" i="8"/>
  <c r="D94" i="8" s="1"/>
  <c r="C106" i="8"/>
  <c r="D106" i="8" s="1"/>
  <c r="C78" i="8"/>
  <c r="D78" i="8" s="1"/>
  <c r="C119" i="8"/>
  <c r="D119" i="8" s="1"/>
  <c r="C52" i="8"/>
  <c r="D52" i="8" s="1"/>
  <c r="C54" i="8"/>
  <c r="D54" i="8" s="1"/>
  <c r="C66" i="8"/>
  <c r="D66" i="8" s="1"/>
  <c r="C140" i="8"/>
  <c r="D140" i="8" s="1"/>
  <c r="C108" i="8"/>
  <c r="D108" i="8" s="1"/>
  <c r="C19" i="8"/>
  <c r="D19" i="8" s="1"/>
  <c r="C113" i="8"/>
  <c r="D113" i="8" s="1"/>
  <c r="C132" i="8"/>
  <c r="D132" i="8" s="1"/>
  <c r="C26" i="8"/>
  <c r="D26" i="8" s="1"/>
  <c r="C97" i="8"/>
  <c r="D97" i="8" s="1"/>
  <c r="C103" i="8"/>
  <c r="D103" i="8" s="1"/>
  <c r="C129" i="8"/>
  <c r="D129" i="8" s="1"/>
  <c r="C75" i="8"/>
  <c r="D75" i="8" s="1"/>
  <c r="C112" i="8"/>
  <c r="D112" i="8" s="1"/>
  <c r="C74" i="8"/>
  <c r="D74" i="8" s="1"/>
  <c r="C82" i="8"/>
  <c r="D82" i="8" s="1"/>
  <c r="C118" i="8"/>
  <c r="D118" i="8" s="1"/>
  <c r="C34" i="8"/>
  <c r="D34" i="8" s="1"/>
  <c r="C114" i="8"/>
  <c r="D114" i="8" s="1"/>
  <c r="C79" i="8"/>
  <c r="D79" i="8" s="1"/>
  <c r="C67" i="8"/>
  <c r="D67" i="8" s="1"/>
  <c r="C105" i="8"/>
  <c r="D105" i="8" s="1"/>
  <c r="C107" i="8"/>
  <c r="D107" i="8" s="1"/>
  <c r="C83" i="8"/>
  <c r="D83" i="8" s="1"/>
  <c r="C117" i="8"/>
  <c r="D117" i="8" s="1"/>
  <c r="C77" i="8"/>
  <c r="D77" i="8" s="1"/>
  <c r="C96" i="8"/>
  <c r="D96" i="8" s="1"/>
  <c r="C124" i="8"/>
  <c r="D124" i="8" s="1"/>
  <c r="C144" i="8"/>
  <c r="D144" i="8" s="1"/>
  <c r="C56" i="8"/>
  <c r="D56" i="8" s="1"/>
  <c r="C93" i="8"/>
  <c r="D93" i="8" s="1"/>
  <c r="C80" i="8"/>
  <c r="D80" i="8" s="1"/>
  <c r="C44" i="8"/>
  <c r="D44" i="8" s="1"/>
  <c r="C99" i="8"/>
  <c r="D99" i="8" s="1"/>
  <c r="C17" i="8"/>
  <c r="D17" i="8" s="1"/>
  <c r="C21" i="8"/>
  <c r="D21" i="8" s="1"/>
  <c r="C33" i="8"/>
  <c r="D33" i="8" s="1"/>
  <c r="C81" i="8"/>
  <c r="D81" i="8" s="1"/>
  <c r="C16" i="8"/>
  <c r="D16" i="8" s="1"/>
  <c r="C14" i="8"/>
  <c r="D14" i="8" s="1"/>
  <c r="C92" i="8"/>
  <c r="D92" i="8" s="1"/>
  <c r="C45" i="8"/>
  <c r="D45" i="8" s="1"/>
  <c r="C64" i="8"/>
  <c r="D64" i="8" s="1"/>
  <c r="C32" i="8"/>
  <c r="D32" i="8" s="1"/>
  <c r="C15" i="8"/>
  <c r="D15" i="8" s="1"/>
  <c r="C73" i="8"/>
  <c r="D73" i="8" s="1"/>
  <c r="C130" i="8"/>
  <c r="D130" i="8" s="1"/>
  <c r="C7" i="8"/>
  <c r="D7" i="8" s="1"/>
  <c r="C139" i="8"/>
  <c r="D139" i="8" s="1"/>
  <c r="C22" i="8"/>
  <c r="D22" i="8" s="1"/>
  <c r="C89" i="8"/>
  <c r="D89" i="8" s="1"/>
  <c r="C50" i="8"/>
  <c r="D50" i="8" s="1"/>
  <c r="C53" i="8"/>
  <c r="D53" i="8" s="1"/>
  <c r="C70" i="8"/>
  <c r="D70" i="8" s="1"/>
  <c r="C48" i="8"/>
  <c r="D48" i="8" s="1"/>
  <c r="C38" i="8"/>
  <c r="D38" i="8" s="1"/>
  <c r="C90" i="8"/>
  <c r="D90" i="8" s="1"/>
  <c r="C25" i="8"/>
  <c r="D25" i="8" s="1"/>
  <c r="C110" i="8"/>
  <c r="D110" i="8" s="1"/>
  <c r="C72" i="8"/>
  <c r="D72" i="8" s="1"/>
  <c r="C63" i="8"/>
  <c r="D63" i="8" s="1"/>
  <c r="C122" i="8"/>
  <c r="D122" i="8" s="1"/>
  <c r="C111" i="8"/>
  <c r="D111" i="8" s="1"/>
  <c r="C86" i="8"/>
  <c r="D86" i="8" s="1"/>
  <c r="C101" i="8"/>
  <c r="D101" i="8" s="1"/>
  <c r="C57" i="8"/>
  <c r="D57" i="8" s="1"/>
  <c r="C6" i="8"/>
  <c r="D6" i="8" s="1"/>
  <c r="C10" i="8"/>
  <c r="D10" i="8" s="1"/>
  <c r="C43" i="8"/>
  <c r="D43" i="8" s="1"/>
  <c r="C35" i="8"/>
  <c r="D35" i="8" s="1"/>
  <c r="C60" i="8"/>
  <c r="D60" i="8" s="1"/>
  <c r="C109" i="8"/>
  <c r="D109" i="8" s="1"/>
  <c r="C20" i="8"/>
  <c r="D20" i="8" s="1"/>
  <c r="C95" i="8"/>
  <c r="D95" i="8" s="1"/>
  <c r="C9" i="8"/>
  <c r="D9" i="8" s="1"/>
  <c r="C59" i="8"/>
  <c r="D59" i="8" s="1"/>
  <c r="C31" i="8"/>
  <c r="D31" i="8" s="1"/>
  <c r="C5" i="8"/>
  <c r="D5" i="8" s="1"/>
  <c r="C65" i="8"/>
  <c r="D65" i="8" s="1"/>
  <c r="C39" i="8"/>
  <c r="D39" i="8" s="1"/>
  <c r="C136" i="8"/>
  <c r="D136" i="8" s="1"/>
  <c r="C41" i="8"/>
  <c r="D41" i="8" s="1"/>
  <c r="C88" i="8"/>
  <c r="D88" i="8" s="1"/>
  <c r="C8" i="8"/>
  <c r="D8" i="8" s="1"/>
  <c r="C51" i="8"/>
  <c r="D51" i="8" s="1"/>
  <c r="C91" i="8"/>
  <c r="D91" i="8" s="1"/>
  <c r="C62" i="8"/>
  <c r="D62" i="8" s="1"/>
  <c r="C3" i="8"/>
  <c r="D3" i="8" s="1"/>
  <c r="C71" i="8"/>
  <c r="D71" i="8" s="1"/>
  <c r="C58" i="8"/>
  <c r="D58" i="8" s="1"/>
  <c r="C29" i="8"/>
  <c r="D29" i="8" s="1"/>
  <c r="C55" i="8"/>
  <c r="D55" i="8" s="1"/>
  <c r="C36" i="8"/>
  <c r="D36" i="8" s="1"/>
  <c r="C4" i="8"/>
  <c r="D4" i="8" s="1"/>
  <c r="C24" i="8"/>
  <c r="D24" i="8" s="1"/>
  <c r="C23" i="8"/>
  <c r="D23" i="8" s="1"/>
  <c r="C85" i="8"/>
  <c r="D85" i="8" s="1"/>
  <c r="C2" i="8"/>
  <c r="D2" i="8" s="1"/>
  <c r="C11" i="8"/>
  <c r="D11" i="8" s="1"/>
  <c r="C87" i="8"/>
  <c r="D87" i="8" s="1"/>
  <c r="C84" i="8"/>
  <c r="D84" i="8" s="1"/>
  <c r="C13" i="8"/>
  <c r="D13" i="8" s="1"/>
  <c r="C68" i="8"/>
  <c r="D68" i="8" s="1"/>
  <c r="C61" i="8"/>
  <c r="D61" i="8" s="1"/>
  <c r="C37" i="8"/>
  <c r="D37" i="8" s="1"/>
  <c r="C30" i="8"/>
  <c r="D30" i="8" s="1"/>
  <c r="C12" i="8"/>
  <c r="D12" i="8" s="1"/>
  <c r="C40" i="8"/>
  <c r="D40" i="8" s="1"/>
  <c r="C47" i="8"/>
  <c r="D47" i="8" s="1"/>
  <c r="C46" i="8"/>
  <c r="D46" i="8" s="1"/>
  <c r="C27" i="8"/>
  <c r="D27" i="8" s="1"/>
  <c r="J2" i="12" l="1"/>
  <c r="K2" i="12"/>
  <c r="L2" i="12"/>
  <c r="H67" i="9"/>
  <c r="F67" i="9"/>
  <c r="H144" i="9"/>
  <c r="F144" i="9"/>
  <c r="H109" i="9"/>
  <c r="F109" i="9"/>
  <c r="G109" i="9" s="1"/>
  <c r="H84" i="9"/>
  <c r="I84" i="9" s="1"/>
  <c r="J84" i="9" s="1"/>
  <c r="F84" i="9"/>
  <c r="G84" i="9" s="1"/>
  <c r="H210" i="9"/>
  <c r="F210" i="9"/>
  <c r="H68" i="9"/>
  <c r="F68" i="9"/>
  <c r="H13" i="9"/>
  <c r="I13" i="9" s="1"/>
  <c r="J13" i="9" s="1"/>
  <c r="F13" i="9"/>
  <c r="H22" i="9"/>
  <c r="I22" i="9" s="1"/>
  <c r="J22" i="9" s="1"/>
  <c r="F22" i="9"/>
  <c r="H71" i="9"/>
  <c r="F71" i="9"/>
  <c r="H173" i="9"/>
  <c r="F173" i="9"/>
  <c r="H228" i="9"/>
  <c r="F228" i="9"/>
  <c r="G228" i="9" s="1"/>
  <c r="H18" i="9"/>
  <c r="I18" i="9" s="1"/>
  <c r="J18" i="9" s="1"/>
  <c r="F18" i="9"/>
  <c r="H245" i="9"/>
  <c r="F245" i="9"/>
  <c r="H253" i="9"/>
  <c r="F253" i="9"/>
  <c r="H177" i="9"/>
  <c r="I177" i="9" s="1"/>
  <c r="J177" i="9" s="1"/>
  <c r="F177" i="9"/>
  <c r="G177" i="9" s="1"/>
  <c r="H60" i="9"/>
  <c r="I60" i="9" s="1"/>
  <c r="J60" i="9" s="1"/>
  <c r="F60" i="9"/>
  <c r="H96" i="9"/>
  <c r="F96" i="9"/>
  <c r="H38" i="9"/>
  <c r="F38" i="9"/>
  <c r="H221" i="9"/>
  <c r="F221" i="9"/>
  <c r="H203" i="9"/>
  <c r="I203" i="9" s="1"/>
  <c r="J203" i="9" s="1"/>
  <c r="F203" i="9"/>
  <c r="G203" i="9" s="1"/>
  <c r="H33" i="9"/>
  <c r="F33" i="9"/>
  <c r="H136" i="9"/>
  <c r="F136" i="9"/>
  <c r="H224" i="9"/>
  <c r="I224" i="9" s="1"/>
  <c r="J224" i="9" s="1"/>
  <c r="F224" i="9"/>
  <c r="G224" i="9" s="1"/>
  <c r="H14" i="9"/>
  <c r="I14" i="9" s="1"/>
  <c r="J14" i="9" s="1"/>
  <c r="F14" i="9"/>
  <c r="H162" i="9"/>
  <c r="I162" i="9" s="1"/>
  <c r="J162" i="9" s="1"/>
  <c r="F162" i="9"/>
  <c r="H123" i="9"/>
  <c r="F123" i="9"/>
  <c r="H11" i="8"/>
  <c r="F11" i="8"/>
  <c r="H29" i="8"/>
  <c r="F29" i="8"/>
  <c r="G29" i="8" s="1"/>
  <c r="H88" i="8"/>
  <c r="I88" i="8" s="1"/>
  <c r="J88" i="8" s="1"/>
  <c r="F88" i="8"/>
  <c r="G88" i="8" s="1"/>
  <c r="H110" i="8"/>
  <c r="I110" i="8" s="1"/>
  <c r="J110" i="8" s="1"/>
  <c r="F110" i="8"/>
  <c r="G110" i="8" s="1"/>
  <c r="H89" i="8"/>
  <c r="F89" i="8"/>
  <c r="H17" i="8"/>
  <c r="F17" i="8"/>
  <c r="G17" i="8" s="1"/>
  <c r="H96" i="8"/>
  <c r="I96" i="8" s="1"/>
  <c r="J96" i="8" s="1"/>
  <c r="F96" i="8"/>
  <c r="H114" i="8"/>
  <c r="I114" i="8" s="1"/>
  <c r="J114" i="8" s="1"/>
  <c r="F114" i="8"/>
  <c r="G114" i="8" s="1"/>
  <c r="H102" i="8"/>
  <c r="F102" i="8"/>
  <c r="H98" i="8"/>
  <c r="F98" i="8"/>
  <c r="H2" i="8"/>
  <c r="I2" i="8" s="1"/>
  <c r="J2" i="8" s="1"/>
  <c r="F2" i="8"/>
  <c r="G2" i="8" s="1"/>
  <c r="H95" i="8"/>
  <c r="I95" i="8" s="1"/>
  <c r="J95" i="8" s="1"/>
  <c r="F95" i="8"/>
  <c r="G95" i="8" s="1"/>
  <c r="H22" i="8"/>
  <c r="F22" i="8"/>
  <c r="H34" i="8"/>
  <c r="F34" i="8"/>
  <c r="G34" i="8" s="1"/>
  <c r="H125" i="8"/>
  <c r="F125" i="8"/>
  <c r="G125" i="8" s="1"/>
  <c r="H138" i="8"/>
  <c r="I138" i="8" s="1"/>
  <c r="J138" i="8" s="1"/>
  <c r="F138" i="8"/>
  <c r="G138" i="8" s="1"/>
  <c r="H115" i="8"/>
  <c r="F115" i="8"/>
  <c r="H30" i="8"/>
  <c r="F30" i="8"/>
  <c r="G30" i="8" s="1"/>
  <c r="H58" i="8"/>
  <c r="I58" i="8" s="1"/>
  <c r="J58" i="8" s="1"/>
  <c r="F58" i="8"/>
  <c r="G58" i="8" s="1"/>
  <c r="H57" i="8"/>
  <c r="I57" i="8" s="1"/>
  <c r="J57" i="8" s="1"/>
  <c r="F57" i="8"/>
  <c r="G57" i="8" s="1"/>
  <c r="H45" i="8"/>
  <c r="F45" i="8"/>
  <c r="H54" i="8"/>
  <c r="F54" i="8"/>
  <c r="G54" i="8" s="1"/>
  <c r="H68" i="8"/>
  <c r="F68" i="8"/>
  <c r="G68" i="8" s="1"/>
  <c r="H65" i="8"/>
  <c r="I65" i="8" s="1"/>
  <c r="J65" i="8" s="1"/>
  <c r="F65" i="8"/>
  <c r="G65" i="8" s="1"/>
  <c r="H60" i="8"/>
  <c r="I60" i="8" s="1"/>
  <c r="J60" i="8" s="1"/>
  <c r="F60" i="8"/>
  <c r="H130" i="8"/>
  <c r="I130" i="8" s="1"/>
  <c r="J130" i="8" s="1"/>
  <c r="F130" i="8"/>
  <c r="G130" i="8" s="1"/>
  <c r="H16" i="8"/>
  <c r="I16" i="8" s="1"/>
  <c r="J16" i="8" s="1"/>
  <c r="F16" i="8"/>
  <c r="G16" i="8" s="1"/>
  <c r="H74" i="8"/>
  <c r="I74" i="8" s="1"/>
  <c r="J74" i="8" s="1"/>
  <c r="F74" i="8"/>
  <c r="G74" i="8" s="1"/>
  <c r="H113" i="8"/>
  <c r="F113" i="8"/>
  <c r="H146" i="8"/>
  <c r="I146" i="8" s="1"/>
  <c r="J146" i="8" s="1"/>
  <c r="F146" i="8"/>
  <c r="G146" i="8" s="1"/>
  <c r="H131" i="8"/>
  <c r="I131" i="8" s="1"/>
  <c r="J131" i="8" s="1"/>
  <c r="F131" i="8"/>
  <c r="G131" i="8" s="1"/>
  <c r="H41" i="8"/>
  <c r="I41" i="8" s="1"/>
  <c r="J41" i="8" s="1"/>
  <c r="F41" i="8"/>
  <c r="G41" i="8" s="1"/>
  <c r="H25" i="8"/>
  <c r="F25" i="8"/>
  <c r="H99" i="8"/>
  <c r="F99" i="8"/>
  <c r="G99" i="8" s="1"/>
  <c r="H77" i="8"/>
  <c r="I77" i="8" s="1"/>
  <c r="J77" i="8" s="1"/>
  <c r="F77" i="8"/>
  <c r="H97" i="8"/>
  <c r="I97" i="8" s="1"/>
  <c r="J97" i="8" s="1"/>
  <c r="F97" i="8"/>
  <c r="G97" i="8" s="1"/>
  <c r="H121" i="8"/>
  <c r="F121" i="8"/>
  <c r="H4" i="8"/>
  <c r="F4" i="8"/>
  <c r="H122" i="8"/>
  <c r="I122" i="8" s="1"/>
  <c r="J122" i="8" s="1"/>
  <c r="F122" i="8"/>
  <c r="G122" i="8" s="1"/>
  <c r="H56" i="8"/>
  <c r="I56" i="8" s="1"/>
  <c r="J56" i="8" s="1"/>
  <c r="F56" i="8"/>
  <c r="G56" i="8" s="1"/>
  <c r="H105" i="8"/>
  <c r="F105" i="8"/>
  <c r="H106" i="8"/>
  <c r="I106" i="8" s="1"/>
  <c r="J106" i="8" s="1"/>
  <c r="F106" i="8"/>
  <c r="H27" i="8"/>
  <c r="I27" i="8" s="1"/>
  <c r="J27" i="8" s="1"/>
  <c r="F27" i="8"/>
  <c r="G27" i="8" s="1"/>
  <c r="H47" i="8"/>
  <c r="I47" i="8" s="1"/>
  <c r="J47" i="8" s="1"/>
  <c r="F47" i="8"/>
  <c r="G47" i="8" s="1"/>
  <c r="H31" i="8"/>
  <c r="F31" i="8"/>
  <c r="H15" i="8"/>
  <c r="I15" i="8" s="1"/>
  <c r="J15" i="8" s="1"/>
  <c r="F15" i="8"/>
  <c r="H75" i="8"/>
  <c r="I75" i="8" s="1"/>
  <c r="J75" i="8" s="1"/>
  <c r="F75" i="8"/>
  <c r="G75" i="8" s="1"/>
  <c r="H127" i="8"/>
  <c r="I127" i="8" s="1"/>
  <c r="J127" i="8" s="1"/>
  <c r="F127" i="8"/>
  <c r="G127" i="8" s="1"/>
  <c r="AC2" i="12"/>
  <c r="AD2" i="12" s="1"/>
  <c r="I13" i="12"/>
  <c r="M30" i="12"/>
  <c r="N30" i="12" s="1"/>
  <c r="O30" i="12" s="1"/>
  <c r="I16" i="12"/>
  <c r="M20" i="12"/>
  <c r="N20" i="12" s="1"/>
  <c r="O20" i="12" s="1"/>
  <c r="M22" i="12"/>
  <c r="N22" i="12" s="1"/>
  <c r="O22" i="12" s="1"/>
  <c r="AC26" i="12"/>
  <c r="AD26" i="12" s="1"/>
  <c r="M7" i="12"/>
  <c r="N7" i="12" s="1"/>
  <c r="O7" i="12" s="1"/>
  <c r="M19" i="12"/>
  <c r="N19" i="12" s="1"/>
  <c r="O19" i="12" s="1"/>
  <c r="I12" i="12"/>
  <c r="K12" i="12" s="1"/>
  <c r="L12" i="12" s="1"/>
  <c r="I21" i="12"/>
  <c r="J21" i="12" s="1"/>
  <c r="AC27" i="12"/>
  <c r="AD27" i="12" s="1"/>
  <c r="AC9" i="12"/>
  <c r="AD9" i="12" s="1"/>
  <c r="AC15" i="12"/>
  <c r="AD15" i="12" s="1"/>
  <c r="I3" i="12"/>
  <c r="M15" i="12"/>
  <c r="N15" i="12" s="1"/>
  <c r="O15" i="12" s="1"/>
  <c r="M14" i="12"/>
  <c r="N14" i="12" s="1"/>
  <c r="O14" i="12" s="1"/>
  <c r="M17" i="12"/>
  <c r="N17" i="12" s="1"/>
  <c r="O17" i="12" s="1"/>
  <c r="I23" i="12"/>
  <c r="J23" i="12" s="1"/>
  <c r="M9" i="12"/>
  <c r="N9" i="12" s="1"/>
  <c r="O9" i="12" s="1"/>
  <c r="M10" i="12"/>
  <c r="N10" i="12" s="1"/>
  <c r="O10" i="12" s="1"/>
  <c r="M5" i="12"/>
  <c r="N5" i="12" s="1"/>
  <c r="O5" i="12" s="1"/>
  <c r="H214" i="9"/>
  <c r="I214" i="9" s="1"/>
  <c r="J214" i="9" s="1"/>
  <c r="J19" i="12"/>
  <c r="K19" i="12"/>
  <c r="L19" i="12" s="1"/>
  <c r="J27" i="12"/>
  <c r="K27" i="12"/>
  <c r="L27" i="12" s="1"/>
  <c r="K18" i="12"/>
  <c r="L18" i="12" s="1"/>
  <c r="J18" i="12"/>
  <c r="K20" i="12"/>
  <c r="L20" i="12" s="1"/>
  <c r="J20" i="12"/>
  <c r="K8" i="12"/>
  <c r="L8" i="12" s="1"/>
  <c r="J8" i="12"/>
  <c r="K14" i="12"/>
  <c r="L14" i="12" s="1"/>
  <c r="J14" i="12"/>
  <c r="K26" i="12"/>
  <c r="L26" i="12" s="1"/>
  <c r="J26" i="12"/>
  <c r="J9" i="12"/>
  <c r="K9" i="12"/>
  <c r="L9" i="12" s="1"/>
  <c r="K10" i="12"/>
  <c r="L10" i="12" s="1"/>
  <c r="J10" i="12"/>
  <c r="J22" i="12"/>
  <c r="K22" i="12"/>
  <c r="L22" i="12" s="1"/>
  <c r="J6" i="12"/>
  <c r="K6" i="12"/>
  <c r="L6" i="12" s="1"/>
  <c r="J17" i="12"/>
  <c r="K17" i="12"/>
  <c r="L17" i="12" s="1"/>
  <c r="K30" i="12"/>
  <c r="L30" i="12" s="1"/>
  <c r="J30" i="12"/>
  <c r="K28" i="12"/>
  <c r="L28" i="12" s="1"/>
  <c r="J28" i="12"/>
  <c r="K15" i="12"/>
  <c r="L15" i="12" s="1"/>
  <c r="J15" i="12"/>
  <c r="K13" i="12"/>
  <c r="L13" i="12" s="1"/>
  <c r="J13" i="12"/>
  <c r="J25" i="12"/>
  <c r="K25" i="12"/>
  <c r="L25" i="12" s="1"/>
  <c r="J31" i="12"/>
  <c r="K31" i="12"/>
  <c r="L31" i="12" s="1"/>
  <c r="K5" i="12"/>
  <c r="L5" i="12" s="1"/>
  <c r="J5" i="12"/>
  <c r="J4" i="12"/>
  <c r="K4" i="12"/>
  <c r="L4" i="12" s="1"/>
  <c r="K11" i="12"/>
  <c r="L11" i="12" s="1"/>
  <c r="J11" i="12"/>
  <c r="K7" i="12"/>
  <c r="L7" i="12" s="1"/>
  <c r="J7" i="12"/>
  <c r="K16" i="12"/>
  <c r="L16" i="12" s="1"/>
  <c r="J16" i="12"/>
  <c r="J29" i="12"/>
  <c r="K29" i="12"/>
  <c r="L29" i="12" s="1"/>
  <c r="J24" i="12"/>
  <c r="K24" i="12"/>
  <c r="L24" i="12" s="1"/>
  <c r="AC28" i="12"/>
  <c r="AD28" i="12" s="1"/>
  <c r="AC5" i="12"/>
  <c r="AD5" i="12" s="1"/>
  <c r="AC8" i="12"/>
  <c r="AD8" i="12" s="1"/>
  <c r="AC14" i="12"/>
  <c r="AD14" i="12" s="1"/>
  <c r="AC16" i="12"/>
  <c r="AD16" i="12" s="1"/>
  <c r="AC31" i="12"/>
  <c r="AD31" i="12" s="1"/>
  <c r="AC4" i="12"/>
  <c r="AD4" i="12" s="1"/>
  <c r="AC12" i="12"/>
  <c r="AD12" i="12" s="1"/>
  <c r="AC24" i="12"/>
  <c r="AD24" i="12" s="1"/>
  <c r="AC7" i="12"/>
  <c r="AD7" i="12" s="1"/>
  <c r="AC22" i="12"/>
  <c r="AD22" i="12" s="1"/>
  <c r="AC23" i="12"/>
  <c r="AD23" i="12" s="1"/>
  <c r="AC10" i="12"/>
  <c r="AD10" i="12" s="1"/>
  <c r="AC29" i="12"/>
  <c r="AD29" i="12" s="1"/>
  <c r="AC19" i="12"/>
  <c r="AD19" i="12" s="1"/>
  <c r="AC11" i="12"/>
  <c r="AD11" i="12" s="1"/>
  <c r="AC20" i="12"/>
  <c r="AD20" i="12" s="1"/>
  <c r="AC6" i="12"/>
  <c r="AD6" i="12" s="1"/>
  <c r="AC17" i="12"/>
  <c r="AD17" i="12" s="1"/>
  <c r="AC18" i="12"/>
  <c r="AD18" i="12" s="1"/>
  <c r="AC21" i="12"/>
  <c r="AD21" i="12" s="1"/>
  <c r="AC25" i="12"/>
  <c r="AD25" i="12" s="1"/>
  <c r="AC13" i="12"/>
  <c r="AD13" i="12" s="1"/>
  <c r="H98" i="9"/>
  <c r="I98" i="9" s="1"/>
  <c r="J98" i="9" s="1"/>
  <c r="H50" i="9"/>
  <c r="I50" i="9" s="1"/>
  <c r="J50" i="9" s="1"/>
  <c r="H45" i="9"/>
  <c r="I45" i="9" s="1"/>
  <c r="J45" i="9" s="1"/>
  <c r="H208" i="9"/>
  <c r="I208" i="9" s="1"/>
  <c r="J208" i="9" s="1"/>
  <c r="H48" i="9"/>
  <c r="I48" i="9" s="1"/>
  <c r="J48" i="9" s="1"/>
  <c r="H66" i="8"/>
  <c r="I66" i="8" s="1"/>
  <c r="J66" i="8" s="1"/>
  <c r="H141" i="8"/>
  <c r="I141" i="8" s="1"/>
  <c r="J141" i="8" s="1"/>
  <c r="I4" i="8"/>
  <c r="J4" i="8" s="1"/>
  <c r="I105" i="8"/>
  <c r="J105" i="8" s="1"/>
  <c r="G25" i="8"/>
  <c r="I31" i="8"/>
  <c r="J31" i="8" s="1"/>
  <c r="H140" i="8"/>
  <c r="I140" i="8" s="1"/>
  <c r="J140" i="8" s="1"/>
  <c r="H23" i="8"/>
  <c r="I23" i="8" s="1"/>
  <c r="J23" i="8" s="1"/>
  <c r="G46" i="8"/>
  <c r="G13" i="8"/>
  <c r="G5" i="8"/>
  <c r="G35" i="8"/>
  <c r="G73" i="8"/>
  <c r="G81" i="8"/>
  <c r="G19" i="8"/>
  <c r="G135" i="8"/>
  <c r="G104" i="8"/>
  <c r="H29" i="9"/>
  <c r="I29" i="9" s="1"/>
  <c r="J29" i="9" s="1"/>
  <c r="H83" i="9"/>
  <c r="I83" i="9" s="1"/>
  <c r="J83" i="9" s="1"/>
  <c r="H12" i="9"/>
  <c r="I12" i="9" s="1"/>
  <c r="J12" i="9" s="1"/>
  <c r="H26" i="9"/>
  <c r="I26" i="9" s="1"/>
  <c r="J26" i="9" s="1"/>
  <c r="H254" i="9"/>
  <c r="I254" i="9" s="1"/>
  <c r="J254" i="9" s="1"/>
  <c r="H155" i="9"/>
  <c r="I155" i="9" s="1"/>
  <c r="J155" i="9" s="1"/>
  <c r="H108" i="9"/>
  <c r="I108" i="9" s="1"/>
  <c r="J108" i="9" s="1"/>
  <c r="H174" i="9"/>
  <c r="I174" i="9" s="1"/>
  <c r="J174" i="9" s="1"/>
  <c r="H284" i="9"/>
  <c r="I284" i="9" s="1"/>
  <c r="J284" i="9" s="1"/>
  <c r="H66" i="9"/>
  <c r="I66" i="9" s="1"/>
  <c r="J66" i="9" s="1"/>
  <c r="H107" i="9"/>
  <c r="I107" i="9" s="1"/>
  <c r="J107" i="9" s="1"/>
  <c r="H252" i="9"/>
  <c r="I252" i="9" s="1"/>
  <c r="J252" i="9" s="1"/>
  <c r="H197" i="9"/>
  <c r="I197" i="9" s="1"/>
  <c r="J197" i="9" s="1"/>
  <c r="H137" i="9"/>
  <c r="I137" i="9" s="1"/>
  <c r="J137" i="9" s="1"/>
  <c r="H19" i="9"/>
  <c r="I19" i="9" s="1"/>
  <c r="J19" i="9" s="1"/>
  <c r="H101" i="9"/>
  <c r="I101" i="9" s="1"/>
  <c r="J101" i="9" s="1"/>
  <c r="H161" i="9"/>
  <c r="I161" i="9" s="1"/>
  <c r="J161" i="9" s="1"/>
  <c r="H111" i="9"/>
  <c r="I111" i="9" s="1"/>
  <c r="J111" i="9" s="1"/>
  <c r="H40" i="9"/>
  <c r="I40" i="9" s="1"/>
  <c r="J40" i="9" s="1"/>
  <c r="G123" i="9"/>
  <c r="G14" i="9"/>
  <c r="H64" i="9"/>
  <c r="I64" i="9" s="1"/>
  <c r="J64" i="9" s="1"/>
  <c r="H181" i="9"/>
  <c r="I181" i="9" s="1"/>
  <c r="J181" i="9" s="1"/>
  <c r="H185" i="9"/>
  <c r="I185" i="9" s="1"/>
  <c r="J185" i="9" s="1"/>
  <c r="H164" i="9"/>
  <c r="I164" i="9" s="1"/>
  <c r="J164" i="9" s="1"/>
  <c r="H130" i="9"/>
  <c r="I130" i="9" s="1"/>
  <c r="J130" i="9" s="1"/>
  <c r="H215" i="9"/>
  <c r="I215" i="9" s="1"/>
  <c r="J215" i="9" s="1"/>
  <c r="H129" i="9"/>
  <c r="I129" i="9" s="1"/>
  <c r="J129" i="9" s="1"/>
  <c r="H20" i="9"/>
  <c r="I20" i="9" s="1"/>
  <c r="J20" i="9" s="1"/>
  <c r="H128" i="9"/>
  <c r="I128" i="9" s="1"/>
  <c r="J128" i="9" s="1"/>
  <c r="H152" i="9"/>
  <c r="I152" i="9" s="1"/>
  <c r="J152" i="9" s="1"/>
  <c r="H198" i="9"/>
  <c r="I198" i="9" s="1"/>
  <c r="J198" i="9" s="1"/>
  <c r="G210" i="9"/>
  <c r="H183" i="9"/>
  <c r="I183" i="9" s="1"/>
  <c r="J183" i="9" s="1"/>
  <c r="H218" i="9"/>
  <c r="I218" i="9" s="1"/>
  <c r="J218" i="9" s="1"/>
  <c r="H10" i="9"/>
  <c r="I10" i="9" s="1"/>
  <c r="J10" i="9" s="1"/>
  <c r="H95" i="9"/>
  <c r="I95" i="9" s="1"/>
  <c r="J95" i="9" s="1"/>
  <c r="H93" i="9"/>
  <c r="I93" i="9" s="1"/>
  <c r="J93" i="9" s="1"/>
  <c r="H193" i="9"/>
  <c r="I193" i="9" s="1"/>
  <c r="J193" i="9" s="1"/>
  <c r="H11" i="9"/>
  <c r="I11" i="9" s="1"/>
  <c r="J11" i="9" s="1"/>
  <c r="H184" i="9"/>
  <c r="I184" i="9" s="1"/>
  <c r="J184" i="9" s="1"/>
  <c r="H35" i="9"/>
  <c r="I35" i="9" s="1"/>
  <c r="J35" i="9" s="1"/>
  <c r="G136" i="9"/>
  <c r="G60" i="9"/>
  <c r="G96" i="9"/>
  <c r="G253" i="9"/>
  <c r="G173" i="9"/>
  <c r="G13" i="9"/>
  <c r="G221" i="9"/>
  <c r="G22" i="9"/>
  <c r="G245" i="9"/>
  <c r="G162" i="9"/>
  <c r="G18" i="9"/>
  <c r="G71" i="9"/>
  <c r="G33" i="9"/>
  <c r="G67" i="9"/>
  <c r="G144" i="9"/>
  <c r="I228" i="9"/>
  <c r="J228" i="9" s="1"/>
  <c r="I136" i="9"/>
  <c r="J136" i="9" s="1"/>
  <c r="G26" i="9"/>
  <c r="I245" i="9"/>
  <c r="J245" i="9" s="1"/>
  <c r="I38" i="9"/>
  <c r="J38" i="9" s="1"/>
  <c r="G197" i="9"/>
  <c r="G254" i="9"/>
  <c r="I123" i="9"/>
  <c r="J123" i="9" s="1"/>
  <c r="G152" i="9"/>
  <c r="G12" i="9"/>
  <c r="G181" i="9"/>
  <c r="G38" i="9"/>
  <c r="I67" i="9"/>
  <c r="J67" i="9" s="1"/>
  <c r="G19" i="9"/>
  <c r="G129" i="9"/>
  <c r="I96" i="9"/>
  <c r="J96" i="9" s="1"/>
  <c r="G45" i="9"/>
  <c r="G164" i="9"/>
  <c r="G50" i="9"/>
  <c r="G64" i="9"/>
  <c r="G40" i="9"/>
  <c r="G284" i="9"/>
  <c r="G198" i="9"/>
  <c r="I144" i="9"/>
  <c r="J144" i="9" s="1"/>
  <c r="G161" i="9"/>
  <c r="G155" i="9"/>
  <c r="G108" i="9"/>
  <c r="G185" i="9"/>
  <c r="I33" i="9"/>
  <c r="J33" i="9" s="1"/>
  <c r="G208" i="9"/>
  <c r="I253" i="9"/>
  <c r="J253" i="9" s="1"/>
  <c r="G20" i="9"/>
  <c r="G48" i="9"/>
  <c r="I210" i="9"/>
  <c r="J210" i="9" s="1"/>
  <c r="I173" i="9"/>
  <c r="J173" i="9" s="1"/>
  <c r="I71" i="9"/>
  <c r="J71" i="9" s="1"/>
  <c r="G215" i="9"/>
  <c r="I221" i="9"/>
  <c r="J221" i="9" s="1"/>
  <c r="G184" i="9"/>
  <c r="G10" i="9"/>
  <c r="G29" i="9"/>
  <c r="G35" i="9"/>
  <c r="G128" i="9"/>
  <c r="G93" i="9"/>
  <c r="G193" i="9"/>
  <c r="G95" i="9"/>
  <c r="G130" i="9"/>
  <c r="G218" i="9"/>
  <c r="G11" i="9"/>
  <c r="I109" i="9"/>
  <c r="J109" i="9" s="1"/>
  <c r="I68" i="9"/>
  <c r="J68" i="9" s="1"/>
  <c r="G183" i="9"/>
  <c r="G214" i="9"/>
  <c r="G252" i="9"/>
  <c r="G83" i="9"/>
  <c r="G137" i="9"/>
  <c r="G98" i="9"/>
  <c r="G107" i="9"/>
  <c r="G111" i="9"/>
  <c r="G174" i="9"/>
  <c r="G66" i="9"/>
  <c r="G101" i="9"/>
  <c r="G82" i="8"/>
  <c r="G10" i="8"/>
  <c r="G21" i="8"/>
  <c r="G140" i="8"/>
  <c r="G128" i="8"/>
  <c r="G7" i="8"/>
  <c r="G14" i="8"/>
  <c r="G80" i="8"/>
  <c r="G69" i="8"/>
  <c r="I11" i="8"/>
  <c r="J11" i="8" s="1"/>
  <c r="G6" i="8"/>
  <c r="I17" i="8"/>
  <c r="J17" i="8" s="1"/>
  <c r="G141" i="8"/>
  <c r="H86" i="8"/>
  <c r="I86" i="8" s="1"/>
  <c r="J86" i="8" s="1"/>
  <c r="H133" i="8"/>
  <c r="I133" i="8" s="1"/>
  <c r="J133" i="8" s="1"/>
  <c r="G105" i="8"/>
  <c r="G11" i="8"/>
  <c r="G38" i="8"/>
  <c r="G83" i="8"/>
  <c r="G23" i="8"/>
  <c r="G93" i="8"/>
  <c r="H62" i="8"/>
  <c r="I62" i="8" s="1"/>
  <c r="J62" i="8" s="1"/>
  <c r="H48" i="8"/>
  <c r="I48" i="8" s="1"/>
  <c r="J48" i="8" s="1"/>
  <c r="H83" i="8"/>
  <c r="I83" i="8" s="1"/>
  <c r="J83" i="8" s="1"/>
  <c r="H119" i="8"/>
  <c r="I119" i="8" s="1"/>
  <c r="J119" i="8" s="1"/>
  <c r="G112" i="8"/>
  <c r="G133" i="8"/>
  <c r="H91" i="8"/>
  <c r="I91" i="8" s="1"/>
  <c r="J91" i="8" s="1"/>
  <c r="H70" i="8"/>
  <c r="I70" i="8" s="1"/>
  <c r="J70" i="8" s="1"/>
  <c r="H107" i="8"/>
  <c r="I107" i="8" s="1"/>
  <c r="J107" i="8" s="1"/>
  <c r="H28" i="8"/>
  <c r="I28" i="8" s="1"/>
  <c r="J28" i="8" s="1"/>
  <c r="H46" i="8"/>
  <c r="I46" i="8" s="1"/>
  <c r="J46" i="8" s="1"/>
  <c r="H5" i="8"/>
  <c r="I5" i="8" s="1"/>
  <c r="J5" i="8" s="1"/>
  <c r="H73" i="8"/>
  <c r="I73" i="8" s="1"/>
  <c r="J73" i="8" s="1"/>
  <c r="H82" i="8"/>
  <c r="I82" i="8" s="1"/>
  <c r="J82" i="8" s="1"/>
  <c r="H135" i="8"/>
  <c r="I135" i="8" s="1"/>
  <c r="J135" i="8" s="1"/>
  <c r="G28" i="8"/>
  <c r="G120" i="8"/>
  <c r="H3" i="8"/>
  <c r="I3" i="8" s="1"/>
  <c r="J3" i="8" s="1"/>
  <c r="H38" i="8"/>
  <c r="I38" i="8" s="1"/>
  <c r="J38" i="8" s="1"/>
  <c r="H80" i="8"/>
  <c r="I80" i="8" s="1"/>
  <c r="J80" i="8" s="1"/>
  <c r="G61" i="8"/>
  <c r="G39" i="8"/>
  <c r="G109" i="8"/>
  <c r="G86" i="8"/>
  <c r="G132" i="8"/>
  <c r="G119" i="8"/>
  <c r="H39" i="8"/>
  <c r="I39" i="8" s="1"/>
  <c r="J39" i="8" s="1"/>
  <c r="H7" i="8"/>
  <c r="I7" i="8" s="1"/>
  <c r="J7" i="8" s="1"/>
  <c r="H76" i="8"/>
  <c r="I76" i="8" s="1"/>
  <c r="J76" i="8" s="1"/>
  <c r="G12" i="8"/>
  <c r="I29" i="8"/>
  <c r="J29" i="8" s="1"/>
  <c r="G9" i="8"/>
  <c r="I89" i="8"/>
  <c r="J89" i="8" s="1"/>
  <c r="G64" i="8"/>
  <c r="G103" i="8"/>
  <c r="I102" i="8"/>
  <c r="J102" i="8" s="1"/>
  <c r="I98" i="8"/>
  <c r="J98" i="8" s="1"/>
  <c r="G134" i="8"/>
  <c r="H13" i="8"/>
  <c r="I13" i="8" s="1"/>
  <c r="J13" i="8" s="1"/>
  <c r="H35" i="8"/>
  <c r="I35" i="8" s="1"/>
  <c r="J35" i="8" s="1"/>
  <c r="H81" i="8"/>
  <c r="I81" i="8" s="1"/>
  <c r="J81" i="8" s="1"/>
  <c r="H112" i="8"/>
  <c r="I112" i="8" s="1"/>
  <c r="J112" i="8" s="1"/>
  <c r="H120" i="8"/>
  <c r="I120" i="8" s="1"/>
  <c r="J120" i="8" s="1"/>
  <c r="G77" i="8"/>
  <c r="H6" i="8"/>
  <c r="I6" i="8" s="1"/>
  <c r="J6" i="8" s="1"/>
  <c r="H21" i="8"/>
  <c r="I21" i="8" s="1"/>
  <c r="J21" i="8" s="1"/>
  <c r="H19" i="8"/>
  <c r="I19" i="8" s="1"/>
  <c r="J19" i="8" s="1"/>
  <c r="H104" i="8"/>
  <c r="I104" i="8" s="1"/>
  <c r="J104" i="8" s="1"/>
  <c r="G115" i="8"/>
  <c r="G107" i="8"/>
  <c r="I113" i="8"/>
  <c r="J113" i="8" s="1"/>
  <c r="H63" i="8"/>
  <c r="I63" i="8" s="1"/>
  <c r="J63" i="8" s="1"/>
  <c r="G63" i="8"/>
  <c r="H94" i="8"/>
  <c r="I94" i="8" s="1"/>
  <c r="J94" i="8" s="1"/>
  <c r="G94" i="8"/>
  <c r="G87" i="8"/>
  <c r="H8" i="8"/>
  <c r="I8" i="8" s="1"/>
  <c r="J8" i="8" s="1"/>
  <c r="G8" i="8"/>
  <c r="G72" i="8"/>
  <c r="H72" i="8"/>
  <c r="I72" i="8" s="1"/>
  <c r="J72" i="8" s="1"/>
  <c r="H143" i="8"/>
  <c r="I143" i="8" s="1"/>
  <c r="J143" i="8" s="1"/>
  <c r="G143" i="8"/>
  <c r="H128" i="8"/>
  <c r="I128" i="8" s="1"/>
  <c r="J128" i="8" s="1"/>
  <c r="G48" i="8"/>
  <c r="H84" i="8"/>
  <c r="I84" i="8" s="1"/>
  <c r="J84" i="8" s="1"/>
  <c r="G84" i="8"/>
  <c r="G51" i="8"/>
  <c r="H51" i="8"/>
  <c r="I51" i="8" s="1"/>
  <c r="J51" i="8" s="1"/>
  <c r="H33" i="8"/>
  <c r="I33" i="8" s="1"/>
  <c r="J33" i="8" s="1"/>
  <c r="G33" i="8"/>
  <c r="H144" i="8"/>
  <c r="I144" i="8" s="1"/>
  <c r="J144" i="8" s="1"/>
  <c r="F144" i="8"/>
  <c r="G144" i="8" s="1"/>
  <c r="G67" i="8"/>
  <c r="H67" i="8"/>
  <c r="I67" i="8" s="1"/>
  <c r="J67" i="8" s="1"/>
  <c r="H108" i="8"/>
  <c r="I108" i="8" s="1"/>
  <c r="J108" i="8" s="1"/>
  <c r="G108" i="8"/>
  <c r="G137" i="8"/>
  <c r="H137" i="8"/>
  <c r="I137" i="8" s="1"/>
  <c r="J137" i="8" s="1"/>
  <c r="H40" i="8"/>
  <c r="I40" i="8" s="1"/>
  <c r="J40" i="8" s="1"/>
  <c r="G40" i="8"/>
  <c r="H50" i="8"/>
  <c r="I50" i="8" s="1"/>
  <c r="J50" i="8" s="1"/>
  <c r="G50" i="8"/>
  <c r="H32" i="8"/>
  <c r="I32" i="8" s="1"/>
  <c r="J32" i="8" s="1"/>
  <c r="G32" i="8"/>
  <c r="G124" i="8"/>
  <c r="H124" i="8"/>
  <c r="I124" i="8" s="1"/>
  <c r="J124" i="8" s="1"/>
  <c r="H129" i="8"/>
  <c r="I129" i="8" s="1"/>
  <c r="J129" i="8" s="1"/>
  <c r="G129" i="8"/>
  <c r="G126" i="8"/>
  <c r="H126" i="8"/>
  <c r="I126" i="8" s="1"/>
  <c r="J126" i="8" s="1"/>
  <c r="H100" i="8"/>
  <c r="I100" i="8" s="1"/>
  <c r="J100" i="8" s="1"/>
  <c r="G100" i="8"/>
  <c r="G70" i="8"/>
  <c r="G66" i="8"/>
  <c r="H123" i="8"/>
  <c r="I123" i="8" s="1"/>
  <c r="J123" i="8" s="1"/>
  <c r="G123" i="8"/>
  <c r="G62" i="8"/>
  <c r="G15" i="8"/>
  <c r="H36" i="8"/>
  <c r="I36" i="8" s="1"/>
  <c r="J36" i="8" s="1"/>
  <c r="G36" i="8"/>
  <c r="H43" i="8"/>
  <c r="I43" i="8" s="1"/>
  <c r="J43" i="8" s="1"/>
  <c r="G43" i="8"/>
  <c r="G53" i="8"/>
  <c r="H53" i="8"/>
  <c r="I53" i="8" s="1"/>
  <c r="J53" i="8" s="1"/>
  <c r="G55" i="8"/>
  <c r="H55" i="8"/>
  <c r="I55" i="8" s="1"/>
  <c r="J55" i="8" s="1"/>
  <c r="H59" i="8"/>
  <c r="I59" i="8" s="1"/>
  <c r="J59" i="8" s="1"/>
  <c r="G59" i="8"/>
  <c r="H79" i="8"/>
  <c r="I79" i="8" s="1"/>
  <c r="J79" i="8" s="1"/>
  <c r="G79" i="8"/>
  <c r="E145" i="8"/>
  <c r="G3" i="8"/>
  <c r="H87" i="8"/>
  <c r="I87" i="8" s="1"/>
  <c r="J87" i="8" s="1"/>
  <c r="G91" i="8"/>
  <c r="I68" i="8"/>
  <c r="J68" i="8" s="1"/>
  <c r="G24" i="8"/>
  <c r="G111" i="8"/>
  <c r="G78" i="8"/>
  <c r="H10" i="8"/>
  <c r="I10" i="8" s="1"/>
  <c r="J10" i="8" s="1"/>
  <c r="G31" i="8"/>
  <c r="G76" i="8"/>
  <c r="G96" i="8"/>
  <c r="G102" i="8"/>
  <c r="I30" i="8"/>
  <c r="J30" i="8" s="1"/>
  <c r="I25" i="8"/>
  <c r="J25" i="8" s="1"/>
  <c r="I22" i="8"/>
  <c r="J22" i="8" s="1"/>
  <c r="I45" i="8"/>
  <c r="J45" i="8" s="1"/>
  <c r="I99" i="8"/>
  <c r="J99" i="8" s="1"/>
  <c r="I34" i="8"/>
  <c r="J34" i="8" s="1"/>
  <c r="I54" i="8"/>
  <c r="J54" i="8" s="1"/>
  <c r="I125" i="8"/>
  <c r="J125" i="8" s="1"/>
  <c r="I121" i="8"/>
  <c r="J121" i="8" s="1"/>
  <c r="I115" i="8"/>
  <c r="J115" i="8" s="1"/>
  <c r="H12" i="8"/>
  <c r="I12" i="8" s="1"/>
  <c r="J12" i="8" s="1"/>
  <c r="H24" i="8"/>
  <c r="I24" i="8" s="1"/>
  <c r="J24" i="8" s="1"/>
  <c r="H9" i="8"/>
  <c r="I9" i="8" s="1"/>
  <c r="J9" i="8" s="1"/>
  <c r="H111" i="8"/>
  <c r="I111" i="8" s="1"/>
  <c r="J111" i="8" s="1"/>
  <c r="H64" i="8"/>
  <c r="I64" i="8" s="1"/>
  <c r="J64" i="8" s="1"/>
  <c r="H93" i="8"/>
  <c r="I93" i="8" s="1"/>
  <c r="J93" i="8" s="1"/>
  <c r="H103" i="8"/>
  <c r="I103" i="8" s="1"/>
  <c r="J103" i="8" s="1"/>
  <c r="H78" i="8"/>
  <c r="I78" i="8" s="1"/>
  <c r="J78" i="8" s="1"/>
  <c r="H134" i="8"/>
  <c r="I134" i="8" s="1"/>
  <c r="J134" i="8" s="1"/>
  <c r="G4" i="8"/>
  <c r="G45" i="8"/>
  <c r="G106" i="8"/>
  <c r="G121" i="8"/>
  <c r="H37" i="8"/>
  <c r="I37" i="8" s="1"/>
  <c r="J37" i="8" s="1"/>
  <c r="G37" i="8"/>
  <c r="H85" i="8"/>
  <c r="I85" i="8" s="1"/>
  <c r="J85" i="8" s="1"/>
  <c r="G85" i="8"/>
  <c r="H71" i="8"/>
  <c r="I71" i="8" s="1"/>
  <c r="J71" i="8" s="1"/>
  <c r="G71" i="8"/>
  <c r="H136" i="8"/>
  <c r="I136" i="8" s="1"/>
  <c r="J136" i="8" s="1"/>
  <c r="G136" i="8"/>
  <c r="H20" i="8"/>
  <c r="I20" i="8" s="1"/>
  <c r="J20" i="8" s="1"/>
  <c r="G20" i="8"/>
  <c r="H101" i="8"/>
  <c r="I101" i="8" s="1"/>
  <c r="J101" i="8" s="1"/>
  <c r="G101" i="8"/>
  <c r="H90" i="8"/>
  <c r="I90" i="8" s="1"/>
  <c r="J90" i="8" s="1"/>
  <c r="G90" i="8"/>
  <c r="H139" i="8"/>
  <c r="I139" i="8" s="1"/>
  <c r="J139" i="8" s="1"/>
  <c r="G139" i="8"/>
  <c r="H92" i="8"/>
  <c r="I92" i="8" s="1"/>
  <c r="J92" i="8" s="1"/>
  <c r="G92" i="8"/>
  <c r="H44" i="8"/>
  <c r="I44" i="8" s="1"/>
  <c r="J44" i="8" s="1"/>
  <c r="G44" i="8"/>
  <c r="H117" i="8"/>
  <c r="I117" i="8" s="1"/>
  <c r="J117" i="8" s="1"/>
  <c r="G117" i="8"/>
  <c r="H118" i="8"/>
  <c r="I118" i="8" s="1"/>
  <c r="J118" i="8" s="1"/>
  <c r="G118" i="8"/>
  <c r="H26" i="8"/>
  <c r="I26" i="8" s="1"/>
  <c r="J26" i="8" s="1"/>
  <c r="G26" i="8"/>
  <c r="H52" i="8"/>
  <c r="I52" i="8" s="1"/>
  <c r="J52" i="8" s="1"/>
  <c r="G52" i="8"/>
  <c r="H116" i="8"/>
  <c r="I116" i="8" s="1"/>
  <c r="J116" i="8" s="1"/>
  <c r="G116" i="8"/>
  <c r="H49" i="8"/>
  <c r="I49" i="8" s="1"/>
  <c r="J49" i="8" s="1"/>
  <c r="G49" i="8"/>
  <c r="H42" i="8"/>
  <c r="I42" i="8" s="1"/>
  <c r="J42" i="8" s="1"/>
  <c r="G42" i="8"/>
  <c r="H142" i="8"/>
  <c r="I142" i="8" s="1"/>
  <c r="J142" i="8" s="1"/>
  <c r="G142" i="8"/>
  <c r="H61" i="8"/>
  <c r="I61" i="8" s="1"/>
  <c r="J61" i="8" s="1"/>
  <c r="H109" i="8"/>
  <c r="I109" i="8" s="1"/>
  <c r="J109" i="8" s="1"/>
  <c r="H14" i="8"/>
  <c r="I14" i="8" s="1"/>
  <c r="J14" i="8" s="1"/>
  <c r="H132" i="8"/>
  <c r="I132" i="8" s="1"/>
  <c r="J132" i="8" s="1"/>
  <c r="H69" i="8"/>
  <c r="I69" i="8" s="1"/>
  <c r="J69" i="8" s="1"/>
  <c r="G60" i="8"/>
  <c r="G89" i="8"/>
  <c r="G113" i="8"/>
  <c r="G98" i="8"/>
  <c r="G22" i="8"/>
  <c r="K3" i="12" l="1"/>
  <c r="L3" i="12" s="1"/>
  <c r="H145" i="8"/>
  <c r="I145" i="8" s="1"/>
  <c r="J145" i="8" s="1"/>
  <c r="F145" i="8"/>
  <c r="G145" i="8" s="1"/>
  <c r="J12" i="12"/>
  <c r="K21" i="12"/>
  <c r="L21" i="12" s="1"/>
  <c r="K23" i="12"/>
  <c r="L23" i="12" s="1"/>
  <c r="J3" i="12"/>
  <c r="G68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Beney</author>
  </authors>
  <commentList>
    <comment ref="D1" authorId="0" shapeId="0" xr:uid="{F99F5844-B7F4-40F2-A323-50BE82A1304F}">
      <text>
        <r>
          <rPr>
            <b/>
            <sz val="9"/>
            <color indexed="81"/>
            <rFont val="Tahoma"/>
            <family val="2"/>
          </rPr>
          <t>Based on FanGraphs Projected Games Played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Beney</author>
  </authors>
  <commentList>
    <comment ref="H1" authorId="0" shapeId="0" xr:uid="{9D583AD4-3A28-443F-87DE-509C4AFEE297}">
      <text>
        <r>
          <rPr>
            <b/>
            <sz val="9"/>
            <color indexed="81"/>
            <rFont val="Tahoma"/>
            <family val="2"/>
          </rPr>
          <t>Based on FanGraphs Projected Games Played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Beney</author>
  </authors>
  <commentList>
    <comment ref="H1" authorId="0" shapeId="0" xr:uid="{94C65534-A48C-4A2C-B3E0-729E2179497A}">
      <text>
        <r>
          <rPr>
            <b/>
            <sz val="9"/>
            <color indexed="81"/>
            <rFont val="Tahoma"/>
            <family val="2"/>
          </rPr>
          <t>Based on FanGraphs Projected Games Played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Beney</author>
  </authors>
  <commentList>
    <comment ref="D1" authorId="0" shapeId="0" xr:uid="{42105E24-5961-45B7-BA54-AE9490742197}">
      <text>
        <r>
          <rPr>
            <b/>
            <sz val="9"/>
            <color indexed="81"/>
            <rFont val="Tahoma"/>
            <family val="2"/>
          </rPr>
          <t>Based on FanGraphs Projected Games Played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FDD630-61B4-4D34-86C7-B9A829BE2585}" keepAlive="1" name="Query - Current Team Batting WAR" description="Connection to the 'Current Team Batting WAR' query in the workbook." type="5" refreshedVersion="8" background="1" saveData="1">
    <dbPr connection="Provider=Microsoft.Mashup.OleDb.1;Data Source=$Workbook$;Location=&quot;Current Team Batting WAR&quot;;Extended Properties=&quot;&quot;" command="SELECT * FROM [Current Team Batting WAR]"/>
  </connection>
  <connection id="2" xr16:uid="{F047164C-4B8B-4C92-80F2-EE60458EEE65}" keepAlive="1" name="Query - Current Team WAR - Bat" description="Connection to the 'Current Team WAR - Bat' query in the workbook." type="5" refreshedVersion="8" background="1" saveData="1">
    <dbPr connection="Provider=Microsoft.Mashup.OleDb.1;Data Source=$Workbook$;Location=&quot;Current Team WAR - Bat&quot;;Extended Properties=&quot;&quot;" command="SELECT * FROM [Current Team WAR - Bat]"/>
  </connection>
  <connection id="3" xr16:uid="{3A52852F-6B45-4622-94BD-763665B96A9C}" keepAlive="1" name="Query - Current Team WAR - Pitching" description="Connection to the 'Current Team WAR - Pitching' query in the workbook." type="5" refreshedVersion="8" background="1" saveData="1">
    <dbPr connection="Provider=Microsoft.Mashup.OleDb.1;Data Source=$Workbook$;Location=&quot;Current Team WAR - Pitching&quot;;Extended Properties=&quot;&quot;" command="SELECT * FROM [Current Team WAR - Pitching]"/>
  </connection>
  <connection id="4" xr16:uid="{7D711351-0BF3-4424-8F2B-59D556892291}" keepAlive="1" name="Query - FanGraphs Current - Batter" description="Connection to the 'FanGraphs Current - Batter' query in the workbook." type="5" refreshedVersion="8" background="1" saveData="1">
    <dbPr connection="Provider=Microsoft.Mashup.OleDb.1;Data Source=$Workbook$;Location=&quot;FanGraphs Current - Batter&quot;;Extended Properties=&quot;&quot;" command="SELECT * FROM [FanGraphs Current - Batter]"/>
  </connection>
  <connection id="5" xr16:uid="{49568CB0-9BF0-4B81-8554-B213EE64F120}" keepAlive="1" name="Query - FanGraphs Current - Pitcher" description="Connection to the 'FanGraphs Current - Pitcher' query in the workbook." type="5" refreshedVersion="8" background="1" saveData="1">
    <dbPr connection="Provider=Microsoft.Mashup.OleDb.1;Data Source=$Workbook$;Location=&quot;FanGraphs Current - Pitcher&quot;;Extended Properties=&quot;&quot;" command="SELECT * FROM [FanGraphs Current - Pitcher]"/>
  </connection>
  <connection id="6" xr16:uid="{0DD3C5E9-CBEF-40CF-89BB-F0A79433CD5C}" keepAlive="1" name="Query - FanGraphs ZiPS - PreSeason" description="Connection to the 'FanGraphs ZiPS - PreSeason' query in the workbook." type="5" refreshedVersion="8" background="1" saveData="1">
    <dbPr connection="Provider=Microsoft.Mashup.OleDb.1;Data Source=$Workbook$;Location=&quot;FanGraphs ZiPS - PreSeason&quot;;Extended Properties=&quot;&quot;" command="SELECT * FROM [FanGraphs ZiPS - PreSeason]"/>
  </connection>
  <connection id="7" xr16:uid="{B02EB462-7E86-4F79-ABBF-A3A486A40842}" keepAlive="1" name="Query - FanGraphs ZiPS - PreSeason - Pitcher" description="Connection to the 'FanGraphs ZiPS - PreSeason - Pitcher' query in the workbook." type="5" refreshedVersion="8" background="1" saveData="1">
    <dbPr connection="Provider=Microsoft.Mashup.OleDb.1;Data Source=$Workbook$;Location=&quot;FanGraphs ZiPS - PreSeason - Pitcher&quot;;Extended Properties=&quot;&quot;" command="SELECT * FROM [FanGraphs ZiPS - PreSeason - Pitcher]"/>
  </connection>
  <connection id="8" xr16:uid="{550F7703-70D2-4EDC-969D-DA0A713671E5}" keepAlive="1" name="Query - FanGraphs ZiPS - Update - Batter" description="Connection to the 'FanGraphs ZiPS - Update - Batter' query in the workbook." type="5" refreshedVersion="8" background="1" saveData="1">
    <dbPr connection="Provider=Microsoft.Mashup.OleDb.1;Data Source=$Workbook$;Location=&quot;FanGraphs ZiPS - Update - Batter&quot;;Extended Properties=&quot;&quot;" command="SELECT * FROM [FanGraphs ZiPS - Update - Batter]"/>
  </connection>
  <connection id="9" xr16:uid="{2BBCE596-3FFF-44C9-9E3E-173FE84C8B6F}" keepAlive="1" name="Query - FanGraphs ZiPS - Update - Pitcher" description="Connection to the 'FanGraphs ZiPS - Update - Pitcher' query in the workbook." type="5" refreshedVersion="8" background="1" saveData="1">
    <dbPr connection="Provider=Microsoft.Mashup.OleDb.1;Data Source=$Workbook$;Location=&quot;FanGraphs ZiPS - Update - Pitcher&quot;;Extended Properties=&quot;&quot;" command="SELECT * FROM [FanGraphs ZiPS - Update - Pitcher]"/>
  </connection>
</connections>
</file>

<file path=xl/sharedStrings.xml><?xml version="1.0" encoding="utf-8"?>
<sst xmlns="http://schemas.openxmlformats.org/spreadsheetml/2006/main" count="13352" uniqueCount="3906">
  <si>
    <t>#</t>
  </si>
  <si>
    <t>Name</t>
  </si>
  <si>
    <t>Team</t>
  </si>
  <si>
    <t>G</t>
  </si>
  <si>
    <t>PA</t>
  </si>
  <si>
    <t>HR</t>
  </si>
  <si>
    <t>R</t>
  </si>
  <si>
    <t>RBI</t>
  </si>
  <si>
    <t>SB</t>
  </si>
  <si>
    <t>BB%</t>
  </si>
  <si>
    <t>K%</t>
  </si>
  <si>
    <t>ISO</t>
  </si>
  <si>
    <t>BABIP</t>
  </si>
  <si>
    <t>AVG</t>
  </si>
  <si>
    <t>OBP</t>
  </si>
  <si>
    <t>SLG</t>
  </si>
  <si>
    <t>wOBA</t>
  </si>
  <si>
    <t>wRC+</t>
  </si>
  <si>
    <t>BsR</t>
  </si>
  <si>
    <t>Off</t>
  </si>
  <si>
    <t>Def</t>
  </si>
  <si>
    <t>WAR</t>
  </si>
  <si>
    <t>Ronald Acuña Jr.</t>
  </si>
  <si>
    <t>ATL</t>
  </si>
  <si>
    <t>Juan Soto</t>
  </si>
  <si>
    <t>NYY</t>
  </si>
  <si>
    <t>Aaron Judge</t>
  </si>
  <si>
    <t>Mookie Betts</t>
  </si>
  <si>
    <t>LAD</t>
  </si>
  <si>
    <t>Fernando Tatis Jr.</t>
  </si>
  <si>
    <t>SDP</t>
  </si>
  <si>
    <t>Julio Rodríguez</t>
  </si>
  <si>
    <t>SEA</t>
  </si>
  <si>
    <t>Adley Rutschman</t>
  </si>
  <si>
    <t>BAL</t>
  </si>
  <si>
    <t>José Ramírez</t>
  </si>
  <si>
    <t>CLE</t>
  </si>
  <si>
    <t>Trea Turner</t>
  </si>
  <si>
    <t>PHI</t>
  </si>
  <si>
    <t>Francisco Lindor</t>
  </si>
  <si>
    <t>NYM</t>
  </si>
  <si>
    <t>Yordan Alvarez</t>
  </si>
  <si>
    <t>HOU</t>
  </si>
  <si>
    <t>Corey Seager</t>
  </si>
  <si>
    <t>TEX</t>
  </si>
  <si>
    <t>Gunnar Henderson</t>
  </si>
  <si>
    <t>Alex Bregman</t>
  </si>
  <si>
    <t>Andrés Giménez</t>
  </si>
  <si>
    <t>Austin Riley</t>
  </si>
  <si>
    <t>Marcus Semien</t>
  </si>
  <si>
    <t>Will Smith</t>
  </si>
  <si>
    <t>Corbin Carroll</t>
  </si>
  <si>
    <t>ARI</t>
  </si>
  <si>
    <t>Freddie Freeman</t>
  </si>
  <si>
    <t>Sean Murphy</t>
  </si>
  <si>
    <t>Bobby Witt Jr.</t>
  </si>
  <si>
    <t>KCR</t>
  </si>
  <si>
    <t>Bo Bichette</t>
  </si>
  <si>
    <t>TOR</t>
  </si>
  <si>
    <t>Kyle Tucker</t>
  </si>
  <si>
    <t>Dansby Swanson</t>
  </si>
  <si>
    <t>CHC</t>
  </si>
  <si>
    <t>Willy Adames</t>
  </si>
  <si>
    <t>MIL</t>
  </si>
  <si>
    <t>Manny Machado</t>
  </si>
  <si>
    <t>Xander Bogaerts</t>
  </si>
  <si>
    <t>Carlos Correa</t>
  </si>
  <si>
    <t>MIN</t>
  </si>
  <si>
    <t>Nico Hoerner</t>
  </si>
  <si>
    <t>Shohei Ohtani</t>
  </si>
  <si>
    <t>Bryce Harper</t>
  </si>
  <si>
    <t>Steven Kwan</t>
  </si>
  <si>
    <t>Ketel Marte</t>
  </si>
  <si>
    <t>Elly De La Cruz</t>
  </si>
  <si>
    <t>CIN</t>
  </si>
  <si>
    <t>Rafael Devers</t>
  </si>
  <si>
    <t>BOS</t>
  </si>
  <si>
    <t>Anthony Volpe</t>
  </si>
  <si>
    <t>Jordan Westburg</t>
  </si>
  <si>
    <t>William Contreras</t>
  </si>
  <si>
    <t>Jose Altuve</t>
  </si>
  <si>
    <t>Brandon Nimmo</t>
  </si>
  <si>
    <t>Ha-Seong Kim</t>
  </si>
  <si>
    <t>Marcell Ozuna</t>
  </si>
  <si>
    <t>W</t>
  </si>
  <si>
    <t>L</t>
  </si>
  <si>
    <t>SV</t>
  </si>
  <si>
    <t>GS</t>
  </si>
  <si>
    <t>IP</t>
  </si>
  <si>
    <t>K/9</t>
  </si>
  <si>
    <t>BB/9</t>
  </si>
  <si>
    <t>HR/9</t>
  </si>
  <si>
    <t>LOB%</t>
  </si>
  <si>
    <t>GB%</t>
  </si>
  <si>
    <t>ERA</t>
  </si>
  <si>
    <t>FIP</t>
  </si>
  <si>
    <t>Aaron Nola</t>
  </si>
  <si>
    <t/>
  </si>
  <si>
    <t>Spencer Strider</t>
  </si>
  <si>
    <t>Zack Wheeler</t>
  </si>
  <si>
    <t>Logan Webb</t>
  </si>
  <si>
    <t>SFG</t>
  </si>
  <si>
    <t>Corbin Burnes</t>
  </si>
  <si>
    <t>Sandy Alcantara</t>
  </si>
  <si>
    <t>MIA</t>
  </si>
  <si>
    <t>Luis Castillo</t>
  </si>
  <si>
    <t>Yoshinobu Yamamoto</t>
  </si>
  <si>
    <t>Kevin Gausman</t>
  </si>
  <si>
    <t>Pablo López</t>
  </si>
  <si>
    <t>Gerrit Cole</t>
  </si>
  <si>
    <t>George Kirby</t>
  </si>
  <si>
    <t>Dylan Cease</t>
  </si>
  <si>
    <t>Zach Eflin</t>
  </si>
  <si>
    <t>TBR</t>
  </si>
  <si>
    <t>Walker Buehler</t>
  </si>
  <si>
    <t>Jordan Montgomery</t>
  </si>
  <si>
    <t>Framber Valdez</t>
  </si>
  <si>
    <t>Logan Gilbert</t>
  </si>
  <si>
    <t>Triston McKenzie</t>
  </si>
  <si>
    <t>Shane Bieber</t>
  </si>
  <si>
    <t>Kodai Senga</t>
  </si>
  <si>
    <t>Shota Imanaga</t>
  </si>
  <si>
    <t>Julio Urías</t>
  </si>
  <si>
    <t>Brandon Woodruff</t>
  </si>
  <si>
    <t>Max Fried</t>
  </si>
  <si>
    <t>Zac Gallen</t>
  </si>
  <si>
    <t>Blake Snell</t>
  </si>
  <si>
    <t>Freddy Peralta</t>
  </si>
  <si>
    <t>Chris Bassitt</t>
  </si>
  <si>
    <t>Bobby Miller</t>
  </si>
  <si>
    <t>Tanner Houck</t>
  </si>
  <si>
    <t>Tarik Skubal</t>
  </si>
  <si>
    <t>DET</t>
  </si>
  <si>
    <t>Chris Sale</t>
  </si>
  <si>
    <t>Tyler Glasnow</t>
  </si>
  <si>
    <t>Cristopher Sánchez</t>
  </si>
  <si>
    <t>Cole Ragans</t>
  </si>
  <si>
    <t>Ranger Suárez</t>
  </si>
  <si>
    <t>Garrett Crochet</t>
  </si>
  <si>
    <t>CHW</t>
  </si>
  <si>
    <t>Sonny Gray</t>
  </si>
  <si>
    <t>STL</t>
  </si>
  <si>
    <t>Tanner Bibee</t>
  </si>
  <si>
    <t>Nestor Cortes</t>
  </si>
  <si>
    <t>Joe Ryan</t>
  </si>
  <si>
    <t>Erick Fedde</t>
  </si>
  <si>
    <t>Seth Lugo</t>
  </si>
  <si>
    <t>Reese Olson</t>
  </si>
  <si>
    <t>Mitch Keller</t>
  </si>
  <si>
    <t>PIT</t>
  </si>
  <si>
    <t>Jack Flaherty</t>
  </si>
  <si>
    <t>Reynaldo López</t>
  </si>
  <si>
    <t>MacKenzie Gore</t>
  </si>
  <si>
    <t>WSN</t>
  </si>
  <si>
    <t>GG - Games Played</t>
  </si>
  <si>
    <t>PAPA - Plate Appearances</t>
  </si>
  <si>
    <t>HRHR - Home Runs</t>
  </si>
  <si>
    <t>RR - Runs</t>
  </si>
  <si>
    <t>RBIRBI - Runs Batted In</t>
  </si>
  <si>
    <t>SBSB - Stolen Bases</t>
  </si>
  <si>
    <t>-- Line Break --</t>
  </si>
  <si>
    <t>BB%BB% - Walk Percentage (BB/PA)</t>
  </si>
  <si>
    <t>K%K% - Strikeout Percentage (SO/PA)</t>
  </si>
  <si>
    <t>ISOISO - Isolated Power (SLG-AVG)</t>
  </si>
  <si>
    <t>BABIPBABIP - Batting Average on Balls in Play</t>
  </si>
  <si>
    <t>-- Line Break --_1</t>
  </si>
  <si>
    <t>AVGAVG - Batting Average (H/AB)</t>
  </si>
  <si>
    <t>OBPOBP - On Base Percentage</t>
  </si>
  <si>
    <t>SLGSLG - Slugging Percentage</t>
  </si>
  <si>
    <t>wOBAwOBA - Weighted On Base Average (Linear Weights)</t>
  </si>
  <si>
    <t>xwOBAxwOBA - Expected weighted on-base average</t>
  </si>
  <si>
    <t>wRC+wRC+ - Runs per PA scaled where 100 is average; both league and park adjusted; based on wOBA</t>
  </si>
  <si>
    <t>-- Line Break --_2</t>
  </si>
  <si>
    <t>BsRBase Running - Base running runs above average, includes SB or CS</t>
  </si>
  <si>
    <t>-- Line Break --_3</t>
  </si>
  <si>
    <t>OffOffense - Batting and Base Running combined (above average)</t>
  </si>
  <si>
    <t>DefDefense - Fielding and Positional Adjustment combined (above average)</t>
  </si>
  <si>
    <t>WARWAR - Wins Above Replacement</t>
  </si>
  <si>
    <t>Jarren Duran</t>
  </si>
  <si>
    <t>Willi Castro</t>
  </si>
  <si>
    <t>Jurickson Profar</t>
  </si>
  <si>
    <t>Josh Smith</t>
  </si>
  <si>
    <t>Alec Bohm</t>
  </si>
  <si>
    <t>Ezequiel Tovar</t>
  </si>
  <si>
    <t>COL</t>
  </si>
  <si>
    <t>Riley Greene</t>
  </si>
  <si>
    <t>Colton Cowser</t>
  </si>
  <si>
    <t>Brice Turang</t>
  </si>
  <si>
    <t>Isaac Paredes</t>
  </si>
  <si>
    <t>Ryan McMahon</t>
  </si>
  <si>
    <t>Jackson Merrill</t>
  </si>
  <si>
    <t>Salvador Perez</t>
  </si>
  <si>
    <t>Jonathan India</t>
  </si>
  <si>
    <t>Isiah Kiner-Falefa</t>
  </si>
  <si>
    <t>Christian Walker</t>
  </si>
  <si>
    <t>JJ Bleday</t>
  </si>
  <si>
    <t>OAK</t>
  </si>
  <si>
    <t>Matt Chapman</t>
  </si>
  <si>
    <t>Kyle Schwarber</t>
  </si>
  <si>
    <t>Ryan Jeffers</t>
  </si>
  <si>
    <t>Daulton Varsho</t>
  </si>
  <si>
    <t>CJ Abrams</t>
  </si>
  <si>
    <t>Teoscar Hernández</t>
  </si>
  <si>
    <t>Michael Busch</t>
  </si>
  <si>
    <t>Brent Rooker</t>
  </si>
  <si>
    <t>Jeremy Peña</t>
  </si>
  <si>
    <t>Carlos Santana</t>
  </si>
  <si>
    <t>Vladimir Guerrero Jr.</t>
  </si>
  <si>
    <t>Brendan Donovan</t>
  </si>
  <si>
    <t>Blake Perkins</t>
  </si>
  <si>
    <t>Masyn Winn</t>
  </si>
  <si>
    <t>Bryan Reynolds</t>
  </si>
  <si>
    <t>Brenton Doyle</t>
  </si>
  <si>
    <t>Jazz Chisholm Jr.</t>
  </si>
  <si>
    <t>Luis Rengifo</t>
  </si>
  <si>
    <t>LAA</t>
  </si>
  <si>
    <t>Cal Raleigh</t>
  </si>
  <si>
    <t>Jake Cronenworth</t>
  </si>
  <si>
    <t>Taylor Ward</t>
  </si>
  <si>
    <t>José Caballero</t>
  </si>
  <si>
    <t>Anthony Santander</t>
  </si>
  <si>
    <t>Logan O'Hoppe</t>
  </si>
  <si>
    <t>Ian Happ</t>
  </si>
  <si>
    <t>Josh Naylor</t>
  </si>
  <si>
    <t>Lourdes Gurriel Jr.</t>
  </si>
  <si>
    <t>Shea Langeliers</t>
  </si>
  <si>
    <t>Bryson Stott</t>
  </si>
  <si>
    <t>Nolan Arenado</t>
  </si>
  <si>
    <t>Jesse Winker</t>
  </si>
  <si>
    <t>Pete Alonso</t>
  </si>
  <si>
    <t>Thairo Estrada</t>
  </si>
  <si>
    <t>Paul DeJong</t>
  </si>
  <si>
    <t>Davis Schneider</t>
  </si>
  <si>
    <t>Alex Verdugo</t>
  </si>
  <si>
    <t>Zach Neto</t>
  </si>
  <si>
    <t>Abraham Toro</t>
  </si>
  <si>
    <t>Oneil Cruz</t>
  </si>
  <si>
    <t>Ryan Mountcastle</t>
  </si>
  <si>
    <t>Maikel Garcia</t>
  </si>
  <si>
    <t>Cody Bellinger</t>
  </si>
  <si>
    <t>Alec Burleson</t>
  </si>
  <si>
    <t>Yainer Diaz</t>
  </si>
  <si>
    <t>Sal Frelick</t>
  </si>
  <si>
    <t>Matt Vierling</t>
  </si>
  <si>
    <t>Spencer Steer</t>
  </si>
  <si>
    <t>Matt Olson</t>
  </si>
  <si>
    <t>Ozzie Albies</t>
  </si>
  <si>
    <t>Jeimer Candelario</t>
  </si>
  <si>
    <t>Yandy Díaz</t>
  </si>
  <si>
    <t>Mark Canha</t>
  </si>
  <si>
    <t>Luis García Jr.</t>
  </si>
  <si>
    <t>Giancarlo Stanton</t>
  </si>
  <si>
    <t>Starling Marte</t>
  </si>
  <si>
    <t>George Springer</t>
  </si>
  <si>
    <t>Michael Harris II</t>
  </si>
  <si>
    <t>Vinnie Pasquantino</t>
  </si>
  <si>
    <t>Luis Arraez</t>
  </si>
  <si>
    <t>2 Tms</t>
  </si>
  <si>
    <t>Connor Joe</t>
  </si>
  <si>
    <t>Jonah Heim</t>
  </si>
  <si>
    <t>Andrew McCutchen</t>
  </si>
  <si>
    <t>Gleyber Torres</t>
  </si>
  <si>
    <t>Justin Turner</t>
  </si>
  <si>
    <t>Gavin Sheets</t>
  </si>
  <si>
    <t>Nolan Gorman</t>
  </si>
  <si>
    <t>Christopher Morel</t>
  </si>
  <si>
    <t>Tyler Freeman</t>
  </si>
  <si>
    <t>Leody Taveras</t>
  </si>
  <si>
    <t>Eugenio Suárez</t>
  </si>
  <si>
    <t>Orlando Arcia</t>
  </si>
  <si>
    <t>Ceddanne Rafaela</t>
  </si>
  <si>
    <t>Ty France</t>
  </si>
  <si>
    <t>Randy Arozarena</t>
  </si>
  <si>
    <t>Bryan De La Cruz</t>
  </si>
  <si>
    <t>Adolis García</t>
  </si>
  <si>
    <t>Jorge Soler</t>
  </si>
  <si>
    <t>Paul Goldschmidt</t>
  </si>
  <si>
    <t>Mitch Garver</t>
  </si>
  <si>
    <t>Jeff McNeil</t>
  </si>
  <si>
    <t>Nolan Schanuel</t>
  </si>
  <si>
    <t>Colt Keith</t>
  </si>
  <si>
    <t>Andrew Vaughn</t>
  </si>
  <si>
    <t>Will Benson</t>
  </si>
  <si>
    <t>Anthony Rizzo</t>
  </si>
  <si>
    <t>Josh Bell</t>
  </si>
  <si>
    <t>Joey Meneses</t>
  </si>
  <si>
    <t>Nick Castellanos</t>
  </si>
  <si>
    <t>Mitch Haniger</t>
  </si>
  <si>
    <t>WW - Wins</t>
  </si>
  <si>
    <t>LL - Losses</t>
  </si>
  <si>
    <t>SVSV - Saves</t>
  </si>
  <si>
    <t>GG - Games Pitched</t>
  </si>
  <si>
    <t>GSGS - Games Started</t>
  </si>
  <si>
    <t>IPIP - Innings Pitched</t>
  </si>
  <si>
    <t>K/9K/9 - Strikeouts per 9 Innings ((SO*9)/IP)</t>
  </si>
  <si>
    <t>BB/9BB/9 - Walks per 9 Innings ((BB*9)/IP)</t>
  </si>
  <si>
    <t>HR/9HR/9 - Home Runs per 9 Innings ((HR*9)/IP)</t>
  </si>
  <si>
    <t>LOB%LOB% - Left on Base Percentage</t>
  </si>
  <si>
    <t>GB%GB% - Ground Ball Percentage (GB/BIP)</t>
  </si>
  <si>
    <t>HR/FBHR/FB - Home Run to Fly Ball Ratio</t>
  </si>
  <si>
    <t>vFA (pi)vFA - Fourseam Fastball velocity (Pitch Info)</t>
  </si>
  <si>
    <t>ERAERA - Earned Run Average ((ER*9)/IP)</t>
  </si>
  <si>
    <t>xERAxERA - Expected ERA</t>
  </si>
  <si>
    <t>FIPFIP - Fielder Independent Pitching on an ERA scale</t>
  </si>
  <si>
    <t>xFIPxFIP - Expected Fielder Independent Pitching where Home Runs are calculated as 10.5% of Fly Balls induced</t>
  </si>
  <si>
    <t>Hunter Greene</t>
  </si>
  <si>
    <t>Matt Waldron</t>
  </si>
  <si>
    <t>Jake Irvin</t>
  </si>
  <si>
    <t>Yusei Kikuchi</t>
  </si>
  <si>
    <t>Gavin Stone</t>
  </si>
  <si>
    <t>Luis Gil</t>
  </si>
  <si>
    <t>Kutter Crawford</t>
  </si>
  <si>
    <t>Grayson Rodriguez</t>
  </si>
  <si>
    <t>Zack Littell</t>
  </si>
  <si>
    <t>Michael King</t>
  </si>
  <si>
    <t>Brandon Pfaadt</t>
  </si>
  <si>
    <t>Jared Jones</t>
  </si>
  <si>
    <t>Bailey Ober</t>
  </si>
  <si>
    <t>Ryan Feltner</t>
  </si>
  <si>
    <t>Luis Severino</t>
  </si>
  <si>
    <t>Brady Singer</t>
  </si>
  <si>
    <t>Charlie Morton</t>
  </si>
  <si>
    <t>Cal Quantrill</t>
  </si>
  <si>
    <t>Lance Lynn</t>
  </si>
  <si>
    <t>Miles Mikolas</t>
  </si>
  <si>
    <t>Tyler Anderson</t>
  </si>
  <si>
    <t>Bryce Miller</t>
  </si>
  <si>
    <t>Javier Assad</t>
  </si>
  <si>
    <t>Kyle Gibson</t>
  </si>
  <si>
    <t>Ronel Blanco</t>
  </si>
  <si>
    <t>Carlos Rodón</t>
  </si>
  <si>
    <t>Bailey Falter</t>
  </si>
  <si>
    <t>Jordan Hicks</t>
  </si>
  <si>
    <t>Andrew Abbott</t>
  </si>
  <si>
    <t>Patrick Corbin</t>
  </si>
  <si>
    <t>Austin Gomber</t>
  </si>
  <si>
    <t>José Berríos</t>
  </si>
  <si>
    <t>Marcus Stroman</t>
  </si>
  <si>
    <t>JP Sears</t>
  </si>
  <si>
    <t>Colin Rea</t>
  </si>
  <si>
    <t>Griffin Canning</t>
  </si>
  <si>
    <t>Dakota Hudson</t>
  </si>
  <si>
    <t>Jose Quintana</t>
  </si>
  <si>
    <t>Player</t>
  </si>
  <si>
    <t>AB</t>
  </si>
  <si>
    <t>H</t>
  </si>
  <si>
    <t>1B</t>
  </si>
  <si>
    <t>2B</t>
  </si>
  <si>
    <t>3B</t>
  </si>
  <si>
    <t>BB</t>
  </si>
  <si>
    <t>IBB</t>
  </si>
  <si>
    <t>SO</t>
  </si>
  <si>
    <t>HBP</t>
  </si>
  <si>
    <t>SF</t>
  </si>
  <si>
    <t>SH</t>
  </si>
  <si>
    <t>GDP</t>
  </si>
  <si>
    <t>CS</t>
  </si>
  <si>
    <t>BB/K</t>
  </si>
  <si>
    <t>OPS</t>
  </si>
  <si>
    <t>Spd</t>
  </si>
  <si>
    <t>UBR</t>
  </si>
  <si>
    <t>wSB</t>
  </si>
  <si>
    <t>wRC</t>
  </si>
  <si>
    <t>wRAA</t>
  </si>
  <si>
    <t>Fld</t>
  </si>
  <si>
    <t>Luis Robert Jr.</t>
  </si>
  <si>
    <t>Wander Franco</t>
  </si>
  <si>
    <t>James Outman</t>
  </si>
  <si>
    <t>Alejandro Kirk</t>
  </si>
  <si>
    <t>Matt McLain</t>
  </si>
  <si>
    <t>J.P. Crawford</t>
  </si>
  <si>
    <t>J.T. Realmuto</t>
  </si>
  <si>
    <t>Royce Lewis</t>
  </si>
  <si>
    <t>Cedric Mullins</t>
  </si>
  <si>
    <t>Tommy Edman</t>
  </si>
  <si>
    <t>Nolan Jones</t>
  </si>
  <si>
    <t>Wyatt Langford</t>
  </si>
  <si>
    <t>Edouard Julien</t>
  </si>
  <si>
    <t>Mike Trout</t>
  </si>
  <si>
    <t>Trent Grisham</t>
  </si>
  <si>
    <t>Chas McCormick</t>
  </si>
  <si>
    <t>Jackson Holliday</t>
  </si>
  <si>
    <t>Byron Buxton</t>
  </si>
  <si>
    <t>Brandon Lowe</t>
  </si>
  <si>
    <t>Gabriel Moreno</t>
  </si>
  <si>
    <t>Willson Contreras</t>
  </si>
  <si>
    <t>Evan Carter</t>
  </si>
  <si>
    <t>Bo Naylor</t>
  </si>
  <si>
    <t>Josh Lowe</t>
  </si>
  <si>
    <t>DJ LeMahieu</t>
  </si>
  <si>
    <t>Vaughn Grissom</t>
  </si>
  <si>
    <t>Francisco Alvarez</t>
  </si>
  <si>
    <t>Seiya Suzuki</t>
  </si>
  <si>
    <t>Ke'Bryan Hayes</t>
  </si>
  <si>
    <t>Patrick Bailey</t>
  </si>
  <si>
    <t>Lars Nootbaar</t>
  </si>
  <si>
    <t>Trevor Story</t>
  </si>
  <si>
    <t>Harrison Bader</t>
  </si>
  <si>
    <t>Jung Hoo Lee</t>
  </si>
  <si>
    <t>Coby Mayo</t>
  </si>
  <si>
    <t>Max Kepler</t>
  </si>
  <si>
    <t>Spencer Torkelson</t>
  </si>
  <si>
    <t>Danny Jansen</t>
  </si>
  <si>
    <t>Oswald Peraza</t>
  </si>
  <si>
    <t>Max Muncy</t>
  </si>
  <si>
    <t>Tyler O'Neill</t>
  </si>
  <si>
    <t>Jordan Lawlar</t>
  </si>
  <si>
    <t>Andrew Stevenson</t>
  </si>
  <si>
    <t>Jake Burger</t>
  </si>
  <si>
    <t>Jack Suwinski</t>
  </si>
  <si>
    <t>Richie Palacios</t>
  </si>
  <si>
    <t>Dominic Keegan</t>
  </si>
  <si>
    <t>Austin Hays</t>
  </si>
  <si>
    <t>TJ Friedl</t>
  </si>
  <si>
    <t>Zack Gelof</t>
  </si>
  <si>
    <t>Masataka Yoshida</t>
  </si>
  <si>
    <t>Justin Foscue</t>
  </si>
  <si>
    <t>Jorbit Vivas</t>
  </si>
  <si>
    <t>Jordan Walker</t>
  </si>
  <si>
    <t>Keibert Ruiz</t>
  </si>
  <si>
    <t>Endy Rodríguez</t>
  </si>
  <si>
    <t>Brayan Rocchio</t>
  </si>
  <si>
    <t>Alek Thomas</t>
  </si>
  <si>
    <t>Matt Wallner</t>
  </si>
  <si>
    <t>Josh Jung</t>
  </si>
  <si>
    <t>Dylan Carlson</t>
  </si>
  <si>
    <t>Kevin Kiermaier</t>
  </si>
  <si>
    <t>Nathaniel Lowe</t>
  </si>
  <si>
    <t>Jorge Polanco</t>
  </si>
  <si>
    <t>Jake Alu</t>
  </si>
  <si>
    <t>Tyler Black</t>
  </si>
  <si>
    <t>Christian Yelich</t>
  </si>
  <si>
    <t>Jackson Chourio</t>
  </si>
  <si>
    <t>Yoán Moncada</t>
  </si>
  <si>
    <t>Sam Huff</t>
  </si>
  <si>
    <t>Luis Urías</t>
  </si>
  <si>
    <t>Austin Meadows</t>
  </si>
  <si>
    <t>Triston Casas</t>
  </si>
  <si>
    <t>Miguel Vargas</t>
  </si>
  <si>
    <t>Xavier Edwards</t>
  </si>
  <si>
    <t>Estevan Florial</t>
  </si>
  <si>
    <t>Nick Madrigal</t>
  </si>
  <si>
    <t>Wilmer Flores</t>
  </si>
  <si>
    <t>Michael Stefanic</t>
  </si>
  <si>
    <t>Mike Yastrzemski</t>
  </si>
  <si>
    <t>Darell Hernaiz</t>
  </si>
  <si>
    <t>J.D. Davis</t>
  </si>
  <si>
    <t>Mike Tauchman</t>
  </si>
  <si>
    <t>Jake Meyers</t>
  </si>
  <si>
    <t>Travis d'Arnaud</t>
  </si>
  <si>
    <t>Esteury Ruiz</t>
  </si>
  <si>
    <t>Jose Miranda</t>
  </si>
  <si>
    <t>Tyler Stephenson</t>
  </si>
  <si>
    <t>Pete Crow-Armstrong</t>
  </si>
  <si>
    <t>Kyle Teel</t>
  </si>
  <si>
    <t>Jake McCarthy</t>
  </si>
  <si>
    <t>Ramón Urías</t>
  </si>
  <si>
    <t>Devin Mann</t>
  </si>
  <si>
    <t>Spencer Horwitz</t>
  </si>
  <si>
    <t>Brandon Marsh</t>
  </si>
  <si>
    <t>Brett Baty</t>
  </si>
  <si>
    <t>Wilyer Abreu</t>
  </si>
  <si>
    <t>Jonah Bride</t>
  </si>
  <si>
    <t>Mark Vientos</t>
  </si>
  <si>
    <t>David Hamilton</t>
  </si>
  <si>
    <t>Eloy Jiménez</t>
  </si>
  <si>
    <t>Jorge Barrosa</t>
  </si>
  <si>
    <t>Jace Jung</t>
  </si>
  <si>
    <t>Victor Scott II</t>
  </si>
  <si>
    <t>Kenny Piper</t>
  </si>
  <si>
    <t>Jonathan Aranda</t>
  </si>
  <si>
    <t>Dairon Blanco</t>
  </si>
  <si>
    <t>Jose Siri</t>
  </si>
  <si>
    <t>Joey Ortiz</t>
  </si>
  <si>
    <t>Jonatan Clase</t>
  </si>
  <si>
    <t>Andrew Benintendi</t>
  </si>
  <si>
    <t>Jesús Sánchez</t>
  </si>
  <si>
    <t>Gary Sánchez</t>
  </si>
  <si>
    <t>Henry Davis</t>
  </si>
  <si>
    <t>Nick Allen</t>
  </si>
  <si>
    <t>Jacob Amaya</t>
  </si>
  <si>
    <t>Kyle Isbel</t>
  </si>
  <si>
    <t>Josh Donaldson</t>
  </si>
  <si>
    <t>Jake Cave</t>
  </si>
  <si>
    <t>Jud Fabian</t>
  </si>
  <si>
    <t>Amed Rosario</t>
  </si>
  <si>
    <t>Austin Gauthier</t>
  </si>
  <si>
    <t>Jeferson Quero</t>
  </si>
  <si>
    <t>Andruw Monasterio</t>
  </si>
  <si>
    <t>Austin Wells</t>
  </si>
  <si>
    <t>Ramón Laureano</t>
  </si>
  <si>
    <t>Geraldo Perdomo</t>
  </si>
  <si>
    <t>Kolten Wong</t>
  </si>
  <si>
    <t>David Villar</t>
  </si>
  <si>
    <t>Yasmani Grandal</t>
  </si>
  <si>
    <t>LaMonte Wade Jr.</t>
  </si>
  <si>
    <t>Ezequiel Duran</t>
  </si>
  <si>
    <t>Enmanuel Valdez</t>
  </si>
  <si>
    <t>Myles Straw</t>
  </si>
  <si>
    <t>Nick Gonzales</t>
  </si>
  <si>
    <t>Tyler Gentry</t>
  </si>
  <si>
    <t>Brandon Crawford</t>
  </si>
  <si>
    <t>Jose Trevino</t>
  </si>
  <si>
    <t>Connor Norby</t>
  </si>
  <si>
    <t>Nick Fortes</t>
  </si>
  <si>
    <t>Dalton Rushing</t>
  </si>
  <si>
    <t>Brett Harris</t>
  </si>
  <si>
    <t>Christian Encarnacion-Strand</t>
  </si>
  <si>
    <t>Heston Kjerstad</t>
  </si>
  <si>
    <t>Brooks Lee</t>
  </si>
  <si>
    <t>Miles Mastrobuoni</t>
  </si>
  <si>
    <t>Agustin Ramirez</t>
  </si>
  <si>
    <t>Curtis Mead</t>
  </si>
  <si>
    <t>Blake Dunn</t>
  </si>
  <si>
    <t>Alex Call</t>
  </si>
  <si>
    <t>Michael Brantley</t>
  </si>
  <si>
    <t>Parker Meadows</t>
  </si>
  <si>
    <t>Jorge Mateo</t>
  </si>
  <si>
    <t>Jasson Domínguez</t>
  </si>
  <si>
    <t>Jean Segura</t>
  </si>
  <si>
    <t>Tyler Fitzgerald</t>
  </si>
  <si>
    <t>Christian Bethancourt</t>
  </si>
  <si>
    <t>Brandon Belt</t>
  </si>
  <si>
    <t>Yunior Severino</t>
  </si>
  <si>
    <t>Jared Serna</t>
  </si>
  <si>
    <t>Rhys Hoskins</t>
  </si>
  <si>
    <t>Chase Strumpf</t>
  </si>
  <si>
    <t>Miguel Rojas</t>
  </si>
  <si>
    <t>Eguy Rosario</t>
  </si>
  <si>
    <t>Jake Rogers</t>
  </si>
  <si>
    <t>Nick Loftin</t>
  </si>
  <si>
    <t>Jimmy Crooks</t>
  </si>
  <si>
    <t>Andrés Chaparro</t>
  </si>
  <si>
    <t>Kyle Farmer</t>
  </si>
  <si>
    <t>Pedro Pagés</t>
  </si>
  <si>
    <t>Max Stassi</t>
  </si>
  <si>
    <t>Adam Frazier</t>
  </si>
  <si>
    <t>Iván Herrera</t>
  </si>
  <si>
    <t>Graham Pauley</t>
  </si>
  <si>
    <t>Eddys Leonard</t>
  </si>
  <si>
    <t>Kevin Smith</t>
  </si>
  <si>
    <t>Luis Matos</t>
  </si>
  <si>
    <t>Omar Narváez</t>
  </si>
  <si>
    <t>Gio Urshela</t>
  </si>
  <si>
    <t>Tyrone Taylor</t>
  </si>
  <si>
    <t>Ernie Clement</t>
  </si>
  <si>
    <t>Christian Vázquez</t>
  </si>
  <si>
    <t>Alex Jackson</t>
  </si>
  <si>
    <t>Elvis Andrus</t>
  </si>
  <si>
    <t>Shay Whitcomb</t>
  </si>
  <si>
    <t>Matt Mervis</t>
  </si>
  <si>
    <t>Dylan Moore</t>
  </si>
  <si>
    <t>Rafael Lantigua</t>
  </si>
  <si>
    <t>Davis Wendzel</t>
  </si>
  <si>
    <t>Drew Waters</t>
  </si>
  <si>
    <t>Michael Massey</t>
  </si>
  <si>
    <t>Brett Wisely</t>
  </si>
  <si>
    <t>Jakob Marsee</t>
  </si>
  <si>
    <t>Dixon Machado</t>
  </si>
  <si>
    <t>Jakson Reetz</t>
  </si>
  <si>
    <t>Ronny Mauricio</t>
  </si>
  <si>
    <t>Trey Sweeney</t>
  </si>
  <si>
    <t>Jonny DeLuca</t>
  </si>
  <si>
    <t>Danny Mendick</t>
  </si>
  <si>
    <t>Thomas Saggese</t>
  </si>
  <si>
    <t>Edmundo Sosa</t>
  </si>
  <si>
    <t>Jake Thompson</t>
  </si>
  <si>
    <t>Mason McCoy</t>
  </si>
  <si>
    <t>Rafael Ortega</t>
  </si>
  <si>
    <t>Dillon Dingler</t>
  </si>
  <si>
    <t>Oliver Dunn</t>
  </si>
  <si>
    <t>Trenton Brooks</t>
  </si>
  <si>
    <t>Austin Shenton</t>
  </si>
  <si>
    <t>Lane Thomas</t>
  </si>
  <si>
    <t>Patrick Wisdom</t>
  </si>
  <si>
    <t>Nick Sogard</t>
  </si>
  <si>
    <t>Jared Triolo</t>
  </si>
  <si>
    <t>Kyle Manzardo</t>
  </si>
  <si>
    <t>Cole Young</t>
  </si>
  <si>
    <t>Luis Campusano</t>
  </si>
  <si>
    <t>Ryan Kreidler</t>
  </si>
  <si>
    <t>Drake Baldwin</t>
  </si>
  <si>
    <t>Alan Roden</t>
  </si>
  <si>
    <t>Sandro Fabian</t>
  </si>
  <si>
    <t>Joey Gallo</t>
  </si>
  <si>
    <t>Nacho Alvarez Jr.</t>
  </si>
  <si>
    <t>Charles Leblanc</t>
  </si>
  <si>
    <t>Brendan Rodgers</t>
  </si>
  <si>
    <t>Noelvi Marte</t>
  </si>
  <si>
    <t>Bobby Dalbec</t>
  </si>
  <si>
    <t>Kramer Robertson</t>
  </si>
  <si>
    <t>Gavin Lux</t>
  </si>
  <si>
    <t>Matthew Batten</t>
  </si>
  <si>
    <t>Josh Harrison</t>
  </si>
  <si>
    <t>Addison Barger</t>
  </si>
  <si>
    <t>José Abreu</t>
  </si>
  <si>
    <t>Junior Caminero</t>
  </si>
  <si>
    <t>Michael A. Taylor</t>
  </si>
  <si>
    <t>Javier Báez</t>
  </si>
  <si>
    <t>Tony Kemp</t>
  </si>
  <si>
    <t>Freddy Fermin</t>
  </si>
  <si>
    <t>Brian O'Keefe</t>
  </si>
  <si>
    <t>Kameron Misner</t>
  </si>
  <si>
    <t>Tom Murphy</t>
  </si>
  <si>
    <t>Akil Baddoo</t>
  </si>
  <si>
    <t>Ronaldo Hernández</t>
  </si>
  <si>
    <t>Drew Ellis</t>
  </si>
  <si>
    <t>Carson Williams</t>
  </si>
  <si>
    <t>Andy Pages</t>
  </si>
  <si>
    <t>Domingo Leyba</t>
  </si>
  <si>
    <t>Caleb Durbin</t>
  </si>
  <si>
    <t>Samad Taylor</t>
  </si>
  <si>
    <t>Max Schuemann</t>
  </si>
  <si>
    <t>Will Brennan</t>
  </si>
  <si>
    <t>Drew Millas</t>
  </si>
  <si>
    <t>Kerry Carpenter</t>
  </si>
  <si>
    <t>Yohel Pozo</t>
  </si>
  <si>
    <t>Manuel Margot</t>
  </si>
  <si>
    <t>David Fletcher</t>
  </si>
  <si>
    <t>Michael Conforto</t>
  </si>
  <si>
    <t>Luke Raley</t>
  </si>
  <si>
    <t>Taylor Walls</t>
  </si>
  <si>
    <t>Tim Anderson</t>
  </si>
  <si>
    <t>Jason Heyward</t>
  </si>
  <si>
    <t>James Wood</t>
  </si>
  <si>
    <t>Chase Meidroth</t>
  </si>
  <si>
    <t>Cayden Wallace</t>
  </si>
  <si>
    <t>Cavan Biggio</t>
  </si>
  <si>
    <t>Juan Brito</t>
  </si>
  <si>
    <t>Jonathan Schoop</t>
  </si>
  <si>
    <t>Zach McKinstry</t>
  </si>
  <si>
    <t>Nathan Lukes</t>
  </si>
  <si>
    <t>Victor Robles</t>
  </si>
  <si>
    <t>Chris Taylor</t>
  </si>
  <si>
    <t>Emmanuel Rodriguez</t>
  </si>
  <si>
    <t>Taylor Young</t>
  </si>
  <si>
    <t>Eddy Alvarez</t>
  </si>
  <si>
    <t>Andy Ibáñez</t>
  </si>
  <si>
    <t>Jake Fraley</t>
  </si>
  <si>
    <t>Ali Sánchez</t>
  </si>
  <si>
    <t>Josh Lester</t>
  </si>
  <si>
    <t>Romy Gonzalez</t>
  </si>
  <si>
    <t>Nicky Lopez</t>
  </si>
  <si>
    <t>Kyle Stowers</t>
  </si>
  <si>
    <t>Samuel Basallo</t>
  </si>
  <si>
    <t>Nick Maton</t>
  </si>
  <si>
    <t>Jake Mangum</t>
  </si>
  <si>
    <t>Garrett Mitchell</t>
  </si>
  <si>
    <t>Angel Martínez</t>
  </si>
  <si>
    <t>Tsung-Che Cheng</t>
  </si>
  <si>
    <t>Taylor Trammell</t>
  </si>
  <si>
    <t>Jason Vosler</t>
  </si>
  <si>
    <t>Cody Thomas</t>
  </si>
  <si>
    <t>Andrew Cossetti</t>
  </si>
  <si>
    <t>Peyton Burdick</t>
  </si>
  <si>
    <t>Mike Zunino</t>
  </si>
  <si>
    <t>DaShawn Keirsey Jr.</t>
  </si>
  <si>
    <t>Luke Waddell</t>
  </si>
  <si>
    <t>Otto Lopez</t>
  </si>
  <si>
    <t>Ryan Noda</t>
  </si>
  <si>
    <t>Luisangel Acuña</t>
  </si>
  <si>
    <t>Jesús Bastidas</t>
  </si>
  <si>
    <t>Jamie Westbrook</t>
  </si>
  <si>
    <t>Yan Gomes</t>
  </si>
  <si>
    <t>Brandon Drury</t>
  </si>
  <si>
    <t>Edgar Quero</t>
  </si>
  <si>
    <t>Noah Cardenas</t>
  </si>
  <si>
    <t>Kody Clemens</t>
  </si>
  <si>
    <t>Santiago Espinal</t>
  </si>
  <si>
    <t>Emmanuel Rivera</t>
  </si>
  <si>
    <t>Cade Marlowe</t>
  </si>
  <si>
    <t>Roman Anthony</t>
  </si>
  <si>
    <t>Dalton Guthrie</t>
  </si>
  <si>
    <t>Josh Rojas</t>
  </si>
  <si>
    <t>Josh Zamora</t>
  </si>
  <si>
    <t>Connor Wong</t>
  </si>
  <si>
    <t>Brandon Lockridge</t>
  </si>
  <si>
    <t>Rob Refsnyder</t>
  </si>
  <si>
    <t>David Fry</t>
  </si>
  <si>
    <t>Ryan O'Hearn</t>
  </si>
  <si>
    <t>C.J. Cron</t>
  </si>
  <si>
    <t>Carson Kelly</t>
  </si>
  <si>
    <t>Trey Cabbage</t>
  </si>
  <si>
    <t>Austin Slater</t>
  </si>
  <si>
    <t>Joe Rizzo</t>
  </si>
  <si>
    <t>Leo Jimenez</t>
  </si>
  <si>
    <t>Gabriel Arias</t>
  </si>
  <si>
    <t>Jon Berti</t>
  </si>
  <si>
    <t>Daz Cameron</t>
  </si>
  <si>
    <t>Forrest Wall</t>
  </si>
  <si>
    <t>Yonathan Perlaza</t>
  </si>
  <si>
    <t>Daniel Schneemann</t>
  </si>
  <si>
    <t>Seth Brown</t>
  </si>
  <si>
    <t>Dominic Fletcher</t>
  </si>
  <si>
    <t>David Hensley</t>
  </si>
  <si>
    <t>Cooper Hummel</t>
  </si>
  <si>
    <t>Wynton Bernard</t>
  </si>
  <si>
    <t>Donovan Walton</t>
  </si>
  <si>
    <t>Ildemaro Vargas</t>
  </si>
  <si>
    <t>Damiano Palmegiani</t>
  </si>
  <si>
    <t>Anthony Rendon</t>
  </si>
  <si>
    <t>Joc Pederson</t>
  </si>
  <si>
    <t>Chase Pinder</t>
  </si>
  <si>
    <t>Jahmai Jones</t>
  </si>
  <si>
    <t>Travis Blankenhorn</t>
  </si>
  <si>
    <t>Adam Duvall</t>
  </si>
  <si>
    <t>René Pinto</t>
  </si>
  <si>
    <t>Oswaldo Cabrera</t>
  </si>
  <si>
    <t>Edward Olivares</t>
  </si>
  <si>
    <t>Hunter Renfroe</t>
  </si>
  <si>
    <t>Joey Wiemer</t>
  </si>
  <si>
    <t>Jose Barrero</t>
  </si>
  <si>
    <t>Joey Loperfido</t>
  </si>
  <si>
    <t>Austin Nola</t>
  </si>
  <si>
    <t>Brett Sullivan</t>
  </si>
  <si>
    <t>Johan Rojas</t>
  </si>
  <si>
    <t>Weston Wilson</t>
  </si>
  <si>
    <t>Orelvis Martinez</t>
  </si>
  <si>
    <t>Vidal Bruján</t>
  </si>
  <si>
    <t>Jesus Rodriguez</t>
  </si>
  <si>
    <t>Anthony Prato</t>
  </si>
  <si>
    <t>Riley Unroe</t>
  </si>
  <si>
    <t>Jacob Stallings</t>
  </si>
  <si>
    <t>Harry Ford</t>
  </si>
  <si>
    <t>Logan Porter</t>
  </si>
  <si>
    <t>Bryan Ramos</t>
  </si>
  <si>
    <t>Jair Camargo</t>
  </si>
  <si>
    <t>Zach DeLoach</t>
  </si>
  <si>
    <t>Matt Koperniak</t>
  </si>
  <si>
    <t>Derek Hill</t>
  </si>
  <si>
    <t>Jake Scheiner</t>
  </si>
  <si>
    <t>Carlos Pérez</t>
  </si>
  <si>
    <t>Mat Nelson</t>
  </si>
  <si>
    <t>Alejo Lopez</t>
  </si>
  <si>
    <t>Kyle Higashioka</t>
  </si>
  <si>
    <t>Reese McGuire</t>
  </si>
  <si>
    <t>Roberto Pérez</t>
  </si>
  <si>
    <t>Greg Allen</t>
  </si>
  <si>
    <t>Dominic Canzone</t>
  </si>
  <si>
    <t>Victor Caratini</t>
  </si>
  <si>
    <t>Logan Driscoll</t>
  </si>
  <si>
    <t>Michael Gigliotti</t>
  </si>
  <si>
    <t>Maverick Handley</t>
  </si>
  <si>
    <t>Jack Brannigan</t>
  </si>
  <si>
    <t>Dominic Smith</t>
  </si>
  <si>
    <t>Esteban Quiroz</t>
  </si>
  <si>
    <t>Justyn-Henry Malloy</t>
  </si>
  <si>
    <t>Austin Allen</t>
  </si>
  <si>
    <t>Marcelo Mayer</t>
  </si>
  <si>
    <t>Manny Piña</t>
  </si>
  <si>
    <t>Denzel Clarke</t>
  </si>
  <si>
    <t>Luis Vazquez</t>
  </si>
  <si>
    <t>Vinny Capra</t>
  </si>
  <si>
    <t>Colson Montgomery</t>
  </si>
  <si>
    <t>Ryan Bliss</t>
  </si>
  <si>
    <t>Coco Montes</t>
  </si>
  <si>
    <t>Troy Johnston</t>
  </si>
  <si>
    <t>Jett Williams</t>
  </si>
  <si>
    <t>Nate Eaton</t>
  </si>
  <si>
    <t>Sean Bouchard</t>
  </si>
  <si>
    <t>Óscar Mercado</t>
  </si>
  <si>
    <t>Stuart Fairchild</t>
  </si>
  <si>
    <t>Luke Maile</t>
  </si>
  <si>
    <t>Chris Rotondo</t>
  </si>
  <si>
    <t>Tyler Heineman</t>
  </si>
  <si>
    <t>Cristian Pache</t>
  </si>
  <si>
    <t>Eliezer Alfonzo</t>
  </si>
  <si>
    <t>Armando Alvarez</t>
  </si>
  <si>
    <t>Miguel Andujar</t>
  </si>
  <si>
    <t>Bryce Johnson</t>
  </si>
  <si>
    <t>Kyren Paris</t>
  </si>
  <si>
    <t>Brian Anderson</t>
  </si>
  <si>
    <t>Taylor Motter</t>
  </si>
  <si>
    <t>Ivan Melendez</t>
  </si>
  <si>
    <t>Hoy Park</t>
  </si>
  <si>
    <t>Jimmy Herron</t>
  </si>
  <si>
    <t>Jonathan Ornelas</t>
  </si>
  <si>
    <t>Mitchell Tolman</t>
  </si>
  <si>
    <t>Braxton Fulford</t>
  </si>
  <si>
    <t>Owen Miller</t>
  </si>
  <si>
    <t>Ripken Reyes</t>
  </si>
  <si>
    <t>Wade Meckler</t>
  </si>
  <si>
    <t>Jordan Luplow</t>
  </si>
  <si>
    <t>Joey Bart</t>
  </si>
  <si>
    <t>Preston Tucker</t>
  </si>
  <si>
    <t>Joshua Palacios</t>
  </si>
  <si>
    <t>David Bote</t>
  </si>
  <si>
    <t>Nick Ahmed</t>
  </si>
  <si>
    <t>Payton Henry</t>
  </si>
  <si>
    <t>Jantzen Witte</t>
  </si>
  <si>
    <t>Francisco Mejía</t>
  </si>
  <si>
    <t>Rafael Marchán</t>
  </si>
  <si>
    <t>Jeremiah Jackson</t>
  </si>
  <si>
    <t>Enrique Hernández</t>
  </si>
  <si>
    <t>Drew Avans</t>
  </si>
  <si>
    <t>Jimmy Glowenke</t>
  </si>
  <si>
    <t>Adael Amador</t>
  </si>
  <si>
    <t>Andrew Navigato</t>
  </si>
  <si>
    <t>Tristan Gray</t>
  </si>
  <si>
    <t>Kevin Padlo</t>
  </si>
  <si>
    <t>César Salazar</t>
  </si>
  <si>
    <t>Joe Hudson</t>
  </si>
  <si>
    <t>Cade Hunter</t>
  </si>
  <si>
    <t>Yolmer Sánchez</t>
  </si>
  <si>
    <t>Daniel Vogelbach</t>
  </si>
  <si>
    <t>Whit Merrifield</t>
  </si>
  <si>
    <t>Kevin Alcántara</t>
  </si>
  <si>
    <t>Hudson Haskin</t>
  </si>
  <si>
    <t>Ben Rortvedt</t>
  </si>
  <si>
    <t>Bligh Madris</t>
  </si>
  <si>
    <t>Michael Helman</t>
  </si>
  <si>
    <t>Stone Garrett</t>
  </si>
  <si>
    <t>Ryan Ritter</t>
  </si>
  <si>
    <t>Tyler Tolbert</t>
  </si>
  <si>
    <t>Trayce Thompson</t>
  </si>
  <si>
    <t>Jace Peterson</t>
  </si>
  <si>
    <t>Austin Hedges</t>
  </si>
  <si>
    <t>Juniel Querecuto</t>
  </si>
  <si>
    <t>Donovan Solano</t>
  </si>
  <si>
    <t>Adalberto Mondesi</t>
  </si>
  <si>
    <t>Lenyn Sosa</t>
  </si>
  <si>
    <t>Ismael Munguia</t>
  </si>
  <si>
    <t>Evan Longoria</t>
  </si>
  <si>
    <t>Otto Kemp</t>
  </si>
  <si>
    <t>Yonny Hernández</t>
  </si>
  <si>
    <t>Alex De Goti</t>
  </si>
  <si>
    <t>C.J. Hinojosa</t>
  </si>
  <si>
    <t>Mike Brosseau</t>
  </si>
  <si>
    <t>Ricardo Genovés</t>
  </si>
  <si>
    <t>James McCann</t>
  </si>
  <si>
    <t>Jake Slaughter</t>
  </si>
  <si>
    <t>Cooper Bowman</t>
  </si>
  <si>
    <t>Cam Eden</t>
  </si>
  <si>
    <t>Cam Devanney</t>
  </si>
  <si>
    <t>Chris Roller</t>
  </si>
  <si>
    <t>Keston Hiura</t>
  </si>
  <si>
    <t>Josh VanMeter</t>
  </si>
  <si>
    <t>Jo Adell</t>
  </si>
  <si>
    <t>Tres Gonzalez</t>
  </si>
  <si>
    <t>Wyatt Young</t>
  </si>
  <si>
    <t>Jarred Kelenic</t>
  </si>
  <si>
    <t>Clint Coulter</t>
  </si>
  <si>
    <t>Isaac Collins</t>
  </si>
  <si>
    <t>Brock Wilken</t>
  </si>
  <si>
    <t>Robbie Grossman</t>
  </si>
  <si>
    <t>Bubba Thompson</t>
  </si>
  <si>
    <t>Rougned Odor</t>
  </si>
  <si>
    <t>Cal Stevenson</t>
  </si>
  <si>
    <t>Darick Hall</t>
  </si>
  <si>
    <t>Jordan Groshans</t>
  </si>
  <si>
    <t>Buddy Kennedy</t>
  </si>
  <si>
    <t>Franchy Cordero</t>
  </si>
  <si>
    <t>Jacob Melton</t>
  </si>
  <si>
    <t>Nick Yorke</t>
  </si>
  <si>
    <t>Dane Myers</t>
  </si>
  <si>
    <t>Rhylan Thomas</t>
  </si>
  <si>
    <t>Max Wagner</t>
  </si>
  <si>
    <t>Grae Kessinger</t>
  </si>
  <si>
    <t>Blaine Crim</t>
  </si>
  <si>
    <t>Dru Baker</t>
  </si>
  <si>
    <t>Sam Haggerty</t>
  </si>
  <si>
    <t>Tanner Morris</t>
  </si>
  <si>
    <t>Mickey Moniak</t>
  </si>
  <si>
    <t>Lawrence Butler</t>
  </si>
  <si>
    <t>Miguel Amaya</t>
  </si>
  <si>
    <t>Harold Ramírez</t>
  </si>
  <si>
    <t>David Martin</t>
  </si>
  <si>
    <t>Nelson Velázquez</t>
  </si>
  <si>
    <t>Austin Barnes</t>
  </si>
  <si>
    <t>David Peralta</t>
  </si>
  <si>
    <t>Mark Contreras</t>
  </si>
  <si>
    <t>Devonte Brown</t>
  </si>
  <si>
    <t>Alexander Canario</t>
  </si>
  <si>
    <t>Eric Haase</t>
  </si>
  <si>
    <t>Rodolfo Durán</t>
  </si>
  <si>
    <t>Yasiel Puig</t>
  </si>
  <si>
    <t>Mike Antico</t>
  </si>
  <si>
    <t>Wenceel Pérez</t>
  </si>
  <si>
    <t>Seth Stephenson</t>
  </si>
  <si>
    <t>Luis Torrens</t>
  </si>
  <si>
    <t>Mauricio Dubón</t>
  </si>
  <si>
    <t>Taylor Jones</t>
  </si>
  <si>
    <t>Garrett Hampson</t>
  </si>
  <si>
    <t>Blaze Alexander</t>
  </si>
  <si>
    <t>Jack Larsen</t>
  </si>
  <si>
    <t>Edwin Arroyo</t>
  </si>
  <si>
    <t>Pavin Smith</t>
  </si>
  <si>
    <t>Ryan Fitzgerald</t>
  </si>
  <si>
    <t>Noah Mendlinger</t>
  </si>
  <si>
    <t>Jamie Ritchie</t>
  </si>
  <si>
    <t>Mickey Gasper</t>
  </si>
  <si>
    <t>Lewin Díaz</t>
  </si>
  <si>
    <t>Carlos Narvaez</t>
  </si>
  <si>
    <t>Jon Singleton</t>
  </si>
  <si>
    <t>Matt Rudick</t>
  </si>
  <si>
    <t>Mark Mathias</t>
  </si>
  <si>
    <t>Símon Muzziotti</t>
  </si>
  <si>
    <t>P.J. Higgins</t>
  </si>
  <si>
    <t>Darin Ruf</t>
  </si>
  <si>
    <t>Dustin Harris</t>
  </si>
  <si>
    <t>Marco Luciano</t>
  </si>
  <si>
    <t>Marcus Wilson</t>
  </si>
  <si>
    <t>Ryan McKenna</t>
  </si>
  <si>
    <t>BJ Murray Jr.</t>
  </si>
  <si>
    <t>Brandon Valenzuela</t>
  </si>
  <si>
    <t>Morgan McCullough</t>
  </si>
  <si>
    <t>Osleivis Basabe</t>
  </si>
  <si>
    <t>Zack Short</t>
  </si>
  <si>
    <t>Ryan Vilade</t>
  </si>
  <si>
    <t>Matt Thaiss</t>
  </si>
  <si>
    <t>César Hernández</t>
  </si>
  <si>
    <t>Joe Dunand</t>
  </si>
  <si>
    <t>Trevor Larnach</t>
  </si>
  <si>
    <t>Corey Julks</t>
  </si>
  <si>
    <t>Pedro León</t>
  </si>
  <si>
    <t>Jacob Hurtubise</t>
  </si>
  <si>
    <t>Greg Cullen</t>
  </si>
  <si>
    <t>Tyler Nevin</t>
  </si>
  <si>
    <t>Mike Ford</t>
  </si>
  <si>
    <t>Javier Vaz</t>
  </si>
  <si>
    <t>Travis Jankowski</t>
  </si>
  <si>
    <t>Arquímedes Gamboa</t>
  </si>
  <si>
    <t>Tommy Pham</t>
  </si>
  <si>
    <t>Matt Carpenter</t>
  </si>
  <si>
    <t>Alex Kirilloff</t>
  </si>
  <si>
    <t>Geisel Cepeda</t>
  </si>
  <si>
    <t>Brian Navarreto</t>
  </si>
  <si>
    <t>Eric Brown Jr.</t>
  </si>
  <si>
    <t>Heliot Ramos</t>
  </si>
  <si>
    <t>Eduardo Escobar</t>
  </si>
  <si>
    <t>Braden Shewmake</t>
  </si>
  <si>
    <t>César Prieto</t>
  </si>
  <si>
    <t>Kris Bryant</t>
  </si>
  <si>
    <t>Pablo Reyes</t>
  </si>
  <si>
    <t>Aaron Palensky</t>
  </si>
  <si>
    <t>Aaron Hicks</t>
  </si>
  <si>
    <t>Ben Rice</t>
  </si>
  <si>
    <t>Lorenzo Cedrola</t>
  </si>
  <si>
    <t>Luis Liberato</t>
  </si>
  <si>
    <t>Stephen Scott</t>
  </si>
  <si>
    <t>Elih Marrero</t>
  </si>
  <si>
    <t>Liover Peguero</t>
  </si>
  <si>
    <t>Brett Phillips</t>
  </si>
  <si>
    <t>Leo Rivas</t>
  </si>
  <si>
    <t>Corey Joyce</t>
  </si>
  <si>
    <t>Ray-Patrick Didder</t>
  </si>
  <si>
    <t>George Valera</t>
  </si>
  <si>
    <t>Conner Capel</t>
  </si>
  <si>
    <t>Drew Maggi</t>
  </si>
  <si>
    <t>Jacob Burke</t>
  </si>
  <si>
    <t>Connor Hollis</t>
  </si>
  <si>
    <t>Vaun Brown</t>
  </si>
  <si>
    <t>Jose Herrera</t>
  </si>
  <si>
    <t>Clay Dungan</t>
  </si>
  <si>
    <t>Abrahan Gutierrez</t>
  </si>
  <si>
    <t>Jake Marisnick</t>
  </si>
  <si>
    <t>Diego A. Castillo</t>
  </si>
  <si>
    <t>Ernie Yake</t>
  </si>
  <si>
    <t>Alika Williams</t>
  </si>
  <si>
    <t>Luis De Los Santos</t>
  </si>
  <si>
    <t>Will Wagner</t>
  </si>
  <si>
    <t>Grant McCray</t>
  </si>
  <si>
    <t>Eduardo Torrealba</t>
  </si>
  <si>
    <t>Justin Dirden</t>
  </si>
  <si>
    <t>Rangel Ravelo</t>
  </si>
  <si>
    <t>Tim Locastro</t>
  </si>
  <si>
    <t>Shawn Ross</t>
  </si>
  <si>
    <t>Rylan Bannon</t>
  </si>
  <si>
    <t>Daniel Johnson</t>
  </si>
  <si>
    <t>Donny Sands</t>
  </si>
  <si>
    <t>Erick Mejia</t>
  </si>
  <si>
    <t>Kevin Newman</t>
  </si>
  <si>
    <t>Jeffry Parra</t>
  </si>
  <si>
    <t>Nick Raposo</t>
  </si>
  <si>
    <t>AJ Pollock</t>
  </si>
  <si>
    <t>Nick Gordon</t>
  </si>
  <si>
    <t>Isan Díaz</t>
  </si>
  <si>
    <t>Kevin Pillar</t>
  </si>
  <si>
    <t>Tim Tawa</t>
  </si>
  <si>
    <t>J.P. Martínez</t>
  </si>
  <si>
    <t>Tanner Murray</t>
  </si>
  <si>
    <t>Christian Arroyo</t>
  </si>
  <si>
    <t>J.J. Matijevic</t>
  </si>
  <si>
    <t>Adrián Sugastey</t>
  </si>
  <si>
    <t>Drew Gilbert</t>
  </si>
  <si>
    <t>Michael Turconi</t>
  </si>
  <si>
    <t>Chuckie Robinson</t>
  </si>
  <si>
    <t>Jake Lamb</t>
  </si>
  <si>
    <t>Skye Bolt</t>
  </si>
  <si>
    <t>Jason Delay</t>
  </si>
  <si>
    <t>John Valente</t>
  </si>
  <si>
    <t>Chris Newell</t>
  </si>
  <si>
    <t>Niko Goodrum</t>
  </si>
  <si>
    <t>José Devers</t>
  </si>
  <si>
    <t>Robbie Tenerowicz</t>
  </si>
  <si>
    <t>Wil Myers</t>
  </si>
  <si>
    <t>Nick Podkul</t>
  </si>
  <si>
    <t>Meibrys Viloria</t>
  </si>
  <si>
    <t>Griffin Lockwood-Powell</t>
  </si>
  <si>
    <t>Carter Howell</t>
  </si>
  <si>
    <t>Luis González</t>
  </si>
  <si>
    <t>Nick Dunn</t>
  </si>
  <si>
    <t>Jhonny Pereda</t>
  </si>
  <si>
    <t>Yeiner Fernandez</t>
  </si>
  <si>
    <t>Edinson Duran</t>
  </si>
  <si>
    <t>Michael Turner</t>
  </si>
  <si>
    <t>Jake Holton</t>
  </si>
  <si>
    <t>Luis Guillorme</t>
  </si>
  <si>
    <t>Marty Costes</t>
  </si>
  <si>
    <t>Jackson Glenn</t>
  </si>
  <si>
    <t>Yuli Gurriel</t>
  </si>
  <si>
    <t>Alan Trejo</t>
  </si>
  <si>
    <t>Michael De La Cruz</t>
  </si>
  <si>
    <t>Danny Serretti</t>
  </si>
  <si>
    <t>Gilberto Celestino</t>
  </si>
  <si>
    <t>Zach Remillard</t>
  </si>
  <si>
    <t>Christian Koss</t>
  </si>
  <si>
    <t>Adeiny Hechavarría</t>
  </si>
  <si>
    <t>Andy Thomas</t>
  </si>
  <si>
    <t>Nick Ward</t>
  </si>
  <si>
    <t>Silas Ardoin</t>
  </si>
  <si>
    <t>Tres Barrera</t>
  </si>
  <si>
    <t>Terrin Vavra</t>
  </si>
  <si>
    <t>Carter Kieboom</t>
  </si>
  <si>
    <t>Eli White</t>
  </si>
  <si>
    <t>Yairo Muñoz</t>
  </si>
  <si>
    <t>Aaron Antonini</t>
  </si>
  <si>
    <t>Quincy Hamilton</t>
  </si>
  <si>
    <t>Nick Martini</t>
  </si>
  <si>
    <t>Alsander Womack</t>
  </si>
  <si>
    <t>Rowdy Tellez</t>
  </si>
  <si>
    <t>Tucker Barnhart</t>
  </si>
  <si>
    <t>Liam Hicks</t>
  </si>
  <si>
    <t>Luis Santana</t>
  </si>
  <si>
    <t>Taylor Kohlwey</t>
  </si>
  <si>
    <t>Chandler Simpson</t>
  </si>
  <si>
    <t>Tommy Troy</t>
  </si>
  <si>
    <t>Luke Voit</t>
  </si>
  <si>
    <t>Billy McKinney</t>
  </si>
  <si>
    <t>Everson Pereira</t>
  </si>
  <si>
    <t>Termarr Johnson</t>
  </si>
  <si>
    <t>Christopher Familia</t>
  </si>
  <si>
    <t>Luken Baker</t>
  </si>
  <si>
    <t>Carlos Mendoza</t>
  </si>
  <si>
    <t>Elijah Dunham</t>
  </si>
  <si>
    <t>Ruben Cardenas</t>
  </si>
  <si>
    <t>Curt Casali</t>
  </si>
  <si>
    <t>Jancarlos Cintron</t>
  </si>
  <si>
    <t>Tyler Neslony</t>
  </si>
  <si>
    <t>Kole Calhoun</t>
  </si>
  <si>
    <t>Seby Zavala</t>
  </si>
  <si>
    <t>Garrett Stubbs</t>
  </si>
  <si>
    <t>Canaan Smith-Njigba</t>
  </si>
  <si>
    <t>Adam Hackenberg</t>
  </si>
  <si>
    <t>Moises Ballesteros</t>
  </si>
  <si>
    <t>Willie MacIver</t>
  </si>
  <si>
    <t>Jacob Young</t>
  </si>
  <si>
    <t>Jacob Buchberger</t>
  </si>
  <si>
    <t>John Rave</t>
  </si>
  <si>
    <t>Ben DeLuzio</t>
  </si>
  <si>
    <t>Elier Hernandez</t>
  </si>
  <si>
    <t>Cade Doughty</t>
  </si>
  <si>
    <t>Ji Man Choi</t>
  </si>
  <si>
    <t>Juan Centeno</t>
  </si>
  <si>
    <t>José Tena</t>
  </si>
  <si>
    <t>Johnathan Rodriguez</t>
  </si>
  <si>
    <t>Chadwick Tromp</t>
  </si>
  <si>
    <t>Homer Bush Jr.</t>
  </si>
  <si>
    <t>Eli Wilson</t>
  </si>
  <si>
    <t>Chavez Young</t>
  </si>
  <si>
    <t>Andre Lipcius</t>
  </si>
  <si>
    <t>J.D. Martinez</t>
  </si>
  <si>
    <t>Garrett Cooper</t>
  </si>
  <si>
    <t>Corey Rosier</t>
  </si>
  <si>
    <t>Casey Schmitt</t>
  </si>
  <si>
    <t>Jonathan Davis</t>
  </si>
  <si>
    <t>José Godoy</t>
  </si>
  <si>
    <t>Benjamin Cowles</t>
  </si>
  <si>
    <t>Blake Sabol</t>
  </si>
  <si>
    <t>Mark Kolozsvary</t>
  </si>
  <si>
    <t>Sergio Alcántara</t>
  </si>
  <si>
    <t>Tim Lopes</t>
  </si>
  <si>
    <t>Korey Lee</t>
  </si>
  <si>
    <t>Austin Martin</t>
  </si>
  <si>
    <t>Deyvison De Los Santos</t>
  </si>
  <si>
    <t>Terrell Tatum</t>
  </si>
  <si>
    <t>Michael Siani</t>
  </si>
  <si>
    <t>Ramón Rodríguez</t>
  </si>
  <si>
    <t>Angelo Castellano</t>
  </si>
  <si>
    <t>Jase Bowen</t>
  </si>
  <si>
    <t>Loidel Chapelli</t>
  </si>
  <si>
    <t>Will Wilson</t>
  </si>
  <si>
    <t>José Fermín</t>
  </si>
  <si>
    <t>Tyler Wade</t>
  </si>
  <si>
    <t>Ryan LaMarre</t>
  </si>
  <si>
    <t>Matt Reynolds</t>
  </si>
  <si>
    <t>Gavin Cross</t>
  </si>
  <si>
    <t>Kellen Strahm</t>
  </si>
  <si>
    <t>Brendon Davis</t>
  </si>
  <si>
    <t>Gustavo Campero</t>
  </si>
  <si>
    <t>Nate Mondou</t>
  </si>
  <si>
    <t>Ben Gamel</t>
  </si>
  <si>
    <t>Nik McClaughry</t>
  </si>
  <si>
    <t>Kean Wong</t>
  </si>
  <si>
    <t>Kaden Polcovich</t>
  </si>
  <si>
    <t>Rob Brantly</t>
  </si>
  <si>
    <t>Oscar Colás</t>
  </si>
  <si>
    <t>Tanner Schobel</t>
  </si>
  <si>
    <t>Randal Grichuk</t>
  </si>
  <si>
    <t>Vimael Machín</t>
  </si>
  <si>
    <t>David Dahl</t>
  </si>
  <si>
    <t>José Rodríguez</t>
  </si>
  <si>
    <t>Jorge Alfaro</t>
  </si>
  <si>
    <t>Dominic Miroglio</t>
  </si>
  <si>
    <t>Max Schrock</t>
  </si>
  <si>
    <t>Tucker Bradley</t>
  </si>
  <si>
    <t>Daniel Robertson</t>
  </si>
  <si>
    <t>Hunter Stovall</t>
  </si>
  <si>
    <t>José Azocar</t>
  </si>
  <si>
    <t>Hanser Alberto</t>
  </si>
  <si>
    <t>Dylan Crews</t>
  </si>
  <si>
    <t>Bryson Brigman</t>
  </si>
  <si>
    <t>Oscar Gonzalez</t>
  </si>
  <si>
    <t>Trevor Hauver</t>
  </si>
  <si>
    <t>Robbie Glendinning</t>
  </si>
  <si>
    <t>Kyle Lewis</t>
  </si>
  <si>
    <t>Tyler Locklear</t>
  </si>
  <si>
    <t>Yonathan Daza</t>
  </si>
  <si>
    <t>Nick Solak</t>
  </si>
  <si>
    <t>Chris Owings</t>
  </si>
  <si>
    <t>Sam Hilliard</t>
  </si>
  <si>
    <t>Nick Pratto</t>
  </si>
  <si>
    <t>Hernán Pérez</t>
  </si>
  <si>
    <t>Pedro Severino</t>
  </si>
  <si>
    <t>Jared Oliva</t>
  </si>
  <si>
    <t>Victor Reyes</t>
  </si>
  <si>
    <t>Peyton Wilson</t>
  </si>
  <si>
    <t>Cadyn Grenier</t>
  </si>
  <si>
    <t>Cody Milligan</t>
  </si>
  <si>
    <t>Niko Kavadas</t>
  </si>
  <si>
    <t>Phil Clarke</t>
  </si>
  <si>
    <t>Brooks Baldwin</t>
  </si>
  <si>
    <t>Nelson Cruz</t>
  </si>
  <si>
    <t>Riley Adams</t>
  </si>
  <si>
    <t>Jermaine Palacios</t>
  </si>
  <si>
    <t>Jackson Loftin</t>
  </si>
  <si>
    <t>Elehuris Montero</t>
  </si>
  <si>
    <t>Tirso Ornelas</t>
  </si>
  <si>
    <t>David Bañuelos</t>
  </si>
  <si>
    <t>Marcos Castañon</t>
  </si>
  <si>
    <t>Israel Pineda</t>
  </si>
  <si>
    <t>Tyler Hardman</t>
  </si>
  <si>
    <t>Chase Calabuig</t>
  </si>
  <si>
    <t>Spencer Jones</t>
  </si>
  <si>
    <t>Mario Feliciano</t>
  </si>
  <si>
    <t>Richie Martin</t>
  </si>
  <si>
    <t>Ji Hwan Bae</t>
  </si>
  <si>
    <t>Luke Ritter</t>
  </si>
  <si>
    <t>Juan Yepez</t>
  </si>
  <si>
    <t>Adam Haseley</t>
  </si>
  <si>
    <t>Tomás Nido</t>
  </si>
  <si>
    <t>Spencer Packard</t>
  </si>
  <si>
    <t>Darren Baker</t>
  </si>
  <si>
    <t>Evan White</t>
  </si>
  <si>
    <t>Ronaiker Palma</t>
  </si>
  <si>
    <t>Gage Workman</t>
  </si>
  <si>
    <t>Victor Mesa Jr.</t>
  </si>
  <si>
    <t>Ivan Johnson</t>
  </si>
  <si>
    <t>Jordan Qsar</t>
  </si>
  <si>
    <t>Carlos Cortes</t>
  </si>
  <si>
    <t>MJ Melendez</t>
  </si>
  <si>
    <t>Josh Kasevich</t>
  </si>
  <si>
    <t>Errol Robinson</t>
  </si>
  <si>
    <t>Jose Iglesias</t>
  </si>
  <si>
    <t>Avisaíl García</t>
  </si>
  <si>
    <t>Brainer Bonaci</t>
  </si>
  <si>
    <t>Aledmys Díaz</t>
  </si>
  <si>
    <t>Bryan Lavastida</t>
  </si>
  <si>
    <t>Eddie Rosario</t>
  </si>
  <si>
    <t>Abimelec Ortiz</t>
  </si>
  <si>
    <t>Anthony Bemboom</t>
  </si>
  <si>
    <t>Johan Camargo</t>
  </si>
  <si>
    <t>Scott Kingery</t>
  </si>
  <si>
    <t>Shayne Fontana</t>
  </si>
  <si>
    <t>Didi Gregorius</t>
  </si>
  <si>
    <t>Nick Dini</t>
  </si>
  <si>
    <t>Allan Cerda</t>
  </si>
  <si>
    <t>Charlie Blackmon</t>
  </si>
  <si>
    <t>Zach Dezenzo</t>
  </si>
  <si>
    <t>Yolbert Sanchez</t>
  </si>
  <si>
    <t>Elio Prado</t>
  </si>
  <si>
    <t>Micael Ramirez</t>
  </si>
  <si>
    <t>Tristan Peters</t>
  </si>
  <si>
    <t>Brent Diaz</t>
  </si>
  <si>
    <t>Jack Winkler</t>
  </si>
  <si>
    <t>Yusniel Díaz</t>
  </si>
  <si>
    <t>TJ Hopkins</t>
  </si>
  <si>
    <t>Nomar Mazara</t>
  </si>
  <si>
    <t>Tyler Soderstrom</t>
  </si>
  <si>
    <t>Colin Barber</t>
  </si>
  <si>
    <t>Henry Ramos</t>
  </si>
  <si>
    <t>Oscar Campos</t>
  </si>
  <si>
    <t>Milan Tolentino</t>
  </si>
  <si>
    <t>Leury García</t>
  </si>
  <si>
    <t>Brennan Milone</t>
  </si>
  <si>
    <t>Matt Gorski</t>
  </si>
  <si>
    <t>Steward Berroa</t>
  </si>
  <si>
    <t>Nate Furman</t>
  </si>
  <si>
    <t>Hayden Cantrelle</t>
  </si>
  <si>
    <t>Korry Howell</t>
  </si>
  <si>
    <t>Michael Pérez</t>
  </si>
  <si>
    <t>Sandy León</t>
  </si>
  <si>
    <t>Riley Tirotta</t>
  </si>
  <si>
    <t>Felix Valerio</t>
  </si>
  <si>
    <t>José Briceño</t>
  </si>
  <si>
    <t>Ryan Ward</t>
  </si>
  <si>
    <t>Chase DeLauter</t>
  </si>
  <si>
    <t>Brennen Davis</t>
  </si>
  <si>
    <t>Alex Iadisernia</t>
  </si>
  <si>
    <t>Francisco Acuna</t>
  </si>
  <si>
    <t>Roman Quinn</t>
  </si>
  <si>
    <t>Andrew Knizner</t>
  </si>
  <si>
    <t>Bill Knight</t>
  </si>
  <si>
    <t>Phillip Evans</t>
  </si>
  <si>
    <t>Jackson Cluff</t>
  </si>
  <si>
    <t>Joe Lampe</t>
  </si>
  <si>
    <t>Ryan Casteel</t>
  </si>
  <si>
    <t>Matt Shaw</t>
  </si>
  <si>
    <t>Yu Chang</t>
  </si>
  <si>
    <t>Zac Cook</t>
  </si>
  <si>
    <t>Jack Dunn</t>
  </si>
  <si>
    <t>Billy Cook</t>
  </si>
  <si>
    <t>Chandler Seagle</t>
  </si>
  <si>
    <t>Micah Pries</t>
  </si>
  <si>
    <t>Nick Meyer</t>
  </si>
  <si>
    <t>Adam Engel</t>
  </si>
  <si>
    <t>Kevin Cron</t>
  </si>
  <si>
    <t>Jake Fox</t>
  </si>
  <si>
    <t>Nathan Martorella</t>
  </si>
  <si>
    <t>Quincy McAfee</t>
  </si>
  <si>
    <t>Matt Duffy</t>
  </si>
  <si>
    <t>Brian Serven</t>
  </si>
  <si>
    <t>Steven Duggar</t>
  </si>
  <si>
    <t>Patrick Mazeika</t>
  </si>
  <si>
    <t>Nathan Church</t>
  </si>
  <si>
    <t>Andrés Alvarez</t>
  </si>
  <si>
    <t>Jacob Nottingham</t>
  </si>
  <si>
    <t>Bob Seymour</t>
  </si>
  <si>
    <t>Jake Bauers</t>
  </si>
  <si>
    <t>Aramis Garcia</t>
  </si>
  <si>
    <t>Michael Hermosillo</t>
  </si>
  <si>
    <t>Carter Jensen</t>
  </si>
  <si>
    <t>Jimmy Govern</t>
  </si>
  <si>
    <t>Dayan Frias</t>
  </si>
  <si>
    <t>Shane McGuire</t>
  </si>
  <si>
    <t>Vito Friscia</t>
  </si>
  <si>
    <t>Braiden Ward</t>
  </si>
  <si>
    <t>Shane Sasaki</t>
  </si>
  <si>
    <t>Caleb Knight</t>
  </si>
  <si>
    <t>Alfonso Rivas III</t>
  </si>
  <si>
    <t>Ramon Mendoza</t>
  </si>
  <si>
    <t>Matt Kroon</t>
  </si>
  <si>
    <t>Jeter Downs</t>
  </si>
  <si>
    <t>Luke Williams</t>
  </si>
  <si>
    <t>Delino DeShields</t>
  </si>
  <si>
    <t>Max McDowell</t>
  </si>
  <si>
    <t>Matt Pita</t>
  </si>
  <si>
    <t>Diosbel Arias</t>
  </si>
  <si>
    <t>Mike Moustakas</t>
  </si>
  <si>
    <t>John Hicks</t>
  </si>
  <si>
    <t>Levi Jordan</t>
  </si>
  <si>
    <t>Josh Crouch</t>
  </si>
  <si>
    <t>Gabriel Rincones Jr.</t>
  </si>
  <si>
    <t>Magneuris Sierra</t>
  </si>
  <si>
    <t>Ezequiel Pagan</t>
  </si>
  <si>
    <t>Stevie Berman</t>
  </si>
  <si>
    <t>Caleb Ricketts</t>
  </si>
  <si>
    <t>Andrew Knapp</t>
  </si>
  <si>
    <t>Dom Nuñez</t>
  </si>
  <si>
    <t>Julio E. Rodriguez</t>
  </si>
  <si>
    <t>Sterlin Thompson</t>
  </si>
  <si>
    <t>Livan Soto</t>
  </si>
  <si>
    <t>Hunter Goodman</t>
  </si>
  <si>
    <t>Scott Kapers</t>
  </si>
  <si>
    <t>Kendall Simmons</t>
  </si>
  <si>
    <t>Jake Noll</t>
  </si>
  <si>
    <t>Grant Richardson</t>
  </si>
  <si>
    <t>Alex Erro</t>
  </si>
  <si>
    <t>Narciso Crook</t>
  </si>
  <si>
    <t>Chris Meyers</t>
  </si>
  <si>
    <t>Trey Mancini</t>
  </si>
  <si>
    <t>Wes Clarke</t>
  </si>
  <si>
    <t>Michael Trautwein</t>
  </si>
  <si>
    <t>Eric Hosmer</t>
  </si>
  <si>
    <t>Francisco Urbaez</t>
  </si>
  <si>
    <t>Kevin Vicuña</t>
  </si>
  <si>
    <t>Franmil Reyes</t>
  </si>
  <si>
    <t>Andy Weber</t>
  </si>
  <si>
    <t>Niko Hulsizer</t>
  </si>
  <si>
    <t>Daniel Vellojin</t>
  </si>
  <si>
    <t>Cade Bunnell</t>
  </si>
  <si>
    <t>Michael Chavis</t>
  </si>
  <si>
    <t>Tristin English</t>
  </si>
  <si>
    <t>Turner Hill</t>
  </si>
  <si>
    <t>Jesse Franklin V</t>
  </si>
  <si>
    <t>Ronny Simon</t>
  </si>
  <si>
    <t>Camden Duzenack</t>
  </si>
  <si>
    <t>Austin Wynns</t>
  </si>
  <si>
    <t>Will Banfield</t>
  </si>
  <si>
    <t>Trei Cruz</t>
  </si>
  <si>
    <t>Eddinson Paulino</t>
  </si>
  <si>
    <t>Joey Wendle</t>
  </si>
  <si>
    <t>Ben Ross</t>
  </si>
  <si>
    <t>Zach Humphreys</t>
  </si>
  <si>
    <t>Matthew Barefoot</t>
  </si>
  <si>
    <t>Kahlil Watson</t>
  </si>
  <si>
    <t>Luis Aviles Jr.</t>
  </si>
  <si>
    <t>Evan Mendoza</t>
  </si>
  <si>
    <t>Colin Moran</t>
  </si>
  <si>
    <t>David Calabrese</t>
  </si>
  <si>
    <t>Grant Witherspoon</t>
  </si>
  <si>
    <t>Brandon Dixon</t>
  </si>
  <si>
    <t>Adrian Del Castillo</t>
  </si>
  <si>
    <t>Elias Díaz</t>
  </si>
  <si>
    <t>Greg Deichmann</t>
  </si>
  <si>
    <t>Max Ferguson</t>
  </si>
  <si>
    <t>Jack Blomgren</t>
  </si>
  <si>
    <t>Cam Gallagher</t>
  </si>
  <si>
    <t>Miguel Sanó</t>
  </si>
  <si>
    <t>Hunter Feduccia</t>
  </si>
  <si>
    <t>Michael Guldberg</t>
  </si>
  <si>
    <t>Blake Hunt</t>
  </si>
  <si>
    <t>Chad Wallach</t>
  </si>
  <si>
    <t>Jerar Encarnación</t>
  </si>
  <si>
    <t>R.J. Yeager</t>
  </si>
  <si>
    <t>Matt Beaty</t>
  </si>
  <si>
    <t>Brady Lindsly</t>
  </si>
  <si>
    <t>Greg Jones</t>
  </si>
  <si>
    <t>Brian Miller</t>
  </si>
  <si>
    <t>Brewer Hicklen</t>
  </si>
  <si>
    <t>Kevin Plawecki</t>
  </si>
  <si>
    <t>Matt Scheffler</t>
  </si>
  <si>
    <t>Yoelqui Céspedes</t>
  </si>
  <si>
    <t>Collin Burns</t>
  </si>
  <si>
    <t>Khalil Lee</t>
  </si>
  <si>
    <t>Alerick Soularie</t>
  </si>
  <si>
    <t>Darius Hill</t>
  </si>
  <si>
    <t>David García</t>
  </si>
  <si>
    <t>Kevin Made</t>
  </si>
  <si>
    <t>Andrew Bechtold</t>
  </si>
  <si>
    <t>Connor Kaiser</t>
  </si>
  <si>
    <t>Nick Kahle</t>
  </si>
  <si>
    <t>Nasim Nuñez</t>
  </si>
  <si>
    <t>Jason Lopez</t>
  </si>
  <si>
    <t>Moisés Gómez</t>
  </si>
  <si>
    <t>Abraham Almonte</t>
  </si>
  <si>
    <t>Max Burt</t>
  </si>
  <si>
    <t>Andrew Velazquez</t>
  </si>
  <si>
    <t>Carter Bins</t>
  </si>
  <si>
    <t>Dylan Beavers</t>
  </si>
  <si>
    <t>Travis Swaggerty</t>
  </si>
  <si>
    <t>Justice Bigbie</t>
  </si>
  <si>
    <t>Joey Votto</t>
  </si>
  <si>
    <t>Tommy La Stella</t>
  </si>
  <si>
    <t>Irving Lopez</t>
  </si>
  <si>
    <t>Lucius Fox</t>
  </si>
  <si>
    <t>Chris Okey</t>
  </si>
  <si>
    <t>Raynel Delgado</t>
  </si>
  <si>
    <t>Patrick Frick</t>
  </si>
  <si>
    <t>Willie Calhoun</t>
  </si>
  <si>
    <t>José  Estrada</t>
  </si>
  <si>
    <t>Ben Norman</t>
  </si>
  <si>
    <t>Jordan Beck</t>
  </si>
  <si>
    <t>Keshawn Ogans</t>
  </si>
  <si>
    <t>Jacob Berry</t>
  </si>
  <si>
    <t>Juan Santander</t>
  </si>
  <si>
    <t>J.J. D'Orazio</t>
  </si>
  <si>
    <t>Justin Toerner</t>
  </si>
  <si>
    <t>Steele Walker</t>
  </si>
  <si>
    <t>Austin Murr</t>
  </si>
  <si>
    <t>Kervin Pichardo</t>
  </si>
  <si>
    <t>Patrick Dorrian</t>
  </si>
  <si>
    <t>Stephen Piscotty</t>
  </si>
  <si>
    <t>Logan Warmoth</t>
  </si>
  <si>
    <t>Cal Mitchell</t>
  </si>
  <si>
    <t>T.J. Rumfield</t>
  </si>
  <si>
    <t>Seth Beer</t>
  </si>
  <si>
    <t>Tony Wolters</t>
  </si>
  <si>
    <t>Josh Rivera</t>
  </si>
  <si>
    <t>Max Acosta</t>
  </si>
  <si>
    <t>Wilmer Difo</t>
  </si>
  <si>
    <t>LJ Talley</t>
  </si>
  <si>
    <t>Jeremy Eierman</t>
  </si>
  <si>
    <t>Elliot Soto</t>
  </si>
  <si>
    <t>Jonny Butler</t>
  </si>
  <si>
    <t>Freddy Zamora</t>
  </si>
  <si>
    <t>River Town</t>
  </si>
  <si>
    <t>Scott Hurst</t>
  </si>
  <si>
    <t>Colton Bender</t>
  </si>
  <si>
    <t>Brady House</t>
  </si>
  <si>
    <t>Yoyner Fajardo</t>
  </si>
  <si>
    <t>Alex Binelas</t>
  </si>
  <si>
    <t>Aeverson Arteaga</t>
  </si>
  <si>
    <t>Aaron Bracho</t>
  </si>
  <si>
    <t>Dillan Shrum</t>
  </si>
  <si>
    <t>Michael Berglund</t>
  </si>
  <si>
    <t>Robert Moore</t>
  </si>
  <si>
    <t>Raimel Tapia</t>
  </si>
  <si>
    <t>Justin Yurchak</t>
  </si>
  <si>
    <t>Drew Swift</t>
  </si>
  <si>
    <t>Joe Perez</t>
  </si>
  <si>
    <t>Garrett Spain</t>
  </si>
  <si>
    <t>Jose Torres</t>
  </si>
  <si>
    <t>Jhonkensy Noel</t>
  </si>
  <si>
    <t>Seth Gray</t>
  </si>
  <si>
    <t>Tyler Payne</t>
  </si>
  <si>
    <t>Connor Pavolony</t>
  </si>
  <si>
    <t>Kevin Kilpatrick Jr.</t>
  </si>
  <si>
    <t>Chris Williams</t>
  </si>
  <si>
    <t>Peyton Williams</t>
  </si>
  <si>
    <t>Jax Biggers</t>
  </si>
  <si>
    <t>Noah Miller</t>
  </si>
  <si>
    <t>Nick Tanielu</t>
  </si>
  <si>
    <t>Kenedy Corona</t>
  </si>
  <si>
    <t>Diego Cartaya</t>
  </si>
  <si>
    <t>José Peraza</t>
  </si>
  <si>
    <t>Tyler Naquin</t>
  </si>
  <si>
    <t>Justin Dean</t>
  </si>
  <si>
    <t>Mike Jarvis</t>
  </si>
  <si>
    <t>Blake Rutherford</t>
  </si>
  <si>
    <t>Cam Cannon</t>
  </si>
  <si>
    <t>Cole Tucker</t>
  </si>
  <si>
    <t>Brandon McIlwain</t>
  </si>
  <si>
    <t>Edwin Ríos</t>
  </si>
  <si>
    <t>Jorge Bonifacio</t>
  </si>
  <si>
    <t>Robert Emery</t>
  </si>
  <si>
    <t>Kevin Parada</t>
  </si>
  <si>
    <t>A.J. Vukovich</t>
  </si>
  <si>
    <t>Alex Freeland</t>
  </si>
  <si>
    <t>Kyle Garlick</t>
  </si>
  <si>
    <t>Aaron Schunk</t>
  </si>
  <si>
    <t>Jaylin Davis</t>
  </si>
  <si>
    <t>Tyler Cropley</t>
  </si>
  <si>
    <t>Rodolfo Castro</t>
  </si>
  <si>
    <t>Jonathan Araúz</t>
  </si>
  <si>
    <t>Bryce Windham</t>
  </si>
  <si>
    <t>Brett Auerbach</t>
  </si>
  <si>
    <t>Corey Dickerson</t>
  </si>
  <si>
    <t>Bryce Arnold</t>
  </si>
  <si>
    <t>Dustin Peterson</t>
  </si>
  <si>
    <t>Drew Romo</t>
  </si>
  <si>
    <t>Shawn Goosenberg</t>
  </si>
  <si>
    <t>Juan Zabala</t>
  </si>
  <si>
    <t>Jared Young</t>
  </si>
  <si>
    <t>Adrian Placencia</t>
  </si>
  <si>
    <t>Hayden Senger</t>
  </si>
  <si>
    <t>Jackie Bradley Jr.</t>
  </si>
  <si>
    <t>Nelson Medina</t>
  </si>
  <si>
    <t>Jordan Procyshen</t>
  </si>
  <si>
    <t>Alex McKenna</t>
  </si>
  <si>
    <t>Tucupita Marcano</t>
  </si>
  <si>
    <t>Hector Nieves</t>
  </si>
  <si>
    <t>DJ Stewart</t>
  </si>
  <si>
    <t>Zach Kokoska</t>
  </si>
  <si>
    <t>Jake Means</t>
  </si>
  <si>
    <t>Patrick Winkel</t>
  </si>
  <si>
    <t>Phillip Sikes</t>
  </si>
  <si>
    <t>Cody Roberts</t>
  </si>
  <si>
    <t>Cody Freeman</t>
  </si>
  <si>
    <t>Alejandro Osuna</t>
  </si>
  <si>
    <t>Trey Lipscomb</t>
  </si>
  <si>
    <t>Will Holland</t>
  </si>
  <si>
    <t>Yohandy Morales</t>
  </si>
  <si>
    <t>Matt Whatley</t>
  </si>
  <si>
    <t>Eric Wagaman</t>
  </si>
  <si>
    <t>Nathan Hickey</t>
  </si>
  <si>
    <t>Griffin Conine</t>
  </si>
  <si>
    <t>Santiago Chávez</t>
  </si>
  <si>
    <t>Simon Whiteman</t>
  </si>
  <si>
    <t>Benjamin Blackwell</t>
  </si>
  <si>
    <t>Gilbert Lara</t>
  </si>
  <si>
    <t>Wilderd Patiño</t>
  </si>
  <si>
    <t>Daniel Susac</t>
  </si>
  <si>
    <t>Josh Morgan</t>
  </si>
  <si>
    <t>Jordyn Adams</t>
  </si>
  <si>
    <t>Eduardo Lopez</t>
  </si>
  <si>
    <t>Matthew Lugo</t>
  </si>
  <si>
    <t>Brady Whalen</t>
  </si>
  <si>
    <t>Jeffrey Wehler</t>
  </si>
  <si>
    <t>Brad Miller</t>
  </si>
  <si>
    <t>Billy Hamilton</t>
  </si>
  <si>
    <t>Steven Leyton</t>
  </si>
  <si>
    <t>Ehire Adrianza</t>
  </si>
  <si>
    <t>Brady Allen</t>
  </si>
  <si>
    <t>Bryce Teodosio</t>
  </si>
  <si>
    <t>Parker Bates</t>
  </si>
  <si>
    <t>Alex De Jesus</t>
  </si>
  <si>
    <t>Kyle Schmidt</t>
  </si>
  <si>
    <t>Michael Reed</t>
  </si>
  <si>
    <t>Willy Vasquez</t>
  </si>
  <si>
    <t>Zach Britton</t>
  </si>
  <si>
    <t>Chad Pinder</t>
  </si>
  <si>
    <t>Gabriel Rodriguez</t>
  </si>
  <si>
    <t>Bryan Arias</t>
  </si>
  <si>
    <t>Drew Lugbauer</t>
  </si>
  <si>
    <t>Ivan Gonzalez</t>
  </si>
  <si>
    <t>William Lugo</t>
  </si>
  <si>
    <t>Tyler McDonough</t>
  </si>
  <si>
    <t>Jared Wegner</t>
  </si>
  <si>
    <t>JJ Schwarz</t>
  </si>
  <si>
    <t>Dylan Shockley</t>
  </si>
  <si>
    <t>Murphy Stehly</t>
  </si>
  <si>
    <t>Connor Kokx</t>
  </si>
  <si>
    <t>Marcos Gonzalez</t>
  </si>
  <si>
    <t>Roby Enriquez</t>
  </si>
  <si>
    <t>Yorvis Torrealba</t>
  </si>
  <si>
    <t>Bradlee Beesley</t>
  </si>
  <si>
    <t>Warming Bernabel</t>
  </si>
  <si>
    <t>Erik Ostberg</t>
  </si>
  <si>
    <t>Jared Walsh</t>
  </si>
  <si>
    <t>Joshua Mears</t>
  </si>
  <si>
    <t>Dalton Shuffield</t>
  </si>
  <si>
    <t>Kyle Battle</t>
  </si>
  <si>
    <t>Andrew Pinckney</t>
  </si>
  <si>
    <t>Luke Berryhill</t>
  </si>
  <si>
    <t>Matt O'Neill</t>
  </si>
  <si>
    <t>Tyler Callihan</t>
  </si>
  <si>
    <t>Dylan Rock</t>
  </si>
  <si>
    <t>Randy Florentino</t>
  </si>
  <si>
    <t>Wilmer Perez</t>
  </si>
  <si>
    <t>Jake Washer</t>
  </si>
  <si>
    <t>Josh Breaux</t>
  </si>
  <si>
    <t>Daniel Mateo</t>
  </si>
  <si>
    <t>Yoshi Tsutsugo</t>
  </si>
  <si>
    <t>Eric Yang</t>
  </si>
  <si>
    <t>Franklin Barreto</t>
  </si>
  <si>
    <t>Cobie Fletcher-Vance</t>
  </si>
  <si>
    <t>Nerio Rodriguez</t>
  </si>
  <si>
    <t>Drew Mount</t>
  </si>
  <si>
    <t>Ethan Murray</t>
  </si>
  <si>
    <t>Matt Fraizer</t>
  </si>
  <si>
    <t>Eric De La Rosa</t>
  </si>
  <si>
    <t>Luke Gold</t>
  </si>
  <si>
    <t>Jeisson Rosario</t>
  </si>
  <si>
    <t>Anthony Seigler</t>
  </si>
  <si>
    <t>Diego Rincones</t>
  </si>
  <si>
    <t>Tim Susnara</t>
  </si>
  <si>
    <t>Kristian Robinson</t>
  </si>
  <si>
    <t>Hunter Bishop</t>
  </si>
  <si>
    <t>C.J. Stubbs</t>
  </si>
  <si>
    <t>Leonel Valera</t>
  </si>
  <si>
    <t>Dérmis Garcia</t>
  </si>
  <si>
    <t>Rece Hinds</t>
  </si>
  <si>
    <t>Joshwan Wright</t>
  </si>
  <si>
    <t>Laz Rivera</t>
  </si>
  <si>
    <t>CJ Alexander</t>
  </si>
  <si>
    <t>Wladimir Chalo</t>
  </si>
  <si>
    <t>Gabe Matthews</t>
  </si>
  <si>
    <t>Fabricio Macias</t>
  </si>
  <si>
    <t>Darlin Moquete</t>
  </si>
  <si>
    <t>Omar Hernandez</t>
  </si>
  <si>
    <t>Rowdey Jordan</t>
  </si>
  <si>
    <t>Herbert Iser</t>
  </si>
  <si>
    <t>Logan Davidson</t>
  </si>
  <si>
    <t>James Parker</t>
  </si>
  <si>
    <t>Erik González</t>
  </si>
  <si>
    <t>Delvin Pérez</t>
  </si>
  <si>
    <t>Moisés Castillo</t>
  </si>
  <si>
    <t>Kyle McCann</t>
  </si>
  <si>
    <t>David McCabe</t>
  </si>
  <si>
    <t>Alex Isola</t>
  </si>
  <si>
    <t>Caleb Hamilton</t>
  </si>
  <si>
    <t>Carson McCusker</t>
  </si>
  <si>
    <t>Jarryd Dale</t>
  </si>
  <si>
    <t>Blake Rambusch</t>
  </si>
  <si>
    <t>Paul McIntosh</t>
  </si>
  <si>
    <t>Jesus Valdez</t>
  </si>
  <si>
    <t>Diego Hernandez</t>
  </si>
  <si>
    <t>Owen Caissie</t>
  </si>
  <si>
    <t>Ethan Salas</t>
  </si>
  <si>
    <t>Johan Lopez</t>
  </si>
  <si>
    <t>Ben Ramirez</t>
  </si>
  <si>
    <t>Jim Haley</t>
  </si>
  <si>
    <t>Cole Cummings</t>
  </si>
  <si>
    <t>Pat Valaika</t>
  </si>
  <si>
    <t>Miguel Hernandez</t>
  </si>
  <si>
    <t>Jameson Hannah</t>
  </si>
  <si>
    <t>Daniel Murphy</t>
  </si>
  <si>
    <t>Stanley Consuegra</t>
  </si>
  <si>
    <t>Darrien Miller</t>
  </si>
  <si>
    <t>Matthew Dyer</t>
  </si>
  <si>
    <t>Ross Adolph</t>
  </si>
  <si>
    <t>Yamal Encarnacion</t>
  </si>
  <si>
    <t>John Rhodes</t>
  </si>
  <si>
    <t>Tyler Dearden</t>
  </si>
  <si>
    <t>Ernesto Martinez Jr.</t>
  </si>
  <si>
    <t>Luke Brown</t>
  </si>
  <si>
    <t>Carter Aldrete</t>
  </si>
  <si>
    <t>Sebastián  Rivero</t>
  </si>
  <si>
    <t>Yadiel Hernandez</t>
  </si>
  <si>
    <t>Cesar Idrogo</t>
  </si>
  <si>
    <t>Joe Mack</t>
  </si>
  <si>
    <t>Collin Price</t>
  </si>
  <si>
    <t>Tyler Reichenborn</t>
  </si>
  <si>
    <t>Michael Papierski</t>
  </si>
  <si>
    <t>Tanner Kirwer</t>
  </si>
  <si>
    <t>Pablo Aliendo</t>
  </si>
  <si>
    <t>Kody Hoese</t>
  </si>
  <si>
    <t>Mikey Perez</t>
  </si>
  <si>
    <t>Devin Hurdle</t>
  </si>
  <si>
    <t>Osiris Johnson</t>
  </si>
  <si>
    <t>Bret Boswell</t>
  </si>
  <si>
    <t>Paxton Wallace</t>
  </si>
  <si>
    <t>Jayce Easley</t>
  </si>
  <si>
    <t>Michael Amditis</t>
  </si>
  <si>
    <t>D.J. Artis</t>
  </si>
  <si>
    <t>Norel González</t>
  </si>
  <si>
    <t>Julian Escobedo</t>
  </si>
  <si>
    <t>Alexander Ovalles</t>
  </si>
  <si>
    <t>Euribiel Angeles</t>
  </si>
  <si>
    <t>Isiah Gilliam</t>
  </si>
  <si>
    <t>Sean Roby</t>
  </si>
  <si>
    <t>Kyler Fedko</t>
  </si>
  <si>
    <t>Victor Mesa</t>
  </si>
  <si>
    <t>Ruben Ibarra</t>
  </si>
  <si>
    <t>Victor Torres</t>
  </si>
  <si>
    <t>Yorman Rodriguez</t>
  </si>
  <si>
    <t>Fabian Pertuz</t>
  </si>
  <si>
    <t>Cooper Uhl</t>
  </si>
  <si>
    <t>Davis Bradshaw</t>
  </si>
  <si>
    <t>Joseph Rosa</t>
  </si>
  <si>
    <t>JT Schwartz</t>
  </si>
  <si>
    <t>Frederick Bencosme</t>
  </si>
  <si>
    <t>Daniel Cope</t>
  </si>
  <si>
    <t>D'Andre Smith</t>
  </si>
  <si>
    <t>Colin Davis</t>
  </si>
  <si>
    <t>Branden Fryman</t>
  </si>
  <si>
    <t>Edwin Díaz</t>
  </si>
  <si>
    <t>J.T. Arruda</t>
  </si>
  <si>
    <t>Julio Carreras</t>
  </si>
  <si>
    <t>Tim Elko</t>
  </si>
  <si>
    <t>Brandon Martorano</t>
  </si>
  <si>
    <t>Luis Mieses</t>
  </si>
  <si>
    <t>Bradley Zimmer</t>
  </si>
  <si>
    <t>Gabriel Martinez</t>
  </si>
  <si>
    <t>Ford Proctor</t>
  </si>
  <si>
    <t>Kobe Kato</t>
  </si>
  <si>
    <t>Drew Campbell</t>
  </si>
  <si>
    <t>Chandler Redmond</t>
  </si>
  <si>
    <t>Onix Vega</t>
  </si>
  <si>
    <t>Monte Harrison</t>
  </si>
  <si>
    <t>Felix Stevens</t>
  </si>
  <si>
    <t>Jack Reinheimer</t>
  </si>
  <si>
    <t>Imanol Vargas</t>
  </si>
  <si>
    <t>Colton Welker</t>
  </si>
  <si>
    <t>Kyle Datres</t>
  </si>
  <si>
    <t>Tyler Tolve</t>
  </si>
  <si>
    <t>William Simoneit</t>
  </si>
  <si>
    <t>Osvaldo Tovalin</t>
  </si>
  <si>
    <t>Luca Tresh</t>
  </si>
  <si>
    <t>Luis Verdugo</t>
  </si>
  <si>
    <t>Malcom Nuñez</t>
  </si>
  <si>
    <t>Liam Spence</t>
  </si>
  <si>
    <t>Heriberto Hernandez</t>
  </si>
  <si>
    <t>Pedro Martinez</t>
  </si>
  <si>
    <t>Xavier Fernández</t>
  </si>
  <si>
    <t>Daniel Palka</t>
  </si>
  <si>
    <t>Luis Yanel Diaz</t>
  </si>
  <si>
    <t>Shane Matheny</t>
  </si>
  <si>
    <t>Colby Smelley</t>
  </si>
  <si>
    <t>Eric Rodriguez</t>
  </si>
  <si>
    <t>Petey Halpin</t>
  </si>
  <si>
    <t>Kala'i Rosario</t>
  </si>
  <si>
    <t>Karl Ellison</t>
  </si>
  <si>
    <t>Aaron Whitefield</t>
  </si>
  <si>
    <t>Tommy Sacco Jr.</t>
  </si>
  <si>
    <t>Andy Atwood</t>
  </si>
  <si>
    <t>Angeudis Santos</t>
  </si>
  <si>
    <t>Ashton Creal</t>
  </si>
  <si>
    <t>Chad Bell</t>
  </si>
  <si>
    <t>Grant Little</t>
  </si>
  <si>
    <t>Terence Doston</t>
  </si>
  <si>
    <t>Zach Davis</t>
  </si>
  <si>
    <t>Josiah Sightler</t>
  </si>
  <si>
    <t>Landon Stephens</t>
  </si>
  <si>
    <t>Kyler Castillo</t>
  </si>
  <si>
    <t>Jake Hager</t>
  </si>
  <si>
    <t>Evan Edwards</t>
  </si>
  <si>
    <t>Dasan Brown</t>
  </si>
  <si>
    <t>PK Morris</t>
  </si>
  <si>
    <t>Niko Decolati</t>
  </si>
  <si>
    <t>Andres Sosa</t>
  </si>
  <si>
    <t>Miguel Cabrera</t>
  </si>
  <si>
    <t>Haydn McGeary</t>
  </si>
  <si>
    <t>Christian Franklin</t>
  </si>
  <si>
    <t>Mike Salvatore</t>
  </si>
  <si>
    <t>Martín Maldonado</t>
  </si>
  <si>
    <t>Nicholas Northcut</t>
  </si>
  <si>
    <t>Justin Connell</t>
  </si>
  <si>
    <t>Jean Walters</t>
  </si>
  <si>
    <t>Anthony Mulrine</t>
  </si>
  <si>
    <t>Zach Daniels</t>
  </si>
  <si>
    <t>Mateo Gil</t>
  </si>
  <si>
    <t>Armani Smith</t>
  </si>
  <si>
    <t>James Triantos</t>
  </si>
  <si>
    <t>Jordan Diaz</t>
  </si>
  <si>
    <t>Max Wright</t>
  </si>
  <si>
    <t>Ismael Alcantara</t>
  </si>
  <si>
    <t>Daniel Cabrera</t>
  </si>
  <si>
    <t>Frankie Tostado</t>
  </si>
  <si>
    <t>J.D. Orr</t>
  </si>
  <si>
    <t>Miguel Hiraldo</t>
  </si>
  <si>
    <t>Jake Anchia</t>
  </si>
  <si>
    <t>Zac Veen</t>
  </si>
  <si>
    <t>Andrew Moritz</t>
  </si>
  <si>
    <t>Carter Williams</t>
  </si>
  <si>
    <t>Josh Stowers</t>
  </si>
  <si>
    <t>Cameron Barstad</t>
  </si>
  <si>
    <t>Josh Sale</t>
  </si>
  <si>
    <t>Yanquiel Fernandez</t>
  </si>
  <si>
    <t>Diego Infante</t>
  </si>
  <si>
    <t>Jesús Aguilar</t>
  </si>
  <si>
    <t>Charlie Culberson</t>
  </si>
  <si>
    <t>Arden Pabst</t>
  </si>
  <si>
    <t>Jack López</t>
  </si>
  <si>
    <t>Jose Mena</t>
  </si>
  <si>
    <t>Jose Acosta</t>
  </si>
  <si>
    <t>Hogan Windish</t>
  </si>
  <si>
    <t>Joe Suozzi</t>
  </si>
  <si>
    <t>Frainyer Chavez</t>
  </si>
  <si>
    <t>Alex Ramírez</t>
  </si>
  <si>
    <t>Clint Frazier</t>
  </si>
  <si>
    <t>Ty Duvall</t>
  </si>
  <si>
    <t>Pedro Castellanos</t>
  </si>
  <si>
    <t>Cody Morissette</t>
  </si>
  <si>
    <t>Grant Koch</t>
  </si>
  <si>
    <t>Will Frizzell</t>
  </si>
  <si>
    <t>Spencer Henson</t>
  </si>
  <si>
    <t>Mason Martin</t>
  </si>
  <si>
    <t>Marcus Lee Sang</t>
  </si>
  <si>
    <t>Trevor Boone</t>
  </si>
  <si>
    <t>Nelson Maldonado</t>
  </si>
  <si>
    <t>Trevor Schwecke</t>
  </si>
  <si>
    <t>Ynmanol Mariñez</t>
  </si>
  <si>
    <t>Michael Cantu</t>
  </si>
  <si>
    <t>Riley Mahan</t>
  </si>
  <si>
    <t>Connor Hoover</t>
  </si>
  <si>
    <t>Jan Mercado</t>
  </si>
  <si>
    <t>Casey Opitz</t>
  </si>
  <si>
    <t>Hamlet Marte</t>
  </si>
  <si>
    <t>Zach Zubia</t>
  </si>
  <si>
    <t>Aaron McKeithan</t>
  </si>
  <si>
    <t>Donta' Williams</t>
  </si>
  <si>
    <t>David Freitas</t>
  </si>
  <si>
    <t>Wade Stauss</t>
  </si>
  <si>
    <t>Mason Auer</t>
  </si>
  <si>
    <t>Jacob Pearson</t>
  </si>
  <si>
    <t>Blaze Jordan</t>
  </si>
  <si>
    <t>Zavier Warren</t>
  </si>
  <si>
    <t>Grayson Greiner</t>
  </si>
  <si>
    <t>Chad Stevens</t>
  </si>
  <si>
    <t>Garrett Whitley</t>
  </si>
  <si>
    <t>Damon Dues</t>
  </si>
  <si>
    <t>Bryant Packard</t>
  </si>
  <si>
    <t>Jared Carr</t>
  </si>
  <si>
    <t>Zack Collins</t>
  </si>
  <si>
    <t>Hunter Dozier</t>
  </si>
  <si>
    <t>Wilson Garcia</t>
  </si>
  <si>
    <t>Aaron Shackelford</t>
  </si>
  <si>
    <t>Lazaro Armenteros</t>
  </si>
  <si>
    <t>Caeden Trenkle</t>
  </si>
  <si>
    <t>Cameron Masterman</t>
  </si>
  <si>
    <t>Greyson Jenista</t>
  </si>
  <si>
    <t>AJ Lewis</t>
  </si>
  <si>
    <t>Jacob Teter</t>
  </si>
  <si>
    <t>Roberto Alvarez</t>
  </si>
  <si>
    <t>Alberto Rodriguez</t>
  </si>
  <si>
    <t>Tyler Esplin</t>
  </si>
  <si>
    <t>Scott Schreiber</t>
  </si>
  <si>
    <t>Carson Taylor</t>
  </si>
  <si>
    <t>Nick Senzel</t>
  </si>
  <si>
    <t>Ryan Aguilar</t>
  </si>
  <si>
    <t>Brandon Parker</t>
  </si>
  <si>
    <t>Jorge Oña</t>
  </si>
  <si>
    <t>Garrett Wolforth</t>
  </si>
  <si>
    <t>Jonathan Morales</t>
  </si>
  <si>
    <t>Nick Decker</t>
  </si>
  <si>
    <t>Nick Dalesandro</t>
  </si>
  <si>
    <t>Tucker Flint</t>
  </si>
  <si>
    <t>Ben Malgeri</t>
  </si>
  <si>
    <t>Evan Skoug</t>
  </si>
  <si>
    <t>Cody Wilson</t>
  </si>
  <si>
    <t>Andy Yerzy</t>
  </si>
  <si>
    <t>Robert Perez Jr.</t>
  </si>
  <si>
    <t>Brandon Lewis</t>
  </si>
  <si>
    <t>Aaron Sabato</t>
  </si>
  <si>
    <t>Donovan Casey</t>
  </si>
  <si>
    <t>Logan Wyatt</t>
  </si>
  <si>
    <t>DJ Gladney</t>
  </si>
  <si>
    <t>Joshua Fuentes</t>
  </si>
  <si>
    <t>Lamar Sparks</t>
  </si>
  <si>
    <t>Joe Donovan</t>
  </si>
  <si>
    <t>Kevin Graham</t>
  </si>
  <si>
    <t>Bennett Hostetler</t>
  </si>
  <si>
    <t>Nick Quintana</t>
  </si>
  <si>
    <t>Jordy Barley</t>
  </si>
  <si>
    <t>Tyler Osik</t>
  </si>
  <si>
    <t>Javier Valdes</t>
  </si>
  <si>
    <t>Zach Watson</t>
  </si>
  <si>
    <t>Gionti Turner</t>
  </si>
  <si>
    <t>Beau Philip</t>
  </si>
  <si>
    <t>Robert Hassell III</t>
  </si>
  <si>
    <t>Walking Cabrera</t>
  </si>
  <si>
    <t>Brenden Dixon</t>
  </si>
  <si>
    <t>Connor Scott</t>
  </si>
  <si>
    <t>Brett Johnson</t>
  </si>
  <si>
    <t>Hayden Dunhurst</t>
  </si>
  <si>
    <t>Cooper Johnson</t>
  </si>
  <si>
    <t>Kenneth Betancourt</t>
  </si>
  <si>
    <t>Alexfri Planez</t>
  </si>
  <si>
    <t>Junior Perez</t>
  </si>
  <si>
    <t>Brian Rey</t>
  </si>
  <si>
    <t>Neyfy Castillo</t>
  </si>
  <si>
    <t>Luis Toribio</t>
  </si>
  <si>
    <t>Edryn Rodriguez</t>
  </si>
  <si>
    <t>Joe Naranjo</t>
  </si>
  <si>
    <t>Paul Witt</t>
  </si>
  <si>
    <t>Cole Roederer</t>
  </si>
  <si>
    <t>Kevin Maitan</t>
  </si>
  <si>
    <t>Nick Schnell</t>
  </si>
  <si>
    <t>Juan Fernandez</t>
  </si>
  <si>
    <t>J.C. Correa</t>
  </si>
  <si>
    <t>Todd Lott</t>
  </si>
  <si>
    <t>Tyler Robertson</t>
  </si>
  <si>
    <t>Casey Martin</t>
  </si>
  <si>
    <t>Colby Thomas</t>
  </si>
  <si>
    <t>Scott McKeon</t>
  </si>
  <si>
    <t>Wilfred Veras</t>
  </si>
  <si>
    <t>Eddy Diaz</t>
  </si>
  <si>
    <t>Nic Kent</t>
  </si>
  <si>
    <t>Agustin Ruiz</t>
  </si>
  <si>
    <t>Leandro Pineda</t>
  </si>
  <si>
    <t>D'Shawn Knowles</t>
  </si>
  <si>
    <t>Sheng-Ping Chen</t>
  </si>
  <si>
    <t>Brayan Buelvas</t>
  </si>
  <si>
    <t>Nick Shumpert</t>
  </si>
  <si>
    <t>Jordan Brewer</t>
  </si>
  <si>
    <t>Willie Joe Garry Jr.</t>
  </si>
  <si>
    <t>Harold Castro</t>
  </si>
  <si>
    <t>Bladimir Restituyo</t>
  </si>
  <si>
    <t>Tyler Miller</t>
  </si>
  <si>
    <t>McCarthy Tatum</t>
  </si>
  <si>
    <t>Jose Ramos</t>
  </si>
  <si>
    <t>Chris Shaw</t>
  </si>
  <si>
    <t>Bryce Ball</t>
  </si>
  <si>
    <t>Taylor Snyder</t>
  </si>
  <si>
    <t>Luis Encarnacion</t>
  </si>
  <si>
    <t>Myles Emmerson</t>
  </si>
  <si>
    <t>Ryan Wrobleski</t>
  </si>
  <si>
    <t>Jordan Nwogu</t>
  </si>
  <si>
    <t>Zion Bannister</t>
  </si>
  <si>
    <t>Kekai Rios</t>
  </si>
  <si>
    <t>Wendell Rijo</t>
  </si>
  <si>
    <t>Lolo Sanchez</t>
  </si>
  <si>
    <t>Noah Campbell</t>
  </si>
  <si>
    <t>Korey Holland</t>
  </si>
  <si>
    <t>Caleb Roberts</t>
  </si>
  <si>
    <t>Michael Toglia</t>
  </si>
  <si>
    <t>Tanner Allen</t>
  </si>
  <si>
    <t>James Free</t>
  </si>
  <si>
    <t>Justice Thompson</t>
  </si>
  <si>
    <t>Rainer Nunez</t>
  </si>
  <si>
    <t>Hendrik Clementina</t>
  </si>
  <si>
    <t>Joe Gray Jr.</t>
  </si>
  <si>
    <t>Jacob Gonzalez</t>
  </si>
  <si>
    <t>Griffin Doersching</t>
  </si>
  <si>
    <t>Daniel Montano</t>
  </si>
  <si>
    <t>Preston Palmeiro</t>
  </si>
  <si>
    <t>Alex McGarry</t>
  </si>
  <si>
    <t>Yasel Antuna</t>
  </si>
  <si>
    <t>Duke Ellis</t>
  </si>
  <si>
    <t>Jalen Battles</t>
  </si>
  <si>
    <t>Nick Vogt</t>
  </si>
  <si>
    <t>Orlando Martinez</t>
  </si>
  <si>
    <t>Jake Rucker</t>
  </si>
  <si>
    <t>Matt Adams</t>
  </si>
  <si>
    <t>Jeison Guzmán</t>
  </si>
  <si>
    <t>Tristen Lutz</t>
  </si>
  <si>
    <t>Benny Montgomery</t>
  </si>
  <si>
    <t>Trey Harris</t>
  </si>
  <si>
    <t>Colin Simpson</t>
  </si>
  <si>
    <t>Julio Carrion</t>
  </si>
  <si>
    <t>Geraldo Quintero</t>
  </si>
  <si>
    <t>Austin Callahan</t>
  </si>
  <si>
    <t>Jaylen Palmer</t>
  </si>
  <si>
    <t>Angel Aponte</t>
  </si>
  <si>
    <t>TT Bowens</t>
  </si>
  <si>
    <t>Cal Conley</t>
  </si>
  <si>
    <t>Alejandro Pie</t>
  </si>
  <si>
    <t>Josh Hatcher</t>
  </si>
  <si>
    <t>Michael Sandle</t>
  </si>
  <si>
    <t>Madison Stokes</t>
  </si>
  <si>
    <t>Werner Blakely</t>
  </si>
  <si>
    <t>Brantley Bell</t>
  </si>
  <si>
    <t>Grant Lavigne</t>
  </si>
  <si>
    <t>Sebastian Espino</t>
  </si>
  <si>
    <t>Jhailyn Ortiz</t>
  </si>
  <si>
    <t>Baron Radcliff</t>
  </si>
  <si>
    <t>Victor Bericoto</t>
  </si>
  <si>
    <t>Damon Keith</t>
  </si>
  <si>
    <t>Dilan Rosario</t>
  </si>
  <si>
    <t>Keyber Rodriguez</t>
  </si>
  <si>
    <t>Alex Hall</t>
  </si>
  <si>
    <t>Ryan Clifford</t>
  </si>
  <si>
    <t>Logan Cerny</t>
  </si>
  <si>
    <t>Carlos De La Cruz</t>
  </si>
  <si>
    <t>Justin Lavey</t>
  </si>
  <si>
    <t>Sammy Siani</t>
  </si>
  <si>
    <t>Lucas Dunn</t>
  </si>
  <si>
    <t>Danny Bautista Jr.</t>
  </si>
  <si>
    <t>Justin Farmer</t>
  </si>
  <si>
    <t>Hudson Potts</t>
  </si>
  <si>
    <t>L.J. Jones</t>
  </si>
  <si>
    <t>Caberea Weaver</t>
  </si>
  <si>
    <t>Dalvy Rosario</t>
  </si>
  <si>
    <t>Bryson Worrell</t>
  </si>
  <si>
    <t>Carlos Luis</t>
  </si>
  <si>
    <t>Arol Vera</t>
  </si>
  <si>
    <t>Rixon Wingrove</t>
  </si>
  <si>
    <t>Ethan Wilson</t>
  </si>
  <si>
    <t>Sammy Infante</t>
  </si>
  <si>
    <t>Jeremy De La Rosa</t>
  </si>
  <si>
    <t>Aaron Zavala</t>
  </si>
  <si>
    <t>Tim Borden II</t>
  </si>
  <si>
    <t>Will Matthiessen</t>
  </si>
  <si>
    <t>Jack Rogers</t>
  </si>
  <si>
    <t>T.J. White</t>
  </si>
  <si>
    <t>Jared Dupere</t>
  </si>
  <si>
    <t>Kale Emshoff</t>
  </si>
  <si>
    <t>Sonny DiChiara</t>
  </si>
  <si>
    <t>Chris Seise</t>
  </si>
  <si>
    <t>Joe Stewart</t>
  </si>
  <si>
    <t>Rolando Espinosa</t>
  </si>
  <si>
    <t>Anthony Servideo</t>
  </si>
  <si>
    <t>Jonathan Guzmán</t>
  </si>
  <si>
    <t>Bryson Horne</t>
  </si>
  <si>
    <t>Miguel Palma</t>
  </si>
  <si>
    <t>Current WAR</t>
  </si>
  <si>
    <t>of 1</t>
  </si>
  <si>
    <t>Page Size:</t>
  </si>
  <si>
    <t>Jon Gray</t>
  </si>
  <si>
    <t>Patrick Sandoval</t>
  </si>
  <si>
    <t>Kyle Bradish</t>
  </si>
  <si>
    <t>Paul Skenes</t>
  </si>
  <si>
    <t>Michael Wacha</t>
  </si>
  <si>
    <t>Clarke Schmidt</t>
  </si>
  <si>
    <t>Nick Martinez</t>
  </si>
  <si>
    <t>Trevor Williams</t>
  </si>
  <si>
    <t>Nick Lodolo</t>
  </si>
  <si>
    <t>Justin Steele</t>
  </si>
  <si>
    <t>Ben Brown</t>
  </si>
  <si>
    <t>Bryan Woo</t>
  </si>
  <si>
    <t>Yu Darvish</t>
  </si>
  <si>
    <t>Casey Mize</t>
  </si>
  <si>
    <t>Nathan Eovaldi</t>
  </si>
  <si>
    <t>Mitchell Parker</t>
  </si>
  <si>
    <t>Jameson Taillon</t>
  </si>
  <si>
    <t>Sean Manaea</t>
  </si>
  <si>
    <t>Mitch Spence</t>
  </si>
  <si>
    <t>Simeon Woods Richardson</t>
  </si>
  <si>
    <t>Frankie Montas</t>
  </si>
  <si>
    <t>Hunter Brown</t>
  </si>
  <si>
    <t>Matt Strahm</t>
  </si>
  <si>
    <t>Alec Marsh</t>
  </si>
  <si>
    <t>Reid Detmers</t>
  </si>
  <si>
    <t>Mason Miller</t>
  </si>
  <si>
    <t>Chris Paddack</t>
  </si>
  <si>
    <t>Andrew Heaney</t>
  </si>
  <si>
    <t>Emmanuel Clase</t>
  </si>
  <si>
    <t>Cole Irvin</t>
  </si>
  <si>
    <t>Jesús Luzardo</t>
  </si>
  <si>
    <t>Albert Suárez</t>
  </si>
  <si>
    <t>Ryan Walker</t>
  </si>
  <si>
    <t>Ryan Pepiot</t>
  </si>
  <si>
    <t>Hunter Gaddis</t>
  </si>
  <si>
    <t>Kyle Harrison</t>
  </si>
  <si>
    <t>Robert Gasser</t>
  </si>
  <si>
    <t>Cooper Criswell</t>
  </si>
  <si>
    <t>Carson Spiers</t>
  </si>
  <si>
    <t>Ryan Weathers</t>
  </si>
  <si>
    <t>Cade Smith</t>
  </si>
  <si>
    <t>Justin Slaten</t>
  </si>
  <si>
    <t>José Soriano</t>
  </si>
  <si>
    <t>Bryan Hudson</t>
  </si>
  <si>
    <t>Cody Bradford</t>
  </si>
  <si>
    <t>Griffin Jax</t>
  </si>
  <si>
    <t>Spencer Arrighetti</t>
  </si>
  <si>
    <t>Jeff Hoffman</t>
  </si>
  <si>
    <t>Aaron Civale</t>
  </si>
  <si>
    <t>Ross Stripling</t>
  </si>
  <si>
    <t>Kenley Jansen</t>
  </si>
  <si>
    <t>Tylor Megill</t>
  </si>
  <si>
    <t>Keegan Akin</t>
  </si>
  <si>
    <t>Christian Scott</t>
  </si>
  <si>
    <t>Braxton Garrett</t>
  </si>
  <si>
    <t>Ben Lively</t>
  </si>
  <si>
    <t>Josh Hader</t>
  </si>
  <si>
    <t>Max Scherzer</t>
  </si>
  <si>
    <t>Brayan Bello</t>
  </si>
  <si>
    <t>Garrett Whitlock</t>
  </si>
  <si>
    <t>Adrian Morejon</t>
  </si>
  <si>
    <t>Orion Kerkering</t>
  </si>
  <si>
    <t>Michael Lorenzen</t>
  </si>
  <si>
    <t>Jordan Wicks</t>
  </si>
  <si>
    <t>Nick Pivetta</t>
  </si>
  <si>
    <t>Justin Verlander</t>
  </si>
  <si>
    <t>Will Vest</t>
  </si>
  <si>
    <t>Chris Flexen</t>
  </si>
  <si>
    <t>Michael Grove</t>
  </si>
  <si>
    <t>Andrés Muñoz</t>
  </si>
  <si>
    <t>Fernando Cruz</t>
  </si>
  <si>
    <t>Taj Bradley</t>
  </si>
  <si>
    <t>Trevor Megill</t>
  </si>
  <si>
    <t>Dylan Floro</t>
  </si>
  <si>
    <t>Graham Ashcraft</t>
  </si>
  <si>
    <t>David Robertson</t>
  </si>
  <si>
    <t>Josh Winckowski</t>
  </si>
  <si>
    <t>Luis L. Ortiz</t>
  </si>
  <si>
    <t>Ryan Helsley</t>
  </si>
  <si>
    <t>Beau Brieske</t>
  </si>
  <si>
    <t>Jonathan Cannon</t>
  </si>
  <si>
    <t>Ryan Pressly</t>
  </si>
  <si>
    <t>Luke Weaver</t>
  </si>
  <si>
    <t>Ryne Nelson</t>
  </si>
  <si>
    <t>John Means</t>
  </si>
  <si>
    <t>Joey Estes</t>
  </si>
  <si>
    <t>Pete Fairbanks</t>
  </si>
  <si>
    <t>Andrew Nardi</t>
  </si>
  <si>
    <t>Hunter Harvey</t>
  </si>
  <si>
    <t>Trevor Rogers</t>
  </si>
  <si>
    <t>Trent Thornton</t>
  </si>
  <si>
    <t>Tim Herrin</t>
  </si>
  <si>
    <t>Tobias Myers</t>
  </si>
  <si>
    <t>Clay Holmes</t>
  </si>
  <si>
    <t>Merrill Kelly</t>
  </si>
  <si>
    <t>Spencer Turnbull</t>
  </si>
  <si>
    <t>José Alvarado</t>
  </si>
  <si>
    <t>Dane Dunning</t>
  </si>
  <si>
    <t>Dean Kremer</t>
  </si>
  <si>
    <t>Drew Thorpe</t>
  </si>
  <si>
    <t>Kirby Yates</t>
  </si>
  <si>
    <t>Joe Jiménez</t>
  </si>
  <si>
    <t>Joe Mantiply</t>
  </si>
  <si>
    <t>Craig Kimbrel</t>
  </si>
  <si>
    <t>Tanner Banks</t>
  </si>
  <si>
    <t>Trevor Richards</t>
  </si>
  <si>
    <t>Jacob Webb</t>
  </si>
  <si>
    <t>Cristian Javier</t>
  </si>
  <si>
    <t>Paul Blackburn</t>
  </si>
  <si>
    <t>Landon Knack</t>
  </si>
  <si>
    <t>Martín Pérez</t>
  </si>
  <si>
    <t>Jeremiah Estrada</t>
  </si>
  <si>
    <t>Brennan Bernardino</t>
  </si>
  <si>
    <t>Spencer Howard</t>
  </si>
  <si>
    <t>Cole Sands</t>
  </si>
  <si>
    <t>Alex Vesia</t>
  </si>
  <si>
    <t>Jhony Brito</t>
  </si>
  <si>
    <t>James Paxton</t>
  </si>
  <si>
    <t>Jorge Alcala</t>
  </si>
  <si>
    <t>Carlos Estévez</t>
  </si>
  <si>
    <t>Yimi García</t>
  </si>
  <si>
    <t>Jared Koenig</t>
  </si>
  <si>
    <t>Matt Manning</t>
  </si>
  <si>
    <t>Joe Ross</t>
  </si>
  <si>
    <t>Evan Phillips</t>
  </si>
  <si>
    <t>John Brebbia</t>
  </si>
  <si>
    <t>Shawn Dubin</t>
  </si>
  <si>
    <t>Declan Cronin</t>
  </si>
  <si>
    <t>Robert Garcia</t>
  </si>
  <si>
    <t>Nick Mears</t>
  </si>
  <si>
    <t>Cade Povich</t>
  </si>
  <si>
    <t>Raisel Iglesias</t>
  </si>
  <si>
    <t>José Buttó</t>
  </si>
  <si>
    <t>Davis Daniel</t>
  </si>
  <si>
    <t>Max Meyer</t>
  </si>
  <si>
    <t>Aaron Bummer</t>
  </si>
  <si>
    <t>Ryne Stanek</t>
  </si>
  <si>
    <t>Adrian Houser</t>
  </si>
  <si>
    <t>Matthew Liberatore</t>
  </si>
  <si>
    <t>Robert Suarez</t>
  </si>
  <si>
    <t>Hunter Stratton</t>
  </si>
  <si>
    <t>Reed Garrett</t>
  </si>
  <si>
    <t>Kevin Kelly</t>
  </si>
  <si>
    <t>Calvin Faucher</t>
  </si>
  <si>
    <t>Ian Hamilton</t>
  </si>
  <si>
    <t>Steven Matz</t>
  </si>
  <si>
    <t>Dylan Lee</t>
  </si>
  <si>
    <t>Mark Leiter Jr.</t>
  </si>
  <si>
    <t>Shawn Armstrong</t>
  </si>
  <si>
    <t>Hoby Milner</t>
  </si>
  <si>
    <t>Colin Holderman</t>
  </si>
  <si>
    <t>Tyler Wells</t>
  </si>
  <si>
    <t>Bryce Elder</t>
  </si>
  <si>
    <t>Anthony Molina</t>
  </si>
  <si>
    <t>Osvaldo Bido</t>
  </si>
  <si>
    <t>Danny Coulombe</t>
  </si>
  <si>
    <t>José Ureña</t>
  </si>
  <si>
    <t>Ryan Fernandez</t>
  </si>
  <si>
    <t>John Schreiber</t>
  </si>
  <si>
    <t>Sam Moll</t>
  </si>
  <si>
    <t>Carmen Mlodzinski</t>
  </si>
  <si>
    <t>Edward Cabrera</t>
  </si>
  <si>
    <t>Slade Cecconi</t>
  </si>
  <si>
    <t>Pierce Johnson</t>
  </si>
  <si>
    <t>Tyler Rogers</t>
  </si>
  <si>
    <t>Kyle Nicolas</t>
  </si>
  <si>
    <t>Kyle Hurt</t>
  </si>
  <si>
    <t>Dedniel Núñez</t>
  </si>
  <si>
    <t>Marco Gonzales</t>
  </si>
  <si>
    <t>Taylor Rogers</t>
  </si>
  <si>
    <t>Kevin Ginkel</t>
  </si>
  <si>
    <t>Jared Shuster</t>
  </si>
  <si>
    <t>Luis Medina</t>
  </si>
  <si>
    <t>Adam Ottavino</t>
  </si>
  <si>
    <t>Kyle Leahy</t>
  </si>
  <si>
    <t>Derek Law</t>
  </si>
  <si>
    <t>Andrew Chafin</t>
  </si>
  <si>
    <t>Porter Hodge</t>
  </si>
  <si>
    <t>Cam Booser</t>
  </si>
  <si>
    <t>Ty Blach</t>
  </si>
  <si>
    <t>Alek Manoah</t>
  </si>
  <si>
    <t>Jakob Junis</t>
  </si>
  <si>
    <t>Kyle Muller</t>
  </si>
  <si>
    <t>Justin Martinez</t>
  </si>
  <si>
    <t>Brock Stewart</t>
  </si>
  <si>
    <t>AJ Smith-Shawver</t>
  </si>
  <si>
    <t>Sean Reid-Foley</t>
  </si>
  <si>
    <t>Nick Nelson</t>
  </si>
  <si>
    <t>Joe Musgrove</t>
  </si>
  <si>
    <t>Tyler Holton</t>
  </si>
  <si>
    <t>David Bednar</t>
  </si>
  <si>
    <t>Carlos Carrasco</t>
  </si>
  <si>
    <t>Scott Barlow</t>
  </si>
  <si>
    <t>Alexis Díaz</t>
  </si>
  <si>
    <t>Kenta Maeda</t>
  </si>
  <si>
    <t>Hunter Strickland</t>
  </si>
  <si>
    <t>José Leclerc</t>
  </si>
  <si>
    <t>Ryan Thompson</t>
  </si>
  <si>
    <t>Daniel Hudson</t>
  </si>
  <si>
    <t>Caleb Boushley</t>
  </si>
  <si>
    <t>Tayler Scott</t>
  </si>
  <si>
    <t>Cionel Pérez</t>
  </si>
  <si>
    <t>Sam Hentges</t>
  </si>
  <si>
    <t>Bryan Hoeing</t>
  </si>
  <si>
    <t>Joey Wentz</t>
  </si>
  <si>
    <t>DJ Herz</t>
  </si>
  <si>
    <t>Shaun Anderson</t>
  </si>
  <si>
    <t>David Festa</t>
  </si>
  <si>
    <t>Michael Tonkin</t>
  </si>
  <si>
    <t>José Suarez</t>
  </si>
  <si>
    <t>Yonny Chirinos</t>
  </si>
  <si>
    <t>Bowden Francis</t>
  </si>
  <si>
    <t>Angel Zerpa</t>
  </si>
  <si>
    <t>Tanner Scott</t>
  </si>
  <si>
    <t>Mike Clevinger</t>
  </si>
  <si>
    <t>Roansy Contreras</t>
  </si>
  <si>
    <t>Joel Payamps</t>
  </si>
  <si>
    <t>David Peterson</t>
  </si>
  <si>
    <t>Kyle Hendricks</t>
  </si>
  <si>
    <t>Eli Morgan</t>
  </si>
  <si>
    <t>Caleb Ferguson</t>
  </si>
  <si>
    <t>Justin Wilson</t>
  </si>
  <si>
    <t>Ryan Borucki</t>
  </si>
  <si>
    <t>Jacob Latz</t>
  </si>
  <si>
    <t>Yuki Matsui</t>
  </si>
  <si>
    <t>Anthony Bender</t>
  </si>
  <si>
    <t>JoJo Romero</t>
  </si>
  <si>
    <t>Alex Faedo</t>
  </si>
  <si>
    <t>Jason Adam</t>
  </si>
  <si>
    <t>Seranthony Domínguez</t>
  </si>
  <si>
    <t>Kody Funderburk</t>
  </si>
  <si>
    <t>Anthony Maldonado</t>
  </si>
  <si>
    <t>Valente Bellozo</t>
  </si>
  <si>
    <t>Cody Poteet</t>
  </si>
  <si>
    <t>Garrett Cleavinger</t>
  </si>
  <si>
    <t>Bryse Wilson</t>
  </si>
  <si>
    <t>Joan Adon</t>
  </si>
  <si>
    <t>Josh Staumont</t>
  </si>
  <si>
    <t>Burch Smith</t>
  </si>
  <si>
    <t>José Ruiz</t>
  </si>
  <si>
    <t>Zack Kelly</t>
  </si>
  <si>
    <t>Randy Rodríguez</t>
  </si>
  <si>
    <t>Kyle Freeland</t>
  </si>
  <si>
    <t>Bryan Abreu</t>
  </si>
  <si>
    <t>Luis García</t>
  </si>
  <si>
    <t>Ronny Henriquez</t>
  </si>
  <si>
    <t>Blake Walston</t>
  </si>
  <si>
    <t>Brooks Raley</t>
  </si>
  <si>
    <t>Randy Vásquez</t>
  </si>
  <si>
    <t>Anthony Veneziano</t>
  </si>
  <si>
    <t>Peter Lambert</t>
  </si>
  <si>
    <t>Brent Suter</t>
  </si>
  <si>
    <t>Hayden Wesneski</t>
  </si>
  <si>
    <t>Janson Junk</t>
  </si>
  <si>
    <t>T.J. McFarland</t>
  </si>
  <si>
    <t>Nick Vespi</t>
  </si>
  <si>
    <t>A.J. Puk</t>
  </si>
  <si>
    <t>Chris Martin</t>
  </si>
  <si>
    <t>Carlos Rodriguez</t>
  </si>
  <si>
    <t>James McArthur</t>
  </si>
  <si>
    <t>Paul Sewald</t>
  </si>
  <si>
    <t>Steven Okert</t>
  </si>
  <si>
    <t>Joe Kelly</t>
  </si>
  <si>
    <t>Josh Sborz</t>
  </si>
  <si>
    <t>Blake Treinen</t>
  </si>
  <si>
    <t>Buck Farmer</t>
  </si>
  <si>
    <t>Richard Lovelady</t>
  </si>
  <si>
    <t>Chris Stratton</t>
  </si>
  <si>
    <t>John King</t>
  </si>
  <si>
    <t>Pedro Avila</t>
  </si>
  <si>
    <t>Jack O'Loughlin</t>
  </si>
  <si>
    <t>Hogan Harris</t>
  </si>
  <si>
    <t>Keider Montero</t>
  </si>
  <si>
    <t>Tyson Miller</t>
  </si>
  <si>
    <t>Louie Varland</t>
  </si>
  <si>
    <t>Jonathan Loáisiga</t>
  </si>
  <si>
    <t>Emilio Pagán</t>
  </si>
  <si>
    <t>Alex Wood</t>
  </si>
  <si>
    <t>Daysbel Hernández</t>
  </si>
  <si>
    <t>Josiah Gray</t>
  </si>
  <si>
    <t>Elvis Peguero</t>
  </si>
  <si>
    <t>Anthony Banda</t>
  </si>
  <si>
    <t>J.P. France</t>
  </si>
  <si>
    <t>Andre Pallante</t>
  </si>
  <si>
    <t>Colten Brewer</t>
  </si>
  <si>
    <t>Sean Hjelle</t>
  </si>
  <si>
    <t>Jordan Lyles</t>
  </si>
  <si>
    <t>Drew Smith</t>
  </si>
  <si>
    <t>Allan Winans</t>
  </si>
  <si>
    <t>Julian Merryweather</t>
  </si>
  <si>
    <t>Keegan Thompson</t>
  </si>
  <si>
    <t>Sixto Sánchez</t>
  </si>
  <si>
    <t>Matt Barnes</t>
  </si>
  <si>
    <t>Michael Kelly</t>
  </si>
  <si>
    <t>Gregory Soto</t>
  </si>
  <si>
    <t>Yency Almonte</t>
  </si>
  <si>
    <t>Edwin Uceta</t>
  </si>
  <si>
    <t>Gabe Speier</t>
  </si>
  <si>
    <t>Chad Green</t>
  </si>
  <si>
    <t>Stephen Kolek</t>
  </si>
  <si>
    <t>Daniel Palencia</t>
  </si>
  <si>
    <t>Josh Walker</t>
  </si>
  <si>
    <t>Yariel Rodríguez</t>
  </si>
  <si>
    <t>Dillon Tate</t>
  </si>
  <si>
    <t>Josh Fleming</t>
  </si>
  <si>
    <t>Sam Long</t>
  </si>
  <si>
    <t>Colin Poche</t>
  </si>
  <si>
    <t>Carlos Hernández</t>
  </si>
  <si>
    <t>Kevin Herget</t>
  </si>
  <si>
    <t>Clayton Beeter</t>
  </si>
  <si>
    <t>Taijuan Walker</t>
  </si>
  <si>
    <t>Peter Strzelecki</t>
  </si>
  <si>
    <t>Jacob Waguespack</t>
  </si>
  <si>
    <t>Brady Basso</t>
  </si>
  <si>
    <t>Miguel Díaz</t>
  </si>
  <si>
    <t>Drew Smyly</t>
  </si>
  <si>
    <t>Justin Anderson</t>
  </si>
  <si>
    <t>Keaton Winn</t>
  </si>
  <si>
    <t>Chase Silseth</t>
  </si>
  <si>
    <t>Chad Kuhl</t>
  </si>
  <si>
    <t>Quinn Priester</t>
  </si>
  <si>
    <t>Justin Sterner</t>
  </si>
  <si>
    <t>Hans Crouse</t>
  </si>
  <si>
    <t>Enoli Paredes</t>
  </si>
  <si>
    <t>Alex Young</t>
  </si>
  <si>
    <t>Tayler Saucedo</t>
  </si>
  <si>
    <t>Kyle Finnegan</t>
  </si>
  <si>
    <t>Huascar Brazoban</t>
  </si>
  <si>
    <t>Joe Boyle</t>
  </si>
  <si>
    <t>Adam Kloffenstein</t>
  </si>
  <si>
    <t>Andrew Kittredge</t>
  </si>
  <si>
    <t>Lucas Erceg</t>
  </si>
  <si>
    <t>Easton Lucas</t>
  </si>
  <si>
    <t>Ryder Ryan</t>
  </si>
  <si>
    <t>Greg Weissert</t>
  </si>
  <si>
    <t>Camilo Doval</t>
  </si>
  <si>
    <t>Victor Vodnik</t>
  </si>
  <si>
    <t>Nabil Crismatt</t>
  </si>
  <si>
    <t>Grant Holmes</t>
  </si>
  <si>
    <t>Landen Roupp</t>
  </si>
  <si>
    <t>Kyle Tyler</t>
  </si>
  <si>
    <t>Ben Joyce</t>
  </si>
  <si>
    <t>Jesse Chavez</t>
  </si>
  <si>
    <t>Sammy Peralta</t>
  </si>
  <si>
    <t>Jalen Beeks</t>
  </si>
  <si>
    <t>Jimmy Herget</t>
  </si>
  <si>
    <t>Alex Lange</t>
  </si>
  <si>
    <t>Vladimir Gutierrez</t>
  </si>
  <si>
    <t>Yunior Marte</t>
  </si>
  <si>
    <t>Shelby Miller</t>
  </si>
  <si>
    <t>Tyler Duffey</t>
  </si>
  <si>
    <t>Yohan Ramírez</t>
  </si>
  <si>
    <t>Logan Gillaspie</t>
  </si>
  <si>
    <t>Phil Bickford</t>
  </si>
  <si>
    <t>Michael Mercado</t>
  </si>
  <si>
    <t>Caleb Thielbar</t>
  </si>
  <si>
    <t>Nick Sandlin</t>
  </si>
  <si>
    <t>Jhoan Duran</t>
  </si>
  <si>
    <t>Anthony Misiewicz</t>
  </si>
  <si>
    <t>Luis Frías</t>
  </si>
  <si>
    <t>Miguel Castro</t>
  </si>
  <si>
    <t>Nate Pearson</t>
  </si>
  <si>
    <t>Ryan Yarbrough</t>
  </si>
  <si>
    <t>Will Klein</t>
  </si>
  <si>
    <t>Ricky Vanasco</t>
  </si>
  <si>
    <t>Tim Hill</t>
  </si>
  <si>
    <t>Manuel Rodríguez</t>
  </si>
  <si>
    <t>J.B. Bukauskas</t>
  </si>
  <si>
    <t>Eduard Bazardo</t>
  </si>
  <si>
    <t>Wade Miley</t>
  </si>
  <si>
    <t>Bryan Baker</t>
  </si>
  <si>
    <t>Jordan Leasure</t>
  </si>
  <si>
    <t>Luis Contreras</t>
  </si>
  <si>
    <t>Ray Kerr</t>
  </si>
  <si>
    <t>Jacob Lopez</t>
  </si>
  <si>
    <t>A.J. Minter</t>
  </si>
  <si>
    <t>Darius Vines</t>
  </si>
  <si>
    <t>Brock Burke</t>
  </si>
  <si>
    <t>Xzavion Curry</t>
  </si>
  <si>
    <t>Luis F. Ortiz</t>
  </si>
  <si>
    <t>Nick Ramirez</t>
  </si>
  <si>
    <t>Wes Parsons</t>
  </si>
  <si>
    <t>Luke Little</t>
  </si>
  <si>
    <t>Prelander Berroa</t>
  </si>
  <si>
    <t>Joey Lucchesi</t>
  </si>
  <si>
    <t>Austin Voth</t>
  </si>
  <si>
    <t>Jason Foley</t>
  </si>
  <si>
    <t>Nick Robertson</t>
  </si>
  <si>
    <t>Jackson Rutledge</t>
  </si>
  <si>
    <t>Tommy Kahnle</t>
  </si>
  <si>
    <t>Joel Kuhnel</t>
  </si>
  <si>
    <t>Aaron Ashby</t>
  </si>
  <si>
    <t>Josh Maciejewski</t>
  </si>
  <si>
    <t>Justin Lawrence</t>
  </si>
  <si>
    <t>Vinny Nittoli</t>
  </si>
  <si>
    <t>Jacob Barnes</t>
  </si>
  <si>
    <t>Owen White</t>
  </si>
  <si>
    <t>Logan Allen</t>
  </si>
  <si>
    <t>Mason Englert</t>
  </si>
  <si>
    <t>Cole Winn</t>
  </si>
  <si>
    <t>Cole Sulser</t>
  </si>
  <si>
    <t>Collin Snider</t>
  </si>
  <si>
    <t>Brandon Eisert</t>
  </si>
  <si>
    <t>DL Hall</t>
  </si>
  <si>
    <t>James Meeker</t>
  </si>
  <si>
    <t>Hayden Birdsong</t>
  </si>
  <si>
    <t>Dylan Coleman</t>
  </si>
  <si>
    <t>Dennis Santana</t>
  </si>
  <si>
    <t>Abner Uribe</t>
  </si>
  <si>
    <t>Noah Davis</t>
  </si>
  <si>
    <t>Jake Woodford</t>
  </si>
  <si>
    <t>Joe Jacques</t>
  </si>
  <si>
    <t>Michael Soroka</t>
  </si>
  <si>
    <t>Kyle Nelson</t>
  </si>
  <si>
    <t>Adam Mazur</t>
  </si>
  <si>
    <t>Erik Miller</t>
  </si>
  <si>
    <t>Emerson Hancock</t>
  </si>
  <si>
    <t>Jhonathan Diaz</t>
  </si>
  <si>
    <t>Riley O'Brien</t>
  </si>
  <si>
    <t>Austin Davis</t>
  </si>
  <si>
    <t>José Marte</t>
  </si>
  <si>
    <t>Wander Suero</t>
  </si>
  <si>
    <t>Tejay Antone</t>
  </si>
  <si>
    <t>Zac Kristofak</t>
  </si>
  <si>
    <t>Amir Garrett</t>
  </si>
  <si>
    <t>Nick Avila</t>
  </si>
  <si>
    <t>Kirby Snead</t>
  </si>
  <si>
    <t>Jose E. Hernandez</t>
  </si>
  <si>
    <t>Steven Wilson</t>
  </si>
  <si>
    <t>Michael Kopech</t>
  </si>
  <si>
    <t>Matt Andriese</t>
  </si>
  <si>
    <t>Josh Rogers</t>
  </si>
  <si>
    <t>Geoff Hartlieb</t>
  </si>
  <si>
    <t>Yoendrys Gómez</t>
  </si>
  <si>
    <t>Ryan Burr</t>
  </si>
  <si>
    <t>Ryan Brasier</t>
  </si>
  <si>
    <t>Tyler Alexander</t>
  </si>
  <si>
    <t>Forrest Whitley</t>
  </si>
  <si>
    <t>Bryan King</t>
  </si>
  <si>
    <t>Eduardo Salazar</t>
  </si>
  <si>
    <t>Colin Selby</t>
  </si>
  <si>
    <t>Aroldis Chapman</t>
  </si>
  <si>
    <t>Yosver Zulueta</t>
  </si>
  <si>
    <t>Tyler Jay</t>
  </si>
  <si>
    <t>Ryan Loutos</t>
  </si>
  <si>
    <t>Alex Speas</t>
  </si>
  <si>
    <t>Cody Bolton</t>
  </si>
  <si>
    <t>Casey Legumina</t>
  </si>
  <si>
    <t>Jordan Romano</t>
  </si>
  <si>
    <t>Tim Mayza</t>
  </si>
  <si>
    <t>Tyler Ferguson</t>
  </si>
  <si>
    <t>Jake Cousins</t>
  </si>
  <si>
    <t>Jackson Stephens</t>
  </si>
  <si>
    <t>Brett de Geus</t>
  </si>
  <si>
    <t>Mason Black</t>
  </si>
  <si>
    <t>Aaron Brooks</t>
  </si>
  <si>
    <t>Justin Bruihl</t>
  </si>
  <si>
    <t>Daulton Jefferies</t>
  </si>
  <si>
    <t>Seth Martinez</t>
  </si>
  <si>
    <t>Julio Teheran</t>
  </si>
  <si>
    <t>Dinelson Lamet</t>
  </si>
  <si>
    <t>Joely Rodríguez</t>
  </si>
  <si>
    <t>Scott Alexander</t>
  </si>
  <si>
    <t>Jorge López</t>
  </si>
  <si>
    <t>Diego Castillo</t>
  </si>
  <si>
    <t>Parker Mushinski</t>
  </si>
  <si>
    <t>Jordan Weems</t>
  </si>
  <si>
    <t>Dan Altavilla</t>
  </si>
  <si>
    <t>Adam Cimber</t>
  </si>
  <si>
    <t>Brendon Little</t>
  </si>
  <si>
    <t>Elieser Hernández</t>
  </si>
  <si>
    <t>Zach Plesac</t>
  </si>
  <si>
    <t>JT Chargois</t>
  </si>
  <si>
    <t>Andrew Saalfrank</t>
  </si>
  <si>
    <t>Daniel Lynch IV</t>
  </si>
  <si>
    <t>Michel Otañez</t>
  </si>
  <si>
    <t>Raymond Burgos</t>
  </si>
  <si>
    <t>Deivi García</t>
  </si>
  <si>
    <t>Jonathan Hernández</t>
  </si>
  <si>
    <t>Dallas Keuchel</t>
  </si>
  <si>
    <t>Danny Young</t>
  </si>
  <si>
    <t>Nick Burdi</t>
  </si>
  <si>
    <t>Brandon Bielak</t>
  </si>
  <si>
    <t>Austin Adams</t>
  </si>
  <si>
    <t>Chris Roycroft</t>
  </si>
  <si>
    <t>Tyler Beede</t>
  </si>
  <si>
    <t>Kai-Wei Teng</t>
  </si>
  <si>
    <t>Daniel Duarte</t>
  </si>
  <si>
    <t>John Curtiss</t>
  </si>
  <si>
    <t>Michael Petersen</t>
  </si>
  <si>
    <t>Matt Sauer</t>
  </si>
  <si>
    <t>Jack Leiter</t>
  </si>
  <si>
    <t>Jonathan Bowlan</t>
  </si>
  <si>
    <t>Clayton Andrews</t>
  </si>
  <si>
    <t>Jonathan Heasley</t>
  </si>
  <si>
    <t>Grant Hartwig</t>
  </si>
  <si>
    <t>Blair Henley</t>
  </si>
  <si>
    <t>Guillermo Zuñiga</t>
  </si>
  <si>
    <t>Mike Baumann</t>
  </si>
  <si>
    <t>Paolo Espino</t>
  </si>
  <si>
    <t>Brad Keller</t>
  </si>
  <si>
    <t>Nick Anderson</t>
  </si>
  <si>
    <t>Sean Newcomb</t>
  </si>
  <si>
    <t>Kent Emanuel</t>
  </si>
  <si>
    <t>Ron Marinaccio</t>
  </si>
  <si>
    <t>Eli Villalobos</t>
  </si>
  <si>
    <t>Tom Cosgrove</t>
  </si>
  <si>
    <t>Bryan Shaw</t>
  </si>
  <si>
    <t>Matt Koch</t>
  </si>
  <si>
    <t>Gus Varland</t>
  </si>
  <si>
    <t>Yennier Cano</t>
  </si>
  <si>
    <t>Jay Jackson</t>
  </si>
  <si>
    <t>Isaiah Campbell</t>
  </si>
  <si>
    <t>Zack Thompson</t>
  </si>
  <si>
    <t>Matt Carasiti</t>
  </si>
  <si>
    <t>Nick Nastrini</t>
  </si>
  <si>
    <t>Carson Fulmer</t>
  </si>
  <si>
    <t>Erik Swanson</t>
  </si>
  <si>
    <t>Ben Heller</t>
  </si>
  <si>
    <t>J.P. Feyereisen</t>
  </si>
  <si>
    <t>Tyler Matzek</t>
  </si>
  <si>
    <t>Darren McCaughan</t>
  </si>
  <si>
    <t>Mitch White</t>
  </si>
  <si>
    <t>Héctor Neris</t>
  </si>
  <si>
    <t>Jose Cuas</t>
  </si>
  <si>
    <t>Luke Jackson</t>
  </si>
  <si>
    <t>José Cisnero</t>
  </si>
  <si>
    <t>George Soriano</t>
  </si>
  <si>
    <t>Nick Hernandez</t>
  </si>
  <si>
    <t>Génesis Cabrera</t>
  </si>
  <si>
    <t>Lucas Sims</t>
  </si>
  <si>
    <t>Zach Pop</t>
  </si>
  <si>
    <t>Dany Jiménez</t>
  </si>
  <si>
    <t>Tommy Henry</t>
  </si>
  <si>
    <t>Jake Diekman</t>
  </si>
  <si>
    <t>Hurston Waldrep</t>
  </si>
  <si>
    <t>Chase Anderson</t>
  </si>
  <si>
    <t>Austin Pruitt</t>
  </si>
  <si>
    <t>Dominic Leone</t>
  </si>
  <si>
    <t>Jake Bird</t>
  </si>
  <si>
    <t>Matt Moore</t>
  </si>
  <si>
    <t>Erasmo Ramírez</t>
  </si>
  <si>
    <t>Victor González</t>
  </si>
  <si>
    <t>Adbert Alzolay</t>
  </si>
  <si>
    <t>Giovanny Gallegos</t>
  </si>
  <si>
    <t>Grant Anderson</t>
  </si>
  <si>
    <t>Spencer Bivens</t>
  </si>
  <si>
    <t>Yerry Rodríguez</t>
  </si>
  <si>
    <t>Scott McGough</t>
  </si>
  <si>
    <t>Enyel De Los Santos</t>
  </si>
  <si>
    <t>Matt Bowman</t>
  </si>
  <si>
    <t>Tyler Kinley</t>
  </si>
  <si>
    <t>Connor Brogdon</t>
  </si>
  <si>
    <t>Rafael Montero</t>
  </si>
  <si>
    <t>Tanner Rainey</t>
  </si>
  <si>
    <t>Wandy Peralta</t>
  </si>
  <si>
    <t>Phil Maton</t>
  </si>
  <si>
    <t>Bryce Jarvis</t>
  </si>
  <si>
    <t>Chris Devenski</t>
  </si>
  <si>
    <t>Thyago Vieira</t>
  </si>
  <si>
    <t>Brandon Hughes</t>
  </si>
  <si>
    <t>Roddery Muñoz</t>
  </si>
  <si>
    <t>QS</t>
  </si>
  <si>
    <t>HLD</t>
  </si>
  <si>
    <t>TBF</t>
  </si>
  <si>
    <t>ER</t>
  </si>
  <si>
    <t>K/BB</t>
  </si>
  <si>
    <t>K-BB%</t>
  </si>
  <si>
    <t>WHIP</t>
  </si>
  <si>
    <t>HR/FB</t>
  </si>
  <si>
    <t>RA9-WAR</t>
  </si>
  <si>
    <t>Shane McClanahan</t>
  </si>
  <si>
    <t>Eury Pérez</t>
  </si>
  <si>
    <t>Lucas Giolito</t>
  </si>
  <si>
    <t>Eduardo Rodriguez</t>
  </si>
  <si>
    <t>Alex Cobb</t>
  </si>
  <si>
    <t>Clayton Kershaw</t>
  </si>
  <si>
    <t>Germán Márquez</t>
  </si>
  <si>
    <t>Jacob deGrom</t>
  </si>
  <si>
    <t>Johan Oviedo</t>
  </si>
  <si>
    <t>Luis Garcia</t>
  </si>
  <si>
    <t>Tyler Mahle</t>
  </si>
  <si>
    <t>Drew Rasmussen</t>
  </si>
  <si>
    <t>Jeffrey Springs</t>
  </si>
  <si>
    <t>Lance McCullers Jr.</t>
  </si>
  <si>
    <t>Domingo Germán</t>
  </si>
  <si>
    <t>Andrew Painter</t>
  </si>
  <si>
    <t>Pierson Ohl</t>
  </si>
  <si>
    <t>Richard Fitts</t>
  </si>
  <si>
    <t>Stephen Strasburg</t>
  </si>
  <si>
    <t>Mike Vasil</t>
  </si>
  <si>
    <t>Reid VanScoter</t>
  </si>
  <si>
    <t>Ian Anderson</t>
  </si>
  <si>
    <t>Gavin Williams</t>
  </si>
  <si>
    <t>Coleman Crow</t>
  </si>
  <si>
    <t>José Urquidy</t>
  </si>
  <si>
    <t>Emmet Sheehan</t>
  </si>
  <si>
    <t>Michael Plassmeyer</t>
  </si>
  <si>
    <t>Brandon Williamson</t>
  </si>
  <si>
    <t>Brant Hurter</t>
  </si>
  <si>
    <t>Connor Phillips</t>
  </si>
  <si>
    <t>Michael McGreevy</t>
  </si>
  <si>
    <t>Cristian Mena</t>
  </si>
  <si>
    <t>Tony Gonsolin</t>
  </si>
  <si>
    <t>Ken Waldichuk</t>
  </si>
  <si>
    <t>Cade Cavalli</t>
  </si>
  <si>
    <t>Sawyer Gipson-Long</t>
  </si>
  <si>
    <t>Dom Hamel</t>
  </si>
  <si>
    <t>Yu-Min Lin</t>
  </si>
  <si>
    <t>Brandon Walter</t>
  </si>
  <si>
    <t>Evan McKendry</t>
  </si>
  <si>
    <t>Max Castillo</t>
  </si>
  <si>
    <t>Drew Rom</t>
  </si>
  <si>
    <t>Hyun Jin Ryu</t>
  </si>
  <si>
    <t>Eric Lauer</t>
  </si>
  <si>
    <t>Will Warren</t>
  </si>
  <si>
    <t>Kyle Wright</t>
  </si>
  <si>
    <t>Félix Bautista</t>
  </si>
  <si>
    <t>Caleb Kilian</t>
  </si>
  <si>
    <t>Daniel Espino</t>
  </si>
  <si>
    <t>Drey Jameson</t>
  </si>
  <si>
    <t>Connor Thomas</t>
  </si>
  <si>
    <t>Luis Palacios</t>
  </si>
  <si>
    <t>Garrett Stallings</t>
  </si>
  <si>
    <t>Tanner Gordon</t>
  </si>
  <si>
    <t>Connor Seabold</t>
  </si>
  <si>
    <t>Noah Cameron</t>
  </si>
  <si>
    <t>Ricky Tiedemann</t>
  </si>
  <si>
    <t>Brent Headrick</t>
  </si>
  <si>
    <t>Davis Martin</t>
  </si>
  <si>
    <t>Jackson Wolf</t>
  </si>
  <si>
    <t>Walker Powell</t>
  </si>
  <si>
    <t>Mason Montgomery</t>
  </si>
  <si>
    <t>Victor Santos</t>
  </si>
  <si>
    <t>Connor Lunn</t>
  </si>
  <si>
    <t>Isaac Coffey</t>
  </si>
  <si>
    <t>Kolby Allard</t>
  </si>
  <si>
    <t>Antonio Senzatela</t>
  </si>
  <si>
    <t>Chase Hampton</t>
  </si>
  <si>
    <t>Mason Adams</t>
  </si>
  <si>
    <t>Colton Gordon</t>
  </si>
  <si>
    <t>Robbie Ray</t>
  </si>
  <si>
    <t>Anthony Solometo</t>
  </si>
  <si>
    <t>Jack Cushing</t>
  </si>
  <si>
    <t>Jeff Criswell</t>
  </si>
  <si>
    <t>Will Dion</t>
  </si>
  <si>
    <t>JT Brubaker</t>
  </si>
  <si>
    <t>Ty Madden</t>
  </si>
  <si>
    <t>Cade Horton</t>
  </si>
  <si>
    <t>Dylan Ray</t>
  </si>
  <si>
    <t>Josh Stephan</t>
  </si>
  <si>
    <t>Gregory Santos</t>
  </si>
  <si>
    <t>Carson Palmquist</t>
  </si>
  <si>
    <t>Dax Fulton</t>
  </si>
  <si>
    <t>Gabriel Hughes</t>
  </si>
  <si>
    <t>Jesse Scholtens</t>
  </si>
  <si>
    <t>Tink Hence</t>
  </si>
  <si>
    <t>Julian Aguiar</t>
  </si>
  <si>
    <t>Tekoah Roby</t>
  </si>
  <si>
    <t>Kenny Rosenberg</t>
  </si>
  <si>
    <t>Thomas Pannone</t>
  </si>
  <si>
    <t>William Cuevas</t>
  </si>
  <si>
    <t>Hunter Dobbins</t>
  </si>
  <si>
    <t>Albert Suarez</t>
  </si>
  <si>
    <t>Carson Whisenhunt</t>
  </si>
  <si>
    <t>Denyi Reyes</t>
  </si>
  <si>
    <t>Casey Lawrence</t>
  </si>
  <si>
    <t>Bruce Zimmermann</t>
  </si>
  <si>
    <t>Packy Naughton</t>
  </si>
  <si>
    <t>Easton McGee</t>
  </si>
  <si>
    <t>Braxton Ashcraft</t>
  </si>
  <si>
    <t>Huascar Ynoa</t>
  </si>
  <si>
    <t>Zack Greinke</t>
  </si>
  <si>
    <t>Nick Frasso</t>
  </si>
  <si>
    <t>Tyler Stuart</t>
  </si>
  <si>
    <t>Anthony DeSclafani</t>
  </si>
  <si>
    <t>Dustin May</t>
  </si>
  <si>
    <t>Rhett Kouba</t>
  </si>
  <si>
    <t>Sem Robberse</t>
  </si>
  <si>
    <t>Brian Van Belle</t>
  </si>
  <si>
    <t>Robby Snelling</t>
  </si>
  <si>
    <t>Robert Dugger</t>
  </si>
  <si>
    <t>Robert Stephenson</t>
  </si>
  <si>
    <t>Matt Brash</t>
  </si>
  <si>
    <t>Gordon Graceffo</t>
  </si>
  <si>
    <t>Sean Sullivan</t>
  </si>
  <si>
    <t>Alex Cornwell</t>
  </si>
  <si>
    <t>James Kaprielian</t>
  </si>
  <si>
    <t>Andrew Hoffmann</t>
  </si>
  <si>
    <t>Domingo Robles</t>
  </si>
  <si>
    <t>Matthew Boyd</t>
  </si>
  <si>
    <t>Dylan Dodd</t>
  </si>
  <si>
    <t>Vince Velasquez</t>
  </si>
  <si>
    <t>Tristan Beck</t>
  </si>
  <si>
    <t>Chase Petty</t>
  </si>
  <si>
    <t>Sean Boyle</t>
  </si>
  <si>
    <t>Nick Bush</t>
  </si>
  <si>
    <t>Brett Kerry</t>
  </si>
  <si>
    <t>Chad Patrick</t>
  </si>
  <si>
    <t>Glenn Otto</t>
  </si>
  <si>
    <t>Joey Cantillo</t>
  </si>
  <si>
    <t>Matt Osterberg</t>
  </si>
  <si>
    <t>Dylan Smith</t>
  </si>
  <si>
    <t>Travis Adams</t>
  </si>
  <si>
    <t>Nathan Wiles</t>
  </si>
  <si>
    <t>Shane Baz</t>
  </si>
  <si>
    <t>Tanner Tully</t>
  </si>
  <si>
    <t>Trevor Bauer</t>
  </si>
  <si>
    <t>Brendan McKay</t>
  </si>
  <si>
    <t>Corey Kluber</t>
  </si>
  <si>
    <t>Logan Workman</t>
  </si>
  <si>
    <t>Mason Barnett</t>
  </si>
  <si>
    <t>Reiver Sanmartin</t>
  </si>
  <si>
    <t>Chayce McDermott</t>
  </si>
  <si>
    <t>Patrick Monteverde</t>
  </si>
  <si>
    <t>David Buchanan</t>
  </si>
  <si>
    <t>Kris Bubic</t>
  </si>
  <si>
    <t>Chandler Champlain</t>
  </si>
  <si>
    <t>Carson Seymour</t>
  </si>
  <si>
    <t>Ky Bush</t>
  </si>
  <si>
    <t>Mike Burrows</t>
  </si>
  <si>
    <t>Luis De Avila</t>
  </si>
  <si>
    <t>Royber Salinas</t>
  </si>
  <si>
    <t>Chad Dallas</t>
  </si>
  <si>
    <t>Justin Armbruester</t>
  </si>
  <si>
    <t>Andrew Alvarez</t>
  </si>
  <si>
    <t>Devin Williams</t>
  </si>
  <si>
    <t>Jackson Jobe</t>
  </si>
  <si>
    <t>Jaime Barria</t>
  </si>
  <si>
    <t>Dustin Saenz</t>
  </si>
  <si>
    <t>Chris McMahon</t>
  </si>
  <si>
    <t>Freddy Tarnok</t>
  </si>
  <si>
    <t>Kyle Luckham</t>
  </si>
  <si>
    <t>David Parkinson</t>
  </si>
  <si>
    <t>Jay Groome</t>
  </si>
  <si>
    <t>Taylor Hearn</t>
  </si>
  <si>
    <t>Chris Clarke</t>
  </si>
  <si>
    <t>Alan Rangel</t>
  </si>
  <si>
    <t>Victor Castaneda</t>
  </si>
  <si>
    <t>Aaron Wilkerson</t>
  </si>
  <si>
    <t>Zak Kent</t>
  </si>
  <si>
    <t>Johnny Cueto</t>
  </si>
  <si>
    <t>Drew Rucinski</t>
  </si>
  <si>
    <t>Avery Weems</t>
  </si>
  <si>
    <t>Alex Pham</t>
  </si>
  <si>
    <t>Joe Rock</t>
  </si>
  <si>
    <t>Brandon Knarr</t>
  </si>
  <si>
    <t>Penn Murfee</t>
  </si>
  <si>
    <t>Alemao Hernandez</t>
  </si>
  <si>
    <t>Ryan Bergert</t>
  </si>
  <si>
    <t>Adam Oller</t>
  </si>
  <si>
    <t>Jimmy Joyce</t>
  </si>
  <si>
    <t>Beau Sulser</t>
  </si>
  <si>
    <t>David Leal</t>
  </si>
  <si>
    <t>Shane Drohan</t>
  </si>
  <si>
    <t>Enmanuel De Jesus</t>
  </si>
  <si>
    <t>Yilber Diaz</t>
  </si>
  <si>
    <t>Nick Neidert</t>
  </si>
  <si>
    <t>Zach Thompson</t>
  </si>
  <si>
    <t>Gunnar Hoglund</t>
  </si>
  <si>
    <t>Ronald Herrera</t>
  </si>
  <si>
    <t>Ryan Murphy</t>
  </si>
  <si>
    <t>Peter Solomon</t>
  </si>
  <si>
    <t>Wilfredo Pereira</t>
  </si>
  <si>
    <t>Adam Seminaris</t>
  </si>
  <si>
    <t>Noah Syndergaard</t>
  </si>
  <si>
    <t>Jonathan Bermúdez</t>
  </si>
  <si>
    <t>Marco Raya</t>
  </si>
  <si>
    <t>Wikelman Gonzalez</t>
  </si>
  <si>
    <t>Jack Leftwich</t>
  </si>
  <si>
    <t>José Mujica</t>
  </si>
  <si>
    <t>Blayne Enlow</t>
  </si>
  <si>
    <t>Trey McGough</t>
  </si>
  <si>
    <t>Andre Jackson</t>
  </si>
  <si>
    <t>Thomas Hatch</t>
  </si>
  <si>
    <t>Kyle Brnovich</t>
  </si>
  <si>
    <t>Jairo Iriarte</t>
  </si>
  <si>
    <t>César Valdez</t>
  </si>
  <si>
    <t>Julio Robaina</t>
  </si>
  <si>
    <t>River Ryan</t>
  </si>
  <si>
    <t>Lyon Richardson</t>
  </si>
  <si>
    <t>Aaron Shortridge</t>
  </si>
  <si>
    <t>Carlos Luna</t>
  </si>
  <si>
    <t>Jonathan Stiever</t>
  </si>
  <si>
    <t>Matt Canterino</t>
  </si>
  <si>
    <t>Hunter Stanley</t>
  </si>
  <si>
    <t>Sean Burke</t>
  </si>
  <si>
    <t>Tucker Davidson</t>
  </si>
  <si>
    <t>Chase Solesky</t>
  </si>
  <si>
    <t>Justin Jarvis</t>
  </si>
  <si>
    <t>Humberto Mejía</t>
  </si>
  <si>
    <t>Adrián Martínez</t>
  </si>
  <si>
    <t>Nick Davila</t>
  </si>
  <si>
    <t>Matt Dermody</t>
  </si>
  <si>
    <t>Taylor Dollard</t>
  </si>
  <si>
    <t>Alex Troop</t>
  </si>
  <si>
    <t>John Parke</t>
  </si>
  <si>
    <t>Luke Albright</t>
  </si>
  <si>
    <t>Justin Hagenman</t>
  </si>
  <si>
    <t>Adam Wainwright</t>
  </si>
  <si>
    <t>Max Kranick</t>
  </si>
  <si>
    <t>Nick Zwack</t>
  </si>
  <si>
    <t>Ryan Gusto</t>
  </si>
  <si>
    <t>Johan Dominguez</t>
  </si>
  <si>
    <t>Landon Marceaux</t>
  </si>
  <si>
    <t>Dylan Bundy</t>
  </si>
  <si>
    <t>Mick Abel</t>
  </si>
  <si>
    <t>Grant Gambrell</t>
  </si>
  <si>
    <t>Chase Lee</t>
  </si>
  <si>
    <t>Juan Mercedes</t>
  </si>
  <si>
    <t>Richard Gallardo</t>
  </si>
  <si>
    <t>Randy Dobnak</t>
  </si>
  <si>
    <t>Tyson Guerrero</t>
  </si>
  <si>
    <t>Yusniel Padron-Artiles</t>
  </si>
  <si>
    <t>Noah Skirrow</t>
  </si>
  <si>
    <t>A.J. Blubaugh</t>
  </si>
  <si>
    <t>Austin Cox</t>
  </si>
  <si>
    <t>Paxton Schultz</t>
  </si>
  <si>
    <t>John Michael Bertrand</t>
  </si>
  <si>
    <t>Edgar Barclay</t>
  </si>
  <si>
    <t>Tyler Phillips</t>
  </si>
  <si>
    <t>Ethan Small</t>
  </si>
  <si>
    <t>Hayden Juenger</t>
  </si>
  <si>
    <t>Marcelo Martinez</t>
  </si>
  <si>
    <t>Kyle Hart</t>
  </si>
  <si>
    <t>Peter Van Loon</t>
  </si>
  <si>
    <t>Kade McClure</t>
  </si>
  <si>
    <t>Brendan White</t>
  </si>
  <si>
    <t>Nic Enright</t>
  </si>
  <si>
    <t>Connor Cooke</t>
  </si>
  <si>
    <t>Connor Van Scoyoc</t>
  </si>
  <si>
    <t>Oliver Ortega</t>
  </si>
  <si>
    <t>Cory Abbott</t>
  </si>
  <si>
    <t>Corbin Martin</t>
  </si>
  <si>
    <t>Tyler Gilbert</t>
  </si>
  <si>
    <t>Franco Aleman</t>
  </si>
  <si>
    <t>Jaime Arias</t>
  </si>
  <si>
    <t>Misael Tamarez</t>
  </si>
  <si>
    <t>Antonio Velez</t>
  </si>
  <si>
    <t>Cole Henry</t>
  </si>
  <si>
    <t>Nate Lavender</t>
  </si>
  <si>
    <t>Dauri Moreta</t>
  </si>
  <si>
    <t>Cam Alldred</t>
  </si>
  <si>
    <t>Robert Colina</t>
  </si>
  <si>
    <t>Brandon Komar</t>
  </si>
  <si>
    <t>Ross Carver</t>
  </si>
  <si>
    <t>Zach Logue</t>
  </si>
  <si>
    <t>Zach Davies</t>
  </si>
  <si>
    <t>Adam Macko</t>
  </si>
  <si>
    <t>Jack Dashwood</t>
  </si>
  <si>
    <t>Reiss Knehr</t>
  </si>
  <si>
    <t>Devin Smeltzer</t>
  </si>
  <si>
    <t>Carlos Pena</t>
  </si>
  <si>
    <t>Drew Anderson</t>
  </si>
  <si>
    <t>Kenny Hernandez</t>
  </si>
  <si>
    <t>Connor Overton</t>
  </si>
  <si>
    <t>Spenser Watkins</t>
  </si>
  <si>
    <t>Ryan Smith</t>
  </si>
  <si>
    <t>Rob Zastryzny</t>
  </si>
  <si>
    <t>Ryan Watson</t>
  </si>
  <si>
    <t>Angel Bastardo</t>
  </si>
  <si>
    <t>Jared Kollar</t>
  </si>
  <si>
    <t>James Karinchak</t>
  </si>
  <si>
    <t>Garrett Davila</t>
  </si>
  <si>
    <t>Josh Winder</t>
  </si>
  <si>
    <t>Nolan Kingham</t>
  </si>
  <si>
    <t>Junior Santos</t>
  </si>
  <si>
    <t>Jeff Bain</t>
  </si>
  <si>
    <t>Liam Hendriks</t>
  </si>
  <si>
    <t>Brusdar Graterol</t>
  </si>
  <si>
    <t>Jean Pinto</t>
  </si>
  <si>
    <t>Cole Wilcox</t>
  </si>
  <si>
    <t>Tyler Mattison</t>
  </si>
  <si>
    <t>Karl Kauffmann</t>
  </si>
  <si>
    <t>Tim Cate</t>
  </si>
  <si>
    <t>Josimar Cousin</t>
  </si>
  <si>
    <t>Brett Martin</t>
  </si>
  <si>
    <t>Elvin Rodriguez</t>
  </si>
  <si>
    <t>Brenan Hanifee</t>
  </si>
  <si>
    <t>Ryan Long</t>
  </si>
  <si>
    <t>Seth Johnson</t>
  </si>
  <si>
    <t>Chris Murphy</t>
  </si>
  <si>
    <t>Aaron Rozek</t>
  </si>
  <si>
    <t>Wily Peralta</t>
  </si>
  <si>
    <t>Trevor Stephan</t>
  </si>
  <si>
    <t>Peyton Battenfield</t>
  </si>
  <si>
    <t>Thomas Szapucki</t>
  </si>
  <si>
    <t>Mike Mayers</t>
  </si>
  <si>
    <t>William Fleming</t>
  </si>
  <si>
    <t>Patrick Wicklander</t>
  </si>
  <si>
    <t>Jose Chacin</t>
  </si>
  <si>
    <t>Jake Kalish</t>
  </si>
  <si>
    <t>Mitchell Kilkenny</t>
  </si>
  <si>
    <t>Cameron Leonard</t>
  </si>
  <si>
    <t>Jaime Melendez</t>
  </si>
  <si>
    <t>Nick Dombkowski</t>
  </si>
  <si>
    <t>Justin Meis</t>
  </si>
  <si>
    <t>Miguel Yajure</t>
  </si>
  <si>
    <t>Ethan Lindow</t>
  </si>
  <si>
    <t>Dylan Tebrake</t>
  </si>
  <si>
    <t>Luis Patiño</t>
  </si>
  <si>
    <t>Cody Morris</t>
  </si>
  <si>
    <t>Ian Seymour</t>
  </si>
  <si>
    <t>Matt Swarmer</t>
  </si>
  <si>
    <t>Cody Laweryson</t>
  </si>
  <si>
    <t>Wil Crowe</t>
  </si>
  <si>
    <t>Connor Grey</t>
  </si>
  <si>
    <t>Víctor Arano</t>
  </si>
  <si>
    <t>Devin Sweet</t>
  </si>
  <si>
    <t>Logan Gragg</t>
  </si>
  <si>
    <t>Shintaro Fujinami</t>
  </si>
  <si>
    <t>Jovani Moran</t>
  </si>
  <si>
    <t>Matt Frisbee</t>
  </si>
  <si>
    <t>Lael Lockhart</t>
  </si>
  <si>
    <t>Grant Holman</t>
  </si>
  <si>
    <t>Matthew Thompson</t>
  </si>
  <si>
    <t>Joelvis Del Rosario</t>
  </si>
  <si>
    <t>Nate Fisher</t>
  </si>
  <si>
    <t>Rich Hill</t>
  </si>
  <si>
    <t>Mauricio Llovera</t>
  </si>
  <si>
    <t>Dalton Roach</t>
  </si>
  <si>
    <t>Efrain Contreras</t>
  </si>
  <si>
    <t>Ryan Rolison</t>
  </si>
  <si>
    <t>Trenton Wallace</t>
  </si>
  <si>
    <t>Blas Castano</t>
  </si>
  <si>
    <t>Matt Krook</t>
  </si>
  <si>
    <t>Jake Odorizzi</t>
  </si>
  <si>
    <t>Mason Thompson</t>
  </si>
  <si>
    <t>Andrew Quezada</t>
  </si>
  <si>
    <t>Trevor Gott</t>
  </si>
  <si>
    <t>Adam Plutko</t>
  </si>
  <si>
    <t>Collin McHugh</t>
  </si>
  <si>
    <t>Case Williams</t>
  </si>
  <si>
    <t>Blake Beers</t>
  </si>
  <si>
    <t>Tim Brennan</t>
  </si>
  <si>
    <t>Jake Lee</t>
  </si>
  <si>
    <t>Chris Gau</t>
  </si>
  <si>
    <t>Nick Margevicius</t>
  </si>
  <si>
    <t>Keynan Middleton</t>
  </si>
  <si>
    <t>Kohl Simas</t>
  </si>
  <si>
    <t>Levi Stoudt</t>
  </si>
  <si>
    <t>Max Lazar</t>
  </si>
  <si>
    <t>Sam Benschoter</t>
  </si>
  <si>
    <t>Trace Bright</t>
  </si>
  <si>
    <t>Andrew Misiaszek</t>
  </si>
  <si>
    <t>Scott Blewett</t>
  </si>
  <si>
    <t>Ryan Weber</t>
  </si>
  <si>
    <t>Phoenix Sanders</t>
  </si>
  <si>
    <t>Jaylen Nowlin</t>
  </si>
  <si>
    <t>Sean Hunley</t>
  </si>
  <si>
    <t>Christian Roa</t>
  </si>
  <si>
    <t>Michael Darrell-Hicks</t>
  </si>
  <si>
    <t>Scott Effross</t>
  </si>
  <si>
    <t>Taylor Clarke</t>
  </si>
  <si>
    <t>Domingo Acevedo</t>
  </si>
  <si>
    <t>Andrew Wantz</t>
  </si>
  <si>
    <t>Madison Bumgarner</t>
  </si>
  <si>
    <t>Jack Neely</t>
  </si>
  <si>
    <t>Joe La Sorsa</t>
  </si>
  <si>
    <t>Jake Eder</t>
  </si>
  <si>
    <t>Davis Sharpe</t>
  </si>
  <si>
    <t>Brandon Young</t>
  </si>
  <si>
    <t>Ian Gibaut</t>
  </si>
  <si>
    <t>Sean Guenther</t>
  </si>
  <si>
    <t>Jordan Carr</t>
  </si>
  <si>
    <t>Zach McCambley</t>
  </si>
  <si>
    <t>Austin Pope</t>
  </si>
  <si>
    <t>Trevor Brigden</t>
  </si>
  <si>
    <t>Jackson Rose</t>
  </si>
  <si>
    <t>Brian Howard</t>
  </si>
  <si>
    <t>Brad Wieck</t>
  </si>
  <si>
    <t>Daniel Castano</t>
  </si>
  <si>
    <t>Drew Parrish</t>
  </si>
  <si>
    <t>Konnor Pilkington</t>
  </si>
  <si>
    <t>Daniel Camarena</t>
  </si>
  <si>
    <t>Pedro Fernandez</t>
  </si>
  <si>
    <t>Luis Quinones</t>
  </si>
  <si>
    <t>Joander Suarez</t>
  </si>
  <si>
    <t>Zach Neal</t>
  </si>
  <si>
    <t>Anthony Bass</t>
  </si>
  <si>
    <t>Kohl Franklin</t>
  </si>
  <si>
    <t>Tyler Ivey</t>
  </si>
  <si>
    <t>Hagen Danner</t>
  </si>
  <si>
    <t>Chih-Jung Liu</t>
  </si>
  <si>
    <t>Will Ethridge</t>
  </si>
  <si>
    <t>Chris Vallimont</t>
  </si>
  <si>
    <t>Jordan Geber</t>
  </si>
  <si>
    <t>Jayden Murray</t>
  </si>
  <si>
    <t>Angel Macuare</t>
  </si>
  <si>
    <t>Cody Stashak</t>
  </si>
  <si>
    <t>Luis Cessa</t>
  </si>
  <si>
    <t>TJ Shook</t>
  </si>
  <si>
    <t>José De León</t>
  </si>
  <si>
    <t>Luarbert Arias</t>
  </si>
  <si>
    <t>Brooks Wilson</t>
  </si>
  <si>
    <t>Christian Mejias</t>
  </si>
  <si>
    <t>Colin Peluse</t>
  </si>
  <si>
    <t>Tommy Parsons</t>
  </si>
  <si>
    <t>Austin Bergner</t>
  </si>
  <si>
    <t>Anderson Espinoza</t>
  </si>
  <si>
    <t>Jack Perkins</t>
  </si>
  <si>
    <t>Jordan Balazovic</t>
  </si>
  <si>
    <t>Tommy Milone</t>
  </si>
  <si>
    <t>Ben Casparius</t>
  </si>
  <si>
    <t>Bryan Sammons</t>
  </si>
  <si>
    <t>Wil Jensen</t>
  </si>
  <si>
    <t>T.J. Brock</t>
  </si>
  <si>
    <t>Griff McGarry</t>
  </si>
  <si>
    <t>Oscar Rojas</t>
  </si>
  <si>
    <t>Manuel Espinoza</t>
  </si>
  <si>
    <t>Michael Fulmer</t>
  </si>
  <si>
    <t>Blade Tidwell</t>
  </si>
  <si>
    <t>Tanner Burns</t>
  </si>
  <si>
    <t>Brent Honeywell</t>
  </si>
  <si>
    <t>Marc Church</t>
  </si>
  <si>
    <t>Brandon Birdsell</t>
  </si>
  <si>
    <t>Jose Bravo</t>
  </si>
  <si>
    <t>Patrick Halligan</t>
  </si>
  <si>
    <t>Jose Espada</t>
  </si>
  <si>
    <t>Nick Bennett</t>
  </si>
  <si>
    <t>Robbie Erlin</t>
  </si>
  <si>
    <t>Garrett Hill</t>
  </si>
  <si>
    <t>Jackson Kowar</t>
  </si>
  <si>
    <t>Trevor Kelley</t>
  </si>
  <si>
    <t>Touki Toussaint</t>
  </si>
  <si>
    <t>Justin Dunn</t>
  </si>
  <si>
    <t>Noah Denoyer</t>
  </si>
  <si>
    <t>Mason Erla</t>
  </si>
  <si>
    <t>Chance Kirby</t>
  </si>
  <si>
    <t>Randy Wynne</t>
  </si>
  <si>
    <t>Seth Nordlin</t>
  </si>
  <si>
    <t>Chi Chi González</t>
  </si>
  <si>
    <t>Daniel Norris</t>
  </si>
  <si>
    <t>Zach Haake</t>
  </si>
  <si>
    <t>Brett Kennedy</t>
  </si>
  <si>
    <t>Riley Thompson</t>
  </si>
  <si>
    <t>Mason Fluharty</t>
  </si>
  <si>
    <t>Conner Loeprich</t>
  </si>
  <si>
    <t>Franklyn Kilome</t>
  </si>
  <si>
    <t>Matt Bush</t>
  </si>
  <si>
    <t>Roenis Elías</t>
  </si>
  <si>
    <t>Hayden Harris</t>
  </si>
  <si>
    <t>Chris Kachmar</t>
  </si>
  <si>
    <t>Ethan Roberts</t>
  </si>
  <si>
    <t>Zach Brzykcy</t>
  </si>
  <si>
    <t>Trent Palmer</t>
  </si>
  <si>
    <t>Jimmy Lambert</t>
  </si>
  <si>
    <t>Matt Svanson</t>
  </si>
  <si>
    <t>Jose Montilla</t>
  </si>
  <si>
    <t>Josh Hendrickson</t>
  </si>
  <si>
    <t>Francisco Pérez</t>
  </si>
  <si>
    <t>Deyni Olivero</t>
  </si>
  <si>
    <t>Silvino Bracho</t>
  </si>
  <si>
    <t>Coleman Huntley III</t>
  </si>
  <si>
    <t>Jason Alexander</t>
  </si>
  <si>
    <t>T.J. Zeuch</t>
  </si>
  <si>
    <t>Garrett Acton</t>
  </si>
  <si>
    <t>J.T. Ginn</t>
  </si>
  <si>
    <t>Paul Campbell</t>
  </si>
  <si>
    <t>Konner Wade</t>
  </si>
  <si>
    <t>Frank German</t>
  </si>
  <si>
    <t>Keagan Gillies</t>
  </si>
  <si>
    <t>Tommy Romero</t>
  </si>
  <si>
    <t>Tyler Owens</t>
  </si>
  <si>
    <t>Connor Curlis</t>
  </si>
  <si>
    <t>Moises Lugo</t>
  </si>
  <si>
    <t>Russell Smith</t>
  </si>
  <si>
    <t>Daniel Juarez</t>
  </si>
  <si>
    <t>James Naile</t>
  </si>
  <si>
    <t>Dugan Darnell</t>
  </si>
  <si>
    <t>Angel Perdomo</t>
  </si>
  <si>
    <t>Jack Kochanowicz</t>
  </si>
  <si>
    <t>Adam Leverett</t>
  </si>
  <si>
    <t>Ryan Garcia</t>
  </si>
  <si>
    <t>Lincoln Henzman</t>
  </si>
  <si>
    <t>Garrett Schoenle</t>
  </si>
  <si>
    <t>Nick Snyder</t>
  </si>
  <si>
    <t>Tyler Eckberg</t>
  </si>
  <si>
    <t>Drew Carlton</t>
  </si>
  <si>
    <t>Kyle McGowin</t>
  </si>
  <si>
    <t>Tommy Mace</t>
  </si>
  <si>
    <t>Tyler Danish</t>
  </si>
  <si>
    <t>Sean Nolin</t>
  </si>
  <si>
    <t>Lucas Gilbreath</t>
  </si>
  <si>
    <t>Ty Adcock</t>
  </si>
  <si>
    <t>Tommy Nance</t>
  </si>
  <si>
    <t>Jaden Hill</t>
  </si>
  <si>
    <t>Blake Workman</t>
  </si>
  <si>
    <t>Jimmy Cordero</t>
  </si>
  <si>
    <t>CJ Van Eyk</t>
  </si>
  <si>
    <t>Codi Heuer</t>
  </si>
  <si>
    <t>Kyle Cody</t>
  </si>
  <si>
    <t>Emilio Marquez</t>
  </si>
  <si>
    <t>Jackson Tetreault</t>
  </si>
  <si>
    <t>Jakob Hernandez</t>
  </si>
  <si>
    <t>Gabe Mosser</t>
  </si>
  <si>
    <t>Robby Ahlstrom</t>
  </si>
  <si>
    <t>Grant Wolfram</t>
  </si>
  <si>
    <t>Benito Garcia</t>
  </si>
  <si>
    <t>Matt Foster</t>
  </si>
  <si>
    <t>Carl Edwards Jr.</t>
  </si>
  <si>
    <t>Lane Ramsey</t>
  </si>
  <si>
    <t>Woo-Suk Go</t>
  </si>
  <si>
    <t>R.J. Dabovich</t>
  </si>
  <si>
    <t>Jarlín García</t>
  </si>
  <si>
    <t>Josh Simpson</t>
  </si>
  <si>
    <t>Michael Cuevas</t>
  </si>
  <si>
    <t>Josh Taylor</t>
  </si>
  <si>
    <t>J.B. Olson</t>
  </si>
  <si>
    <t>Alex Hoppe</t>
  </si>
  <si>
    <t>Ryan Hennen</t>
  </si>
  <si>
    <t>José Quijada</t>
  </si>
  <si>
    <t>Caleb Smith</t>
  </si>
  <si>
    <t>Rowan Wick</t>
  </si>
  <si>
    <t>Daniel Mengden</t>
  </si>
  <si>
    <t>Dane Acker</t>
  </si>
  <si>
    <t>Sammy Natera Jr.</t>
  </si>
  <si>
    <t>Colton Eastman</t>
  </si>
  <si>
    <t>Bennett Sousa</t>
  </si>
  <si>
    <t>Rony García</t>
  </si>
  <si>
    <t>Gavin Hollowell</t>
  </si>
  <si>
    <t>Jake McSteen</t>
  </si>
  <si>
    <t>Michael Byrne</t>
  </si>
  <si>
    <t>Alberto Baldonado</t>
  </si>
  <si>
    <t>Trevor May</t>
  </si>
  <si>
    <t>Alejandro Melean</t>
  </si>
  <si>
    <t>Kendall Graveman</t>
  </si>
  <si>
    <t>Edwuin Bencomo</t>
  </si>
  <si>
    <t>Beau Burrows</t>
  </si>
  <si>
    <t>Bryce Montes de Oca</t>
  </si>
  <si>
    <t>Jake Lyons</t>
  </si>
  <si>
    <t>Chase Shugart</t>
  </si>
  <si>
    <t>Mat Olsen</t>
  </si>
  <si>
    <t>Francisco Morales</t>
  </si>
  <si>
    <t>Andrew Pérez</t>
  </si>
  <si>
    <t>Anthony Kay</t>
  </si>
  <si>
    <t>Jeff Lindgren</t>
  </si>
  <si>
    <t>Andrew Bellatti</t>
  </si>
  <si>
    <t>Hunter McMahon</t>
  </si>
  <si>
    <t>Abdiel Mendoza</t>
  </si>
  <si>
    <t>Zac Leigh</t>
  </si>
  <si>
    <t>Nick Mikolajchak</t>
  </si>
  <si>
    <t>Tyler Schoff</t>
  </si>
  <si>
    <t>Tanner Andrews</t>
  </si>
  <si>
    <t>John Rooney</t>
  </si>
  <si>
    <t>Jordi Martinez</t>
  </si>
  <si>
    <t>Victor Vargas</t>
  </si>
  <si>
    <t>Josh Green</t>
  </si>
  <si>
    <t>Taylor Rashi</t>
  </si>
  <si>
    <t>James Norwood</t>
  </si>
  <si>
    <t>Blake Holub</t>
  </si>
  <si>
    <t>Orlando Ortiz-Mayr</t>
  </si>
  <si>
    <t>Andrew Suárez</t>
  </si>
  <si>
    <t>Matt Wisler</t>
  </si>
  <si>
    <t>Patrick Ruotolo</t>
  </si>
  <si>
    <t>Robinson Pina</t>
  </si>
  <si>
    <t>Ben Bowden</t>
  </si>
  <si>
    <t>Alek Jacob</t>
  </si>
  <si>
    <t>Ty Tice</t>
  </si>
  <si>
    <t>Mason Hickman</t>
  </si>
  <si>
    <t>Evan Kravetz</t>
  </si>
  <si>
    <t>Rio Gomez</t>
  </si>
  <si>
    <t>Taylor Broadway</t>
  </si>
  <si>
    <t>Nick Fraze</t>
  </si>
  <si>
    <t>Lucas Knowles</t>
  </si>
  <si>
    <t>Blake Goldsberry</t>
  </si>
  <si>
    <t>Thomas Farr</t>
  </si>
  <si>
    <t>Justus Sheffield</t>
  </si>
  <si>
    <t>Brooks Kriske</t>
  </si>
  <si>
    <t>Zach Jackson</t>
  </si>
  <si>
    <t>Connor Gillispie</t>
  </si>
  <si>
    <t>Seth Halvorsen</t>
  </si>
  <si>
    <t>Tommy Eveld</t>
  </si>
  <si>
    <t>Austin Schulfer</t>
  </si>
  <si>
    <t>Parker Dunshee</t>
  </si>
  <si>
    <t>James Marvel</t>
  </si>
  <si>
    <t>Michael Feliz</t>
  </si>
  <si>
    <t>Bailey Horn</t>
  </si>
  <si>
    <t>J.C. Flowers</t>
  </si>
  <si>
    <t>Richard Bleier</t>
  </si>
  <si>
    <t>Shawn Semple</t>
  </si>
  <si>
    <t>Victor Mederos</t>
  </si>
  <si>
    <t>Jacob Misiorowski</t>
  </si>
  <si>
    <t>Tyler Samaniego</t>
  </si>
  <si>
    <t>Eric Orze</t>
  </si>
  <si>
    <t>Ben Leeper</t>
  </si>
  <si>
    <t>Andrés Machado</t>
  </si>
  <si>
    <t>Colten Schmidt</t>
  </si>
  <si>
    <t>Nick Starr</t>
  </si>
  <si>
    <t>Dylan Spain</t>
  </si>
  <si>
    <t>Yacksel Ríos</t>
  </si>
  <si>
    <t>Aaron Loup</t>
  </si>
  <si>
    <t>Dereck Rodríguez</t>
  </si>
  <si>
    <t>Alex Valverde</t>
  </si>
  <si>
    <t>Durbin Feltman</t>
  </si>
  <si>
    <t>Miguel Del Pozo</t>
  </si>
  <si>
    <t>Antoine Kelly</t>
  </si>
  <si>
    <t>Stephen Nogosek</t>
  </si>
  <si>
    <t>Ashton Goudeau</t>
  </si>
  <si>
    <t>Justin Topa</t>
  </si>
  <si>
    <t>Robert Gsellman</t>
  </si>
  <si>
    <t>Patrick Murphy</t>
  </si>
  <si>
    <t>Jack Snyder</t>
  </si>
  <si>
    <t>Tristan Garnett</t>
  </si>
  <si>
    <t>Ryan Weiss</t>
  </si>
  <si>
    <t>Chasen Shreve</t>
  </si>
  <si>
    <t>Nolan Clenney</t>
  </si>
  <si>
    <t>Luke Bard</t>
  </si>
  <si>
    <t>Adrian Alcantara</t>
  </si>
  <si>
    <t>Josh Dye</t>
  </si>
  <si>
    <t>Noe Toribio</t>
  </si>
  <si>
    <t>Ryan Boyer</t>
  </si>
  <si>
    <t>Jerad Eickhoff</t>
  </si>
  <si>
    <t>Aaron Sanchez</t>
  </si>
  <si>
    <t>Blake Weiman</t>
  </si>
  <si>
    <t>Anthony Gose</t>
  </si>
  <si>
    <t>Wilking Rodríguez</t>
  </si>
  <si>
    <t>John McMillon</t>
  </si>
  <si>
    <t>Daniel Martinez</t>
  </si>
  <si>
    <t>Rico Garcia</t>
  </si>
  <si>
    <t>Zack Weiss</t>
  </si>
  <si>
    <t>Michael Dominguez</t>
  </si>
  <si>
    <t>Chance Adams</t>
  </si>
  <si>
    <t>Fineas Del Bonta-Smith</t>
  </si>
  <si>
    <t>Austin Roberts</t>
  </si>
  <si>
    <t>Josh Hejka</t>
  </si>
  <si>
    <t>Andrew Vasquez</t>
  </si>
  <si>
    <t>Spencer Stockton</t>
  </si>
  <si>
    <t>Angel Felipe</t>
  </si>
  <si>
    <t>Jose A. Ferrer</t>
  </si>
  <si>
    <t>Alec Mills</t>
  </si>
  <si>
    <t>Marcus Walden</t>
  </si>
  <si>
    <t>Anthony Simonelli</t>
  </si>
  <si>
    <t>Miguel Rodriguez</t>
  </si>
  <si>
    <t>Jake Jewell</t>
  </si>
  <si>
    <t>Corey Knebel</t>
  </si>
  <si>
    <t>Colby White</t>
  </si>
  <si>
    <t>David Griffin</t>
  </si>
  <si>
    <t>Frankie Scalzo Jr.</t>
  </si>
  <si>
    <t>Jhon Romero</t>
  </si>
  <si>
    <t>Nick Allgeyer</t>
  </si>
  <si>
    <t>Travis MacGregor</t>
  </si>
  <si>
    <t>Sam Coonrod</t>
  </si>
  <si>
    <t>M.D. Johnson</t>
  </si>
  <si>
    <t>Lake Bachar</t>
  </si>
  <si>
    <t>Andrew Politi</t>
  </si>
  <si>
    <t>Hayden Seig</t>
  </si>
  <si>
    <t>Bryan Mata</t>
  </si>
  <si>
    <t>Michael Giacone</t>
  </si>
  <si>
    <t>Jarod Bayless</t>
  </si>
  <si>
    <t>Kyle Crick</t>
  </si>
  <si>
    <t>Chris Rodriguez</t>
  </si>
  <si>
    <t>Samuel Reyes</t>
  </si>
  <si>
    <t>Ryan Cusick</t>
  </si>
  <si>
    <t>Braden Zarbnisky</t>
  </si>
  <si>
    <t>Bubby Rossman</t>
  </si>
  <si>
    <t>Kyle Backhus</t>
  </si>
  <si>
    <t>Casey Sadler</t>
  </si>
  <si>
    <t>Edgar Escobar</t>
  </si>
  <si>
    <t>Domingo Gonzalez</t>
  </si>
  <si>
    <t>Michael Mariot</t>
  </si>
  <si>
    <t>Zach McAllister</t>
  </si>
  <si>
    <t>Tyler Cyr</t>
  </si>
  <si>
    <t>Alex Reyes</t>
  </si>
  <si>
    <t>Jairo Solis</t>
  </si>
  <si>
    <t>Kevin Gowdy</t>
  </si>
  <si>
    <t>Jamison Hill</t>
  </si>
  <si>
    <t>Bryan Pope</t>
  </si>
  <si>
    <t>J.C. Mejía</t>
  </si>
  <si>
    <t>Bobby Milacki</t>
  </si>
  <si>
    <t>Thaddeus Ward</t>
  </si>
  <si>
    <t>Keyshawn Askew</t>
  </si>
  <si>
    <t>Trey Wingenter</t>
  </si>
  <si>
    <t>Andrew Cabezas</t>
  </si>
  <si>
    <t>Austin Kitchen</t>
  </si>
  <si>
    <t>John Doxakis</t>
  </si>
  <si>
    <t>Billy Lescher</t>
  </si>
  <si>
    <t>Luke Murphy</t>
  </si>
  <si>
    <t>Stevie Emanuels</t>
  </si>
  <si>
    <t>Zach Greene</t>
  </si>
  <si>
    <t>Jason Bilous</t>
  </si>
  <si>
    <t>Bear Bellomy</t>
  </si>
  <si>
    <t>Bryce Osmond</t>
  </si>
  <si>
    <t>Luke Farrell</t>
  </si>
  <si>
    <t>Carlos Guzman</t>
  </si>
  <si>
    <t>Lucas Luetge</t>
  </si>
  <si>
    <t>Josan Méndez</t>
  </si>
  <si>
    <t>Cristian Charle</t>
  </si>
  <si>
    <t>Brendan Nail</t>
  </si>
  <si>
    <t>Roel Ramírez</t>
  </si>
  <si>
    <t>Drew Strotman</t>
  </si>
  <si>
    <t>Nolan Watson</t>
  </si>
  <si>
    <t>Reid Schaller</t>
  </si>
  <si>
    <t>Erik Sabrowski</t>
  </si>
  <si>
    <t>Hayden Deal</t>
  </si>
  <si>
    <t>Jake Wong</t>
  </si>
  <si>
    <t>Michael Rucker</t>
  </si>
  <si>
    <t>Juan Zapata</t>
  </si>
  <si>
    <t>Fernando Abad</t>
  </si>
  <si>
    <t>Aaron McGarity</t>
  </si>
  <si>
    <t>Cesar Gomez</t>
  </si>
  <si>
    <t>Kaleb Ort</t>
  </si>
  <si>
    <t>Sterling Sharp</t>
  </si>
  <si>
    <t>Tyler Myrick</t>
  </si>
  <si>
    <t>Jackson Goddard</t>
  </si>
  <si>
    <t>Aaron Ochsenbein</t>
  </si>
  <si>
    <t>Cole McDonald</t>
  </si>
  <si>
    <t>Adrian Chaidez</t>
  </si>
  <si>
    <t>Mark Washington</t>
  </si>
  <si>
    <t>Jimmy Yacabonis</t>
  </si>
  <si>
    <t>Sam Bachman</t>
  </si>
  <si>
    <t>Adam Kolarek</t>
  </si>
  <si>
    <t>Steven Jennings</t>
  </si>
  <si>
    <t>Shane McCarthy</t>
  </si>
  <si>
    <t>Reagan Todd</t>
  </si>
  <si>
    <t>Phillip Diehl</t>
  </si>
  <si>
    <t>Tyler Beck</t>
  </si>
  <si>
    <t>Anthony Castro</t>
  </si>
  <si>
    <t>Seth Elledge</t>
  </si>
  <si>
    <t>Cole Waites</t>
  </si>
  <si>
    <t>Kolton Ingram</t>
  </si>
  <si>
    <t>Thomas Ponticelli</t>
  </si>
  <si>
    <t>Jeremiah Burke</t>
  </si>
  <si>
    <t>Noah Bremer</t>
  </si>
  <si>
    <t>Evan Gates</t>
  </si>
  <si>
    <t>Jonah Scolaro</t>
  </si>
  <si>
    <t>Francis Peguero</t>
  </si>
  <si>
    <t>Andre Granillo</t>
  </si>
  <si>
    <t>Carlo Reyes</t>
  </si>
  <si>
    <t>Jeremy Walker</t>
  </si>
  <si>
    <t>Matt Cronin</t>
  </si>
  <si>
    <t>Andrew McInvale</t>
  </si>
  <si>
    <t>Jesse Hahn</t>
  </si>
  <si>
    <t>Sean Mellen</t>
  </si>
  <si>
    <t>Kervin Castro</t>
  </si>
  <si>
    <t>Kendall Williams</t>
  </si>
  <si>
    <t>Breidy Encarnación</t>
  </si>
  <si>
    <t>Aaron Leasher</t>
  </si>
  <si>
    <t>Adisyn Coffey</t>
  </si>
  <si>
    <t>Tim Naughton</t>
  </si>
  <si>
    <t>Will Kobos</t>
  </si>
  <si>
    <t>Victor Munoz</t>
  </si>
  <si>
    <t>Drew Hutchison</t>
  </si>
  <si>
    <t>Franklin Dacosta</t>
  </si>
  <si>
    <t>Jordan Holloway</t>
  </si>
  <si>
    <t>Mike Morin</t>
  </si>
  <si>
    <t>Blane Abeyta</t>
  </si>
  <si>
    <t>Jace Fry</t>
  </si>
  <si>
    <t>Duncan Snider</t>
  </si>
  <si>
    <t>Bryce Conley</t>
  </si>
  <si>
    <t>Joe Barlow</t>
  </si>
  <si>
    <t>Justin Yeager</t>
  </si>
  <si>
    <t>Ryan Brady</t>
  </si>
  <si>
    <t>Barrett Loseke</t>
  </si>
  <si>
    <t>Ronald Medrano</t>
  </si>
  <si>
    <t>Drew VerHagen</t>
  </si>
  <si>
    <t>Jake Higginbotham</t>
  </si>
  <si>
    <t>Ryan Middendorf</t>
  </si>
  <si>
    <t>Darwinzon Hernández</t>
  </si>
  <si>
    <t>Christian Montes De Oca</t>
  </si>
  <si>
    <t>RJ Petit</t>
  </si>
  <si>
    <t>Heath Hembree</t>
  </si>
  <si>
    <t>Tony Santillan</t>
  </si>
  <si>
    <t>Tyler Zuber</t>
  </si>
  <si>
    <t>Doug Nikhazy</t>
  </si>
  <si>
    <t>Mike Montgomery</t>
  </si>
  <si>
    <t>Matt Festa</t>
  </si>
  <si>
    <t>Raffi Vizcaíno</t>
  </si>
  <si>
    <t>Nick Krauth</t>
  </si>
  <si>
    <t>Jasseel De La Cruz</t>
  </si>
  <si>
    <t>Trey McLoughlin</t>
  </si>
  <si>
    <t>Walter Pennington</t>
  </si>
  <si>
    <t>Daniel Robert</t>
  </si>
  <si>
    <t>Jeurys Familia</t>
  </si>
  <si>
    <t>Osiris German</t>
  </si>
  <si>
    <t>Eric Stout</t>
  </si>
  <si>
    <t>John Swanda</t>
  </si>
  <si>
    <t>Nolan Hoffman</t>
  </si>
  <si>
    <t>Tommy Sommer</t>
  </si>
  <si>
    <t>Daniel Ponce de Leon</t>
  </si>
  <si>
    <t>Richard Guasch</t>
  </si>
  <si>
    <t>Stephen Jones</t>
  </si>
  <si>
    <t>Danny Duffy</t>
  </si>
  <si>
    <t>Archie Bradley</t>
  </si>
  <si>
    <t>Nick Garcia</t>
  </si>
  <si>
    <t>Matt Gage</t>
  </si>
  <si>
    <t>Alex Claudio</t>
  </si>
  <si>
    <t>Norwith Gudiño</t>
  </si>
  <si>
    <t>Matt Peacock</t>
  </si>
  <si>
    <t>Albert Abreu</t>
  </si>
  <si>
    <t>Javy Guerra</t>
  </si>
  <si>
    <t>Norge Ruiz</t>
  </si>
  <si>
    <t>Peyton Alford</t>
  </si>
  <si>
    <t>Sean Harney</t>
  </si>
  <si>
    <t>Aaron Hernandez</t>
  </si>
  <si>
    <t>Ignacio Feliz</t>
  </si>
  <si>
    <t>Jason Blanchard</t>
  </si>
  <si>
    <t>Andrew Bash</t>
  </si>
  <si>
    <t>Brian Moran</t>
  </si>
  <si>
    <t>Darien Núñez</t>
  </si>
  <si>
    <t>Oddanier Mosqueda</t>
  </si>
  <si>
    <t>Mychal Givens</t>
  </si>
  <si>
    <t>Jimmy Robbins</t>
  </si>
  <si>
    <t>Chase De Jong</t>
  </si>
  <si>
    <t>Sean Poppen</t>
  </si>
  <si>
    <t>Stephen Gonsalves</t>
  </si>
  <si>
    <t>Gray Fenter</t>
  </si>
  <si>
    <t>Steven Cruz</t>
  </si>
  <si>
    <t>José Castillo</t>
  </si>
  <si>
    <t>Daniel Zamora</t>
  </si>
  <si>
    <t>Dylan Covey</t>
  </si>
  <si>
    <t>Josh James</t>
  </si>
  <si>
    <t>Ryan Sherriff</t>
  </si>
  <si>
    <t>Lou Trivino</t>
  </si>
  <si>
    <t>Yerry De Los Santos</t>
  </si>
  <si>
    <t>Enmanuel Mejia</t>
  </si>
  <si>
    <t>Robert Stock</t>
  </si>
  <si>
    <t>Jake Walsh</t>
  </si>
  <si>
    <t>Blake Whitney</t>
  </si>
  <si>
    <t>Gerardo Reyes</t>
  </si>
  <si>
    <t>Myles Gayman</t>
  </si>
  <si>
    <t>Eli Lingos</t>
  </si>
  <si>
    <t>William Woods</t>
  </si>
  <si>
    <t>Ryan Miller</t>
  </si>
  <si>
    <t>Tommy Doyle</t>
  </si>
  <si>
    <t>Braydon Fisher</t>
  </si>
  <si>
    <t>Duane Underwood Jr.</t>
  </si>
  <si>
    <t>Edwar Colina</t>
  </si>
  <si>
    <t>Omar Cruz</t>
  </si>
  <si>
    <t>McKinley Moore</t>
  </si>
  <si>
    <t>Riley Martin</t>
  </si>
  <si>
    <t>Harold Chirino</t>
  </si>
  <si>
    <t>Shane Greene</t>
  </si>
  <si>
    <t>Brad Case</t>
  </si>
  <si>
    <t>Anderson Paulino</t>
  </si>
  <si>
    <t>Chad Donato</t>
  </si>
  <si>
    <t>Chandler Jozwiak</t>
  </si>
  <si>
    <t>Alec Gamboa</t>
  </si>
  <si>
    <t>Adam Wolf</t>
  </si>
  <si>
    <t>Keegan Curtis</t>
  </si>
  <si>
    <t>Carson Coleman</t>
  </si>
  <si>
    <t>Evan Fitterer</t>
  </si>
  <si>
    <t>Darrell Thompson</t>
  </si>
  <si>
    <t>Haylen Green</t>
  </si>
  <si>
    <t>Adam McKillican</t>
  </si>
  <si>
    <t>Matt Pushard</t>
  </si>
  <si>
    <t>Jensen Elliott</t>
  </si>
  <si>
    <t>Dylan Heid</t>
  </si>
  <si>
    <t>Jackson Rees</t>
  </si>
  <si>
    <t>Erik Martinez</t>
  </si>
  <si>
    <t>Nash Walters</t>
  </si>
  <si>
    <t>Mason Fox</t>
  </si>
  <si>
    <t>Angel Sánchez</t>
  </si>
  <si>
    <t>Brett Daniels</t>
  </si>
  <si>
    <t>Trevor Clifton</t>
  </si>
  <si>
    <t>Rob Kaminsky</t>
  </si>
  <si>
    <t>Robbie Baker</t>
  </si>
  <si>
    <t>Cam Sanders</t>
  </si>
  <si>
    <t>Tyler Brown</t>
  </si>
  <si>
    <t>Franny Cobos</t>
  </si>
  <si>
    <t>Trevor Bettencourt</t>
  </si>
  <si>
    <t>Tyler Thomas</t>
  </si>
  <si>
    <t>Zach Muckenhirn</t>
  </si>
  <si>
    <t>Indigo Diaz</t>
  </si>
  <si>
    <t>Ryan Jensen</t>
  </si>
  <si>
    <t>Juan Then</t>
  </si>
  <si>
    <t>T.J. Sikkema</t>
  </si>
  <si>
    <t>Nick Swiney</t>
  </si>
  <si>
    <t>Paul Fry</t>
  </si>
  <si>
    <t>Curtis Taylor</t>
  </si>
  <si>
    <t>Nathan Webb</t>
  </si>
  <si>
    <t>Brett Schulze</t>
  </si>
  <si>
    <t>Drew Pomeranz</t>
  </si>
  <si>
    <t>Alejandro Mateo</t>
  </si>
  <si>
    <t>Junior Fernández</t>
  </si>
  <si>
    <t>Ben Holmes</t>
  </si>
  <si>
    <t>Tony Dibrell</t>
  </si>
  <si>
    <t>Brad Boxberger</t>
  </si>
  <si>
    <t>Braden Bristo</t>
  </si>
  <si>
    <t>Mike Ruff</t>
  </si>
  <si>
    <t>Kyle Hill</t>
  </si>
  <si>
    <t>Gabe Morales</t>
  </si>
  <si>
    <t>Ken Giles</t>
  </si>
  <si>
    <t>Isaac Mattson</t>
  </si>
  <si>
    <t>Zack Godley</t>
  </si>
  <si>
    <t>Ben Braymer</t>
  </si>
  <si>
    <t>Zach King</t>
  </si>
  <si>
    <t>Zack Burdi</t>
  </si>
  <si>
    <t>Juan Sanchez</t>
  </si>
  <si>
    <t>Denny Bentley</t>
  </si>
  <si>
    <t>Will Mabrey</t>
  </si>
  <si>
    <t>Trey Supak</t>
  </si>
  <si>
    <t>Kyle Johnston</t>
  </si>
  <si>
    <t>Grayson Thurman</t>
  </si>
  <si>
    <t>Scott Engler</t>
  </si>
  <si>
    <t>John O'Reilly</t>
  </si>
  <si>
    <t>Jonathan Holder</t>
  </si>
  <si>
    <t>Jake Reindl</t>
  </si>
  <si>
    <t>Fred Villarreal</t>
  </si>
  <si>
    <t>Matt Seelinger</t>
  </si>
  <si>
    <t>Fraser Ellard</t>
  </si>
  <si>
    <t>Luis Ledo</t>
  </si>
  <si>
    <t>Ian Kennedy</t>
  </si>
  <si>
    <t>Regi Grace</t>
  </si>
  <si>
    <t>Brad Hand</t>
  </si>
  <si>
    <t>Daniel Bard</t>
  </si>
  <si>
    <t>Austin Warren</t>
  </si>
  <si>
    <t>Tristan Stivors</t>
  </si>
  <si>
    <t>Ray Gaither</t>
  </si>
  <si>
    <t>Reid Birlingmair</t>
  </si>
  <si>
    <t>Chris Wright</t>
  </si>
  <si>
    <t>Jack Weisenburger</t>
  </si>
  <si>
    <t>Seth Mayberry</t>
  </si>
  <si>
    <t>Taylor Floyd</t>
  </si>
  <si>
    <t>Trey Benton</t>
  </si>
  <si>
    <t>Brian Metoyer</t>
  </si>
  <si>
    <t>Derek Craft</t>
  </si>
  <si>
    <t>Christopher Troye</t>
  </si>
  <si>
    <t>Jesús Liranzo</t>
  </si>
  <si>
    <t>Dylan Phillips</t>
  </si>
  <si>
    <t>Hunter Dollander</t>
  </si>
  <si>
    <t>Cayne Ueckert</t>
  </si>
  <si>
    <t>Kenyon Yovan</t>
  </si>
  <si>
    <t>Jack Ralston</t>
  </si>
  <si>
    <t>Chase Plymell</t>
  </si>
  <si>
    <t>Donovan Benoit</t>
  </si>
  <si>
    <t>Nicholas Padilla</t>
  </si>
  <si>
    <t>Kevin Kopps</t>
  </si>
  <si>
    <t>Ryan Shreve</t>
  </si>
  <si>
    <t>Asa Lacy</t>
  </si>
  <si>
    <t>Luke Shilling</t>
  </si>
  <si>
    <t>Brendan Hardy</t>
  </si>
  <si>
    <t>Taylor Lehman</t>
  </si>
  <si>
    <t>Ryan Conroy</t>
  </si>
  <si>
    <t>Chris Muller</t>
  </si>
  <si>
    <t>Gabe Klobosits</t>
  </si>
  <si>
    <t>Taylor Williams</t>
  </si>
  <si>
    <t>A.J. Puckett</t>
  </si>
  <si>
    <t>Bryce Tassin</t>
  </si>
  <si>
    <t>Michael Stryffeler</t>
  </si>
  <si>
    <t>Ryan Zeferjahn</t>
  </si>
  <si>
    <t>Logan VanWey</t>
  </si>
  <si>
    <t>Odalvi Javier</t>
  </si>
  <si>
    <t>Cameron Junker</t>
  </si>
  <si>
    <t>Edwin Escobar</t>
  </si>
  <si>
    <t>Cam Vieaux</t>
  </si>
  <si>
    <t>PJ Poulin</t>
  </si>
  <si>
    <t>Chase Cohen</t>
  </si>
  <si>
    <t>Houston Roth</t>
  </si>
  <si>
    <t>Marcos Tineo</t>
  </si>
  <si>
    <t>Jose Quezada</t>
  </si>
  <si>
    <t>Dakota Chalmers</t>
  </si>
  <si>
    <t>Conor Grammes</t>
  </si>
  <si>
    <t>José Lopez</t>
  </si>
  <si>
    <t>Teddy Stankiewicz</t>
  </si>
  <si>
    <t>Yefri Del Rosario</t>
  </si>
  <si>
    <t>Keylan Killgore</t>
  </si>
  <si>
    <t>Alec Barger</t>
  </si>
  <si>
    <t>Amos Willingham</t>
  </si>
  <si>
    <t>Adam Scott</t>
  </si>
  <si>
    <t>Adam Laskey</t>
  </si>
  <si>
    <t>JD Hammer</t>
  </si>
  <si>
    <t>Danis Correa</t>
  </si>
  <si>
    <t>Hunter Parsons</t>
  </si>
  <si>
    <t>Jared Kelley</t>
  </si>
  <si>
    <t>Rylan Kaufman</t>
  </si>
  <si>
    <t>Ty Buttrey</t>
  </si>
  <si>
    <t>Antonio Jimenez</t>
  </si>
  <si>
    <t>Alex Segal</t>
  </si>
  <si>
    <t>Dominic Pipkin</t>
  </si>
  <si>
    <t>Danny Watson</t>
  </si>
  <si>
    <t>Nick Wittgren</t>
  </si>
  <si>
    <t>A.J. Alexy</t>
  </si>
  <si>
    <t>Miguel Pena</t>
  </si>
  <si>
    <t>James Jones</t>
  </si>
  <si>
    <t>Julian Fernández</t>
  </si>
  <si>
    <t>Gerald Ogando</t>
  </si>
  <si>
    <t>Andy Rodriguez</t>
  </si>
  <si>
    <t>Eli Ankeney</t>
  </si>
  <si>
    <t>Joey Krehbiel</t>
  </si>
  <si>
    <t>Hunter Dula</t>
  </si>
  <si>
    <t>Alex Mauricio</t>
  </si>
  <si>
    <t>Diosmerky Taveras</t>
  </si>
  <si>
    <t>Connor Sadzeck</t>
  </si>
  <si>
    <t>Tommy Hunter</t>
  </si>
  <si>
    <t>Zac Houston</t>
  </si>
  <si>
    <t>Fernery Ozuna</t>
  </si>
  <si>
    <t>Andrés Núñez</t>
  </si>
  <si>
    <t>Aidan Anderson</t>
  </si>
  <si>
    <t>Tyler Thornton</t>
  </si>
  <si>
    <t>Brian Gonzalez</t>
  </si>
  <si>
    <t>Carlos Garcia</t>
  </si>
  <si>
    <t>Luis Amaya</t>
  </si>
  <si>
    <t>Kyle Barraclough</t>
  </si>
  <si>
    <t>Ronald Bolaños</t>
  </si>
  <si>
    <t>Nolan Blackwood</t>
  </si>
  <si>
    <t>Mark Melancon</t>
  </si>
  <si>
    <t>Hunter Bigge</t>
  </si>
  <si>
    <t>Florencio Serrano</t>
  </si>
  <si>
    <t>Luis Guerrero</t>
  </si>
  <si>
    <t>Jefry Yan</t>
  </si>
  <si>
    <t>Brooks Crawford</t>
  </si>
  <si>
    <t>Jake Walters</t>
  </si>
  <si>
    <t>Tyler McKay</t>
  </si>
  <si>
    <t>Dario Gardea</t>
  </si>
  <si>
    <t>Eddy Demurias</t>
  </si>
  <si>
    <t>Phillips Valdez</t>
  </si>
  <si>
    <t>Richard Rodríguez</t>
  </si>
  <si>
    <t>Jeff Belge</t>
  </si>
  <si>
    <t>Jimmy Endersby</t>
  </si>
  <si>
    <t>Carlos Tavera</t>
  </si>
  <si>
    <t>Jeff Brigham</t>
  </si>
  <si>
    <t>Joe Record</t>
  </si>
  <si>
    <t>Nick Jones</t>
  </si>
  <si>
    <t>Endrys Briceno</t>
  </si>
  <si>
    <t>Caleb Baragar</t>
  </si>
  <si>
    <t>Angel De Jesus</t>
  </si>
  <si>
    <t>Lucas Jacobsen</t>
  </si>
  <si>
    <t>Dylan Bice</t>
  </si>
  <si>
    <t>Alex Scherff</t>
  </si>
  <si>
    <t>Michael Flynn</t>
  </si>
  <si>
    <t>Antonio Menendez</t>
  </si>
  <si>
    <t>Jimmy Burnette</t>
  </si>
  <si>
    <t>Nick Duron</t>
  </si>
  <si>
    <t>Domingo Tapia</t>
  </si>
  <si>
    <t>Sam Clay</t>
  </si>
  <si>
    <t>Layne Henderson</t>
  </si>
  <si>
    <t>Tyler Burch</t>
  </si>
  <si>
    <t>Gerson Moreno</t>
  </si>
  <si>
    <t>Derek West</t>
  </si>
  <si>
    <t>Juan Mejia</t>
  </si>
  <si>
    <t>Bailey Dees</t>
  </si>
  <si>
    <t>Raul Brito</t>
  </si>
  <si>
    <t>Travis Kuhn</t>
  </si>
  <si>
    <t>Erich Uelmen</t>
  </si>
  <si>
    <t>Jacob Kostyshock</t>
  </si>
  <si>
    <t>Xavier Moore</t>
  </si>
  <si>
    <t>Austin Brice</t>
  </si>
  <si>
    <t>Vince Vannelle</t>
  </si>
  <si>
    <t>Zack Brown</t>
  </si>
  <si>
    <t>Orlando Ribalta</t>
  </si>
  <si>
    <t>Gabriel Ponce</t>
  </si>
  <si>
    <t>Joe Wieland</t>
  </si>
  <si>
    <t>Chad Smith</t>
  </si>
  <si>
    <t>Beck Way</t>
  </si>
  <si>
    <t>Aneurys Zabala</t>
  </si>
  <si>
    <t>Will Gaddis</t>
  </si>
  <si>
    <t>Ryan Meisinger</t>
  </si>
  <si>
    <t>Justin Courtney</t>
  </si>
  <si>
    <t>Alan Busenitz</t>
  </si>
  <si>
    <t>Nathan Burns</t>
  </si>
  <si>
    <t>Fitz Stadler</t>
  </si>
  <si>
    <t>Zack Leban</t>
  </si>
  <si>
    <t>Eric Cerantola</t>
  </si>
  <si>
    <t>Jack Little</t>
  </si>
  <si>
    <t>Calvin Coker</t>
  </si>
  <si>
    <t>Jake Reed</t>
  </si>
  <si>
    <t>Shea Spitzbarth</t>
  </si>
  <si>
    <t>Spencer Patton</t>
  </si>
  <si>
    <t>Jake Rice</t>
  </si>
  <si>
    <t>Nelson L. Alvarez</t>
  </si>
  <si>
    <t>Brooks Gosswein</t>
  </si>
  <si>
    <t>Theo Denlinger</t>
  </si>
  <si>
    <t>Triston Polley</t>
  </si>
  <si>
    <t>Tahnaj Thomas</t>
  </si>
  <si>
    <t>Ivan Armstrong</t>
  </si>
  <si>
    <t>José Cruz</t>
  </si>
  <si>
    <t>Cole Uvila</t>
  </si>
  <si>
    <t>Paul Gervase</t>
  </si>
  <si>
    <t>Michael McAvene</t>
  </si>
  <si>
    <t>Evan Sisk</t>
  </si>
  <si>
    <t>Matt Minnick</t>
  </si>
  <si>
    <t>Jake Faria</t>
  </si>
  <si>
    <t>Joe Nahas</t>
  </si>
  <si>
    <t>Ryan Anderson</t>
  </si>
  <si>
    <t>Jacob DeLabio</t>
  </si>
  <si>
    <t>Adrian Hernandez</t>
  </si>
  <si>
    <t>Justin Maese</t>
  </si>
  <si>
    <t>Kade Strowd</t>
  </si>
  <si>
    <t>Collin Kober</t>
  </si>
  <si>
    <t>Justin Evans</t>
  </si>
  <si>
    <t>Carlos Vargas</t>
  </si>
  <si>
    <t>Juan Minaya</t>
  </si>
  <si>
    <t>Evan Justice</t>
  </si>
  <si>
    <t>Jorge Guzmán</t>
  </si>
  <si>
    <t>Ryan Nutof</t>
  </si>
  <si>
    <t>Hobie Harris</t>
  </si>
  <si>
    <t>Joey Marciano</t>
  </si>
  <si>
    <t>Ben Madison</t>
  </si>
  <si>
    <t>Grant Black</t>
  </si>
  <si>
    <t>James Bourque</t>
  </si>
  <si>
    <t>Tanner Myatt</t>
  </si>
  <si>
    <t>Marcel Rentería</t>
  </si>
  <si>
    <t>Reyes Moronta</t>
  </si>
  <si>
    <t>Jace Vines</t>
  </si>
  <si>
    <t>Jimmy Nelson</t>
  </si>
  <si>
    <t>Brandon Dufault</t>
  </si>
  <si>
    <t>Holden Powell</t>
  </si>
  <si>
    <t>Ryan Tepera</t>
  </si>
  <si>
    <t>Chavez Fernander</t>
  </si>
  <si>
    <t>Morgan McSweeney</t>
  </si>
  <si>
    <t>Robert Kwiatkowski</t>
  </si>
  <si>
    <t>Randy Labaut</t>
  </si>
  <si>
    <t>Jake Brentz</t>
  </si>
  <si>
    <t>Troy Watson</t>
  </si>
  <si>
    <t>Hever Bueno</t>
  </si>
  <si>
    <t>Jake Sanchez</t>
  </si>
  <si>
    <t>Miguel Romero</t>
  </si>
  <si>
    <t>Matt Turner</t>
  </si>
  <si>
    <t>Jack Sinclair</t>
  </si>
  <si>
    <t>Caleb Freeman</t>
  </si>
  <si>
    <t>Hector Perez</t>
  </si>
  <si>
    <t>Mitchell Stumpo</t>
  </si>
  <si>
    <t>Will Stewart</t>
  </si>
  <si>
    <t>Lisandro Santos</t>
  </si>
  <si>
    <t>Andrew Magno</t>
  </si>
  <si>
    <t>Tommy McCollum</t>
  </si>
  <si>
    <t>Shohei Tomioka</t>
  </si>
  <si>
    <t>Sam Delaplane</t>
  </si>
  <si>
    <t>Josh Roberson</t>
  </si>
  <si>
    <t>Dayeison Arias</t>
  </si>
  <si>
    <t>Braeden Ogle</t>
  </si>
  <si>
    <t>Cam Robinson</t>
  </si>
  <si>
    <t>Naswell Paulino</t>
  </si>
  <si>
    <t>Grant Ford</t>
  </si>
  <si>
    <t>Michael Brewer</t>
  </si>
  <si>
    <t>Max Bain</t>
  </si>
  <si>
    <t>Roy Garcia</t>
  </si>
  <si>
    <t>Jonah Dipoto</t>
  </si>
  <si>
    <t>Joe Harvey</t>
  </si>
  <si>
    <t>Wandisson Charles</t>
  </si>
  <si>
    <t>Dylan Spacke</t>
  </si>
  <si>
    <t>Eric Hanhold</t>
  </si>
  <si>
    <t>Jake Haberer</t>
  </si>
  <si>
    <t>Logan Sawyer</t>
  </si>
  <si>
    <t>Michael Bienlien</t>
  </si>
  <si>
    <t>Ofreidy Gómez</t>
  </si>
  <si>
    <t>Jordan Brink</t>
  </si>
  <si>
    <t>Carlos A Francisco</t>
  </si>
  <si>
    <t>Yaya Chentouf</t>
  </si>
  <si>
    <t>Parker Caracci</t>
  </si>
  <si>
    <t>Nick Richmond</t>
  </si>
  <si>
    <t>Justin Garza</t>
  </si>
  <si>
    <t>Skylar Arias</t>
  </si>
  <si>
    <t>Stevie Branche</t>
  </si>
  <si>
    <t>Antonio Knowles</t>
  </si>
  <si>
    <t>Caleb Simpson</t>
  </si>
  <si>
    <t>Zach Linginfelter</t>
  </si>
  <si>
    <t>Zach Hart</t>
  </si>
  <si>
    <t>Jordan Jones</t>
  </si>
  <si>
    <t>Cole Percival</t>
  </si>
  <si>
    <t>Trey Cobb</t>
  </si>
  <si>
    <t>Aldry Acosta</t>
  </si>
  <si>
    <t>Andy Fisher</t>
  </si>
  <si>
    <t>Aaron Brown</t>
  </si>
  <si>
    <t>Kyle Dowdy</t>
  </si>
  <si>
    <t>Alex Colomé</t>
  </si>
  <si>
    <t>Kyle Wilcox</t>
  </si>
  <si>
    <t>Joel Peguero</t>
  </si>
  <si>
    <t>Garvin Alston</t>
  </si>
  <si>
    <t>Matt Eckelman</t>
  </si>
  <si>
    <t>Louis Head</t>
  </si>
  <si>
    <t>Dakota Donovan</t>
  </si>
  <si>
    <t>Graham Spraker</t>
  </si>
  <si>
    <t>Nick Gallagher</t>
  </si>
  <si>
    <t>Blake Taylor</t>
  </si>
  <si>
    <t>Blake Rivera</t>
  </si>
  <si>
    <t>Alfredo Zarraga</t>
  </si>
  <si>
    <t>Johan Quezada</t>
  </si>
  <si>
    <t>Brendan Cellucci</t>
  </si>
  <si>
    <t>Zach Willeman</t>
  </si>
  <si>
    <t>Michel Baez</t>
  </si>
  <si>
    <t>Bryce McGowan</t>
  </si>
  <si>
    <t>Christian Chamberlain</t>
  </si>
  <si>
    <t>Henry Henry</t>
  </si>
  <si>
    <t>Evan Reifert</t>
  </si>
  <si>
    <t>Robbie Peto</t>
  </si>
  <si>
    <t>Garrett Williams</t>
  </si>
  <si>
    <t>Michael Boyle</t>
  </si>
  <si>
    <t>Devin Conn</t>
  </si>
  <si>
    <t>Max Kuhns</t>
  </si>
  <si>
    <t>Blair Calvo</t>
  </si>
  <si>
    <t>Nick Kennedy</t>
  </si>
  <si>
    <t>Ben Harris</t>
  </si>
  <si>
    <t>Gil Luna</t>
  </si>
  <si>
    <t>Carlos Romero</t>
  </si>
  <si>
    <t>Kelvin Caceres</t>
  </si>
  <si>
    <t>Charles Hall</t>
  </si>
  <si>
    <t>Oliver Garcia</t>
  </si>
  <si>
    <t>Dante Biasi</t>
  </si>
  <si>
    <t>Andrew Baker</t>
  </si>
  <si>
    <t>Jorge Juan</t>
  </si>
  <si>
    <t>Riley Pint</t>
  </si>
  <si>
    <t>Caleb Wurster</t>
  </si>
  <si>
    <t>John Matthews</t>
  </si>
  <si>
    <t>Nick Kuzia</t>
  </si>
  <si>
    <t>Jared Solomon</t>
  </si>
  <si>
    <t>Theo McDowell</t>
  </si>
  <si>
    <t>Daniel Tillo</t>
  </si>
  <si>
    <t>Wilkin Ramos</t>
  </si>
  <si>
    <t>Shelby Lackey</t>
  </si>
  <si>
    <t>Nick Howard</t>
  </si>
  <si>
    <t>Ryan Sublette</t>
  </si>
  <si>
    <t>Houston Harding</t>
  </si>
  <si>
    <t>Noah Murdock</t>
  </si>
  <si>
    <t>Cody Scroggins</t>
  </si>
  <si>
    <t>Austin Hansen</t>
  </si>
  <si>
    <t>Matt Ruppenthal</t>
  </si>
  <si>
    <t>Melvin Adón</t>
  </si>
  <si>
    <t>Jonathan Sprinkle</t>
  </si>
  <si>
    <t>Trey Riley</t>
  </si>
  <si>
    <t>Ben Hecht</t>
  </si>
  <si>
    <t>Nick Trogrlic-Iverson</t>
  </si>
  <si>
    <t>Wyatt Olds</t>
  </si>
  <si>
    <t>Jake Pilarski</t>
  </si>
  <si>
    <t>Justin Lopez</t>
  </si>
  <si>
    <t>Sean Reynolds</t>
  </si>
  <si>
    <t>Vin Timpanelli</t>
  </si>
  <si>
    <t>Tayron Guerrero</t>
  </si>
  <si>
    <t>Carlos Gomez</t>
  </si>
  <si>
    <t>Jacob Wallace</t>
  </si>
  <si>
    <t>Clay Helvey</t>
  </si>
  <si>
    <t>Zach Vennaro</t>
  </si>
  <si>
    <t>Andrew Schultz</t>
  </si>
  <si>
    <t>Eduarniel Nunez</t>
  </si>
  <si>
    <t>Luis Oviedo</t>
  </si>
  <si>
    <t>Ricky Karcher</t>
  </si>
  <si>
    <t>Malvin Pena</t>
  </si>
  <si>
    <t>Jayvien Sandridge</t>
  </si>
  <si>
    <t>Edgar Navarro</t>
  </si>
  <si>
    <t>Joey Lancellotti</t>
  </si>
  <si>
    <t>Burl Carraway</t>
  </si>
  <si>
    <t>Bradley Hanner</t>
  </si>
  <si>
    <t>Billy Sullivan</t>
  </si>
  <si>
    <t>Jose Martinez</t>
  </si>
  <si>
    <t>Brady Puckett</t>
  </si>
  <si>
    <t>Ben Onyshko</t>
  </si>
  <si>
    <t>Zach Barnes</t>
  </si>
  <si>
    <t>Tyler Baum</t>
  </si>
  <si>
    <t>Graeme Stinson</t>
  </si>
  <si>
    <t>Hugh Fisher</t>
  </si>
  <si>
    <t>Brailyn Marquez</t>
  </si>
  <si>
    <t>Eric Torres</t>
  </si>
  <si>
    <t>Jorge Benitez</t>
  </si>
  <si>
    <t>Tanner Dodson</t>
  </si>
  <si>
    <t>Tyler Driver</t>
  </si>
  <si>
    <t>Troy Miller</t>
  </si>
  <si>
    <t>Jol Concepcion</t>
  </si>
  <si>
    <t>Michell Miliano</t>
  </si>
  <si>
    <t>Michael Gomez</t>
  </si>
  <si>
    <t>Jake Gozzo</t>
  </si>
  <si>
    <t>D.J. Snelten</t>
  </si>
  <si>
    <t>Quinn Brodey</t>
  </si>
  <si>
    <t>Dan Hammer</t>
  </si>
  <si>
    <t>Kyle Johnson</t>
  </si>
  <si>
    <t>TG</t>
  </si>
  <si>
    <t>Abbreviation</t>
  </si>
  <si>
    <t>Philadelphia Phillies</t>
  </si>
  <si>
    <t>Baltimore Orioles</t>
  </si>
  <si>
    <t>Boston Red Sox</t>
  </si>
  <si>
    <t>Atlanta Braves</t>
  </si>
  <si>
    <t>Washington Nationals</t>
  </si>
  <si>
    <t>Seatle Mariners</t>
  </si>
  <si>
    <t>Detroit Tigers</t>
  </si>
  <si>
    <t>Los Angeles Dodgers</t>
  </si>
  <si>
    <t>Cincinnati Reds</t>
  </si>
  <si>
    <t>Kansas City Royals</t>
  </si>
  <si>
    <t>Minnesota Twins</t>
  </si>
  <si>
    <t>San Diego Padres</t>
  </si>
  <si>
    <t>Pittsburgh Pirates</t>
  </si>
  <si>
    <t>St. Louis Cardinals</t>
  </si>
  <si>
    <t>New York Yankees</t>
  </si>
  <si>
    <t>Chicago Cubs</t>
  </si>
  <si>
    <t>Cleveland Guardians</t>
  </si>
  <si>
    <t>Chicago White Sox</t>
  </si>
  <si>
    <t>Texas Rangers</t>
  </si>
  <si>
    <t>Milwaukee Brewers</t>
  </si>
  <si>
    <t>New York Mets</t>
  </si>
  <si>
    <t>San Francisco Giants</t>
  </si>
  <si>
    <t>Miami Marlins</t>
  </si>
  <si>
    <t>Los Angeles Angels</t>
  </si>
  <si>
    <t>Houston Astros</t>
  </si>
  <si>
    <t>Toronto Blue Jays</t>
  </si>
  <si>
    <t>Tampa Bay Rays</t>
  </si>
  <si>
    <t>Oakland A's</t>
  </si>
  <si>
    <t>Arizona Diamondbacks</t>
  </si>
  <si>
    <t>Colorado Rockies</t>
  </si>
  <si>
    <t>SP</t>
  </si>
  <si>
    <t>RP</t>
  </si>
  <si>
    <t>BAT</t>
  </si>
  <si>
    <t>FA</t>
  </si>
  <si>
    <t>Projected Batting WAR</t>
  </si>
  <si>
    <t>Current Batting WAR</t>
  </si>
  <si>
    <t>Projected Games/Batting WAR</t>
  </si>
  <si>
    <t>Current Games/Batting WAR</t>
  </si>
  <si>
    <t>Projected Pitching WAR</t>
  </si>
  <si>
    <t>Projected Games/Pitching WAR</t>
  </si>
  <si>
    <t>Current Pitching WAR</t>
  </si>
  <si>
    <t>Current Games/Pitching WAR</t>
  </si>
  <si>
    <t>Projected Team WAR</t>
  </si>
  <si>
    <t>Projected Games/Team WAR</t>
  </si>
  <si>
    <t>Current Team WAR</t>
  </si>
  <si>
    <t>Current Games/Team WAR</t>
  </si>
  <si>
    <t>On Pace Team WAR</t>
  </si>
  <si>
    <t>Difference from Projected WAR</t>
  </si>
  <si>
    <t>Percent Difference in WAR</t>
  </si>
  <si>
    <t>Sim_W</t>
  </si>
  <si>
    <t>Sim_L</t>
  </si>
  <si>
    <t>Sim_WP</t>
  </si>
  <si>
    <t>Sim_DC</t>
  </si>
  <si>
    <t>Sim_OC</t>
  </si>
  <si>
    <t>Sim_Div</t>
  </si>
  <si>
    <t>Sim_WC</t>
  </si>
  <si>
    <t>Sim_Poff</t>
  </si>
  <si>
    <t>Sim_PAdj</t>
  </si>
  <si>
    <t>Sim_WS</t>
  </si>
  <si>
    <t>D1</t>
  </si>
  <si>
    <t>D7</t>
  </si>
  <si>
    <t>Projected Wins</t>
  </si>
  <si>
    <t>Projected Losses</t>
  </si>
  <si>
    <t>Project Win%</t>
  </si>
  <si>
    <t>Current Wins</t>
  </si>
  <si>
    <t>Current Losses</t>
  </si>
  <si>
    <t>Current Win%</t>
  </si>
  <si>
    <t>On Pace Wins</t>
  </si>
  <si>
    <t>On Pace Losses</t>
  </si>
  <si>
    <t>Difference In Wins</t>
  </si>
  <si>
    <t>% Difference in Wins</t>
  </si>
  <si>
    <t>Win % Difference</t>
  </si>
  <si>
    <t>Current On-Pace WAR</t>
  </si>
  <si>
    <t>Pre-Season Projected WAR</t>
  </si>
  <si>
    <t>Projected G/WAR</t>
  </si>
  <si>
    <t>Current G/WAR</t>
  </si>
  <si>
    <t>Difference Between Pre-Season Projected and Current G/WAR</t>
  </si>
  <si>
    <t>On-Pace WAR (Proejected End of Season)</t>
  </si>
  <si>
    <t>Difference in Pre-Season Projected WAR and On-Pace WAR</t>
  </si>
  <si>
    <t>% Difference in Pre-Season Projected WAR and On-Pace WAR</t>
  </si>
  <si>
    <t>Difference Between Projected and Current in Games/WAR</t>
  </si>
  <si>
    <t>Difference Between Pre-Season Projected and On-Pace WAR</t>
  </si>
  <si>
    <t>% Difference Between Pre-Season Projected and On-Pace WAR2</t>
  </si>
  <si>
    <t>Wins</t>
  </si>
  <si>
    <t>On-Pace Wins</t>
  </si>
  <si>
    <t>Saves</t>
  </si>
  <si>
    <t>On-Pace Saves</t>
  </si>
  <si>
    <t>3 Tms</t>
  </si>
  <si>
    <t>Home Runs</t>
  </si>
  <si>
    <t>On Pace Home Runs</t>
  </si>
  <si>
    <t>RBIs</t>
  </si>
  <si>
    <t>On-Pace RBIs</t>
  </si>
  <si>
    <t>Stolen Bases</t>
  </si>
  <si>
    <t>On-Pace Stolen Bases</t>
  </si>
  <si>
    <t>Spencer Schwellenbach</t>
  </si>
  <si>
    <t>P-Value for Difference in win%</t>
  </si>
  <si>
    <t>Significant difference</t>
  </si>
  <si>
    <t>1 - 566 of 566 results</t>
  </si>
  <si>
    <t>1 - 657 of 657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</si>
</sst>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%"/>
  </numFmts>
  <fonts count="4" x14ac:knownFonts="1">
    <font>
      <sz val="11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2" fontId="0" fillId="0" borderId="0" xfId="0" applyNumberFormat="1"/>
    <xf numFmtId="164" fontId="0" fillId="0" borderId="0" xfId="0" applyNumberFormat="1"/>
    <xf numFmtId="10" fontId="0" fillId="0" borderId="0" xfId="0" applyNumberFormat="1"/>
    <xf numFmtId="165" fontId="0" fillId="0" borderId="0" xfId="0" applyNumberFormat="1"/>
    <xf numFmtId="9" fontId="0" fillId="0" borderId="0" xfId="1" applyFont="1"/>
    <xf numFmtId="166" fontId="0" fillId="0" borderId="0" xfId="1" applyNumberFormat="1" applyFont="1"/>
    <xf numFmtId="0" fontId="0" fillId="0" borderId="0" xfId="0" applyAlignment="1">
      <alignment horizontal="center" wrapText="1"/>
    </xf>
    <xf numFmtId="1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6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00"/>
    </dxf>
    <dxf>
      <numFmt numFmtId="165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6" formatCode="0.0%"/>
    </dxf>
    <dxf>
      <numFmt numFmtId="1" formatCode="0"/>
    </dxf>
    <dxf>
      <numFmt numFmtId="164" formatCode="0.0"/>
    </dxf>
    <dxf>
      <numFmt numFmtId="164" formatCode="0.0"/>
    </dxf>
    <dxf>
      <numFmt numFmtId="164" formatCode="0.0"/>
    </dxf>
    <dxf>
      <numFmt numFmtId="1" formatCode="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164" formatCode="0.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164" formatCode="0.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64" formatCode="0.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2AFED170-3CE7-4352-92A3-9261D599A12A}" autoFormatId="16" applyNumberFormats="0" applyBorderFormats="0" applyFontFormats="0" applyPatternFormats="0" applyAlignmentFormats="0" applyWidthHeightFormats="0">
  <queryTableRefresh nextId="27">
    <queryTableFields count="26">
      <queryTableField id="1" name="#" tableColumnId="1"/>
      <queryTableField id="2" name="Team" tableColumnId="2"/>
      <queryTableField id="3" name="TG" tableColumnId="3"/>
      <queryTableField id="4" name="WW - Wins" tableColumnId="4"/>
      <queryTableField id="5" name="LL - Losses" tableColumnId="5"/>
      <queryTableField id="6" name="SVSV - Saves" tableColumnId="6"/>
      <queryTableField id="7" name="GG - Games Pitched" tableColumnId="7"/>
      <queryTableField id="8" name="GSGS - Games Started" tableColumnId="8"/>
      <queryTableField id="9" name="IPIP - Innings Pitched" tableColumnId="9"/>
      <queryTableField id="10" name="-- Line Break --" tableColumnId="10"/>
      <queryTableField id="11" name="K/9K/9 - Strikeouts per 9 Innings ((SO*9)/IP)" tableColumnId="11"/>
      <queryTableField id="12" name="BB/9BB/9 - Walks per 9 Innings ((BB*9)/IP)" tableColumnId="12"/>
      <queryTableField id="13" name="HR/9HR/9 - Home Runs per 9 Innings ((HR*9)/IP)" tableColumnId="13"/>
      <queryTableField id="14" name="BABIPBABIP - Batting Average on Balls in Play" tableColumnId="14"/>
      <queryTableField id="15" name="LOB%LOB% - Left on Base Percentage" tableColumnId="15"/>
      <queryTableField id="16" name="GB%GB% - Ground Ball Percentage (GB/BIP)" tableColumnId="16"/>
      <queryTableField id="17" name="HR/FBHR/FB - Home Run to Fly Ball Ratio" tableColumnId="17"/>
      <queryTableField id="18" name="-- Line Break --_1" tableColumnId="18"/>
      <queryTableField id="19" name="vFA (pi)vFA - Fourseam Fastball velocity (Pitch Info)" tableColumnId="19"/>
      <queryTableField id="20" name="-- Line Break --_2" tableColumnId="20"/>
      <queryTableField id="21" name="ERAERA - Earned Run Average ((ER*9)/IP)" tableColumnId="21"/>
      <queryTableField id="22" name="xERAxERA - Expected ERA" tableColumnId="22"/>
      <queryTableField id="23" name="FIPFIP - Fielder Independent Pitching on an ERA scale" tableColumnId="23"/>
      <queryTableField id="24" name="xFIPxFIP - Expected Fielder Independent Pitching where Home Runs are calculated as 10.5% of Fly Balls induced" tableColumnId="24"/>
      <queryTableField id="25" name="-- Line Break --_3" tableColumnId="25"/>
      <queryTableField id="26" name="WARWAR - Wins Above Replacement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5972614-318A-4939-BF21-ABCDF4D5B08F}" autoFormatId="16" applyNumberFormats="0" applyBorderFormats="0" applyFontFormats="0" applyPatternFormats="0" applyAlignmentFormats="0" applyWidthHeightFormats="0">
  <queryTableRefresh nextId="28">
    <queryTableFields count="27">
      <queryTableField id="1" name="#" tableColumnId="1"/>
      <queryTableField id="2" name="Team" tableColumnId="2"/>
      <queryTableField id="3" name="TG" tableColumnId="3"/>
      <queryTableField id="4" name="GG - Games Played" tableColumnId="4"/>
      <queryTableField id="5" name="PAPA - Plate Appearances" tableColumnId="5"/>
      <queryTableField id="6" name="HRHR - Home Runs" tableColumnId="6"/>
      <queryTableField id="7" name="RR - Runs" tableColumnId="7"/>
      <queryTableField id="8" name="RBIRBI - Runs Batted In" tableColumnId="8"/>
      <queryTableField id="9" name="SBSB - Stolen Bases" tableColumnId="9"/>
      <queryTableField id="10" name="-- Line Break --" tableColumnId="10"/>
      <queryTableField id="11" name="BB%BB% - Walk Percentage (BB/PA)" tableColumnId="11"/>
      <queryTableField id="12" name="K%K% - Strikeout Percentage (SO/PA)" tableColumnId="12"/>
      <queryTableField id="13" name="ISOISO - Isolated Power (SLG-AVG)" tableColumnId="13"/>
      <queryTableField id="14" name="BABIPBABIP - Batting Average on Balls in Play" tableColumnId="14"/>
      <queryTableField id="15" name="-- Line Break --_1" tableColumnId="15"/>
      <queryTableField id="16" name="AVGAVG - Batting Average (H/AB)" tableColumnId="16"/>
      <queryTableField id="17" name="OBPOBP - On Base Percentage" tableColumnId="17"/>
      <queryTableField id="18" name="SLGSLG - Slugging Percentage" tableColumnId="18"/>
      <queryTableField id="19" name="wOBAwOBA - Weighted On Base Average (Linear Weights)" tableColumnId="19"/>
      <queryTableField id="20" name="xwOBAxwOBA - Expected weighted on-base average" tableColumnId="20"/>
      <queryTableField id="21" name="wRC+wRC+ - Runs per PA scaled where 100 is average; both league and park adjusted; based on wOBA" tableColumnId="21"/>
      <queryTableField id="22" name="-- Line Break --_2" tableColumnId="22"/>
      <queryTableField id="23" name="BsRBase Running - Base running runs above average, includes SB or CS" tableColumnId="23"/>
      <queryTableField id="24" name="-- Line Break --_3" tableColumnId="24"/>
      <queryTableField id="25" name="OffOffense - Batting and Base Running combined (above average)" tableColumnId="25"/>
      <queryTableField id="26" name="DefDefense - Fielding and Positional Adjustment combined (above average)" tableColumnId="26"/>
      <queryTableField id="27" name="WARWAR - Wins Above Replacement" tableColumnId="2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52BB7608-28B7-42B8-AD52-24A077BE1098}" autoFormatId="16" applyNumberFormats="0" applyBorderFormats="0" applyFontFormats="0" applyPatternFormats="0" applyAlignmentFormats="0" applyWidthHeightFormats="0">
  <queryTableRefresh nextId="27">
    <queryTableFields count="26">
      <queryTableField id="1" name="#" tableColumnId="1"/>
      <queryTableField id="2" name="Name" tableColumnId="2"/>
      <queryTableField id="3" name="Team" tableColumnId="3"/>
      <queryTableField id="4" name="WW - Wins" tableColumnId="4"/>
      <queryTableField id="5" name="LL - Losses" tableColumnId="5"/>
      <queryTableField id="6" name="SVSV - Saves" tableColumnId="6"/>
      <queryTableField id="7" name="GG - Games Pitched" tableColumnId="7"/>
      <queryTableField id="8" name="GSGS - Games Started" tableColumnId="8"/>
      <queryTableField id="9" name="IPIP - Innings Pitched" tableColumnId="9"/>
      <queryTableField id="10" name="-- Line Break --" tableColumnId="10"/>
      <queryTableField id="11" name="K/9K/9 - Strikeouts per 9 Innings ((SO*9)/IP)" tableColumnId="11"/>
      <queryTableField id="12" name="BB/9BB/9 - Walks per 9 Innings ((BB*9)/IP)" tableColumnId="12"/>
      <queryTableField id="13" name="HR/9HR/9 - Home Runs per 9 Innings ((HR*9)/IP)" tableColumnId="13"/>
      <queryTableField id="14" name="BABIPBABIP - Batting Average on Balls in Play" tableColumnId="14"/>
      <queryTableField id="15" name="LOB%LOB% - Left on Base Percentage" tableColumnId="15"/>
      <queryTableField id="16" name="GB%GB% - Ground Ball Percentage (GB/BIP)" tableColumnId="16"/>
      <queryTableField id="17" name="HR/FBHR/FB - Home Run to Fly Ball Ratio" tableColumnId="17"/>
      <queryTableField id="18" name="-- Line Break --_1" tableColumnId="18"/>
      <queryTableField id="19" name="vFA (pi)vFA - Fourseam Fastball velocity (Pitch Info)" tableColumnId="19"/>
      <queryTableField id="20" name="-- Line Break --_2" tableColumnId="20"/>
      <queryTableField id="21" name="ERAERA - Earned Run Average ((ER*9)/IP)" tableColumnId="21"/>
      <queryTableField id="22" name="xERAxERA - Expected ERA" tableColumnId="22"/>
      <queryTableField id="23" name="FIPFIP - Fielder Independent Pitching on an ERA scale" tableColumnId="23"/>
      <queryTableField id="24" name="xFIPxFIP - Expected Fielder Independent Pitching where Home Runs are calculated as 10.5% of Fly Balls induced" tableColumnId="24"/>
      <queryTableField id="25" name="-- Line Break --_3" tableColumnId="25"/>
      <queryTableField id="26" name="WARWAR - Wins Above Replacement" tableColumnId="2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68B60701-31CA-41F2-BDFA-9A894581F55C}" autoFormatId="16" applyNumberFormats="0" applyBorderFormats="0" applyFontFormats="0" applyPatternFormats="0" applyAlignmentFormats="0" applyWidthHeightFormats="0">
  <queryTableRefresh nextId="28">
    <queryTableFields count="27">
      <queryTableField id="1" name="#" tableColumnId="1"/>
      <queryTableField id="2" name="Name" tableColumnId="2"/>
      <queryTableField id="3" name="Team" tableColumnId="3"/>
      <queryTableField id="4" name="GG - Games Played" tableColumnId="4"/>
      <queryTableField id="5" name="PAPA - Plate Appearances" tableColumnId="5"/>
      <queryTableField id="6" name="HRHR - Home Runs" tableColumnId="6"/>
      <queryTableField id="7" name="RR - Runs" tableColumnId="7"/>
      <queryTableField id="8" name="RBIRBI - Runs Batted In" tableColumnId="8"/>
      <queryTableField id="9" name="SBSB - Stolen Bases" tableColumnId="9"/>
      <queryTableField id="10" name="-- Line Break --" tableColumnId="10"/>
      <queryTableField id="11" name="BB%BB% - Walk Percentage (BB/PA)" tableColumnId="11"/>
      <queryTableField id="12" name="K%K% - Strikeout Percentage (SO/PA)" tableColumnId="12"/>
      <queryTableField id="13" name="ISOISO - Isolated Power (SLG-AVG)" tableColumnId="13"/>
      <queryTableField id="14" name="BABIPBABIP - Batting Average on Balls in Play" tableColumnId="14"/>
      <queryTableField id="15" name="-- Line Break --_1" tableColumnId="15"/>
      <queryTableField id="16" name="AVGAVG - Batting Average (H/AB)" tableColumnId="16"/>
      <queryTableField id="17" name="OBPOBP - On Base Percentage" tableColumnId="17"/>
      <queryTableField id="18" name="SLGSLG - Slugging Percentage" tableColumnId="18"/>
      <queryTableField id="19" name="wOBAwOBA - Weighted On Base Average (Linear Weights)" tableColumnId="19"/>
      <queryTableField id="20" name="xwOBAxwOBA - Expected weighted on-base average" tableColumnId="20"/>
      <queryTableField id="21" name="wRC+wRC+ - Runs per PA scaled where 100 is average; both league and park adjusted; based on wOBA" tableColumnId="21"/>
      <queryTableField id="22" name="-- Line Break --_2" tableColumnId="22"/>
      <queryTableField id="23" name="BsRBase Running - Base running runs above average, includes SB or CS" tableColumnId="23"/>
      <queryTableField id="24" name="-- Line Break --_3" tableColumnId="24"/>
      <queryTableField id="25" name="OffOffense - Batting and Base Running combined (above average)" tableColumnId="25"/>
      <queryTableField id="26" name="DefDefense - Fielding and Positional Adjustment combined (above average)" tableColumnId="26"/>
      <queryTableField id="27" name="WARWAR - Wins Above Replacement" tableColumnId="2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0ECA5F-79FC-4FF7-99C6-9A461D0460CF}" name="Table4" displayName="Table4" ref="A1:AD31" totalsRowShown="0" headerRowDxfId="62">
  <autoFilter ref="A1:AD31" xr:uid="{0A0ECA5F-79FC-4FF7-99C6-9A461D0460CF}"/>
  <sortState xmlns:xlrd2="http://schemas.microsoft.com/office/spreadsheetml/2017/richdata2" ref="A2:AD31">
    <sortCondition descending="1" ref="O1:O31"/>
  </sortState>
  <tableColumns count="30">
    <tableColumn id="1" xr3:uid="{047CB3D7-B6D6-4CE4-B1FE-A613DB4B090E}" name="Abbreviation"/>
    <tableColumn id="2" xr3:uid="{B5D05370-3C42-4979-A09C-A5F0405A7CFE}" name="Team"/>
    <tableColumn id="18" xr3:uid="{1D1F786C-6171-45DD-A21F-39703356BB3C}" name="Projected Wins" dataDxfId="61">
      <calculatedColumnFormula>VLOOKUP(Table4[[#This Row],[Abbreviation]], 'PECOTA Projections'!$A$2:$D$31, 2,FALSE)</calculatedColumnFormula>
    </tableColumn>
    <tableColumn id="19" xr3:uid="{E95DEFD4-2BAA-4A1A-9436-FD6346425278}" name="Projected Losses" dataDxfId="60">
      <calculatedColumnFormula>VLOOKUP(Table4[[#This Row],[Abbreviation]], 'PECOTA Projections'!$A$2:$D$31, 3,FALSE)</calculatedColumnFormula>
    </tableColumn>
    <tableColumn id="20" xr3:uid="{D2A55F34-5EE4-4D3D-9377-7E633DB681BF}" name="Project Win%">
      <calculatedColumnFormula>Table4[[#This Row],[Projected Wins]]/162</calculatedColumnFormula>
    </tableColumn>
    <tableColumn id="21" xr3:uid="{72ED5186-6F64-45C8-8C05-C81FDCCBB680}" name="Current Wins">
      <calculatedColumnFormula>VLOOKUP(Table4[[#This Row],[Abbreviation]], Current_Team_WAR___Pitching[[Team]:[LL - Losses]], 3,FALSE)</calculatedColumnFormula>
    </tableColumn>
    <tableColumn id="22" xr3:uid="{3800CF58-CD21-4009-90D1-EE19652A72D8}" name="Current Losses">
      <calculatedColumnFormula>VLOOKUP(Table4[[#This Row],[Abbreviation]], Current_Team_WAR___Pitching[[Team]:[LL - Losses]], 4,FALSE)</calculatedColumnFormula>
    </tableColumn>
    <tableColumn id="23" xr3:uid="{B8ADFAE0-DFE1-48D5-AF51-CFF594A6FBF0}" name="Current Win%">
      <calculatedColumnFormula>Table4[[#This Row],[Current Wins]]/SUM(Table4[[#This Row],[Current Wins]:[Current Losses]])</calculatedColumnFormula>
    </tableColumn>
    <tableColumn id="24" xr3:uid="{E8E26FDA-40B4-44DF-A9FC-0AB13A0CF4C3}" name="On Pace Wins">
      <calculatedColumnFormula>Table4[[#This Row],[Current Win%]]*162</calculatedColumnFormula>
    </tableColumn>
    <tableColumn id="25" xr3:uid="{89E99B33-0B4C-4142-8DB6-5BB27DD69301}" name="On Pace Losses">
      <calculatedColumnFormula>162-Table4[[#This Row],[On Pace Wins]]</calculatedColumnFormula>
    </tableColumn>
    <tableColumn id="26" xr3:uid="{CD28C977-8464-421E-9592-5ED7F2B482F0}" name="Difference In Wins">
      <calculatedColumnFormula>Table4[[#This Row],[On Pace Wins]]-Table4[[#This Row],[Projected Wins]]</calculatedColumnFormula>
    </tableColumn>
    <tableColumn id="27" xr3:uid="{8C978C4F-477D-43CB-BA92-099A22CBB6F5}" name="% Difference in Wins">
      <calculatedColumnFormula>Table4[[#This Row],[Difference In Wins]]/Table4[[#This Row],[Projected Wins]]</calculatedColumnFormula>
    </tableColumn>
    <tableColumn id="28" xr3:uid="{D1B1C610-021C-47A0-AE4D-E735529EFCD4}" name="Win % Difference">
      <calculatedColumnFormula>Table4[[#This Row],[Current Win%]]-Table4[[#This Row],[Project Win%]]</calculatedColumnFormula>
    </tableColumn>
    <tableColumn id="29" xr3:uid="{90CB1FB7-A4B1-4DE5-BE46-6F8F08D31ACA}" name="P-Value for Difference in win%" dataDxfId="13">
      <calculatedColumnFormula>_xlfn.T.DIST.2T((ABS(Table4[[#This Row],[Win % Difference]]))/(SQRT((Table4[[#This Row],[Project Win%]]*(1-Table4[[#This Row],[Project Win%]]))/SUM(Table4[[#This Row],[Current Wins]:[Current Losses]]))), SUM(Table4[[#This Row],[Current Wins]:[Current Losses]])-1)</calculatedColumnFormula>
    </tableColumn>
    <tableColumn id="30" xr3:uid="{A2BA9194-D1B8-4181-B7FE-F23676C97FBF}" name="Significant difference" dataDxfId="12">
      <calculatedColumnFormula>IF(Table4[[#This Row],[P-Value for Difference in win%]]&lt;0.05, "Significant", "")</calculatedColumnFormula>
    </tableColumn>
    <tableColumn id="3" xr3:uid="{8BE247D7-6D4D-4A7D-8BD9-4835FEBECAC4}" name="Projected Batting WAR">
      <calculatedColumnFormula>VLOOKUP($A2, 'Team WAR Projections'!$A$2:$F$32, 4, FALSE)</calculatedColumnFormula>
    </tableColumn>
    <tableColumn id="4" xr3:uid="{831707E6-A780-4CE8-A0B9-99CE17B0FBAB}" name="Projected Games/Batting WAR" dataDxfId="59">
      <calculatedColumnFormula>162/P2</calculatedColumnFormula>
    </tableColumn>
    <tableColumn id="5" xr3:uid="{D6F67493-A308-4CC8-B4C7-96D9E495A7C1}" name="Current Batting WAR">
      <calculatedColumnFormula>VLOOKUP('Team Table'!$A2,Current_Team_WAR___Bat[[Team]:[WARWAR - Wins Above Replacement]], 26, FALSE)</calculatedColumnFormula>
    </tableColumn>
    <tableColumn id="6" xr3:uid="{8BD6B691-0245-4FB6-AAF5-598E06C7D331}" name="Current Games/Batting WAR" dataDxfId="58">
      <calculatedColumnFormula>IF((VLOOKUP($A2, Current_Team_WAR___Bat[[Team]:[TG]], 2, FALSE)/R2)&lt;0, "N/A", (VLOOKUP($A2, Current_Team_WAR___Bat[[Team]:[TG]], 2, FALSE)/R2))</calculatedColumnFormula>
    </tableColumn>
    <tableColumn id="7" xr3:uid="{E41E0E97-A139-4B50-83CC-58139A64947A}" name="Projected Pitching WAR">
      <calculatedColumnFormula>VLOOKUP($A2, 'Team WAR Projections'!$A$2:$F$32, 5, FALSE)</calculatedColumnFormula>
    </tableColumn>
    <tableColumn id="8" xr3:uid="{E3818D97-67C4-4A59-A0C6-4C02CF173239}" name="Projected Games/Pitching WAR" dataDxfId="57">
      <calculatedColumnFormula>162/T2</calculatedColumnFormula>
    </tableColumn>
    <tableColumn id="9" xr3:uid="{7A19A0A1-48A2-4B66-938F-77564BEBC283}" name="Current Pitching WAR">
      <calculatedColumnFormula>VLOOKUP(A2, Current_Team_WAR___Pitching[[Team]:[WARWAR - Wins Above Replacement]], 25, FALSE)</calculatedColumnFormula>
    </tableColumn>
    <tableColumn id="10" xr3:uid="{A63C410A-D9E6-4EA3-9BDD-BBB81D9D5A64}" name="Current Games/Pitching WAR">
      <calculatedColumnFormula>VLOOKUP('Team Table'!A2,Current_Team_WAR___Pitching[[Team]:[TG]], 2, FALSE)/V2</calculatedColumnFormula>
    </tableColumn>
    <tableColumn id="11" xr3:uid="{2F640896-8CDF-472F-AB6C-B5EF93DAD82F}" name="Projected Team WAR">
      <calculatedColumnFormula>T2+P2</calculatedColumnFormula>
    </tableColumn>
    <tableColumn id="12" xr3:uid="{86B8DF25-D930-4863-9C58-538ECA3B39AB}" name="Projected Games/Team WAR" dataDxfId="56">
      <calculatedColumnFormula>162/X2</calculatedColumnFormula>
    </tableColumn>
    <tableColumn id="13" xr3:uid="{FFF92522-54FF-48D5-918B-B5B7E769D08E}" name="Current Team WAR">
      <calculatedColumnFormula>V2+R2</calculatedColumnFormula>
    </tableColumn>
    <tableColumn id="14" xr3:uid="{7FDE8761-938E-4EF5-BF87-7882962DFAC6}" name="Current Games/Team WAR" dataDxfId="55">
      <calculatedColumnFormula>VLOOKUP('Team Table'!A2,Current_Team_WAR___Pitching[[Team]:[TG]], 2, FALSE)/Z2</calculatedColumnFormula>
    </tableColumn>
    <tableColumn id="15" xr3:uid="{1EE90822-9013-4E0F-A07A-E26D679ED1CB}" name="On Pace Team WAR" dataDxfId="54">
      <calculatedColumnFormula>162/AA2</calculatedColumnFormula>
    </tableColumn>
    <tableColumn id="16" xr3:uid="{3C819087-5861-48B2-8EDA-908457499C87}" name="Difference from Projected WAR" dataDxfId="53">
      <calculatedColumnFormula>AB2-X2</calculatedColumnFormula>
    </tableColumn>
    <tableColumn id="17" xr3:uid="{B17B8E62-087A-4826-888E-8E4826E24301}" name="Percent Difference in WAR" dataDxfId="14" dataCellStyle="Percent">
      <calculatedColumnFormula>AC2/X2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C73E4D-580E-4D80-A745-E8EED52FEEBF}" name="Table8102" displayName="Table8102" ref="A1:F297" totalsRowShown="0">
  <autoFilter ref="A1:F297" xr:uid="{690D2F30-5FA6-4444-B64F-CF448CA806E8}"/>
  <sortState xmlns:xlrd2="http://schemas.microsoft.com/office/spreadsheetml/2017/richdata2" ref="A2:F297">
    <sortCondition descending="1" ref="E1:E297"/>
  </sortState>
  <tableColumns count="6">
    <tableColumn id="1" xr3:uid="{7E8A8EC2-4D8D-4C29-9A24-A8E57E8D7B9F}" name="Player"/>
    <tableColumn id="9" xr3:uid="{0B663823-7F4F-4B6D-A48C-DFC484862E8E}" name="Team">
      <calculatedColumnFormula>VLOOKUP(Table8102[[#This Row],[Player]], FanGraphs_Current___Pitcher[[Name]:[Team]], 2,FALSE)</calculatedColumnFormula>
    </tableColumn>
    <tableColumn id="2" xr3:uid="{0CC236FD-A863-496F-BA4C-9443C9DB879D}" name="Wins" dataDxfId="52">
      <calculatedColumnFormula>VLOOKUP($A2,FanGraphs_Current___Pitcher[[Name]:[WARWAR - Wins Above Replacement]], 3, FALSE)</calculatedColumnFormula>
    </tableColumn>
    <tableColumn id="7" xr3:uid="{138908E5-D483-43F9-873E-EAC84188E6FE}" name="On-Pace Wins" dataDxfId="51">
      <calculatedColumnFormula>C2/VLOOKUP(A2, FanGraphs_Current___Pitcher[[Name]:[GG - Games Pitched]], 6, FALSE)*VLOOKUP(A2,'FanGraphs ZiPS - Update - Pitch'!$B$2:$G$649, 6, FALSE)</calculatedColumnFormula>
    </tableColumn>
    <tableColumn id="3" xr3:uid="{4547E789-8C45-4553-9C3E-DC0EF50503EB}" name="Saves" dataDxfId="50">
      <calculatedColumnFormula>VLOOKUP($A2,FanGraphs_Current___Pitcher[[Name]:[WARWAR - Wins Above Replacement]], 5, FALSE)</calculatedColumnFormula>
    </tableColumn>
    <tableColumn id="4" xr3:uid="{2DE0549B-AA75-4B43-BC8A-FF54205612B6}" name="On-Pace Saves" dataDxfId="49">
      <calculatedColumnFormula>E2/VLOOKUP(A2, FanGraphs_Current___Pitcher[[Name]:[GG - Games Pitched]], 6, FALSE)*VLOOKUP(A2,'FanGraphs ZiPS - Update - Pitch'!$B$2:$G$649, 6, 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7B8FB8-F811-4DC1-B060-70DA02045ED9}" name="Current_Team_WAR___Pitching" displayName="Current_Team_WAR___Pitching" ref="A1:Z31" tableType="queryTable" totalsRowShown="0">
  <autoFilter ref="A1:Z31" xr:uid="{BC7B8FB8-F811-4DC1-B060-70DA02045ED9}"/>
  <tableColumns count="26">
    <tableColumn id="1" xr3:uid="{B038D07E-971C-4535-9DDE-19D4B119A266}" uniqueName="1" name="#" queryTableFieldId="1"/>
    <tableColumn id="2" xr3:uid="{B58301EE-EBB2-429F-A368-B108CF2292BA}" uniqueName="2" name="Team" queryTableFieldId="2" dataDxfId="48"/>
    <tableColumn id="3" xr3:uid="{3036826E-82E4-4342-B763-582FBE2DC9DD}" uniqueName="3" name="TG" queryTableFieldId="3"/>
    <tableColumn id="4" xr3:uid="{2F14AF11-1AB8-4EE1-9728-9B5E999B21B0}" uniqueName="4" name="WW - Wins" queryTableFieldId="4"/>
    <tableColumn id="5" xr3:uid="{3FFE0646-18C0-47F2-ABC6-6EEE68A2A58B}" uniqueName="5" name="LL - Losses" queryTableFieldId="5"/>
    <tableColumn id="6" xr3:uid="{972FDB2C-1809-41BC-A8D0-4ED29CCB723A}" uniqueName="6" name="SVSV - Saves" queryTableFieldId="6"/>
    <tableColumn id="7" xr3:uid="{43DA78CF-B85E-469D-99A8-EA24A2203CDA}" uniqueName="7" name="GG - Games Pitched" queryTableFieldId="7"/>
    <tableColumn id="8" xr3:uid="{C528559E-5B51-4F1F-97F7-8C0B1EB7CC2E}" uniqueName="8" name="GSGS - Games Started" queryTableFieldId="8"/>
    <tableColumn id="9" xr3:uid="{C4805D24-F255-4966-AC16-A8DDDE2781CE}" uniqueName="9" name="IPIP - Innings Pitched" queryTableFieldId="9"/>
    <tableColumn id="10" xr3:uid="{BEDF4A9A-843A-44A7-B8B2-BAD198E98867}" uniqueName="10" name="-- Line Break --" queryTableFieldId="10" dataDxfId="47"/>
    <tableColumn id="11" xr3:uid="{0C039A98-5018-468A-8614-09168CBE77E3}" uniqueName="11" name="K/9K/9 - Strikeouts per 9 Innings ((SO*9)/IP)" queryTableFieldId="11"/>
    <tableColumn id="12" xr3:uid="{5463A6AF-E5A8-4B11-B2DC-54C0236797AF}" uniqueName="12" name="BB/9BB/9 - Walks per 9 Innings ((BB*9)/IP)" queryTableFieldId="12"/>
    <tableColumn id="13" xr3:uid="{7BFA3BC3-BA7D-40BB-9460-1E5148ED3867}" uniqueName="13" name="HR/9HR/9 - Home Runs per 9 Innings ((HR*9)/IP)" queryTableFieldId="13"/>
    <tableColumn id="14" xr3:uid="{16BA8D69-E049-4EBE-8D17-9BB1A9473273}" uniqueName="14" name="BABIPBABIP - Batting Average on Balls in Play" queryTableFieldId="14"/>
    <tableColumn id="15" xr3:uid="{5CEDD418-E314-4DF2-91DF-34013934DC90}" uniqueName="15" name="LOB%LOB% - Left on Base Percentage" queryTableFieldId="15"/>
    <tableColumn id="16" xr3:uid="{6DA63E33-087B-4703-AE84-DDAB646DA82F}" uniqueName="16" name="GB%GB% - Ground Ball Percentage (GB/BIP)" queryTableFieldId="16"/>
    <tableColumn id="17" xr3:uid="{0D3D243C-42FC-4F0E-A01D-2633372C1546}" uniqueName="17" name="HR/FBHR/FB - Home Run to Fly Ball Ratio" queryTableFieldId="17"/>
    <tableColumn id="18" xr3:uid="{7F34B70D-EBC2-4DF9-A3AB-6D7B9EFF094E}" uniqueName="18" name="-- Line Break --_1" queryTableFieldId="18" dataDxfId="46"/>
    <tableColumn id="19" xr3:uid="{F1979CAE-C0F4-4812-A284-88A08BBD3687}" uniqueName="19" name="vFA (pi)vFA - Fourseam Fastball velocity (Pitch Info)" queryTableFieldId="19"/>
    <tableColumn id="20" xr3:uid="{C11442B0-D049-46AF-8634-413A9F40F86F}" uniqueName="20" name="-- Line Break --_2" queryTableFieldId="20" dataDxfId="45"/>
    <tableColumn id="21" xr3:uid="{53D4EC8A-46DF-4596-979C-C5F130E5D20C}" uniqueName="21" name="ERAERA - Earned Run Average ((ER*9)/IP)" queryTableFieldId="21"/>
    <tableColumn id="22" xr3:uid="{2BACD2B7-FFA4-42B3-86DD-D746701A6F42}" uniqueName="22" name="xERAxERA - Expected ERA" queryTableFieldId="22" dataDxfId="44"/>
    <tableColumn id="23" xr3:uid="{201D68E3-2CDC-4FD6-9C8C-53746692A4FE}" uniqueName="23" name="FIPFIP - Fielder Independent Pitching on an ERA scale" queryTableFieldId="23"/>
    <tableColumn id="24" xr3:uid="{DA9B3D37-988E-4787-8FBE-F39CBF2347F8}" uniqueName="24" name="xFIPxFIP - Expected Fielder Independent Pitching where Home Runs are calculated as 10.5% of Fly Balls induced" queryTableFieldId="24"/>
    <tableColumn id="25" xr3:uid="{E500372C-2A29-4E52-B41B-4701C7CC904C}" uniqueName="25" name="-- Line Break --_3" queryTableFieldId="25" dataDxfId="43"/>
    <tableColumn id="26" xr3:uid="{79059B24-3FDC-4410-B400-9A29E75E7B4B}" uniqueName="26" name="WARWAR - Wins Above Replacement" queryTableFieldId="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7DA1FF4-207B-4E5B-99D6-8E7E3E18A67A}" name="Current_Team_WAR___Bat" displayName="Current_Team_WAR___Bat" ref="A1:AA31" tableType="queryTable" totalsRowShown="0">
  <autoFilter ref="A1:AA31" xr:uid="{D7DA1FF4-207B-4E5B-99D6-8E7E3E18A67A}"/>
  <tableColumns count="27">
    <tableColumn id="1" xr3:uid="{CFB1924B-C049-4D28-BC33-BB8706835CA5}" uniqueName="1" name="#" queryTableFieldId="1"/>
    <tableColumn id="2" xr3:uid="{DF0D973F-3925-446A-8875-19411CCEC3BC}" uniqueName="2" name="Team" queryTableFieldId="2" dataDxfId="42"/>
    <tableColumn id="3" xr3:uid="{11CAFE6F-BED1-41A0-B382-BCB8CE4E177C}" uniqueName="3" name="TG" queryTableFieldId="3"/>
    <tableColumn id="4" xr3:uid="{46065427-C6BA-4FED-B54E-107BEB3C86C2}" uniqueName="4" name="GG - Games Played" queryTableFieldId="4"/>
    <tableColumn id="5" xr3:uid="{7E973D93-CC14-48B2-A3E3-2744A3C7864D}" uniqueName="5" name="PAPA - Plate Appearances" queryTableFieldId="5"/>
    <tableColumn id="6" xr3:uid="{32BAA59C-8C30-419B-9DDC-D1576722B0C9}" uniqueName="6" name="HRHR - Home Runs" queryTableFieldId="6"/>
    <tableColumn id="7" xr3:uid="{D97C1198-3EC1-4B20-8F82-71110CE134A2}" uniqueName="7" name="RR - Runs" queryTableFieldId="7"/>
    <tableColumn id="8" xr3:uid="{42D6C9D6-05A7-40E8-BD30-1214DA5565B1}" uniqueName="8" name="RBIRBI - Runs Batted In" queryTableFieldId="8"/>
    <tableColumn id="9" xr3:uid="{0E0EC819-3F01-444D-8832-6F138707EA0C}" uniqueName="9" name="SBSB - Stolen Bases" queryTableFieldId="9"/>
    <tableColumn id="10" xr3:uid="{BDAFA805-C44F-48DE-B4B2-57C090D381A8}" uniqueName="10" name="-- Line Break --" queryTableFieldId="10" dataDxfId="41"/>
    <tableColumn id="11" xr3:uid="{E74D11F5-6D8B-4B22-B442-2298A4B3CBAE}" uniqueName="11" name="BB%BB% - Walk Percentage (BB/PA)" queryTableFieldId="11"/>
    <tableColumn id="12" xr3:uid="{506232F1-DC5D-419E-8372-BC97DF867AE2}" uniqueName="12" name="K%K% - Strikeout Percentage (SO/PA)" queryTableFieldId="12"/>
    <tableColumn id="13" xr3:uid="{BE90C4A2-1AFB-47C1-AD18-59FB39CE14F0}" uniqueName="13" name="ISOISO - Isolated Power (SLG-AVG)" queryTableFieldId="13"/>
    <tableColumn id="14" xr3:uid="{3E17C828-ABAB-4210-80C3-280A88B7A6E0}" uniqueName="14" name="BABIPBABIP - Batting Average on Balls in Play" queryTableFieldId="14"/>
    <tableColumn id="15" xr3:uid="{ED2B6260-CF6E-4B92-B739-D15C60A1B642}" uniqueName="15" name="-- Line Break --_1" queryTableFieldId="15" dataDxfId="40"/>
    <tableColumn id="16" xr3:uid="{5B1AC92C-5760-4B79-A7EE-661E8BD3CD1E}" uniqueName="16" name="AVGAVG - Batting Average (H/AB)" queryTableFieldId="16"/>
    <tableColumn id="17" xr3:uid="{93422C6E-9992-4A3C-A698-6B157D544EEC}" uniqueName="17" name="OBPOBP - On Base Percentage" queryTableFieldId="17"/>
    <tableColumn id="18" xr3:uid="{BDEFE99A-1C3F-44B1-9CB0-2E55B77C1783}" uniqueName="18" name="SLGSLG - Slugging Percentage" queryTableFieldId="18"/>
    <tableColumn id="19" xr3:uid="{6022BFDF-37EF-4544-9370-2215863AF626}" uniqueName="19" name="wOBAwOBA - Weighted On Base Average (Linear Weights)" queryTableFieldId="19"/>
    <tableColumn id="20" xr3:uid="{A57D805C-8ADC-4981-A3B1-E14A2F2E8ACC}" uniqueName="20" name="xwOBAxwOBA - Expected weighted on-base average" queryTableFieldId="20" dataDxfId="39"/>
    <tableColumn id="21" xr3:uid="{2C40CE57-A0E1-4592-8627-5F7D980B57B8}" uniqueName="21" name="wRC+wRC+ - Runs per PA scaled where 100 is average; both league and park adjusted; based on wOBA" queryTableFieldId="21"/>
    <tableColumn id="22" xr3:uid="{B7AAB966-F23C-4D6F-A359-78863F37321C}" uniqueName="22" name="-- Line Break --_2" queryTableFieldId="22" dataDxfId="38"/>
    <tableColumn id="23" xr3:uid="{A925E2B8-0185-4361-BAEC-E97F0A2C50C1}" uniqueName="23" name="BsRBase Running - Base running runs above average, includes SB or CS" queryTableFieldId="23"/>
    <tableColumn id="24" xr3:uid="{B667652C-23B2-4436-891D-75CD98E7A5A9}" uniqueName="24" name="-- Line Break --_3" queryTableFieldId="24" dataDxfId="37"/>
    <tableColumn id="25" xr3:uid="{00C9B436-038E-4953-96A8-B289C9DBD820}" uniqueName="25" name="OffOffense - Batting and Base Running combined (above average)" queryTableFieldId="25"/>
    <tableColumn id="26" xr3:uid="{7405FF3A-EB1E-4127-81B0-C2F0C5048408}" uniqueName="26" name="DefDefense - Fielding and Positional Adjustment combined (above average)" queryTableFieldId="26"/>
    <tableColumn id="27" xr3:uid="{18C1B74A-3C68-4D84-A0CC-79EA14CF4F8C}" uniqueName="27" name="WARWAR - Wins Above Replacement" queryTableFieldId="2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07008E6-D3E1-4291-B6BC-95140FF1B013}" name="Table810" displayName="Table810" ref="A1:J304" totalsRowShown="0">
  <autoFilter ref="A1:J304" xr:uid="{690D2F30-5FA6-4444-B64F-CF448CA806E8}"/>
  <sortState xmlns:xlrd2="http://schemas.microsoft.com/office/spreadsheetml/2017/richdata2" ref="A2:J304">
    <sortCondition descending="1" ref="H1:H304"/>
  </sortState>
  <tableColumns count="10">
    <tableColumn id="1" xr3:uid="{F208CBD6-0C19-4E2F-AE81-50ABA590B4E6}" name="Player"/>
    <tableColumn id="9" xr3:uid="{FC685D96-DFA2-4C92-BD09-476276145A78}" name="Team">
      <calculatedColumnFormula>VLOOKUP(Table810[[#This Row],[Player]], FanGraphs_Current___Pitcher[[Name]:[Team]], 2,FALSE)</calculatedColumnFormula>
    </tableColumn>
    <tableColumn id="2" xr3:uid="{14FC1427-AC06-4C69-ACFE-C78415BC4D9A}" name="Pre-Season Projected WAR" dataDxfId="36">
      <calculatedColumnFormula>VLOOKUP($A2, 'FanGraphs ZiPS - PreSeason - Pi'!$A$2:$AI$1942, 35, FALSE)</calculatedColumnFormula>
    </tableColumn>
    <tableColumn id="3" xr3:uid="{0B24145B-4F3C-4541-9C4D-9DA4A30B588B}" name="Projected G/WAR" dataDxfId="35">
      <calculatedColumnFormula>VLOOKUP(Table810[[#This Row],[Player]], 'FanGraphs ZiPS - PreSeason - Pi'!$A$2:$G$1942, 7, FALSE)/C2</calculatedColumnFormula>
    </tableColumn>
    <tableColumn id="4" xr3:uid="{DE277379-D23A-4EB0-A27E-F5BA6546FF8A}" name="Current WAR" dataDxfId="34">
      <calculatedColumnFormula>VLOOKUP($A2,FanGraphs_Current___Pitcher[[Name]:[WARWAR - Wins Above Replacement]], 25, FALSE)</calculatedColumnFormula>
    </tableColumn>
    <tableColumn id="5" xr3:uid="{1D30D43C-8C91-4F99-8F46-AA328655A149}" name="Current G/WAR" dataDxfId="33">
      <calculatedColumnFormula>IFERROR(VLOOKUP(A2, FanGraphs_Current___Pitcher[[Name]:[GG - Games Pitched]], 6, FALSE)/E2, 0)</calculatedColumnFormula>
    </tableColumn>
    <tableColumn id="6" xr3:uid="{EEBE1BB2-CF3C-4A7D-921C-7FE1BD84065F}" name="Difference Between Pre-Season Projected and Current G/WAR" dataDxfId="32">
      <calculatedColumnFormula>F2-D2</calculatedColumnFormula>
    </tableColumn>
    <tableColumn id="7" xr3:uid="{DAC2FF96-A2AF-4E34-9521-7282F7D83C40}" name="On-Pace WAR (Proejected End of Season)" dataDxfId="31">
      <calculatedColumnFormula>E2/VLOOKUP(A2, FanGraphs_Current___Pitcher[[Name]:[GG - Games Pitched]], 6, FALSE)*VLOOKUP(A2,'FanGraphs ZiPS - Update - Pitch'!$B$2:$G$649, 6, FALSE)</calculatedColumnFormula>
    </tableColumn>
    <tableColumn id="8" xr3:uid="{D6657A2B-7F6C-4214-82FB-69C8BEACF97E}" name="Difference in Pre-Season Projected WAR and On-Pace WAR" dataDxfId="30">
      <calculatedColumnFormula>H2-C2</calculatedColumnFormula>
    </tableColumn>
    <tableColumn id="10" xr3:uid="{A11C9AC8-1A7E-4F57-8713-09FB003CBD97}" name="% Difference in Pre-Season Projected WAR and On-Pace WAR" dataDxfId="29">
      <calculatedColumnFormula>Table810[[#This Row],[Difference in Pre-Season Projected WAR and On-Pace WAR]]/Table810[[#This Row],[Pre-Season Projected WAR]]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90D2F30-5FA6-4444-B64F-CF448CA806E8}" name="Table8" displayName="Table8" ref="A1:J146" totalsRowShown="0">
  <autoFilter ref="A1:J146" xr:uid="{690D2F30-5FA6-4444-B64F-CF448CA806E8}"/>
  <sortState xmlns:xlrd2="http://schemas.microsoft.com/office/spreadsheetml/2017/richdata2" ref="A2:J146">
    <sortCondition ref="E1:E146"/>
  </sortState>
  <tableColumns count="10">
    <tableColumn id="1" xr3:uid="{8232A084-1D83-44D1-B340-0D242075DD65}" name="Player"/>
    <tableColumn id="9" xr3:uid="{9846F35D-5BEE-40E4-B7A1-29C3C16BC41B}" name="Team">
      <calculatedColumnFormula>VLOOKUP(Table8[[#This Row],[Player]], FanGraphs_Current___Batter[[Name]:[Team]], 2, FALSE)</calculatedColumnFormula>
    </tableColumn>
    <tableColumn id="2" xr3:uid="{D2CE0696-CD3E-447C-BA51-13CB284F66A9}" name="Pre-Season Projected WAR" dataDxfId="28">
      <calculatedColumnFormula>VLOOKUP($A2, 'FanGraphs ZiPS - PreSeason - Ba'!$A$2:$AP$1734,42, FALSE)</calculatedColumnFormula>
    </tableColumn>
    <tableColumn id="3" xr3:uid="{10E423C4-8B27-42D1-8608-02B3F32ABFB3}" name="Projected G/WAR" dataDxfId="27">
      <calculatedColumnFormula>VLOOKUP(Table8[[#This Row],[Player]], 'FanGraphs ZiPS - PreSeason - Ba'!$A$2:$C$1734, 3, FALSE)/Table8[[#This Row],[Pre-Season Projected WAR]]</calculatedColumnFormula>
    </tableColumn>
    <tableColumn id="4" xr3:uid="{49E4A028-66E9-47D1-B36A-FFF3666F79D1}" name="Current WAR" dataDxfId="26">
      <calculatedColumnFormula>VLOOKUP($A2, FanGraphs_Current___Batter[[Name]:[WARWAR - Wins Above Replacement]], 26, FALSE)</calculatedColumnFormula>
    </tableColumn>
    <tableColumn id="5" xr3:uid="{A9F38F63-BBAF-4197-A531-79848075AC8D}" name="Current G/WAR" dataDxfId="25">
      <calculatedColumnFormula>VLOOKUP(A2, FanGraphs_Current___Batter[[Name]:[GG - Games Played]], 3, FALSE)/E2</calculatedColumnFormula>
    </tableColumn>
    <tableColumn id="6" xr3:uid="{1DB4DC89-2DDF-40A1-98E7-8E63054FA259}" name="Difference Between Projected and Current in Games/WAR" dataDxfId="24">
      <calculatedColumnFormula>F2-D2</calculatedColumnFormula>
    </tableColumn>
    <tableColumn id="7" xr3:uid="{7A801BD0-8DFB-472F-B49C-1D36E5810EC9}" name="Current On-Pace WAR" dataDxfId="23">
      <calculatedColumnFormula>E2/VLOOKUP(A2, FanGraphs_Current___Batter[[Name]:[GG - Games Played]], 3, FALSE)*VLOOKUP(A2, 'FanGraphs ZiPS - Update - Batte'!$B$2:$D$563, 3, FALSE)</calculatedColumnFormula>
    </tableColumn>
    <tableColumn id="8" xr3:uid="{7633E39D-F6F2-4CE6-977E-D427871FB68A}" name="Difference Between Pre-Season Projected and On-Pace WAR" dataDxfId="22">
      <calculatedColumnFormula>H2-C2</calculatedColumnFormula>
    </tableColumn>
    <tableColumn id="10" xr3:uid="{154FDA4B-4BF6-4125-9224-790DA4E27461}" name="% Difference Between Pre-Season Projected and On-Pace WAR2" dataDxfId="21">
      <calculatedColumnFormula>Table8[[#This Row],[Difference Between Pre-Season Projected and On-Pace WAR]]/Table8[[#This Row],[Pre-Season Projected WAR]]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11AB064-B24A-41E7-A7FA-2693CAF03C10}" name="FanGraphs_Current___Pitcher" displayName="FanGraphs_Current___Pitcher" ref="A1:Z304" tableType="queryTable" totalsRowShown="0">
  <autoFilter ref="A1:Z304" xr:uid="{E11AB064-B24A-41E7-A7FA-2693CAF03C10}"/>
  <sortState xmlns:xlrd2="http://schemas.microsoft.com/office/spreadsheetml/2017/richdata2" ref="A2:Z304">
    <sortCondition ref="U1:U304"/>
  </sortState>
  <tableColumns count="26">
    <tableColumn id="1" xr3:uid="{A13B1314-F921-46A0-8657-8F07EB5203BA}" uniqueName="1" name="#" queryTableFieldId="1"/>
    <tableColumn id="2" xr3:uid="{821E30BD-D71E-47D6-9B81-EAA5AE0D0CD4}" uniqueName="2" name="Name" queryTableFieldId="2" dataDxfId="5"/>
    <tableColumn id="3" xr3:uid="{5DFFC9BC-2E73-4513-BC63-AC96BFCC5684}" uniqueName="3" name="Team" queryTableFieldId="3" dataDxfId="4"/>
    <tableColumn id="4" xr3:uid="{16E5ABD2-91A7-4114-A9C8-56394A5DE612}" uniqueName="4" name="WW - Wins" queryTableFieldId="4"/>
    <tableColumn id="5" xr3:uid="{9C2710AD-7959-4930-82FF-22E95AEB0AED}" uniqueName="5" name="LL - Losses" queryTableFieldId="5"/>
    <tableColumn id="6" xr3:uid="{C401560A-8630-435B-A9A6-FED3609213F4}" uniqueName="6" name="SVSV - Saves" queryTableFieldId="6"/>
    <tableColumn id="7" xr3:uid="{8211DAE8-75D6-47E2-992E-99B9D5714E11}" uniqueName="7" name="GG - Games Pitched" queryTableFieldId="7"/>
    <tableColumn id="8" xr3:uid="{32A3934E-3498-452E-9E09-E8978971751C}" uniqueName="8" name="GSGS - Games Started" queryTableFieldId="8"/>
    <tableColumn id="9" xr3:uid="{A73A2275-405A-41E5-A356-45B19C40F19B}" uniqueName="9" name="IPIP - Innings Pitched" queryTableFieldId="9"/>
    <tableColumn id="10" xr3:uid="{048B2987-D1E4-48D8-A93F-C965A9EF52D8}" uniqueName="10" name="-- Line Break --" queryTableFieldId="10" dataDxfId="3"/>
    <tableColumn id="11" xr3:uid="{E27E5063-A100-4892-8E3B-32EA7D15DF4E}" uniqueName="11" name="K/9K/9 - Strikeouts per 9 Innings ((SO*9)/IP)" queryTableFieldId="11"/>
    <tableColumn id="12" xr3:uid="{0926EDCC-5CC7-450D-97B2-6BB0BED0F21E}" uniqueName="12" name="BB/9BB/9 - Walks per 9 Innings ((BB*9)/IP)" queryTableFieldId="12"/>
    <tableColumn id="13" xr3:uid="{0880ABCA-2EA5-4A0E-9798-D92400E1E60D}" uniqueName="13" name="HR/9HR/9 - Home Runs per 9 Innings ((HR*9)/IP)" queryTableFieldId="13"/>
    <tableColumn id="14" xr3:uid="{695EC1AA-BF5D-4C59-AF4D-D9EC23192237}" uniqueName="14" name="BABIPBABIP - Batting Average on Balls in Play" queryTableFieldId="14"/>
    <tableColumn id="15" xr3:uid="{9F63FB4C-10DB-43DB-86A7-8E32F532291E}" uniqueName="15" name="LOB%LOB% - Left on Base Percentage" queryTableFieldId="15"/>
    <tableColumn id="16" xr3:uid="{8D4A7817-1449-409B-857B-9E2CABBBAE45}" uniqueName="16" name="GB%GB% - Ground Ball Percentage (GB/BIP)" queryTableFieldId="16"/>
    <tableColumn id="17" xr3:uid="{0174EC80-6FDA-406D-8E32-9A7E5618506C}" uniqueName="17" name="HR/FBHR/FB - Home Run to Fly Ball Ratio" queryTableFieldId="17"/>
    <tableColumn id="18" xr3:uid="{2184566C-0CA7-4592-A6C7-64F606FAA5EE}" uniqueName="18" name="-- Line Break --_1" queryTableFieldId="18" dataDxfId="2"/>
    <tableColumn id="19" xr3:uid="{E79FE59D-10F1-4BD9-8BB5-CB7BEA9245D5}" uniqueName="19" name="vFA (pi)vFA - Fourseam Fastball velocity (Pitch Info)" queryTableFieldId="19"/>
    <tableColumn id="20" xr3:uid="{A7EAD7AD-2D8A-4DA9-9C04-08B55EBB20B3}" uniqueName="20" name="-- Line Break --_2" queryTableFieldId="20" dataDxfId="1"/>
    <tableColumn id="21" xr3:uid="{B8F00603-E9B8-4F49-A2FC-9C976F1C5AD4}" uniqueName="21" name="ERAERA - Earned Run Average ((ER*9)/IP)" queryTableFieldId="21"/>
    <tableColumn id="22" xr3:uid="{9279112D-56B2-49E6-990A-64F0CFE5B437}" uniqueName="22" name="xERAxERA - Expected ERA" queryTableFieldId="22"/>
    <tableColumn id="23" xr3:uid="{5324296D-F57C-40A5-9EE1-74DC0D5AE7A7}" uniqueName="23" name="FIPFIP - Fielder Independent Pitching on an ERA scale" queryTableFieldId="23"/>
    <tableColumn id="24" xr3:uid="{8DF8A50E-FE38-448E-84AD-414B4ECAD16F}" uniqueName="24" name="xFIPxFIP - Expected Fielder Independent Pitching where Home Runs are calculated as 10.5% of Fly Balls induced" queryTableFieldId="24"/>
    <tableColumn id="25" xr3:uid="{D1F0C93A-890B-4E4B-8345-6EE3DB13E876}" uniqueName="25" name="-- Line Break --_3" queryTableFieldId="25" dataDxfId="0"/>
    <tableColumn id="26" xr3:uid="{EE7C284B-BD37-445D-9CE7-0A65D8B2953E}" uniqueName="26" name="WARWAR - Wins Above Replacement" queryTableFieldId="2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23514EA-177F-44F3-8485-E66BC6B111C1}" name="Table88" displayName="Table88" ref="A1:H145" totalsRowShown="0">
  <autoFilter ref="A1:H145" xr:uid="{690D2F30-5FA6-4444-B64F-CF448CA806E8}"/>
  <sortState xmlns:xlrd2="http://schemas.microsoft.com/office/spreadsheetml/2017/richdata2" ref="A2:H145">
    <sortCondition descending="1" ref="F1:F145"/>
  </sortState>
  <tableColumns count="8">
    <tableColumn id="1" xr3:uid="{FD5B96E5-042C-4762-9C1D-42D95982A209}" name="Player"/>
    <tableColumn id="9" xr3:uid="{A405B08E-7490-4511-97A8-5C35AA423925}" name="Team">
      <calculatedColumnFormula>VLOOKUP(Table88[[#This Row],[Player]], FanGraphs_Current___Batter[[Name]:[Team]], 2, FALSE)</calculatedColumnFormula>
    </tableColumn>
    <tableColumn id="4" xr3:uid="{B66D82D9-C87C-4537-BDFC-E7D716F5B78A}" name="Home Runs" dataDxfId="20">
      <calculatedColumnFormula>VLOOKUP($A2, FanGraphs_Current___Batter[[Name]:[WARWAR - Wins Above Replacement]],5, FALSE)</calculatedColumnFormula>
    </tableColumn>
    <tableColumn id="7" xr3:uid="{FB6DA72E-D500-4543-AC01-1091FC064B75}" name="On Pace Home Runs" dataDxfId="19">
      <calculatedColumnFormula>C2/VLOOKUP(A2, FanGraphs_Current___Batter[[Name]:[GG - Games Played]], 3, FALSE)*VLOOKUP(A2, 'FanGraphs ZiPS - Update - Batte'!$B$2:$D$563, 3, FALSE)</calculatedColumnFormula>
    </tableColumn>
    <tableColumn id="8" xr3:uid="{C678AB91-2F2A-482C-8440-BCF0980D3CA8}" name="RBIs" dataDxfId="18">
      <calculatedColumnFormula>VLOOKUP($A2, FanGraphs_Current___Batter[[Name]:[WARWAR - Wins Above Replacement]],7, FALSE)</calculatedColumnFormula>
    </tableColumn>
    <tableColumn id="2" xr3:uid="{A7D4196A-D8E0-4D3A-9D04-2EDB2DB80320}" name="On-Pace RBIs" dataDxfId="17">
      <calculatedColumnFormula>E2/VLOOKUP(A2, FanGraphs_Current___Batter[[Name]:[GG - Games Played]], 3, FALSE)*VLOOKUP(A2, 'FanGraphs ZiPS - Update - Batte'!$B$2:$D$563, 3, FALSE)</calculatedColumnFormula>
    </tableColumn>
    <tableColumn id="10" xr3:uid="{7858E64B-B679-486B-AC73-C5DC29757C83}" name="Stolen Bases" dataDxfId="16">
      <calculatedColumnFormula>VLOOKUP($A2, FanGraphs_Current___Batter[[Name]:[WARWAR - Wins Above Replacement]],8, FALSE)</calculatedColumnFormula>
    </tableColumn>
    <tableColumn id="3" xr3:uid="{5DC9C121-A045-49DA-9DA7-B5D8145B56E7}" name="On-Pace Stolen Bases" dataDxfId="15">
      <calculatedColumnFormula>G2/VLOOKUP(A2, FanGraphs_Current___Batter[[Name]:[GG - Games Played]], 3, FALSE)*VLOOKUP(A2, 'FanGraphs ZiPS - Update - Batte'!$B$2:$D$563, 3, 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8769A48-D8E4-4A15-BBC8-9A388AABC2E8}" name="FanGraphs_Current___Batter" displayName="FanGraphs_Current___Batter" ref="A1:AA146" tableType="queryTable" totalsRowShown="0">
  <autoFilter ref="A1:AA146" xr:uid="{C8769A48-D8E4-4A15-BBC8-9A388AABC2E8}"/>
  <sortState xmlns:xlrd2="http://schemas.microsoft.com/office/spreadsheetml/2017/richdata2" ref="A2:AA146">
    <sortCondition descending="1" ref="Q1:Q146"/>
  </sortState>
  <tableColumns count="27">
    <tableColumn id="1" xr3:uid="{BEED8CD2-3263-4096-A8E2-3EFBA3BE65D3}" uniqueName="1" name="#" queryTableFieldId="1"/>
    <tableColumn id="2" xr3:uid="{8C19B070-2FDB-4F6A-AFC7-C4BD55D2887D}" uniqueName="2" name="Name" queryTableFieldId="2" dataDxfId="11"/>
    <tableColumn id="3" xr3:uid="{96F8B1F0-04E7-4339-A93A-B1F0EBC7D4F1}" uniqueName="3" name="Team" queryTableFieldId="3" dataDxfId="10"/>
    <tableColumn id="4" xr3:uid="{9E0130FE-8C4C-41F2-B3A0-01A515E0FBF1}" uniqueName="4" name="GG - Games Played" queryTableFieldId="4"/>
    <tableColumn id="5" xr3:uid="{27DD3714-6159-4845-B3D0-C0601E64E006}" uniqueName="5" name="PAPA - Plate Appearances" queryTableFieldId="5"/>
    <tableColumn id="6" xr3:uid="{40F2B639-3C22-4F00-A431-19F2B7693F71}" uniqueName="6" name="HRHR - Home Runs" queryTableFieldId="6"/>
    <tableColumn id="7" xr3:uid="{A3A4B87B-0D94-4709-8692-7B8BF89675B4}" uniqueName="7" name="RR - Runs" queryTableFieldId="7"/>
    <tableColumn id="8" xr3:uid="{632A550A-2990-49CB-B2D2-205F00CF554E}" uniqueName="8" name="RBIRBI - Runs Batted In" queryTableFieldId="8"/>
    <tableColumn id="9" xr3:uid="{E4D3EF38-243C-4345-B9D7-1B9574CBB1AC}" uniqueName="9" name="SBSB - Stolen Bases" queryTableFieldId="9"/>
    <tableColumn id="10" xr3:uid="{C32CDEAD-F2B0-482D-93EA-2474B350ED56}" uniqueName="10" name="-- Line Break --" queryTableFieldId="10" dataDxfId="9"/>
    <tableColumn id="11" xr3:uid="{F56CE4AA-87B8-4FA3-BD5E-4C3DECDB3B4B}" uniqueName="11" name="BB%BB% - Walk Percentage (BB/PA)" queryTableFieldId="11"/>
    <tableColumn id="12" xr3:uid="{673BDE30-F17E-487C-9F53-EA247D00FE56}" uniqueName="12" name="K%K% - Strikeout Percentage (SO/PA)" queryTableFieldId="12"/>
    <tableColumn id="13" xr3:uid="{EC436A57-CB1F-42CB-BE73-D9B7928F43C3}" uniqueName="13" name="ISOISO - Isolated Power (SLG-AVG)" queryTableFieldId="13"/>
    <tableColumn id="14" xr3:uid="{745DADEC-3B36-4218-A996-ACCEF67D2D4D}" uniqueName="14" name="BABIPBABIP - Batting Average on Balls in Play" queryTableFieldId="14"/>
    <tableColumn id="15" xr3:uid="{AD196EF4-CCD7-485A-86DA-58924D907CC8}" uniqueName="15" name="-- Line Break --_1" queryTableFieldId="15" dataDxfId="8"/>
    <tableColumn id="16" xr3:uid="{640A9329-1455-4F17-8E56-7F7BDDF7BF4E}" uniqueName="16" name="AVGAVG - Batting Average (H/AB)" queryTableFieldId="16"/>
    <tableColumn id="17" xr3:uid="{F62D12D1-91B3-438B-B449-F326C643539E}" uniqueName="17" name="OBPOBP - On Base Percentage" queryTableFieldId="17"/>
    <tableColumn id="18" xr3:uid="{44635EFB-16A3-4FFB-9056-6DF74D53FDBD}" uniqueName="18" name="SLGSLG - Slugging Percentage" queryTableFieldId="18"/>
    <tableColumn id="19" xr3:uid="{18475DE0-34B7-448E-B4C5-0C9AFC117B43}" uniqueName="19" name="wOBAwOBA - Weighted On Base Average (Linear Weights)" queryTableFieldId="19"/>
    <tableColumn id="20" xr3:uid="{1BE1B87C-EA59-4DC7-8480-91A9444FFE85}" uniqueName="20" name="xwOBAxwOBA - Expected weighted on-base average" queryTableFieldId="20"/>
    <tableColumn id="21" xr3:uid="{7423C087-64BF-4708-8962-18A6C7C6FD87}" uniqueName="21" name="wRC+wRC+ - Runs per PA scaled where 100 is average; both league and park adjusted; based on wOBA" queryTableFieldId="21"/>
    <tableColumn id="22" xr3:uid="{BB7B2608-798A-41CA-9FE0-67EFF5674795}" uniqueName="22" name="-- Line Break --_2" queryTableFieldId="22" dataDxfId="7"/>
    <tableColumn id="23" xr3:uid="{ACB19AC6-A8A8-4311-BBD2-AAE60218A49B}" uniqueName="23" name="BsRBase Running - Base running runs above average, includes SB or CS" queryTableFieldId="23"/>
    <tableColumn id="24" xr3:uid="{448F94EC-2B31-43BB-987F-29C1CDAC1E97}" uniqueName="24" name="-- Line Break --_3" queryTableFieldId="24" dataDxfId="6"/>
    <tableColumn id="25" xr3:uid="{A9E1ED72-D63C-4574-AA45-478F136B0967}" uniqueName="25" name="OffOffense - Batting and Base Running combined (above average)" queryTableFieldId="25"/>
    <tableColumn id="26" xr3:uid="{03B10D72-1E71-4115-A520-5180EAAA05A4}" uniqueName="26" name="DefDefense - Fielding and Positional Adjustment combined (above average)" queryTableFieldId="26"/>
    <tableColumn id="27" xr3:uid="{78FC2AD1-275C-4148-91C6-0A6DA1557000}" uniqueName="27" name="WARWAR - Wins Above Replacement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6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16835-A1BE-4958-A395-12679B00A5CA}">
  <sheetPr codeName="Sheet1"/>
  <dimension ref="A1:AD31"/>
  <sheetViews>
    <sheetView tabSelected="1" zoomScale="80" zoomScaleNormal="80" workbookViewId="0">
      <selection activeCell="K1" sqref="K1"/>
    </sheetView>
  </sheetViews>
  <sheetFormatPr defaultRowHeight="14.25" x14ac:dyDescent="0.45"/>
  <cols>
    <col min="1" max="1" width="11.59765625" customWidth="1"/>
    <col min="2" max="13" width="18.796875" customWidth="1"/>
    <col min="14" max="14" width="10.73046875" hidden="1" customWidth="1"/>
    <col min="15" max="15" width="10.46484375" hidden="1" customWidth="1"/>
    <col min="16" max="28" width="8.53125" customWidth="1"/>
    <col min="29" max="29" width="9.9296875" customWidth="1"/>
  </cols>
  <sheetData>
    <row r="1" spans="1:30" s="7" customFormat="1" ht="57" x14ac:dyDescent="0.45">
      <c r="A1" s="7" t="s">
        <v>3806</v>
      </c>
      <c r="B1" s="7" t="s">
        <v>2</v>
      </c>
      <c r="C1" s="7" t="s">
        <v>3868</v>
      </c>
      <c r="D1" s="7" t="s">
        <v>3869</v>
      </c>
      <c r="E1" s="7" t="s">
        <v>3870</v>
      </c>
      <c r="F1" s="7" t="s">
        <v>3871</v>
      </c>
      <c r="G1" s="7" t="s">
        <v>3872</v>
      </c>
      <c r="H1" s="7" t="s">
        <v>3873</v>
      </c>
      <c r="I1" s="7" t="s">
        <v>3874</v>
      </c>
      <c r="J1" s="7" t="s">
        <v>3875</v>
      </c>
      <c r="K1" s="7" t="s">
        <v>3876</v>
      </c>
      <c r="L1" s="7" t="s">
        <v>3877</v>
      </c>
      <c r="M1" s="7" t="s">
        <v>3878</v>
      </c>
      <c r="N1" s="7" t="s">
        <v>3902</v>
      </c>
      <c r="O1" s="7" t="s">
        <v>3903</v>
      </c>
      <c r="P1" s="7" t="s">
        <v>3841</v>
      </c>
      <c r="Q1" s="7" t="s">
        <v>3843</v>
      </c>
      <c r="R1" s="7" t="s">
        <v>3842</v>
      </c>
      <c r="S1" s="7" t="s">
        <v>3844</v>
      </c>
      <c r="T1" s="7" t="s">
        <v>3845</v>
      </c>
      <c r="U1" s="7" t="s">
        <v>3846</v>
      </c>
      <c r="V1" s="7" t="s">
        <v>3847</v>
      </c>
      <c r="W1" s="7" t="s">
        <v>3848</v>
      </c>
      <c r="X1" s="7" t="s">
        <v>3849</v>
      </c>
      <c r="Y1" s="7" t="s">
        <v>3850</v>
      </c>
      <c r="Z1" s="7" t="s">
        <v>3851</v>
      </c>
      <c r="AA1" s="7" t="s">
        <v>3852</v>
      </c>
      <c r="AB1" s="7" t="s">
        <v>3853</v>
      </c>
      <c r="AC1" s="7" t="s">
        <v>3854</v>
      </c>
      <c r="AD1" s="7" t="s">
        <v>3855</v>
      </c>
    </row>
    <row r="2" spans="1:30" x14ac:dyDescent="0.45">
      <c r="A2" t="s">
        <v>38</v>
      </c>
      <c r="B2" t="s">
        <v>3807</v>
      </c>
      <c r="C2" s="8">
        <f>VLOOKUP(Table4[[#This Row],[Abbreviation]], 'PECOTA Projections'!$A$2:$D$31, 2,FALSE)</f>
        <v>84.5</v>
      </c>
      <c r="D2" s="8">
        <f>VLOOKUP(Table4[[#This Row],[Abbreviation]], 'PECOTA Projections'!$A$2:$D$31, 3,FALSE)</f>
        <v>77.5</v>
      </c>
      <c r="E2" s="4">
        <f>Table4[[#This Row],[Projected Wins]]/162</f>
        <v>0.52160493827160492</v>
      </c>
      <c r="F2">
        <f>VLOOKUP(Table4[[#This Row],[Abbreviation]], Current_Team_WAR___Pitching[[Team]:[LL - Losses]], 3,FALSE)</f>
        <v>55</v>
      </c>
      <c r="G2">
        <f>VLOOKUP(Table4[[#This Row],[Abbreviation]], Current_Team_WAR___Pitching[[Team]:[LL - Losses]], 4,FALSE)</f>
        <v>29</v>
      </c>
      <c r="H2" s="4">
        <f>Table4[[#This Row],[Current Wins]]/SUM(Table4[[#This Row],[Current Wins]:[Current Losses]])</f>
        <v>0.65476190476190477</v>
      </c>
      <c r="I2" s="8">
        <f>Table4[[#This Row],[Current Win%]]*162</f>
        <v>106.07142857142857</v>
      </c>
      <c r="J2" s="8">
        <f>162-Table4[[#This Row],[On Pace Wins]]</f>
        <v>55.928571428571431</v>
      </c>
      <c r="K2" s="8">
        <f>Table4[[#This Row],[On Pace Wins]]-Table4[[#This Row],[Projected Wins]]</f>
        <v>21.571428571428569</v>
      </c>
      <c r="L2" s="6">
        <f>Table4[[#This Row],[Difference In Wins]]/Table4[[#This Row],[Projected Wins]]</f>
        <v>0.25528317836010139</v>
      </c>
      <c r="M2" s="4">
        <f>Table4[[#This Row],[Current Win%]]-Table4[[#This Row],[Project Win%]]</f>
        <v>0.13315696649029984</v>
      </c>
      <c r="N2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1.6682955675235311E-2</v>
      </c>
      <c r="O2" s="4" t="str">
        <f>IF(Table4[[#This Row],[P-Value for Difference in win%]]&lt;0.05, "Significant", "")</f>
        <v>Significant</v>
      </c>
      <c r="P2">
        <f>VLOOKUP($A2, 'Team WAR Projections'!$A$2:$F$32, 4, FALSE)</f>
        <v>22.2</v>
      </c>
      <c r="Q2" s="1">
        <f>162/P2</f>
        <v>7.2972972972972974</v>
      </c>
      <c r="R2">
        <f>VLOOKUP('Team Table'!$A2,Current_Team_WAR___Bat[[Team]:[WARWAR - Wins Above Replacement]], 26, FALSE)</f>
        <v>16.399999999999999</v>
      </c>
      <c r="S2" s="1">
        <f>IF((VLOOKUP($A2, Current_Team_WAR___Bat[[Team]:[TG]], 2, FALSE)/R2)&lt;0, "N/A", (VLOOKUP($A2, Current_Team_WAR___Bat[[Team]:[TG]], 2, FALSE)/R2))</f>
        <v>5.1219512195121952</v>
      </c>
      <c r="T2">
        <f>VLOOKUP($A2, 'Team WAR Projections'!$A$2:$F$32, 5, FALSE)</f>
        <v>21.3</v>
      </c>
      <c r="U2" s="1">
        <f>162/T2</f>
        <v>7.605633802816901</v>
      </c>
      <c r="V2">
        <f>VLOOKUP(A2, Current_Team_WAR___Pitching[[Team]:[WARWAR - Wins Above Replacement]], 25, FALSE)</f>
        <v>15.4</v>
      </c>
      <c r="W2">
        <f>VLOOKUP('Team Table'!A2,Current_Team_WAR___Pitching[[Team]:[TG]], 2, FALSE)/V2</f>
        <v>5.4545454545454541</v>
      </c>
      <c r="X2">
        <f>T2+P2</f>
        <v>43.5</v>
      </c>
      <c r="Y2" s="2">
        <f>162/X2</f>
        <v>3.7241379310344827</v>
      </c>
      <c r="Z2">
        <f>V2+R2</f>
        <v>31.799999999999997</v>
      </c>
      <c r="AA2" s="1">
        <f>VLOOKUP('Team Table'!A2,Current_Team_WAR___Pitching[[Team]:[TG]], 2, FALSE)/Z2</f>
        <v>2.6415094339622645</v>
      </c>
      <c r="AB2" s="2">
        <f>162/AA2</f>
        <v>61.328571428571422</v>
      </c>
      <c r="AC2" s="2">
        <f>AB2-X2</f>
        <v>17.828571428571422</v>
      </c>
      <c r="AD2" s="6">
        <f>AC2/X2</f>
        <v>0.40985221674876832</v>
      </c>
    </row>
    <row r="3" spans="1:30" x14ac:dyDescent="0.45">
      <c r="A3" t="s">
        <v>153</v>
      </c>
      <c r="B3" t="s">
        <v>3811</v>
      </c>
      <c r="C3" s="8">
        <f>VLOOKUP(Table4[[#This Row],[Abbreviation]], 'PECOTA Projections'!$A$2:$D$31, 2,FALSE)</f>
        <v>58</v>
      </c>
      <c r="D3" s="8">
        <f>VLOOKUP(Table4[[#This Row],[Abbreviation]], 'PECOTA Projections'!$A$2:$D$31, 3,FALSE)</f>
        <v>104</v>
      </c>
      <c r="E3" s="4">
        <f>Table4[[#This Row],[Projected Wins]]/162</f>
        <v>0.35802469135802467</v>
      </c>
      <c r="F3">
        <f>VLOOKUP(Table4[[#This Row],[Abbreviation]], Current_Team_WAR___Pitching[[Team]:[LL - Losses]], 3,FALSE)</f>
        <v>39</v>
      </c>
      <c r="G3">
        <f>VLOOKUP(Table4[[#This Row],[Abbreviation]], Current_Team_WAR___Pitching[[Team]:[LL - Losses]], 4,FALSE)</f>
        <v>45</v>
      </c>
      <c r="H3" s="4">
        <f>Table4[[#This Row],[Current Wins]]/SUM(Table4[[#This Row],[Current Wins]:[Current Losses]])</f>
        <v>0.4642857142857143</v>
      </c>
      <c r="I3" s="8">
        <f>Table4[[#This Row],[Current Win%]]*162</f>
        <v>75.214285714285722</v>
      </c>
      <c r="J3" s="8">
        <f>162-Table4[[#This Row],[On Pace Wins]]</f>
        <v>86.785714285714278</v>
      </c>
      <c r="K3" s="8">
        <f>Table4[[#This Row],[On Pace Wins]]-Table4[[#This Row],[Projected Wins]]</f>
        <v>17.214285714285722</v>
      </c>
      <c r="L3" s="6">
        <f>Table4[[#This Row],[Difference In Wins]]/Table4[[#This Row],[Projected Wins]]</f>
        <v>0.29679802955665041</v>
      </c>
      <c r="M3" s="4">
        <f>Table4[[#This Row],[Current Win%]]-Table4[[#This Row],[Project Win%]]</f>
        <v>0.10626102292768963</v>
      </c>
      <c r="N3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4.5412939956244805E-2</v>
      </c>
      <c r="O3" s="4" t="str">
        <f>IF(Table4[[#This Row],[P-Value for Difference in win%]]&lt;0.05, "Significant", "")</f>
        <v>Significant</v>
      </c>
      <c r="P3">
        <f>VLOOKUP($A3, 'Team WAR Projections'!$A$2:$F$32, 4, FALSE)</f>
        <v>10.6</v>
      </c>
      <c r="Q3" s="1">
        <f>162/P3</f>
        <v>15.283018867924529</v>
      </c>
      <c r="R3">
        <f>VLOOKUP('Team Table'!$A6,Current_Team_WAR___Bat[[Team]:[WARWAR - Wins Above Replacement]], 26, FALSE)</f>
        <v>-2.8</v>
      </c>
      <c r="S3" s="1" t="str">
        <f>IF((VLOOKUP($A3, Current_Team_WAR___Bat[[Team]:[TG]], 2, FALSE)/R3)&lt;0, "N/A", (VLOOKUP($A3, Current_Team_WAR___Bat[[Team]:[TG]], 2, FALSE)/R3))</f>
        <v>N/A</v>
      </c>
      <c r="T3">
        <f>VLOOKUP($A3, 'Team WAR Projections'!$A$2:$F$32, 5, FALSE)</f>
        <v>10.6</v>
      </c>
      <c r="U3" s="1">
        <f>162/T3</f>
        <v>15.283018867924529</v>
      </c>
      <c r="V3">
        <f>VLOOKUP(A3, Current_Team_WAR___Pitching[[Team]:[WARWAR - Wins Above Replacement]], 25, FALSE)</f>
        <v>10</v>
      </c>
      <c r="W3">
        <f>VLOOKUP('Team Table'!A6,Current_Team_WAR___Pitching[[Team]:[TG]], 2, FALSE)/V3</f>
        <v>8.6</v>
      </c>
      <c r="X3">
        <f>T3+P3</f>
        <v>21.2</v>
      </c>
      <c r="Y3" s="2">
        <f>162/X3</f>
        <v>7.6415094339622645</v>
      </c>
      <c r="Z3">
        <f>V3+R3</f>
        <v>7.2</v>
      </c>
      <c r="AA3" s="1">
        <f>VLOOKUP('Team Table'!A6,Current_Team_WAR___Pitching[[Team]:[TG]], 2, FALSE)/Z3</f>
        <v>11.944444444444445</v>
      </c>
      <c r="AB3" s="2">
        <f>162/AA3</f>
        <v>13.562790697674419</v>
      </c>
      <c r="AC3" s="2">
        <f>AB3-X3</f>
        <v>-7.63720930232558</v>
      </c>
      <c r="AD3" s="6">
        <f>AC3/X3</f>
        <v>-0.36024572180781039</v>
      </c>
    </row>
    <row r="4" spans="1:30" x14ac:dyDescent="0.45">
      <c r="A4" t="s">
        <v>56</v>
      </c>
      <c r="B4" t="s">
        <v>3816</v>
      </c>
      <c r="C4" s="8">
        <f>VLOOKUP(Table4[[#This Row],[Abbreviation]], 'PECOTA Projections'!$A$2:$D$31, 2,FALSE)</f>
        <v>70.5</v>
      </c>
      <c r="D4" s="8">
        <f>VLOOKUP(Table4[[#This Row],[Abbreviation]], 'PECOTA Projections'!$A$2:$D$31, 3,FALSE)</f>
        <v>91.5</v>
      </c>
      <c r="E4" s="4">
        <f>Table4[[#This Row],[Projected Wins]]/162</f>
        <v>0.43518518518518517</v>
      </c>
      <c r="F4">
        <f>VLOOKUP(Table4[[#This Row],[Abbreviation]], Current_Team_WAR___Pitching[[Team]:[LL - Losses]], 3,FALSE)</f>
        <v>47</v>
      </c>
      <c r="G4">
        <f>VLOOKUP(Table4[[#This Row],[Abbreviation]], Current_Team_WAR___Pitching[[Team]:[LL - Losses]], 4,FALSE)</f>
        <v>39</v>
      </c>
      <c r="H4" s="4">
        <f>Table4[[#This Row],[Current Wins]]/SUM(Table4[[#This Row],[Current Wins]:[Current Losses]])</f>
        <v>0.54651162790697672</v>
      </c>
      <c r="I4" s="8">
        <f>Table4[[#This Row],[Current Win%]]*162</f>
        <v>88.534883720930225</v>
      </c>
      <c r="J4" s="8">
        <f>162-Table4[[#This Row],[On Pace Wins]]</f>
        <v>73.465116279069775</v>
      </c>
      <c r="K4" s="8">
        <f>Table4[[#This Row],[On Pace Wins]]-Table4[[#This Row],[Projected Wins]]</f>
        <v>18.034883720930225</v>
      </c>
      <c r="L4" s="6">
        <f>Table4[[#This Row],[Difference In Wins]]/Table4[[#This Row],[Projected Wins]]</f>
        <v>0.25581395348837199</v>
      </c>
      <c r="M4" s="4">
        <f>Table4[[#This Row],[Current Win%]]-Table4[[#This Row],[Project Win%]]</f>
        <v>0.11132644272179154</v>
      </c>
      <c r="N4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4.0315153837984077E-2</v>
      </c>
      <c r="O4" s="4" t="str">
        <f>IF(Table4[[#This Row],[P-Value for Difference in win%]]&lt;0.05, "Significant", "")</f>
        <v>Significant</v>
      </c>
      <c r="P4">
        <f>VLOOKUP($A4, 'Team WAR Projections'!$A$2:$F$32, 4, FALSE)</f>
        <v>17.8</v>
      </c>
      <c r="Q4" s="1">
        <f>162/P4</f>
        <v>9.1011235955056176</v>
      </c>
      <c r="R4">
        <f>VLOOKUP('Team Table'!$A11,Current_Team_WAR___Bat[[Team]:[WARWAR - Wins Above Replacement]], 26, FALSE)</f>
        <v>7.1</v>
      </c>
      <c r="S4" s="1">
        <f>IF((VLOOKUP($A4, Current_Team_WAR___Bat[[Team]:[TG]], 2, FALSE)/R4)&lt;0, "N/A", (VLOOKUP($A4, Current_Team_WAR___Bat[[Team]:[TG]], 2, FALSE)/R4))</f>
        <v>12.112676056338028</v>
      </c>
      <c r="T4">
        <f>VLOOKUP($A4, 'Team WAR Projections'!$A$2:$F$32, 5, FALSE)</f>
        <v>11.6</v>
      </c>
      <c r="U4" s="1">
        <f>162/T4</f>
        <v>13.965517241379311</v>
      </c>
      <c r="V4">
        <f>VLOOKUP(A4, Current_Team_WAR___Pitching[[Team]:[WARWAR - Wins Above Replacement]], 25, FALSE)</f>
        <v>9.8000000000000007</v>
      </c>
      <c r="W4">
        <f>VLOOKUP('Team Table'!A11,Current_Team_WAR___Pitching[[Team]:[TG]], 2, FALSE)/V4</f>
        <v>8.7755102040816322</v>
      </c>
      <c r="X4">
        <f>T4+P4</f>
        <v>29.4</v>
      </c>
      <c r="Y4" s="2">
        <f>162/X4</f>
        <v>5.5102040816326534</v>
      </c>
      <c r="Z4">
        <f>V4+R4</f>
        <v>16.899999999999999</v>
      </c>
      <c r="AA4" s="1">
        <f>VLOOKUP('Team Table'!A11,Current_Team_WAR___Pitching[[Team]:[TG]], 2, FALSE)/Z4</f>
        <v>5.0887573964497044</v>
      </c>
      <c r="AB4" s="2">
        <f>162/AA4</f>
        <v>31.834883720930232</v>
      </c>
      <c r="AC4" s="2">
        <f>AB4-X4</f>
        <v>2.4348837209302339</v>
      </c>
      <c r="AD4" s="6">
        <f>AC4/X4</f>
        <v>8.281917418130047E-2</v>
      </c>
    </row>
    <row r="5" spans="1:30" x14ac:dyDescent="0.45">
      <c r="A5" t="s">
        <v>36</v>
      </c>
      <c r="B5" t="s">
        <v>3823</v>
      </c>
      <c r="C5" s="8">
        <f>VLOOKUP(Table4[[#This Row],[Abbreviation]], 'PECOTA Projections'!$A$2:$D$31, 2,FALSE)</f>
        <v>82.6</v>
      </c>
      <c r="D5" s="8">
        <f>VLOOKUP(Table4[[#This Row],[Abbreviation]], 'PECOTA Projections'!$A$2:$D$31, 3,FALSE)</f>
        <v>79.400000000000006</v>
      </c>
      <c r="E5" s="4">
        <f>Table4[[#This Row],[Projected Wins]]/162</f>
        <v>0.50987654320987652</v>
      </c>
      <c r="F5">
        <f>VLOOKUP(Table4[[#This Row],[Abbreviation]], Current_Team_WAR___Pitching[[Team]:[LL - Losses]], 3,FALSE)</f>
        <v>52</v>
      </c>
      <c r="G5">
        <f>VLOOKUP(Table4[[#This Row],[Abbreviation]], Current_Team_WAR___Pitching[[Team]:[LL - Losses]], 4,FALSE)</f>
        <v>30</v>
      </c>
      <c r="H5" s="4">
        <f>Table4[[#This Row],[Current Wins]]/SUM(Table4[[#This Row],[Current Wins]:[Current Losses]])</f>
        <v>0.63414634146341464</v>
      </c>
      <c r="I5" s="8">
        <f>Table4[[#This Row],[Current Win%]]*162</f>
        <v>102.73170731707317</v>
      </c>
      <c r="J5" s="8">
        <f>162-Table4[[#This Row],[On Pace Wins]]</f>
        <v>59.268292682926827</v>
      </c>
      <c r="K5" s="8">
        <f>Table4[[#This Row],[On Pace Wins]]-Table4[[#This Row],[Projected Wins]]</f>
        <v>20.131707317073179</v>
      </c>
      <c r="L5" s="6">
        <f>Table4[[#This Row],[Difference In Wins]]/Table4[[#This Row],[Projected Wins]]</f>
        <v>0.24372527018248402</v>
      </c>
      <c r="M5" s="4">
        <f>Table4[[#This Row],[Current Win%]]-Table4[[#This Row],[Project Win%]]</f>
        <v>0.12426979825353812</v>
      </c>
      <c r="N5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2.7091090931440742E-2</v>
      </c>
      <c r="O5" s="4" t="str">
        <f>IF(Table4[[#This Row],[P-Value for Difference in win%]]&lt;0.05, "Significant", "")</f>
        <v>Significant</v>
      </c>
      <c r="P5">
        <f>VLOOKUP($A5, 'Team WAR Projections'!$A$2:$F$32, 4, FALSE)</f>
        <v>25.2</v>
      </c>
      <c r="Q5" s="1">
        <f>162/P5</f>
        <v>6.4285714285714288</v>
      </c>
      <c r="R5">
        <f>VLOOKUP('Team Table'!$A18,Current_Team_WAR___Bat[[Team]:[WARWAR - Wins Above Replacement]], 26, FALSE)</f>
        <v>8.1999999999999993</v>
      </c>
      <c r="S5" s="1">
        <f>IF((VLOOKUP($A5, Current_Team_WAR___Bat[[Team]:[TG]], 2, FALSE)/R5)&lt;0, "N/A", (VLOOKUP($A5, Current_Team_WAR___Bat[[Team]:[TG]], 2, FALSE)/R5))</f>
        <v>10</v>
      </c>
      <c r="T5">
        <f>VLOOKUP($A5, 'Team WAR Projections'!$A$2:$F$32, 5, FALSE)</f>
        <v>13.8</v>
      </c>
      <c r="U5" s="1">
        <f>162/T5</f>
        <v>11.739130434782608</v>
      </c>
      <c r="V5">
        <f>VLOOKUP(A5, Current_Team_WAR___Pitching[[Team]:[WARWAR - Wins Above Replacement]], 25, FALSE)</f>
        <v>6.7</v>
      </c>
      <c r="W5">
        <f>VLOOKUP('Team Table'!A18,Current_Team_WAR___Pitching[[Team]:[TG]], 2, FALSE)/V5</f>
        <v>12.388059701492537</v>
      </c>
      <c r="X5">
        <f>T5+P5</f>
        <v>39</v>
      </c>
      <c r="Y5" s="2">
        <f>162/X5</f>
        <v>4.1538461538461542</v>
      </c>
      <c r="Z5">
        <f>V5+R5</f>
        <v>14.899999999999999</v>
      </c>
      <c r="AA5" s="1">
        <f>VLOOKUP('Team Table'!A18,Current_Team_WAR___Pitching[[Team]:[TG]], 2, FALSE)/Z5</f>
        <v>5.5704697986577187</v>
      </c>
      <c r="AB5" s="2">
        <f>162/AA5</f>
        <v>29.08192771084337</v>
      </c>
      <c r="AC5" s="2">
        <f>AB5-X5</f>
        <v>-9.9180722891566298</v>
      </c>
      <c r="AD5" s="6">
        <f>AC5/X5</f>
        <v>-0.25430954587581101</v>
      </c>
    </row>
    <row r="6" spans="1:30" x14ac:dyDescent="0.45">
      <c r="A6" t="s">
        <v>139</v>
      </c>
      <c r="B6" t="s">
        <v>3824</v>
      </c>
      <c r="C6" s="8">
        <f>VLOOKUP(Table4[[#This Row],[Abbreviation]], 'PECOTA Projections'!$A$2:$D$31, 2,FALSE)</f>
        <v>66.099999999999994</v>
      </c>
      <c r="D6" s="8">
        <f>VLOOKUP(Table4[[#This Row],[Abbreviation]], 'PECOTA Projections'!$A$2:$D$31, 3,FALSE)</f>
        <v>95.9</v>
      </c>
      <c r="E6" s="4">
        <f>Table4[[#This Row],[Projected Wins]]/162</f>
        <v>0.40802469135802466</v>
      </c>
      <c r="F6">
        <f>VLOOKUP(Table4[[#This Row],[Abbreviation]], Current_Team_WAR___Pitching[[Team]:[LL - Losses]], 3,FALSE)</f>
        <v>24</v>
      </c>
      <c r="G6">
        <f>VLOOKUP(Table4[[#This Row],[Abbreviation]], Current_Team_WAR___Pitching[[Team]:[LL - Losses]], 4,FALSE)</f>
        <v>62</v>
      </c>
      <c r="H6" s="4">
        <f>Table4[[#This Row],[Current Wins]]/SUM(Table4[[#This Row],[Current Wins]:[Current Losses]])</f>
        <v>0.27906976744186046</v>
      </c>
      <c r="I6" s="8">
        <f>Table4[[#This Row],[Current Win%]]*162</f>
        <v>45.209302325581397</v>
      </c>
      <c r="J6" s="8">
        <f>162-Table4[[#This Row],[On Pace Wins]]</f>
        <v>116.7906976744186</v>
      </c>
      <c r="K6" s="8">
        <f>Table4[[#This Row],[On Pace Wins]]-Table4[[#This Row],[Projected Wins]]</f>
        <v>-20.890697674418597</v>
      </c>
      <c r="L6" s="6">
        <f>Table4[[#This Row],[Difference In Wins]]/Table4[[#This Row],[Projected Wins]]</f>
        <v>-0.31604686345565203</v>
      </c>
      <c r="M6" s="4">
        <f>Table4[[#This Row],[Current Win%]]-Table4[[#This Row],[Project Win%]]</f>
        <v>-0.1289549239161642</v>
      </c>
      <c r="N6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1.7058355359380082E-2</v>
      </c>
      <c r="O6" s="4" t="str">
        <f>IF(Table4[[#This Row],[P-Value for Difference in win%]]&lt;0.05, "Significant", "")</f>
        <v>Significant</v>
      </c>
      <c r="P6">
        <f>VLOOKUP($A6, 'Team WAR Projections'!$A$2:$F$32, 4, FALSE)</f>
        <v>15.2</v>
      </c>
      <c r="Q6" s="1">
        <f>162/P6</f>
        <v>10.657894736842106</v>
      </c>
      <c r="R6">
        <f>VLOOKUP('Team Table'!$A19,Current_Team_WAR___Bat[[Team]:[WARWAR - Wins Above Replacement]], 26, FALSE)</f>
        <v>18.5</v>
      </c>
      <c r="S6" s="1">
        <f>IF((VLOOKUP($A6, Current_Team_WAR___Bat[[Team]:[TG]], 2, FALSE)/R6)&lt;0, "N/A", (VLOOKUP($A6, Current_Team_WAR___Bat[[Team]:[TG]], 2, FALSE)/R6))</f>
        <v>4.6486486486486482</v>
      </c>
      <c r="T6">
        <f>VLOOKUP($A6, 'Team WAR Projections'!$A$2:$F$32, 5, FALSE)</f>
        <v>8.6</v>
      </c>
      <c r="U6" s="1">
        <f>162/T6</f>
        <v>18.837209302325583</v>
      </c>
      <c r="V6">
        <f>VLOOKUP(A6, Current_Team_WAR___Pitching[[Team]:[WARWAR - Wins Above Replacement]], 25, FALSE)</f>
        <v>6.7</v>
      </c>
      <c r="W6">
        <f>VLOOKUP('Team Table'!A19,Current_Team_WAR___Pitching[[Team]:[TG]], 2, FALSE)/V6</f>
        <v>12.835820895522387</v>
      </c>
      <c r="X6">
        <f>T6+P6</f>
        <v>23.799999999999997</v>
      </c>
      <c r="Y6" s="2">
        <f>162/X6</f>
        <v>6.8067226890756309</v>
      </c>
      <c r="Z6">
        <f>V6+R6</f>
        <v>25.2</v>
      </c>
      <c r="AA6" s="1">
        <f>VLOOKUP('Team Table'!A19,Current_Team_WAR___Pitching[[Team]:[TG]], 2, FALSE)/Z6</f>
        <v>3.412698412698413</v>
      </c>
      <c r="AB6" s="2">
        <f>162/AA6</f>
        <v>47.469767441860462</v>
      </c>
      <c r="AC6" s="2">
        <f>AB6-X6</f>
        <v>23.669767441860465</v>
      </c>
      <c r="AD6" s="6">
        <f>AC6/X6</f>
        <v>0.99452804377564985</v>
      </c>
    </row>
    <row r="7" spans="1:30" x14ac:dyDescent="0.45">
      <c r="A7" t="s">
        <v>104</v>
      </c>
      <c r="B7" t="s">
        <v>3829</v>
      </c>
      <c r="C7" s="8">
        <f>VLOOKUP(Table4[[#This Row],[Abbreviation]], 'PECOTA Projections'!$A$2:$D$31, 2,FALSE)</f>
        <v>79.2</v>
      </c>
      <c r="D7" s="8">
        <f>VLOOKUP(Table4[[#This Row],[Abbreviation]], 'PECOTA Projections'!$A$2:$D$31, 3,FALSE)</f>
        <v>82.8</v>
      </c>
      <c r="E7" s="4">
        <f>Table4[[#This Row],[Projected Wins]]/162</f>
        <v>0.48888888888888893</v>
      </c>
      <c r="F7">
        <f>VLOOKUP(Table4[[#This Row],[Abbreviation]], Current_Team_WAR___Pitching[[Team]:[LL - Losses]], 3,FALSE)</f>
        <v>30</v>
      </c>
      <c r="G7">
        <f>VLOOKUP(Table4[[#This Row],[Abbreviation]], Current_Team_WAR___Pitching[[Team]:[LL - Losses]], 4,FALSE)</f>
        <v>54</v>
      </c>
      <c r="H7" s="4">
        <f>Table4[[#This Row],[Current Wins]]/SUM(Table4[[#This Row],[Current Wins]:[Current Losses]])</f>
        <v>0.35714285714285715</v>
      </c>
      <c r="I7" s="8">
        <f>Table4[[#This Row],[Current Win%]]*162</f>
        <v>57.857142857142861</v>
      </c>
      <c r="J7" s="8">
        <f>162-Table4[[#This Row],[On Pace Wins]]</f>
        <v>104.14285714285714</v>
      </c>
      <c r="K7" s="8">
        <f>Table4[[#This Row],[On Pace Wins]]-Table4[[#This Row],[Projected Wins]]</f>
        <v>-21.342857142857142</v>
      </c>
      <c r="L7" s="6">
        <f>Table4[[#This Row],[Difference In Wins]]/Table4[[#This Row],[Projected Wins]]</f>
        <v>-0.26948051948051943</v>
      </c>
      <c r="M7" s="4">
        <f>Table4[[#This Row],[Current Win%]]-Table4[[#This Row],[Project Win%]]</f>
        <v>-0.13174603174603178</v>
      </c>
      <c r="N7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1.7907202437621228E-2</v>
      </c>
      <c r="O7" s="4" t="str">
        <f>IF(Table4[[#This Row],[P-Value for Difference in win%]]&lt;0.05, "Significant", "")</f>
        <v>Significant</v>
      </c>
      <c r="P7">
        <f>VLOOKUP($A7, 'Team WAR Projections'!$A$2:$F$32, 4, FALSE)</f>
        <v>16.7</v>
      </c>
      <c r="Q7" s="1">
        <f>162/P7</f>
        <v>9.7005988023952092</v>
      </c>
      <c r="R7">
        <f>VLOOKUP('Team Table'!$A24,Current_Team_WAR___Bat[[Team]:[WARWAR - Wins Above Replacement]], 26, FALSE)</f>
        <v>11.5</v>
      </c>
      <c r="S7" s="1">
        <f>IF((VLOOKUP($A7, Current_Team_WAR___Bat[[Team]:[TG]], 2, FALSE)/R7)&lt;0, "N/A", (VLOOKUP($A7, Current_Team_WAR___Bat[[Team]:[TG]], 2, FALSE)/R7))</f>
        <v>7.3043478260869561</v>
      </c>
      <c r="T7">
        <f>VLOOKUP($A7, 'Team WAR Projections'!$A$2:$F$32, 5, FALSE)</f>
        <v>16.2</v>
      </c>
      <c r="U7" s="1">
        <f>162/T7</f>
        <v>10</v>
      </c>
      <c r="V7">
        <f>VLOOKUP(A7, Current_Team_WAR___Pitching[[Team]:[WARWAR - Wins Above Replacement]], 25, FALSE)</f>
        <v>5.2</v>
      </c>
      <c r="W7">
        <f>VLOOKUP('Team Table'!A24,Current_Team_WAR___Pitching[[Team]:[TG]], 2, FALSE)/V7</f>
        <v>16.346153846153847</v>
      </c>
      <c r="X7">
        <f>T7+P7</f>
        <v>32.9</v>
      </c>
      <c r="Y7" s="2">
        <f>162/X7</f>
        <v>4.9240121580547118</v>
      </c>
      <c r="Z7">
        <f>V7+R7</f>
        <v>16.7</v>
      </c>
      <c r="AA7" s="1">
        <f>VLOOKUP('Team Table'!A24,Current_Team_WAR___Pitching[[Team]:[TG]], 2, FALSE)/Z7</f>
        <v>5.0898203592814371</v>
      </c>
      <c r="AB7" s="2">
        <f>162/AA7</f>
        <v>31.828235294117647</v>
      </c>
      <c r="AC7" s="2">
        <f>AB7-X7</f>
        <v>-1.0717647058823516</v>
      </c>
      <c r="AD7" s="6">
        <f>AC7/X7</f>
        <v>-3.2576434829250808E-2</v>
      </c>
    </row>
    <row r="8" spans="1:30" x14ac:dyDescent="0.45">
      <c r="A8" t="s">
        <v>76</v>
      </c>
      <c r="B8" t="s">
        <v>3809</v>
      </c>
      <c r="C8" s="8">
        <f>VLOOKUP(Table4[[#This Row],[Abbreviation]], 'PECOTA Projections'!$A$2:$D$31, 2,FALSE)</f>
        <v>78.599999999999994</v>
      </c>
      <c r="D8" s="8">
        <f>VLOOKUP(Table4[[#This Row],[Abbreviation]], 'PECOTA Projections'!$A$2:$D$31, 3,FALSE)</f>
        <v>83.4</v>
      </c>
      <c r="E8" s="4">
        <f>Table4[[#This Row],[Projected Wins]]/162</f>
        <v>0.48518518518518516</v>
      </c>
      <c r="F8">
        <f>VLOOKUP(Table4[[#This Row],[Abbreviation]], Current_Team_WAR___Pitching[[Team]:[LL - Losses]], 3,FALSE)</f>
        <v>44</v>
      </c>
      <c r="G8">
        <f>VLOOKUP(Table4[[#This Row],[Abbreviation]], Current_Team_WAR___Pitching[[Team]:[LL - Losses]], 4,FALSE)</f>
        <v>39</v>
      </c>
      <c r="H8" s="4">
        <f>Table4[[#This Row],[Current Wins]]/SUM(Table4[[#This Row],[Current Wins]:[Current Losses]])</f>
        <v>0.53012048192771088</v>
      </c>
      <c r="I8" s="8">
        <f>Table4[[#This Row],[Current Win%]]*162</f>
        <v>85.879518072289159</v>
      </c>
      <c r="J8" s="8">
        <f>162-Table4[[#This Row],[On Pace Wins]]</f>
        <v>76.120481927710841</v>
      </c>
      <c r="K8" s="8">
        <f>Table4[[#This Row],[On Pace Wins]]-Table4[[#This Row],[Projected Wins]]</f>
        <v>7.2795180722891644</v>
      </c>
      <c r="L8" s="6">
        <f>Table4[[#This Row],[Difference In Wins]]/Table4[[#This Row],[Projected Wins]]</f>
        <v>9.2614733744136951E-2</v>
      </c>
      <c r="M8" s="4">
        <f>Table4[[#This Row],[Current Win%]]-Table4[[#This Row],[Project Win%]]</f>
        <v>4.4935296742525721E-2</v>
      </c>
      <c r="N8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0.41509244294682346</v>
      </c>
      <c r="O8" s="4" t="str">
        <f>IF(Table4[[#This Row],[P-Value for Difference in win%]]&lt;0.05, "Significant", "")</f>
        <v/>
      </c>
      <c r="P8">
        <f>VLOOKUP($A8, 'Team WAR Projections'!$A$2:$F$32, 4, FALSE)</f>
        <v>22.5</v>
      </c>
      <c r="Q8" s="1">
        <f>162/P8</f>
        <v>7.2</v>
      </c>
      <c r="R8">
        <f>VLOOKUP('Team Table'!$A3,Current_Team_WAR___Bat[[Team]:[WARWAR - Wins Above Replacement]], 26, FALSE)</f>
        <v>4</v>
      </c>
      <c r="S8" s="1">
        <f>IF((VLOOKUP($A8, Current_Team_WAR___Bat[[Team]:[TG]], 2, FALSE)/R8)&lt;0, "N/A", (VLOOKUP($A8, Current_Team_WAR___Bat[[Team]:[TG]], 2, FALSE)/R8))</f>
        <v>21</v>
      </c>
      <c r="T8">
        <f>VLOOKUP($A8, 'Team WAR Projections'!$A$2:$F$32, 5, FALSE)</f>
        <v>13.9</v>
      </c>
      <c r="U8" s="1">
        <f>162/T8</f>
        <v>11.654676258992806</v>
      </c>
      <c r="V8">
        <f>VLOOKUP(A8, Current_Team_WAR___Pitching[[Team]:[WARWAR - Wins Above Replacement]], 25, FALSE)</f>
        <v>11</v>
      </c>
      <c r="W8">
        <f>VLOOKUP('Team Table'!A3,Current_Team_WAR___Pitching[[Team]:[TG]], 2, FALSE)/V8</f>
        <v>7.6363636363636367</v>
      </c>
      <c r="X8">
        <f>T8+P8</f>
        <v>36.4</v>
      </c>
      <c r="Y8" s="2">
        <f>162/X8</f>
        <v>4.4505494505494507</v>
      </c>
      <c r="Z8">
        <f>V8+R8</f>
        <v>15</v>
      </c>
      <c r="AA8" s="1">
        <f>VLOOKUP('Team Table'!A3,Current_Team_WAR___Pitching[[Team]:[TG]], 2, FALSE)/Z8</f>
        <v>5.6</v>
      </c>
      <c r="AB8" s="2">
        <f>162/AA8</f>
        <v>28.928571428571431</v>
      </c>
      <c r="AC8" s="2">
        <f>AB8-X8</f>
        <v>-7.471428571428568</v>
      </c>
      <c r="AD8" s="6">
        <f>AC8/X8</f>
        <v>-0.20525902668759802</v>
      </c>
    </row>
    <row r="9" spans="1:30" x14ac:dyDescent="0.45">
      <c r="A9" t="s">
        <v>34</v>
      </c>
      <c r="B9" t="s">
        <v>3808</v>
      </c>
      <c r="C9" s="8">
        <f>VLOOKUP(Table4[[#This Row],[Abbreviation]], 'PECOTA Projections'!$A$2:$D$31, 2,FALSE)</f>
        <v>86.7</v>
      </c>
      <c r="D9" s="8">
        <f>VLOOKUP(Table4[[#This Row],[Abbreviation]], 'PECOTA Projections'!$A$2:$D$31, 3,FALSE)</f>
        <v>75.3</v>
      </c>
      <c r="E9" s="4">
        <f>Table4[[#This Row],[Projected Wins]]/162</f>
        <v>0.53518518518518521</v>
      </c>
      <c r="F9">
        <f>VLOOKUP(Table4[[#This Row],[Abbreviation]], Current_Team_WAR___Pitching[[Team]:[LL - Losses]], 3,FALSE)</f>
        <v>53</v>
      </c>
      <c r="G9">
        <f>VLOOKUP(Table4[[#This Row],[Abbreviation]], Current_Team_WAR___Pitching[[Team]:[LL - Losses]], 4,FALSE)</f>
        <v>31</v>
      </c>
      <c r="H9" s="4">
        <f>Table4[[#This Row],[Current Wins]]/SUM(Table4[[#This Row],[Current Wins]:[Current Losses]])</f>
        <v>0.63095238095238093</v>
      </c>
      <c r="I9" s="8">
        <f>Table4[[#This Row],[Current Win%]]*162</f>
        <v>102.21428571428571</v>
      </c>
      <c r="J9" s="8">
        <f>162-Table4[[#This Row],[On Pace Wins]]</f>
        <v>59.785714285714292</v>
      </c>
      <c r="K9" s="8">
        <f>Table4[[#This Row],[On Pace Wins]]-Table4[[#This Row],[Projected Wins]]</f>
        <v>15.514285714285705</v>
      </c>
      <c r="L9" s="6">
        <f>Table4[[#This Row],[Difference In Wins]]/Table4[[#This Row],[Projected Wins]]</f>
        <v>0.17894216510133454</v>
      </c>
      <c r="M9" s="4">
        <f>Table4[[#This Row],[Current Win%]]-Table4[[#This Row],[Project Win%]]</f>
        <v>9.5767195767195723E-2</v>
      </c>
      <c r="N9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8.2125486284032601E-2</v>
      </c>
      <c r="O9" s="4" t="str">
        <f>IF(Table4[[#This Row],[P-Value for Difference in win%]]&lt;0.05, "Significant", "")</f>
        <v/>
      </c>
      <c r="P9">
        <f>VLOOKUP($A9, 'Team WAR Projections'!$A$2:$F$32, 4, FALSE)</f>
        <v>28.1</v>
      </c>
      <c r="Q9" s="1">
        <f>162/P9</f>
        <v>5.765124555160142</v>
      </c>
      <c r="R9">
        <f>VLOOKUP('Team Table'!$A4,Current_Team_WAR___Bat[[Team]:[WARWAR - Wins Above Replacement]], 26, FALSE)</f>
        <v>10.7</v>
      </c>
      <c r="S9" s="1">
        <f>IF((VLOOKUP($A9, Current_Team_WAR___Bat[[Team]:[TG]], 2, FALSE)/R9)&lt;0, "N/A", (VLOOKUP($A9, Current_Team_WAR___Bat[[Team]:[TG]], 2, FALSE)/R9))</f>
        <v>7.850467289719627</v>
      </c>
      <c r="T9">
        <f>VLOOKUP($A9, 'Team WAR Projections'!$A$2:$F$32, 5, FALSE)</f>
        <v>13.4</v>
      </c>
      <c r="U9" s="1">
        <f>162/T9</f>
        <v>12.08955223880597</v>
      </c>
      <c r="V9">
        <f>VLOOKUP(A9, Current_Team_WAR___Pitching[[Team]:[WARWAR - Wins Above Replacement]], 25, FALSE)</f>
        <v>10.5</v>
      </c>
      <c r="W9">
        <f>VLOOKUP('Team Table'!A4,Current_Team_WAR___Pitching[[Team]:[TG]], 2, FALSE)/V9</f>
        <v>8.1904761904761898</v>
      </c>
      <c r="X9">
        <f>T9+P9</f>
        <v>41.5</v>
      </c>
      <c r="Y9" s="2">
        <f>162/X9</f>
        <v>3.9036144578313254</v>
      </c>
      <c r="Z9">
        <f>V9+R9</f>
        <v>21.2</v>
      </c>
      <c r="AA9" s="1">
        <f>VLOOKUP('Team Table'!A4,Current_Team_WAR___Pitching[[Team]:[TG]], 2, FALSE)/Z9</f>
        <v>4.0566037735849054</v>
      </c>
      <c r="AB9" s="2">
        <f>162/AA9</f>
        <v>39.934883720930237</v>
      </c>
      <c r="AC9" s="2">
        <f>AB9-X9</f>
        <v>-1.5651162790697626</v>
      </c>
      <c r="AD9" s="6">
        <f>AC9/X9</f>
        <v>-3.7713645278789461E-2</v>
      </c>
    </row>
    <row r="10" spans="1:30" x14ac:dyDescent="0.45">
      <c r="A10" t="s">
        <v>23</v>
      </c>
      <c r="B10" t="s">
        <v>3810</v>
      </c>
      <c r="C10" s="8">
        <f>VLOOKUP(Table4[[#This Row],[Abbreviation]], 'PECOTA Projections'!$A$2:$D$31, 2,FALSE)</f>
        <v>101.3</v>
      </c>
      <c r="D10" s="8">
        <f>VLOOKUP(Table4[[#This Row],[Abbreviation]], 'PECOTA Projections'!$A$2:$D$31, 3,FALSE)</f>
        <v>60.7</v>
      </c>
      <c r="E10" s="4">
        <f>Table4[[#This Row],[Projected Wins]]/162</f>
        <v>0.62530864197530867</v>
      </c>
      <c r="F10">
        <f>VLOOKUP(Table4[[#This Row],[Abbreviation]], Current_Team_WAR___Pitching[[Team]:[LL - Losses]], 3,FALSE)</f>
        <v>46</v>
      </c>
      <c r="G10">
        <f>VLOOKUP(Table4[[#This Row],[Abbreviation]], Current_Team_WAR___Pitching[[Team]:[LL - Losses]], 4,FALSE)</f>
        <v>36</v>
      </c>
      <c r="H10" s="4">
        <f>Table4[[#This Row],[Current Wins]]/SUM(Table4[[#This Row],[Current Wins]:[Current Losses]])</f>
        <v>0.56097560975609762</v>
      </c>
      <c r="I10" s="8">
        <f>Table4[[#This Row],[Current Win%]]*162</f>
        <v>90.878048780487816</v>
      </c>
      <c r="J10" s="8">
        <f>162-Table4[[#This Row],[On Pace Wins]]</f>
        <v>71.121951219512184</v>
      </c>
      <c r="K10" s="8">
        <f>Table4[[#This Row],[On Pace Wins]]-Table4[[#This Row],[Projected Wins]]</f>
        <v>-10.421951219512181</v>
      </c>
      <c r="L10" s="6">
        <f>Table4[[#This Row],[Difference In Wins]]/Table4[[#This Row],[Projected Wins]]</f>
        <v>-0.10288204560229201</v>
      </c>
      <c r="M10" s="4">
        <f>Table4[[#This Row],[Current Win%]]-Table4[[#This Row],[Project Win%]]</f>
        <v>-6.433303221921105E-2</v>
      </c>
      <c r="N10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0.23227696322785191</v>
      </c>
      <c r="O10" s="4" t="str">
        <f>IF(Table4[[#This Row],[P-Value for Difference in win%]]&lt;0.05, "Significant", "")</f>
        <v/>
      </c>
      <c r="P10">
        <f>VLOOKUP($A10, 'Team WAR Projections'!$A$2:$F$32, 4, FALSE)</f>
        <v>33.799999999999997</v>
      </c>
      <c r="Q10" s="1">
        <f>162/P10</f>
        <v>4.7928994082840237</v>
      </c>
      <c r="R10">
        <f>VLOOKUP('Team Table'!$A5,Current_Team_WAR___Bat[[Team]:[WARWAR - Wins Above Replacement]], 26, FALSE)</f>
        <v>13.4</v>
      </c>
      <c r="S10" s="1">
        <f>IF((VLOOKUP($A10, Current_Team_WAR___Bat[[Team]:[TG]], 2, FALSE)/R10)&lt;0, "N/A", (VLOOKUP($A10, Current_Team_WAR___Bat[[Team]:[TG]], 2, FALSE)/R10))</f>
        <v>6.1194029850746263</v>
      </c>
      <c r="T10">
        <f>VLOOKUP($A10, 'Team WAR Projections'!$A$2:$F$32, 5, FALSE)</f>
        <v>20.5</v>
      </c>
      <c r="U10" s="1">
        <f>162/T10</f>
        <v>7.9024390243902438</v>
      </c>
      <c r="V10">
        <f>VLOOKUP(A10, Current_Team_WAR___Pitching[[Team]:[WARWAR - Wins Above Replacement]], 25, FALSE)</f>
        <v>10.5</v>
      </c>
      <c r="W10">
        <f>VLOOKUP('Team Table'!A5,Current_Team_WAR___Pitching[[Team]:[TG]], 2, FALSE)/V10</f>
        <v>7.8095238095238093</v>
      </c>
      <c r="X10">
        <f>T10+P10</f>
        <v>54.3</v>
      </c>
      <c r="Y10" s="2">
        <f>162/X10</f>
        <v>2.9834254143646413</v>
      </c>
      <c r="Z10">
        <f>V10+R10</f>
        <v>23.9</v>
      </c>
      <c r="AA10" s="1">
        <f>VLOOKUP('Team Table'!A5,Current_Team_WAR___Pitching[[Team]:[TG]], 2, FALSE)/Z10</f>
        <v>3.4309623430962346</v>
      </c>
      <c r="AB10" s="2">
        <f>162/AA10</f>
        <v>47.217073170731702</v>
      </c>
      <c r="AC10" s="2">
        <f>AB10-X10</f>
        <v>-7.0829268292682954</v>
      </c>
      <c r="AD10" s="6">
        <f>AC10/X10</f>
        <v>-0.13044064142298886</v>
      </c>
    </row>
    <row r="11" spans="1:30" x14ac:dyDescent="0.45">
      <c r="A11" t="s">
        <v>32</v>
      </c>
      <c r="B11" t="s">
        <v>3812</v>
      </c>
      <c r="C11" s="8">
        <f>VLOOKUP(Table4[[#This Row],[Abbreviation]], 'PECOTA Projections'!$A$2:$D$31, 2,FALSE)</f>
        <v>84.5</v>
      </c>
      <c r="D11" s="8">
        <f>VLOOKUP(Table4[[#This Row],[Abbreviation]], 'PECOTA Projections'!$A$2:$D$31, 3,FALSE)</f>
        <v>77.5</v>
      </c>
      <c r="E11" s="4">
        <f>Table4[[#This Row],[Projected Wins]]/162</f>
        <v>0.52160493827160492</v>
      </c>
      <c r="F11">
        <f>VLOOKUP(Table4[[#This Row],[Abbreviation]], Current_Team_WAR___Pitching[[Team]:[LL - Losses]], 3,FALSE)</f>
        <v>47</v>
      </c>
      <c r="G11">
        <f>VLOOKUP(Table4[[#This Row],[Abbreviation]], Current_Team_WAR___Pitching[[Team]:[LL - Losses]], 4,FALSE)</f>
        <v>39</v>
      </c>
      <c r="H11" s="4">
        <f>Table4[[#This Row],[Current Wins]]/SUM(Table4[[#This Row],[Current Wins]:[Current Losses]])</f>
        <v>0.54651162790697672</v>
      </c>
      <c r="I11" s="8">
        <f>Table4[[#This Row],[Current Win%]]*162</f>
        <v>88.534883720930225</v>
      </c>
      <c r="J11" s="8">
        <f>162-Table4[[#This Row],[On Pace Wins]]</f>
        <v>73.465116279069775</v>
      </c>
      <c r="K11" s="8">
        <f>Table4[[#This Row],[On Pace Wins]]-Table4[[#This Row],[Projected Wins]]</f>
        <v>4.0348837209302246</v>
      </c>
      <c r="L11" s="6">
        <f>Table4[[#This Row],[Difference In Wins]]/Table4[[#This Row],[Projected Wins]]</f>
        <v>4.7750103206274847E-2</v>
      </c>
      <c r="M11" s="4">
        <f>Table4[[#This Row],[Current Win%]]-Table4[[#This Row],[Project Win%]]</f>
        <v>2.4906689635371793E-2</v>
      </c>
      <c r="N11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0.64498874485453717</v>
      </c>
      <c r="O11" s="4" t="str">
        <f>IF(Table4[[#This Row],[P-Value for Difference in win%]]&lt;0.05, "Significant", "")</f>
        <v/>
      </c>
      <c r="P11">
        <f>VLOOKUP($A11, 'Team WAR Projections'!$A$2:$F$32, 4, FALSE)</f>
        <v>25</v>
      </c>
      <c r="Q11" s="1">
        <f>162/P11</f>
        <v>6.48</v>
      </c>
      <c r="R11">
        <f>VLOOKUP('Team Table'!$A7,Current_Team_WAR___Bat[[Team]:[WARWAR - Wins Above Replacement]], 26, FALSE)</f>
        <v>-0.2</v>
      </c>
      <c r="S11" s="1" t="str">
        <f>IF((VLOOKUP($A11, Current_Team_WAR___Bat[[Team]:[TG]], 2, FALSE)/R11)&lt;0, "N/A", (VLOOKUP($A11, Current_Team_WAR___Bat[[Team]:[TG]], 2, FALSE)/R11))</f>
        <v>N/A</v>
      </c>
      <c r="T11">
        <f>VLOOKUP($A11, 'Team WAR Projections'!$A$2:$F$32, 5, FALSE)</f>
        <v>16.3</v>
      </c>
      <c r="U11" s="1">
        <f>162/T11</f>
        <v>9.9386503067484657</v>
      </c>
      <c r="V11">
        <f>VLOOKUP(A11, Current_Team_WAR___Pitching[[Team]:[WARWAR - Wins Above Replacement]], 25, FALSE)</f>
        <v>10.1</v>
      </c>
      <c r="W11">
        <f>VLOOKUP('Team Table'!A7,Current_Team_WAR___Pitching[[Team]:[TG]], 2, FALSE)/V11</f>
        <v>8.3168316831683171</v>
      </c>
      <c r="X11">
        <f>T11+P11</f>
        <v>41.3</v>
      </c>
      <c r="Y11" s="2">
        <f>162/X11</f>
        <v>3.9225181598062955</v>
      </c>
      <c r="Z11">
        <f>V11+R11</f>
        <v>9.9</v>
      </c>
      <c r="AA11" s="1">
        <f>VLOOKUP('Team Table'!A7,Current_Team_WAR___Pitching[[Team]:[TG]], 2, FALSE)/Z11</f>
        <v>8.4848484848484844</v>
      </c>
      <c r="AB11" s="2">
        <f>162/AA11</f>
        <v>19.092857142857145</v>
      </c>
      <c r="AC11" s="2">
        <f>AB11-X11</f>
        <v>-22.207142857142852</v>
      </c>
      <c r="AD11" s="6">
        <f>AC11/X11</f>
        <v>-0.53770321687997225</v>
      </c>
    </row>
    <row r="12" spans="1:30" x14ac:dyDescent="0.45">
      <c r="A12" t="s">
        <v>132</v>
      </c>
      <c r="B12" t="s">
        <v>3813</v>
      </c>
      <c r="C12" s="8">
        <f>VLOOKUP(Table4[[#This Row],[Abbreviation]], 'PECOTA Projections'!$A$2:$D$31, 2,FALSE)</f>
        <v>75.099999999999994</v>
      </c>
      <c r="D12" s="8">
        <f>VLOOKUP(Table4[[#This Row],[Abbreviation]], 'PECOTA Projections'!$A$2:$D$31, 3,FALSE)</f>
        <v>86.9</v>
      </c>
      <c r="E12" s="4">
        <f>Table4[[#This Row],[Projected Wins]]/162</f>
        <v>0.46358024691358019</v>
      </c>
      <c r="F12">
        <f>VLOOKUP(Table4[[#This Row],[Abbreviation]], Current_Team_WAR___Pitching[[Team]:[LL - Losses]], 3,FALSE)</f>
        <v>38</v>
      </c>
      <c r="G12">
        <f>VLOOKUP(Table4[[#This Row],[Abbreviation]], Current_Team_WAR___Pitching[[Team]:[LL - Losses]], 4,FALSE)</f>
        <v>46</v>
      </c>
      <c r="H12" s="4">
        <f>Table4[[#This Row],[Current Wins]]/SUM(Table4[[#This Row],[Current Wins]:[Current Losses]])</f>
        <v>0.45238095238095238</v>
      </c>
      <c r="I12" s="8">
        <f>Table4[[#This Row],[Current Win%]]*162</f>
        <v>73.285714285714292</v>
      </c>
      <c r="J12" s="8">
        <f>162-Table4[[#This Row],[On Pace Wins]]</f>
        <v>88.714285714285708</v>
      </c>
      <c r="K12" s="8">
        <f>Table4[[#This Row],[On Pace Wins]]-Table4[[#This Row],[Projected Wins]]</f>
        <v>-1.8142857142857025</v>
      </c>
      <c r="L12" s="6">
        <f>Table4[[#This Row],[Difference In Wins]]/Table4[[#This Row],[Projected Wins]]</f>
        <v>-2.4158265170249035E-2</v>
      </c>
      <c r="M12" s="4">
        <f>Table4[[#This Row],[Current Win%]]-Table4[[#This Row],[Project Win%]]</f>
        <v>-1.1199294532627802E-2</v>
      </c>
      <c r="N12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0.83742521838771511</v>
      </c>
      <c r="O12" s="4" t="str">
        <f>IF(Table4[[#This Row],[P-Value for Difference in win%]]&lt;0.05, "Significant", "")</f>
        <v/>
      </c>
      <c r="P12">
        <f>VLOOKUP($A12, 'Team WAR Projections'!$A$2:$F$32, 4, FALSE)</f>
        <v>18.600000000000001</v>
      </c>
      <c r="Q12" s="1">
        <f>162/P12</f>
        <v>8.7096774193548381</v>
      </c>
      <c r="R12">
        <f>VLOOKUP('Team Table'!$A8,Current_Team_WAR___Bat[[Team]:[WARWAR - Wins Above Replacement]], 26, FALSE)</f>
        <v>9.9</v>
      </c>
      <c r="S12" s="1">
        <f>IF((VLOOKUP($A12, Current_Team_WAR___Bat[[Team]:[TG]], 2, FALSE)/R12)&lt;0, "N/A", (VLOOKUP($A12, Current_Team_WAR___Bat[[Team]:[TG]], 2, FALSE)/R12))</f>
        <v>8.4848484848484844</v>
      </c>
      <c r="T12">
        <f>VLOOKUP($A12, 'Team WAR Projections'!$A$2:$F$32, 5, FALSE)</f>
        <v>13.2</v>
      </c>
      <c r="U12" s="1">
        <f>162/T12</f>
        <v>12.272727272727273</v>
      </c>
      <c r="V12">
        <f>VLOOKUP(A12, Current_Team_WAR___Pitching[[Team]:[WARWAR - Wins Above Replacement]], 25, FALSE)</f>
        <v>9.6</v>
      </c>
      <c r="W12">
        <f>VLOOKUP('Team Table'!A8,Current_Team_WAR___Pitching[[Team]:[TG]], 2, FALSE)/V12</f>
        <v>8.75</v>
      </c>
      <c r="X12">
        <f>T12+P12</f>
        <v>31.8</v>
      </c>
      <c r="Y12" s="2">
        <f>162/X12</f>
        <v>5.0943396226415096</v>
      </c>
      <c r="Z12">
        <f>V12+R12</f>
        <v>19.5</v>
      </c>
      <c r="AA12" s="1">
        <f>VLOOKUP('Team Table'!A8,Current_Team_WAR___Pitching[[Team]:[TG]], 2, FALSE)/Z12</f>
        <v>4.3076923076923075</v>
      </c>
      <c r="AB12" s="2">
        <f>162/AA12</f>
        <v>37.607142857142861</v>
      </c>
      <c r="AC12" s="2">
        <f>AB12-X12</f>
        <v>5.8071428571428605</v>
      </c>
      <c r="AD12" s="6">
        <f>AC12/X12</f>
        <v>0.18261455525606479</v>
      </c>
    </row>
    <row r="13" spans="1:30" x14ac:dyDescent="0.45">
      <c r="A13" t="s">
        <v>28</v>
      </c>
      <c r="B13" t="s">
        <v>3814</v>
      </c>
      <c r="C13" s="8">
        <f>VLOOKUP(Table4[[#This Row],[Abbreviation]], 'PECOTA Projections'!$A$2:$D$31, 2,FALSE)</f>
        <v>100.5</v>
      </c>
      <c r="D13" s="8">
        <f>VLOOKUP(Table4[[#This Row],[Abbreviation]], 'PECOTA Projections'!$A$2:$D$31, 3,FALSE)</f>
        <v>61.5</v>
      </c>
      <c r="E13" s="4">
        <f>Table4[[#This Row],[Projected Wins]]/162</f>
        <v>0.62037037037037035</v>
      </c>
      <c r="F13">
        <f>VLOOKUP(Table4[[#This Row],[Abbreviation]], Current_Team_WAR___Pitching[[Team]:[LL - Losses]], 3,FALSE)</f>
        <v>52</v>
      </c>
      <c r="G13">
        <f>VLOOKUP(Table4[[#This Row],[Abbreviation]], Current_Team_WAR___Pitching[[Team]:[LL - Losses]], 4,FALSE)</f>
        <v>33</v>
      </c>
      <c r="H13" s="4">
        <f>Table4[[#This Row],[Current Wins]]/SUM(Table4[[#This Row],[Current Wins]:[Current Losses]])</f>
        <v>0.61176470588235299</v>
      </c>
      <c r="I13" s="8">
        <f>Table4[[#This Row],[Current Win%]]*162</f>
        <v>99.10588235294118</v>
      </c>
      <c r="J13" s="8">
        <f>162-Table4[[#This Row],[On Pace Wins]]</f>
        <v>62.89411764705882</v>
      </c>
      <c r="K13" s="8">
        <f>Table4[[#This Row],[On Pace Wins]]-Table4[[#This Row],[Projected Wins]]</f>
        <v>-1.3941176470588204</v>
      </c>
      <c r="L13" s="6">
        <f>Table4[[#This Row],[Difference In Wins]]/Table4[[#This Row],[Projected Wins]]</f>
        <v>-1.3871817383669854E-2</v>
      </c>
      <c r="M13" s="4">
        <f>Table4[[#This Row],[Current Win%]]-Table4[[#This Row],[Project Win%]]</f>
        <v>-8.6056644880173616E-3</v>
      </c>
      <c r="N13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0.87052621439607136</v>
      </c>
      <c r="O13" s="4" t="str">
        <f>IF(Table4[[#This Row],[P-Value for Difference in win%]]&lt;0.05, "Significant", "")</f>
        <v/>
      </c>
      <c r="P13">
        <f>VLOOKUP($A13, 'Team WAR Projections'!$A$2:$F$32, 4, FALSE)</f>
        <v>30.9</v>
      </c>
      <c r="Q13" s="1">
        <f>162/P13</f>
        <v>5.2427184466019421</v>
      </c>
      <c r="R13">
        <f>VLOOKUP('Team Table'!$A9,Current_Team_WAR___Bat[[Team]:[WARWAR - Wins Above Replacement]], 26, FALSE)</f>
        <v>19.2</v>
      </c>
      <c r="S13" s="1">
        <f>IF((VLOOKUP($A13, Current_Team_WAR___Bat[[Team]:[TG]], 2, FALSE)/R13)&lt;0, "N/A", (VLOOKUP($A13, Current_Team_WAR___Bat[[Team]:[TG]], 2, FALSE)/R13))</f>
        <v>4.4270833333333339</v>
      </c>
      <c r="T13">
        <f>VLOOKUP($A13, 'Team WAR Projections'!$A$2:$F$32, 5, FALSE)</f>
        <v>20.3</v>
      </c>
      <c r="U13" s="1">
        <f>162/T13</f>
        <v>7.9802955665024626</v>
      </c>
      <c r="V13">
        <f>VLOOKUP(A13, Current_Team_WAR___Pitching[[Team]:[WARWAR - Wins Above Replacement]], 25, FALSE)</f>
        <v>9.6</v>
      </c>
      <c r="W13">
        <f>VLOOKUP('Team Table'!A9,Current_Team_WAR___Pitching[[Team]:[TG]], 2, FALSE)/V13</f>
        <v>8.75</v>
      </c>
      <c r="X13">
        <f>T13+P13</f>
        <v>51.2</v>
      </c>
      <c r="Y13" s="2">
        <f>162/X13</f>
        <v>3.1640625</v>
      </c>
      <c r="Z13">
        <f>V13+R13</f>
        <v>28.799999999999997</v>
      </c>
      <c r="AA13" s="1">
        <f>VLOOKUP('Team Table'!A9,Current_Team_WAR___Pitching[[Team]:[TG]], 2, FALSE)/Z13</f>
        <v>2.916666666666667</v>
      </c>
      <c r="AB13" s="2">
        <f>162/AA13</f>
        <v>55.542857142857137</v>
      </c>
      <c r="AC13" s="2">
        <f>AB13-X13</f>
        <v>4.3428571428571345</v>
      </c>
      <c r="AD13" s="6">
        <f>AC13/X13</f>
        <v>8.4821428571428409E-2</v>
      </c>
    </row>
    <row r="14" spans="1:30" x14ac:dyDescent="0.45">
      <c r="A14" t="s">
        <v>74</v>
      </c>
      <c r="B14" t="s">
        <v>3815</v>
      </c>
      <c r="C14" s="8">
        <f>VLOOKUP(Table4[[#This Row],[Abbreviation]], 'PECOTA Projections'!$A$2:$D$31, 2,FALSE)</f>
        <v>79</v>
      </c>
      <c r="D14" s="8">
        <f>VLOOKUP(Table4[[#This Row],[Abbreviation]], 'PECOTA Projections'!$A$2:$D$31, 3,FALSE)</f>
        <v>83</v>
      </c>
      <c r="E14" s="4">
        <f>Table4[[#This Row],[Projected Wins]]/162</f>
        <v>0.48765432098765432</v>
      </c>
      <c r="F14">
        <f>VLOOKUP(Table4[[#This Row],[Abbreviation]], Current_Team_WAR___Pitching[[Team]:[LL - Losses]], 3,FALSE)</f>
        <v>39</v>
      </c>
      <c r="G14">
        <f>VLOOKUP(Table4[[#This Row],[Abbreviation]], Current_Team_WAR___Pitching[[Team]:[LL - Losses]], 4,FALSE)</f>
        <v>45</v>
      </c>
      <c r="H14" s="4">
        <f>Table4[[#This Row],[Current Wins]]/SUM(Table4[[#This Row],[Current Wins]:[Current Losses]])</f>
        <v>0.4642857142857143</v>
      </c>
      <c r="I14" s="8">
        <f>Table4[[#This Row],[Current Win%]]*162</f>
        <v>75.214285714285722</v>
      </c>
      <c r="J14" s="8">
        <f>162-Table4[[#This Row],[On Pace Wins]]</f>
        <v>86.785714285714278</v>
      </c>
      <c r="K14" s="8">
        <f>Table4[[#This Row],[On Pace Wins]]-Table4[[#This Row],[Projected Wins]]</f>
        <v>-3.7857142857142776</v>
      </c>
      <c r="L14" s="6">
        <f>Table4[[#This Row],[Difference In Wins]]/Table4[[#This Row],[Projected Wins]]</f>
        <v>-4.7920433996383259E-2</v>
      </c>
      <c r="M14" s="4">
        <f>Table4[[#This Row],[Current Win%]]-Table4[[#This Row],[Project Win%]]</f>
        <v>-2.336860670194002E-2</v>
      </c>
      <c r="N14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0.66940852980207355</v>
      </c>
      <c r="O14" s="4" t="str">
        <f>IF(Table4[[#This Row],[P-Value for Difference in win%]]&lt;0.05, "Significant", "")</f>
        <v/>
      </c>
      <c r="P14">
        <f>VLOOKUP($A14, 'Team WAR Projections'!$A$2:$F$32, 4, FALSE)</f>
        <v>18.5</v>
      </c>
      <c r="Q14" s="1">
        <f>162/P14</f>
        <v>8.7567567567567561</v>
      </c>
      <c r="R14">
        <f>VLOOKUP('Team Table'!$A10,Current_Team_WAR___Bat[[Team]:[WARWAR - Wins Above Replacement]], 26, FALSE)</f>
        <v>10.3</v>
      </c>
      <c r="S14" s="1">
        <f>IF((VLOOKUP($A14, Current_Team_WAR___Bat[[Team]:[TG]], 2, FALSE)/R14)&lt;0, "N/A", (VLOOKUP($A14, Current_Team_WAR___Bat[[Team]:[TG]], 2, FALSE)/R14))</f>
        <v>8.1553398058252426</v>
      </c>
      <c r="T14">
        <f>VLOOKUP($A14, 'Team WAR Projections'!$A$2:$F$32, 5, FALSE)</f>
        <v>15.8</v>
      </c>
      <c r="U14" s="1">
        <f>162/T14</f>
        <v>10.253164556962025</v>
      </c>
      <c r="V14">
        <f>VLOOKUP(A14, Current_Team_WAR___Pitching[[Team]:[WARWAR - Wins Above Replacement]], 25, FALSE)</f>
        <v>9.9</v>
      </c>
      <c r="W14">
        <f>VLOOKUP('Team Table'!A10,Current_Team_WAR___Pitching[[Team]:[TG]], 2, FALSE)/V14</f>
        <v>8.282828282828282</v>
      </c>
      <c r="X14">
        <f>T14+P14</f>
        <v>34.299999999999997</v>
      </c>
      <c r="Y14" s="2">
        <f>162/X14</f>
        <v>4.7230320699708459</v>
      </c>
      <c r="Z14">
        <f>V14+R14</f>
        <v>20.200000000000003</v>
      </c>
      <c r="AA14" s="1">
        <f>VLOOKUP('Team Table'!A10,Current_Team_WAR___Pitching[[Team]:[TG]], 2, FALSE)/Z14</f>
        <v>4.0594059405940586</v>
      </c>
      <c r="AB14" s="2">
        <f>162/AA14</f>
        <v>39.907317073170738</v>
      </c>
      <c r="AC14" s="2">
        <f>AB14-X14</f>
        <v>5.6073170731707407</v>
      </c>
      <c r="AD14" s="6">
        <f>AC14/X14</f>
        <v>0.16347863187086709</v>
      </c>
    </row>
    <row r="15" spans="1:30" x14ac:dyDescent="0.45">
      <c r="A15" t="s">
        <v>67</v>
      </c>
      <c r="B15" t="s">
        <v>3817</v>
      </c>
      <c r="C15" s="8">
        <f>VLOOKUP(Table4[[#This Row],[Abbreviation]], 'PECOTA Projections'!$A$2:$D$31, 2,FALSE)</f>
        <v>89.7</v>
      </c>
      <c r="D15" s="8">
        <f>VLOOKUP(Table4[[#This Row],[Abbreviation]], 'PECOTA Projections'!$A$2:$D$31, 3,FALSE)</f>
        <v>72.3</v>
      </c>
      <c r="E15" s="4">
        <f>Table4[[#This Row],[Projected Wins]]/162</f>
        <v>0.5537037037037037</v>
      </c>
      <c r="F15">
        <f>VLOOKUP(Table4[[#This Row],[Abbreviation]], Current_Team_WAR___Pitching[[Team]:[LL - Losses]], 3,FALSE)</f>
        <v>47</v>
      </c>
      <c r="G15">
        <f>VLOOKUP(Table4[[#This Row],[Abbreviation]], Current_Team_WAR___Pitching[[Team]:[LL - Losses]], 4,FALSE)</f>
        <v>37</v>
      </c>
      <c r="H15" s="4">
        <f>Table4[[#This Row],[Current Wins]]/SUM(Table4[[#This Row],[Current Wins]:[Current Losses]])</f>
        <v>0.55952380952380953</v>
      </c>
      <c r="I15" s="8">
        <f>Table4[[#This Row],[Current Win%]]*162</f>
        <v>90.642857142857139</v>
      </c>
      <c r="J15" s="8">
        <f>162-Table4[[#This Row],[On Pace Wins]]</f>
        <v>71.357142857142861</v>
      </c>
      <c r="K15" s="8">
        <f>Table4[[#This Row],[On Pace Wins]]-Table4[[#This Row],[Projected Wins]]</f>
        <v>0.94285714285713595</v>
      </c>
      <c r="L15" s="6">
        <f>Table4[[#This Row],[Difference In Wins]]/Table4[[#This Row],[Projected Wins]]</f>
        <v>1.0511227902532174E-2</v>
      </c>
      <c r="M15" s="4">
        <f>Table4[[#This Row],[Current Win%]]-Table4[[#This Row],[Project Win%]]</f>
        <v>5.8201058201058364E-3</v>
      </c>
      <c r="N15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0.91480593203256255</v>
      </c>
      <c r="O15" s="4" t="str">
        <f>IF(Table4[[#This Row],[P-Value for Difference in win%]]&lt;0.05, "Significant", "")</f>
        <v/>
      </c>
      <c r="P15">
        <f>VLOOKUP($A15, 'Team WAR Projections'!$A$2:$F$32, 4, FALSE)</f>
        <v>25</v>
      </c>
      <c r="Q15" s="1">
        <f>162/P15</f>
        <v>6.48</v>
      </c>
      <c r="R15">
        <f>VLOOKUP('Team Table'!$A12,Current_Team_WAR___Bat[[Team]:[WARWAR - Wins Above Replacement]], 26, FALSE)</f>
        <v>5.8</v>
      </c>
      <c r="S15" s="1">
        <f>IF((VLOOKUP($A15, Current_Team_WAR___Bat[[Team]:[TG]], 2, FALSE)/R15)&lt;0, "N/A", (VLOOKUP($A15, Current_Team_WAR___Bat[[Team]:[TG]], 2, FALSE)/R15))</f>
        <v>14.482758620689655</v>
      </c>
      <c r="T15">
        <f>VLOOKUP($A15, 'Team WAR Projections'!$A$2:$F$32, 5, FALSE)</f>
        <v>17.3</v>
      </c>
      <c r="U15" s="1">
        <f>162/T15</f>
        <v>9.3641618497109818</v>
      </c>
      <c r="V15">
        <f>VLOOKUP(A15, Current_Team_WAR___Pitching[[Team]:[WARWAR - Wins Above Replacement]], 25, FALSE)</f>
        <v>8.9</v>
      </c>
      <c r="W15">
        <f>VLOOKUP('Team Table'!A12,Current_Team_WAR___Pitching[[Team]:[TG]], 2, FALSE)/V15</f>
        <v>9.4382022471910112</v>
      </c>
      <c r="X15">
        <f>T15+P15</f>
        <v>42.3</v>
      </c>
      <c r="Y15" s="2">
        <f>162/X15</f>
        <v>3.8297872340425534</v>
      </c>
      <c r="Z15">
        <f>V15+R15</f>
        <v>14.7</v>
      </c>
      <c r="AA15" s="1">
        <f>VLOOKUP('Team Table'!A12,Current_Team_WAR___Pitching[[Team]:[TG]], 2, FALSE)/Z15</f>
        <v>5.7142857142857144</v>
      </c>
      <c r="AB15" s="2">
        <f>162/AA15</f>
        <v>28.349999999999998</v>
      </c>
      <c r="AC15" s="2">
        <f>AB15-X15</f>
        <v>-13.95</v>
      </c>
      <c r="AD15" s="6">
        <f>AC15/X15</f>
        <v>-0.32978723404255322</v>
      </c>
    </row>
    <row r="16" spans="1:30" x14ac:dyDescent="0.45">
      <c r="A16" t="s">
        <v>30</v>
      </c>
      <c r="B16" t="s">
        <v>3818</v>
      </c>
      <c r="C16" s="8">
        <f>VLOOKUP(Table4[[#This Row],[Abbreviation]], 'PECOTA Projections'!$A$2:$D$31, 2,FALSE)</f>
        <v>81.5</v>
      </c>
      <c r="D16" s="8">
        <f>VLOOKUP(Table4[[#This Row],[Abbreviation]], 'PECOTA Projections'!$A$2:$D$31, 3,FALSE)</f>
        <v>80.5</v>
      </c>
      <c r="E16" s="4">
        <f>Table4[[#This Row],[Projected Wins]]/162</f>
        <v>0.50308641975308643</v>
      </c>
      <c r="F16">
        <f>VLOOKUP(Table4[[#This Row],[Abbreviation]], Current_Team_WAR___Pitching[[Team]:[LL - Losses]], 3,FALSE)</f>
        <v>46</v>
      </c>
      <c r="G16">
        <f>VLOOKUP(Table4[[#This Row],[Abbreviation]], Current_Team_WAR___Pitching[[Team]:[LL - Losses]], 4,FALSE)</f>
        <v>42</v>
      </c>
      <c r="H16" s="4">
        <f>Table4[[#This Row],[Current Wins]]/SUM(Table4[[#This Row],[Current Wins]:[Current Losses]])</f>
        <v>0.52272727272727271</v>
      </c>
      <c r="I16" s="8">
        <f>Table4[[#This Row],[Current Win%]]*162</f>
        <v>84.681818181818173</v>
      </c>
      <c r="J16" s="8">
        <f>162-Table4[[#This Row],[On Pace Wins]]</f>
        <v>77.318181818181827</v>
      </c>
      <c r="K16" s="8">
        <f>Table4[[#This Row],[On Pace Wins]]-Table4[[#This Row],[Projected Wins]]</f>
        <v>3.1818181818181728</v>
      </c>
      <c r="L16" s="6">
        <f>Table4[[#This Row],[Difference In Wins]]/Table4[[#This Row],[Projected Wins]]</f>
        <v>3.904071388733954E-2</v>
      </c>
      <c r="M16" s="4">
        <f>Table4[[#This Row],[Current Win%]]-Table4[[#This Row],[Project Win%]]</f>
        <v>1.9640852974186274E-2</v>
      </c>
      <c r="N16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0.71339406600346056</v>
      </c>
      <c r="O16" s="4" t="str">
        <f>IF(Table4[[#This Row],[P-Value for Difference in win%]]&lt;0.05, "Significant", "")</f>
        <v/>
      </c>
      <c r="P16">
        <f>VLOOKUP($A16, 'Team WAR Projections'!$A$2:$F$32, 4, FALSE)</f>
        <v>24.2</v>
      </c>
      <c r="Q16" s="1">
        <f>162/P16</f>
        <v>6.6942148760330582</v>
      </c>
      <c r="R16">
        <f>VLOOKUP('Team Table'!$A13,Current_Team_WAR___Bat[[Team]:[WARWAR - Wins Above Replacement]], 26, FALSE)</f>
        <v>19.600000000000001</v>
      </c>
      <c r="S16" s="1">
        <f>IF((VLOOKUP($A16, Current_Team_WAR___Bat[[Team]:[TG]], 2, FALSE)/R16)&lt;0, "N/A", (VLOOKUP($A16, Current_Team_WAR___Bat[[Team]:[TG]], 2, FALSE)/R16))</f>
        <v>4.4897959183673466</v>
      </c>
      <c r="T16">
        <f>VLOOKUP($A16, 'Team WAR Projections'!$A$2:$F$32, 5, FALSE)</f>
        <v>15.4</v>
      </c>
      <c r="U16" s="1">
        <f>162/T16</f>
        <v>10.519480519480519</v>
      </c>
      <c r="V16">
        <f>VLOOKUP(A16, Current_Team_WAR___Pitching[[Team]:[WARWAR - Wins Above Replacement]], 25, FALSE)</f>
        <v>7.9</v>
      </c>
      <c r="W16">
        <f>VLOOKUP('Team Table'!A13,Current_Team_WAR___Pitching[[Team]:[TG]], 2, FALSE)/V16</f>
        <v>10.759493670886075</v>
      </c>
      <c r="X16">
        <f>T16+P16</f>
        <v>39.6</v>
      </c>
      <c r="Y16" s="2">
        <f>162/X16</f>
        <v>4.0909090909090908</v>
      </c>
      <c r="Z16">
        <f>V16+R16</f>
        <v>27.5</v>
      </c>
      <c r="AA16" s="1">
        <f>VLOOKUP('Team Table'!A13,Current_Team_WAR___Pitching[[Team]:[TG]], 2, FALSE)/Z16</f>
        <v>3.0909090909090908</v>
      </c>
      <c r="AB16" s="2">
        <f>162/AA16</f>
        <v>52.411764705882355</v>
      </c>
      <c r="AC16" s="2">
        <f>AB16-X16</f>
        <v>12.811764705882354</v>
      </c>
      <c r="AD16" s="6">
        <f>AC16/X16</f>
        <v>0.3235294117647059</v>
      </c>
    </row>
    <row r="17" spans="1:30" x14ac:dyDescent="0.45">
      <c r="A17" t="s">
        <v>149</v>
      </c>
      <c r="B17" t="s">
        <v>3819</v>
      </c>
      <c r="C17" s="8">
        <f>VLOOKUP(Table4[[#This Row],[Abbreviation]], 'PECOTA Projections'!$A$2:$D$31, 2,FALSE)</f>
        <v>71.900000000000006</v>
      </c>
      <c r="D17" s="8">
        <f>VLOOKUP(Table4[[#This Row],[Abbreviation]], 'PECOTA Projections'!$A$2:$D$31, 3,FALSE)</f>
        <v>90.1</v>
      </c>
      <c r="E17" s="4">
        <f>Table4[[#This Row],[Projected Wins]]/162</f>
        <v>0.4438271604938272</v>
      </c>
      <c r="F17">
        <f>VLOOKUP(Table4[[#This Row],[Abbreviation]], Current_Team_WAR___Pitching[[Team]:[LL - Losses]], 3,FALSE)</f>
        <v>40</v>
      </c>
      <c r="G17">
        <f>VLOOKUP(Table4[[#This Row],[Abbreviation]], Current_Team_WAR___Pitching[[Team]:[LL - Losses]], 4,FALSE)</f>
        <v>43</v>
      </c>
      <c r="H17" s="4">
        <f>Table4[[#This Row],[Current Wins]]/SUM(Table4[[#This Row],[Current Wins]:[Current Losses]])</f>
        <v>0.48192771084337349</v>
      </c>
      <c r="I17" s="8">
        <f>Table4[[#This Row],[Current Win%]]*162</f>
        <v>78.07228915662651</v>
      </c>
      <c r="J17" s="8">
        <f>162-Table4[[#This Row],[On Pace Wins]]</f>
        <v>83.92771084337349</v>
      </c>
      <c r="K17" s="8">
        <f>Table4[[#This Row],[On Pace Wins]]-Table4[[#This Row],[Projected Wins]]</f>
        <v>6.1722891566265048</v>
      </c>
      <c r="L17" s="6">
        <f>Table4[[#This Row],[Difference In Wins]]/Table4[[#This Row],[Projected Wins]]</f>
        <v>8.5845468103289357E-2</v>
      </c>
      <c r="M17" s="4">
        <f>Table4[[#This Row],[Current Win%]]-Table4[[#This Row],[Project Win%]]</f>
        <v>3.8100550349546292E-2</v>
      </c>
      <c r="N17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0.48674876808107792</v>
      </c>
      <c r="O17" s="4" t="str">
        <f>IF(Table4[[#This Row],[P-Value for Difference in win%]]&lt;0.05, "Significant", "")</f>
        <v/>
      </c>
      <c r="P17">
        <f>VLOOKUP($A17, 'Team WAR Projections'!$A$2:$F$32, 4, FALSE)</f>
        <v>17.899999999999999</v>
      </c>
      <c r="Q17" s="1">
        <f>162/P17</f>
        <v>9.050279329608939</v>
      </c>
      <c r="R17">
        <f>VLOOKUP('Team Table'!$A14,Current_Team_WAR___Bat[[Team]:[WARWAR - Wins Above Replacement]], 26, FALSE)</f>
        <v>5.5</v>
      </c>
      <c r="S17" s="1">
        <f>IF((VLOOKUP($A17, Current_Team_WAR___Bat[[Team]:[TG]], 2, FALSE)/R17)&lt;0, "N/A", (VLOOKUP($A17, Current_Team_WAR___Bat[[Team]:[TG]], 2, FALSE)/R17))</f>
        <v>15.090909090909092</v>
      </c>
      <c r="T17">
        <f>VLOOKUP($A17, 'Team WAR Projections'!$A$2:$F$32, 5, FALSE)</f>
        <v>13.9</v>
      </c>
      <c r="U17" s="1">
        <f>162/T17</f>
        <v>11.654676258992806</v>
      </c>
      <c r="V17">
        <f>VLOOKUP(A17, Current_Team_WAR___Pitching[[Team]:[WARWAR - Wins Above Replacement]], 25, FALSE)</f>
        <v>7.7</v>
      </c>
      <c r="W17">
        <f>VLOOKUP('Team Table'!A14,Current_Team_WAR___Pitching[[Team]:[TG]], 2, FALSE)/V17</f>
        <v>10.909090909090908</v>
      </c>
      <c r="X17">
        <f>T17+P17</f>
        <v>31.799999999999997</v>
      </c>
      <c r="Y17" s="2">
        <f>162/X17</f>
        <v>5.0943396226415096</v>
      </c>
      <c r="Z17">
        <f>V17+R17</f>
        <v>13.2</v>
      </c>
      <c r="AA17" s="1">
        <f>VLOOKUP('Team Table'!A14,Current_Team_WAR___Pitching[[Team]:[TG]], 2, FALSE)/Z17</f>
        <v>6.3636363636363642</v>
      </c>
      <c r="AB17" s="2">
        <f>162/AA17</f>
        <v>25.457142857142856</v>
      </c>
      <c r="AC17" s="2">
        <f>AB17-X17</f>
        <v>-6.3428571428571416</v>
      </c>
      <c r="AD17" s="6">
        <f>AC17/X17</f>
        <v>-0.1994609164420485</v>
      </c>
    </row>
    <row r="18" spans="1:30" x14ac:dyDescent="0.45">
      <c r="A18" t="s">
        <v>141</v>
      </c>
      <c r="B18" t="s">
        <v>3820</v>
      </c>
      <c r="C18" s="8">
        <f>VLOOKUP(Table4[[#This Row],[Abbreviation]], 'PECOTA Projections'!$A$2:$D$31, 2,FALSE)</f>
        <v>84.3</v>
      </c>
      <c r="D18" s="8">
        <f>VLOOKUP(Table4[[#This Row],[Abbreviation]], 'PECOTA Projections'!$A$2:$D$31, 3,FALSE)</f>
        <v>77.7</v>
      </c>
      <c r="E18" s="4">
        <f>Table4[[#This Row],[Projected Wins]]/162</f>
        <v>0.52037037037037037</v>
      </c>
      <c r="F18">
        <f>VLOOKUP(Table4[[#This Row],[Abbreviation]], Current_Team_WAR___Pitching[[Team]:[LL - Losses]], 3,FALSE)</f>
        <v>43</v>
      </c>
      <c r="G18">
        <f>VLOOKUP(Table4[[#This Row],[Abbreviation]], Current_Team_WAR___Pitching[[Team]:[LL - Losses]], 4,FALSE)</f>
        <v>40</v>
      </c>
      <c r="H18" s="4">
        <f>Table4[[#This Row],[Current Wins]]/SUM(Table4[[#This Row],[Current Wins]:[Current Losses]])</f>
        <v>0.51807228915662651</v>
      </c>
      <c r="I18" s="8">
        <f>Table4[[#This Row],[Current Win%]]*162</f>
        <v>83.92771084337349</v>
      </c>
      <c r="J18" s="8">
        <f>162-Table4[[#This Row],[On Pace Wins]]</f>
        <v>78.07228915662651</v>
      </c>
      <c r="K18" s="8">
        <f>Table4[[#This Row],[On Pace Wins]]-Table4[[#This Row],[Projected Wins]]</f>
        <v>-0.37228915662650763</v>
      </c>
      <c r="L18" s="6">
        <f>Table4[[#This Row],[Difference In Wins]]/Table4[[#This Row],[Projected Wins]]</f>
        <v>-4.4162414783690115E-3</v>
      </c>
      <c r="M18" s="4">
        <f>Table4[[#This Row],[Current Win%]]-Table4[[#This Row],[Project Win%]]</f>
        <v>-2.2980812137438633E-3</v>
      </c>
      <c r="N18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0.96667405253887206</v>
      </c>
      <c r="O18" s="4" t="str">
        <f>IF(Table4[[#This Row],[P-Value for Difference in win%]]&lt;0.05, "Significant", "")</f>
        <v/>
      </c>
      <c r="P18">
        <f>VLOOKUP($A18, 'Team WAR Projections'!$A$2:$F$32, 4, FALSE)</f>
        <v>24.9</v>
      </c>
      <c r="Q18" s="1">
        <f>162/P18</f>
        <v>6.5060240963855422</v>
      </c>
      <c r="R18">
        <f>VLOOKUP('Team Table'!$A15,Current_Team_WAR___Bat[[Team]:[WARWAR - Wins Above Replacement]], 26, FALSE)</f>
        <v>15</v>
      </c>
      <c r="S18" s="1">
        <f>IF((VLOOKUP($A18, Current_Team_WAR___Bat[[Team]:[TG]], 2, FALSE)/R18)&lt;0, "N/A", (VLOOKUP($A18, Current_Team_WAR___Bat[[Team]:[TG]], 2, FALSE)/R18))</f>
        <v>5.5333333333333332</v>
      </c>
      <c r="T18">
        <f>VLOOKUP($A18, 'Team WAR Projections'!$A$2:$F$32, 5, FALSE)</f>
        <v>15.2</v>
      </c>
      <c r="U18" s="1">
        <f>162/T18</f>
        <v>10.657894736842106</v>
      </c>
      <c r="V18">
        <f>VLOOKUP(A18, Current_Team_WAR___Pitching[[Team]:[WARWAR - Wins Above Replacement]], 25, FALSE)</f>
        <v>7.7</v>
      </c>
      <c r="W18">
        <f>VLOOKUP('Team Table'!A15,Current_Team_WAR___Pitching[[Team]:[TG]], 2, FALSE)/V18</f>
        <v>10.909090909090908</v>
      </c>
      <c r="X18">
        <f>T18+P18</f>
        <v>40.099999999999994</v>
      </c>
      <c r="Y18" s="2">
        <f>162/X18</f>
        <v>4.0399002493765588</v>
      </c>
      <c r="Z18">
        <f>V18+R18</f>
        <v>22.7</v>
      </c>
      <c r="AA18" s="1">
        <f>VLOOKUP('Team Table'!A15,Current_Team_WAR___Pitching[[Team]:[TG]], 2, FALSE)/Z18</f>
        <v>3.7004405286343616</v>
      </c>
      <c r="AB18" s="2">
        <f>162/AA18</f>
        <v>43.778571428571425</v>
      </c>
      <c r="AC18" s="2">
        <f>AB18-X18</f>
        <v>3.6785714285714306</v>
      </c>
      <c r="AD18" s="6">
        <f>AC18/X18</f>
        <v>9.1734948343427214E-2</v>
      </c>
    </row>
    <row r="19" spans="1:30" x14ac:dyDescent="0.45">
      <c r="A19" t="s">
        <v>25</v>
      </c>
      <c r="B19" t="s">
        <v>3821</v>
      </c>
      <c r="C19" s="8">
        <f>VLOOKUP(Table4[[#This Row],[Abbreviation]], 'PECOTA Projections'!$A$2:$D$31, 2,FALSE)</f>
        <v>91.9</v>
      </c>
      <c r="D19" s="8">
        <f>VLOOKUP(Table4[[#This Row],[Abbreviation]], 'PECOTA Projections'!$A$2:$D$31, 3,FALSE)</f>
        <v>70.099999999999994</v>
      </c>
      <c r="E19" s="4">
        <f>Table4[[#This Row],[Projected Wins]]/162</f>
        <v>0.56728395061728398</v>
      </c>
      <c r="F19">
        <f>VLOOKUP(Table4[[#This Row],[Abbreviation]], Current_Team_WAR___Pitching[[Team]:[LL - Losses]], 3,FALSE)</f>
        <v>54</v>
      </c>
      <c r="G19">
        <f>VLOOKUP(Table4[[#This Row],[Abbreviation]], Current_Team_WAR___Pitching[[Team]:[LL - Losses]], 4,FALSE)</f>
        <v>32</v>
      </c>
      <c r="H19" s="4">
        <f>Table4[[#This Row],[Current Wins]]/SUM(Table4[[#This Row],[Current Wins]:[Current Losses]])</f>
        <v>0.62790697674418605</v>
      </c>
      <c r="I19" s="8">
        <f>Table4[[#This Row],[Current Win%]]*162</f>
        <v>101.72093023255815</v>
      </c>
      <c r="J19" s="8">
        <f>162-Table4[[#This Row],[On Pace Wins]]</f>
        <v>60.279069767441854</v>
      </c>
      <c r="K19" s="8">
        <f>Table4[[#This Row],[On Pace Wins]]-Table4[[#This Row],[Projected Wins]]</f>
        <v>9.8209302325581405</v>
      </c>
      <c r="L19" s="6">
        <f>Table4[[#This Row],[Difference In Wins]]/Table4[[#This Row],[Projected Wins]]</f>
        <v>0.10686539970139435</v>
      </c>
      <c r="M19" s="4">
        <f>Table4[[#This Row],[Current Win%]]-Table4[[#This Row],[Project Win%]]</f>
        <v>6.0623026126902069E-2</v>
      </c>
      <c r="N19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0.25968641383267504</v>
      </c>
      <c r="O19" s="4" t="str">
        <f>IF(Table4[[#This Row],[P-Value for Difference in win%]]&lt;0.05, "Significant", "")</f>
        <v/>
      </c>
      <c r="P19">
        <f>VLOOKUP($A19, 'Team WAR Projections'!$A$2:$F$32, 4, FALSE)</f>
        <v>32.299999999999997</v>
      </c>
      <c r="Q19" s="1">
        <f>162/P19</f>
        <v>5.0154798761609909</v>
      </c>
      <c r="R19">
        <f>VLOOKUP('Team Table'!$A16,Current_Team_WAR___Bat[[Team]:[WARWAR - Wins Above Replacement]], 26, FALSE)</f>
        <v>15.4</v>
      </c>
      <c r="S19" s="1">
        <f>IF((VLOOKUP($A19, Current_Team_WAR___Bat[[Team]:[TG]], 2, FALSE)/R19)&lt;0, "N/A", (VLOOKUP($A19, Current_Team_WAR___Bat[[Team]:[TG]], 2, FALSE)/R19))</f>
        <v>5.5844155844155843</v>
      </c>
      <c r="T19">
        <f>VLOOKUP($A19, 'Team WAR Projections'!$A$2:$F$32, 5, FALSE)</f>
        <v>14.8</v>
      </c>
      <c r="U19" s="1">
        <f>162/T19</f>
        <v>10.945945945945946</v>
      </c>
      <c r="V19">
        <f>VLOOKUP(A19, Current_Team_WAR___Pitching[[Team]:[WARWAR - Wins Above Replacement]], 25, FALSE)</f>
        <v>7.4</v>
      </c>
      <c r="W19">
        <f>VLOOKUP('Team Table'!A16,Current_Team_WAR___Pitching[[Team]:[TG]], 2, FALSE)/V19</f>
        <v>11.891891891891891</v>
      </c>
      <c r="X19">
        <f>T19+P19</f>
        <v>47.099999999999994</v>
      </c>
      <c r="Y19" s="2">
        <f>162/X19</f>
        <v>3.4394904458598732</v>
      </c>
      <c r="Z19">
        <f>V19+R19</f>
        <v>22.8</v>
      </c>
      <c r="AA19" s="1">
        <f>VLOOKUP('Team Table'!A16,Current_Team_WAR___Pitching[[Team]:[TG]], 2, FALSE)/Z19</f>
        <v>3.8596491228070176</v>
      </c>
      <c r="AB19" s="2">
        <f>162/AA19</f>
        <v>41.972727272727269</v>
      </c>
      <c r="AC19" s="2">
        <f>AB19-X19</f>
        <v>-5.1272727272727252</v>
      </c>
      <c r="AD19" s="6">
        <f>AC19/X19</f>
        <v>-0.10885929357266934</v>
      </c>
    </row>
    <row r="20" spans="1:30" x14ac:dyDescent="0.45">
      <c r="A20" t="s">
        <v>61</v>
      </c>
      <c r="B20" t="s">
        <v>3822</v>
      </c>
      <c r="C20" s="8">
        <f>VLOOKUP(Table4[[#This Row],[Abbreviation]], 'PECOTA Projections'!$A$2:$D$31, 2,FALSE)</f>
        <v>81.5</v>
      </c>
      <c r="D20" s="8">
        <f>VLOOKUP(Table4[[#This Row],[Abbreviation]], 'PECOTA Projections'!$A$2:$D$31, 3,FALSE)</f>
        <v>80.5</v>
      </c>
      <c r="E20" s="4">
        <f>Table4[[#This Row],[Projected Wins]]/162</f>
        <v>0.50308641975308643</v>
      </c>
      <c r="F20">
        <f>VLOOKUP(Table4[[#This Row],[Abbreviation]], Current_Team_WAR___Pitching[[Team]:[LL - Losses]], 3,FALSE)</f>
        <v>39</v>
      </c>
      <c r="G20">
        <f>VLOOKUP(Table4[[#This Row],[Abbreviation]], Current_Team_WAR___Pitching[[Team]:[LL - Losses]], 4,FALSE)</f>
        <v>46</v>
      </c>
      <c r="H20" s="4">
        <f>Table4[[#This Row],[Current Wins]]/SUM(Table4[[#This Row],[Current Wins]:[Current Losses]])</f>
        <v>0.45882352941176469</v>
      </c>
      <c r="I20" s="8">
        <f>Table4[[#This Row],[Current Win%]]*162</f>
        <v>74.329411764705881</v>
      </c>
      <c r="J20" s="8">
        <f>162-Table4[[#This Row],[On Pace Wins]]</f>
        <v>87.670588235294119</v>
      </c>
      <c r="K20" s="8">
        <f>Table4[[#This Row],[On Pace Wins]]-Table4[[#This Row],[Projected Wins]]</f>
        <v>-7.1705882352941188</v>
      </c>
      <c r="L20" s="6">
        <f>Table4[[#This Row],[Difference In Wins]]/Table4[[#This Row],[Projected Wins]]</f>
        <v>-8.7982677733670175E-2</v>
      </c>
      <c r="M20" s="4">
        <f>Table4[[#This Row],[Current Win%]]-Table4[[#This Row],[Project Win%]]</f>
        <v>-4.4262890341321748E-2</v>
      </c>
      <c r="N20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0.41670406867133281</v>
      </c>
      <c r="O20" s="4" t="str">
        <f>IF(Table4[[#This Row],[P-Value for Difference in win%]]&lt;0.05, "Significant", "")</f>
        <v/>
      </c>
      <c r="P20">
        <f>VLOOKUP($A20, 'Team WAR Projections'!$A$2:$F$32, 4, FALSE)</f>
        <v>23.2</v>
      </c>
      <c r="Q20" s="1">
        <f>162/P20</f>
        <v>6.9827586206896557</v>
      </c>
      <c r="R20">
        <f>VLOOKUP('Team Table'!$A17,Current_Team_WAR___Bat[[Team]:[WARWAR - Wins Above Replacement]], 26, FALSE)</f>
        <v>2.2999999999999998</v>
      </c>
      <c r="S20" s="1">
        <f>IF((VLOOKUP($A20, Current_Team_WAR___Bat[[Team]:[TG]], 2, FALSE)/R20)&lt;0, "N/A", (VLOOKUP($A20, Current_Team_WAR___Bat[[Team]:[TG]], 2, FALSE)/R20))</f>
        <v>36.956521739130437</v>
      </c>
      <c r="T20">
        <f>VLOOKUP($A20, 'Team WAR Projections'!$A$2:$F$32, 5, FALSE)</f>
        <v>15.7</v>
      </c>
      <c r="U20" s="1">
        <f>162/T20</f>
        <v>10.318471337579618</v>
      </c>
      <c r="V20">
        <f>VLOOKUP(A20, Current_Team_WAR___Pitching[[Team]:[WARWAR - Wins Above Replacement]], 25, FALSE)</f>
        <v>6.7</v>
      </c>
      <c r="W20">
        <f>VLOOKUP('Team Table'!A17,Current_Team_WAR___Pitching[[Team]:[TG]], 2, FALSE)/V20</f>
        <v>12.388059701492537</v>
      </c>
      <c r="X20">
        <f>T20+P20</f>
        <v>38.9</v>
      </c>
      <c r="Y20" s="2">
        <f>162/X20</f>
        <v>4.1645244215938302</v>
      </c>
      <c r="Z20">
        <f>V20+R20</f>
        <v>9</v>
      </c>
      <c r="AA20" s="1">
        <f>VLOOKUP('Team Table'!A17,Current_Team_WAR___Pitching[[Team]:[TG]], 2, FALSE)/Z20</f>
        <v>9.2222222222222214</v>
      </c>
      <c r="AB20" s="2">
        <f>162/AA20</f>
        <v>17.566265060240966</v>
      </c>
      <c r="AC20" s="2">
        <f>AB20-X20</f>
        <v>-21.333734939759033</v>
      </c>
      <c r="AD20" s="6">
        <f>AC20/X20</f>
        <v>-0.54842506271874125</v>
      </c>
    </row>
    <row r="21" spans="1:30" x14ac:dyDescent="0.45">
      <c r="A21" t="s">
        <v>44</v>
      </c>
      <c r="B21" t="s">
        <v>3825</v>
      </c>
      <c r="C21" s="8">
        <f>VLOOKUP(Table4[[#This Row],[Abbreviation]], 'PECOTA Projections'!$A$2:$D$31, 2,FALSE)</f>
        <v>85.7</v>
      </c>
      <c r="D21" s="8">
        <f>VLOOKUP(Table4[[#This Row],[Abbreviation]], 'PECOTA Projections'!$A$2:$D$31, 3,FALSE)</f>
        <v>76.3</v>
      </c>
      <c r="E21" s="4">
        <f>Table4[[#This Row],[Projected Wins]]/162</f>
        <v>0.52901234567901234</v>
      </c>
      <c r="F21">
        <f>VLOOKUP(Table4[[#This Row],[Abbreviation]], Current_Team_WAR___Pitching[[Team]:[LL - Losses]], 3,FALSE)</f>
        <v>38</v>
      </c>
      <c r="G21">
        <f>VLOOKUP(Table4[[#This Row],[Abbreviation]], Current_Team_WAR___Pitching[[Team]:[LL - Losses]], 4,FALSE)</f>
        <v>46</v>
      </c>
      <c r="H21" s="4">
        <f>Table4[[#This Row],[Current Wins]]/SUM(Table4[[#This Row],[Current Wins]:[Current Losses]])</f>
        <v>0.45238095238095238</v>
      </c>
      <c r="I21" s="8">
        <f>Table4[[#This Row],[Current Win%]]*162</f>
        <v>73.285714285714292</v>
      </c>
      <c r="J21" s="8">
        <f>162-Table4[[#This Row],[On Pace Wins]]</f>
        <v>88.714285714285708</v>
      </c>
      <c r="K21" s="8">
        <f>Table4[[#This Row],[On Pace Wins]]-Table4[[#This Row],[Projected Wins]]</f>
        <v>-12.414285714285711</v>
      </c>
      <c r="L21" s="6">
        <f>Table4[[#This Row],[Difference In Wins]]/Table4[[#This Row],[Projected Wins]]</f>
        <v>-0.14485747624604095</v>
      </c>
      <c r="M21" s="4">
        <f>Table4[[#This Row],[Current Win%]]-Table4[[#This Row],[Project Win%]]</f>
        <v>-7.6631393298059958E-2</v>
      </c>
      <c r="N21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0.16314702559439212</v>
      </c>
      <c r="O21" s="4" t="str">
        <f>IF(Table4[[#This Row],[P-Value for Difference in win%]]&lt;0.05, "Significant", "")</f>
        <v/>
      </c>
      <c r="P21">
        <f>VLOOKUP($A21, 'Team WAR Projections'!$A$2:$F$32, 4, FALSE)</f>
        <v>28.1</v>
      </c>
      <c r="Q21" s="1">
        <f>162/P21</f>
        <v>5.765124555160142</v>
      </c>
      <c r="R21">
        <f>VLOOKUP('Team Table'!$A20,Current_Team_WAR___Bat[[Team]:[WARWAR - Wins Above Replacement]], 26, FALSE)</f>
        <v>7.7</v>
      </c>
      <c r="S21" s="1">
        <f>IF((VLOOKUP($A21, Current_Team_WAR___Bat[[Team]:[TG]], 2, FALSE)/R21)&lt;0, "N/A", (VLOOKUP($A21, Current_Team_WAR___Bat[[Team]:[TG]], 2, FALSE)/R21))</f>
        <v>10.909090909090908</v>
      </c>
      <c r="T21">
        <f>VLOOKUP($A21, 'Team WAR Projections'!$A$2:$F$32, 5, FALSE)</f>
        <v>13.9</v>
      </c>
      <c r="U21" s="1">
        <f>162/T21</f>
        <v>11.654676258992806</v>
      </c>
      <c r="V21">
        <f>VLOOKUP(A21, Current_Team_WAR___Pitching[[Team]:[WARWAR - Wins Above Replacement]], 25, FALSE)</f>
        <v>6.4</v>
      </c>
      <c r="W21">
        <f>VLOOKUP('Team Table'!A20,Current_Team_WAR___Pitching[[Team]:[TG]], 2, FALSE)/V21</f>
        <v>13.28125</v>
      </c>
      <c r="X21">
        <f>T21+P21</f>
        <v>42</v>
      </c>
      <c r="Y21" s="2">
        <f>162/X21</f>
        <v>3.8571428571428572</v>
      </c>
      <c r="Z21">
        <f>V21+R21</f>
        <v>14.100000000000001</v>
      </c>
      <c r="AA21" s="1">
        <f>VLOOKUP('Team Table'!A20,Current_Team_WAR___Pitching[[Team]:[TG]], 2, FALSE)/Z21</f>
        <v>6.0283687943262407</v>
      </c>
      <c r="AB21" s="2">
        <f>162/AA21</f>
        <v>26.87294117647059</v>
      </c>
      <c r="AC21" s="2">
        <f>AB21-X21</f>
        <v>-15.12705882352941</v>
      </c>
      <c r="AD21" s="6">
        <f>AC21/X21</f>
        <v>-0.36016806722689071</v>
      </c>
    </row>
    <row r="22" spans="1:30" x14ac:dyDescent="0.45">
      <c r="A22" t="s">
        <v>63</v>
      </c>
      <c r="B22" t="s">
        <v>3826</v>
      </c>
      <c r="C22" s="8">
        <f>VLOOKUP(Table4[[#This Row],[Abbreviation]], 'PECOTA Projections'!$A$2:$D$31, 2,FALSE)</f>
        <v>78.400000000000006</v>
      </c>
      <c r="D22" s="8">
        <f>VLOOKUP(Table4[[#This Row],[Abbreviation]], 'PECOTA Projections'!$A$2:$D$31, 3,FALSE)</f>
        <v>83.6</v>
      </c>
      <c r="E22" s="4">
        <f>Table4[[#This Row],[Projected Wins]]/162</f>
        <v>0.48395061728395067</v>
      </c>
      <c r="F22">
        <f>VLOOKUP(Table4[[#This Row],[Abbreviation]], Current_Team_WAR___Pitching[[Team]:[LL - Losses]], 3,FALSE)</f>
        <v>50</v>
      </c>
      <c r="G22">
        <f>VLOOKUP(Table4[[#This Row],[Abbreviation]], Current_Team_WAR___Pitching[[Team]:[LL - Losses]], 4,FALSE)</f>
        <v>35</v>
      </c>
      <c r="H22" s="4">
        <f>Table4[[#This Row],[Current Wins]]/SUM(Table4[[#This Row],[Current Wins]:[Current Losses]])</f>
        <v>0.58823529411764708</v>
      </c>
      <c r="I22" s="8">
        <f>Table4[[#This Row],[Current Win%]]*162</f>
        <v>95.294117647058826</v>
      </c>
      <c r="J22" s="8">
        <f>162-Table4[[#This Row],[On Pace Wins]]</f>
        <v>66.705882352941174</v>
      </c>
      <c r="K22" s="8">
        <f>Table4[[#This Row],[On Pace Wins]]-Table4[[#This Row],[Projected Wins]]</f>
        <v>16.89411764705882</v>
      </c>
      <c r="L22" s="6">
        <f>Table4[[#This Row],[Difference In Wins]]/Table4[[#This Row],[Projected Wins]]</f>
        <v>0.21548619447779105</v>
      </c>
      <c r="M22" s="4">
        <f>Table4[[#This Row],[Current Win%]]-Table4[[#This Row],[Project Win%]]</f>
        <v>0.10428467683369641</v>
      </c>
      <c r="N22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5.7753031646196953E-2</v>
      </c>
      <c r="O22" s="4" t="str">
        <f>IF(Table4[[#This Row],[P-Value for Difference in win%]]&lt;0.05, "Significant", "")</f>
        <v/>
      </c>
      <c r="P22">
        <f>VLOOKUP($A22, 'Team WAR Projections'!$A$2:$F$32, 4, FALSE)</f>
        <v>20.8</v>
      </c>
      <c r="Q22" s="1">
        <f>162/P22</f>
        <v>7.7884615384615383</v>
      </c>
      <c r="R22">
        <f>VLOOKUP('Team Table'!$A21,Current_Team_WAR___Bat[[Team]:[WARWAR - Wins Above Replacement]], 26, FALSE)</f>
        <v>8.6999999999999993</v>
      </c>
      <c r="S22" s="1">
        <f>IF((VLOOKUP($A22, Current_Team_WAR___Bat[[Team]:[TG]], 2, FALSE)/R22)&lt;0, "N/A", (VLOOKUP($A22, Current_Team_WAR___Bat[[Team]:[TG]], 2, FALSE)/R22))</f>
        <v>9.7701149425287372</v>
      </c>
      <c r="T22">
        <f>VLOOKUP($A22, 'Team WAR Projections'!$A$2:$F$32, 5, FALSE)</f>
        <v>15.3</v>
      </c>
      <c r="U22" s="1">
        <f>162/T22</f>
        <v>10.588235294117647</v>
      </c>
      <c r="V22">
        <f>VLOOKUP(A22, Current_Team_WAR___Pitching[[Team]:[WARWAR - Wins Above Replacement]], 25, FALSE)</f>
        <v>5.7</v>
      </c>
      <c r="W22">
        <f>VLOOKUP('Team Table'!A21,Current_Team_WAR___Pitching[[Team]:[TG]], 2, FALSE)/V22</f>
        <v>14.736842105263158</v>
      </c>
      <c r="X22">
        <f>T22+P22</f>
        <v>36.1</v>
      </c>
      <c r="Y22" s="2">
        <f>162/X22</f>
        <v>4.4875346260387809</v>
      </c>
      <c r="Z22">
        <f>V22+R22</f>
        <v>14.399999999999999</v>
      </c>
      <c r="AA22" s="1">
        <f>VLOOKUP('Team Table'!A21,Current_Team_WAR___Pitching[[Team]:[TG]], 2, FALSE)/Z22</f>
        <v>5.8333333333333339</v>
      </c>
      <c r="AB22" s="2">
        <f>162/AA22</f>
        <v>27.771428571428569</v>
      </c>
      <c r="AC22" s="2">
        <f>AB22-X22</f>
        <v>-8.3285714285714327</v>
      </c>
      <c r="AD22" s="6">
        <f>AC22/X22</f>
        <v>-0.23070834982192334</v>
      </c>
    </row>
    <row r="23" spans="1:30" x14ac:dyDescent="0.45">
      <c r="A23" t="s">
        <v>40</v>
      </c>
      <c r="B23" t="s">
        <v>3827</v>
      </c>
      <c r="C23" s="8">
        <f>VLOOKUP(Table4[[#This Row],[Abbreviation]], 'PECOTA Projections'!$A$2:$D$31, 2,FALSE)</f>
        <v>83.4</v>
      </c>
      <c r="D23" s="8">
        <f>VLOOKUP(Table4[[#This Row],[Abbreviation]], 'PECOTA Projections'!$A$2:$D$31, 3,FALSE)</f>
        <v>78.599999999999994</v>
      </c>
      <c r="E23" s="4">
        <f>Table4[[#This Row],[Projected Wins]]/162</f>
        <v>0.51481481481481484</v>
      </c>
      <c r="F23">
        <f>VLOOKUP(Table4[[#This Row],[Abbreviation]], Current_Team_WAR___Pitching[[Team]:[LL - Losses]], 3,FALSE)</f>
        <v>41</v>
      </c>
      <c r="G23">
        <f>VLOOKUP(Table4[[#This Row],[Abbreviation]], Current_Team_WAR___Pitching[[Team]:[LL - Losses]], 4,FALSE)</f>
        <v>41</v>
      </c>
      <c r="H23" s="4">
        <f>Table4[[#This Row],[Current Wins]]/SUM(Table4[[#This Row],[Current Wins]:[Current Losses]])</f>
        <v>0.5</v>
      </c>
      <c r="I23" s="8">
        <f>Table4[[#This Row],[Current Win%]]*162</f>
        <v>81</v>
      </c>
      <c r="J23" s="8">
        <f>162-Table4[[#This Row],[On Pace Wins]]</f>
        <v>81</v>
      </c>
      <c r="K23" s="8">
        <f>Table4[[#This Row],[On Pace Wins]]-Table4[[#This Row],[Projected Wins]]</f>
        <v>-2.4000000000000057</v>
      </c>
      <c r="L23" s="6">
        <f>Table4[[#This Row],[Difference In Wins]]/Table4[[#This Row],[Projected Wins]]</f>
        <v>-2.8776978417266254E-2</v>
      </c>
      <c r="M23" s="4">
        <f>Table4[[#This Row],[Current Win%]]-Table4[[#This Row],[Project Win%]]</f>
        <v>-1.4814814814814836E-2</v>
      </c>
      <c r="N23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0.78905421663393405</v>
      </c>
      <c r="O23" s="4" t="str">
        <f>IF(Table4[[#This Row],[P-Value for Difference in win%]]&lt;0.05, "Significant", "")</f>
        <v/>
      </c>
      <c r="P23">
        <f>VLOOKUP($A23, 'Team WAR Projections'!$A$2:$F$32, 4, FALSE)</f>
        <v>26.4</v>
      </c>
      <c r="Q23" s="1">
        <f>162/P23</f>
        <v>6.1363636363636367</v>
      </c>
      <c r="R23">
        <f>VLOOKUP('Team Table'!$A22,Current_Team_WAR___Bat[[Team]:[WARWAR - Wins Above Replacement]], 26, FALSE)</f>
        <v>16.5</v>
      </c>
      <c r="S23" s="1">
        <f>IF((VLOOKUP($A23, Current_Team_WAR___Bat[[Team]:[TG]], 2, FALSE)/R23)&lt;0, "N/A", (VLOOKUP($A23, Current_Team_WAR___Bat[[Team]:[TG]], 2, FALSE)/R23))</f>
        <v>4.9696969696969697</v>
      </c>
      <c r="T23">
        <f>VLOOKUP($A23, 'Team WAR Projections'!$A$2:$F$32, 5, FALSE)</f>
        <v>13.6</v>
      </c>
      <c r="U23" s="1">
        <f>162/T23</f>
        <v>11.911764705882353</v>
      </c>
      <c r="V23">
        <f>VLOOKUP(A23, Current_Team_WAR___Pitching[[Team]:[WARWAR - Wins Above Replacement]], 25, FALSE)</f>
        <v>5.9</v>
      </c>
      <c r="W23">
        <f>VLOOKUP('Team Table'!A22,Current_Team_WAR___Pitching[[Team]:[TG]], 2, FALSE)/V23</f>
        <v>14.406779661016948</v>
      </c>
      <c r="X23">
        <f>T23+P23</f>
        <v>40</v>
      </c>
      <c r="Y23" s="2">
        <f>162/X23</f>
        <v>4.05</v>
      </c>
      <c r="Z23">
        <f>V23+R23</f>
        <v>22.4</v>
      </c>
      <c r="AA23" s="1">
        <f>VLOOKUP('Team Table'!A22,Current_Team_WAR___Pitching[[Team]:[TG]], 2, FALSE)/Z23</f>
        <v>3.7946428571428572</v>
      </c>
      <c r="AB23" s="2">
        <f>162/AA23</f>
        <v>42.691764705882349</v>
      </c>
      <c r="AC23" s="2">
        <f>AB23-X23</f>
        <v>2.6917647058823491</v>
      </c>
      <c r="AD23" s="6">
        <f>AC23/X23</f>
        <v>6.7294117647058727E-2</v>
      </c>
    </row>
    <row r="24" spans="1:30" x14ac:dyDescent="0.45">
      <c r="A24" t="s">
        <v>101</v>
      </c>
      <c r="B24" t="s">
        <v>3828</v>
      </c>
      <c r="C24" s="8">
        <f>VLOOKUP(Table4[[#This Row],[Abbreviation]], 'PECOTA Projections'!$A$2:$D$31, 2,FALSE)</f>
        <v>85.1</v>
      </c>
      <c r="D24" s="8">
        <f>VLOOKUP(Table4[[#This Row],[Abbreviation]], 'PECOTA Projections'!$A$2:$D$31, 3,FALSE)</f>
        <v>76.900000000000006</v>
      </c>
      <c r="E24" s="4">
        <f>Table4[[#This Row],[Projected Wins]]/162</f>
        <v>0.52530864197530858</v>
      </c>
      <c r="F24">
        <f>VLOOKUP(Table4[[#This Row],[Abbreviation]], Current_Team_WAR___Pitching[[Team]:[LL - Losses]], 3,FALSE)</f>
        <v>41</v>
      </c>
      <c r="G24">
        <f>VLOOKUP(Table4[[#This Row],[Abbreviation]], Current_Team_WAR___Pitching[[Team]:[LL - Losses]], 4,FALSE)</f>
        <v>44</v>
      </c>
      <c r="H24" s="4">
        <f>Table4[[#This Row],[Current Wins]]/SUM(Table4[[#This Row],[Current Wins]:[Current Losses]])</f>
        <v>0.4823529411764706</v>
      </c>
      <c r="I24" s="8">
        <f>Table4[[#This Row],[Current Win%]]*162</f>
        <v>78.141176470588235</v>
      </c>
      <c r="J24" s="8">
        <f>162-Table4[[#This Row],[On Pace Wins]]</f>
        <v>83.858823529411765</v>
      </c>
      <c r="K24" s="8">
        <f>Table4[[#This Row],[On Pace Wins]]-Table4[[#This Row],[Projected Wins]]</f>
        <v>-6.9588235294117595</v>
      </c>
      <c r="L24" s="6">
        <f>Table4[[#This Row],[Difference In Wins]]/Table4[[#This Row],[Projected Wins]]</f>
        <v>-8.1772309393792708E-2</v>
      </c>
      <c r="M24" s="4">
        <f>Table4[[#This Row],[Current Win%]]-Table4[[#This Row],[Project Win%]]</f>
        <v>-4.2955700798837981E-2</v>
      </c>
      <c r="N24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0.42996528071515694</v>
      </c>
      <c r="O24" s="4" t="str">
        <f>IF(Table4[[#This Row],[P-Value for Difference in win%]]&lt;0.05, "Significant", "")</f>
        <v/>
      </c>
      <c r="P24">
        <f>VLOOKUP($A24, 'Team WAR Projections'!$A$2:$F$32, 4, FALSE)</f>
        <v>22</v>
      </c>
      <c r="Q24" s="1">
        <f>162/P24</f>
        <v>7.3636363636363633</v>
      </c>
      <c r="R24">
        <f>VLOOKUP('Team Table'!$A23,Current_Team_WAR___Bat[[Team]:[WARWAR - Wins Above Replacement]], 26, FALSE)</f>
        <v>14.7</v>
      </c>
      <c r="S24" s="1">
        <f>IF((VLOOKUP($A24, Current_Team_WAR___Bat[[Team]:[TG]], 2, FALSE)/R24)&lt;0, "N/A", (VLOOKUP($A24, Current_Team_WAR___Bat[[Team]:[TG]], 2, FALSE)/R24))</f>
        <v>5.7823129251700687</v>
      </c>
      <c r="T24">
        <f>VLOOKUP($A24, 'Team WAR Projections'!$A$2:$F$32, 5, FALSE)</f>
        <v>15.9</v>
      </c>
      <c r="U24" s="1">
        <f>162/T24</f>
        <v>10.188679245283019</v>
      </c>
      <c r="V24">
        <f>VLOOKUP(A24, Current_Team_WAR___Pitching[[Team]:[WARWAR - Wins Above Replacement]], 25, FALSE)</f>
        <v>5.3</v>
      </c>
      <c r="W24">
        <f>VLOOKUP('Team Table'!A23,Current_Team_WAR___Pitching[[Team]:[TG]], 2, FALSE)/V24</f>
        <v>15.471698113207548</v>
      </c>
      <c r="X24">
        <f>T24+P24</f>
        <v>37.9</v>
      </c>
      <c r="Y24" s="2">
        <f>162/X24</f>
        <v>4.2744063324538262</v>
      </c>
      <c r="Z24">
        <f>V24+R24</f>
        <v>20</v>
      </c>
      <c r="AA24" s="1">
        <f>VLOOKUP('Team Table'!A23,Current_Team_WAR___Pitching[[Team]:[TG]], 2, FALSE)/Z24</f>
        <v>4.0999999999999996</v>
      </c>
      <c r="AB24" s="2">
        <f>162/AA24</f>
        <v>39.512195121951223</v>
      </c>
      <c r="AC24" s="2">
        <f>AB24-X24</f>
        <v>1.6121951219512241</v>
      </c>
      <c r="AD24" s="6">
        <f>AC24/X24</f>
        <v>4.2538129866786914E-2</v>
      </c>
    </row>
    <row r="25" spans="1:30" x14ac:dyDescent="0.45">
      <c r="A25" t="s">
        <v>215</v>
      </c>
      <c r="B25" t="s">
        <v>3830</v>
      </c>
      <c r="C25" s="8">
        <f>VLOOKUP(Table4[[#This Row],[Abbreviation]], 'PECOTA Projections'!$A$2:$D$31, 2,FALSE)</f>
        <v>73.900000000000006</v>
      </c>
      <c r="D25" s="8">
        <f>VLOOKUP(Table4[[#This Row],[Abbreviation]], 'PECOTA Projections'!$A$2:$D$31, 3,FALSE)</f>
        <v>88.1</v>
      </c>
      <c r="E25" s="4">
        <f>Table4[[#This Row],[Projected Wins]]/162</f>
        <v>0.45617283950617288</v>
      </c>
      <c r="F25">
        <f>VLOOKUP(Table4[[#This Row],[Abbreviation]], Current_Team_WAR___Pitching[[Team]:[LL - Losses]], 3,FALSE)</f>
        <v>36</v>
      </c>
      <c r="G25">
        <f>VLOOKUP(Table4[[#This Row],[Abbreviation]], Current_Team_WAR___Pitching[[Team]:[LL - Losses]], 4,FALSE)</f>
        <v>47</v>
      </c>
      <c r="H25" s="4">
        <f>Table4[[#This Row],[Current Wins]]/SUM(Table4[[#This Row],[Current Wins]:[Current Losses]])</f>
        <v>0.43373493975903615</v>
      </c>
      <c r="I25" s="8">
        <f>Table4[[#This Row],[Current Win%]]*162</f>
        <v>70.265060240963862</v>
      </c>
      <c r="J25" s="8">
        <f>162-Table4[[#This Row],[On Pace Wins]]</f>
        <v>91.734939759036138</v>
      </c>
      <c r="K25" s="8">
        <f>Table4[[#This Row],[On Pace Wins]]-Table4[[#This Row],[Projected Wins]]</f>
        <v>-3.6349397590361434</v>
      </c>
      <c r="L25" s="6">
        <f>Table4[[#This Row],[Difference In Wins]]/Table4[[#This Row],[Projected Wins]]</f>
        <v>-4.9187276847579744E-2</v>
      </c>
      <c r="M25" s="4">
        <f>Table4[[#This Row],[Current Win%]]-Table4[[#This Row],[Project Win%]]</f>
        <v>-2.2437899747136725E-2</v>
      </c>
      <c r="N25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0.68256997548947274</v>
      </c>
      <c r="O25" s="4" t="str">
        <f>IF(Table4[[#This Row],[P-Value for Difference in win%]]&lt;0.05, "Significant", "")</f>
        <v/>
      </c>
      <c r="P25">
        <f>VLOOKUP($A25, 'Team WAR Projections'!$A$2:$F$32, 4, FALSE)</f>
        <v>20.399999999999999</v>
      </c>
      <c r="Q25" s="1">
        <f>162/P25</f>
        <v>7.9411764705882355</v>
      </c>
      <c r="R25">
        <f>VLOOKUP('Team Table'!$A25,Current_Team_WAR___Bat[[Team]:[WARWAR - Wins Above Replacement]], 26, FALSE)</f>
        <v>4.5999999999999996</v>
      </c>
      <c r="S25" s="1">
        <f>IF((VLOOKUP($A25, Current_Team_WAR___Bat[[Team]:[TG]], 2, FALSE)/R25)&lt;0, "N/A", (VLOOKUP($A25, Current_Team_WAR___Bat[[Team]:[TG]], 2, FALSE)/R25))</f>
        <v>18.043478260869566</v>
      </c>
      <c r="T25">
        <f>VLOOKUP($A25, 'Team WAR Projections'!$A$2:$F$32, 5, FALSE)</f>
        <v>12.7</v>
      </c>
      <c r="U25" s="1">
        <f>162/T25</f>
        <v>12.755905511811024</v>
      </c>
      <c r="V25">
        <f>VLOOKUP(A25, Current_Team_WAR___Pitching[[Team]:[WARWAR - Wins Above Replacement]], 25, FALSE)</f>
        <v>4.9000000000000004</v>
      </c>
      <c r="W25">
        <f>VLOOKUP('Team Table'!A25,Current_Team_WAR___Pitching[[Team]:[TG]], 2, FALSE)/V25</f>
        <v>16.938775510204081</v>
      </c>
      <c r="X25">
        <f>T25+P25</f>
        <v>33.099999999999994</v>
      </c>
      <c r="Y25" s="2">
        <f>162/X25</f>
        <v>4.8942598187311184</v>
      </c>
      <c r="Z25">
        <f>V25+R25</f>
        <v>9.5</v>
      </c>
      <c r="AA25" s="1">
        <f>VLOOKUP('Team Table'!A25,Current_Team_WAR___Pitching[[Team]:[TG]], 2, FALSE)/Z25</f>
        <v>8.7368421052631575</v>
      </c>
      <c r="AB25" s="2">
        <f>162/AA25</f>
        <v>18.542168674698797</v>
      </c>
      <c r="AC25" s="2">
        <f>AB25-X25</f>
        <v>-14.557831325301198</v>
      </c>
      <c r="AD25" s="6">
        <f>AC25/X25</f>
        <v>-0.43981363520547434</v>
      </c>
    </row>
    <row r="26" spans="1:30" x14ac:dyDescent="0.45">
      <c r="A26" t="s">
        <v>42</v>
      </c>
      <c r="B26" t="s">
        <v>3831</v>
      </c>
      <c r="C26" s="8">
        <f>VLOOKUP(Table4[[#This Row],[Abbreviation]], 'PECOTA Projections'!$A$2:$D$31, 2,FALSE)</f>
        <v>95.1</v>
      </c>
      <c r="D26" s="8">
        <f>VLOOKUP(Table4[[#This Row],[Abbreviation]], 'PECOTA Projections'!$A$2:$D$31, 3,FALSE)</f>
        <v>66.900000000000006</v>
      </c>
      <c r="E26" s="4">
        <f>Table4[[#This Row],[Projected Wins]]/162</f>
        <v>0.58703703703703702</v>
      </c>
      <c r="F26">
        <f>VLOOKUP(Table4[[#This Row],[Abbreviation]], Current_Team_WAR___Pitching[[Team]:[LL - Losses]], 3,FALSE)</f>
        <v>43</v>
      </c>
      <c r="G26">
        <f>VLOOKUP(Table4[[#This Row],[Abbreviation]], Current_Team_WAR___Pitching[[Team]:[LL - Losses]], 4,FALSE)</f>
        <v>41</v>
      </c>
      <c r="H26" s="4">
        <f>Table4[[#This Row],[Current Wins]]/SUM(Table4[[#This Row],[Current Wins]:[Current Losses]])</f>
        <v>0.51190476190476186</v>
      </c>
      <c r="I26" s="8">
        <f>Table4[[#This Row],[Current Win%]]*162</f>
        <v>82.928571428571416</v>
      </c>
      <c r="J26" s="8">
        <f>162-Table4[[#This Row],[On Pace Wins]]</f>
        <v>79.071428571428584</v>
      </c>
      <c r="K26" s="8">
        <f>Table4[[#This Row],[On Pace Wins]]-Table4[[#This Row],[Projected Wins]]</f>
        <v>-12.171428571428578</v>
      </c>
      <c r="L26" s="6">
        <f>Table4[[#This Row],[Difference In Wins]]/Table4[[#This Row],[Projected Wins]]</f>
        <v>-0.12798557908968011</v>
      </c>
      <c r="M26" s="4">
        <f>Table4[[#This Row],[Current Win%]]-Table4[[#This Row],[Project Win%]]</f>
        <v>-7.5132275132275161E-2</v>
      </c>
      <c r="N26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0.16567353390155568</v>
      </c>
      <c r="O26" s="4" t="str">
        <f>IF(Table4[[#This Row],[P-Value for Difference in win%]]&lt;0.05, "Significant", "")</f>
        <v/>
      </c>
      <c r="P26">
        <f>VLOOKUP($A26, 'Team WAR Projections'!$A$2:$F$32, 4, FALSE)</f>
        <v>31</v>
      </c>
      <c r="Q26" s="1">
        <f>162/P26</f>
        <v>5.225806451612903</v>
      </c>
      <c r="R26">
        <f>VLOOKUP('Team Table'!$A26,Current_Team_WAR___Bat[[Team]:[WARWAR - Wins Above Replacement]], 26, FALSE)</f>
        <v>14</v>
      </c>
      <c r="S26" s="1">
        <f>IF((VLOOKUP($A26, Current_Team_WAR___Bat[[Team]:[TG]], 2, FALSE)/R26)&lt;0, "N/A", (VLOOKUP($A26, Current_Team_WAR___Bat[[Team]:[TG]], 2, FALSE)/R26))</f>
        <v>6</v>
      </c>
      <c r="T26">
        <f>VLOOKUP($A26, 'Team WAR Projections'!$A$2:$F$32, 5, FALSE)</f>
        <v>16.5</v>
      </c>
      <c r="U26" s="1">
        <f>162/T26</f>
        <v>9.8181818181818183</v>
      </c>
      <c r="V26">
        <f>VLOOKUP(A26, Current_Team_WAR___Pitching[[Team]:[WARWAR - Wins Above Replacement]], 25, FALSE)</f>
        <v>4.8</v>
      </c>
      <c r="W26">
        <f>VLOOKUP('Team Table'!A26,Current_Team_WAR___Pitching[[Team]:[TG]], 2, FALSE)/V26</f>
        <v>17.5</v>
      </c>
      <c r="X26">
        <f>T26+P26</f>
        <v>47.5</v>
      </c>
      <c r="Y26" s="2">
        <f>162/X26</f>
        <v>3.4105263157894736</v>
      </c>
      <c r="Z26">
        <f>V26+R26</f>
        <v>18.8</v>
      </c>
      <c r="AA26" s="1">
        <f>VLOOKUP('Team Table'!A26,Current_Team_WAR___Pitching[[Team]:[TG]], 2, FALSE)/Z26</f>
        <v>4.4680851063829783</v>
      </c>
      <c r="AB26" s="2">
        <f>162/AA26</f>
        <v>36.25714285714286</v>
      </c>
      <c r="AC26" s="2">
        <f>AB26-X26</f>
        <v>-11.24285714285714</v>
      </c>
      <c r="AD26" s="6">
        <f>AC26/X26</f>
        <v>-0.2366917293233082</v>
      </c>
    </row>
    <row r="27" spans="1:30" x14ac:dyDescent="0.45">
      <c r="A27" t="s">
        <v>58</v>
      </c>
      <c r="B27" t="s">
        <v>3832</v>
      </c>
      <c r="C27" s="8">
        <f>VLOOKUP(Table4[[#This Row],[Abbreviation]], 'PECOTA Projections'!$A$2:$D$31, 2,FALSE)</f>
        <v>88.1</v>
      </c>
      <c r="D27" s="8">
        <f>VLOOKUP(Table4[[#This Row],[Abbreviation]], 'PECOTA Projections'!$A$2:$D$31, 3,FALSE)</f>
        <v>73.900000000000006</v>
      </c>
      <c r="E27" s="4">
        <f>Table4[[#This Row],[Projected Wins]]/162</f>
        <v>0.54382716049382718</v>
      </c>
      <c r="F27">
        <f>VLOOKUP(Table4[[#This Row],[Abbreviation]], Current_Team_WAR___Pitching[[Team]:[LL - Losses]], 3,FALSE)</f>
        <v>38</v>
      </c>
      <c r="G27">
        <f>VLOOKUP(Table4[[#This Row],[Abbreviation]], Current_Team_WAR___Pitching[[Team]:[LL - Losses]], 4,FALSE)</f>
        <v>46</v>
      </c>
      <c r="H27" s="4">
        <f>Table4[[#This Row],[Current Wins]]/SUM(Table4[[#This Row],[Current Wins]:[Current Losses]])</f>
        <v>0.45238095238095238</v>
      </c>
      <c r="I27" s="8">
        <f>Table4[[#This Row],[Current Win%]]*162</f>
        <v>73.285714285714292</v>
      </c>
      <c r="J27" s="8">
        <f>162-Table4[[#This Row],[On Pace Wins]]</f>
        <v>88.714285714285708</v>
      </c>
      <c r="K27" s="8">
        <f>Table4[[#This Row],[On Pace Wins]]-Table4[[#This Row],[Projected Wins]]</f>
        <v>-14.814285714285703</v>
      </c>
      <c r="L27" s="6">
        <f>Table4[[#This Row],[Difference In Wins]]/Table4[[#This Row],[Projected Wins]]</f>
        <v>-0.16815307280687519</v>
      </c>
      <c r="M27" s="4">
        <f>Table4[[#This Row],[Current Win%]]-Table4[[#This Row],[Project Win%]]</f>
        <v>-9.1446208112874794E-2</v>
      </c>
      <c r="N27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9.6188942498678376E-2</v>
      </c>
      <c r="O27" s="4" t="str">
        <f>IF(Table4[[#This Row],[P-Value for Difference in win%]]&lt;0.05, "Significant", "")</f>
        <v/>
      </c>
      <c r="P27">
        <f>VLOOKUP($A27, 'Team WAR Projections'!$A$2:$F$32, 4, FALSE)</f>
        <v>26.7</v>
      </c>
      <c r="Q27" s="1">
        <f>162/P27</f>
        <v>6.0674157303370784</v>
      </c>
      <c r="R27">
        <f>VLOOKUP('Team Table'!$A27,Current_Team_WAR___Bat[[Team]:[WARWAR - Wins Above Replacement]], 26, FALSE)</f>
        <v>10.6</v>
      </c>
      <c r="S27" s="1">
        <f>IF((VLOOKUP($A27, Current_Team_WAR___Bat[[Team]:[TG]], 2, FALSE)/R27)&lt;0, "N/A", (VLOOKUP($A27, Current_Team_WAR___Bat[[Team]:[TG]], 2, FALSE)/R27))</f>
        <v>8.018867924528303</v>
      </c>
      <c r="T27">
        <f>VLOOKUP($A27, 'Team WAR Projections'!$A$2:$F$32, 5, FALSE)</f>
        <v>16.7</v>
      </c>
      <c r="U27" s="1">
        <f>162/T27</f>
        <v>9.7005988023952092</v>
      </c>
      <c r="V27">
        <f>VLOOKUP(A27, Current_Team_WAR___Pitching[[Team]:[WARWAR - Wins Above Replacement]], 25, FALSE)</f>
        <v>4.5</v>
      </c>
      <c r="W27">
        <f>VLOOKUP('Team Table'!A27,Current_Team_WAR___Pitching[[Team]:[TG]], 2, FALSE)/V27</f>
        <v>18.888888888888889</v>
      </c>
      <c r="X27">
        <f>T27+P27</f>
        <v>43.4</v>
      </c>
      <c r="Y27" s="2">
        <f>162/X27</f>
        <v>3.7327188940092166</v>
      </c>
      <c r="Z27">
        <f>V27+R27</f>
        <v>15.1</v>
      </c>
      <c r="AA27" s="1">
        <f>VLOOKUP('Team Table'!A27,Current_Team_WAR___Pitching[[Team]:[TG]], 2, FALSE)/Z27</f>
        <v>5.629139072847682</v>
      </c>
      <c r="AB27" s="2">
        <f>162/AA27</f>
        <v>28.778823529411767</v>
      </c>
      <c r="AC27" s="2">
        <f>AB27-X27</f>
        <v>-14.621176470588232</v>
      </c>
      <c r="AD27" s="6">
        <f>AC27/X27</f>
        <v>-0.336893467064245</v>
      </c>
    </row>
    <row r="28" spans="1:30" x14ac:dyDescent="0.45">
      <c r="A28" t="s">
        <v>113</v>
      </c>
      <c r="B28" t="s">
        <v>3833</v>
      </c>
      <c r="C28" s="8">
        <f>VLOOKUP(Table4[[#This Row],[Abbreviation]], 'PECOTA Projections'!$A$2:$D$31, 2,FALSE)</f>
        <v>87.2</v>
      </c>
      <c r="D28" s="8">
        <f>VLOOKUP(Table4[[#This Row],[Abbreviation]], 'PECOTA Projections'!$A$2:$D$31, 3,FALSE)</f>
        <v>74.8</v>
      </c>
      <c r="E28" s="4">
        <f>Table4[[#This Row],[Projected Wins]]/162</f>
        <v>0.53827160493827164</v>
      </c>
      <c r="F28">
        <f>VLOOKUP(Table4[[#This Row],[Abbreviation]], Current_Team_WAR___Pitching[[Team]:[LL - Losses]], 3,FALSE)</f>
        <v>42</v>
      </c>
      <c r="G28">
        <f>VLOOKUP(Table4[[#This Row],[Abbreviation]], Current_Team_WAR___Pitching[[Team]:[LL - Losses]], 4,FALSE)</f>
        <v>42</v>
      </c>
      <c r="H28" s="4">
        <f>Table4[[#This Row],[Current Wins]]/SUM(Table4[[#This Row],[Current Wins]:[Current Losses]])</f>
        <v>0.5</v>
      </c>
      <c r="I28" s="8">
        <f>Table4[[#This Row],[Current Win%]]*162</f>
        <v>81</v>
      </c>
      <c r="J28" s="8">
        <f>162-Table4[[#This Row],[On Pace Wins]]</f>
        <v>81</v>
      </c>
      <c r="K28" s="8">
        <f>Table4[[#This Row],[On Pace Wins]]-Table4[[#This Row],[Projected Wins]]</f>
        <v>-6.2000000000000028</v>
      </c>
      <c r="L28" s="6">
        <f>Table4[[#This Row],[Difference In Wins]]/Table4[[#This Row],[Projected Wins]]</f>
        <v>-7.1100917431192692E-2</v>
      </c>
      <c r="M28" s="4">
        <f>Table4[[#This Row],[Current Win%]]-Table4[[#This Row],[Project Win%]]</f>
        <v>-3.8271604938271642E-2</v>
      </c>
      <c r="N28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0.48365463036601974</v>
      </c>
      <c r="O28" s="4" t="str">
        <f>IF(Table4[[#This Row],[P-Value for Difference in win%]]&lt;0.05, "Significant", "")</f>
        <v/>
      </c>
      <c r="P28">
        <f>VLOOKUP($A28, 'Team WAR Projections'!$A$2:$F$32, 4, FALSE)</f>
        <v>26.3</v>
      </c>
      <c r="Q28" s="1">
        <f>162/P28</f>
        <v>6.1596958174904941</v>
      </c>
      <c r="R28">
        <f>VLOOKUP('Team Table'!$A28,Current_Team_WAR___Bat[[Team]:[WARWAR - Wins Above Replacement]], 26, FALSE)</f>
        <v>8.8000000000000007</v>
      </c>
      <c r="S28" s="1">
        <f>IF((VLOOKUP($A28, Current_Team_WAR___Bat[[Team]:[TG]], 2, FALSE)/R28)&lt;0, "N/A", (VLOOKUP($A28, Current_Team_WAR___Bat[[Team]:[TG]], 2, FALSE)/R28))</f>
        <v>9.545454545454545</v>
      </c>
      <c r="T28">
        <f>VLOOKUP($A28, 'Team WAR Projections'!$A$2:$F$32, 5, FALSE)</f>
        <v>15.5</v>
      </c>
      <c r="U28" s="1">
        <f>162/T28</f>
        <v>10.451612903225806</v>
      </c>
      <c r="V28">
        <f>VLOOKUP(A28, Current_Team_WAR___Pitching[[Team]:[WARWAR - Wins Above Replacement]], 25, FALSE)</f>
        <v>4.7</v>
      </c>
      <c r="W28">
        <f>VLOOKUP('Team Table'!A28,Current_Team_WAR___Pitching[[Team]:[TG]], 2, FALSE)/V28</f>
        <v>17.872340425531913</v>
      </c>
      <c r="X28">
        <f>T28+P28</f>
        <v>41.8</v>
      </c>
      <c r="Y28" s="2">
        <f>162/X28</f>
        <v>3.8755980861244024</v>
      </c>
      <c r="Z28">
        <f>V28+R28</f>
        <v>13.5</v>
      </c>
      <c r="AA28" s="1">
        <f>VLOOKUP('Team Table'!A28,Current_Team_WAR___Pitching[[Team]:[TG]], 2, FALSE)/Z28</f>
        <v>6.2222222222222223</v>
      </c>
      <c r="AB28" s="2">
        <f>162/AA28</f>
        <v>26.035714285714285</v>
      </c>
      <c r="AC28" s="2">
        <f>AB28-X28</f>
        <v>-15.764285714285712</v>
      </c>
      <c r="AD28" s="6">
        <f>AC28/X28</f>
        <v>-0.37713602187286394</v>
      </c>
    </row>
    <row r="29" spans="1:30" x14ac:dyDescent="0.45">
      <c r="A29" t="s">
        <v>196</v>
      </c>
      <c r="B29" t="s">
        <v>3834</v>
      </c>
      <c r="C29" s="8">
        <f>VLOOKUP(Table4[[#This Row],[Abbreviation]], 'PECOTA Projections'!$A$2:$D$31, 2,FALSE)</f>
        <v>64.2</v>
      </c>
      <c r="D29" s="8">
        <f>VLOOKUP(Table4[[#This Row],[Abbreviation]], 'PECOTA Projections'!$A$2:$D$31, 3,FALSE)</f>
        <v>97.8</v>
      </c>
      <c r="E29" s="4">
        <f>Table4[[#This Row],[Projected Wins]]/162</f>
        <v>0.39629629629629631</v>
      </c>
      <c r="F29">
        <f>VLOOKUP(Table4[[#This Row],[Abbreviation]], Current_Team_WAR___Pitching[[Team]:[LL - Losses]], 3,FALSE)</f>
        <v>30</v>
      </c>
      <c r="G29">
        <f>VLOOKUP(Table4[[#This Row],[Abbreviation]], Current_Team_WAR___Pitching[[Team]:[LL - Losses]], 4,FALSE)</f>
        <v>56</v>
      </c>
      <c r="H29" s="4">
        <f>Table4[[#This Row],[Current Wins]]/SUM(Table4[[#This Row],[Current Wins]:[Current Losses]])</f>
        <v>0.34883720930232559</v>
      </c>
      <c r="I29" s="8">
        <f>Table4[[#This Row],[Current Win%]]*162</f>
        <v>56.511627906976749</v>
      </c>
      <c r="J29" s="8">
        <f>162-Table4[[#This Row],[On Pace Wins]]</f>
        <v>105.48837209302326</v>
      </c>
      <c r="K29" s="8">
        <f>Table4[[#This Row],[On Pace Wins]]-Table4[[#This Row],[Projected Wins]]</f>
        <v>-7.6883720930232542</v>
      </c>
      <c r="L29" s="6">
        <f>Table4[[#This Row],[Difference In Wins]]/Table4[[#This Row],[Projected Wins]]</f>
        <v>-0.11975657465768308</v>
      </c>
      <c r="M29" s="4">
        <f>Table4[[#This Row],[Current Win%]]-Table4[[#This Row],[Project Win%]]</f>
        <v>-4.7459086993970723E-2</v>
      </c>
      <c r="N29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0.3707680898908029</v>
      </c>
      <c r="O29" s="4" t="str">
        <f>IF(Table4[[#This Row],[P-Value for Difference in win%]]&lt;0.05, "Significant", "")</f>
        <v/>
      </c>
      <c r="P29">
        <f>VLOOKUP($A29, 'Team WAR Projections'!$A$2:$F$32, 4, FALSE)</f>
        <v>15.6</v>
      </c>
      <c r="Q29" s="1">
        <f>162/P29</f>
        <v>10.384615384615385</v>
      </c>
      <c r="R29">
        <f>VLOOKUP('Team Table'!$A29,Current_Team_WAR___Bat[[Team]:[WARWAR - Wins Above Replacement]], 26, FALSE)</f>
        <v>4.3</v>
      </c>
      <c r="S29" s="1">
        <f>IF((VLOOKUP($A29, Current_Team_WAR___Bat[[Team]:[TG]], 2, FALSE)/R29)&lt;0, "N/A", (VLOOKUP($A29, Current_Team_WAR___Bat[[Team]:[TG]], 2, FALSE)/R29))</f>
        <v>20</v>
      </c>
      <c r="T29">
        <f>VLOOKUP($A29, 'Team WAR Projections'!$A$2:$F$32, 5, FALSE)</f>
        <v>10.4</v>
      </c>
      <c r="U29" s="1">
        <f>162/T29</f>
        <v>15.576923076923077</v>
      </c>
      <c r="V29">
        <f>VLOOKUP(A29, Current_Team_WAR___Pitching[[Team]:[WARWAR - Wins Above Replacement]], 25, FALSE)</f>
        <v>4.2</v>
      </c>
      <c r="W29">
        <f>VLOOKUP('Team Table'!A29,Current_Team_WAR___Pitching[[Team]:[TG]], 2, FALSE)/V29</f>
        <v>20.476190476190474</v>
      </c>
      <c r="X29">
        <f>T29+P29</f>
        <v>26</v>
      </c>
      <c r="Y29" s="2">
        <f>162/X29</f>
        <v>6.2307692307692308</v>
      </c>
      <c r="Z29">
        <f>V29+R29</f>
        <v>8.5</v>
      </c>
      <c r="AA29" s="1">
        <f>VLOOKUP('Team Table'!A29,Current_Team_WAR___Pitching[[Team]:[TG]], 2, FALSE)/Z29</f>
        <v>10.117647058823529</v>
      </c>
      <c r="AB29" s="2">
        <f>162/AA29</f>
        <v>16.011627906976745</v>
      </c>
      <c r="AC29" s="2">
        <f>AB29-X29</f>
        <v>-9.9883720930232549</v>
      </c>
      <c r="AD29" s="6">
        <f>AC29/X29</f>
        <v>-0.38416815742397137</v>
      </c>
    </row>
    <row r="30" spans="1:30" x14ac:dyDescent="0.45">
      <c r="A30" t="s">
        <v>52</v>
      </c>
      <c r="B30" t="s">
        <v>3835</v>
      </c>
      <c r="C30" s="8">
        <f>VLOOKUP(Table4[[#This Row],[Abbreviation]], 'PECOTA Projections'!$A$2:$D$31, 2,FALSE)</f>
        <v>84.2</v>
      </c>
      <c r="D30" s="8">
        <f>VLOOKUP(Table4[[#This Row],[Abbreviation]], 'PECOTA Projections'!$A$2:$D$31, 3,FALSE)</f>
        <v>77.8</v>
      </c>
      <c r="E30" s="4">
        <f>Table4[[#This Row],[Projected Wins]]/162</f>
        <v>0.51975308641975315</v>
      </c>
      <c r="F30">
        <f>VLOOKUP(Table4[[#This Row],[Abbreviation]], Current_Team_WAR___Pitching[[Team]:[LL - Losses]], 3,FALSE)</f>
        <v>41</v>
      </c>
      <c r="G30">
        <f>VLOOKUP(Table4[[#This Row],[Abbreviation]], Current_Team_WAR___Pitching[[Team]:[LL - Losses]], 4,FALSE)</f>
        <v>43</v>
      </c>
      <c r="H30" s="4">
        <f>Table4[[#This Row],[Current Wins]]/SUM(Table4[[#This Row],[Current Wins]:[Current Losses]])</f>
        <v>0.48809523809523808</v>
      </c>
      <c r="I30" s="8">
        <f>Table4[[#This Row],[Current Win%]]*162</f>
        <v>79.071428571428569</v>
      </c>
      <c r="J30" s="8">
        <f>162-Table4[[#This Row],[On Pace Wins]]</f>
        <v>82.928571428571431</v>
      </c>
      <c r="K30" s="8">
        <f>Table4[[#This Row],[On Pace Wins]]-Table4[[#This Row],[Projected Wins]]</f>
        <v>-5.1285714285714334</v>
      </c>
      <c r="L30" s="6">
        <f>Table4[[#This Row],[Difference In Wins]]/Table4[[#This Row],[Projected Wins]]</f>
        <v>-6.0909399389209425E-2</v>
      </c>
      <c r="M30" s="4">
        <f>Table4[[#This Row],[Current Win%]]-Table4[[#This Row],[Project Win%]]</f>
        <v>-3.165784832451507E-2</v>
      </c>
      <c r="N30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0.56298165436332237</v>
      </c>
      <c r="O30" s="4" t="str">
        <f>IF(Table4[[#This Row],[P-Value for Difference in win%]]&lt;0.05, "Significant", "")</f>
        <v/>
      </c>
      <c r="P30">
        <f>VLOOKUP($A30, 'Team WAR Projections'!$A$2:$F$32, 4, FALSE)</f>
        <v>24.3</v>
      </c>
      <c r="Q30" s="1">
        <f>162/P30</f>
        <v>6.6666666666666661</v>
      </c>
      <c r="R30">
        <f>VLOOKUP('Team Table'!$A30,Current_Team_WAR___Bat[[Team]:[WARWAR - Wins Above Replacement]], 26, FALSE)</f>
        <v>13.6</v>
      </c>
      <c r="S30" s="1">
        <f>IF((VLOOKUP($A30, Current_Team_WAR___Bat[[Team]:[TG]], 2, FALSE)/R30)&lt;0, "N/A", (VLOOKUP($A30, Current_Team_WAR___Bat[[Team]:[TG]], 2, FALSE)/R30))</f>
        <v>6.1764705882352944</v>
      </c>
      <c r="T30">
        <f>VLOOKUP($A30, 'Team WAR Projections'!$A$2:$F$32, 5, FALSE)</f>
        <v>15.3</v>
      </c>
      <c r="U30" s="1">
        <f>162/T30</f>
        <v>10.588235294117647</v>
      </c>
      <c r="V30">
        <f>VLOOKUP(A30, Current_Team_WAR___Pitching[[Team]:[WARWAR - Wins Above Replacement]], 25, FALSE)</f>
        <v>3.6</v>
      </c>
      <c r="W30">
        <f>VLOOKUP('Team Table'!A30,Current_Team_WAR___Pitching[[Team]:[TG]], 2, FALSE)/V30</f>
        <v>23.333333333333332</v>
      </c>
      <c r="X30">
        <f>T30+P30</f>
        <v>39.6</v>
      </c>
      <c r="Y30" s="2">
        <f>162/X30</f>
        <v>4.0909090909090908</v>
      </c>
      <c r="Z30">
        <f>V30+R30</f>
        <v>17.2</v>
      </c>
      <c r="AA30" s="1">
        <f>VLOOKUP('Team Table'!A30,Current_Team_WAR___Pitching[[Team]:[TG]], 2, FALSE)/Z30</f>
        <v>4.8837209302325579</v>
      </c>
      <c r="AB30" s="2">
        <f>162/AA30</f>
        <v>33.171428571428571</v>
      </c>
      <c r="AC30" s="2">
        <f>AB30-X30</f>
        <v>-6.4285714285714306</v>
      </c>
      <c r="AD30" s="6">
        <f>AC30/X30</f>
        <v>-0.16233766233766239</v>
      </c>
    </row>
    <row r="31" spans="1:30" x14ac:dyDescent="0.45">
      <c r="A31" t="s">
        <v>184</v>
      </c>
      <c r="B31" t="s">
        <v>3836</v>
      </c>
      <c r="C31" s="8">
        <f>VLOOKUP(Table4[[#This Row],[Abbreviation]], 'PECOTA Projections'!$A$2:$D$31, 2,FALSE)</f>
        <v>57.5</v>
      </c>
      <c r="D31" s="8">
        <f>VLOOKUP(Table4[[#This Row],[Abbreviation]], 'PECOTA Projections'!$A$2:$D$31, 3,FALSE)</f>
        <v>104.5</v>
      </c>
      <c r="E31" s="4">
        <f>Table4[[#This Row],[Projected Wins]]/162</f>
        <v>0.35493827160493829</v>
      </c>
      <c r="F31">
        <f>VLOOKUP(Table4[[#This Row],[Abbreviation]], Current_Team_WAR___Pitching[[Team]:[LL - Losses]], 3,FALSE)</f>
        <v>29</v>
      </c>
      <c r="G31">
        <f>VLOOKUP(Table4[[#This Row],[Abbreviation]], Current_Team_WAR___Pitching[[Team]:[LL - Losses]], 4,FALSE)</f>
        <v>55</v>
      </c>
      <c r="H31" s="4">
        <f>Table4[[#This Row],[Current Wins]]/SUM(Table4[[#This Row],[Current Wins]:[Current Losses]])</f>
        <v>0.34523809523809523</v>
      </c>
      <c r="I31" s="8">
        <f>Table4[[#This Row],[Current Win%]]*162</f>
        <v>55.928571428571431</v>
      </c>
      <c r="J31" s="8">
        <f>162-Table4[[#This Row],[On Pace Wins]]</f>
        <v>106.07142857142857</v>
      </c>
      <c r="K31" s="8">
        <f>Table4[[#This Row],[On Pace Wins]]-Table4[[#This Row],[Projected Wins]]</f>
        <v>-1.5714285714285694</v>
      </c>
      <c r="L31" s="6">
        <f>Table4[[#This Row],[Difference In Wins]]/Table4[[#This Row],[Projected Wins]]</f>
        <v>-2.7329192546583815E-2</v>
      </c>
      <c r="M31" s="4">
        <f>Table4[[#This Row],[Current Win%]]-Table4[[#This Row],[Project Win%]]</f>
        <v>-9.7001763668430607E-3</v>
      </c>
      <c r="N31" s="4">
        <f>_xlfn.T.DIST.2T((ABS(Table4[[#This Row],[Win % Difference]]))/(SQRT((Table4[[#This Row],[Project Win%]]*(1-Table4[[#This Row],[Project Win%]]))/SUM(Table4[[#This Row],[Current Wins]:[Current Losses]]))), SUM(Table4[[#This Row],[Current Wins]:[Current Losses]])-1)</f>
        <v>0.853056097314419</v>
      </c>
      <c r="O31" s="4" t="str">
        <f>IF(Table4[[#This Row],[P-Value for Difference in win%]]&lt;0.05, "Significant", "")</f>
        <v/>
      </c>
      <c r="P31">
        <f>VLOOKUP($A31, 'Team WAR Projections'!$A$2:$F$32, 4, FALSE)</f>
        <v>9.4</v>
      </c>
      <c r="Q31" s="1">
        <f>162/P31</f>
        <v>17.23404255319149</v>
      </c>
      <c r="R31">
        <f>VLOOKUP('Team Table'!$A31,Current_Team_WAR___Bat[[Team]:[WARWAR - Wins Above Replacement]], 26, FALSE)</f>
        <v>3.2</v>
      </c>
      <c r="S31" s="1">
        <f>IF((VLOOKUP($A31, Current_Team_WAR___Bat[[Team]:[TG]], 2, FALSE)/R31)&lt;0, "N/A", (VLOOKUP($A31, Current_Team_WAR___Bat[[Team]:[TG]], 2, FALSE)/R31))</f>
        <v>26.25</v>
      </c>
      <c r="T31">
        <f>VLOOKUP($A31, 'Team WAR Projections'!$A$2:$F$32, 5, FALSE)</f>
        <v>8.1999999999999993</v>
      </c>
      <c r="U31" s="1">
        <f>162/T31</f>
        <v>19.756097560975611</v>
      </c>
      <c r="V31">
        <f>VLOOKUP(A31, Current_Team_WAR___Pitching[[Team]:[WARWAR - Wins Above Replacement]], 25, FALSE)</f>
        <v>2.1</v>
      </c>
      <c r="W31">
        <f>VLOOKUP('Team Table'!A31,Current_Team_WAR___Pitching[[Team]:[TG]], 2, FALSE)/V31</f>
        <v>40</v>
      </c>
      <c r="X31">
        <f>T31+P31</f>
        <v>17.600000000000001</v>
      </c>
      <c r="Y31" s="2">
        <f>162/X31</f>
        <v>9.2045454545454533</v>
      </c>
      <c r="Z31">
        <f>V31+R31</f>
        <v>5.3000000000000007</v>
      </c>
      <c r="AA31" s="1">
        <f>VLOOKUP('Team Table'!A31,Current_Team_WAR___Pitching[[Team]:[TG]], 2, FALSE)/Z31</f>
        <v>15.849056603773583</v>
      </c>
      <c r="AB31" s="2">
        <f>162/AA31</f>
        <v>10.221428571428573</v>
      </c>
      <c r="AC31" s="2">
        <f>AB31-X31</f>
        <v>-7.3785714285714281</v>
      </c>
      <c r="AD31" s="6">
        <f>AC31/X31</f>
        <v>-0.41923701298701294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064E3-86EB-4943-A003-A6B93F763F20}">
  <sheetPr codeName="Sheet2"/>
  <dimension ref="A1:F297"/>
  <sheetViews>
    <sheetView workbookViewId="0">
      <selection activeCell="F2" sqref="F2:F297"/>
    </sheetView>
  </sheetViews>
  <sheetFormatPr defaultRowHeight="14.25" x14ac:dyDescent="0.45"/>
  <cols>
    <col min="1" max="1" width="17.59765625" customWidth="1"/>
    <col min="2" max="2" width="5.06640625" customWidth="1"/>
    <col min="3" max="3" width="14.46484375" customWidth="1"/>
    <col min="4" max="4" width="15.59765625" style="2" customWidth="1"/>
  </cols>
  <sheetData>
    <row r="1" spans="1:6" x14ac:dyDescent="0.45">
      <c r="A1" t="s">
        <v>343</v>
      </c>
      <c r="B1" t="s">
        <v>2</v>
      </c>
      <c r="C1" t="s">
        <v>3890</v>
      </c>
      <c r="D1" t="s">
        <v>3891</v>
      </c>
      <c r="E1" t="s">
        <v>3892</v>
      </c>
      <c r="F1" t="s">
        <v>3893</v>
      </c>
    </row>
    <row r="2" spans="1:6" x14ac:dyDescent="0.45">
      <c r="A2" t="s">
        <v>2028</v>
      </c>
      <c r="B2" t="str">
        <f>VLOOKUP(Table8102[[#This Row],[Player]], FanGraphs_Current___Pitcher[[Name]:[Team]], 2,FALSE)</f>
        <v>STL</v>
      </c>
      <c r="C2" s="1">
        <f>VLOOKUP($A2,FanGraphs_Current___Pitcher[[Name]:[WARWAR - Wins Above Replacement]], 3, FALSE)</f>
        <v>2</v>
      </c>
      <c r="D2" s="2">
        <f>C2/VLOOKUP(A2, FanGraphs_Current___Pitcher[[Name]:[GG - Games Pitched]], 6, FALSE)*VLOOKUP(A2,'FanGraphs ZiPS - Update - Pitch'!$B$2:$G$649, 6, FALSE)</f>
        <v>3.4210526315789473</v>
      </c>
      <c r="E2" s="8">
        <f>VLOOKUP($A2,FanGraphs_Current___Pitcher[[Name]:[WARWAR - Wins Above Replacement]], 5, FALSE)</f>
        <v>30</v>
      </c>
      <c r="F2" s="8">
        <f>E2/VLOOKUP(A2, FanGraphs_Current___Pitcher[[Name]:[GG - Games Pitched]], 6, FALSE)*VLOOKUP(A2,'FanGraphs ZiPS - Update - Pitch'!$B$2:$G$649, 6, FALSE)</f>
        <v>51.315789473684212</v>
      </c>
    </row>
    <row r="3" spans="1:6" x14ac:dyDescent="0.45">
      <c r="A3" t="s">
        <v>1978</v>
      </c>
      <c r="B3" t="str">
        <f>VLOOKUP(Table8102[[#This Row],[Player]], FanGraphs_Current___Pitcher[[Name]:[Team]], 2,FALSE)</f>
        <v>CLE</v>
      </c>
      <c r="C3" s="1">
        <f>VLOOKUP($A3,FanGraphs_Current___Pitcher[[Name]:[WARWAR - Wins Above Replacement]], 3, FALSE)</f>
        <v>3</v>
      </c>
      <c r="D3" s="2">
        <f>C3/VLOOKUP(A3, FanGraphs_Current___Pitcher[[Name]:[GG - Games Pitched]], 6, FALSE)*VLOOKUP(A3,'FanGraphs ZiPS - Update - Pitch'!$B$2:$G$649, 6, FALSE)</f>
        <v>5.7749999999999995</v>
      </c>
      <c r="E3" s="8">
        <f>VLOOKUP($A3,FanGraphs_Current___Pitcher[[Name]:[WARWAR - Wins Above Replacement]], 5, FALSE)</f>
        <v>25</v>
      </c>
      <c r="F3" s="8">
        <f>E3/VLOOKUP(A3, FanGraphs_Current___Pitcher[[Name]:[GG - Games Pitched]], 6, FALSE)*VLOOKUP(A3,'FanGraphs ZiPS - Update - Pitch'!$B$2:$G$649, 6, FALSE)</f>
        <v>48.125</v>
      </c>
    </row>
    <row r="4" spans="1:6" x14ac:dyDescent="0.45">
      <c r="A4" t="s">
        <v>2276</v>
      </c>
      <c r="B4" t="str">
        <f>VLOOKUP(Table8102[[#This Row],[Player]], FanGraphs_Current___Pitcher[[Name]:[Team]], 2,FALSE)</f>
        <v>WSN</v>
      </c>
      <c r="C4" s="1">
        <f>VLOOKUP($A4,FanGraphs_Current___Pitcher[[Name]:[WARWAR - Wins Above Replacement]], 3, FALSE)</f>
        <v>2</v>
      </c>
      <c r="D4" s="2">
        <f>C4/VLOOKUP(A4, FanGraphs_Current___Pitcher[[Name]:[GG - Games Pitched]], 6, FALSE)*VLOOKUP(A4,'FanGraphs ZiPS - Update - Pitch'!$B$2:$G$649, 6, FALSE)</f>
        <v>3.714285714285714</v>
      </c>
      <c r="E4" s="8">
        <f>VLOOKUP($A4,FanGraphs_Current___Pitcher[[Name]:[WARWAR - Wins Above Replacement]], 5, FALSE)</f>
        <v>22</v>
      </c>
      <c r="F4" s="8">
        <f>E4/VLOOKUP(A4, FanGraphs_Current___Pitcher[[Name]:[GG - Games Pitched]], 6, FALSE)*VLOOKUP(A4,'FanGraphs ZiPS - Update - Pitch'!$B$2:$G$649, 6, FALSE)</f>
        <v>40.857142857142854</v>
      </c>
    </row>
    <row r="5" spans="1:6" x14ac:dyDescent="0.45">
      <c r="A5" t="s">
        <v>2089</v>
      </c>
      <c r="B5" t="str">
        <f>VLOOKUP(Table8102[[#This Row],[Player]], FanGraphs_Current___Pitcher[[Name]:[Team]], 2,FALSE)</f>
        <v>SDP</v>
      </c>
      <c r="C5" s="1">
        <f>VLOOKUP($A5,FanGraphs_Current___Pitcher[[Name]:[WARWAR - Wins Above Replacement]], 3, FALSE)</f>
        <v>4</v>
      </c>
      <c r="D5" s="2">
        <f>C5/VLOOKUP(A5, FanGraphs_Current___Pitcher[[Name]:[GG - Games Pitched]], 6, FALSE)*VLOOKUP(A5,'FanGraphs ZiPS - Update - Pitch'!$B$2:$G$649, 6, FALSE)</f>
        <v>6.5454545454545459</v>
      </c>
      <c r="E5" s="8">
        <f>VLOOKUP($A5,FanGraphs_Current___Pitcher[[Name]:[WARWAR - Wins Above Replacement]], 5, FALSE)</f>
        <v>20</v>
      </c>
      <c r="F5" s="8">
        <f>E5/VLOOKUP(A5, FanGraphs_Current___Pitcher[[Name]:[GG - Games Pitched]], 6, FALSE)*VLOOKUP(A5,'FanGraphs ZiPS - Update - Pitch'!$B$2:$G$649, 6, FALSE)</f>
        <v>32.727272727272727</v>
      </c>
    </row>
    <row r="6" spans="1:6" x14ac:dyDescent="0.45">
      <c r="A6" t="s">
        <v>2081</v>
      </c>
      <c r="B6" t="str">
        <f>VLOOKUP(Table8102[[#This Row],[Player]], FanGraphs_Current___Pitcher[[Name]:[Team]], 2,FALSE)</f>
        <v>ATL</v>
      </c>
      <c r="C6" s="1">
        <f>VLOOKUP($A6,FanGraphs_Current___Pitcher[[Name]:[WARWAR - Wins Above Replacement]], 3, FALSE)</f>
        <v>0</v>
      </c>
      <c r="D6" s="2">
        <f>C6/VLOOKUP(A6, FanGraphs_Current___Pitcher[[Name]:[GG - Games Pitched]], 6, FALSE)*VLOOKUP(A6,'FanGraphs ZiPS - Update - Pitch'!$B$2:$G$649, 6, FALSE)</f>
        <v>0</v>
      </c>
      <c r="E6" s="8">
        <f>VLOOKUP($A6,FanGraphs_Current___Pitcher[[Name]:[WARWAR - Wins Above Replacement]], 5, FALSE)</f>
        <v>20</v>
      </c>
      <c r="F6" s="8">
        <f>E6/VLOOKUP(A6, FanGraphs_Current___Pitcher[[Name]:[GG - Games Pitched]], 6, FALSE)*VLOOKUP(A6,'FanGraphs ZiPS - Update - Pitch'!$B$2:$G$649, 6, FALSE)</f>
        <v>38.125</v>
      </c>
    </row>
    <row r="7" spans="1:6" x14ac:dyDescent="0.45">
      <c r="A7" t="s">
        <v>2043</v>
      </c>
      <c r="B7" t="str">
        <f>VLOOKUP(Table8102[[#This Row],[Player]], FanGraphs_Current___Pitcher[[Name]:[Team]], 2,FALSE)</f>
        <v>NYY</v>
      </c>
      <c r="C7" s="1">
        <f>VLOOKUP($A7,FanGraphs_Current___Pitcher[[Name]:[WARWAR - Wins Above Replacement]], 3, FALSE)</f>
        <v>1</v>
      </c>
      <c r="D7" s="2">
        <f>C7/VLOOKUP(A7, FanGraphs_Current___Pitcher[[Name]:[GG - Games Pitched]], 6, FALSE)*VLOOKUP(A7,'FanGraphs ZiPS - Update - Pitch'!$B$2:$G$649, 6, FALSE)</f>
        <v>1.857142857142857</v>
      </c>
      <c r="E7" s="8">
        <f>VLOOKUP($A7,FanGraphs_Current___Pitcher[[Name]:[WARWAR - Wins Above Replacement]], 5, FALSE)</f>
        <v>19</v>
      </c>
      <c r="F7" s="8">
        <f>E7/VLOOKUP(A7, FanGraphs_Current___Pitcher[[Name]:[GG - Games Pitched]], 6, FALSE)*VLOOKUP(A7,'FanGraphs ZiPS - Update - Pitch'!$B$2:$G$649, 6, FALSE)</f>
        <v>35.285714285714285</v>
      </c>
    </row>
    <row r="8" spans="1:6" x14ac:dyDescent="0.45">
      <c r="A8" t="s">
        <v>2053</v>
      </c>
      <c r="B8" t="str">
        <f>VLOOKUP(Table8102[[#This Row],[Player]], FanGraphs_Current___Pitcher[[Name]:[Team]], 2,FALSE)</f>
        <v>BAL</v>
      </c>
      <c r="C8" s="1">
        <f>VLOOKUP($A8,FanGraphs_Current___Pitcher[[Name]:[WARWAR - Wins Above Replacement]], 3, FALSE)</f>
        <v>5</v>
      </c>
      <c r="D8" s="2">
        <f>C8/VLOOKUP(A8, FanGraphs_Current___Pitcher[[Name]:[GG - Games Pitched]], 6, FALSE)*VLOOKUP(A8,'FanGraphs ZiPS - Update - Pitch'!$B$2:$G$649, 6, FALSE)</f>
        <v>9.264705882352942</v>
      </c>
      <c r="E8" s="8">
        <f>VLOOKUP($A8,FanGraphs_Current___Pitcher[[Name]:[WARWAR - Wins Above Replacement]], 5, FALSE)</f>
        <v>19</v>
      </c>
      <c r="F8" s="8">
        <f>E8/VLOOKUP(A8, FanGraphs_Current___Pitcher[[Name]:[GG - Games Pitched]], 6, FALSE)*VLOOKUP(A8,'FanGraphs ZiPS - Update - Pitch'!$B$2:$G$649, 6, FALSE)</f>
        <v>35.205882352941174</v>
      </c>
    </row>
    <row r="9" spans="1:6" x14ac:dyDescent="0.45">
      <c r="A9" t="s">
        <v>2140</v>
      </c>
      <c r="B9" t="str">
        <f>VLOOKUP(Table8102[[#This Row],[Player]], FanGraphs_Current___Pitcher[[Name]:[Team]], 2,FALSE)</f>
        <v>PIT</v>
      </c>
      <c r="C9" s="1">
        <f>VLOOKUP($A9,FanGraphs_Current___Pitcher[[Name]:[WARWAR - Wins Above Replacement]], 3, FALSE)</f>
        <v>3</v>
      </c>
      <c r="D9" s="2">
        <f>C9/VLOOKUP(A9, FanGraphs_Current___Pitcher[[Name]:[GG - Games Pitched]], 6, FALSE)*VLOOKUP(A9,'FanGraphs ZiPS - Update - Pitch'!$B$2:$G$649, 6, FALSE)</f>
        <v>5.6470588235294121</v>
      </c>
      <c r="E9" s="8">
        <f>VLOOKUP($A9,FanGraphs_Current___Pitcher[[Name]:[WARWAR - Wins Above Replacement]], 5, FALSE)</f>
        <v>16</v>
      </c>
      <c r="F9" s="8">
        <f>E9/VLOOKUP(A9, FanGraphs_Current___Pitcher[[Name]:[GG - Games Pitched]], 6, FALSE)*VLOOKUP(A9,'FanGraphs ZiPS - Update - Pitch'!$B$2:$G$649, 6, FALSE)</f>
        <v>30.117647058823529</v>
      </c>
    </row>
    <row r="10" spans="1:6" x14ac:dyDescent="0.45">
      <c r="A10" t="s">
        <v>1975</v>
      </c>
      <c r="B10" t="str">
        <f>VLOOKUP(Table8102[[#This Row],[Player]], FanGraphs_Current___Pitcher[[Name]:[Team]], 2,FALSE)</f>
        <v>OAK</v>
      </c>
      <c r="C10" s="1">
        <f>VLOOKUP($A10,FanGraphs_Current___Pitcher[[Name]:[WARWAR - Wins Above Replacement]], 3, FALSE)</f>
        <v>1</v>
      </c>
      <c r="D10" s="2">
        <f>C10/VLOOKUP(A10, FanGraphs_Current___Pitcher[[Name]:[GG - Games Pitched]], 6, FALSE)*VLOOKUP(A10,'FanGraphs ZiPS - Update - Pitch'!$B$2:$G$649, 6, FALSE)</f>
        <v>1.8333333333333333</v>
      </c>
      <c r="E10" s="8">
        <f>VLOOKUP($A10,FanGraphs_Current___Pitcher[[Name]:[WARWAR - Wins Above Replacement]], 5, FALSE)</f>
        <v>14</v>
      </c>
      <c r="F10" s="8">
        <f>E10/VLOOKUP(A10, FanGraphs_Current___Pitcher[[Name]:[GG - Games Pitched]], 6, FALSE)*VLOOKUP(A10,'FanGraphs ZiPS - Update - Pitch'!$B$2:$G$649, 6, FALSE)</f>
        <v>25.666666666666668</v>
      </c>
    </row>
    <row r="11" spans="1:6" x14ac:dyDescent="0.45">
      <c r="A11" t="s">
        <v>2209</v>
      </c>
      <c r="B11" t="str">
        <f>VLOOKUP(Table8102[[#This Row],[Player]], FanGraphs_Current___Pitcher[[Name]:[Team]], 2,FALSE)</f>
        <v>KCR</v>
      </c>
      <c r="C11" s="1">
        <f>VLOOKUP($A11,FanGraphs_Current___Pitcher[[Name]:[WARWAR - Wins Above Replacement]], 3, FALSE)</f>
        <v>4</v>
      </c>
      <c r="D11" s="2">
        <f>C11/VLOOKUP(A11, FanGraphs_Current___Pitcher[[Name]:[GG - Games Pitched]], 6, FALSE)*VLOOKUP(A11,'FanGraphs ZiPS - Update - Pitch'!$B$2:$G$649, 6, FALSE)</f>
        <v>6.375</v>
      </c>
      <c r="E11" s="8">
        <f>VLOOKUP($A11,FanGraphs_Current___Pitcher[[Name]:[WARWAR - Wins Above Replacement]], 5, FALSE)</f>
        <v>14</v>
      </c>
      <c r="F11" s="8">
        <f>E11/VLOOKUP(A11, FanGraphs_Current___Pitcher[[Name]:[GG - Games Pitched]], 6, FALSE)*VLOOKUP(A11,'FanGraphs ZiPS - Update - Pitch'!$B$2:$G$649, 6, FALSE)</f>
        <v>22.3125</v>
      </c>
    </row>
    <row r="12" spans="1:6" x14ac:dyDescent="0.45">
      <c r="A12" t="s">
        <v>2285</v>
      </c>
      <c r="B12" t="str">
        <f>VLOOKUP(Table8102[[#This Row],[Player]], FanGraphs_Current___Pitcher[[Name]:[Team]], 2,FALSE)</f>
        <v>SFG</v>
      </c>
      <c r="C12" s="1">
        <f>VLOOKUP($A12,FanGraphs_Current___Pitcher[[Name]:[WARWAR - Wins Above Replacement]], 3, FALSE)</f>
        <v>3</v>
      </c>
      <c r="D12" s="2">
        <f>C12/VLOOKUP(A12, FanGraphs_Current___Pitcher[[Name]:[GG - Games Pitched]], 6, FALSE)*VLOOKUP(A12,'FanGraphs ZiPS - Update - Pitch'!$B$2:$G$649, 6, FALSE)</f>
        <v>5.7352941176470589</v>
      </c>
      <c r="E12" s="8">
        <f>VLOOKUP($A12,FanGraphs_Current___Pitcher[[Name]:[WARWAR - Wins Above Replacement]], 5, FALSE)</f>
        <v>14</v>
      </c>
      <c r="F12" s="8">
        <f>E12/VLOOKUP(A12, FanGraphs_Current___Pitcher[[Name]:[GG - Games Pitched]], 6, FALSE)*VLOOKUP(A12,'FanGraphs ZiPS - Update - Pitch'!$B$2:$G$649, 6, FALSE)</f>
        <v>26.764705882352938</v>
      </c>
    </row>
    <row r="13" spans="1:6" x14ac:dyDescent="0.45">
      <c r="A13" t="s">
        <v>2019</v>
      </c>
      <c r="B13" t="str">
        <f>VLOOKUP(Table8102[[#This Row],[Player]], FanGraphs_Current___Pitcher[[Name]:[Team]], 2,FALSE)</f>
        <v>SEA</v>
      </c>
      <c r="C13" s="1">
        <f>VLOOKUP($A13,FanGraphs_Current___Pitcher[[Name]:[WARWAR - Wins Above Replacement]], 3, FALSE)</f>
        <v>2</v>
      </c>
      <c r="D13" s="2">
        <f>C13/VLOOKUP(A13, FanGraphs_Current___Pitcher[[Name]:[GG - Games Pitched]], 6, FALSE)*VLOOKUP(A13,'FanGraphs ZiPS - Update - Pitch'!$B$2:$G$649, 6, FALSE)</f>
        <v>3.7575757575757578</v>
      </c>
      <c r="E13" s="8">
        <f>VLOOKUP($A13,FanGraphs_Current___Pitcher[[Name]:[WARWAR - Wins Above Replacement]], 5, FALSE)</f>
        <v>13</v>
      </c>
      <c r="F13" s="8">
        <f>E13/VLOOKUP(A13, FanGraphs_Current___Pitcher[[Name]:[GG - Games Pitched]], 6, FALSE)*VLOOKUP(A13,'FanGraphs ZiPS - Update - Pitch'!$B$2:$G$649, 6, FALSE)</f>
        <v>24.424242424242422</v>
      </c>
    </row>
    <row r="14" spans="1:6" x14ac:dyDescent="0.45">
      <c r="A14" t="s">
        <v>2006</v>
      </c>
      <c r="B14" t="str">
        <f>VLOOKUP(Table8102[[#This Row],[Player]], FanGraphs_Current___Pitcher[[Name]:[Team]], 2,FALSE)</f>
        <v>HOU</v>
      </c>
      <c r="C14" s="1">
        <f>VLOOKUP($A14,FanGraphs_Current___Pitcher[[Name]:[WARWAR - Wins Above Replacement]], 3, FALSE)</f>
        <v>3</v>
      </c>
      <c r="D14" s="2">
        <f>C14/VLOOKUP(A14, FanGraphs_Current___Pitcher[[Name]:[GG - Games Pitched]], 6, FALSE)*VLOOKUP(A14,'FanGraphs ZiPS - Update - Pitch'!$B$2:$G$649, 6, FALSE)</f>
        <v>5.5</v>
      </c>
      <c r="E14" s="8">
        <f>VLOOKUP($A14,FanGraphs_Current___Pitcher[[Name]:[WARWAR - Wins Above Replacement]], 5, FALSE)</f>
        <v>13</v>
      </c>
      <c r="F14" s="8">
        <f>E14/VLOOKUP(A14, FanGraphs_Current___Pitcher[[Name]:[GG - Games Pitched]], 6, FALSE)*VLOOKUP(A14,'FanGraphs ZiPS - Update - Pitch'!$B$2:$G$649, 6, FALSE)</f>
        <v>23.833333333333332</v>
      </c>
    </row>
    <row r="15" spans="1:6" x14ac:dyDescent="0.45">
      <c r="A15" t="s">
        <v>2046</v>
      </c>
      <c r="B15" t="str">
        <f>VLOOKUP(Table8102[[#This Row],[Player]], FanGraphs_Current___Pitcher[[Name]:[Team]], 2,FALSE)</f>
        <v>PHI</v>
      </c>
      <c r="C15" s="1">
        <f>VLOOKUP($A15,FanGraphs_Current___Pitcher[[Name]:[WARWAR - Wins Above Replacement]], 3, FALSE)</f>
        <v>1</v>
      </c>
      <c r="D15" s="2">
        <f>C15/VLOOKUP(A15, FanGraphs_Current___Pitcher[[Name]:[GG - Games Pitched]], 6, FALSE)*VLOOKUP(A15,'FanGraphs ZiPS - Update - Pitch'!$B$2:$G$649, 6, FALSE)</f>
        <v>1.7777777777777777</v>
      </c>
      <c r="E15" s="8">
        <f>VLOOKUP($A15,FanGraphs_Current___Pitcher[[Name]:[WARWAR - Wins Above Replacement]], 5, FALSE)</f>
        <v>12</v>
      </c>
      <c r="F15" s="8">
        <f>E15/VLOOKUP(A15, FanGraphs_Current___Pitcher[[Name]:[GG - Games Pitched]], 6, FALSE)*VLOOKUP(A15,'FanGraphs ZiPS - Update - Pitch'!$B$2:$G$649, 6, FALSE)</f>
        <v>21.333333333333332</v>
      </c>
    </row>
    <row r="16" spans="1:6" x14ac:dyDescent="0.45">
      <c r="A16" t="s">
        <v>2163</v>
      </c>
      <c r="B16" t="str">
        <f>VLOOKUP(Table8102[[#This Row],[Player]], FanGraphs_Current___Pitcher[[Name]:[Team]], 2,FALSE)</f>
        <v>MIA</v>
      </c>
      <c r="C16" s="1">
        <f>VLOOKUP($A16,FanGraphs_Current___Pitcher[[Name]:[WARWAR - Wins Above Replacement]], 3, FALSE)</f>
        <v>6</v>
      </c>
      <c r="D16" s="2">
        <f>C16/VLOOKUP(A16, FanGraphs_Current___Pitcher[[Name]:[GG - Games Pitched]], 6, FALSE)*VLOOKUP(A16,'FanGraphs ZiPS - Update - Pitch'!$B$2:$G$649, 6, FALSE)</f>
        <v>11.657142857142857</v>
      </c>
      <c r="E16" s="8">
        <f>VLOOKUP($A16,FanGraphs_Current___Pitcher[[Name]:[WARWAR - Wins Above Replacement]], 5, FALSE)</f>
        <v>12</v>
      </c>
      <c r="F16" s="8">
        <f>E16/VLOOKUP(A16, FanGraphs_Current___Pitcher[[Name]:[GG - Games Pitched]], 6, FALSE)*VLOOKUP(A16,'FanGraphs ZiPS - Update - Pitch'!$B$2:$G$649, 6, FALSE)</f>
        <v>23.314285714285713</v>
      </c>
    </row>
    <row r="17" spans="1:6" x14ac:dyDescent="0.45">
      <c r="A17" t="s">
        <v>1995</v>
      </c>
      <c r="B17" t="str">
        <f>VLOOKUP(Table8102[[#This Row],[Player]], FanGraphs_Current___Pitcher[[Name]:[Team]], 2,FALSE)</f>
        <v>MIN</v>
      </c>
      <c r="C17" s="1">
        <f>VLOOKUP($A17,FanGraphs_Current___Pitcher[[Name]:[WARWAR - Wins Above Replacement]], 3, FALSE)</f>
        <v>3</v>
      </c>
      <c r="D17" s="2">
        <f>C17/VLOOKUP(A17, FanGraphs_Current___Pitcher[[Name]:[GG - Games Pitched]], 6, FALSE)*VLOOKUP(A17,'FanGraphs ZiPS - Update - Pitch'!$B$2:$G$649, 6, FALSE)</f>
        <v>5.1315789473684204</v>
      </c>
      <c r="E17" s="8">
        <f>VLOOKUP($A17,FanGraphs_Current___Pitcher[[Name]:[WARWAR - Wins Above Replacement]], 5, FALSE)</f>
        <v>7</v>
      </c>
      <c r="F17" s="8">
        <f>E17/VLOOKUP(A17, FanGraphs_Current___Pitcher[[Name]:[GG - Games Pitched]], 6, FALSE)*VLOOKUP(A17,'FanGraphs ZiPS - Update - Pitch'!$B$2:$G$649, 6, FALSE)</f>
        <v>11.973684210526315</v>
      </c>
    </row>
    <row r="18" spans="1:6" x14ac:dyDescent="0.45">
      <c r="A18" t="s">
        <v>2086</v>
      </c>
      <c r="B18" t="str">
        <f>VLOOKUP(Table8102[[#This Row],[Player]], FanGraphs_Current___Pitcher[[Name]:[Team]], 2,FALSE)</f>
        <v>SEA</v>
      </c>
      <c r="C18" s="1">
        <f>VLOOKUP($A18,FanGraphs_Current___Pitcher[[Name]:[WARWAR - Wins Above Replacement]], 3, FALSE)</f>
        <v>5</v>
      </c>
      <c r="D18" s="2">
        <f>C18/VLOOKUP(A18, FanGraphs_Current___Pitcher[[Name]:[GG - Games Pitched]], 6, FALSE)*VLOOKUP(A18,'FanGraphs ZiPS - Update - Pitch'!$B$2:$G$649, 6, FALSE)</f>
        <v>8.6842105263157894</v>
      </c>
      <c r="E18" s="8">
        <f>VLOOKUP($A18,FanGraphs_Current___Pitcher[[Name]:[WARWAR - Wins Above Replacement]], 5, FALSE)</f>
        <v>7</v>
      </c>
      <c r="F18" s="8">
        <f>E18/VLOOKUP(A18, FanGraphs_Current___Pitcher[[Name]:[GG - Games Pitched]], 6, FALSE)*VLOOKUP(A18,'FanGraphs ZiPS - Update - Pitch'!$B$2:$G$649, 6, FALSE)</f>
        <v>12.157894736842104</v>
      </c>
    </row>
    <row r="19" spans="1:6" x14ac:dyDescent="0.45">
      <c r="A19" t="s">
        <v>2379</v>
      </c>
      <c r="B19" t="str">
        <f>VLOOKUP(Table8102[[#This Row],[Player]], FanGraphs_Current___Pitcher[[Name]:[Team]], 2,FALSE)</f>
        <v>CHW</v>
      </c>
      <c r="C19" s="1">
        <f>VLOOKUP($A19,FanGraphs_Current___Pitcher[[Name]:[WARWAR - Wins Above Replacement]], 3, FALSE)</f>
        <v>2</v>
      </c>
      <c r="D19" s="2">
        <f>C19/VLOOKUP(A19, FanGraphs_Current___Pitcher[[Name]:[GG - Games Pitched]], 6, FALSE)*VLOOKUP(A19,'FanGraphs ZiPS - Update - Pitch'!$B$2:$G$649, 6, FALSE)</f>
        <v>3.0285714285714285</v>
      </c>
      <c r="E19" s="8">
        <f>VLOOKUP($A19,FanGraphs_Current___Pitcher[[Name]:[WARWAR - Wins Above Replacement]], 5, FALSE)</f>
        <v>7</v>
      </c>
      <c r="F19" s="8">
        <f>E19/VLOOKUP(A19, FanGraphs_Current___Pitcher[[Name]:[GG - Games Pitched]], 6, FALSE)*VLOOKUP(A19,'FanGraphs ZiPS - Update - Pitch'!$B$2:$G$649, 6, FALSE)</f>
        <v>10.600000000000001</v>
      </c>
    </row>
    <row r="20" spans="1:6" x14ac:dyDescent="0.45">
      <c r="A20" t="s">
        <v>2294</v>
      </c>
      <c r="B20" t="str">
        <f>VLOOKUP(Table8102[[#This Row],[Player]], FanGraphs_Current___Pitcher[[Name]:[Team]], 2,FALSE)</f>
        <v>COL</v>
      </c>
      <c r="C20" s="1">
        <f>VLOOKUP($A20,FanGraphs_Current___Pitcher[[Name]:[WARWAR - Wins Above Replacement]], 3, FALSE)</f>
        <v>5</v>
      </c>
      <c r="D20" s="2">
        <f>C20/VLOOKUP(A20, FanGraphs_Current___Pitcher[[Name]:[GG - Games Pitched]], 6, FALSE)*VLOOKUP(A20,'FanGraphs ZiPS - Update - Pitch'!$B$2:$G$649, 6, FALSE)</f>
        <v>7.7777777777777786</v>
      </c>
      <c r="E20" s="8">
        <f>VLOOKUP($A20,FanGraphs_Current___Pitcher[[Name]:[WARWAR - Wins Above Replacement]], 5, FALSE)</f>
        <v>6</v>
      </c>
      <c r="F20" s="8">
        <f>E20/VLOOKUP(A20, FanGraphs_Current___Pitcher[[Name]:[GG - Games Pitched]], 6, FALSE)*VLOOKUP(A20,'FanGraphs ZiPS - Update - Pitch'!$B$2:$G$649, 6, FALSE)</f>
        <v>9.3333333333333321</v>
      </c>
    </row>
    <row r="21" spans="1:6" x14ac:dyDescent="0.45">
      <c r="A21" t="s">
        <v>1997</v>
      </c>
      <c r="B21" t="str">
        <f>VLOOKUP(Table8102[[#This Row],[Player]], FanGraphs_Current___Pitcher[[Name]:[Team]], 2,FALSE)</f>
        <v>PHI</v>
      </c>
      <c r="C21" s="1">
        <f>VLOOKUP($A21,FanGraphs_Current___Pitcher[[Name]:[WARWAR - Wins Above Replacement]], 3, FALSE)</f>
        <v>3</v>
      </c>
      <c r="D21" s="2">
        <f>C21/VLOOKUP(A21, FanGraphs_Current___Pitcher[[Name]:[GG - Games Pitched]], 6, FALSE)*VLOOKUP(A21,'FanGraphs ZiPS - Update - Pitch'!$B$2:$G$649, 6, FALSE)</f>
        <v>5.5</v>
      </c>
      <c r="E21" s="8">
        <f>VLOOKUP($A21,FanGraphs_Current___Pitcher[[Name]:[WARWAR - Wins Above Replacement]], 5, FALSE)</f>
        <v>6</v>
      </c>
      <c r="F21" s="8">
        <f>E21/VLOOKUP(A21, FanGraphs_Current___Pitcher[[Name]:[GG - Games Pitched]], 6, FALSE)*VLOOKUP(A21,'FanGraphs ZiPS - Update - Pitch'!$B$2:$G$649, 6, FALSE)</f>
        <v>11</v>
      </c>
    </row>
    <row r="22" spans="1:6" x14ac:dyDescent="0.45">
      <c r="A22" t="s">
        <v>2120</v>
      </c>
      <c r="B22" t="str">
        <f>VLOOKUP(Table8102[[#This Row],[Player]], FanGraphs_Current___Pitcher[[Name]:[Team]], 2,FALSE)</f>
        <v>ARI</v>
      </c>
      <c r="C22" s="1">
        <f>VLOOKUP($A22,FanGraphs_Current___Pitcher[[Name]:[WARWAR - Wins Above Replacement]], 3, FALSE)</f>
        <v>6</v>
      </c>
      <c r="D22" s="2">
        <f>C22/VLOOKUP(A22, FanGraphs_Current___Pitcher[[Name]:[GG - Games Pitched]], 6, FALSE)*VLOOKUP(A22,'FanGraphs ZiPS - Update - Pitch'!$B$2:$G$649, 6, FALSE)</f>
        <v>11.117647058823531</v>
      </c>
      <c r="E22" s="8">
        <f>VLOOKUP($A22,FanGraphs_Current___Pitcher[[Name]:[WARWAR - Wins Above Replacement]], 5, FALSE)</f>
        <v>5</v>
      </c>
      <c r="F22" s="8">
        <f>E22/VLOOKUP(A22, FanGraphs_Current___Pitcher[[Name]:[GG - Games Pitched]], 6, FALSE)*VLOOKUP(A22,'FanGraphs ZiPS - Update - Pitch'!$B$2:$G$649, 6, FALSE)</f>
        <v>9.264705882352942</v>
      </c>
    </row>
    <row r="23" spans="1:6" x14ac:dyDescent="0.45">
      <c r="A23" t="s">
        <v>2501</v>
      </c>
      <c r="B23" t="str">
        <f>VLOOKUP(Table8102[[#This Row],[Player]], FanGraphs_Current___Pitcher[[Name]:[Team]], 2,FALSE)</f>
        <v>COL</v>
      </c>
      <c r="C23" s="1">
        <f>VLOOKUP($A23,FanGraphs_Current___Pitcher[[Name]:[WARWAR - Wins Above Replacement]], 3, FALSE)</f>
        <v>4</v>
      </c>
      <c r="D23" s="2">
        <f>C23/VLOOKUP(A23, FanGraphs_Current___Pitcher[[Name]:[GG - Games Pitched]], 6, FALSE)*VLOOKUP(A23,'FanGraphs ZiPS - Update - Pitch'!$B$2:$G$649, 6, FALSE)</f>
        <v>6.4444444444444438</v>
      </c>
      <c r="E23" s="8">
        <f>VLOOKUP($A23,FanGraphs_Current___Pitcher[[Name]:[WARWAR - Wins Above Replacement]], 5, FALSE)</f>
        <v>5</v>
      </c>
      <c r="F23" s="8">
        <f>E23/VLOOKUP(A23, FanGraphs_Current___Pitcher[[Name]:[GG - Games Pitched]], 6, FALSE)*VLOOKUP(A23,'FanGraphs ZiPS - Update - Pitch'!$B$2:$G$649, 6, FALSE)</f>
        <v>8.0555555555555554</v>
      </c>
    </row>
    <row r="24" spans="1:6" x14ac:dyDescent="0.45">
      <c r="A24" t="s">
        <v>2065</v>
      </c>
      <c r="B24" t="str">
        <f>VLOOKUP(Table8102[[#This Row],[Player]], FanGraphs_Current___Pitcher[[Name]:[Team]], 2,FALSE)</f>
        <v>LAD</v>
      </c>
      <c r="C24" s="1">
        <f>VLOOKUP($A24,FanGraphs_Current___Pitcher[[Name]:[WARWAR - Wins Above Replacement]], 3, FALSE)</f>
        <v>1</v>
      </c>
      <c r="D24" s="2">
        <f>C24/VLOOKUP(A24, FanGraphs_Current___Pitcher[[Name]:[GG - Games Pitched]], 6, FALSE)*VLOOKUP(A24,'FanGraphs ZiPS - Update - Pitch'!$B$2:$G$649, 6, FALSE)</f>
        <v>1.857142857142857</v>
      </c>
      <c r="E24" s="8">
        <f>VLOOKUP($A24,FanGraphs_Current___Pitcher[[Name]:[WARWAR - Wins Above Replacement]], 5, FALSE)</f>
        <v>4</v>
      </c>
      <c r="F24" s="8">
        <f>E24/VLOOKUP(A24, FanGraphs_Current___Pitcher[[Name]:[GG - Games Pitched]], 6, FALSE)*VLOOKUP(A24,'FanGraphs ZiPS - Update - Pitch'!$B$2:$G$649, 6, FALSE)</f>
        <v>7.4285714285714279</v>
      </c>
    </row>
    <row r="25" spans="1:6" x14ac:dyDescent="0.45">
      <c r="A25" t="s">
        <v>2217</v>
      </c>
      <c r="B25" t="str">
        <f>VLOOKUP(Table8102[[#This Row],[Player]], FanGraphs_Current___Pitcher[[Name]:[Team]], 2,FALSE)</f>
        <v>KCR</v>
      </c>
      <c r="C25" s="1">
        <f>VLOOKUP($A25,FanGraphs_Current___Pitcher[[Name]:[WARWAR - Wins Above Replacement]], 3, FALSE)</f>
        <v>2</v>
      </c>
      <c r="D25" s="2">
        <f>C25/VLOOKUP(A25, FanGraphs_Current___Pitcher[[Name]:[GG - Games Pitched]], 6, FALSE)*VLOOKUP(A25,'FanGraphs ZiPS - Update - Pitch'!$B$2:$G$649, 6, FALSE)</f>
        <v>3.6363636363636367</v>
      </c>
      <c r="E25" s="8">
        <f>VLOOKUP($A25,FanGraphs_Current___Pitcher[[Name]:[WARWAR - Wins Above Replacement]], 5, FALSE)</f>
        <v>4</v>
      </c>
      <c r="F25" s="8">
        <f>E25/VLOOKUP(A25, FanGraphs_Current___Pitcher[[Name]:[GG - Games Pitched]], 6, FALSE)*VLOOKUP(A25,'FanGraphs ZiPS - Update - Pitch'!$B$2:$G$649, 6, FALSE)</f>
        <v>7.2727272727272734</v>
      </c>
    </row>
    <row r="26" spans="1:6" x14ac:dyDescent="0.45">
      <c r="A26" t="s">
        <v>2091</v>
      </c>
      <c r="B26" t="str">
        <f>VLOOKUP(Table8102[[#This Row],[Player]], FanGraphs_Current___Pitcher[[Name]:[Team]], 2,FALSE)</f>
        <v>NYM</v>
      </c>
      <c r="C26" s="1">
        <f>VLOOKUP($A26,FanGraphs_Current___Pitcher[[Name]:[WARWAR - Wins Above Replacement]], 3, FALSE)</f>
        <v>7</v>
      </c>
      <c r="D26" s="2">
        <f>C26/VLOOKUP(A26, FanGraphs_Current___Pitcher[[Name]:[GG - Games Pitched]], 6, FALSE)*VLOOKUP(A26,'FanGraphs ZiPS - Update - Pitch'!$B$2:$G$649, 6, FALSE)</f>
        <v>11.030303030303031</v>
      </c>
      <c r="E26" s="8">
        <f>VLOOKUP($A26,FanGraphs_Current___Pitcher[[Name]:[WARWAR - Wins Above Replacement]], 5, FALSE)</f>
        <v>4</v>
      </c>
      <c r="F26" s="8">
        <f>E26/VLOOKUP(A26, FanGraphs_Current___Pitcher[[Name]:[GG - Games Pitched]], 6, FALSE)*VLOOKUP(A26,'FanGraphs ZiPS - Update - Pitch'!$B$2:$G$649, 6, FALSE)</f>
        <v>6.3030303030303028</v>
      </c>
    </row>
    <row r="27" spans="1:6" x14ac:dyDescent="0.45">
      <c r="A27" t="s">
        <v>2148</v>
      </c>
      <c r="B27" t="str">
        <f>VLOOKUP(Table8102[[#This Row],[Player]], FanGraphs_Current___Pitcher[[Name]:[Team]], 2,FALSE)</f>
        <v>LAD</v>
      </c>
      <c r="C27" s="1">
        <f>VLOOKUP($A27,FanGraphs_Current___Pitcher[[Name]:[WARWAR - Wins Above Replacement]], 3, FALSE)</f>
        <v>5</v>
      </c>
      <c r="D27" s="2">
        <f>C27/VLOOKUP(A27, FanGraphs_Current___Pitcher[[Name]:[GG - Games Pitched]], 6, FALSE)*VLOOKUP(A27,'FanGraphs ZiPS - Update - Pitch'!$B$2:$G$649, 6, FALSE)</f>
        <v>7.7941176470588234</v>
      </c>
      <c r="E27" s="8">
        <f>VLOOKUP($A27,FanGraphs_Current___Pitcher[[Name]:[WARWAR - Wins Above Replacement]], 5, FALSE)</f>
        <v>3</v>
      </c>
      <c r="F27" s="8">
        <f>E27/VLOOKUP(A27, FanGraphs_Current___Pitcher[[Name]:[GG - Games Pitched]], 6, FALSE)*VLOOKUP(A27,'FanGraphs ZiPS - Update - Pitch'!$B$2:$G$649, 6, FALSE)</f>
        <v>4.6764705882352944</v>
      </c>
    </row>
    <row r="28" spans="1:6" x14ac:dyDescent="0.45">
      <c r="A28" t="s">
        <v>2194</v>
      </c>
      <c r="B28" t="str">
        <f>VLOOKUP(Table8102[[#This Row],[Player]], FanGraphs_Current___Pitcher[[Name]:[Team]], 2,FALSE)</f>
        <v>LAA</v>
      </c>
      <c r="C28" s="1">
        <f>VLOOKUP($A28,FanGraphs_Current___Pitcher[[Name]:[WARWAR - Wins Above Replacement]], 3, FALSE)</f>
        <v>3</v>
      </c>
      <c r="D28" s="2">
        <f>C28/VLOOKUP(A28, FanGraphs_Current___Pitcher[[Name]:[GG - Games Pitched]], 6, FALSE)*VLOOKUP(A28,'FanGraphs ZiPS - Update - Pitch'!$B$2:$G$649, 6, FALSE)</f>
        <v>5.2702702702702702</v>
      </c>
      <c r="E28" s="8">
        <f>VLOOKUP($A28,FanGraphs_Current___Pitcher[[Name]:[WARWAR - Wins Above Replacement]], 5, FALSE)</f>
        <v>3</v>
      </c>
      <c r="F28" s="8">
        <f>E28/VLOOKUP(A28, FanGraphs_Current___Pitcher[[Name]:[GG - Games Pitched]], 6, FALSE)*VLOOKUP(A28,'FanGraphs ZiPS - Update - Pitch'!$B$2:$G$649, 6, FALSE)</f>
        <v>5.2702702702702702</v>
      </c>
    </row>
    <row r="29" spans="1:6" x14ac:dyDescent="0.45">
      <c r="A29" t="s">
        <v>2184</v>
      </c>
      <c r="B29" t="str">
        <f>VLOOKUP(Table8102[[#This Row],[Player]], FanGraphs_Current___Pitcher[[Name]:[Team]], 2,FALSE)</f>
        <v>TBR</v>
      </c>
      <c r="C29" s="1">
        <f>VLOOKUP($A29,FanGraphs_Current___Pitcher[[Name]:[WARWAR - Wins Above Replacement]], 3, FALSE)</f>
        <v>5</v>
      </c>
      <c r="D29" s="2">
        <f>C29/VLOOKUP(A29, FanGraphs_Current___Pitcher[[Name]:[GG - Games Pitched]], 6, FALSE)*VLOOKUP(A29,'FanGraphs ZiPS - Update - Pitch'!$B$2:$G$649, 6, FALSE)</f>
        <v>7.9729729729729737</v>
      </c>
      <c r="E29" s="8">
        <f>VLOOKUP($A29,FanGraphs_Current___Pitcher[[Name]:[WARWAR - Wins Above Replacement]], 5, FALSE)</f>
        <v>3</v>
      </c>
      <c r="F29" s="8">
        <f>E29/VLOOKUP(A29, FanGraphs_Current___Pitcher[[Name]:[GG - Games Pitched]], 6, FALSE)*VLOOKUP(A29,'FanGraphs ZiPS - Update - Pitch'!$B$2:$G$649, 6, FALSE)</f>
        <v>4.7837837837837842</v>
      </c>
    </row>
    <row r="30" spans="1:6" x14ac:dyDescent="0.45">
      <c r="A30" t="s">
        <v>2178</v>
      </c>
      <c r="B30" t="str">
        <f>VLOOKUP(Table8102[[#This Row],[Player]], FanGraphs_Current___Pitcher[[Name]:[Team]], 2,FALSE)</f>
        <v>TBR</v>
      </c>
      <c r="C30" s="1">
        <f>VLOOKUP($A30,FanGraphs_Current___Pitcher[[Name]:[WARWAR - Wins Above Replacement]], 3, FALSE)</f>
        <v>4</v>
      </c>
      <c r="D30" s="2">
        <f>C30/VLOOKUP(A30, FanGraphs_Current___Pitcher[[Name]:[GG - Games Pitched]], 6, FALSE)*VLOOKUP(A30,'FanGraphs ZiPS - Update - Pitch'!$B$2:$G$649, 6, FALSE)</f>
        <v>7.1351351351351351</v>
      </c>
      <c r="E30" s="8">
        <f>VLOOKUP($A30,FanGraphs_Current___Pitcher[[Name]:[WARWAR - Wins Above Replacement]], 5, FALSE)</f>
        <v>3</v>
      </c>
      <c r="F30" s="8">
        <f>E30/VLOOKUP(A30, FanGraphs_Current___Pitcher[[Name]:[GG - Games Pitched]], 6, FALSE)*VLOOKUP(A30,'FanGraphs ZiPS - Update - Pitch'!$B$2:$G$649, 6, FALSE)</f>
        <v>5.3513513513513518</v>
      </c>
    </row>
    <row r="31" spans="1:6" x14ac:dyDescent="0.45">
      <c r="A31" t="s">
        <v>2460</v>
      </c>
      <c r="B31" t="str">
        <f>VLOOKUP(Table8102[[#This Row],[Player]], FanGraphs_Current___Pitcher[[Name]:[Team]], 2,FALSE)</f>
        <v>BAL</v>
      </c>
      <c r="C31" s="1">
        <f>VLOOKUP($A31,FanGraphs_Current___Pitcher[[Name]:[WARWAR - Wins Above Replacement]], 3, FALSE)</f>
        <v>3</v>
      </c>
      <c r="D31" s="2">
        <f>C31/VLOOKUP(A31, FanGraphs_Current___Pitcher[[Name]:[GG - Games Pitched]], 6, FALSE)*VLOOKUP(A31,'FanGraphs ZiPS - Update - Pitch'!$B$2:$G$649, 6, FALSE)</f>
        <v>5.4749999999999996</v>
      </c>
      <c r="E31" s="8">
        <f>VLOOKUP($A31,FanGraphs_Current___Pitcher[[Name]:[WARWAR - Wins Above Replacement]], 5, FALSE)</f>
        <v>3</v>
      </c>
      <c r="F31" s="8">
        <f>E31/VLOOKUP(A31, FanGraphs_Current___Pitcher[[Name]:[GG - Games Pitched]], 6, FALSE)*VLOOKUP(A31,'FanGraphs ZiPS - Update - Pitch'!$B$2:$G$649, 6, FALSE)</f>
        <v>5.4749999999999996</v>
      </c>
    </row>
    <row r="32" spans="1:6" x14ac:dyDescent="0.45">
      <c r="A32" t="s">
        <v>2031</v>
      </c>
      <c r="B32" t="str">
        <f>VLOOKUP(Table8102[[#This Row],[Player]], FanGraphs_Current___Pitcher[[Name]:[Team]], 2,FALSE)</f>
        <v>HOU</v>
      </c>
      <c r="C32" s="1">
        <f>VLOOKUP($A32,FanGraphs_Current___Pitcher[[Name]:[WARWAR - Wins Above Replacement]], 3, FALSE)</f>
        <v>0</v>
      </c>
      <c r="D32" s="2">
        <f>C32/VLOOKUP(A32, FanGraphs_Current___Pitcher[[Name]:[GG - Games Pitched]], 6, FALSE)*VLOOKUP(A32,'FanGraphs ZiPS - Update - Pitch'!$B$2:$G$649, 6, FALSE)</f>
        <v>0</v>
      </c>
      <c r="E32" s="8">
        <f>VLOOKUP($A32,FanGraphs_Current___Pitcher[[Name]:[WARWAR - Wins Above Replacement]], 5, FALSE)</f>
        <v>2</v>
      </c>
      <c r="F32" s="8">
        <f>E32/VLOOKUP(A32, FanGraphs_Current___Pitcher[[Name]:[GG - Games Pitched]], 6, FALSE)*VLOOKUP(A32,'FanGraphs ZiPS - Update - Pitch'!$B$2:$G$649, 6, FALSE)</f>
        <v>3.6</v>
      </c>
    </row>
    <row r="33" spans="1:6" x14ac:dyDescent="0.45">
      <c r="A33" t="s">
        <v>2054</v>
      </c>
      <c r="B33" t="str">
        <f>VLOOKUP(Table8102[[#This Row],[Player]], FanGraphs_Current___Pitcher[[Name]:[Team]], 2,FALSE)</f>
        <v>CHW</v>
      </c>
      <c r="C33" s="1">
        <f>VLOOKUP($A33,FanGraphs_Current___Pitcher[[Name]:[WARWAR - Wins Above Replacement]], 3, FALSE)</f>
        <v>2</v>
      </c>
      <c r="D33" s="2">
        <f>C33/VLOOKUP(A33, FanGraphs_Current___Pitcher[[Name]:[GG - Games Pitched]], 6, FALSE)*VLOOKUP(A33,'FanGraphs ZiPS - Update - Pitch'!$B$2:$G$649, 6, FALSE)</f>
        <v>3.25</v>
      </c>
      <c r="E33" s="8">
        <f>VLOOKUP($A33,FanGraphs_Current___Pitcher[[Name]:[WARWAR - Wins Above Replacement]], 5, FALSE)</f>
        <v>2</v>
      </c>
      <c r="F33" s="8">
        <f>E33/VLOOKUP(A33, FanGraphs_Current___Pitcher[[Name]:[GG - Games Pitched]], 6, FALSE)*VLOOKUP(A33,'FanGraphs ZiPS - Update - Pitch'!$B$2:$G$649, 6, FALSE)</f>
        <v>3.25</v>
      </c>
    </row>
    <row r="34" spans="1:6" x14ac:dyDescent="0.45">
      <c r="A34" t="s">
        <v>2075</v>
      </c>
      <c r="B34" t="str">
        <f>VLOOKUP(Table8102[[#This Row],[Player]], FanGraphs_Current___Pitcher[[Name]:[Team]], 2,FALSE)</f>
        <v>CHW</v>
      </c>
      <c r="C34" s="1">
        <f>VLOOKUP($A34,FanGraphs_Current___Pitcher[[Name]:[WARWAR - Wins Above Replacement]], 3, FALSE)</f>
        <v>0</v>
      </c>
      <c r="D34" s="2">
        <f>C34/VLOOKUP(A34, FanGraphs_Current___Pitcher[[Name]:[GG - Games Pitched]], 6, FALSE)*VLOOKUP(A34,'FanGraphs ZiPS - Update - Pitch'!$B$2:$G$649, 6, FALSE)</f>
        <v>0</v>
      </c>
      <c r="E34" s="8">
        <f>VLOOKUP($A34,FanGraphs_Current___Pitcher[[Name]:[WARWAR - Wins Above Replacement]], 5, FALSE)</f>
        <v>2</v>
      </c>
      <c r="F34" s="8">
        <f>E34/VLOOKUP(A34, FanGraphs_Current___Pitcher[[Name]:[GG - Games Pitched]], 6, FALSE)*VLOOKUP(A34,'FanGraphs ZiPS - Update - Pitch'!$B$2:$G$649, 6, FALSE)</f>
        <v>3.3888888888888888</v>
      </c>
    </row>
    <row r="35" spans="1:6" x14ac:dyDescent="0.45">
      <c r="A35" t="s">
        <v>2056</v>
      </c>
      <c r="B35" t="str">
        <f>VLOOKUP(Table8102[[#This Row],[Player]], FanGraphs_Current___Pitcher[[Name]:[Team]], 2,FALSE)</f>
        <v>BAL</v>
      </c>
      <c r="C35" s="1">
        <f>VLOOKUP($A35,FanGraphs_Current___Pitcher[[Name]:[WARWAR - Wins Above Replacement]], 3, FALSE)</f>
        <v>1</v>
      </c>
      <c r="D35" s="2">
        <f>C35/VLOOKUP(A35, FanGraphs_Current___Pitcher[[Name]:[GG - Games Pitched]], 6, FALSE)*VLOOKUP(A35,'FanGraphs ZiPS - Update - Pitch'!$B$2:$G$649, 6, FALSE)</f>
        <v>1.7750000000000001</v>
      </c>
      <c r="E35" s="8">
        <f>VLOOKUP($A35,FanGraphs_Current___Pitcher[[Name]:[WARWAR - Wins Above Replacement]], 5, FALSE)</f>
        <v>2</v>
      </c>
      <c r="F35" s="8">
        <f>E35/VLOOKUP(A35, FanGraphs_Current___Pitcher[[Name]:[GG - Games Pitched]], 6, FALSE)*VLOOKUP(A35,'FanGraphs ZiPS - Update - Pitch'!$B$2:$G$649, 6, FALSE)</f>
        <v>3.5500000000000003</v>
      </c>
    </row>
    <row r="36" spans="1:6" x14ac:dyDescent="0.45">
      <c r="A36" t="s">
        <v>2064</v>
      </c>
      <c r="B36" t="str">
        <f>VLOOKUP(Table8102[[#This Row],[Player]], FanGraphs_Current___Pitcher[[Name]:[Team]], 2,FALSE)</f>
        <v>MIN</v>
      </c>
      <c r="C36" s="1">
        <f>VLOOKUP($A36,FanGraphs_Current___Pitcher[[Name]:[WARWAR - Wins Above Replacement]], 3, FALSE)</f>
        <v>3</v>
      </c>
      <c r="D36" s="2">
        <f>C36/VLOOKUP(A36, FanGraphs_Current___Pitcher[[Name]:[GG - Games Pitched]], 6, FALSE)*VLOOKUP(A36,'FanGraphs ZiPS - Update - Pitch'!$B$2:$G$649, 6, FALSE)</f>
        <v>4.6875</v>
      </c>
      <c r="E36" s="8">
        <f>VLOOKUP($A36,FanGraphs_Current___Pitcher[[Name]:[WARWAR - Wins Above Replacement]], 5, FALSE)</f>
        <v>2</v>
      </c>
      <c r="F36" s="8">
        <f>E36/VLOOKUP(A36, FanGraphs_Current___Pitcher[[Name]:[GG - Games Pitched]], 6, FALSE)*VLOOKUP(A36,'FanGraphs ZiPS - Update - Pitch'!$B$2:$G$649, 6, FALSE)</f>
        <v>3.125</v>
      </c>
    </row>
    <row r="37" spans="1:6" x14ac:dyDescent="0.45">
      <c r="A37" t="s">
        <v>2230</v>
      </c>
      <c r="B37" t="str">
        <f>VLOOKUP(Table8102[[#This Row],[Player]], FanGraphs_Current___Pitcher[[Name]:[Team]], 2,FALSE)</f>
        <v>MIL</v>
      </c>
      <c r="C37" s="1">
        <f>VLOOKUP($A37,FanGraphs_Current___Pitcher[[Name]:[WARWAR - Wins Above Replacement]], 3, FALSE)</f>
        <v>5</v>
      </c>
      <c r="D37" s="2">
        <f>C37/VLOOKUP(A37, FanGraphs_Current___Pitcher[[Name]:[GG - Games Pitched]], 6, FALSE)*VLOOKUP(A37,'FanGraphs ZiPS - Update - Pitch'!$B$2:$G$649, 6, FALSE)</f>
        <v>8.9393939393939394</v>
      </c>
      <c r="E37" s="8">
        <f>VLOOKUP($A37,FanGraphs_Current___Pitcher[[Name]:[WARWAR - Wins Above Replacement]], 5, FALSE)</f>
        <v>2</v>
      </c>
      <c r="F37" s="8">
        <f>E37/VLOOKUP(A37, FanGraphs_Current___Pitcher[[Name]:[GG - Games Pitched]], 6, FALSE)*VLOOKUP(A37,'FanGraphs ZiPS - Update - Pitch'!$B$2:$G$649, 6, FALSE)</f>
        <v>3.5757575757575757</v>
      </c>
    </row>
    <row r="38" spans="1:6" x14ac:dyDescent="0.45">
      <c r="A38" t="s">
        <v>2142</v>
      </c>
      <c r="B38" t="str">
        <f>VLOOKUP(Table8102[[#This Row],[Player]], FanGraphs_Current___Pitcher[[Name]:[Team]], 2,FALSE)</f>
        <v>CLE</v>
      </c>
      <c r="C38" s="1">
        <f>VLOOKUP($A38,FanGraphs_Current___Pitcher[[Name]:[WARWAR - Wins Above Replacement]], 3, FALSE)</f>
        <v>2</v>
      </c>
      <c r="D38" s="2">
        <f>C38/VLOOKUP(A38, FanGraphs_Current___Pitcher[[Name]:[GG - Games Pitched]], 6, FALSE)*VLOOKUP(A38,'FanGraphs ZiPS - Update - Pitch'!$B$2:$G$649, 6, FALSE)</f>
        <v>3.641025641025641</v>
      </c>
      <c r="E38" s="8">
        <f>VLOOKUP($A38,FanGraphs_Current___Pitcher[[Name]:[WARWAR - Wins Above Replacement]], 5, FALSE)</f>
        <v>2</v>
      </c>
      <c r="F38" s="8">
        <f>E38/VLOOKUP(A38, FanGraphs_Current___Pitcher[[Name]:[GG - Games Pitched]], 6, FALSE)*VLOOKUP(A38,'FanGraphs ZiPS - Update - Pitch'!$B$2:$G$649, 6, FALSE)</f>
        <v>3.641025641025641</v>
      </c>
    </row>
    <row r="39" spans="1:6" x14ac:dyDescent="0.45">
      <c r="A39" t="s">
        <v>2357</v>
      </c>
      <c r="B39" t="str">
        <f>VLOOKUP(Table8102[[#This Row],[Player]], FanGraphs_Current___Pitcher[[Name]:[Team]], 2,FALSE)</f>
        <v>2 Tms</v>
      </c>
      <c r="C39" s="1">
        <f>VLOOKUP($A39,FanGraphs_Current___Pitcher[[Name]:[WARWAR - Wins Above Replacement]], 3, FALSE)</f>
        <v>2</v>
      </c>
      <c r="D39" s="2">
        <f>C39/VLOOKUP(A39, FanGraphs_Current___Pitcher[[Name]:[GG - Games Pitched]], 6, FALSE)*VLOOKUP(A39,'FanGraphs ZiPS - Update - Pitch'!$B$2:$G$649, 6, FALSE)</f>
        <v>3.7037037037037033</v>
      </c>
      <c r="E39" s="8">
        <f>VLOOKUP($A39,FanGraphs_Current___Pitcher[[Name]:[WARWAR - Wins Above Replacement]], 5, FALSE)</f>
        <v>2</v>
      </c>
      <c r="F39" s="8">
        <f>E39/VLOOKUP(A39, FanGraphs_Current___Pitcher[[Name]:[GG - Games Pitched]], 6, FALSE)*VLOOKUP(A39,'FanGraphs ZiPS - Update - Pitch'!$B$2:$G$649, 6, FALSE)</f>
        <v>3.7037037037037033</v>
      </c>
    </row>
    <row r="40" spans="1:6" x14ac:dyDescent="0.45">
      <c r="A40" t="s">
        <v>2311</v>
      </c>
      <c r="B40" t="str">
        <f>VLOOKUP(Table8102[[#This Row],[Player]], FanGraphs_Current___Pitcher[[Name]:[Team]], 2,FALSE)</f>
        <v>TOR</v>
      </c>
      <c r="C40" s="1">
        <f>VLOOKUP($A40,FanGraphs_Current___Pitcher[[Name]:[WARWAR - Wins Above Replacement]], 3, FALSE)</f>
        <v>0</v>
      </c>
      <c r="D40" s="2">
        <f>C40/VLOOKUP(A40, FanGraphs_Current___Pitcher[[Name]:[GG - Games Pitched]], 6, FALSE)*VLOOKUP(A40,'FanGraphs ZiPS - Update - Pitch'!$B$2:$G$649, 6, FALSE)</f>
        <v>0</v>
      </c>
      <c r="E40" s="8">
        <f>VLOOKUP($A40,FanGraphs_Current___Pitcher[[Name]:[WARWAR - Wins Above Replacement]], 5, FALSE)</f>
        <v>2</v>
      </c>
      <c r="F40" s="8">
        <f>E40/VLOOKUP(A40, FanGraphs_Current___Pitcher[[Name]:[GG - Games Pitched]], 6, FALSE)*VLOOKUP(A40,'FanGraphs ZiPS - Update - Pitch'!$B$2:$G$649, 6, FALSE)</f>
        <v>3.4117647058823528</v>
      </c>
    </row>
    <row r="41" spans="1:6" x14ac:dyDescent="0.45">
      <c r="A41" t="s">
        <v>2486</v>
      </c>
      <c r="B41" t="str">
        <f>VLOOKUP(Table8102[[#This Row],[Player]], FanGraphs_Current___Pitcher[[Name]:[Team]], 2,FALSE)</f>
        <v>BOS</v>
      </c>
      <c r="C41" s="1">
        <f>VLOOKUP($A41,FanGraphs_Current___Pitcher[[Name]:[WARWAR - Wins Above Replacement]], 3, FALSE)</f>
        <v>0</v>
      </c>
      <c r="D41" s="2">
        <f>C41/VLOOKUP(A41, FanGraphs_Current___Pitcher[[Name]:[GG - Games Pitched]], 6, FALSE)*VLOOKUP(A41,'FanGraphs ZiPS - Update - Pitch'!$B$2:$G$649, 6, FALSE)</f>
        <v>0</v>
      </c>
      <c r="E41" s="8">
        <f>VLOOKUP($A41,FanGraphs_Current___Pitcher[[Name]:[WARWAR - Wins Above Replacement]], 5, FALSE)</f>
        <v>2</v>
      </c>
      <c r="F41" s="8">
        <f>E41/VLOOKUP(A41, FanGraphs_Current___Pitcher[[Name]:[GG - Games Pitched]], 6, FALSE)*VLOOKUP(A41,'FanGraphs ZiPS - Update - Pitch'!$B$2:$G$649, 6, FALSE)</f>
        <v>3.1428571428571428</v>
      </c>
    </row>
    <row r="42" spans="1:6" x14ac:dyDescent="0.45">
      <c r="A42" t="s">
        <v>2506</v>
      </c>
      <c r="B42" t="str">
        <f>VLOOKUP(Table8102[[#This Row],[Player]], FanGraphs_Current___Pitcher[[Name]:[Team]], 2,FALSE)</f>
        <v>TBR</v>
      </c>
      <c r="C42" s="1">
        <f>VLOOKUP($A42,FanGraphs_Current___Pitcher[[Name]:[WARWAR - Wins Above Replacement]], 3, FALSE)</f>
        <v>1</v>
      </c>
      <c r="D42" s="2" t="e">
        <f>C42/VLOOKUP(A42, FanGraphs_Current___Pitcher[[Name]:[GG - Games Pitched]], 6, FALSE)*VLOOKUP(A42,'FanGraphs ZiPS - Update - Pitch'!$B$2:$G$649, 6, FALSE)</f>
        <v>#N/A</v>
      </c>
      <c r="E42" s="8">
        <f>VLOOKUP($A42,FanGraphs_Current___Pitcher[[Name]:[WARWAR - Wins Above Replacement]], 5, FALSE)</f>
        <v>2</v>
      </c>
      <c r="F42" s="8" t="e">
        <f>E42/VLOOKUP(A42, FanGraphs_Current___Pitcher[[Name]:[GG - Games Pitched]], 6, FALSE)*VLOOKUP(A42,'FanGraphs ZiPS - Update - Pitch'!$B$2:$G$649, 6, FALSE)</f>
        <v>#N/A</v>
      </c>
    </row>
    <row r="43" spans="1:6" x14ac:dyDescent="0.45">
      <c r="A43" t="s">
        <v>1991</v>
      </c>
      <c r="B43" t="str">
        <f>VLOOKUP(Table8102[[#This Row],[Player]], FanGraphs_Current___Pitcher[[Name]:[Team]], 2,FALSE)</f>
        <v>BOS</v>
      </c>
      <c r="C43" s="1">
        <f>VLOOKUP($A43,FanGraphs_Current___Pitcher[[Name]:[WARWAR - Wins Above Replacement]], 3, FALSE)</f>
        <v>4</v>
      </c>
      <c r="D43" s="2">
        <f>C43/VLOOKUP(A43, FanGraphs_Current___Pitcher[[Name]:[GG - Games Pitched]], 6, FALSE)*VLOOKUP(A43,'FanGraphs ZiPS - Update - Pitch'!$B$2:$G$649, 6, FALSE)</f>
        <v>6.5714285714285712</v>
      </c>
      <c r="E43" s="8">
        <f>VLOOKUP($A43,FanGraphs_Current___Pitcher[[Name]:[WARWAR - Wins Above Replacement]], 5, FALSE)</f>
        <v>1</v>
      </c>
      <c r="F43" s="8">
        <f>E43/VLOOKUP(A43, FanGraphs_Current___Pitcher[[Name]:[GG - Games Pitched]], 6, FALSE)*VLOOKUP(A43,'FanGraphs ZiPS - Update - Pitch'!$B$2:$G$649, 6, FALSE)</f>
        <v>1.6428571428571428</v>
      </c>
    </row>
    <row r="44" spans="1:6" x14ac:dyDescent="0.45">
      <c r="A44" t="s">
        <v>1990</v>
      </c>
      <c r="B44" t="str">
        <f>VLOOKUP(Table8102[[#This Row],[Player]], FanGraphs_Current___Pitcher[[Name]:[Team]], 2,FALSE)</f>
        <v>CLE</v>
      </c>
      <c r="C44" s="1">
        <f>VLOOKUP($A44,FanGraphs_Current___Pitcher[[Name]:[WARWAR - Wins Above Replacement]], 3, FALSE)</f>
        <v>3</v>
      </c>
      <c r="D44" s="2">
        <f>C44/VLOOKUP(A44, FanGraphs_Current___Pitcher[[Name]:[GG - Games Pitched]], 6, FALSE)*VLOOKUP(A44,'FanGraphs ZiPS - Update - Pitch'!$B$2:$G$649, 6, FALSE)</f>
        <v>5.0270270270270272</v>
      </c>
      <c r="E44" s="8">
        <f>VLOOKUP($A44,FanGraphs_Current___Pitcher[[Name]:[WARWAR - Wins Above Replacement]], 5, FALSE)</f>
        <v>1</v>
      </c>
      <c r="F44" s="8">
        <f>E44/VLOOKUP(A44, FanGraphs_Current___Pitcher[[Name]:[GG - Games Pitched]], 6, FALSE)*VLOOKUP(A44,'FanGraphs ZiPS - Update - Pitch'!$B$2:$G$649, 6, FALSE)</f>
        <v>1.6756756756756759</v>
      </c>
    </row>
    <row r="45" spans="1:6" x14ac:dyDescent="0.45">
      <c r="A45" t="s">
        <v>2025</v>
      </c>
      <c r="B45" t="str">
        <f>VLOOKUP(Table8102[[#This Row],[Player]], FanGraphs_Current___Pitcher[[Name]:[Team]], 2,FALSE)</f>
        <v>TEX</v>
      </c>
      <c r="C45" s="1">
        <f>VLOOKUP($A45,FanGraphs_Current___Pitcher[[Name]:[WARWAR - Wins Above Replacement]], 3, FALSE)</f>
        <v>2</v>
      </c>
      <c r="D45" s="2">
        <f>C45/VLOOKUP(A45, FanGraphs_Current___Pitcher[[Name]:[GG - Games Pitched]], 6, FALSE)*VLOOKUP(A45,'FanGraphs ZiPS - Update - Pitch'!$B$2:$G$649, 6, FALSE)</f>
        <v>3.5757575757575757</v>
      </c>
      <c r="E45" s="8">
        <f>VLOOKUP($A45,FanGraphs_Current___Pitcher[[Name]:[WARWAR - Wins Above Replacement]], 5, FALSE)</f>
        <v>1</v>
      </c>
      <c r="F45" s="8">
        <f>E45/VLOOKUP(A45, FanGraphs_Current___Pitcher[[Name]:[GG - Games Pitched]], 6, FALSE)*VLOOKUP(A45,'FanGraphs ZiPS - Update - Pitch'!$B$2:$G$649, 6, FALSE)</f>
        <v>1.7878787878787878</v>
      </c>
    </row>
    <row r="46" spans="1:6" x14ac:dyDescent="0.45">
      <c r="A46" t="s">
        <v>2051</v>
      </c>
      <c r="B46" t="str">
        <f>VLOOKUP(Table8102[[#This Row],[Player]], FanGraphs_Current___Pitcher[[Name]:[Team]], 2,FALSE)</f>
        <v>ATL</v>
      </c>
      <c r="C46" s="1">
        <f>VLOOKUP($A46,FanGraphs_Current___Pitcher[[Name]:[WARWAR - Wins Above Replacement]], 3, FALSE)</f>
        <v>1</v>
      </c>
      <c r="D46" s="2">
        <f>C46/VLOOKUP(A46, FanGraphs_Current___Pitcher[[Name]:[GG - Games Pitched]], 6, FALSE)*VLOOKUP(A46,'FanGraphs ZiPS - Update - Pitch'!$B$2:$G$649, 6, FALSE)</f>
        <v>1.90625</v>
      </c>
      <c r="E46" s="8">
        <f>VLOOKUP($A46,FanGraphs_Current___Pitcher[[Name]:[WARWAR - Wins Above Replacement]], 5, FALSE)</f>
        <v>1</v>
      </c>
      <c r="F46" s="8">
        <f>E46/VLOOKUP(A46, FanGraphs_Current___Pitcher[[Name]:[GG - Games Pitched]], 6, FALSE)*VLOOKUP(A46,'FanGraphs ZiPS - Update - Pitch'!$B$2:$G$649, 6, FALSE)</f>
        <v>1.90625</v>
      </c>
    </row>
    <row r="47" spans="1:6" x14ac:dyDescent="0.45">
      <c r="A47" t="s">
        <v>2040</v>
      </c>
      <c r="B47" t="str">
        <f>VLOOKUP(Table8102[[#This Row],[Player]], FanGraphs_Current___Pitcher[[Name]:[Team]], 2,FALSE)</f>
        <v>SEA</v>
      </c>
      <c r="C47" s="1">
        <f>VLOOKUP($A47,FanGraphs_Current___Pitcher[[Name]:[WARWAR - Wins Above Replacement]], 3, FALSE)</f>
        <v>3</v>
      </c>
      <c r="D47" s="2">
        <f>C47/VLOOKUP(A47, FanGraphs_Current___Pitcher[[Name]:[GG - Games Pitched]], 6, FALSE)*VLOOKUP(A47,'FanGraphs ZiPS - Update - Pitch'!$B$2:$G$649, 6, FALSE)</f>
        <v>4.7368421052631575</v>
      </c>
      <c r="E47" s="8">
        <f>VLOOKUP($A47,FanGraphs_Current___Pitcher[[Name]:[WARWAR - Wins Above Replacement]], 5, FALSE)</f>
        <v>1</v>
      </c>
      <c r="F47" s="8">
        <f>E47/VLOOKUP(A47, FanGraphs_Current___Pitcher[[Name]:[GG - Games Pitched]], 6, FALSE)*VLOOKUP(A47,'FanGraphs ZiPS - Update - Pitch'!$B$2:$G$649, 6, FALSE)</f>
        <v>1.5789473684210527</v>
      </c>
    </row>
    <row r="48" spans="1:6" x14ac:dyDescent="0.45">
      <c r="A48" t="s">
        <v>2090</v>
      </c>
      <c r="B48" t="str">
        <f>VLOOKUP(Table8102[[#This Row],[Player]], FanGraphs_Current___Pitcher[[Name]:[Team]], 2,FALSE)</f>
        <v>PIT</v>
      </c>
      <c r="C48" s="1">
        <f>VLOOKUP($A48,FanGraphs_Current___Pitcher[[Name]:[WARWAR - Wins Above Replacement]], 3, FALSE)</f>
        <v>2</v>
      </c>
      <c r="D48" s="2">
        <f>C48/VLOOKUP(A48, FanGraphs_Current___Pitcher[[Name]:[GG - Games Pitched]], 6, FALSE)*VLOOKUP(A48,'FanGraphs ZiPS - Update - Pitch'!$B$2:$G$649, 6, FALSE)</f>
        <v>3.6551724137931032</v>
      </c>
      <c r="E48" s="8">
        <f>VLOOKUP($A48,FanGraphs_Current___Pitcher[[Name]:[WARWAR - Wins Above Replacement]], 5, FALSE)</f>
        <v>1</v>
      </c>
      <c r="F48" s="8">
        <f>E48/VLOOKUP(A48, FanGraphs_Current___Pitcher[[Name]:[GG - Games Pitched]], 6, FALSE)*VLOOKUP(A48,'FanGraphs ZiPS - Update - Pitch'!$B$2:$G$649, 6, FALSE)</f>
        <v>1.8275862068965516</v>
      </c>
    </row>
    <row r="49" spans="1:6" x14ac:dyDescent="0.45">
      <c r="A49" t="s">
        <v>2027</v>
      </c>
      <c r="B49" t="str">
        <f>VLOOKUP(Table8102[[#This Row],[Player]], FanGraphs_Current___Pitcher[[Name]:[Team]], 2,FALSE)</f>
        <v>PIT</v>
      </c>
      <c r="C49" s="1">
        <f>VLOOKUP($A49,FanGraphs_Current___Pitcher[[Name]:[WARWAR - Wins Above Replacement]], 3, FALSE)</f>
        <v>4</v>
      </c>
      <c r="D49" s="2">
        <f>C49/VLOOKUP(A49, FanGraphs_Current___Pitcher[[Name]:[GG - Games Pitched]], 6, FALSE)*VLOOKUP(A49,'FanGraphs ZiPS - Update - Pitch'!$B$2:$G$649, 6, FALSE)</f>
        <v>6.9090909090909092</v>
      </c>
      <c r="E49" s="8">
        <f>VLOOKUP($A49,FanGraphs_Current___Pitcher[[Name]:[WARWAR - Wins Above Replacement]], 5, FALSE)</f>
        <v>1</v>
      </c>
      <c r="F49" s="8">
        <f>E49/VLOOKUP(A49, FanGraphs_Current___Pitcher[[Name]:[GG - Games Pitched]], 6, FALSE)*VLOOKUP(A49,'FanGraphs ZiPS - Update - Pitch'!$B$2:$G$649, 6, FALSE)</f>
        <v>1.7272727272727273</v>
      </c>
    </row>
    <row r="50" spans="1:6" x14ac:dyDescent="0.45">
      <c r="A50" t="s">
        <v>2114</v>
      </c>
      <c r="B50" t="str">
        <f>VLOOKUP(Table8102[[#This Row],[Player]], FanGraphs_Current___Pitcher[[Name]:[Team]], 2,FALSE)</f>
        <v>SFG</v>
      </c>
      <c r="C50" s="1">
        <f>VLOOKUP($A50,FanGraphs_Current___Pitcher[[Name]:[WARWAR - Wins Above Replacement]], 3, FALSE)</f>
        <v>1</v>
      </c>
      <c r="D50" s="2">
        <f>C50/VLOOKUP(A50, FanGraphs_Current___Pitcher[[Name]:[GG - Games Pitched]], 6, FALSE)*VLOOKUP(A50,'FanGraphs ZiPS - Update - Pitch'!$B$2:$G$649, 6, FALSE)</f>
        <v>1.7441860465116279</v>
      </c>
      <c r="E50" s="8">
        <f>VLOOKUP($A50,FanGraphs_Current___Pitcher[[Name]:[WARWAR - Wins Above Replacement]], 5, FALSE)</f>
        <v>1</v>
      </c>
      <c r="F50" s="8">
        <f>E50/VLOOKUP(A50, FanGraphs_Current___Pitcher[[Name]:[GG - Games Pitched]], 6, FALSE)*VLOOKUP(A50,'FanGraphs ZiPS - Update - Pitch'!$B$2:$G$649, 6, FALSE)</f>
        <v>1.7441860465116279</v>
      </c>
    </row>
    <row r="51" spans="1:6" x14ac:dyDescent="0.45">
      <c r="A51" t="s">
        <v>2123</v>
      </c>
      <c r="B51" t="str">
        <f>VLOOKUP(Table8102[[#This Row],[Player]], FanGraphs_Current___Pitcher[[Name]:[Team]], 2,FALSE)</f>
        <v>NYM</v>
      </c>
      <c r="C51" s="1">
        <f>VLOOKUP($A51,FanGraphs_Current___Pitcher[[Name]:[WARWAR - Wins Above Replacement]], 3, FALSE)</f>
        <v>1</v>
      </c>
      <c r="D51" s="2">
        <f>C51/VLOOKUP(A51, FanGraphs_Current___Pitcher[[Name]:[GG - Games Pitched]], 6, FALSE)*VLOOKUP(A51,'FanGraphs ZiPS - Update - Pitch'!$B$2:$G$649, 6, FALSE)</f>
        <v>1.8787878787878789</v>
      </c>
      <c r="E51" s="8">
        <f>VLOOKUP($A51,FanGraphs_Current___Pitcher[[Name]:[WARWAR - Wins Above Replacement]], 5, FALSE)</f>
        <v>1</v>
      </c>
      <c r="F51" s="8">
        <f>E51/VLOOKUP(A51, FanGraphs_Current___Pitcher[[Name]:[GG - Games Pitched]], 6, FALSE)*VLOOKUP(A51,'FanGraphs ZiPS - Update - Pitch'!$B$2:$G$649, 6, FALSE)</f>
        <v>1.8787878787878789</v>
      </c>
    </row>
    <row r="52" spans="1:6" x14ac:dyDescent="0.45">
      <c r="A52" t="s">
        <v>2108</v>
      </c>
      <c r="B52" t="str">
        <f>VLOOKUP(Table8102[[#This Row],[Player]], FanGraphs_Current___Pitcher[[Name]:[Team]], 2,FALSE)</f>
        <v>KCR</v>
      </c>
      <c r="C52" s="1">
        <f>VLOOKUP($A52,FanGraphs_Current___Pitcher[[Name]:[WARWAR - Wins Above Replacement]], 3, FALSE)</f>
        <v>3</v>
      </c>
      <c r="D52" s="2">
        <f>C52/VLOOKUP(A52, FanGraphs_Current___Pitcher[[Name]:[GG - Games Pitched]], 6, FALSE)*VLOOKUP(A52,'FanGraphs ZiPS - Update - Pitch'!$B$2:$G$649, 6, FALSE)</f>
        <v>5.1666666666666661</v>
      </c>
      <c r="E52" s="8">
        <f>VLOOKUP($A52,FanGraphs_Current___Pitcher[[Name]:[WARWAR - Wins Above Replacement]], 5, FALSE)</f>
        <v>1</v>
      </c>
      <c r="F52" s="8">
        <f>E52/VLOOKUP(A52, FanGraphs_Current___Pitcher[[Name]:[GG - Games Pitched]], 6, FALSE)*VLOOKUP(A52,'FanGraphs ZiPS - Update - Pitch'!$B$2:$G$649, 6, FALSE)</f>
        <v>1.7222222222222221</v>
      </c>
    </row>
    <row r="53" spans="1:6" x14ac:dyDescent="0.45">
      <c r="A53" t="s">
        <v>2107</v>
      </c>
      <c r="B53" t="str">
        <f>VLOOKUP(Table8102[[#This Row],[Player]], FanGraphs_Current___Pitcher[[Name]:[Team]], 2,FALSE)</f>
        <v>STL</v>
      </c>
      <c r="C53" s="1">
        <f>VLOOKUP($A53,FanGraphs_Current___Pitcher[[Name]:[WARWAR - Wins Above Replacement]], 3, FALSE)</f>
        <v>0</v>
      </c>
      <c r="D53" s="2">
        <f>C53/VLOOKUP(A53, FanGraphs_Current___Pitcher[[Name]:[GG - Games Pitched]], 6, FALSE)*VLOOKUP(A53,'FanGraphs ZiPS - Update - Pitch'!$B$2:$G$649, 6, FALSE)</f>
        <v>0</v>
      </c>
      <c r="E53" s="8">
        <f>VLOOKUP($A53,FanGraphs_Current___Pitcher[[Name]:[WARWAR - Wins Above Replacement]], 5, FALSE)</f>
        <v>1</v>
      </c>
      <c r="F53" s="8">
        <f>E53/VLOOKUP(A53, FanGraphs_Current___Pitcher[[Name]:[GG - Games Pitched]], 6, FALSE)*VLOOKUP(A53,'FanGraphs ZiPS - Update - Pitch'!$B$2:$G$649, 6, FALSE)</f>
        <v>1.6774193548387095</v>
      </c>
    </row>
    <row r="54" spans="1:6" x14ac:dyDescent="0.45">
      <c r="A54" t="s">
        <v>2092</v>
      </c>
      <c r="B54" t="str">
        <f>VLOOKUP(Table8102[[#This Row],[Player]], FanGraphs_Current___Pitcher[[Name]:[Team]], 2,FALSE)</f>
        <v>TBR</v>
      </c>
      <c r="C54" s="1">
        <f>VLOOKUP($A54,FanGraphs_Current___Pitcher[[Name]:[WARWAR - Wins Above Replacement]], 3, FALSE)</f>
        <v>2</v>
      </c>
      <c r="D54" s="2">
        <f>C54/VLOOKUP(A54, FanGraphs_Current___Pitcher[[Name]:[GG - Games Pitched]], 6, FALSE)*VLOOKUP(A54,'FanGraphs ZiPS - Update - Pitch'!$B$2:$G$649, 6, FALSE)</f>
        <v>3.5428571428571427</v>
      </c>
      <c r="E54" s="8">
        <f>VLOOKUP($A54,FanGraphs_Current___Pitcher[[Name]:[WARWAR - Wins Above Replacement]], 5, FALSE)</f>
        <v>1</v>
      </c>
      <c r="F54" s="8">
        <f>E54/VLOOKUP(A54, FanGraphs_Current___Pitcher[[Name]:[GG - Games Pitched]], 6, FALSE)*VLOOKUP(A54,'FanGraphs ZiPS - Update - Pitch'!$B$2:$G$649, 6, FALSE)</f>
        <v>1.7714285714285714</v>
      </c>
    </row>
    <row r="55" spans="1:6" x14ac:dyDescent="0.45">
      <c r="A55" t="s">
        <v>2099</v>
      </c>
      <c r="B55" t="str">
        <f>VLOOKUP(Table8102[[#This Row],[Player]], FanGraphs_Current___Pitcher[[Name]:[Team]], 2,FALSE)</f>
        <v>MIL</v>
      </c>
      <c r="C55" s="1">
        <f>VLOOKUP($A55,FanGraphs_Current___Pitcher[[Name]:[WARWAR - Wins Above Replacement]], 3, FALSE)</f>
        <v>3</v>
      </c>
      <c r="D55" s="2">
        <f>C55/VLOOKUP(A55, FanGraphs_Current___Pitcher[[Name]:[GG - Games Pitched]], 6, FALSE)*VLOOKUP(A55,'FanGraphs ZiPS - Update - Pitch'!$B$2:$G$649, 6, FALSE)</f>
        <v>5.447368421052631</v>
      </c>
      <c r="E55" s="8">
        <f>VLOOKUP($A55,FanGraphs_Current___Pitcher[[Name]:[WARWAR - Wins Above Replacement]], 5, FALSE)</f>
        <v>1</v>
      </c>
      <c r="F55" s="8">
        <f>E55/VLOOKUP(A55, FanGraphs_Current___Pitcher[[Name]:[GG - Games Pitched]], 6, FALSE)*VLOOKUP(A55,'FanGraphs ZiPS - Update - Pitch'!$B$2:$G$649, 6, FALSE)</f>
        <v>1.8157894736842104</v>
      </c>
    </row>
    <row r="56" spans="1:6" x14ac:dyDescent="0.45">
      <c r="A56" t="s">
        <v>2030</v>
      </c>
      <c r="B56" t="str">
        <f>VLOOKUP(Table8102[[#This Row],[Player]], FanGraphs_Current___Pitcher[[Name]:[Team]], 2,FALSE)</f>
        <v>CHW</v>
      </c>
      <c r="C56" s="1">
        <f>VLOOKUP($A56,FanGraphs_Current___Pitcher[[Name]:[WARWAR - Wins Above Replacement]], 3, FALSE)</f>
        <v>1</v>
      </c>
      <c r="D56" s="2">
        <f>C56/VLOOKUP(A56, FanGraphs_Current___Pitcher[[Name]:[GG - Games Pitched]], 6, FALSE)*VLOOKUP(A56,'FanGraphs ZiPS - Update - Pitch'!$B$2:$G$649, 6, FALSE)</f>
        <v>2.25</v>
      </c>
      <c r="E56" s="8">
        <f>VLOOKUP($A56,FanGraphs_Current___Pitcher[[Name]:[WARWAR - Wins Above Replacement]], 5, FALSE)</f>
        <v>1</v>
      </c>
      <c r="F56" s="8">
        <f>E56/VLOOKUP(A56, FanGraphs_Current___Pitcher[[Name]:[GG - Games Pitched]], 6, FALSE)*VLOOKUP(A56,'FanGraphs ZiPS - Update - Pitch'!$B$2:$G$649, 6, FALSE)</f>
        <v>2.25</v>
      </c>
    </row>
    <row r="57" spans="1:6" x14ac:dyDescent="0.45">
      <c r="A57" t="s">
        <v>2106</v>
      </c>
      <c r="B57" t="str">
        <f>VLOOKUP(Table8102[[#This Row],[Player]], FanGraphs_Current___Pitcher[[Name]:[Team]], 2,FALSE)</f>
        <v>TEX</v>
      </c>
      <c r="C57" s="1">
        <f>VLOOKUP($A57,FanGraphs_Current___Pitcher[[Name]:[WARWAR - Wins Above Replacement]], 3, FALSE)</f>
        <v>3</v>
      </c>
      <c r="D57" s="2">
        <f>C57/VLOOKUP(A57, FanGraphs_Current___Pitcher[[Name]:[GG - Games Pitched]], 6, FALSE)*VLOOKUP(A57,'FanGraphs ZiPS - Update - Pitch'!$B$2:$G$649, 6, FALSE)</f>
        <v>4.6499999999999995</v>
      </c>
      <c r="E57" s="8">
        <f>VLOOKUP($A57,FanGraphs_Current___Pitcher[[Name]:[WARWAR - Wins Above Replacement]], 5, FALSE)</f>
        <v>1</v>
      </c>
      <c r="F57" s="8">
        <f>E57/VLOOKUP(A57, FanGraphs_Current___Pitcher[[Name]:[GG - Games Pitched]], 6, FALSE)*VLOOKUP(A57,'FanGraphs ZiPS - Update - Pitch'!$B$2:$G$649, 6, FALSE)</f>
        <v>1.55</v>
      </c>
    </row>
    <row r="58" spans="1:6" x14ac:dyDescent="0.45">
      <c r="A58" t="s">
        <v>2301</v>
      </c>
      <c r="B58" t="str">
        <f>VLOOKUP(Table8102[[#This Row],[Player]], FanGraphs_Current___Pitcher[[Name]:[Team]], 2,FALSE)</f>
        <v>3 Tms</v>
      </c>
      <c r="C58" s="1">
        <f>VLOOKUP($A58,FanGraphs_Current___Pitcher[[Name]:[WARWAR - Wins Above Replacement]], 3, FALSE)</f>
        <v>0</v>
      </c>
      <c r="D58" s="2">
        <f>C58/VLOOKUP(A58, FanGraphs_Current___Pitcher[[Name]:[GG - Games Pitched]], 6, FALSE)*VLOOKUP(A58,'FanGraphs ZiPS - Update - Pitch'!$B$2:$G$649, 6, FALSE)</f>
        <v>0</v>
      </c>
      <c r="E58" s="8">
        <f>VLOOKUP($A58,FanGraphs_Current___Pitcher[[Name]:[WARWAR - Wins Above Replacement]], 5, FALSE)</f>
        <v>1</v>
      </c>
      <c r="F58" s="8">
        <f>E58/VLOOKUP(A58, FanGraphs_Current___Pitcher[[Name]:[GG - Games Pitched]], 6, FALSE)*VLOOKUP(A58,'FanGraphs ZiPS - Update - Pitch'!$B$2:$G$649, 6, FALSE)</f>
        <v>1.7931034482758621</v>
      </c>
    </row>
    <row r="59" spans="1:6" x14ac:dyDescent="0.45">
      <c r="A59" t="s">
        <v>2146</v>
      </c>
      <c r="B59" t="str">
        <f>VLOOKUP(Table8102[[#This Row],[Player]], FanGraphs_Current___Pitcher[[Name]:[Team]], 2,FALSE)</f>
        <v>TEX</v>
      </c>
      <c r="C59" s="1">
        <f>VLOOKUP($A59,FanGraphs_Current___Pitcher[[Name]:[WARWAR - Wins Above Replacement]], 3, FALSE)</f>
        <v>3</v>
      </c>
      <c r="D59" s="2">
        <f>C59/VLOOKUP(A59, FanGraphs_Current___Pitcher[[Name]:[GG - Games Pitched]], 6, FALSE)*VLOOKUP(A59,'FanGraphs ZiPS - Update - Pitch'!$B$2:$G$649, 6, FALSE)</f>
        <v>5.709677419354839</v>
      </c>
      <c r="E59" s="8">
        <f>VLOOKUP($A59,FanGraphs_Current___Pitcher[[Name]:[WARWAR - Wins Above Replacement]], 5, FALSE)</f>
        <v>1</v>
      </c>
      <c r="F59" s="8">
        <f>E59/VLOOKUP(A59, FanGraphs_Current___Pitcher[[Name]:[GG - Games Pitched]], 6, FALSE)*VLOOKUP(A59,'FanGraphs ZiPS - Update - Pitch'!$B$2:$G$649, 6, FALSE)</f>
        <v>1.9032258064516128</v>
      </c>
    </row>
    <row r="60" spans="1:6" x14ac:dyDescent="0.45">
      <c r="A60" t="s">
        <v>2158</v>
      </c>
      <c r="B60" t="str">
        <f>VLOOKUP(Table8102[[#This Row],[Player]], FanGraphs_Current___Pitcher[[Name]:[Team]], 2,FALSE)</f>
        <v>3 Tms</v>
      </c>
      <c r="C60" s="1">
        <f>VLOOKUP($A60,FanGraphs_Current___Pitcher[[Name]:[WARWAR - Wins Above Replacement]], 3, FALSE)</f>
        <v>3</v>
      </c>
      <c r="D60" s="2">
        <f>C60/VLOOKUP(A60, FanGraphs_Current___Pitcher[[Name]:[GG - Games Pitched]], 6, FALSE)*VLOOKUP(A60,'FanGraphs ZiPS - Update - Pitch'!$B$2:$G$649, 6, FALSE)</f>
        <v>5.1428571428571423</v>
      </c>
      <c r="E60" s="8">
        <f>VLOOKUP($A60,FanGraphs_Current___Pitcher[[Name]:[WARWAR - Wins Above Replacement]], 5, FALSE)</f>
        <v>1</v>
      </c>
      <c r="F60" s="8">
        <f>E60/VLOOKUP(A60, FanGraphs_Current___Pitcher[[Name]:[GG - Games Pitched]], 6, FALSE)*VLOOKUP(A60,'FanGraphs ZiPS - Update - Pitch'!$B$2:$G$649, 6, FALSE)</f>
        <v>1.7142857142857142</v>
      </c>
    </row>
    <row r="61" spans="1:6" x14ac:dyDescent="0.45">
      <c r="A61" t="s">
        <v>2098</v>
      </c>
      <c r="B61" t="str">
        <f>VLOOKUP(Table8102[[#This Row],[Player]], FanGraphs_Current___Pitcher[[Name]:[Team]], 2,FALSE)</f>
        <v>TBR</v>
      </c>
      <c r="C61" s="1">
        <f>VLOOKUP($A61,FanGraphs_Current___Pitcher[[Name]:[WARWAR - Wins Above Replacement]], 3, FALSE)</f>
        <v>2</v>
      </c>
      <c r="D61" s="2">
        <f>C61/VLOOKUP(A61, FanGraphs_Current___Pitcher[[Name]:[GG - Games Pitched]], 6, FALSE)*VLOOKUP(A61,'FanGraphs ZiPS - Update - Pitch'!$B$2:$G$649, 6, FALSE)</f>
        <v>3.5333333333333332</v>
      </c>
      <c r="E61" s="8">
        <f>VLOOKUP($A61,FanGraphs_Current___Pitcher[[Name]:[WARWAR - Wins Above Replacement]], 5, FALSE)</f>
        <v>1</v>
      </c>
      <c r="F61" s="8">
        <f>E61/VLOOKUP(A61, FanGraphs_Current___Pitcher[[Name]:[GG - Games Pitched]], 6, FALSE)*VLOOKUP(A61,'FanGraphs ZiPS - Update - Pitch'!$B$2:$G$649, 6, FALSE)</f>
        <v>1.7666666666666666</v>
      </c>
    </row>
    <row r="62" spans="1:6" x14ac:dyDescent="0.45">
      <c r="A62" t="s">
        <v>2139</v>
      </c>
      <c r="B62" t="str">
        <f>VLOOKUP(Table8102[[#This Row],[Player]], FanGraphs_Current___Pitcher[[Name]:[Team]], 2,FALSE)</f>
        <v>DET</v>
      </c>
      <c r="C62" s="1">
        <f>VLOOKUP($A62,FanGraphs_Current___Pitcher[[Name]:[WARWAR - Wins Above Replacement]], 3, FALSE)</f>
        <v>3</v>
      </c>
      <c r="D62" s="2">
        <f>C62/VLOOKUP(A62, FanGraphs_Current___Pitcher[[Name]:[GG - Games Pitched]], 6, FALSE)*VLOOKUP(A62,'FanGraphs ZiPS - Update - Pitch'!$B$2:$G$649, 6, FALSE)</f>
        <v>5.5161290322580641</v>
      </c>
      <c r="E62" s="8">
        <f>VLOOKUP($A62,FanGraphs_Current___Pitcher[[Name]:[WARWAR - Wins Above Replacement]], 5, FALSE)</f>
        <v>2</v>
      </c>
      <c r="F62" s="8">
        <f>E62/VLOOKUP(A62, FanGraphs_Current___Pitcher[[Name]:[GG - Games Pitched]], 6, FALSE)*VLOOKUP(A62,'FanGraphs ZiPS - Update - Pitch'!$B$2:$G$649, 6, FALSE)</f>
        <v>3.6774193548387095</v>
      </c>
    </row>
    <row r="63" spans="1:6" x14ac:dyDescent="0.45">
      <c r="A63" t="s">
        <v>2087</v>
      </c>
      <c r="B63" t="str">
        <f>VLOOKUP(Table8102[[#This Row],[Player]], FanGraphs_Current___Pitcher[[Name]:[Team]], 2,FALSE)</f>
        <v>NYM</v>
      </c>
      <c r="C63" s="1">
        <f>VLOOKUP($A63,FanGraphs_Current___Pitcher[[Name]:[WARWAR - Wins Above Replacement]], 3, FALSE)</f>
        <v>1</v>
      </c>
      <c r="D63" s="2">
        <f>C63/VLOOKUP(A63, FanGraphs_Current___Pitcher[[Name]:[GG - Games Pitched]], 6, FALSE)*VLOOKUP(A63,'FanGraphs ZiPS - Update - Pitch'!$B$2:$G$649, 6, FALSE)</f>
        <v>1.7222222222222221</v>
      </c>
      <c r="E63" s="8">
        <f>VLOOKUP($A63,FanGraphs_Current___Pitcher[[Name]:[WARWAR - Wins Above Replacement]], 5, FALSE)</f>
        <v>1</v>
      </c>
      <c r="F63" s="8">
        <f>E63/VLOOKUP(A63, FanGraphs_Current___Pitcher[[Name]:[GG - Games Pitched]], 6, FALSE)*VLOOKUP(A63,'FanGraphs ZiPS - Update - Pitch'!$B$2:$G$649, 6, FALSE)</f>
        <v>1.7222222222222221</v>
      </c>
    </row>
    <row r="64" spans="1:6" x14ac:dyDescent="0.45">
      <c r="A64" t="s">
        <v>2280</v>
      </c>
      <c r="B64" t="str">
        <f>VLOOKUP(Table8102[[#This Row],[Player]], FanGraphs_Current___Pitcher[[Name]:[Team]], 2,FALSE)</f>
        <v>STL</v>
      </c>
      <c r="C64" s="1">
        <f>VLOOKUP($A64,FanGraphs_Current___Pitcher[[Name]:[WARWAR - Wins Above Replacement]], 3, FALSE)</f>
        <v>1</v>
      </c>
      <c r="D64" s="2">
        <f>C64/VLOOKUP(A64, FanGraphs_Current___Pitcher[[Name]:[GG - Games Pitched]], 6, FALSE)*VLOOKUP(A64,'FanGraphs ZiPS - Update - Pitch'!$B$2:$G$649, 6, FALSE)</f>
        <v>1.6153846153846154</v>
      </c>
      <c r="E64" s="8">
        <f>VLOOKUP($A64,FanGraphs_Current___Pitcher[[Name]:[WARWAR - Wins Above Replacement]], 5, FALSE)</f>
        <v>1</v>
      </c>
      <c r="F64" s="8">
        <f>E64/VLOOKUP(A64, FanGraphs_Current___Pitcher[[Name]:[GG - Games Pitched]], 6, FALSE)*VLOOKUP(A64,'FanGraphs ZiPS - Update - Pitch'!$B$2:$G$649, 6, FALSE)</f>
        <v>1.6153846153846154</v>
      </c>
    </row>
    <row r="65" spans="1:6" x14ac:dyDescent="0.45">
      <c r="A65" t="s">
        <v>2193</v>
      </c>
      <c r="B65" t="str">
        <f>VLOOKUP(Table8102[[#This Row],[Player]], FanGraphs_Current___Pitcher[[Name]:[Team]], 2,FALSE)</f>
        <v>HOU</v>
      </c>
      <c r="C65" s="1">
        <f>VLOOKUP($A65,FanGraphs_Current___Pitcher[[Name]:[WARWAR - Wins Above Replacement]], 3, FALSE)</f>
        <v>1</v>
      </c>
      <c r="D65" s="2">
        <f>C65/VLOOKUP(A65, FanGraphs_Current___Pitcher[[Name]:[GG - Games Pitched]], 6, FALSE)*VLOOKUP(A65,'FanGraphs ZiPS - Update - Pitch'!$B$2:$G$649, 6, FALSE)</f>
        <v>1.8</v>
      </c>
      <c r="E65" s="8">
        <f>VLOOKUP($A65,FanGraphs_Current___Pitcher[[Name]:[WARWAR - Wins Above Replacement]], 5, FALSE)</f>
        <v>1</v>
      </c>
      <c r="F65" s="8">
        <f>E65/VLOOKUP(A65, FanGraphs_Current___Pitcher[[Name]:[GG - Games Pitched]], 6, FALSE)*VLOOKUP(A65,'FanGraphs ZiPS - Update - Pitch'!$B$2:$G$649, 6, FALSE)</f>
        <v>1.8</v>
      </c>
    </row>
    <row r="66" spans="1:6" x14ac:dyDescent="0.45">
      <c r="A66" t="s">
        <v>2206</v>
      </c>
      <c r="B66" t="str">
        <f>VLOOKUP(Table8102[[#This Row],[Player]], FanGraphs_Current___Pitcher[[Name]:[Team]], 2,FALSE)</f>
        <v>MIA</v>
      </c>
      <c r="C66" s="1">
        <f>VLOOKUP($A66,FanGraphs_Current___Pitcher[[Name]:[WARWAR - Wins Above Replacement]], 3, FALSE)</f>
        <v>2</v>
      </c>
      <c r="D66" s="2">
        <f>C66/VLOOKUP(A66, FanGraphs_Current___Pitcher[[Name]:[GG - Games Pitched]], 6, FALSE)*VLOOKUP(A66,'FanGraphs ZiPS - Update - Pitch'!$B$2:$G$649, 6, FALSE)</f>
        <v>4.083333333333333</v>
      </c>
      <c r="E66" s="8">
        <f>VLOOKUP($A66,FanGraphs_Current___Pitcher[[Name]:[WARWAR - Wins Above Replacement]], 5, FALSE)</f>
        <v>1</v>
      </c>
      <c r="F66" s="8">
        <f>E66/VLOOKUP(A66, FanGraphs_Current___Pitcher[[Name]:[GG - Games Pitched]], 6, FALSE)*VLOOKUP(A66,'FanGraphs ZiPS - Update - Pitch'!$B$2:$G$649, 6, FALSE)</f>
        <v>2.0416666666666665</v>
      </c>
    </row>
    <row r="67" spans="1:6" x14ac:dyDescent="0.45">
      <c r="A67" t="s">
        <v>2219</v>
      </c>
      <c r="B67" t="str">
        <f>VLOOKUP(Table8102[[#This Row],[Player]], FanGraphs_Current___Pitcher[[Name]:[Team]], 2,FALSE)</f>
        <v>2 Tms</v>
      </c>
      <c r="C67" s="1">
        <f>VLOOKUP($A67,FanGraphs_Current___Pitcher[[Name]:[WARWAR - Wins Above Replacement]], 3, FALSE)</f>
        <v>2</v>
      </c>
      <c r="D67" s="2">
        <f>C67/VLOOKUP(A67, FanGraphs_Current___Pitcher[[Name]:[GG - Games Pitched]], 6, FALSE)*VLOOKUP(A67,'FanGraphs ZiPS - Update - Pitch'!$B$2:$G$649, 6, FALSE)</f>
        <v>3.4782608695652173</v>
      </c>
      <c r="E67" s="8">
        <f>VLOOKUP($A67,FanGraphs_Current___Pitcher[[Name]:[WARWAR - Wins Above Replacement]], 5, FALSE)</f>
        <v>1</v>
      </c>
      <c r="F67" s="8">
        <f>E67/VLOOKUP(A67, FanGraphs_Current___Pitcher[[Name]:[GG - Games Pitched]], 6, FALSE)*VLOOKUP(A67,'FanGraphs ZiPS - Update - Pitch'!$B$2:$G$649, 6, FALSE)</f>
        <v>1.7391304347826086</v>
      </c>
    </row>
    <row r="68" spans="1:6" x14ac:dyDescent="0.45">
      <c r="A68" t="s">
        <v>2408</v>
      </c>
      <c r="B68" t="str">
        <f>VLOOKUP(Table8102[[#This Row],[Player]], FanGraphs_Current___Pitcher[[Name]:[Team]], 2,FALSE)</f>
        <v>HOU</v>
      </c>
      <c r="C68" s="1">
        <f>VLOOKUP($A68,FanGraphs_Current___Pitcher[[Name]:[WARWAR - Wins Above Replacement]], 3, FALSE)</f>
        <v>3</v>
      </c>
      <c r="D68" s="2">
        <f>C68/VLOOKUP(A68, FanGraphs_Current___Pitcher[[Name]:[GG - Games Pitched]], 6, FALSE)*VLOOKUP(A68,'FanGraphs ZiPS - Update - Pitch'!$B$2:$G$649, 6, FALSE)</f>
        <v>5.1818181818181817</v>
      </c>
      <c r="E68" s="8">
        <f>VLOOKUP($A68,FanGraphs_Current___Pitcher[[Name]:[WARWAR - Wins Above Replacement]], 5, FALSE)</f>
        <v>1</v>
      </c>
      <c r="F68" s="8">
        <f>E68/VLOOKUP(A68, FanGraphs_Current___Pitcher[[Name]:[GG - Games Pitched]], 6, FALSE)*VLOOKUP(A68,'FanGraphs ZiPS - Update - Pitch'!$B$2:$G$649, 6, FALSE)</f>
        <v>1.7272727272727273</v>
      </c>
    </row>
    <row r="69" spans="1:6" x14ac:dyDescent="0.45">
      <c r="A69" t="s">
        <v>2450</v>
      </c>
      <c r="B69" t="str">
        <f>VLOOKUP(Table8102[[#This Row],[Player]], FanGraphs_Current___Pitcher[[Name]:[Team]], 2,FALSE)</f>
        <v>2 Tms</v>
      </c>
      <c r="C69" s="1">
        <f>VLOOKUP($A69,FanGraphs_Current___Pitcher[[Name]:[WARWAR - Wins Above Replacement]], 3, FALSE)</f>
        <v>0</v>
      </c>
      <c r="D69" s="2">
        <f>C69/VLOOKUP(A69, FanGraphs_Current___Pitcher[[Name]:[GG - Games Pitched]], 6, FALSE)*VLOOKUP(A69,'FanGraphs ZiPS - Update - Pitch'!$B$2:$G$649, 6, FALSE)</f>
        <v>0</v>
      </c>
      <c r="E69" s="8">
        <f>VLOOKUP($A69,FanGraphs_Current___Pitcher[[Name]:[WARWAR - Wins Above Replacement]], 5, FALSE)</f>
        <v>1</v>
      </c>
      <c r="F69" s="8">
        <f>E69/VLOOKUP(A69, FanGraphs_Current___Pitcher[[Name]:[GG - Games Pitched]], 6, FALSE)*VLOOKUP(A69,'FanGraphs ZiPS - Update - Pitch'!$B$2:$G$649, 6, FALSE)</f>
        <v>1.9285714285714284</v>
      </c>
    </row>
    <row r="70" spans="1:6" x14ac:dyDescent="0.45">
      <c r="A70" t="s">
        <v>2312</v>
      </c>
      <c r="B70" t="str">
        <f>VLOOKUP(Table8102[[#This Row],[Player]], FanGraphs_Current___Pitcher[[Name]:[Team]], 2,FALSE)</f>
        <v>LAD</v>
      </c>
      <c r="C70" s="1">
        <f>VLOOKUP($A70,FanGraphs_Current___Pitcher[[Name]:[WARWAR - Wins Above Replacement]], 3, FALSE)</f>
        <v>3</v>
      </c>
      <c r="D70" s="2">
        <f>C70/VLOOKUP(A70, FanGraphs_Current___Pitcher[[Name]:[GG - Games Pitched]], 6, FALSE)*VLOOKUP(A70,'FanGraphs ZiPS - Update - Pitch'!$B$2:$G$649, 6, FALSE)</f>
        <v>4.8260869565217392</v>
      </c>
      <c r="E70" s="8">
        <f>VLOOKUP($A70,FanGraphs_Current___Pitcher[[Name]:[WARWAR - Wins Above Replacement]], 5, FALSE)</f>
        <v>1</v>
      </c>
      <c r="F70" s="8">
        <f>E70/VLOOKUP(A70, FanGraphs_Current___Pitcher[[Name]:[GG - Games Pitched]], 6, FALSE)*VLOOKUP(A70,'FanGraphs ZiPS - Update - Pitch'!$B$2:$G$649, 6, FALSE)</f>
        <v>1.6086956521739131</v>
      </c>
    </row>
    <row r="71" spans="1:6" x14ac:dyDescent="0.45">
      <c r="A71" t="s">
        <v>2451</v>
      </c>
      <c r="B71" t="str">
        <f>VLOOKUP(Table8102[[#This Row],[Player]], FanGraphs_Current___Pitcher[[Name]:[Team]], 2,FALSE)</f>
        <v>KCR</v>
      </c>
      <c r="C71" s="1">
        <f>VLOOKUP($A71,FanGraphs_Current___Pitcher[[Name]:[WARWAR - Wins Above Replacement]], 3, FALSE)</f>
        <v>3</v>
      </c>
      <c r="D71" s="2">
        <f>C71/VLOOKUP(A71, FanGraphs_Current___Pitcher[[Name]:[GG - Games Pitched]], 6, FALSE)*VLOOKUP(A71,'FanGraphs ZiPS - Update - Pitch'!$B$2:$G$649, 6, FALSE)</f>
        <v>5</v>
      </c>
      <c r="E71" s="8">
        <f>VLOOKUP($A71,FanGraphs_Current___Pitcher[[Name]:[WARWAR - Wins Above Replacement]], 5, FALSE)</f>
        <v>1</v>
      </c>
      <c r="F71" s="8">
        <f>E71/VLOOKUP(A71, FanGraphs_Current___Pitcher[[Name]:[GG - Games Pitched]], 6, FALSE)*VLOOKUP(A71,'FanGraphs ZiPS - Update - Pitch'!$B$2:$G$649, 6, FALSE)</f>
        <v>1.6666666666666667</v>
      </c>
    </row>
    <row r="72" spans="1:6" x14ac:dyDescent="0.45">
      <c r="A72" t="s">
        <v>2479</v>
      </c>
      <c r="B72" t="str">
        <f>VLOOKUP(Table8102[[#This Row],[Player]], FanGraphs_Current___Pitcher[[Name]:[Team]], 2,FALSE)</f>
        <v>TOR</v>
      </c>
      <c r="C72" s="1">
        <f>VLOOKUP($A72,FanGraphs_Current___Pitcher[[Name]:[WARWAR - Wins Above Replacement]], 3, FALSE)</f>
        <v>2</v>
      </c>
      <c r="D72" s="2">
        <f>C72/VLOOKUP(A72, FanGraphs_Current___Pitcher[[Name]:[GG - Games Pitched]], 6, FALSE)*VLOOKUP(A72,'FanGraphs ZiPS - Update - Pitch'!$B$2:$G$649, 6, FALSE)</f>
        <v>3.6470588235294117</v>
      </c>
      <c r="E72" s="8">
        <f>VLOOKUP($A72,FanGraphs_Current___Pitcher[[Name]:[WARWAR - Wins Above Replacement]], 5, FALSE)</f>
        <v>1</v>
      </c>
      <c r="F72" s="8">
        <f>E72/VLOOKUP(A72, FanGraphs_Current___Pitcher[[Name]:[GG - Games Pitched]], 6, FALSE)*VLOOKUP(A72,'FanGraphs ZiPS - Update - Pitch'!$B$2:$G$649, 6, FALSE)</f>
        <v>1.8235294117647058</v>
      </c>
    </row>
    <row r="73" spans="1:6" x14ac:dyDescent="0.45">
      <c r="A73" t="s">
        <v>2490</v>
      </c>
      <c r="B73" t="str">
        <f>VLOOKUP(Table8102[[#This Row],[Player]], FanGraphs_Current___Pitcher[[Name]:[Team]], 2,FALSE)</f>
        <v>LAA</v>
      </c>
      <c r="C73" s="1">
        <f>VLOOKUP($A73,FanGraphs_Current___Pitcher[[Name]:[WARWAR - Wins Above Replacement]], 3, FALSE)</f>
        <v>4</v>
      </c>
      <c r="D73" s="2">
        <f>C73/VLOOKUP(A73, FanGraphs_Current___Pitcher[[Name]:[GG - Games Pitched]], 6, FALSE)*VLOOKUP(A73,'FanGraphs ZiPS - Update - Pitch'!$B$2:$G$649, 6, FALSE)</f>
        <v>6.7058823529411766</v>
      </c>
      <c r="E73" s="8">
        <f>VLOOKUP($A73,FanGraphs_Current___Pitcher[[Name]:[WARWAR - Wins Above Replacement]], 5, FALSE)</f>
        <v>1</v>
      </c>
      <c r="F73" s="8">
        <f>E73/VLOOKUP(A73, FanGraphs_Current___Pitcher[[Name]:[GG - Games Pitched]], 6, FALSE)*VLOOKUP(A73,'FanGraphs ZiPS - Update - Pitch'!$B$2:$G$649, 6, FALSE)</f>
        <v>1.6764705882352942</v>
      </c>
    </row>
    <row r="74" spans="1:6" x14ac:dyDescent="0.45">
      <c r="A74" t="s">
        <v>2509</v>
      </c>
      <c r="B74" t="str">
        <f>VLOOKUP(Table8102[[#This Row],[Player]], FanGraphs_Current___Pitcher[[Name]:[Team]], 2,FALSE)</f>
        <v>3 Tms</v>
      </c>
      <c r="C74" s="1">
        <f>VLOOKUP($A74,FanGraphs_Current___Pitcher[[Name]:[WARWAR - Wins Above Replacement]], 3, FALSE)</f>
        <v>0</v>
      </c>
      <c r="D74" s="2" t="e">
        <f>C74/VLOOKUP(A74, FanGraphs_Current___Pitcher[[Name]:[GG - Games Pitched]], 6, FALSE)*VLOOKUP(A74,'FanGraphs ZiPS - Update - Pitch'!$B$2:$G$649, 6, FALSE)</f>
        <v>#N/A</v>
      </c>
      <c r="E74" s="8">
        <f>VLOOKUP($A74,FanGraphs_Current___Pitcher[[Name]:[WARWAR - Wins Above Replacement]], 5, FALSE)</f>
        <v>1</v>
      </c>
      <c r="F74" s="8" t="e">
        <f>E74/VLOOKUP(A74, FanGraphs_Current___Pitcher[[Name]:[GG - Games Pitched]], 6, FALSE)*VLOOKUP(A74,'FanGraphs ZiPS - Update - Pitch'!$B$2:$G$649, 6, FALSE)</f>
        <v>#N/A</v>
      </c>
    </row>
    <row r="75" spans="1:6" x14ac:dyDescent="0.45">
      <c r="A75" t="s">
        <v>2499</v>
      </c>
      <c r="B75" t="str">
        <f>VLOOKUP(Table8102[[#This Row],[Player]], FanGraphs_Current___Pitcher[[Name]:[Team]], 2,FALSE)</f>
        <v>SDP</v>
      </c>
      <c r="C75" s="1">
        <f>VLOOKUP($A75,FanGraphs_Current___Pitcher[[Name]:[WARWAR - Wins Above Replacement]], 3, FALSE)</f>
        <v>1</v>
      </c>
      <c r="D75" s="2">
        <f>C75/VLOOKUP(A75, FanGraphs_Current___Pitcher[[Name]:[GG - Games Pitched]], 6, FALSE)*VLOOKUP(A75,'FanGraphs ZiPS - Update - Pitch'!$B$2:$G$649, 6, FALSE)</f>
        <v>1.7837837837837838</v>
      </c>
      <c r="E75" s="8">
        <f>VLOOKUP($A75,FanGraphs_Current___Pitcher[[Name]:[WARWAR - Wins Above Replacement]], 5, FALSE)</f>
        <v>1</v>
      </c>
      <c r="F75" s="8">
        <f>E75/VLOOKUP(A75, FanGraphs_Current___Pitcher[[Name]:[GG - Games Pitched]], 6, FALSE)*VLOOKUP(A75,'FanGraphs ZiPS - Update - Pitch'!$B$2:$G$649, 6, FALSE)</f>
        <v>1.7837837837837838</v>
      </c>
    </row>
    <row r="76" spans="1:6" x14ac:dyDescent="0.45">
      <c r="A76" t="s">
        <v>130</v>
      </c>
      <c r="B76" t="str">
        <f>VLOOKUP(Table8102[[#This Row],[Player]], FanGraphs_Current___Pitcher[[Name]:[Team]], 2,FALSE)</f>
        <v>BOS</v>
      </c>
      <c r="C76" s="1">
        <f>VLOOKUP($A76,FanGraphs_Current___Pitcher[[Name]:[WARWAR - Wins Above Replacement]], 3, FALSE)</f>
        <v>7</v>
      </c>
      <c r="D76" s="2">
        <f>C76/VLOOKUP(A76, FanGraphs_Current___Pitcher[[Name]:[GG - Games Pitched]], 6, FALSE)*VLOOKUP(A76,'FanGraphs ZiPS - Update - Pitch'!$B$2:$G$649, 6, FALSE)</f>
        <v>12.352941176470587</v>
      </c>
      <c r="E76" s="8">
        <f>VLOOKUP($A76,FanGraphs_Current___Pitcher[[Name]:[WARWAR - Wins Above Replacement]], 5, FALSE)</f>
        <v>0</v>
      </c>
      <c r="F76" s="8">
        <f>E76/VLOOKUP(A76, FanGraphs_Current___Pitcher[[Name]:[GG - Games Pitched]], 6, FALSE)*VLOOKUP(A76,'FanGraphs ZiPS - Update - Pitch'!$B$2:$G$649, 6, FALSE)</f>
        <v>0</v>
      </c>
    </row>
    <row r="77" spans="1:6" x14ac:dyDescent="0.45">
      <c r="A77" t="s">
        <v>138</v>
      </c>
      <c r="B77" t="str">
        <f>VLOOKUP(Table8102[[#This Row],[Player]], FanGraphs_Current___Pitcher[[Name]:[Team]], 2,FALSE)</f>
        <v>CHW</v>
      </c>
      <c r="C77" s="1">
        <f>VLOOKUP($A77,FanGraphs_Current___Pitcher[[Name]:[WARWAR - Wins Above Replacement]], 3, FALSE)</f>
        <v>6</v>
      </c>
      <c r="D77" s="2">
        <f>C77/VLOOKUP(A77, FanGraphs_Current___Pitcher[[Name]:[GG - Games Pitched]], 6, FALSE)*VLOOKUP(A77,'FanGraphs ZiPS - Update - Pitch'!$B$2:$G$649, 6, FALSE)</f>
        <v>13.666666666666666</v>
      </c>
      <c r="E77" s="8">
        <f>VLOOKUP($A77,FanGraphs_Current___Pitcher[[Name]:[WARWAR - Wins Above Replacement]], 5, FALSE)</f>
        <v>0</v>
      </c>
      <c r="F77" s="8">
        <f>E77/VLOOKUP(A77, FanGraphs_Current___Pitcher[[Name]:[GG - Games Pitched]], 6, FALSE)*VLOOKUP(A77,'FanGraphs ZiPS - Update - Pitch'!$B$2:$G$649, 6, FALSE)</f>
        <v>0</v>
      </c>
    </row>
    <row r="78" spans="1:6" x14ac:dyDescent="0.45">
      <c r="A78" t="s">
        <v>136</v>
      </c>
      <c r="B78" t="str">
        <f>VLOOKUP(Table8102[[#This Row],[Player]], FanGraphs_Current___Pitcher[[Name]:[Team]], 2,FALSE)</f>
        <v>KCR</v>
      </c>
      <c r="C78" s="1">
        <f>VLOOKUP($A78,FanGraphs_Current___Pitcher[[Name]:[WARWAR - Wins Above Replacement]], 3, FALSE)</f>
        <v>5</v>
      </c>
      <c r="D78" s="2">
        <f>C78/VLOOKUP(A78, FanGraphs_Current___Pitcher[[Name]:[GG - Games Pitched]], 6, FALSE)*VLOOKUP(A78,'FanGraphs ZiPS - Update - Pitch'!$B$2:$G$649, 6, FALSE)</f>
        <v>9.1666666666666679</v>
      </c>
      <c r="E78" s="8">
        <f>VLOOKUP($A78,FanGraphs_Current___Pitcher[[Name]:[WARWAR - Wins Above Replacement]], 5, FALSE)</f>
        <v>0</v>
      </c>
      <c r="F78" s="8">
        <f>E78/VLOOKUP(A78, FanGraphs_Current___Pitcher[[Name]:[GG - Games Pitched]], 6, FALSE)*VLOOKUP(A78,'FanGraphs ZiPS - Update - Pitch'!$B$2:$G$649, 6, FALSE)</f>
        <v>0</v>
      </c>
    </row>
    <row r="79" spans="1:6" x14ac:dyDescent="0.45">
      <c r="A79" t="s">
        <v>135</v>
      </c>
      <c r="B79" t="str">
        <f>VLOOKUP(Table8102[[#This Row],[Player]], FanGraphs_Current___Pitcher[[Name]:[Team]], 2,FALSE)</f>
        <v>PHI</v>
      </c>
      <c r="C79" s="1">
        <f>VLOOKUP($A79,FanGraphs_Current___Pitcher[[Name]:[WARWAR - Wins Above Replacement]], 3, FALSE)</f>
        <v>6</v>
      </c>
      <c r="D79" s="2">
        <f>C79/VLOOKUP(A79, FanGraphs_Current___Pitcher[[Name]:[GG - Games Pitched]], 6, FALSE)*VLOOKUP(A79,'FanGraphs ZiPS - Update - Pitch'!$B$2:$G$649, 6, FALSE)</f>
        <v>11.25</v>
      </c>
      <c r="E79" s="8">
        <f>VLOOKUP($A79,FanGraphs_Current___Pitcher[[Name]:[WARWAR - Wins Above Replacement]], 5, FALSE)</f>
        <v>0</v>
      </c>
      <c r="F79" s="8">
        <f>E79/VLOOKUP(A79, FanGraphs_Current___Pitcher[[Name]:[GG - Games Pitched]], 6, FALSE)*VLOOKUP(A79,'FanGraphs ZiPS - Update - Pitch'!$B$2:$G$649, 6, FALSE)</f>
        <v>0</v>
      </c>
    </row>
    <row r="80" spans="1:6" x14ac:dyDescent="0.45">
      <c r="A80" t="s">
        <v>137</v>
      </c>
      <c r="B80" t="str">
        <f>VLOOKUP(Table8102[[#This Row],[Player]], FanGraphs_Current___Pitcher[[Name]:[Team]], 2,FALSE)</f>
        <v>PHI</v>
      </c>
      <c r="C80" s="1">
        <f>VLOOKUP($A80,FanGraphs_Current___Pitcher[[Name]:[WARWAR - Wins Above Replacement]], 3, FALSE)</f>
        <v>10</v>
      </c>
      <c r="D80" s="2">
        <f>C80/VLOOKUP(A80, FanGraphs_Current___Pitcher[[Name]:[GG - Games Pitched]], 6, FALSE)*VLOOKUP(A80,'FanGraphs ZiPS - Update - Pitch'!$B$2:$G$649, 6, FALSE)</f>
        <v>18.235294117647058</v>
      </c>
      <c r="E80" s="8">
        <f>VLOOKUP($A80,FanGraphs_Current___Pitcher[[Name]:[WARWAR - Wins Above Replacement]], 5, FALSE)</f>
        <v>0</v>
      </c>
      <c r="F80" s="8">
        <f>E80/VLOOKUP(A80, FanGraphs_Current___Pitcher[[Name]:[GG - Games Pitched]], 6, FALSE)*VLOOKUP(A80,'FanGraphs ZiPS - Update - Pitch'!$B$2:$G$649, 6, FALSE)</f>
        <v>0</v>
      </c>
    </row>
    <row r="81" spans="1:6" x14ac:dyDescent="0.45">
      <c r="A81" t="s">
        <v>133</v>
      </c>
      <c r="B81" t="str">
        <f>VLOOKUP(Table8102[[#This Row],[Player]], FanGraphs_Current___Pitcher[[Name]:[Team]], 2,FALSE)</f>
        <v>ATL</v>
      </c>
      <c r="C81" s="1">
        <f>VLOOKUP($A81,FanGraphs_Current___Pitcher[[Name]:[WARWAR - Wins Above Replacement]], 3, FALSE)</f>
        <v>10</v>
      </c>
      <c r="D81" s="2">
        <f>C81/VLOOKUP(A81, FanGraphs_Current___Pitcher[[Name]:[GG - Games Pitched]], 6, FALSE)*VLOOKUP(A81,'FanGraphs ZiPS - Update - Pitch'!$B$2:$G$649, 6, FALSE)</f>
        <v>16.666666666666664</v>
      </c>
      <c r="E81" s="8">
        <f>VLOOKUP($A81,FanGraphs_Current___Pitcher[[Name]:[WARWAR - Wins Above Replacement]], 5, FALSE)</f>
        <v>0</v>
      </c>
      <c r="F81" s="8">
        <f>E81/VLOOKUP(A81, FanGraphs_Current___Pitcher[[Name]:[GG - Games Pitched]], 6, FALSE)*VLOOKUP(A81,'FanGraphs ZiPS - Update - Pitch'!$B$2:$G$649, 6, FALSE)</f>
        <v>0</v>
      </c>
    </row>
    <row r="82" spans="1:6" x14ac:dyDescent="0.45">
      <c r="A82" t="s">
        <v>134</v>
      </c>
      <c r="B82" t="str">
        <f>VLOOKUP(Table8102[[#This Row],[Player]], FanGraphs_Current___Pitcher[[Name]:[Team]], 2,FALSE)</f>
        <v>LAD</v>
      </c>
      <c r="C82" s="1">
        <f>VLOOKUP($A82,FanGraphs_Current___Pitcher[[Name]:[WARWAR - Wins Above Replacement]], 3, FALSE)</f>
        <v>8</v>
      </c>
      <c r="D82" s="2">
        <f>C82/VLOOKUP(A82, FanGraphs_Current___Pitcher[[Name]:[GG - Games Pitched]], 6, FALSE)*VLOOKUP(A82,'FanGraphs ZiPS - Update - Pitch'!$B$2:$G$649, 6, FALSE)</f>
        <v>13.647058823529411</v>
      </c>
      <c r="E82" s="8">
        <f>VLOOKUP($A82,FanGraphs_Current___Pitcher[[Name]:[WARWAR - Wins Above Replacement]], 5, FALSE)</f>
        <v>0</v>
      </c>
      <c r="F82" s="8">
        <f>E82/VLOOKUP(A82, FanGraphs_Current___Pitcher[[Name]:[GG - Games Pitched]], 6, FALSE)*VLOOKUP(A82,'FanGraphs ZiPS - Update - Pitch'!$B$2:$G$649, 6, FALSE)</f>
        <v>0</v>
      </c>
    </row>
    <row r="83" spans="1:6" x14ac:dyDescent="0.45">
      <c r="A83" t="s">
        <v>131</v>
      </c>
      <c r="B83" t="str">
        <f>VLOOKUP(Table8102[[#This Row],[Player]], FanGraphs_Current___Pitcher[[Name]:[Team]], 2,FALSE)</f>
        <v>DET</v>
      </c>
      <c r="C83" s="1">
        <f>VLOOKUP($A83,FanGraphs_Current___Pitcher[[Name]:[WARWAR - Wins Above Replacement]], 3, FALSE)</f>
        <v>9</v>
      </c>
      <c r="D83" s="2">
        <f>C83/VLOOKUP(A83, FanGraphs_Current___Pitcher[[Name]:[GG - Games Pitched]], 6, FALSE)*VLOOKUP(A83,'FanGraphs ZiPS - Update - Pitch'!$B$2:$G$649, 6, FALSE)</f>
        <v>15.1875</v>
      </c>
      <c r="E83" s="8">
        <f>VLOOKUP($A83,FanGraphs_Current___Pitcher[[Name]:[WARWAR - Wins Above Replacement]], 5, FALSE)</f>
        <v>0</v>
      </c>
      <c r="F83" s="8">
        <f>E83/VLOOKUP(A83, FanGraphs_Current___Pitcher[[Name]:[GG - Games Pitched]], 6, FALSE)*VLOOKUP(A83,'FanGraphs ZiPS - Update - Pitch'!$B$2:$G$649, 6, FALSE)</f>
        <v>0</v>
      </c>
    </row>
    <row r="84" spans="1:6" x14ac:dyDescent="0.45">
      <c r="A84" t="s">
        <v>100</v>
      </c>
      <c r="B84" t="str">
        <f>VLOOKUP(Table8102[[#This Row],[Player]], FanGraphs_Current___Pitcher[[Name]:[Team]], 2,FALSE)</f>
        <v>SFG</v>
      </c>
      <c r="C84" s="1">
        <f>VLOOKUP($A84,FanGraphs_Current___Pitcher[[Name]:[WARWAR - Wins Above Replacement]], 3, FALSE)</f>
        <v>6</v>
      </c>
      <c r="D84" s="2">
        <f>C84/VLOOKUP(A84, FanGraphs_Current___Pitcher[[Name]:[GG - Games Pitched]], 6, FALSE)*VLOOKUP(A84,'FanGraphs ZiPS - Update - Pitch'!$B$2:$G$649, 6, FALSE)</f>
        <v>11</v>
      </c>
      <c r="E84" s="8">
        <f>VLOOKUP($A84,FanGraphs_Current___Pitcher[[Name]:[WARWAR - Wins Above Replacement]], 5, FALSE)</f>
        <v>0</v>
      </c>
      <c r="F84" s="8">
        <f>E84/VLOOKUP(A84, FanGraphs_Current___Pitcher[[Name]:[GG - Games Pitched]], 6, FALSE)*VLOOKUP(A84,'FanGraphs ZiPS - Update - Pitch'!$B$2:$G$649, 6, FALSE)</f>
        <v>0</v>
      </c>
    </row>
    <row r="85" spans="1:6" x14ac:dyDescent="0.45">
      <c r="A85" t="s">
        <v>99</v>
      </c>
      <c r="B85" t="str">
        <f>VLOOKUP(Table8102[[#This Row],[Player]], FanGraphs_Current___Pitcher[[Name]:[Team]], 2,FALSE)</f>
        <v>PHI</v>
      </c>
      <c r="C85" s="1">
        <f>VLOOKUP($A85,FanGraphs_Current___Pitcher[[Name]:[WARWAR - Wins Above Replacement]], 3, FALSE)</f>
        <v>9</v>
      </c>
      <c r="D85" s="2">
        <f>C85/VLOOKUP(A85, FanGraphs_Current___Pitcher[[Name]:[GG - Games Pitched]], 6, FALSE)*VLOOKUP(A85,'FanGraphs ZiPS - Update - Pitch'!$B$2:$G$649, 6, FALSE)</f>
        <v>16.411764705882351</v>
      </c>
      <c r="E85" s="8">
        <f>VLOOKUP($A85,FanGraphs_Current___Pitcher[[Name]:[WARWAR - Wins Above Replacement]], 5, FALSE)</f>
        <v>0</v>
      </c>
      <c r="F85" s="8">
        <f>E85/VLOOKUP(A85, FanGraphs_Current___Pitcher[[Name]:[GG - Games Pitched]], 6, FALSE)*VLOOKUP(A85,'FanGraphs ZiPS - Update - Pitch'!$B$2:$G$649, 6, FALSE)</f>
        <v>0</v>
      </c>
    </row>
    <row r="86" spans="1:6" x14ac:dyDescent="0.45">
      <c r="A86" t="s">
        <v>140</v>
      </c>
      <c r="B86" t="str">
        <f>VLOOKUP(Table8102[[#This Row],[Player]], FanGraphs_Current___Pitcher[[Name]:[Team]], 2,FALSE)</f>
        <v>STL</v>
      </c>
      <c r="C86" s="1">
        <f>VLOOKUP($A86,FanGraphs_Current___Pitcher[[Name]:[WARWAR - Wins Above Replacement]], 3, FALSE)</f>
        <v>9</v>
      </c>
      <c r="D86" s="2">
        <f>C86/VLOOKUP(A86, FanGraphs_Current___Pitcher[[Name]:[GG - Games Pitched]], 6, FALSE)*VLOOKUP(A86,'FanGraphs ZiPS - Update - Pitch'!$B$2:$G$649, 6, FALSE)</f>
        <v>17.399999999999999</v>
      </c>
      <c r="E86" s="8">
        <f>VLOOKUP($A86,FanGraphs_Current___Pitcher[[Name]:[WARWAR - Wins Above Replacement]], 5, FALSE)</f>
        <v>0</v>
      </c>
      <c r="F86" s="8">
        <f>E86/VLOOKUP(A86, FanGraphs_Current___Pitcher[[Name]:[GG - Games Pitched]], 6, FALSE)*VLOOKUP(A86,'FanGraphs ZiPS - Update - Pitch'!$B$2:$G$649, 6, FALSE)</f>
        <v>0</v>
      </c>
    </row>
    <row r="87" spans="1:6" x14ac:dyDescent="0.45">
      <c r="A87" t="s">
        <v>110</v>
      </c>
      <c r="B87" t="str">
        <f>VLOOKUP(Table8102[[#This Row],[Player]], FanGraphs_Current___Pitcher[[Name]:[Team]], 2,FALSE)</f>
        <v>SEA</v>
      </c>
      <c r="C87" s="1">
        <f>VLOOKUP($A87,FanGraphs_Current___Pitcher[[Name]:[WARWAR - Wins Above Replacement]], 3, FALSE)</f>
        <v>7</v>
      </c>
      <c r="D87" s="2">
        <f>C87/VLOOKUP(A87, FanGraphs_Current___Pitcher[[Name]:[GG - Games Pitched]], 6, FALSE)*VLOOKUP(A87,'FanGraphs ZiPS - Update - Pitch'!$B$2:$G$649, 6, FALSE)</f>
        <v>12.76470588235294</v>
      </c>
      <c r="E87" s="8">
        <f>VLOOKUP($A87,FanGraphs_Current___Pitcher[[Name]:[WARWAR - Wins Above Replacement]], 5, FALSE)</f>
        <v>0</v>
      </c>
      <c r="F87" s="8">
        <f>E87/VLOOKUP(A87, FanGraphs_Current___Pitcher[[Name]:[GG - Games Pitched]], 6, FALSE)*VLOOKUP(A87,'FanGraphs ZiPS - Update - Pitch'!$B$2:$G$649, 6, FALSE)</f>
        <v>0</v>
      </c>
    </row>
    <row r="88" spans="1:6" x14ac:dyDescent="0.45">
      <c r="A88" t="s">
        <v>111</v>
      </c>
      <c r="B88" t="str">
        <f>VLOOKUP(Table8102[[#This Row],[Player]], FanGraphs_Current___Pitcher[[Name]:[Team]], 2,FALSE)</f>
        <v>SDP</v>
      </c>
      <c r="C88" s="1">
        <f>VLOOKUP($A88,FanGraphs_Current___Pitcher[[Name]:[WARWAR - Wins Above Replacement]], 3, FALSE)</f>
        <v>7</v>
      </c>
      <c r="D88" s="2">
        <f>C88/VLOOKUP(A88, FanGraphs_Current___Pitcher[[Name]:[GG - Games Pitched]], 6, FALSE)*VLOOKUP(A88,'FanGraphs ZiPS - Update - Pitch'!$B$2:$G$649, 6, FALSE)</f>
        <v>12.76470588235294</v>
      </c>
      <c r="E88" s="8">
        <f>VLOOKUP($A88,FanGraphs_Current___Pitcher[[Name]:[WARWAR - Wins Above Replacement]], 5, FALSE)</f>
        <v>0</v>
      </c>
      <c r="F88" s="8">
        <f>E88/VLOOKUP(A88, FanGraphs_Current___Pitcher[[Name]:[GG - Games Pitched]], 6, FALSE)*VLOOKUP(A88,'FanGraphs ZiPS - Update - Pitch'!$B$2:$G$649, 6, FALSE)</f>
        <v>0</v>
      </c>
    </row>
    <row r="89" spans="1:6" x14ac:dyDescent="0.45">
      <c r="A89" t="s">
        <v>146</v>
      </c>
      <c r="B89" t="str">
        <f>VLOOKUP(Table8102[[#This Row],[Player]], FanGraphs_Current___Pitcher[[Name]:[Team]], 2,FALSE)</f>
        <v>KCR</v>
      </c>
      <c r="C89" s="1">
        <f>VLOOKUP($A89,FanGraphs_Current___Pitcher[[Name]:[WARWAR - Wins Above Replacement]], 3, FALSE)</f>
        <v>11</v>
      </c>
      <c r="D89" s="2">
        <f>C89/VLOOKUP(A89, FanGraphs_Current___Pitcher[[Name]:[GG - Games Pitched]], 6, FALSE)*VLOOKUP(A89,'FanGraphs ZiPS - Update - Pitch'!$B$2:$G$649, 6, FALSE)</f>
        <v>19.555555555555557</v>
      </c>
      <c r="E89" s="8">
        <f>VLOOKUP($A89,FanGraphs_Current___Pitcher[[Name]:[WARWAR - Wins Above Replacement]], 5, FALSE)</f>
        <v>0</v>
      </c>
      <c r="F89" s="8">
        <f>E89/VLOOKUP(A89, FanGraphs_Current___Pitcher[[Name]:[GG - Games Pitched]], 6, FALSE)*VLOOKUP(A89,'FanGraphs ZiPS - Update - Pitch'!$B$2:$G$649, 6, FALSE)</f>
        <v>0</v>
      </c>
    </row>
    <row r="90" spans="1:6" x14ac:dyDescent="0.45">
      <c r="A90" t="s">
        <v>102</v>
      </c>
      <c r="B90" t="str">
        <f>VLOOKUP(Table8102[[#This Row],[Player]], FanGraphs_Current___Pitcher[[Name]:[Team]], 2,FALSE)</f>
        <v>BAL</v>
      </c>
      <c r="C90" s="1">
        <f>VLOOKUP($A90,FanGraphs_Current___Pitcher[[Name]:[WARWAR - Wins Above Replacement]], 3, FALSE)</f>
        <v>9</v>
      </c>
      <c r="D90" s="2">
        <f>C90/VLOOKUP(A90, FanGraphs_Current___Pitcher[[Name]:[GG - Games Pitched]], 6, FALSE)*VLOOKUP(A90,'FanGraphs ZiPS - Update - Pitch'!$B$2:$G$649, 6, FALSE)</f>
        <v>16.941176470588236</v>
      </c>
      <c r="E90" s="8">
        <f>VLOOKUP($A90,FanGraphs_Current___Pitcher[[Name]:[WARWAR - Wins Above Replacement]], 5, FALSE)</f>
        <v>0</v>
      </c>
      <c r="F90" s="8">
        <f>E90/VLOOKUP(A90, FanGraphs_Current___Pitcher[[Name]:[GG - Games Pitched]], 6, FALSE)*VLOOKUP(A90,'FanGraphs ZiPS - Update - Pitch'!$B$2:$G$649, 6, FALSE)</f>
        <v>0</v>
      </c>
    </row>
    <row r="91" spans="1:6" x14ac:dyDescent="0.45">
      <c r="A91" t="s">
        <v>147</v>
      </c>
      <c r="B91" t="str">
        <f>VLOOKUP(Table8102[[#This Row],[Player]], FanGraphs_Current___Pitcher[[Name]:[Team]], 2,FALSE)</f>
        <v>DET</v>
      </c>
      <c r="C91" s="1">
        <f>VLOOKUP($A91,FanGraphs_Current___Pitcher[[Name]:[WARWAR - Wins Above Replacement]], 3, FALSE)</f>
        <v>2</v>
      </c>
      <c r="D91" s="2">
        <f>C91/VLOOKUP(A91, FanGraphs_Current___Pitcher[[Name]:[GG - Games Pitched]], 6, FALSE)*VLOOKUP(A91,'FanGraphs ZiPS - Update - Pitch'!$B$2:$G$649, 6, FALSE)</f>
        <v>3.75</v>
      </c>
      <c r="E91" s="8">
        <f>VLOOKUP($A91,FanGraphs_Current___Pitcher[[Name]:[WARWAR - Wins Above Replacement]], 5, FALSE)</f>
        <v>0</v>
      </c>
      <c r="F91" s="8">
        <f>E91/VLOOKUP(A91, FanGraphs_Current___Pitcher[[Name]:[GG - Games Pitched]], 6, FALSE)*VLOOKUP(A91,'FanGraphs ZiPS - Update - Pitch'!$B$2:$G$649, 6, FALSE)</f>
        <v>0</v>
      </c>
    </row>
    <row r="92" spans="1:6" x14ac:dyDescent="0.45">
      <c r="A92" t="s">
        <v>145</v>
      </c>
      <c r="B92" t="str">
        <f>VLOOKUP(Table8102[[#This Row],[Player]], FanGraphs_Current___Pitcher[[Name]:[Team]], 2,FALSE)</f>
        <v>CHW</v>
      </c>
      <c r="C92" s="1">
        <f>VLOOKUP($A92,FanGraphs_Current___Pitcher[[Name]:[WARWAR - Wins Above Replacement]], 3, FALSE)</f>
        <v>5</v>
      </c>
      <c r="D92" s="2">
        <f>C92/VLOOKUP(A92, FanGraphs_Current___Pitcher[[Name]:[GG - Games Pitched]], 6, FALSE)*VLOOKUP(A92,'FanGraphs ZiPS - Update - Pitch'!$B$2:$G$649, 6, FALSE)</f>
        <v>8.8235294117647065</v>
      </c>
      <c r="E92" s="8">
        <f>VLOOKUP($A92,FanGraphs_Current___Pitcher[[Name]:[WARWAR - Wins Above Replacement]], 5, FALSE)</f>
        <v>0</v>
      </c>
      <c r="F92" s="8">
        <f>E92/VLOOKUP(A92, FanGraphs_Current___Pitcher[[Name]:[GG - Games Pitched]], 6, FALSE)*VLOOKUP(A92,'FanGraphs ZiPS - Update - Pitch'!$B$2:$G$649, 6, FALSE)</f>
        <v>0</v>
      </c>
    </row>
    <row r="93" spans="1:6" x14ac:dyDescent="0.45">
      <c r="A93" t="s">
        <v>117</v>
      </c>
      <c r="B93" t="str">
        <f>VLOOKUP(Table8102[[#This Row],[Player]], FanGraphs_Current___Pitcher[[Name]:[Team]], 2,FALSE)</f>
        <v>SEA</v>
      </c>
      <c r="C93" s="1">
        <f>VLOOKUP($A93,FanGraphs_Current___Pitcher[[Name]:[WARWAR - Wins Above Replacement]], 3, FALSE)</f>
        <v>5</v>
      </c>
      <c r="D93" s="2">
        <f>C93/VLOOKUP(A93, FanGraphs_Current___Pitcher[[Name]:[GG - Games Pitched]], 6, FALSE)*VLOOKUP(A93,'FanGraphs ZiPS - Update - Pitch'!$B$2:$G$649, 6, FALSE)</f>
        <v>9.4117647058823533</v>
      </c>
      <c r="E93" s="8">
        <f>VLOOKUP($A93,FanGraphs_Current___Pitcher[[Name]:[WARWAR - Wins Above Replacement]], 5, FALSE)</f>
        <v>0</v>
      </c>
      <c r="F93" s="8">
        <f>E93/VLOOKUP(A93, FanGraphs_Current___Pitcher[[Name]:[GG - Games Pitched]], 6, FALSE)*VLOOKUP(A93,'FanGraphs ZiPS - Update - Pitch'!$B$2:$G$649, 6, FALSE)</f>
        <v>0</v>
      </c>
    </row>
    <row r="94" spans="1:6" x14ac:dyDescent="0.45">
      <c r="A94" t="s">
        <v>151</v>
      </c>
      <c r="B94" t="str">
        <f>VLOOKUP(Table8102[[#This Row],[Player]], FanGraphs_Current___Pitcher[[Name]:[Team]], 2,FALSE)</f>
        <v>ATL</v>
      </c>
      <c r="C94" s="1">
        <f>VLOOKUP($A94,FanGraphs_Current___Pitcher[[Name]:[WARWAR - Wins Above Replacement]], 3, FALSE)</f>
        <v>6</v>
      </c>
      <c r="D94" s="2">
        <f>C94/VLOOKUP(A94, FanGraphs_Current___Pitcher[[Name]:[GG - Games Pitched]], 6, FALSE)*VLOOKUP(A94,'FanGraphs ZiPS - Update - Pitch'!$B$2:$G$649, 6, FALSE)</f>
        <v>15.428571428571427</v>
      </c>
      <c r="E94" s="8">
        <f>VLOOKUP($A94,FanGraphs_Current___Pitcher[[Name]:[WARWAR - Wins Above Replacement]], 5, FALSE)</f>
        <v>0</v>
      </c>
      <c r="F94" s="8">
        <f>E94/VLOOKUP(A94, FanGraphs_Current___Pitcher[[Name]:[GG - Games Pitched]], 6, FALSE)*VLOOKUP(A94,'FanGraphs ZiPS - Update - Pitch'!$B$2:$G$649, 6, FALSE)</f>
        <v>0</v>
      </c>
    </row>
    <row r="95" spans="1:6" x14ac:dyDescent="0.45">
      <c r="A95" t="s">
        <v>150</v>
      </c>
      <c r="B95" t="str">
        <f>VLOOKUP(Table8102[[#This Row],[Player]], FanGraphs_Current___Pitcher[[Name]:[Team]], 2,FALSE)</f>
        <v>DET</v>
      </c>
      <c r="C95" s="1">
        <f>VLOOKUP($A95,FanGraphs_Current___Pitcher[[Name]:[WARWAR - Wins Above Replacement]], 3, FALSE)</f>
        <v>5</v>
      </c>
      <c r="D95" s="2">
        <f>C95/VLOOKUP(A95, FanGraphs_Current___Pitcher[[Name]:[GG - Games Pitched]], 6, FALSE)*VLOOKUP(A95,'FanGraphs ZiPS - Update - Pitch'!$B$2:$G$649, 6, FALSE)</f>
        <v>9.3333333333333321</v>
      </c>
      <c r="E95" s="8">
        <f>VLOOKUP($A95,FanGraphs_Current___Pitcher[[Name]:[WARWAR - Wins Above Replacement]], 5, FALSE)</f>
        <v>0</v>
      </c>
      <c r="F95" s="8">
        <f>E95/VLOOKUP(A95, FanGraphs_Current___Pitcher[[Name]:[GG - Games Pitched]], 6, FALSE)*VLOOKUP(A95,'FanGraphs ZiPS - Update - Pitch'!$B$2:$G$649, 6, FALSE)</f>
        <v>0</v>
      </c>
    </row>
    <row r="96" spans="1:6" x14ac:dyDescent="0.45">
      <c r="A96" t="s">
        <v>106</v>
      </c>
      <c r="B96" t="str">
        <f>VLOOKUP(Table8102[[#This Row],[Player]], FanGraphs_Current___Pitcher[[Name]:[Team]], 2,FALSE)</f>
        <v>LAD</v>
      </c>
      <c r="C96" s="1">
        <f>VLOOKUP($A96,FanGraphs_Current___Pitcher[[Name]:[WARWAR - Wins Above Replacement]], 3, FALSE)</f>
        <v>6</v>
      </c>
      <c r="D96" s="2">
        <f>C96/VLOOKUP(A96, FanGraphs_Current___Pitcher[[Name]:[GG - Games Pitched]], 6, FALSE)*VLOOKUP(A96,'FanGraphs ZiPS - Update - Pitch'!$B$2:$G$649, 6, FALSE)</f>
        <v>11.142857142857142</v>
      </c>
      <c r="E96" s="8">
        <f>VLOOKUP($A96,FanGraphs_Current___Pitcher[[Name]:[WARWAR - Wins Above Replacement]], 5, FALSE)</f>
        <v>0</v>
      </c>
      <c r="F96" s="8">
        <f>E96/VLOOKUP(A96, FanGraphs_Current___Pitcher[[Name]:[GG - Games Pitched]], 6, FALSE)*VLOOKUP(A96,'FanGraphs ZiPS - Update - Pitch'!$B$2:$G$649, 6, FALSE)</f>
        <v>0</v>
      </c>
    </row>
    <row r="97" spans="1:6" x14ac:dyDescent="0.45">
      <c r="A97" t="s">
        <v>144</v>
      </c>
      <c r="B97" t="str">
        <f>VLOOKUP(Table8102[[#This Row],[Player]], FanGraphs_Current___Pitcher[[Name]:[Team]], 2,FALSE)</f>
        <v>MIN</v>
      </c>
      <c r="C97" s="1">
        <f>VLOOKUP($A97,FanGraphs_Current___Pitcher[[Name]:[WARWAR - Wins Above Replacement]], 3, FALSE)</f>
        <v>5</v>
      </c>
      <c r="D97" s="2">
        <f>C97/VLOOKUP(A97, FanGraphs_Current___Pitcher[[Name]:[GG - Games Pitched]], 6, FALSE)*VLOOKUP(A97,'FanGraphs ZiPS - Update - Pitch'!$B$2:$G$649, 6, FALSE)</f>
        <v>9.117647058823529</v>
      </c>
      <c r="E97" s="8">
        <f>VLOOKUP($A97,FanGraphs_Current___Pitcher[[Name]:[WARWAR - Wins Above Replacement]], 5, FALSE)</f>
        <v>0</v>
      </c>
      <c r="F97" s="8">
        <f>E97/VLOOKUP(A97, FanGraphs_Current___Pitcher[[Name]:[GG - Games Pitched]], 6, FALSE)*VLOOKUP(A97,'FanGraphs ZiPS - Update - Pitch'!$B$2:$G$649, 6, FALSE)</f>
        <v>0</v>
      </c>
    </row>
    <row r="98" spans="1:6" x14ac:dyDescent="0.45">
      <c r="A98" t="s">
        <v>142</v>
      </c>
      <c r="B98" t="str">
        <f>VLOOKUP(Table8102[[#This Row],[Player]], FanGraphs_Current___Pitcher[[Name]:[Team]], 2,FALSE)</f>
        <v>CLE</v>
      </c>
      <c r="C98" s="1">
        <f>VLOOKUP($A98,FanGraphs_Current___Pitcher[[Name]:[WARWAR - Wins Above Replacement]], 3, FALSE)</f>
        <v>7</v>
      </c>
      <c r="D98" s="2">
        <f>C98/VLOOKUP(A98, FanGraphs_Current___Pitcher[[Name]:[GG - Games Pitched]], 6, FALSE)*VLOOKUP(A98,'FanGraphs ZiPS - Update - Pitch'!$B$2:$G$649, 6, FALSE)</f>
        <v>12.76470588235294</v>
      </c>
      <c r="E98" s="8">
        <f>VLOOKUP($A98,FanGraphs_Current___Pitcher[[Name]:[WARWAR - Wins Above Replacement]], 5, FALSE)</f>
        <v>0</v>
      </c>
      <c r="F98" s="8">
        <f>E98/VLOOKUP(A98, FanGraphs_Current___Pitcher[[Name]:[GG - Games Pitched]], 6, FALSE)*VLOOKUP(A98,'FanGraphs ZiPS - Update - Pitch'!$B$2:$G$649, 6, FALSE)</f>
        <v>0</v>
      </c>
    </row>
    <row r="99" spans="1:6" x14ac:dyDescent="0.45">
      <c r="A99" t="s">
        <v>143</v>
      </c>
      <c r="B99" t="str">
        <f>VLOOKUP(Table8102[[#This Row],[Player]], FanGraphs_Current___Pitcher[[Name]:[Team]], 2,FALSE)</f>
        <v>NYY</v>
      </c>
      <c r="C99" s="1">
        <f>VLOOKUP($A99,FanGraphs_Current___Pitcher[[Name]:[WARWAR - Wins Above Replacement]], 3, FALSE)</f>
        <v>4</v>
      </c>
      <c r="D99" s="2">
        <f>C99/VLOOKUP(A99, FanGraphs_Current___Pitcher[[Name]:[GG - Games Pitched]], 6, FALSE)*VLOOKUP(A99,'FanGraphs ZiPS - Update - Pitch'!$B$2:$G$649, 6, FALSE)</f>
        <v>6.6666666666666661</v>
      </c>
      <c r="E99" s="8">
        <f>VLOOKUP($A99,FanGraphs_Current___Pitcher[[Name]:[WARWAR - Wins Above Replacement]], 5, FALSE)</f>
        <v>0</v>
      </c>
      <c r="F99" s="8">
        <f>E99/VLOOKUP(A99, FanGraphs_Current___Pitcher[[Name]:[GG - Games Pitched]], 6, FALSE)*VLOOKUP(A99,'FanGraphs ZiPS - Update - Pitch'!$B$2:$G$649, 6, FALSE)</f>
        <v>0</v>
      </c>
    </row>
    <row r="100" spans="1:6" x14ac:dyDescent="0.45">
      <c r="A100" t="s">
        <v>152</v>
      </c>
      <c r="B100" t="str">
        <f>VLOOKUP(Table8102[[#This Row],[Player]], FanGraphs_Current___Pitcher[[Name]:[Team]], 2,FALSE)</f>
        <v>WSN</v>
      </c>
      <c r="C100" s="1">
        <f>VLOOKUP($A100,FanGraphs_Current___Pitcher[[Name]:[WARWAR - Wins Above Replacement]], 3, FALSE)</f>
        <v>6</v>
      </c>
      <c r="D100" s="2">
        <f>C100/VLOOKUP(A100, FanGraphs_Current___Pitcher[[Name]:[GG - Games Pitched]], 6, FALSE)*VLOOKUP(A100,'FanGraphs ZiPS - Update - Pitch'!$B$2:$G$649, 6, FALSE)</f>
        <v>10.588235294117649</v>
      </c>
      <c r="E100" s="8">
        <f>VLOOKUP($A100,FanGraphs_Current___Pitcher[[Name]:[WARWAR - Wins Above Replacement]], 5, FALSE)</f>
        <v>0</v>
      </c>
      <c r="F100" s="8">
        <f>E100/VLOOKUP(A100, FanGraphs_Current___Pitcher[[Name]:[GG - Games Pitched]], 6, FALSE)*VLOOKUP(A100,'FanGraphs ZiPS - Update - Pitch'!$B$2:$G$649, 6, FALSE)</f>
        <v>0</v>
      </c>
    </row>
    <row r="101" spans="1:6" x14ac:dyDescent="0.45">
      <c r="A101" t="s">
        <v>121</v>
      </c>
      <c r="B101" t="str">
        <f>VLOOKUP(Table8102[[#This Row],[Player]], FanGraphs_Current___Pitcher[[Name]:[Team]], 2,FALSE)</f>
        <v>CHC</v>
      </c>
      <c r="C101" s="1">
        <f>VLOOKUP($A101,FanGraphs_Current___Pitcher[[Name]:[WARWAR - Wins Above Replacement]], 3, FALSE)</f>
        <v>7</v>
      </c>
      <c r="D101" s="2">
        <f>C101/VLOOKUP(A101, FanGraphs_Current___Pitcher[[Name]:[GG - Games Pitched]], 6, FALSE)*VLOOKUP(A101,'FanGraphs ZiPS - Update - Pitch'!$B$2:$G$649, 6, FALSE)</f>
        <v>12.6</v>
      </c>
      <c r="E101" s="8">
        <f>VLOOKUP($A101,FanGraphs_Current___Pitcher[[Name]:[WARWAR - Wins Above Replacement]], 5, FALSE)</f>
        <v>0</v>
      </c>
      <c r="F101" s="8">
        <f>E101/VLOOKUP(A101, FanGraphs_Current___Pitcher[[Name]:[GG - Games Pitched]], 6, FALSE)*VLOOKUP(A101,'FanGraphs ZiPS - Update - Pitch'!$B$2:$G$649, 6, FALSE)</f>
        <v>0</v>
      </c>
    </row>
    <row r="102" spans="1:6" x14ac:dyDescent="0.45">
      <c r="A102" t="s">
        <v>305</v>
      </c>
      <c r="B102" t="str">
        <f>VLOOKUP(Table8102[[#This Row],[Player]], FanGraphs_Current___Pitcher[[Name]:[Team]], 2,FALSE)</f>
        <v>CIN</v>
      </c>
      <c r="C102" s="1">
        <f>VLOOKUP($A102,FanGraphs_Current___Pitcher[[Name]:[WARWAR - Wins Above Replacement]], 3, FALSE)</f>
        <v>5</v>
      </c>
      <c r="D102" s="2">
        <f>C102/VLOOKUP(A102, FanGraphs_Current___Pitcher[[Name]:[GG - Games Pitched]], 6, FALSE)*VLOOKUP(A102,'FanGraphs ZiPS - Update - Pitch'!$B$2:$G$649, 6, FALSE)</f>
        <v>9.117647058823529</v>
      </c>
      <c r="E102" s="8">
        <f>VLOOKUP($A102,FanGraphs_Current___Pitcher[[Name]:[WARWAR - Wins Above Replacement]], 5, FALSE)</f>
        <v>0</v>
      </c>
      <c r="F102" s="8">
        <f>E102/VLOOKUP(A102, FanGraphs_Current___Pitcher[[Name]:[GG - Games Pitched]], 6, FALSE)*VLOOKUP(A102,'FanGraphs ZiPS - Update - Pitch'!$B$2:$G$649, 6, FALSE)</f>
        <v>0</v>
      </c>
    </row>
    <row r="103" spans="1:6" x14ac:dyDescent="0.45">
      <c r="A103" t="s">
        <v>124</v>
      </c>
      <c r="B103" t="str">
        <f>VLOOKUP(Table8102[[#This Row],[Player]], FanGraphs_Current___Pitcher[[Name]:[Team]], 2,FALSE)</f>
        <v>ATL</v>
      </c>
      <c r="C103" s="1">
        <f>VLOOKUP($A103,FanGraphs_Current___Pitcher[[Name]:[WARWAR - Wins Above Replacement]], 3, FALSE)</f>
        <v>7</v>
      </c>
      <c r="D103" s="2">
        <f>C103/VLOOKUP(A103, FanGraphs_Current___Pitcher[[Name]:[GG - Games Pitched]], 6, FALSE)*VLOOKUP(A103,'FanGraphs ZiPS - Update - Pitch'!$B$2:$G$649, 6, FALSE)</f>
        <v>12.6875</v>
      </c>
      <c r="E103" s="8">
        <f>VLOOKUP($A103,FanGraphs_Current___Pitcher[[Name]:[WARWAR - Wins Above Replacement]], 5, FALSE)</f>
        <v>0</v>
      </c>
      <c r="F103" s="8">
        <f>E103/VLOOKUP(A103, FanGraphs_Current___Pitcher[[Name]:[GG - Games Pitched]], 6, FALSE)*VLOOKUP(A103,'FanGraphs ZiPS - Update - Pitch'!$B$2:$G$649, 6, FALSE)</f>
        <v>0</v>
      </c>
    </row>
    <row r="104" spans="1:6" x14ac:dyDescent="0.45">
      <c r="A104" t="s">
        <v>306</v>
      </c>
      <c r="B104" t="str">
        <f>VLOOKUP(Table8102[[#This Row],[Player]], FanGraphs_Current___Pitcher[[Name]:[Team]], 2,FALSE)</f>
        <v>SDP</v>
      </c>
      <c r="C104" s="1">
        <f>VLOOKUP($A104,FanGraphs_Current___Pitcher[[Name]:[WARWAR - Wins Above Replacement]], 3, FALSE)</f>
        <v>5</v>
      </c>
      <c r="D104" s="2">
        <f>C104/VLOOKUP(A104, FanGraphs_Current___Pitcher[[Name]:[GG - Games Pitched]], 6, FALSE)*VLOOKUP(A104,'FanGraphs ZiPS - Update - Pitch'!$B$2:$G$649, 6, FALSE)</f>
        <v>8.5294117647058822</v>
      </c>
      <c r="E104" s="8">
        <f>VLOOKUP($A104,FanGraphs_Current___Pitcher[[Name]:[WARWAR - Wins Above Replacement]], 5, FALSE)</f>
        <v>0</v>
      </c>
      <c r="F104" s="8">
        <f>E104/VLOOKUP(A104, FanGraphs_Current___Pitcher[[Name]:[GG - Games Pitched]], 6, FALSE)*VLOOKUP(A104,'FanGraphs ZiPS - Update - Pitch'!$B$2:$G$649, 6, FALSE)</f>
        <v>0</v>
      </c>
    </row>
    <row r="105" spans="1:6" x14ac:dyDescent="0.45">
      <c r="A105" t="s">
        <v>128</v>
      </c>
      <c r="B105" t="str">
        <f>VLOOKUP(Table8102[[#This Row],[Player]], FanGraphs_Current___Pitcher[[Name]:[Team]], 2,FALSE)</f>
        <v>TOR</v>
      </c>
      <c r="C105" s="1">
        <f>VLOOKUP($A105,FanGraphs_Current___Pitcher[[Name]:[WARWAR - Wins Above Replacement]], 3, FALSE)</f>
        <v>7</v>
      </c>
      <c r="D105" s="2">
        <f>C105/VLOOKUP(A105, FanGraphs_Current___Pitcher[[Name]:[GG - Games Pitched]], 6, FALSE)*VLOOKUP(A105,'FanGraphs ZiPS - Update - Pitch'!$B$2:$G$649, 6, FALSE)</f>
        <v>12.76470588235294</v>
      </c>
      <c r="E105" s="8">
        <f>VLOOKUP($A105,FanGraphs_Current___Pitcher[[Name]:[WARWAR - Wins Above Replacement]], 5, FALSE)</f>
        <v>0</v>
      </c>
      <c r="F105" s="8">
        <f>E105/VLOOKUP(A105, FanGraphs_Current___Pitcher[[Name]:[GG - Games Pitched]], 6, FALSE)*VLOOKUP(A105,'FanGraphs ZiPS - Update - Pitch'!$B$2:$G$649, 6, FALSE)</f>
        <v>0</v>
      </c>
    </row>
    <row r="106" spans="1:6" x14ac:dyDescent="0.45">
      <c r="A106" t="s">
        <v>148</v>
      </c>
      <c r="B106" t="str">
        <f>VLOOKUP(Table8102[[#This Row],[Player]], FanGraphs_Current___Pitcher[[Name]:[Team]], 2,FALSE)</f>
        <v>PIT</v>
      </c>
      <c r="C106" s="1">
        <f>VLOOKUP($A106,FanGraphs_Current___Pitcher[[Name]:[WARWAR - Wins Above Replacement]], 3, FALSE)</f>
        <v>9</v>
      </c>
      <c r="D106" s="2">
        <f>C106/VLOOKUP(A106, FanGraphs_Current___Pitcher[[Name]:[GG - Games Pitched]], 6, FALSE)*VLOOKUP(A106,'FanGraphs ZiPS - Update - Pitch'!$B$2:$G$649, 6, FALSE)</f>
        <v>16.875</v>
      </c>
      <c r="E106" s="8">
        <f>VLOOKUP($A106,FanGraphs_Current___Pitcher[[Name]:[WARWAR - Wins Above Replacement]], 5, FALSE)</f>
        <v>0</v>
      </c>
      <c r="F106" s="8">
        <f>E106/VLOOKUP(A106, FanGraphs_Current___Pitcher[[Name]:[GG - Games Pitched]], 6, FALSE)*VLOOKUP(A106,'FanGraphs ZiPS - Update - Pitch'!$B$2:$G$649, 6, FALSE)</f>
        <v>0</v>
      </c>
    </row>
    <row r="107" spans="1:6" x14ac:dyDescent="0.45">
      <c r="A107" t="s">
        <v>308</v>
      </c>
      <c r="B107" t="str">
        <f>VLOOKUP(Table8102[[#This Row],[Player]], FanGraphs_Current___Pitcher[[Name]:[Team]], 2,FALSE)</f>
        <v>TOR</v>
      </c>
      <c r="C107" s="1">
        <f>VLOOKUP($A107,FanGraphs_Current___Pitcher[[Name]:[WARWAR - Wins Above Replacement]], 3, FALSE)</f>
        <v>4</v>
      </c>
      <c r="D107" s="2">
        <f>C107/VLOOKUP(A107, FanGraphs_Current___Pitcher[[Name]:[GG - Games Pitched]], 6, FALSE)*VLOOKUP(A107,'FanGraphs ZiPS - Update - Pitch'!$B$2:$G$649, 6, FALSE)</f>
        <v>7.2941176470588234</v>
      </c>
      <c r="E107" s="8">
        <f>VLOOKUP($A107,FanGraphs_Current___Pitcher[[Name]:[WARWAR - Wins Above Replacement]], 5, FALSE)</f>
        <v>0</v>
      </c>
      <c r="F107" s="8">
        <f>E107/VLOOKUP(A107, FanGraphs_Current___Pitcher[[Name]:[GG - Games Pitched]], 6, FALSE)*VLOOKUP(A107,'FanGraphs ZiPS - Update - Pitch'!$B$2:$G$649, 6, FALSE)</f>
        <v>0</v>
      </c>
    </row>
    <row r="108" spans="1:6" x14ac:dyDescent="0.45">
      <c r="A108" t="s">
        <v>307</v>
      </c>
      <c r="B108" t="str">
        <f>VLOOKUP(Table8102[[#This Row],[Player]], FanGraphs_Current___Pitcher[[Name]:[Team]], 2,FALSE)</f>
        <v>WSN</v>
      </c>
      <c r="C108" s="1">
        <f>VLOOKUP($A108,FanGraphs_Current___Pitcher[[Name]:[WARWAR - Wins Above Replacement]], 3, FALSE)</f>
        <v>6</v>
      </c>
      <c r="D108" s="2">
        <f>C108/VLOOKUP(A108, FanGraphs_Current___Pitcher[[Name]:[GG - Games Pitched]], 6, FALSE)*VLOOKUP(A108,'FanGraphs ZiPS - Update - Pitch'!$B$2:$G$649, 6, FALSE)</f>
        <v>10.588235294117649</v>
      </c>
      <c r="E108" s="8">
        <f>VLOOKUP($A108,FanGraphs_Current___Pitcher[[Name]:[WARWAR - Wins Above Replacement]], 5, FALSE)</f>
        <v>0</v>
      </c>
      <c r="F108" s="8">
        <f>E108/VLOOKUP(A108, FanGraphs_Current___Pitcher[[Name]:[GG - Games Pitched]], 6, FALSE)*VLOOKUP(A108,'FanGraphs ZiPS - Update - Pitch'!$B$2:$G$649, 6, FALSE)</f>
        <v>0</v>
      </c>
    </row>
    <row r="109" spans="1:6" x14ac:dyDescent="0.45">
      <c r="A109" t="s">
        <v>96</v>
      </c>
      <c r="B109" t="str">
        <f>VLOOKUP(Table8102[[#This Row],[Player]], FanGraphs_Current___Pitcher[[Name]:[Team]], 2,FALSE)</f>
        <v>PHI</v>
      </c>
      <c r="C109" s="1">
        <f>VLOOKUP($A109,FanGraphs_Current___Pitcher[[Name]:[WARWAR - Wins Above Replacement]], 3, FALSE)</f>
        <v>9</v>
      </c>
      <c r="D109" s="2">
        <f>C109/VLOOKUP(A109, FanGraphs_Current___Pitcher[[Name]:[GG - Games Pitched]], 6, FALSE)*VLOOKUP(A109,'FanGraphs ZiPS - Update - Pitch'!$B$2:$G$649, 6, FALSE)</f>
        <v>16.941176470588236</v>
      </c>
      <c r="E109" s="8">
        <f>VLOOKUP($A109,FanGraphs_Current___Pitcher[[Name]:[WARWAR - Wins Above Replacement]], 5, FALSE)</f>
        <v>0</v>
      </c>
      <c r="F109" s="8">
        <f>E109/VLOOKUP(A109, FanGraphs_Current___Pitcher[[Name]:[GG - Games Pitched]], 6, FALSE)*VLOOKUP(A109,'FanGraphs ZiPS - Update - Pitch'!$B$2:$G$649, 6, FALSE)</f>
        <v>0</v>
      </c>
    </row>
    <row r="110" spans="1:6" x14ac:dyDescent="0.45">
      <c r="A110" t="s">
        <v>309</v>
      </c>
      <c r="B110" t="str">
        <f>VLOOKUP(Table8102[[#This Row],[Player]], FanGraphs_Current___Pitcher[[Name]:[Team]], 2,FALSE)</f>
        <v>LAD</v>
      </c>
      <c r="C110" s="1">
        <f>VLOOKUP($A110,FanGraphs_Current___Pitcher[[Name]:[WARWAR - Wins Above Replacement]], 3, FALSE)</f>
        <v>9</v>
      </c>
      <c r="D110" s="2">
        <f>C110/VLOOKUP(A110, FanGraphs_Current___Pitcher[[Name]:[GG - Games Pitched]], 6, FALSE)*VLOOKUP(A110,'FanGraphs ZiPS - Update - Pitch'!$B$2:$G$649, 6, FALSE)</f>
        <v>16.8</v>
      </c>
      <c r="E110" s="8">
        <f>VLOOKUP($A110,FanGraphs_Current___Pitcher[[Name]:[WARWAR - Wins Above Replacement]], 5, FALSE)</f>
        <v>0</v>
      </c>
      <c r="F110" s="8">
        <f>E110/VLOOKUP(A110, FanGraphs_Current___Pitcher[[Name]:[GG - Games Pitched]], 6, FALSE)*VLOOKUP(A110,'FanGraphs ZiPS - Update - Pitch'!$B$2:$G$649, 6, FALSE)</f>
        <v>0</v>
      </c>
    </row>
    <row r="111" spans="1:6" x14ac:dyDescent="0.45">
      <c r="A111" t="s">
        <v>127</v>
      </c>
      <c r="B111" t="str">
        <f>VLOOKUP(Table8102[[#This Row],[Player]], FanGraphs_Current___Pitcher[[Name]:[Team]], 2,FALSE)</f>
        <v>MIL</v>
      </c>
      <c r="C111" s="1">
        <f>VLOOKUP($A111,FanGraphs_Current___Pitcher[[Name]:[WARWAR - Wins Above Replacement]], 3, FALSE)</f>
        <v>6</v>
      </c>
      <c r="D111" s="2">
        <f>C111/VLOOKUP(A111, FanGraphs_Current___Pitcher[[Name]:[GG - Games Pitched]], 6, FALSE)*VLOOKUP(A111,'FanGraphs ZiPS - Update - Pitch'!$B$2:$G$649, 6, FALSE)</f>
        <v>10.941176470588236</v>
      </c>
      <c r="E111" s="8">
        <f>VLOOKUP($A111,FanGraphs_Current___Pitcher[[Name]:[WARWAR - Wins Above Replacement]], 5, FALSE)</f>
        <v>0</v>
      </c>
      <c r="F111" s="8">
        <f>E111/VLOOKUP(A111, FanGraphs_Current___Pitcher[[Name]:[GG - Games Pitched]], 6, FALSE)*VLOOKUP(A111,'FanGraphs ZiPS - Update - Pitch'!$B$2:$G$649, 6, FALSE)</f>
        <v>0</v>
      </c>
    </row>
    <row r="112" spans="1:6" x14ac:dyDescent="0.45">
      <c r="A112" t="s">
        <v>1950</v>
      </c>
      <c r="B112" t="str">
        <f>VLOOKUP(Table8102[[#This Row],[Player]], FanGraphs_Current___Pitcher[[Name]:[Team]], 2,FALSE)</f>
        <v>TEX</v>
      </c>
      <c r="C112" s="1">
        <f>VLOOKUP($A112,FanGraphs_Current___Pitcher[[Name]:[WARWAR - Wins Above Replacement]], 3, FALSE)</f>
        <v>3</v>
      </c>
      <c r="D112" s="2">
        <f>C112/VLOOKUP(A112, FanGraphs_Current___Pitcher[[Name]:[GG - Games Pitched]], 6, FALSE)*VLOOKUP(A112,'FanGraphs ZiPS - Update - Pitch'!$B$2:$G$649, 6, FALSE)</f>
        <v>5.4375</v>
      </c>
      <c r="E112" s="8">
        <f>VLOOKUP($A112,FanGraphs_Current___Pitcher[[Name]:[WARWAR - Wins Above Replacement]], 5, FALSE)</f>
        <v>0</v>
      </c>
      <c r="F112" s="8">
        <f>E112/VLOOKUP(A112, FanGraphs_Current___Pitcher[[Name]:[GG - Games Pitched]], 6, FALSE)*VLOOKUP(A112,'FanGraphs ZiPS - Update - Pitch'!$B$2:$G$649, 6, FALSE)</f>
        <v>0</v>
      </c>
    </row>
    <row r="113" spans="1:6" x14ac:dyDescent="0.45">
      <c r="A113" t="s">
        <v>1957</v>
      </c>
      <c r="B113" t="str">
        <f>VLOOKUP(Table8102[[#This Row],[Player]], FanGraphs_Current___Pitcher[[Name]:[Team]], 2,FALSE)</f>
        <v>WSN</v>
      </c>
      <c r="C113" s="1">
        <f>VLOOKUP($A113,FanGraphs_Current___Pitcher[[Name]:[WARWAR - Wins Above Replacement]], 3, FALSE)</f>
        <v>5</v>
      </c>
      <c r="D113" s="2">
        <f>C113/VLOOKUP(A113, FanGraphs_Current___Pitcher[[Name]:[GG - Games Pitched]], 6, FALSE)*VLOOKUP(A113,'FanGraphs ZiPS - Update - Pitch'!$B$2:$G$649, 6, FALSE)</f>
        <v>10.454545454545455</v>
      </c>
      <c r="E113" s="8">
        <f>VLOOKUP($A113,FanGraphs_Current___Pitcher[[Name]:[WARWAR - Wins Above Replacement]], 5, FALSE)</f>
        <v>0</v>
      </c>
      <c r="F113" s="8">
        <f>E113/VLOOKUP(A113, FanGraphs_Current___Pitcher[[Name]:[GG - Games Pitched]], 6, FALSE)*VLOOKUP(A113,'FanGraphs ZiPS - Update - Pitch'!$B$2:$G$649, 6, FALSE)</f>
        <v>0</v>
      </c>
    </row>
    <row r="114" spans="1:6" x14ac:dyDescent="0.45">
      <c r="A114" t="s">
        <v>310</v>
      </c>
      <c r="B114" t="str">
        <f>VLOOKUP(Table8102[[#This Row],[Player]], FanGraphs_Current___Pitcher[[Name]:[Team]], 2,FALSE)</f>
        <v>NYY</v>
      </c>
      <c r="C114" s="1">
        <f>VLOOKUP($A114,FanGraphs_Current___Pitcher[[Name]:[WARWAR - Wins Above Replacement]], 3, FALSE)</f>
        <v>9</v>
      </c>
      <c r="D114" s="2">
        <f>C114/VLOOKUP(A114, FanGraphs_Current___Pitcher[[Name]:[GG - Games Pitched]], 6, FALSE)*VLOOKUP(A114,'FanGraphs ZiPS - Update - Pitch'!$B$2:$G$649, 6, FALSE)</f>
        <v>15.75</v>
      </c>
      <c r="E114" s="8">
        <f>VLOOKUP($A114,FanGraphs_Current___Pitcher[[Name]:[WARWAR - Wins Above Replacement]], 5, FALSE)</f>
        <v>0</v>
      </c>
      <c r="F114" s="8">
        <f>E114/VLOOKUP(A114, FanGraphs_Current___Pitcher[[Name]:[GG - Games Pitched]], 6, FALSE)*VLOOKUP(A114,'FanGraphs ZiPS - Update - Pitch'!$B$2:$G$649, 6, FALSE)</f>
        <v>0</v>
      </c>
    </row>
    <row r="115" spans="1:6" x14ac:dyDescent="0.45">
      <c r="A115" t="s">
        <v>1953</v>
      </c>
      <c r="B115" t="str">
        <f>VLOOKUP(Table8102[[#This Row],[Player]], FanGraphs_Current___Pitcher[[Name]:[Team]], 2,FALSE)</f>
        <v>PIT</v>
      </c>
      <c r="C115" s="1">
        <f>VLOOKUP($A115,FanGraphs_Current___Pitcher[[Name]:[WARWAR - Wins Above Replacement]], 3, FALSE)</f>
        <v>4</v>
      </c>
      <c r="D115" s="2">
        <f>C115/VLOOKUP(A115, FanGraphs_Current___Pitcher[[Name]:[GG - Games Pitched]], 6, FALSE)*VLOOKUP(A115,'FanGraphs ZiPS - Update - Pitch'!$B$2:$G$649, 6, FALSE)</f>
        <v>8.4444444444444446</v>
      </c>
      <c r="E115" s="8">
        <f>VLOOKUP($A115,FanGraphs_Current___Pitcher[[Name]:[WARWAR - Wins Above Replacement]], 5, FALSE)</f>
        <v>0</v>
      </c>
      <c r="F115" s="8">
        <f>E115/VLOOKUP(A115, FanGraphs_Current___Pitcher[[Name]:[GG - Games Pitched]], 6, FALSE)*VLOOKUP(A115,'FanGraphs ZiPS - Update - Pitch'!$B$2:$G$649, 6, FALSE)</f>
        <v>0</v>
      </c>
    </row>
    <row r="116" spans="1:6" x14ac:dyDescent="0.45">
      <c r="A116" t="s">
        <v>1954</v>
      </c>
      <c r="B116" t="str">
        <f>VLOOKUP(Table8102[[#This Row],[Player]], FanGraphs_Current___Pitcher[[Name]:[Team]], 2,FALSE)</f>
        <v>KCR</v>
      </c>
      <c r="C116" s="1">
        <f>VLOOKUP($A116,FanGraphs_Current___Pitcher[[Name]:[WARWAR - Wins Above Replacement]], 3, FALSE)</f>
        <v>4</v>
      </c>
      <c r="D116" s="2">
        <f>C116/VLOOKUP(A116, FanGraphs_Current___Pitcher[[Name]:[GG - Games Pitched]], 6, FALSE)*VLOOKUP(A116,'FanGraphs ZiPS - Update - Pitch'!$B$2:$G$649, 6, FALSE)</f>
        <v>7.1428571428571423</v>
      </c>
      <c r="E116" s="8">
        <f>VLOOKUP($A116,FanGraphs_Current___Pitcher[[Name]:[WARWAR - Wins Above Replacement]], 5, FALSE)</f>
        <v>0</v>
      </c>
      <c r="F116" s="8">
        <f>E116/VLOOKUP(A116, FanGraphs_Current___Pitcher[[Name]:[GG - Games Pitched]], 6, FALSE)*VLOOKUP(A116,'FanGraphs ZiPS - Update - Pitch'!$B$2:$G$649, 6, FALSE)</f>
        <v>0</v>
      </c>
    </row>
    <row r="117" spans="1:6" x14ac:dyDescent="0.45">
      <c r="A117" t="s">
        <v>311</v>
      </c>
      <c r="B117" t="str">
        <f>VLOOKUP(Table8102[[#This Row],[Player]], FanGraphs_Current___Pitcher[[Name]:[Team]], 2,FALSE)</f>
        <v>BOS</v>
      </c>
      <c r="C117" s="1">
        <f>VLOOKUP($A117,FanGraphs_Current___Pitcher[[Name]:[WARWAR - Wins Above Replacement]], 3, FALSE)</f>
        <v>3</v>
      </c>
      <c r="D117" s="2">
        <f>C117/VLOOKUP(A117, FanGraphs_Current___Pitcher[[Name]:[GG - Games Pitched]], 6, FALSE)*VLOOKUP(A117,'FanGraphs ZiPS - Update - Pitch'!$B$2:$G$649, 6, FALSE)</f>
        <v>5.2941176470588243</v>
      </c>
      <c r="E117" s="8">
        <f>VLOOKUP($A117,FanGraphs_Current___Pitcher[[Name]:[WARWAR - Wins Above Replacement]], 5, FALSE)</f>
        <v>0</v>
      </c>
      <c r="F117" s="8">
        <f>E117/VLOOKUP(A117, FanGraphs_Current___Pitcher[[Name]:[GG - Games Pitched]], 6, FALSE)*VLOOKUP(A117,'FanGraphs ZiPS - Update - Pitch'!$B$2:$G$649, 6, FALSE)</f>
        <v>0</v>
      </c>
    </row>
    <row r="118" spans="1:6" x14ac:dyDescent="0.45">
      <c r="A118" t="s">
        <v>105</v>
      </c>
      <c r="B118" t="str">
        <f>VLOOKUP(Table8102[[#This Row],[Player]], FanGraphs_Current___Pitcher[[Name]:[Team]], 2,FALSE)</f>
        <v>SEA</v>
      </c>
      <c r="C118" s="1">
        <f>VLOOKUP($A118,FanGraphs_Current___Pitcher[[Name]:[WARWAR - Wins Above Replacement]], 3, FALSE)</f>
        <v>6</v>
      </c>
      <c r="D118" s="2">
        <f>C118/VLOOKUP(A118, FanGraphs_Current___Pitcher[[Name]:[GG - Games Pitched]], 6, FALSE)*VLOOKUP(A118,'FanGraphs ZiPS - Update - Pitch'!$B$2:$G$649, 6, FALSE)</f>
        <v>11</v>
      </c>
      <c r="E118" s="8">
        <f>VLOOKUP($A118,FanGraphs_Current___Pitcher[[Name]:[WARWAR - Wins Above Replacement]], 5, FALSE)</f>
        <v>0</v>
      </c>
      <c r="F118" s="8">
        <f>E118/VLOOKUP(A118, FanGraphs_Current___Pitcher[[Name]:[GG - Games Pitched]], 6, FALSE)*VLOOKUP(A118,'FanGraphs ZiPS - Update - Pitch'!$B$2:$G$649, 6, FALSE)</f>
        <v>0</v>
      </c>
    </row>
    <row r="119" spans="1:6" x14ac:dyDescent="0.45">
      <c r="A119" t="s">
        <v>312</v>
      </c>
      <c r="B119" t="str">
        <f>VLOOKUP(Table8102[[#This Row],[Player]], FanGraphs_Current___Pitcher[[Name]:[Team]], 2,FALSE)</f>
        <v>BAL</v>
      </c>
      <c r="C119" s="1">
        <f>VLOOKUP($A119,FanGraphs_Current___Pitcher[[Name]:[WARWAR - Wins Above Replacement]], 3, FALSE)</f>
        <v>9</v>
      </c>
      <c r="D119" s="2">
        <f>C119/VLOOKUP(A119, FanGraphs_Current___Pitcher[[Name]:[GG - Games Pitched]], 6, FALSE)*VLOOKUP(A119,'FanGraphs ZiPS - Update - Pitch'!$B$2:$G$649, 6, FALSE)</f>
        <v>17.357142857142858</v>
      </c>
      <c r="E119" s="8">
        <f>VLOOKUP($A119,FanGraphs_Current___Pitcher[[Name]:[WARWAR - Wins Above Replacement]], 5, FALSE)</f>
        <v>0</v>
      </c>
      <c r="F119" s="8">
        <f>E119/VLOOKUP(A119, FanGraphs_Current___Pitcher[[Name]:[GG - Games Pitched]], 6, FALSE)*VLOOKUP(A119,'FanGraphs ZiPS - Update - Pitch'!$B$2:$G$649, 6, FALSE)</f>
        <v>0</v>
      </c>
    </row>
    <row r="120" spans="1:6" x14ac:dyDescent="0.45">
      <c r="A120" t="s">
        <v>314</v>
      </c>
      <c r="B120" t="str">
        <f>VLOOKUP(Table8102[[#This Row],[Player]], FanGraphs_Current___Pitcher[[Name]:[Team]], 2,FALSE)</f>
        <v>SDP</v>
      </c>
      <c r="C120" s="1">
        <f>VLOOKUP($A120,FanGraphs_Current___Pitcher[[Name]:[WARWAR - Wins Above Replacement]], 3, FALSE)</f>
        <v>6</v>
      </c>
      <c r="D120" s="2">
        <f>C120/VLOOKUP(A120, FanGraphs_Current___Pitcher[[Name]:[GG - Games Pitched]], 6, FALSE)*VLOOKUP(A120,'FanGraphs ZiPS - Update - Pitch'!$B$2:$G$649, 6, FALSE)</f>
        <v>12.333333333333332</v>
      </c>
      <c r="E120" s="8">
        <f>VLOOKUP($A120,FanGraphs_Current___Pitcher[[Name]:[WARWAR - Wins Above Replacement]], 5, FALSE)</f>
        <v>0</v>
      </c>
      <c r="F120" s="8">
        <f>E120/VLOOKUP(A120, FanGraphs_Current___Pitcher[[Name]:[GG - Games Pitched]], 6, FALSE)*VLOOKUP(A120,'FanGraphs ZiPS - Update - Pitch'!$B$2:$G$649, 6, FALSE)</f>
        <v>0</v>
      </c>
    </row>
    <row r="121" spans="1:6" x14ac:dyDescent="0.45">
      <c r="A121" t="s">
        <v>313</v>
      </c>
      <c r="B121" t="str">
        <f>VLOOKUP(Table8102[[#This Row],[Player]], FanGraphs_Current___Pitcher[[Name]:[Team]], 2,FALSE)</f>
        <v>TBR</v>
      </c>
      <c r="C121" s="1">
        <f>VLOOKUP($A121,FanGraphs_Current___Pitcher[[Name]:[WARWAR - Wins Above Replacement]], 3, FALSE)</f>
        <v>2</v>
      </c>
      <c r="D121" s="2">
        <f>C121/VLOOKUP(A121, FanGraphs_Current___Pitcher[[Name]:[GG - Games Pitched]], 6, FALSE)*VLOOKUP(A121,'FanGraphs ZiPS - Update - Pitch'!$B$2:$G$649, 6, FALSE)</f>
        <v>4.125</v>
      </c>
      <c r="E121" s="8">
        <f>VLOOKUP($A121,FanGraphs_Current___Pitcher[[Name]:[WARWAR - Wins Above Replacement]], 5, FALSE)</f>
        <v>0</v>
      </c>
      <c r="F121" s="8">
        <f>E121/VLOOKUP(A121, FanGraphs_Current___Pitcher[[Name]:[GG - Games Pitched]], 6, FALSE)*VLOOKUP(A121,'FanGraphs ZiPS - Update - Pitch'!$B$2:$G$649, 6, FALSE)</f>
        <v>0</v>
      </c>
    </row>
    <row r="122" spans="1:6" x14ac:dyDescent="0.45">
      <c r="A122" t="s">
        <v>112</v>
      </c>
      <c r="B122" t="str">
        <f>VLOOKUP(Table8102[[#This Row],[Player]], FanGraphs_Current___Pitcher[[Name]:[Team]], 2,FALSE)</f>
        <v>TBR</v>
      </c>
      <c r="C122" s="1">
        <f>VLOOKUP($A122,FanGraphs_Current___Pitcher[[Name]:[WARWAR - Wins Above Replacement]], 3, FALSE)</f>
        <v>4</v>
      </c>
      <c r="D122" s="2">
        <f>C122/VLOOKUP(A122, FanGraphs_Current___Pitcher[[Name]:[GG - Games Pitched]], 6, FALSE)*VLOOKUP(A122,'FanGraphs ZiPS - Update - Pitch'!$B$2:$G$649, 6, FALSE)</f>
        <v>7.4666666666666668</v>
      </c>
      <c r="E122" s="8">
        <f>VLOOKUP($A122,FanGraphs_Current___Pitcher[[Name]:[WARWAR - Wins Above Replacement]], 5, FALSE)</f>
        <v>0</v>
      </c>
      <c r="F122" s="8">
        <f>E122/VLOOKUP(A122, FanGraphs_Current___Pitcher[[Name]:[GG - Games Pitched]], 6, FALSE)*VLOOKUP(A122,'FanGraphs ZiPS - Update - Pitch'!$B$2:$G$649, 6, FALSE)</f>
        <v>0</v>
      </c>
    </row>
    <row r="123" spans="1:6" x14ac:dyDescent="0.45">
      <c r="A123" t="s">
        <v>1958</v>
      </c>
      <c r="B123" t="str">
        <f>VLOOKUP(Table8102[[#This Row],[Player]], FanGraphs_Current___Pitcher[[Name]:[Team]], 2,FALSE)</f>
        <v>CIN</v>
      </c>
      <c r="C123" s="1">
        <f>VLOOKUP($A123,FanGraphs_Current___Pitcher[[Name]:[WARWAR - Wins Above Replacement]], 3, FALSE)</f>
        <v>8</v>
      </c>
      <c r="D123" s="2">
        <f>C123/VLOOKUP(A123, FanGraphs_Current___Pitcher[[Name]:[GG - Games Pitched]], 6, FALSE)*VLOOKUP(A123,'FanGraphs ZiPS - Update - Pitch'!$B$2:$G$649, 6, FALSE)</f>
        <v>14</v>
      </c>
      <c r="E123" s="8">
        <f>VLOOKUP($A123,FanGraphs_Current___Pitcher[[Name]:[WARWAR - Wins Above Replacement]], 5, FALSE)</f>
        <v>0</v>
      </c>
      <c r="F123" s="8">
        <f>E123/VLOOKUP(A123, FanGraphs_Current___Pitcher[[Name]:[GG - Games Pitched]], 6, FALSE)*VLOOKUP(A123,'FanGraphs ZiPS - Update - Pitch'!$B$2:$G$649, 6, FALSE)</f>
        <v>0</v>
      </c>
    </row>
    <row r="124" spans="1:6" x14ac:dyDescent="0.45">
      <c r="A124" t="s">
        <v>1965</v>
      </c>
      <c r="B124" t="str">
        <f>VLOOKUP(Table8102[[#This Row],[Player]], FanGraphs_Current___Pitcher[[Name]:[Team]], 2,FALSE)</f>
        <v>WSN</v>
      </c>
      <c r="C124" s="1">
        <f>VLOOKUP($A124,FanGraphs_Current___Pitcher[[Name]:[WARWAR - Wins Above Replacement]], 3, FALSE)</f>
        <v>5</v>
      </c>
      <c r="D124" s="2">
        <f>C124/VLOOKUP(A124, FanGraphs_Current___Pitcher[[Name]:[GG - Games Pitched]], 6, FALSE)*VLOOKUP(A124,'FanGraphs ZiPS - Update - Pitch'!$B$2:$G$649, 6, FALSE)</f>
        <v>9.2857142857142865</v>
      </c>
      <c r="E124" s="8">
        <f>VLOOKUP($A124,FanGraphs_Current___Pitcher[[Name]:[WARWAR - Wins Above Replacement]], 5, FALSE)</f>
        <v>0</v>
      </c>
      <c r="F124" s="8">
        <f>E124/VLOOKUP(A124, FanGraphs_Current___Pitcher[[Name]:[GG - Games Pitched]], 6, FALSE)*VLOOKUP(A124,'FanGraphs ZiPS - Update - Pitch'!$B$2:$G$649, 6, FALSE)</f>
        <v>0</v>
      </c>
    </row>
    <row r="125" spans="1:6" x14ac:dyDescent="0.45">
      <c r="A125" t="s">
        <v>108</v>
      </c>
      <c r="B125" t="str">
        <f>VLOOKUP(Table8102[[#This Row],[Player]], FanGraphs_Current___Pitcher[[Name]:[Team]], 2,FALSE)</f>
        <v>MIN</v>
      </c>
      <c r="C125" s="1">
        <f>VLOOKUP($A125,FanGraphs_Current___Pitcher[[Name]:[WARWAR - Wins Above Replacement]], 3, FALSE)</f>
        <v>8</v>
      </c>
      <c r="D125" s="2">
        <f>C125/VLOOKUP(A125, FanGraphs_Current___Pitcher[[Name]:[GG - Games Pitched]], 6, FALSE)*VLOOKUP(A125,'FanGraphs ZiPS - Update - Pitch'!$B$2:$G$649, 6, FALSE)</f>
        <v>15.058823529411764</v>
      </c>
      <c r="E125" s="8">
        <f>VLOOKUP($A125,FanGraphs_Current___Pitcher[[Name]:[WARWAR - Wins Above Replacement]], 5, FALSE)</f>
        <v>0</v>
      </c>
      <c r="F125" s="8">
        <f>E125/VLOOKUP(A125, FanGraphs_Current___Pitcher[[Name]:[GG - Games Pitched]], 6, FALSE)*VLOOKUP(A125,'FanGraphs ZiPS - Update - Pitch'!$B$2:$G$649, 6, FALSE)</f>
        <v>0</v>
      </c>
    </row>
    <row r="126" spans="1:6" x14ac:dyDescent="0.45">
      <c r="A126" t="s">
        <v>1956</v>
      </c>
      <c r="B126" t="str">
        <f>VLOOKUP(Table8102[[#This Row],[Player]], FanGraphs_Current___Pitcher[[Name]:[Team]], 2,FALSE)</f>
        <v>CIN</v>
      </c>
      <c r="C126" s="1">
        <f>VLOOKUP($A126,FanGraphs_Current___Pitcher[[Name]:[WARWAR - Wins Above Replacement]], 3, FALSE)</f>
        <v>2</v>
      </c>
      <c r="D126" s="2">
        <f>C126/VLOOKUP(A126, FanGraphs_Current___Pitcher[[Name]:[GG - Games Pitched]], 6, FALSE)*VLOOKUP(A126,'FanGraphs ZiPS - Update - Pitch'!$B$2:$G$649, 6, FALSE)</f>
        <v>4.2727272727272725</v>
      </c>
      <c r="E126" s="8">
        <f>VLOOKUP($A126,FanGraphs_Current___Pitcher[[Name]:[WARWAR - Wins Above Replacement]], 5, FALSE)</f>
        <v>0</v>
      </c>
      <c r="F126" s="8">
        <f>E126/VLOOKUP(A126, FanGraphs_Current___Pitcher[[Name]:[GG - Games Pitched]], 6, FALSE)*VLOOKUP(A126,'FanGraphs ZiPS - Update - Pitch'!$B$2:$G$649, 6, FALSE)</f>
        <v>0</v>
      </c>
    </row>
    <row r="127" spans="1:6" x14ac:dyDescent="0.45">
      <c r="A127" t="s">
        <v>1972</v>
      </c>
      <c r="B127" t="str">
        <f>VLOOKUP(Table8102[[#This Row],[Player]], FanGraphs_Current___Pitcher[[Name]:[Team]], 2,FALSE)</f>
        <v>PHI</v>
      </c>
      <c r="C127" s="1">
        <f>VLOOKUP($A127,FanGraphs_Current___Pitcher[[Name]:[WARWAR - Wins Above Replacement]], 3, FALSE)</f>
        <v>3</v>
      </c>
      <c r="D127" s="2">
        <f>C127/VLOOKUP(A127, FanGraphs_Current___Pitcher[[Name]:[GG - Games Pitched]], 6, FALSE)*VLOOKUP(A127,'FanGraphs ZiPS - Update - Pitch'!$B$2:$G$649, 6, FALSE)</f>
        <v>5.2941176470588243</v>
      </c>
      <c r="E127" s="8">
        <f>VLOOKUP($A127,FanGraphs_Current___Pitcher[[Name]:[WARWAR - Wins Above Replacement]], 5, FALSE)</f>
        <v>0</v>
      </c>
      <c r="F127" s="8">
        <f>E127/VLOOKUP(A127, FanGraphs_Current___Pitcher[[Name]:[GG - Games Pitched]], 6, FALSE)*VLOOKUP(A127,'FanGraphs ZiPS - Update - Pitch'!$B$2:$G$649, 6, FALSE)</f>
        <v>0</v>
      </c>
    </row>
    <row r="128" spans="1:6" x14ac:dyDescent="0.45">
      <c r="A128" t="s">
        <v>125</v>
      </c>
      <c r="B128" t="str">
        <f>VLOOKUP(Table8102[[#This Row],[Player]], FanGraphs_Current___Pitcher[[Name]:[Team]], 2,FALSE)</f>
        <v>ARI</v>
      </c>
      <c r="C128" s="1">
        <f>VLOOKUP($A128,FanGraphs_Current___Pitcher[[Name]:[WARWAR - Wins Above Replacement]], 3, FALSE)</f>
        <v>6</v>
      </c>
      <c r="D128" s="2">
        <f>C128/VLOOKUP(A128, FanGraphs_Current___Pitcher[[Name]:[GG - Games Pitched]], 6, FALSE)*VLOOKUP(A128,'FanGraphs ZiPS - Update - Pitch'!$B$2:$G$649, 6, FALSE)</f>
        <v>13</v>
      </c>
      <c r="E128" s="8">
        <f>VLOOKUP($A128,FanGraphs_Current___Pitcher[[Name]:[WARWAR - Wins Above Replacement]], 5, FALSE)</f>
        <v>0</v>
      </c>
      <c r="F128" s="8">
        <f>E128/VLOOKUP(A128, FanGraphs_Current___Pitcher[[Name]:[GG - Games Pitched]], 6, FALSE)*VLOOKUP(A128,'FanGraphs ZiPS - Update - Pitch'!$B$2:$G$649, 6, FALSE)</f>
        <v>0</v>
      </c>
    </row>
    <row r="129" spans="1:6" x14ac:dyDescent="0.45">
      <c r="A129" t="s">
        <v>1952</v>
      </c>
      <c r="B129" t="str">
        <f>VLOOKUP(Table8102[[#This Row],[Player]], FanGraphs_Current___Pitcher[[Name]:[Team]], 2,FALSE)</f>
        <v>BAL</v>
      </c>
      <c r="C129" s="1">
        <f>VLOOKUP($A129,FanGraphs_Current___Pitcher[[Name]:[WARWAR - Wins Above Replacement]], 3, FALSE)</f>
        <v>2</v>
      </c>
      <c r="D129" s="2">
        <f>C129/VLOOKUP(A129, FanGraphs_Current___Pitcher[[Name]:[GG - Games Pitched]], 6, FALSE)*VLOOKUP(A129,'FanGraphs ZiPS - Update - Pitch'!$B$2:$G$649, 6, FALSE)</f>
        <v>5</v>
      </c>
      <c r="E129" s="8">
        <f>VLOOKUP($A129,FanGraphs_Current___Pitcher[[Name]:[WARWAR - Wins Above Replacement]], 5, FALSE)</f>
        <v>0</v>
      </c>
      <c r="F129" s="8">
        <f>E129/VLOOKUP(A129, FanGraphs_Current___Pitcher[[Name]:[GG - Games Pitched]], 6, FALSE)*VLOOKUP(A129,'FanGraphs ZiPS - Update - Pitch'!$B$2:$G$649, 6, FALSE)</f>
        <v>0</v>
      </c>
    </row>
    <row r="130" spans="1:6" x14ac:dyDescent="0.45">
      <c r="A130" t="s">
        <v>315</v>
      </c>
      <c r="B130" t="str">
        <f>VLOOKUP(Table8102[[#This Row],[Player]], FanGraphs_Current___Pitcher[[Name]:[Team]], 2,FALSE)</f>
        <v>ARI</v>
      </c>
      <c r="C130" s="1">
        <f>VLOOKUP($A130,FanGraphs_Current___Pitcher[[Name]:[WARWAR - Wins Above Replacement]], 3, FALSE)</f>
        <v>3</v>
      </c>
      <c r="D130" s="2">
        <f>C130/VLOOKUP(A130, FanGraphs_Current___Pitcher[[Name]:[GG - Games Pitched]], 6, FALSE)*VLOOKUP(A130,'FanGraphs ZiPS - Update - Pitch'!$B$2:$G$649, 6, FALSE)</f>
        <v>5.4705882352941178</v>
      </c>
      <c r="E130" s="8">
        <f>VLOOKUP($A130,FanGraphs_Current___Pitcher[[Name]:[WARWAR - Wins Above Replacement]], 5, FALSE)</f>
        <v>0</v>
      </c>
      <c r="F130" s="8">
        <f>E130/VLOOKUP(A130, FanGraphs_Current___Pitcher[[Name]:[GG - Games Pitched]], 6, FALSE)*VLOOKUP(A130,'FanGraphs ZiPS - Update - Pitch'!$B$2:$G$649, 6, FALSE)</f>
        <v>0</v>
      </c>
    </row>
    <row r="131" spans="1:6" x14ac:dyDescent="0.45">
      <c r="A131" t="s">
        <v>316</v>
      </c>
      <c r="B131" t="str">
        <f>VLOOKUP(Table8102[[#This Row],[Player]], FanGraphs_Current___Pitcher[[Name]:[Team]], 2,FALSE)</f>
        <v>PIT</v>
      </c>
      <c r="C131" s="1">
        <f>VLOOKUP($A131,FanGraphs_Current___Pitcher[[Name]:[WARWAR - Wins Above Replacement]], 3, FALSE)</f>
        <v>5</v>
      </c>
      <c r="D131" s="2">
        <f>C131/VLOOKUP(A131, FanGraphs_Current___Pitcher[[Name]:[GG - Games Pitched]], 6, FALSE)*VLOOKUP(A131,'FanGraphs ZiPS - Update - Pitch'!$B$2:$G$649, 6, FALSE)</f>
        <v>9.3333333333333321</v>
      </c>
      <c r="E131" s="8">
        <f>VLOOKUP($A131,FanGraphs_Current___Pitcher[[Name]:[WARWAR - Wins Above Replacement]], 5, FALSE)</f>
        <v>0</v>
      </c>
      <c r="F131" s="8">
        <f>E131/VLOOKUP(A131, FanGraphs_Current___Pitcher[[Name]:[GG - Games Pitched]], 6, FALSE)*VLOOKUP(A131,'FanGraphs ZiPS - Update - Pitch'!$B$2:$G$649, 6, FALSE)</f>
        <v>0</v>
      </c>
    </row>
    <row r="132" spans="1:6" x14ac:dyDescent="0.45">
      <c r="A132" t="s">
        <v>1963</v>
      </c>
      <c r="B132" t="str">
        <f>VLOOKUP(Table8102[[#This Row],[Player]], FanGraphs_Current___Pitcher[[Name]:[Team]], 2,FALSE)</f>
        <v>DET</v>
      </c>
      <c r="C132" s="1">
        <f>VLOOKUP($A132,FanGraphs_Current___Pitcher[[Name]:[WARWAR - Wins Above Replacement]], 3, FALSE)</f>
        <v>2</v>
      </c>
      <c r="D132" s="2">
        <f>C132/VLOOKUP(A132, FanGraphs_Current___Pitcher[[Name]:[GG - Games Pitched]], 6, FALSE)*VLOOKUP(A132,'FanGraphs ZiPS - Update - Pitch'!$B$2:$G$649, 6, FALSE)</f>
        <v>3.375</v>
      </c>
      <c r="E132" s="8">
        <f>VLOOKUP($A132,FanGraphs_Current___Pitcher[[Name]:[WARWAR - Wins Above Replacement]], 5, FALSE)</f>
        <v>0</v>
      </c>
      <c r="F132" s="8">
        <f>E132/VLOOKUP(A132, FanGraphs_Current___Pitcher[[Name]:[GG - Games Pitched]], 6, FALSE)*VLOOKUP(A132,'FanGraphs ZiPS - Update - Pitch'!$B$2:$G$649, 6, FALSE)</f>
        <v>0</v>
      </c>
    </row>
    <row r="133" spans="1:6" x14ac:dyDescent="0.45">
      <c r="A133" t="s">
        <v>317</v>
      </c>
      <c r="B133" t="str">
        <f>VLOOKUP(Table8102[[#This Row],[Player]], FanGraphs_Current___Pitcher[[Name]:[Team]], 2,FALSE)</f>
        <v>MIN</v>
      </c>
      <c r="C133" s="1">
        <f>VLOOKUP($A133,FanGraphs_Current___Pitcher[[Name]:[WARWAR - Wins Above Replacement]], 3, FALSE)</f>
        <v>7</v>
      </c>
      <c r="D133" s="2">
        <f>C133/VLOOKUP(A133, FanGraphs_Current___Pitcher[[Name]:[GG - Games Pitched]], 6, FALSE)*VLOOKUP(A133,'FanGraphs ZiPS - Update - Pitch'!$B$2:$G$649, 6, FALSE)</f>
        <v>13.125</v>
      </c>
      <c r="E133" s="8">
        <f>VLOOKUP($A133,FanGraphs_Current___Pitcher[[Name]:[WARWAR - Wins Above Replacement]], 5, FALSE)</f>
        <v>0</v>
      </c>
      <c r="F133" s="8">
        <f>E133/VLOOKUP(A133, FanGraphs_Current___Pitcher[[Name]:[GG - Games Pitched]], 6, FALSE)*VLOOKUP(A133,'FanGraphs ZiPS - Update - Pitch'!$B$2:$G$649, 6, FALSE)</f>
        <v>0</v>
      </c>
    </row>
    <row r="134" spans="1:6" x14ac:dyDescent="0.45">
      <c r="A134" t="s">
        <v>107</v>
      </c>
      <c r="B134" t="str">
        <f>VLOOKUP(Table8102[[#This Row],[Player]], FanGraphs_Current___Pitcher[[Name]:[Team]], 2,FALSE)</f>
        <v>TOR</v>
      </c>
      <c r="C134" s="1">
        <f>VLOOKUP($A134,FanGraphs_Current___Pitcher[[Name]:[WARWAR - Wins Above Replacement]], 3, FALSE)</f>
        <v>6</v>
      </c>
      <c r="D134" s="2">
        <f>C134/VLOOKUP(A134, FanGraphs_Current___Pitcher[[Name]:[GG - Games Pitched]], 6, FALSE)*VLOOKUP(A134,'FanGraphs ZiPS - Update - Pitch'!$B$2:$G$649, 6, FALSE)</f>
        <v>10.941176470588236</v>
      </c>
      <c r="E134" s="8">
        <f>VLOOKUP($A134,FanGraphs_Current___Pitcher[[Name]:[WARWAR - Wins Above Replacement]], 5, FALSE)</f>
        <v>0</v>
      </c>
      <c r="F134" s="8">
        <f>E134/VLOOKUP(A134, FanGraphs_Current___Pitcher[[Name]:[GG - Games Pitched]], 6, FALSE)*VLOOKUP(A134,'FanGraphs ZiPS - Update - Pitch'!$B$2:$G$649, 6, FALSE)</f>
        <v>0</v>
      </c>
    </row>
    <row r="135" spans="1:6" x14ac:dyDescent="0.45">
      <c r="A135" t="s">
        <v>1993</v>
      </c>
      <c r="B135" t="str">
        <f>VLOOKUP(Table8102[[#This Row],[Player]], FanGraphs_Current___Pitcher[[Name]:[Team]], 2,FALSE)</f>
        <v>MIL</v>
      </c>
      <c r="C135" s="1">
        <f>VLOOKUP($A135,FanGraphs_Current___Pitcher[[Name]:[WARWAR - Wins Above Replacement]], 3, FALSE)</f>
        <v>4</v>
      </c>
      <c r="D135" s="2">
        <f>C135/VLOOKUP(A135, FanGraphs_Current___Pitcher[[Name]:[GG - Games Pitched]], 6, FALSE)*VLOOKUP(A135,'FanGraphs ZiPS - Update - Pitch'!$B$2:$G$649, 6, FALSE)</f>
        <v>7.0344827586206895</v>
      </c>
      <c r="E135" s="8">
        <f>VLOOKUP($A135,FanGraphs_Current___Pitcher[[Name]:[WARWAR - Wins Above Replacement]], 5, FALSE)</f>
        <v>0</v>
      </c>
      <c r="F135" s="8">
        <f>E135/VLOOKUP(A135, FanGraphs_Current___Pitcher[[Name]:[GG - Games Pitched]], 6, FALSE)*VLOOKUP(A135,'FanGraphs ZiPS - Update - Pitch'!$B$2:$G$649, 6, FALSE)</f>
        <v>0</v>
      </c>
    </row>
    <row r="136" spans="1:6" x14ac:dyDescent="0.45">
      <c r="A136" t="s">
        <v>1951</v>
      </c>
      <c r="B136" t="str">
        <f>VLOOKUP(Table8102[[#This Row],[Player]], FanGraphs_Current___Pitcher[[Name]:[Team]], 2,FALSE)</f>
        <v>LAA</v>
      </c>
      <c r="C136" s="1">
        <f>VLOOKUP($A136,FanGraphs_Current___Pitcher[[Name]:[WARWAR - Wins Above Replacement]], 3, FALSE)</f>
        <v>2</v>
      </c>
      <c r="D136" s="2">
        <f>C136/VLOOKUP(A136, FanGraphs_Current___Pitcher[[Name]:[GG - Games Pitched]], 6, FALSE)*VLOOKUP(A136,'FanGraphs ZiPS - Update - Pitch'!$B$2:$G$649, 6, FALSE)</f>
        <v>3.75</v>
      </c>
      <c r="E136" s="8">
        <f>VLOOKUP($A136,FanGraphs_Current___Pitcher[[Name]:[WARWAR - Wins Above Replacement]], 5, FALSE)</f>
        <v>0</v>
      </c>
      <c r="F136" s="8">
        <f>E136/VLOOKUP(A136, FanGraphs_Current___Pitcher[[Name]:[GG - Games Pitched]], 6, FALSE)*VLOOKUP(A136,'FanGraphs ZiPS - Update - Pitch'!$B$2:$G$649, 6, FALSE)</f>
        <v>0</v>
      </c>
    </row>
    <row r="137" spans="1:6" x14ac:dyDescent="0.45">
      <c r="A137" t="s">
        <v>1959</v>
      </c>
      <c r="B137" t="str">
        <f>VLOOKUP(Table8102[[#This Row],[Player]], FanGraphs_Current___Pitcher[[Name]:[Team]], 2,FALSE)</f>
        <v>CHC</v>
      </c>
      <c r="C137" s="1">
        <f>VLOOKUP($A137,FanGraphs_Current___Pitcher[[Name]:[WARWAR - Wins Above Replacement]], 3, FALSE)</f>
        <v>0</v>
      </c>
      <c r="D137" s="2">
        <f>C137/VLOOKUP(A137, FanGraphs_Current___Pitcher[[Name]:[GG - Games Pitched]], 6, FALSE)*VLOOKUP(A137,'FanGraphs ZiPS - Update - Pitch'!$B$2:$G$649, 6, FALSE)</f>
        <v>0</v>
      </c>
      <c r="E137" s="8">
        <f>VLOOKUP($A137,FanGraphs_Current___Pitcher[[Name]:[WARWAR - Wins Above Replacement]], 5, FALSE)</f>
        <v>0</v>
      </c>
      <c r="F137" s="8">
        <f>E137/VLOOKUP(A137, FanGraphs_Current___Pitcher[[Name]:[GG - Games Pitched]], 6, FALSE)*VLOOKUP(A137,'FanGraphs ZiPS - Update - Pitch'!$B$2:$G$649, 6, FALSE)</f>
        <v>0</v>
      </c>
    </row>
    <row r="138" spans="1:6" x14ac:dyDescent="0.45">
      <c r="A138" t="s">
        <v>1960</v>
      </c>
      <c r="B138" t="str">
        <f>VLOOKUP(Table8102[[#This Row],[Player]], FanGraphs_Current___Pitcher[[Name]:[Team]], 2,FALSE)</f>
        <v>CHC</v>
      </c>
      <c r="C138" s="1">
        <f>VLOOKUP($A138,FanGraphs_Current___Pitcher[[Name]:[WARWAR - Wins Above Replacement]], 3, FALSE)</f>
        <v>1</v>
      </c>
      <c r="D138" s="2">
        <f>C138/VLOOKUP(A138, FanGraphs_Current___Pitcher[[Name]:[GG - Games Pitched]], 6, FALSE)*VLOOKUP(A138,'FanGraphs ZiPS - Update - Pitch'!$B$2:$G$649, 6, FALSE)</f>
        <v>1.8</v>
      </c>
      <c r="E138" s="8">
        <f>VLOOKUP($A138,FanGraphs_Current___Pitcher[[Name]:[WARWAR - Wins Above Replacement]], 5, FALSE)</f>
        <v>0</v>
      </c>
      <c r="F138" s="8">
        <f>E138/VLOOKUP(A138, FanGraphs_Current___Pitcher[[Name]:[GG - Games Pitched]], 6, FALSE)*VLOOKUP(A138,'FanGraphs ZiPS - Update - Pitch'!$B$2:$G$649, 6, FALSE)</f>
        <v>0</v>
      </c>
    </row>
    <row r="139" spans="1:6" x14ac:dyDescent="0.45">
      <c r="A139" t="s">
        <v>318</v>
      </c>
      <c r="B139" t="str">
        <f>VLOOKUP(Table8102[[#This Row],[Player]], FanGraphs_Current___Pitcher[[Name]:[Team]], 2,FALSE)</f>
        <v>COL</v>
      </c>
      <c r="C139" s="1">
        <f>VLOOKUP($A139,FanGraphs_Current___Pitcher[[Name]:[WARWAR - Wins Above Replacement]], 3, FALSE)</f>
        <v>1</v>
      </c>
      <c r="D139" s="2">
        <f>C139/VLOOKUP(A139, FanGraphs_Current___Pitcher[[Name]:[GG - Games Pitched]], 6, FALSE)*VLOOKUP(A139,'FanGraphs ZiPS - Update - Pitch'!$B$2:$G$649, 6, FALSE)</f>
        <v>1.6875</v>
      </c>
      <c r="E139" s="8">
        <f>VLOOKUP($A139,FanGraphs_Current___Pitcher[[Name]:[WARWAR - Wins Above Replacement]], 5, FALSE)</f>
        <v>0</v>
      </c>
      <c r="F139" s="8">
        <f>E139/VLOOKUP(A139, FanGraphs_Current___Pitcher[[Name]:[GG - Games Pitched]], 6, FALSE)*VLOOKUP(A139,'FanGraphs ZiPS - Update - Pitch'!$B$2:$G$649, 6, FALSE)</f>
        <v>0</v>
      </c>
    </row>
    <row r="140" spans="1:6" x14ac:dyDescent="0.45">
      <c r="A140" t="s">
        <v>1981</v>
      </c>
      <c r="B140" t="str">
        <f>VLOOKUP(Table8102[[#This Row],[Player]], FanGraphs_Current___Pitcher[[Name]:[Team]], 2,FALSE)</f>
        <v>BAL</v>
      </c>
      <c r="C140" s="1">
        <f>VLOOKUP($A140,FanGraphs_Current___Pitcher[[Name]:[WARWAR - Wins Above Replacement]], 3, FALSE)</f>
        <v>4</v>
      </c>
      <c r="D140" s="2">
        <f>C140/VLOOKUP(A140, FanGraphs_Current___Pitcher[[Name]:[GG - Games Pitched]], 6, FALSE)*VLOOKUP(A140,'FanGraphs ZiPS - Update - Pitch'!$B$2:$G$649, 6, FALSE)</f>
        <v>6.3529411764705879</v>
      </c>
      <c r="E140" s="8">
        <f>VLOOKUP($A140,FanGraphs_Current___Pitcher[[Name]:[WARWAR - Wins Above Replacement]], 5, FALSE)</f>
        <v>0</v>
      </c>
      <c r="F140" s="8">
        <f>E140/VLOOKUP(A140, FanGraphs_Current___Pitcher[[Name]:[GG - Games Pitched]], 6, FALSE)*VLOOKUP(A140,'FanGraphs ZiPS - Update - Pitch'!$B$2:$G$649, 6, FALSE)</f>
        <v>0</v>
      </c>
    </row>
    <row r="141" spans="1:6" x14ac:dyDescent="0.45">
      <c r="A141" t="s">
        <v>1955</v>
      </c>
      <c r="B141" t="str">
        <f>VLOOKUP(Table8102[[#This Row],[Player]], FanGraphs_Current___Pitcher[[Name]:[Team]], 2,FALSE)</f>
        <v>NYY</v>
      </c>
      <c r="C141" s="1">
        <f>VLOOKUP($A141,FanGraphs_Current___Pitcher[[Name]:[WARWAR - Wins Above Replacement]], 3, FALSE)</f>
        <v>5</v>
      </c>
      <c r="D141" s="2">
        <f>C141/VLOOKUP(A141, FanGraphs_Current___Pitcher[[Name]:[GG - Games Pitched]], 6, FALSE)*VLOOKUP(A141,'FanGraphs ZiPS - Update - Pitch'!$B$2:$G$649, 6, FALSE)</f>
        <v>10.909090909090908</v>
      </c>
      <c r="E141" s="8">
        <f>VLOOKUP($A141,FanGraphs_Current___Pitcher[[Name]:[WARWAR - Wins Above Replacement]], 5, FALSE)</f>
        <v>0</v>
      </c>
      <c r="F141" s="8">
        <f>E141/VLOOKUP(A141, FanGraphs_Current___Pitcher[[Name]:[GG - Games Pitched]], 6, FALSE)*VLOOKUP(A141,'FanGraphs ZiPS - Update - Pitch'!$B$2:$G$649, 6, FALSE)</f>
        <v>0</v>
      </c>
    </row>
    <row r="142" spans="1:6" x14ac:dyDescent="0.45">
      <c r="A142" t="s">
        <v>319</v>
      </c>
      <c r="B142" t="str">
        <f>VLOOKUP(Table8102[[#This Row],[Player]], FanGraphs_Current___Pitcher[[Name]:[Team]], 2,FALSE)</f>
        <v>NYM</v>
      </c>
      <c r="C142" s="1">
        <f>VLOOKUP($A142,FanGraphs_Current___Pitcher[[Name]:[WARWAR - Wins Above Replacement]], 3, FALSE)</f>
        <v>5</v>
      </c>
      <c r="D142" s="2">
        <f>C142/VLOOKUP(A142, FanGraphs_Current___Pitcher[[Name]:[GG - Games Pitched]], 6, FALSE)*VLOOKUP(A142,'FanGraphs ZiPS - Update - Pitch'!$B$2:$G$649, 6, FALSE)</f>
        <v>8.4375</v>
      </c>
      <c r="E142" s="8">
        <f>VLOOKUP($A142,FanGraphs_Current___Pitcher[[Name]:[WARWAR - Wins Above Replacement]], 5, FALSE)</f>
        <v>0</v>
      </c>
      <c r="F142" s="8">
        <f>E142/VLOOKUP(A142, FanGraphs_Current___Pitcher[[Name]:[GG - Games Pitched]], 6, FALSE)*VLOOKUP(A142,'FanGraphs ZiPS - Update - Pitch'!$B$2:$G$649, 6, FALSE)</f>
        <v>0</v>
      </c>
    </row>
    <row r="143" spans="1:6" x14ac:dyDescent="0.45">
      <c r="A143" t="s">
        <v>1984</v>
      </c>
      <c r="B143" t="str">
        <f>VLOOKUP(Table8102[[#This Row],[Player]], FanGraphs_Current___Pitcher[[Name]:[Team]], 2,FALSE)</f>
        <v>CLE</v>
      </c>
      <c r="C143" s="1">
        <f>VLOOKUP($A143,FanGraphs_Current___Pitcher[[Name]:[WARWAR - Wins Above Replacement]], 3, FALSE)</f>
        <v>3</v>
      </c>
      <c r="D143" s="2">
        <f>C143/VLOOKUP(A143, FanGraphs_Current___Pitcher[[Name]:[GG - Games Pitched]], 6, FALSE)*VLOOKUP(A143,'FanGraphs ZiPS - Update - Pitch'!$B$2:$G$649, 6, FALSE)</f>
        <v>4.5</v>
      </c>
      <c r="E143" s="8">
        <f>VLOOKUP($A143,FanGraphs_Current___Pitcher[[Name]:[WARWAR - Wins Above Replacement]], 5, FALSE)</f>
        <v>0</v>
      </c>
      <c r="F143" s="8">
        <f>E143/VLOOKUP(A143, FanGraphs_Current___Pitcher[[Name]:[GG - Games Pitched]], 6, FALSE)*VLOOKUP(A143,'FanGraphs ZiPS - Update - Pitch'!$B$2:$G$649, 6, FALSE)</f>
        <v>0</v>
      </c>
    </row>
    <row r="144" spans="1:6" x14ac:dyDescent="0.45">
      <c r="A144" t="s">
        <v>320</v>
      </c>
      <c r="B144" t="str">
        <f>VLOOKUP(Table8102[[#This Row],[Player]], FanGraphs_Current___Pitcher[[Name]:[Team]], 2,FALSE)</f>
        <v>KCR</v>
      </c>
      <c r="C144" s="1">
        <f>VLOOKUP($A144,FanGraphs_Current___Pitcher[[Name]:[WARWAR - Wins Above Replacement]], 3, FALSE)</f>
        <v>4</v>
      </c>
      <c r="D144" s="2">
        <f>C144/VLOOKUP(A144, FanGraphs_Current___Pitcher[[Name]:[GG - Games Pitched]], 6, FALSE)*VLOOKUP(A144,'FanGraphs ZiPS - Update - Pitch'!$B$2:$G$649, 6, FALSE)</f>
        <v>7.25</v>
      </c>
      <c r="E144" s="8">
        <f>VLOOKUP($A144,FanGraphs_Current___Pitcher[[Name]:[WARWAR - Wins Above Replacement]], 5, FALSE)</f>
        <v>0</v>
      </c>
      <c r="F144" s="8">
        <f>E144/VLOOKUP(A144, FanGraphs_Current___Pitcher[[Name]:[GG - Games Pitched]], 6, FALSE)*VLOOKUP(A144,'FanGraphs ZiPS - Update - Pitch'!$B$2:$G$649, 6, FALSE)</f>
        <v>0</v>
      </c>
    </row>
    <row r="145" spans="1:6" x14ac:dyDescent="0.45">
      <c r="A145" t="s">
        <v>1973</v>
      </c>
      <c r="B145" t="str">
        <f>VLOOKUP(Table8102[[#This Row],[Player]], FanGraphs_Current___Pitcher[[Name]:[Team]], 2,FALSE)</f>
        <v>KCR</v>
      </c>
      <c r="C145" s="1">
        <f>VLOOKUP($A145,FanGraphs_Current___Pitcher[[Name]:[WARWAR - Wins Above Replacement]], 3, FALSE)</f>
        <v>6</v>
      </c>
      <c r="D145" s="2">
        <f>C145/VLOOKUP(A145, FanGraphs_Current___Pitcher[[Name]:[GG - Games Pitched]], 6, FALSE)*VLOOKUP(A145,'FanGraphs ZiPS - Update - Pitch'!$B$2:$G$649, 6, FALSE)</f>
        <v>10.8</v>
      </c>
      <c r="E145" s="8">
        <f>VLOOKUP($A145,FanGraphs_Current___Pitcher[[Name]:[WARWAR - Wins Above Replacement]], 5, FALSE)</f>
        <v>0</v>
      </c>
      <c r="F145" s="8">
        <f>E145/VLOOKUP(A145, FanGraphs_Current___Pitcher[[Name]:[GG - Games Pitched]], 6, FALSE)*VLOOKUP(A145,'FanGraphs ZiPS - Update - Pitch'!$B$2:$G$649, 6, FALSE)</f>
        <v>0</v>
      </c>
    </row>
    <row r="146" spans="1:6" x14ac:dyDescent="0.45">
      <c r="A146" t="s">
        <v>1969</v>
      </c>
      <c r="B146" t="str">
        <f>VLOOKUP(Table8102[[#This Row],[Player]], FanGraphs_Current___Pitcher[[Name]:[Team]], 2,FALSE)</f>
        <v>MIN</v>
      </c>
      <c r="C146" s="1">
        <f>VLOOKUP($A146,FanGraphs_Current___Pitcher[[Name]:[WARWAR - Wins Above Replacement]], 3, FALSE)</f>
        <v>3</v>
      </c>
      <c r="D146" s="2">
        <f>C146/VLOOKUP(A146, FanGraphs_Current___Pitcher[[Name]:[GG - Games Pitched]], 6, FALSE)*VLOOKUP(A146,'FanGraphs ZiPS - Update - Pitch'!$B$2:$G$649, 6, FALSE)</f>
        <v>5.7692307692307692</v>
      </c>
      <c r="E146" s="8">
        <f>VLOOKUP($A146,FanGraphs_Current___Pitcher[[Name]:[WARWAR - Wins Above Replacement]], 5, FALSE)</f>
        <v>0</v>
      </c>
      <c r="F146" s="8">
        <f>E146/VLOOKUP(A146, FanGraphs_Current___Pitcher[[Name]:[GG - Games Pitched]], 6, FALSE)*VLOOKUP(A146,'FanGraphs ZiPS - Update - Pitch'!$B$2:$G$649, 6, FALSE)</f>
        <v>0</v>
      </c>
    </row>
    <row r="147" spans="1:6" x14ac:dyDescent="0.45">
      <c r="A147" t="s">
        <v>321</v>
      </c>
      <c r="B147" t="str">
        <f>VLOOKUP(Table8102[[#This Row],[Player]], FanGraphs_Current___Pitcher[[Name]:[Team]], 2,FALSE)</f>
        <v>ATL</v>
      </c>
      <c r="C147" s="1">
        <f>VLOOKUP($A147,FanGraphs_Current___Pitcher[[Name]:[WARWAR - Wins Above Replacement]], 3, FALSE)</f>
        <v>5</v>
      </c>
      <c r="D147" s="2">
        <f>C147/VLOOKUP(A147, FanGraphs_Current___Pitcher[[Name]:[GG - Games Pitched]], 6, FALSE)*VLOOKUP(A147,'FanGraphs ZiPS - Update - Pitch'!$B$2:$G$649, 6, FALSE)</f>
        <v>9.6666666666666661</v>
      </c>
      <c r="E147" s="8">
        <f>VLOOKUP($A147,FanGraphs_Current___Pitcher[[Name]:[WARWAR - Wins Above Replacement]], 5, FALSE)</f>
        <v>0</v>
      </c>
      <c r="F147" s="8">
        <f>E147/VLOOKUP(A147, FanGraphs_Current___Pitcher[[Name]:[GG - Games Pitched]], 6, FALSE)*VLOOKUP(A147,'FanGraphs ZiPS - Update - Pitch'!$B$2:$G$649, 6, FALSE)</f>
        <v>0</v>
      </c>
    </row>
    <row r="148" spans="1:6" x14ac:dyDescent="0.45">
      <c r="A148" t="s">
        <v>326</v>
      </c>
      <c r="B148" t="str">
        <f>VLOOKUP(Table8102[[#This Row],[Player]], FanGraphs_Current___Pitcher[[Name]:[Team]], 2,FALSE)</f>
        <v>SEA</v>
      </c>
      <c r="C148" s="1">
        <f>VLOOKUP($A148,FanGraphs_Current___Pitcher[[Name]:[WARWAR - Wins Above Replacement]], 3, FALSE)</f>
        <v>6</v>
      </c>
      <c r="D148" s="2">
        <f>C148/VLOOKUP(A148, FanGraphs_Current___Pitcher[[Name]:[GG - Games Pitched]], 6, FALSE)*VLOOKUP(A148,'FanGraphs ZiPS - Update - Pitch'!$B$2:$G$649, 6, FALSE)</f>
        <v>10.588235294117649</v>
      </c>
      <c r="E148" s="8">
        <f>VLOOKUP($A148,FanGraphs_Current___Pitcher[[Name]:[WARWAR - Wins Above Replacement]], 5, FALSE)</f>
        <v>0</v>
      </c>
      <c r="F148" s="8">
        <f>E148/VLOOKUP(A148, FanGraphs_Current___Pitcher[[Name]:[GG - Games Pitched]], 6, FALSE)*VLOOKUP(A148,'FanGraphs ZiPS - Update - Pitch'!$B$2:$G$649, 6, FALSE)</f>
        <v>0</v>
      </c>
    </row>
    <row r="149" spans="1:6" x14ac:dyDescent="0.45">
      <c r="A149" t="s">
        <v>1961</v>
      </c>
      <c r="B149" t="str">
        <f>VLOOKUP(Table8102[[#This Row],[Player]], FanGraphs_Current___Pitcher[[Name]:[Team]], 2,FALSE)</f>
        <v>SEA</v>
      </c>
      <c r="C149" s="1">
        <f>VLOOKUP($A149,FanGraphs_Current___Pitcher[[Name]:[WARWAR - Wins Above Replacement]], 3, FALSE)</f>
        <v>3</v>
      </c>
      <c r="D149" s="2">
        <f>C149/VLOOKUP(A149, FanGraphs_Current___Pitcher[[Name]:[GG - Games Pitched]], 6, FALSE)*VLOOKUP(A149,'FanGraphs ZiPS - Update - Pitch'!$B$2:$G$649, 6, FALSE)</f>
        <v>6.75</v>
      </c>
      <c r="E149" s="8">
        <f>VLOOKUP($A149,FanGraphs_Current___Pitcher[[Name]:[WARWAR - Wins Above Replacement]], 5, FALSE)</f>
        <v>0</v>
      </c>
      <c r="F149" s="8">
        <f>E149/VLOOKUP(A149, FanGraphs_Current___Pitcher[[Name]:[GG - Games Pitched]], 6, FALSE)*VLOOKUP(A149,'FanGraphs ZiPS - Update - Pitch'!$B$2:$G$649, 6, FALSE)</f>
        <v>0</v>
      </c>
    </row>
    <row r="150" spans="1:6" x14ac:dyDescent="0.45">
      <c r="A150" t="s">
        <v>1966</v>
      </c>
      <c r="B150" t="str">
        <f>VLOOKUP(Table8102[[#This Row],[Player]], FanGraphs_Current___Pitcher[[Name]:[Team]], 2,FALSE)</f>
        <v>CHC</v>
      </c>
      <c r="C150" s="1">
        <f>VLOOKUP($A150,FanGraphs_Current___Pitcher[[Name]:[WARWAR - Wins Above Replacement]], 3, FALSE)</f>
        <v>4</v>
      </c>
      <c r="D150" s="2">
        <f>C150/VLOOKUP(A150, FanGraphs_Current___Pitcher[[Name]:[GG - Games Pitched]], 6, FALSE)*VLOOKUP(A150,'FanGraphs ZiPS - Update - Pitch'!$B$2:$G$649, 6, FALSE)</f>
        <v>7.6923076923076925</v>
      </c>
      <c r="E150" s="8">
        <f>VLOOKUP($A150,FanGraphs_Current___Pitcher[[Name]:[WARWAR - Wins Above Replacement]], 5, FALSE)</f>
        <v>0</v>
      </c>
      <c r="F150" s="8">
        <f>E150/VLOOKUP(A150, FanGraphs_Current___Pitcher[[Name]:[GG - Games Pitched]], 6, FALSE)*VLOOKUP(A150,'FanGraphs ZiPS - Update - Pitch'!$B$2:$G$649, 6, FALSE)</f>
        <v>0</v>
      </c>
    </row>
    <row r="151" spans="1:6" x14ac:dyDescent="0.45">
      <c r="A151" t="s">
        <v>1982</v>
      </c>
      <c r="B151" t="str">
        <f>VLOOKUP(Table8102[[#This Row],[Player]], FanGraphs_Current___Pitcher[[Name]:[Team]], 2,FALSE)</f>
        <v>SFG</v>
      </c>
      <c r="C151" s="1">
        <f>VLOOKUP($A151,FanGraphs_Current___Pitcher[[Name]:[WARWAR - Wins Above Replacement]], 3, FALSE)</f>
        <v>4</v>
      </c>
      <c r="D151" s="2">
        <f>C151/VLOOKUP(A151, FanGraphs_Current___Pitcher[[Name]:[GG - Games Pitched]], 6, FALSE)*VLOOKUP(A151,'FanGraphs ZiPS - Update - Pitch'!$B$2:$G$649, 6, FALSE)</f>
        <v>6.8571428571428568</v>
      </c>
      <c r="E151" s="8">
        <f>VLOOKUP($A151,FanGraphs_Current___Pitcher[[Name]:[WARWAR - Wins Above Replacement]], 5, FALSE)</f>
        <v>0</v>
      </c>
      <c r="F151" s="8">
        <f>E151/VLOOKUP(A151, FanGraphs_Current___Pitcher[[Name]:[GG - Games Pitched]], 6, FALSE)*VLOOKUP(A151,'FanGraphs ZiPS - Update - Pitch'!$B$2:$G$649, 6, FALSE)</f>
        <v>0</v>
      </c>
    </row>
    <row r="152" spans="1:6" x14ac:dyDescent="0.45">
      <c r="A152" t="s">
        <v>2020</v>
      </c>
      <c r="B152" t="str">
        <f>VLOOKUP(Table8102[[#This Row],[Player]], FanGraphs_Current___Pitcher[[Name]:[Team]], 2,FALSE)</f>
        <v>CIN</v>
      </c>
      <c r="C152" s="1">
        <f>VLOOKUP($A152,FanGraphs_Current___Pitcher[[Name]:[WARWAR - Wins Above Replacement]], 3, FALSE)</f>
        <v>3</v>
      </c>
      <c r="D152" s="2">
        <f>C152/VLOOKUP(A152, FanGraphs_Current___Pitcher[[Name]:[GG - Games Pitched]], 6, FALSE)*VLOOKUP(A152,'FanGraphs ZiPS - Update - Pitch'!$B$2:$G$649, 6, FALSE)</f>
        <v>5.2307692307692308</v>
      </c>
      <c r="E152" s="8">
        <f>VLOOKUP($A152,FanGraphs_Current___Pitcher[[Name]:[WARWAR - Wins Above Replacement]], 5, FALSE)</f>
        <v>0</v>
      </c>
      <c r="F152" s="8">
        <f>E152/VLOOKUP(A152, FanGraphs_Current___Pitcher[[Name]:[GG - Games Pitched]], 6, FALSE)*VLOOKUP(A152,'FanGraphs ZiPS - Update - Pitch'!$B$2:$G$649, 6, FALSE)</f>
        <v>0</v>
      </c>
    </row>
    <row r="153" spans="1:6" x14ac:dyDescent="0.45">
      <c r="A153" t="s">
        <v>1967</v>
      </c>
      <c r="B153" t="str">
        <f>VLOOKUP(Table8102[[#This Row],[Player]], FanGraphs_Current___Pitcher[[Name]:[Team]], 2,FALSE)</f>
        <v>NYM</v>
      </c>
      <c r="C153" s="1">
        <f>VLOOKUP($A153,FanGraphs_Current___Pitcher[[Name]:[WARWAR - Wins Above Replacement]], 3, FALSE)</f>
        <v>5</v>
      </c>
      <c r="D153" s="2">
        <f>C153/VLOOKUP(A153, FanGraphs_Current___Pitcher[[Name]:[GG - Games Pitched]], 6, FALSE)*VLOOKUP(A153,'FanGraphs ZiPS - Update - Pitch'!$B$2:$G$649, 6, FALSE)</f>
        <v>9.6666666666666661</v>
      </c>
      <c r="E153" s="8">
        <f>VLOOKUP($A153,FanGraphs_Current___Pitcher[[Name]:[WARWAR - Wins Above Replacement]], 5, FALSE)</f>
        <v>0</v>
      </c>
      <c r="F153" s="8">
        <f>E153/VLOOKUP(A153, FanGraphs_Current___Pitcher[[Name]:[GG - Games Pitched]], 6, FALSE)*VLOOKUP(A153,'FanGraphs ZiPS - Update - Pitch'!$B$2:$G$649, 6, FALSE)</f>
        <v>0</v>
      </c>
    </row>
    <row r="154" spans="1:6" x14ac:dyDescent="0.45">
      <c r="A154" t="s">
        <v>323</v>
      </c>
      <c r="B154" t="str">
        <f>VLOOKUP(Table8102[[#This Row],[Player]], FanGraphs_Current___Pitcher[[Name]:[Team]], 2,FALSE)</f>
        <v>STL</v>
      </c>
      <c r="C154" s="1">
        <f>VLOOKUP($A154,FanGraphs_Current___Pitcher[[Name]:[WARWAR - Wins Above Replacement]], 3, FALSE)</f>
        <v>4</v>
      </c>
      <c r="D154" s="2">
        <f>C154/VLOOKUP(A154, FanGraphs_Current___Pitcher[[Name]:[GG - Games Pitched]], 6, FALSE)*VLOOKUP(A154,'FanGraphs ZiPS - Update - Pitch'!$B$2:$G$649, 6, FALSE)</f>
        <v>7.0588235294117645</v>
      </c>
      <c r="E154" s="8">
        <f>VLOOKUP($A154,FanGraphs_Current___Pitcher[[Name]:[WARWAR - Wins Above Replacement]], 5, FALSE)</f>
        <v>0</v>
      </c>
      <c r="F154" s="8">
        <f>E154/VLOOKUP(A154, FanGraphs_Current___Pitcher[[Name]:[GG - Games Pitched]], 6, FALSE)*VLOOKUP(A154,'FanGraphs ZiPS - Update - Pitch'!$B$2:$G$649, 6, FALSE)</f>
        <v>0</v>
      </c>
    </row>
    <row r="155" spans="1:6" x14ac:dyDescent="0.45">
      <c r="A155" t="s">
        <v>1992</v>
      </c>
      <c r="B155" t="str">
        <f>VLOOKUP(Table8102[[#This Row],[Player]], FanGraphs_Current___Pitcher[[Name]:[Team]], 2,FALSE)</f>
        <v>LAA</v>
      </c>
      <c r="C155" s="1">
        <f>VLOOKUP($A155,FanGraphs_Current___Pitcher[[Name]:[WARWAR - Wins Above Replacement]], 3, FALSE)</f>
        <v>4</v>
      </c>
      <c r="D155" s="2">
        <f>C155/VLOOKUP(A155, FanGraphs_Current___Pitcher[[Name]:[GG - Games Pitched]], 6, FALSE)*VLOOKUP(A155,'FanGraphs ZiPS - Update - Pitch'!$B$2:$G$649, 6, FALSE)</f>
        <v>10.571428571428571</v>
      </c>
      <c r="E155" s="8">
        <f>VLOOKUP($A155,FanGraphs_Current___Pitcher[[Name]:[WARWAR - Wins Above Replacement]], 5, FALSE)</f>
        <v>0</v>
      </c>
      <c r="F155" s="8">
        <f>E155/VLOOKUP(A155, FanGraphs_Current___Pitcher[[Name]:[GG - Games Pitched]], 6, FALSE)*VLOOKUP(A155,'FanGraphs ZiPS - Update - Pitch'!$B$2:$G$649, 6, FALSE)</f>
        <v>0</v>
      </c>
    </row>
    <row r="156" spans="1:6" x14ac:dyDescent="0.45">
      <c r="A156" t="s">
        <v>1964</v>
      </c>
      <c r="B156" t="str">
        <f>VLOOKUP(Table8102[[#This Row],[Player]], FanGraphs_Current___Pitcher[[Name]:[Team]], 2,FALSE)</f>
        <v>TEX</v>
      </c>
      <c r="C156" s="1">
        <f>VLOOKUP($A156,FanGraphs_Current___Pitcher[[Name]:[WARWAR - Wins Above Replacement]], 3, FALSE)</f>
        <v>4</v>
      </c>
      <c r="D156" s="2">
        <f>C156/VLOOKUP(A156, FanGraphs_Current___Pitcher[[Name]:[GG - Games Pitched]], 6, FALSE)*VLOOKUP(A156,'FanGraphs ZiPS - Update - Pitch'!$B$2:$G$649, 6, FALSE)</f>
        <v>7.384615384615385</v>
      </c>
      <c r="E156" s="8">
        <f>VLOOKUP($A156,FanGraphs_Current___Pitcher[[Name]:[WARWAR - Wins Above Replacement]], 5, FALSE)</f>
        <v>0</v>
      </c>
      <c r="F156" s="8">
        <f>E156/VLOOKUP(A156, FanGraphs_Current___Pitcher[[Name]:[GG - Games Pitched]], 6, FALSE)*VLOOKUP(A156,'FanGraphs ZiPS - Update - Pitch'!$B$2:$G$649, 6, FALSE)</f>
        <v>0</v>
      </c>
    </row>
    <row r="157" spans="1:6" x14ac:dyDescent="0.45">
      <c r="A157" t="s">
        <v>324</v>
      </c>
      <c r="B157" t="str">
        <f>VLOOKUP(Table8102[[#This Row],[Player]], FanGraphs_Current___Pitcher[[Name]:[Team]], 2,FALSE)</f>
        <v>STL</v>
      </c>
      <c r="C157" s="1">
        <f>VLOOKUP($A157,FanGraphs_Current___Pitcher[[Name]:[WARWAR - Wins Above Replacement]], 3, FALSE)</f>
        <v>6</v>
      </c>
      <c r="D157" s="2">
        <f>C157/VLOOKUP(A157, FanGraphs_Current___Pitcher[[Name]:[GG - Games Pitched]], 6, FALSE)*VLOOKUP(A157,'FanGraphs ZiPS - Update - Pitch'!$B$2:$G$649, 6, FALSE)</f>
        <v>10.941176470588236</v>
      </c>
      <c r="E157" s="8">
        <f>VLOOKUP($A157,FanGraphs_Current___Pitcher[[Name]:[WARWAR - Wins Above Replacement]], 5, FALSE)</f>
        <v>0</v>
      </c>
      <c r="F157" s="8">
        <f>E157/VLOOKUP(A157, FanGraphs_Current___Pitcher[[Name]:[GG - Games Pitched]], 6, FALSE)*VLOOKUP(A157,'FanGraphs ZiPS - Update - Pitch'!$B$2:$G$649, 6, FALSE)</f>
        <v>0</v>
      </c>
    </row>
    <row r="158" spans="1:6" x14ac:dyDescent="0.45">
      <c r="A158" t="s">
        <v>116</v>
      </c>
      <c r="B158" t="str">
        <f>VLOOKUP(Table8102[[#This Row],[Player]], FanGraphs_Current___Pitcher[[Name]:[Team]], 2,FALSE)</f>
        <v>HOU</v>
      </c>
      <c r="C158" s="1">
        <f>VLOOKUP($A158,FanGraphs_Current___Pitcher[[Name]:[WARWAR - Wins Above Replacement]], 3, FALSE)</f>
        <v>6</v>
      </c>
      <c r="D158" s="2">
        <f>C158/VLOOKUP(A158, FanGraphs_Current___Pitcher[[Name]:[GG - Games Pitched]], 6, FALSE)*VLOOKUP(A158,'FanGraphs ZiPS - Update - Pitch'!$B$2:$G$649, 6, FALSE)</f>
        <v>12</v>
      </c>
      <c r="E158" s="8">
        <f>VLOOKUP($A158,FanGraphs_Current___Pitcher[[Name]:[WARWAR - Wins Above Replacement]], 5, FALSE)</f>
        <v>0</v>
      </c>
      <c r="F158" s="8">
        <f>E158/VLOOKUP(A158, FanGraphs_Current___Pitcher[[Name]:[GG - Games Pitched]], 6, FALSE)*VLOOKUP(A158,'FanGraphs ZiPS - Update - Pitch'!$B$2:$G$649, 6, FALSE)</f>
        <v>0</v>
      </c>
    </row>
    <row r="159" spans="1:6" x14ac:dyDescent="0.45">
      <c r="A159" t="s">
        <v>1979</v>
      </c>
      <c r="B159" t="str">
        <f>VLOOKUP(Table8102[[#This Row],[Player]], FanGraphs_Current___Pitcher[[Name]:[Team]], 2,FALSE)</f>
        <v>BAL</v>
      </c>
      <c r="C159" s="1">
        <f>VLOOKUP($A159,FanGraphs_Current___Pitcher[[Name]:[WARWAR - Wins Above Replacement]], 3, FALSE)</f>
        <v>6</v>
      </c>
      <c r="D159" s="2">
        <f>C159/VLOOKUP(A159, FanGraphs_Current___Pitcher[[Name]:[GG - Games Pitched]], 6, FALSE)*VLOOKUP(A159,'FanGraphs ZiPS - Update - Pitch'!$B$2:$G$649, 6, FALSE)</f>
        <v>11.25</v>
      </c>
      <c r="E159" s="8">
        <f>VLOOKUP($A159,FanGraphs_Current___Pitcher[[Name]:[WARWAR - Wins Above Replacement]], 5, FALSE)</f>
        <v>0</v>
      </c>
      <c r="F159" s="8">
        <f>E159/VLOOKUP(A159, FanGraphs_Current___Pitcher[[Name]:[GG - Games Pitched]], 6, FALSE)*VLOOKUP(A159,'FanGraphs ZiPS - Update - Pitch'!$B$2:$G$649, 6, FALSE)</f>
        <v>0</v>
      </c>
    </row>
    <row r="160" spans="1:6" x14ac:dyDescent="0.45">
      <c r="A160" t="s">
        <v>1983</v>
      </c>
      <c r="B160" t="str">
        <f>VLOOKUP(Table8102[[#This Row],[Player]], FanGraphs_Current___Pitcher[[Name]:[Team]], 2,FALSE)</f>
        <v>TBR</v>
      </c>
      <c r="C160" s="1">
        <f>VLOOKUP($A160,FanGraphs_Current___Pitcher[[Name]:[WARWAR - Wins Above Replacement]], 3, FALSE)</f>
        <v>4</v>
      </c>
      <c r="D160" s="2">
        <f>C160/VLOOKUP(A160, FanGraphs_Current___Pitcher[[Name]:[GG - Games Pitched]], 6, FALSE)*VLOOKUP(A160,'FanGraphs ZiPS - Update - Pitch'!$B$2:$G$649, 6, FALSE)</f>
        <v>7.1428571428571423</v>
      </c>
      <c r="E160" s="8">
        <f>VLOOKUP($A160,FanGraphs_Current___Pitcher[[Name]:[WARWAR - Wins Above Replacement]], 5, FALSE)</f>
        <v>0</v>
      </c>
      <c r="F160" s="8">
        <f>E160/VLOOKUP(A160, FanGraphs_Current___Pitcher[[Name]:[GG - Games Pitched]], 6, FALSE)*VLOOKUP(A160,'FanGraphs ZiPS - Update - Pitch'!$B$2:$G$649, 6, FALSE)</f>
        <v>0</v>
      </c>
    </row>
    <row r="161" spans="1:6" x14ac:dyDescent="0.45">
      <c r="A161" t="s">
        <v>1977</v>
      </c>
      <c r="B161" t="str">
        <f>VLOOKUP(Table8102[[#This Row],[Player]], FanGraphs_Current___Pitcher[[Name]:[Team]], 2,FALSE)</f>
        <v>TEX</v>
      </c>
      <c r="C161" s="1">
        <f>VLOOKUP($A161,FanGraphs_Current___Pitcher[[Name]:[WARWAR - Wins Above Replacement]], 3, FALSE)</f>
        <v>3</v>
      </c>
      <c r="D161" s="2">
        <f>C161/VLOOKUP(A161, FanGraphs_Current___Pitcher[[Name]:[GG - Games Pitched]], 6, FALSE)*VLOOKUP(A161,'FanGraphs ZiPS - Update - Pitch'!$B$2:$G$649, 6, FALSE)</f>
        <v>5.4705882352941178</v>
      </c>
      <c r="E161" s="8">
        <f>VLOOKUP($A161,FanGraphs_Current___Pitcher[[Name]:[WARWAR - Wins Above Replacement]], 5, FALSE)</f>
        <v>0</v>
      </c>
      <c r="F161" s="8">
        <f>E161/VLOOKUP(A161, FanGraphs_Current___Pitcher[[Name]:[GG - Games Pitched]], 6, FALSE)*VLOOKUP(A161,'FanGraphs ZiPS - Update - Pitch'!$B$2:$G$649, 6, FALSE)</f>
        <v>0</v>
      </c>
    </row>
    <row r="162" spans="1:6" x14ac:dyDescent="0.45">
      <c r="A162" t="s">
        <v>1962</v>
      </c>
      <c r="B162" t="str">
        <f>VLOOKUP(Table8102[[#This Row],[Player]], FanGraphs_Current___Pitcher[[Name]:[Team]], 2,FALSE)</f>
        <v>SDP</v>
      </c>
      <c r="C162" s="1">
        <f>VLOOKUP($A162,FanGraphs_Current___Pitcher[[Name]:[WARWAR - Wins Above Replacement]], 3, FALSE)</f>
        <v>4</v>
      </c>
      <c r="D162" s="2">
        <f>C162/VLOOKUP(A162, FanGraphs_Current___Pitcher[[Name]:[GG - Games Pitched]], 6, FALSE)*VLOOKUP(A162,'FanGraphs ZiPS - Update - Pitch'!$B$2:$G$649, 6, FALSE)</f>
        <v>7.6363636363636367</v>
      </c>
      <c r="E162" s="8">
        <f>VLOOKUP($A162,FanGraphs_Current___Pitcher[[Name]:[WARWAR - Wins Above Replacement]], 5, FALSE)</f>
        <v>0</v>
      </c>
      <c r="F162" s="8">
        <f>E162/VLOOKUP(A162, FanGraphs_Current___Pitcher[[Name]:[GG - Games Pitched]], 6, FALSE)*VLOOKUP(A162,'FanGraphs ZiPS - Update - Pitch'!$B$2:$G$649, 6, FALSE)</f>
        <v>0</v>
      </c>
    </row>
    <row r="163" spans="1:6" x14ac:dyDescent="0.45">
      <c r="A163" t="s">
        <v>2038</v>
      </c>
      <c r="B163" t="str">
        <f>VLOOKUP(Table8102[[#This Row],[Player]], FanGraphs_Current___Pitcher[[Name]:[Team]], 2,FALSE)</f>
        <v>WSN</v>
      </c>
      <c r="C163" s="1">
        <f>VLOOKUP($A163,FanGraphs_Current___Pitcher[[Name]:[WARWAR - Wins Above Replacement]], 3, FALSE)</f>
        <v>2</v>
      </c>
      <c r="D163" s="2">
        <f>C163/VLOOKUP(A163, FanGraphs_Current___Pitcher[[Name]:[GG - Games Pitched]], 6, FALSE)*VLOOKUP(A163,'FanGraphs ZiPS - Update - Pitch'!$B$2:$G$649, 6, FALSE)</f>
        <v>3.4210526315789473</v>
      </c>
      <c r="E163" s="8">
        <f>VLOOKUP($A163,FanGraphs_Current___Pitcher[[Name]:[WARWAR - Wins Above Replacement]], 5, FALSE)</f>
        <v>0</v>
      </c>
      <c r="F163" s="8">
        <f>E163/VLOOKUP(A163, FanGraphs_Current___Pitcher[[Name]:[GG - Games Pitched]], 6, FALSE)*VLOOKUP(A163,'FanGraphs ZiPS - Update - Pitch'!$B$2:$G$649, 6, FALSE)</f>
        <v>0</v>
      </c>
    </row>
    <row r="164" spans="1:6" x14ac:dyDescent="0.45">
      <c r="A164" t="s">
        <v>1987</v>
      </c>
      <c r="B164" t="str">
        <f>VLOOKUP(Table8102[[#This Row],[Player]], FanGraphs_Current___Pitcher[[Name]:[Team]], 2,FALSE)</f>
        <v>BOS</v>
      </c>
      <c r="C164" s="1">
        <f>VLOOKUP($A164,FanGraphs_Current___Pitcher[[Name]:[WARWAR - Wins Above Replacement]], 3, FALSE)</f>
        <v>3</v>
      </c>
      <c r="D164" s="2">
        <f>C164/VLOOKUP(A164, FanGraphs_Current___Pitcher[[Name]:[GG - Games Pitched]], 6, FALSE)*VLOOKUP(A164,'FanGraphs ZiPS - Update - Pitch'!$B$2:$G$649, 6, FALSE)</f>
        <v>6</v>
      </c>
      <c r="E164" s="8">
        <f>VLOOKUP($A164,FanGraphs_Current___Pitcher[[Name]:[WARWAR - Wins Above Replacement]], 5, FALSE)</f>
        <v>0</v>
      </c>
      <c r="F164" s="8">
        <f>E164/VLOOKUP(A164, FanGraphs_Current___Pitcher[[Name]:[GG - Games Pitched]], 6, FALSE)*VLOOKUP(A164,'FanGraphs ZiPS - Update - Pitch'!$B$2:$G$649, 6, FALSE)</f>
        <v>0</v>
      </c>
    </row>
    <row r="165" spans="1:6" x14ac:dyDescent="0.45">
      <c r="A165" t="s">
        <v>1970</v>
      </c>
      <c r="B165" t="str">
        <f>VLOOKUP(Table8102[[#This Row],[Player]], FanGraphs_Current___Pitcher[[Name]:[Team]], 2,FALSE)</f>
        <v>CIN</v>
      </c>
      <c r="C165" s="1">
        <f>VLOOKUP($A165,FanGraphs_Current___Pitcher[[Name]:[WARWAR - Wins Above Replacement]], 3, FALSE)</f>
        <v>3</v>
      </c>
      <c r="D165" s="2">
        <f>C165/VLOOKUP(A165, FanGraphs_Current___Pitcher[[Name]:[GG - Games Pitched]], 6, FALSE)*VLOOKUP(A165,'FanGraphs ZiPS - Update - Pitch'!$B$2:$G$649, 6, FALSE)</f>
        <v>5.4</v>
      </c>
      <c r="E165" s="8">
        <f>VLOOKUP($A165,FanGraphs_Current___Pitcher[[Name]:[WARWAR - Wins Above Replacement]], 5, FALSE)</f>
        <v>0</v>
      </c>
      <c r="F165" s="8">
        <f>E165/VLOOKUP(A165, FanGraphs_Current___Pitcher[[Name]:[GG - Games Pitched]], 6, FALSE)*VLOOKUP(A165,'FanGraphs ZiPS - Update - Pitch'!$B$2:$G$649, 6, FALSE)</f>
        <v>0</v>
      </c>
    </row>
    <row r="166" spans="1:6" x14ac:dyDescent="0.45">
      <c r="A166" t="s">
        <v>325</v>
      </c>
      <c r="B166" t="str">
        <f>VLOOKUP(Table8102[[#This Row],[Player]], FanGraphs_Current___Pitcher[[Name]:[Team]], 2,FALSE)</f>
        <v>LAA</v>
      </c>
      <c r="C166" s="1">
        <f>VLOOKUP($A166,FanGraphs_Current___Pitcher[[Name]:[WARWAR - Wins Above Replacement]], 3, FALSE)</f>
        <v>7</v>
      </c>
      <c r="D166" s="2">
        <f>C166/VLOOKUP(A166, FanGraphs_Current___Pitcher[[Name]:[GG - Games Pitched]], 6, FALSE)*VLOOKUP(A166,'FanGraphs ZiPS - Update - Pitch'!$B$2:$G$649, 6, FALSE)</f>
        <v>12.352941176470587</v>
      </c>
      <c r="E166" s="8">
        <f>VLOOKUP($A166,FanGraphs_Current___Pitcher[[Name]:[WARWAR - Wins Above Replacement]], 5, FALSE)</f>
        <v>0</v>
      </c>
      <c r="F166" s="8">
        <f>E166/VLOOKUP(A166, FanGraphs_Current___Pitcher[[Name]:[GG - Games Pitched]], 6, FALSE)*VLOOKUP(A166,'FanGraphs ZiPS - Update - Pitch'!$B$2:$G$649, 6, FALSE)</f>
        <v>0</v>
      </c>
    </row>
    <row r="167" spans="1:6" x14ac:dyDescent="0.45">
      <c r="A167" t="s">
        <v>1988</v>
      </c>
      <c r="B167" t="str">
        <f>VLOOKUP(Table8102[[#This Row],[Player]], FanGraphs_Current___Pitcher[[Name]:[Team]], 2,FALSE)</f>
        <v>CIN</v>
      </c>
      <c r="C167" s="1">
        <f>VLOOKUP($A167,FanGraphs_Current___Pitcher[[Name]:[WARWAR - Wins Above Replacement]], 3, FALSE)</f>
        <v>2</v>
      </c>
      <c r="D167" s="2">
        <f>C167/VLOOKUP(A167, FanGraphs_Current___Pitcher[[Name]:[GG - Games Pitched]], 6, FALSE)*VLOOKUP(A167,'FanGraphs ZiPS - Update - Pitch'!$B$2:$G$649, 6, FALSE)</f>
        <v>5</v>
      </c>
      <c r="E167" s="8">
        <f>VLOOKUP($A167,FanGraphs_Current___Pitcher[[Name]:[WARWAR - Wins Above Replacement]], 5, FALSE)</f>
        <v>0</v>
      </c>
      <c r="F167" s="8">
        <f>E167/VLOOKUP(A167, FanGraphs_Current___Pitcher[[Name]:[GG - Games Pitched]], 6, FALSE)*VLOOKUP(A167,'FanGraphs ZiPS - Update - Pitch'!$B$2:$G$649, 6, FALSE)</f>
        <v>0</v>
      </c>
    </row>
    <row r="168" spans="1:6" x14ac:dyDescent="0.45">
      <c r="A168" t="s">
        <v>1968</v>
      </c>
      <c r="B168" t="str">
        <f>VLOOKUP(Table8102[[#This Row],[Player]], FanGraphs_Current___Pitcher[[Name]:[Team]], 2,FALSE)</f>
        <v>OAK</v>
      </c>
      <c r="C168" s="1">
        <f>VLOOKUP($A168,FanGraphs_Current___Pitcher[[Name]:[WARWAR - Wins Above Replacement]], 3, FALSE)</f>
        <v>4</v>
      </c>
      <c r="D168" s="2">
        <f>C168/VLOOKUP(A168, FanGraphs_Current___Pitcher[[Name]:[GG - Games Pitched]], 6, FALSE)*VLOOKUP(A168,'FanGraphs ZiPS - Update - Pitch'!$B$2:$G$649, 6, FALSE)</f>
        <v>6.7368421052631575</v>
      </c>
      <c r="E168" s="8">
        <f>VLOOKUP($A168,FanGraphs_Current___Pitcher[[Name]:[WARWAR - Wins Above Replacement]], 5, FALSE)</f>
        <v>0</v>
      </c>
      <c r="F168" s="8">
        <f>E168/VLOOKUP(A168, FanGraphs_Current___Pitcher[[Name]:[GG - Games Pitched]], 6, FALSE)*VLOOKUP(A168,'FanGraphs ZiPS - Update - Pitch'!$B$2:$G$649, 6, FALSE)</f>
        <v>0</v>
      </c>
    </row>
    <row r="169" spans="1:6" x14ac:dyDescent="0.45">
      <c r="A169" t="s">
        <v>322</v>
      </c>
      <c r="B169" t="str">
        <f>VLOOKUP(Table8102[[#This Row],[Player]], FanGraphs_Current___Pitcher[[Name]:[Team]], 2,FALSE)</f>
        <v>COL</v>
      </c>
      <c r="C169" s="1">
        <f>VLOOKUP($A169,FanGraphs_Current___Pitcher[[Name]:[WARWAR - Wins Above Replacement]], 3, FALSE)</f>
        <v>6</v>
      </c>
      <c r="D169" s="2">
        <f>C169/VLOOKUP(A169, FanGraphs_Current___Pitcher[[Name]:[GG - Games Pitched]], 6, FALSE)*VLOOKUP(A169,'FanGraphs ZiPS - Update - Pitch'!$B$2:$G$649, 6, FALSE)</f>
        <v>10.588235294117649</v>
      </c>
      <c r="E169" s="8">
        <f>VLOOKUP($A169,FanGraphs_Current___Pitcher[[Name]:[WARWAR - Wins Above Replacement]], 5, FALSE)</f>
        <v>0</v>
      </c>
      <c r="F169" s="8">
        <f>E169/VLOOKUP(A169, FanGraphs_Current___Pitcher[[Name]:[GG - Games Pitched]], 6, FALSE)*VLOOKUP(A169,'FanGraphs ZiPS - Update - Pitch'!$B$2:$G$649, 6, FALSE)</f>
        <v>0</v>
      </c>
    </row>
    <row r="170" spans="1:6" x14ac:dyDescent="0.45">
      <c r="A170" t="s">
        <v>327</v>
      </c>
      <c r="B170" t="str">
        <f>VLOOKUP(Table8102[[#This Row],[Player]], FanGraphs_Current___Pitcher[[Name]:[Team]], 2,FALSE)</f>
        <v>CHC</v>
      </c>
      <c r="C170" s="1">
        <f>VLOOKUP($A170,FanGraphs_Current___Pitcher[[Name]:[WARWAR - Wins Above Replacement]], 3, FALSE)</f>
        <v>4</v>
      </c>
      <c r="D170" s="2">
        <f>C170/VLOOKUP(A170, FanGraphs_Current___Pitcher[[Name]:[GG - Games Pitched]], 6, FALSE)*VLOOKUP(A170,'FanGraphs ZiPS - Update - Pitch'!$B$2:$G$649, 6, FALSE)</f>
        <v>7.75</v>
      </c>
      <c r="E170" s="8">
        <f>VLOOKUP($A170,FanGraphs_Current___Pitcher[[Name]:[WARWAR - Wins Above Replacement]], 5, FALSE)</f>
        <v>0</v>
      </c>
      <c r="F170" s="8">
        <f>E170/VLOOKUP(A170, FanGraphs_Current___Pitcher[[Name]:[GG - Games Pitched]], 6, FALSE)*VLOOKUP(A170,'FanGraphs ZiPS - Update - Pitch'!$B$2:$G$649, 6, FALSE)</f>
        <v>0</v>
      </c>
    </row>
    <row r="171" spans="1:6" x14ac:dyDescent="0.45">
      <c r="A171" t="s">
        <v>1989</v>
      </c>
      <c r="B171" t="str">
        <f>VLOOKUP(Table8102[[#This Row],[Player]], FanGraphs_Current___Pitcher[[Name]:[Team]], 2,FALSE)</f>
        <v>MIA</v>
      </c>
      <c r="C171" s="1">
        <f>VLOOKUP($A171,FanGraphs_Current___Pitcher[[Name]:[WARWAR - Wins Above Replacement]], 3, FALSE)</f>
        <v>3</v>
      </c>
      <c r="D171" s="2">
        <f>C171/VLOOKUP(A171, FanGraphs_Current___Pitcher[[Name]:[GG - Games Pitched]], 6, FALSE)*VLOOKUP(A171,'FanGraphs ZiPS - Update - Pitch'!$B$2:$G$649, 6, FALSE)</f>
        <v>6</v>
      </c>
      <c r="E171" s="8">
        <f>VLOOKUP($A171,FanGraphs_Current___Pitcher[[Name]:[WARWAR - Wins Above Replacement]], 5, FALSE)</f>
        <v>0</v>
      </c>
      <c r="F171" s="8">
        <f>E171/VLOOKUP(A171, FanGraphs_Current___Pitcher[[Name]:[GG - Games Pitched]], 6, FALSE)*VLOOKUP(A171,'FanGraphs ZiPS - Update - Pitch'!$B$2:$G$649, 6, FALSE)</f>
        <v>0</v>
      </c>
    </row>
    <row r="172" spans="1:6" x14ac:dyDescent="0.45">
      <c r="A172" t="s">
        <v>1976</v>
      </c>
      <c r="B172" t="str">
        <f>VLOOKUP(Table8102[[#This Row],[Player]], FanGraphs_Current___Pitcher[[Name]:[Team]], 2,FALSE)</f>
        <v>MIN</v>
      </c>
      <c r="C172" s="1">
        <f>VLOOKUP($A172,FanGraphs_Current___Pitcher[[Name]:[WARWAR - Wins Above Replacement]], 3, FALSE)</f>
        <v>5</v>
      </c>
      <c r="D172" s="2">
        <f>C172/VLOOKUP(A172, FanGraphs_Current___Pitcher[[Name]:[GG - Games Pitched]], 6, FALSE)*VLOOKUP(A172,'FanGraphs ZiPS - Update - Pitch'!$B$2:$G$649, 6, FALSE)</f>
        <v>8</v>
      </c>
      <c r="E172" s="8">
        <f>VLOOKUP($A172,FanGraphs_Current___Pitcher[[Name]:[WARWAR - Wins Above Replacement]], 5, FALSE)</f>
        <v>0</v>
      </c>
      <c r="F172" s="8">
        <f>E172/VLOOKUP(A172, FanGraphs_Current___Pitcher[[Name]:[GG - Games Pitched]], 6, FALSE)*VLOOKUP(A172,'FanGraphs ZiPS - Update - Pitch'!$B$2:$G$649, 6, FALSE)</f>
        <v>0</v>
      </c>
    </row>
    <row r="173" spans="1:6" x14ac:dyDescent="0.45">
      <c r="A173" t="s">
        <v>329</v>
      </c>
      <c r="B173" t="str">
        <f>VLOOKUP(Table8102[[#This Row],[Player]], FanGraphs_Current___Pitcher[[Name]:[Team]], 2,FALSE)</f>
        <v>HOU</v>
      </c>
      <c r="C173" s="1">
        <f>VLOOKUP($A173,FanGraphs_Current___Pitcher[[Name]:[WARWAR - Wins Above Replacement]], 3, FALSE)</f>
        <v>8</v>
      </c>
      <c r="D173" s="2">
        <f>C173/VLOOKUP(A173, FanGraphs_Current___Pitcher[[Name]:[GG - Games Pitched]], 6, FALSE)*VLOOKUP(A173,'FanGraphs ZiPS - Update - Pitch'!$B$2:$G$649, 6, FALSE)</f>
        <v>16</v>
      </c>
      <c r="E173" s="8">
        <f>VLOOKUP($A173,FanGraphs_Current___Pitcher[[Name]:[WARWAR - Wins Above Replacement]], 5, FALSE)</f>
        <v>0</v>
      </c>
      <c r="F173" s="8">
        <f>E173/VLOOKUP(A173, FanGraphs_Current___Pitcher[[Name]:[GG - Games Pitched]], 6, FALSE)*VLOOKUP(A173,'FanGraphs ZiPS - Update - Pitch'!$B$2:$G$649, 6, FALSE)</f>
        <v>0</v>
      </c>
    </row>
    <row r="174" spans="1:6" x14ac:dyDescent="0.45">
      <c r="A174" t="s">
        <v>1971</v>
      </c>
      <c r="B174" t="str">
        <f>VLOOKUP(Table8102[[#This Row],[Player]], FanGraphs_Current___Pitcher[[Name]:[Team]], 2,FALSE)</f>
        <v>HOU</v>
      </c>
      <c r="C174" s="1">
        <f>VLOOKUP($A174,FanGraphs_Current___Pitcher[[Name]:[WARWAR - Wins Above Replacement]], 3, FALSE)</f>
        <v>6</v>
      </c>
      <c r="D174" s="2">
        <f>C174/VLOOKUP(A174, FanGraphs_Current___Pitcher[[Name]:[GG - Games Pitched]], 6, FALSE)*VLOOKUP(A174,'FanGraphs ZiPS - Update - Pitch'!$B$2:$G$649, 6, FALSE)</f>
        <v>10.941176470588236</v>
      </c>
      <c r="E174" s="8">
        <f>VLOOKUP($A174,FanGraphs_Current___Pitcher[[Name]:[WARWAR - Wins Above Replacement]], 5, FALSE)</f>
        <v>0</v>
      </c>
      <c r="F174" s="8">
        <f>E174/VLOOKUP(A174, FanGraphs_Current___Pitcher[[Name]:[GG - Games Pitched]], 6, FALSE)*VLOOKUP(A174,'FanGraphs ZiPS - Update - Pitch'!$B$2:$G$649, 6, FALSE)</f>
        <v>0</v>
      </c>
    </row>
    <row r="175" spans="1:6" x14ac:dyDescent="0.45">
      <c r="A175" t="s">
        <v>328</v>
      </c>
      <c r="B175" t="str">
        <f>VLOOKUP(Table8102[[#This Row],[Player]], FanGraphs_Current___Pitcher[[Name]:[Team]], 2,FALSE)</f>
        <v>STL</v>
      </c>
      <c r="C175" s="1">
        <f>VLOOKUP($A175,FanGraphs_Current___Pitcher[[Name]:[WARWAR - Wins Above Replacement]], 3, FALSE)</f>
        <v>5</v>
      </c>
      <c r="D175" s="2">
        <f>C175/VLOOKUP(A175, FanGraphs_Current___Pitcher[[Name]:[GG - Games Pitched]], 6, FALSE)*VLOOKUP(A175,'FanGraphs ZiPS - Update - Pitch'!$B$2:$G$649, 6, FALSE)</f>
        <v>9.3333333333333321</v>
      </c>
      <c r="E175" s="8">
        <f>VLOOKUP($A175,FanGraphs_Current___Pitcher[[Name]:[WARWAR - Wins Above Replacement]], 5, FALSE)</f>
        <v>0</v>
      </c>
      <c r="F175" s="8">
        <f>E175/VLOOKUP(A175, FanGraphs_Current___Pitcher[[Name]:[GG - Games Pitched]], 6, FALSE)*VLOOKUP(A175,'FanGraphs ZiPS - Update - Pitch'!$B$2:$G$649, 6, FALSE)</f>
        <v>0</v>
      </c>
    </row>
    <row r="176" spans="1:6" x14ac:dyDescent="0.45">
      <c r="A176" t="s">
        <v>2037</v>
      </c>
      <c r="B176" t="str">
        <f>VLOOKUP(Table8102[[#This Row],[Player]], FanGraphs_Current___Pitcher[[Name]:[Team]], 2,FALSE)</f>
        <v>MIA</v>
      </c>
      <c r="C176" s="1">
        <f>VLOOKUP($A176,FanGraphs_Current___Pitcher[[Name]:[WARWAR - Wins Above Replacement]], 3, FALSE)</f>
        <v>1</v>
      </c>
      <c r="D176" s="2">
        <f>C176/VLOOKUP(A176, FanGraphs_Current___Pitcher[[Name]:[GG - Games Pitched]], 6, FALSE)*VLOOKUP(A176,'FanGraphs ZiPS - Update - Pitch'!$B$2:$G$649, 6, FALSE)</f>
        <v>1.7692307692307692</v>
      </c>
      <c r="E176" s="8">
        <f>VLOOKUP($A176,FanGraphs_Current___Pitcher[[Name]:[WARWAR - Wins Above Replacement]], 5, FALSE)</f>
        <v>0</v>
      </c>
      <c r="F176" s="8">
        <f>E176/VLOOKUP(A176, FanGraphs_Current___Pitcher[[Name]:[GG - Games Pitched]], 6, FALSE)*VLOOKUP(A176,'FanGraphs ZiPS - Update - Pitch'!$B$2:$G$649, 6, FALSE)</f>
        <v>0</v>
      </c>
    </row>
    <row r="177" spans="1:6" x14ac:dyDescent="0.45">
      <c r="A177" t="s">
        <v>2023</v>
      </c>
      <c r="B177" t="str">
        <f>VLOOKUP(Table8102[[#This Row],[Player]], FanGraphs_Current___Pitcher[[Name]:[Team]], 2,FALSE)</f>
        <v>WSN</v>
      </c>
      <c r="C177" s="1">
        <f>VLOOKUP($A177,FanGraphs_Current___Pitcher[[Name]:[WARWAR - Wins Above Replacement]], 3, FALSE)</f>
        <v>3</v>
      </c>
      <c r="D177" s="2">
        <f>C177/VLOOKUP(A177, FanGraphs_Current___Pitcher[[Name]:[GG - Games Pitched]], 6, FALSE)*VLOOKUP(A177,'FanGraphs ZiPS - Update - Pitch'!$B$2:$G$649, 6, FALSE)</f>
        <v>5.1951219512195115</v>
      </c>
      <c r="E177" s="8">
        <f>VLOOKUP($A177,FanGraphs_Current___Pitcher[[Name]:[WARWAR - Wins Above Replacement]], 5, FALSE)</f>
        <v>0</v>
      </c>
      <c r="F177" s="8">
        <f>E177/VLOOKUP(A177, FanGraphs_Current___Pitcher[[Name]:[GG - Games Pitched]], 6, FALSE)*VLOOKUP(A177,'FanGraphs ZiPS - Update - Pitch'!$B$2:$G$649, 6, FALSE)</f>
        <v>0</v>
      </c>
    </row>
    <row r="178" spans="1:6" x14ac:dyDescent="0.45">
      <c r="A178" t="s">
        <v>1985</v>
      </c>
      <c r="B178" t="str">
        <f>VLOOKUP(Table8102[[#This Row],[Player]], FanGraphs_Current___Pitcher[[Name]:[Team]], 2,FALSE)</f>
        <v>SFG</v>
      </c>
      <c r="C178" s="1">
        <f>VLOOKUP($A178,FanGraphs_Current___Pitcher[[Name]:[WARWAR - Wins Above Replacement]], 3, FALSE)</f>
        <v>4</v>
      </c>
      <c r="D178" s="2">
        <f>C178/VLOOKUP(A178, FanGraphs_Current___Pitcher[[Name]:[GG - Games Pitched]], 6, FALSE)*VLOOKUP(A178,'FanGraphs ZiPS - Update - Pitch'!$B$2:$G$649, 6, FALSE)</f>
        <v>7.7142857142857135</v>
      </c>
      <c r="E178" s="8">
        <f>VLOOKUP($A178,FanGraphs_Current___Pitcher[[Name]:[WARWAR - Wins Above Replacement]], 5, FALSE)</f>
        <v>0</v>
      </c>
      <c r="F178" s="8">
        <f>E178/VLOOKUP(A178, FanGraphs_Current___Pitcher[[Name]:[GG - Games Pitched]], 6, FALSE)*VLOOKUP(A178,'FanGraphs ZiPS - Update - Pitch'!$B$2:$G$649, 6, FALSE)</f>
        <v>0</v>
      </c>
    </row>
    <row r="179" spans="1:6" x14ac:dyDescent="0.45">
      <c r="A179" t="s">
        <v>2010</v>
      </c>
      <c r="B179" t="str">
        <f>VLOOKUP(Table8102[[#This Row],[Player]], FanGraphs_Current___Pitcher[[Name]:[Team]], 2,FALSE)</f>
        <v>SDP</v>
      </c>
      <c r="C179" s="1">
        <f>VLOOKUP($A179,FanGraphs_Current___Pitcher[[Name]:[WARWAR - Wins Above Replacement]], 3, FALSE)</f>
        <v>1</v>
      </c>
      <c r="D179" s="2">
        <f>C179/VLOOKUP(A179, FanGraphs_Current___Pitcher[[Name]:[GG - Games Pitched]], 6, FALSE)*VLOOKUP(A179,'FanGraphs ZiPS - Update - Pitch'!$B$2:$G$649, 6, FALSE)</f>
        <v>1.5925925925925926</v>
      </c>
      <c r="E179" s="8">
        <f>VLOOKUP($A179,FanGraphs_Current___Pitcher[[Name]:[WARWAR - Wins Above Replacement]], 5, FALSE)</f>
        <v>0</v>
      </c>
      <c r="F179" s="8">
        <f>E179/VLOOKUP(A179, FanGraphs_Current___Pitcher[[Name]:[GG - Games Pitched]], 6, FALSE)*VLOOKUP(A179,'FanGraphs ZiPS - Update - Pitch'!$B$2:$G$649, 6, FALSE)</f>
        <v>0</v>
      </c>
    </row>
    <row r="180" spans="1:6" x14ac:dyDescent="0.45">
      <c r="A180" t="s">
        <v>1974</v>
      </c>
      <c r="B180" t="str">
        <f>VLOOKUP(Table8102[[#This Row],[Player]], FanGraphs_Current___Pitcher[[Name]:[Team]], 2,FALSE)</f>
        <v>LAA</v>
      </c>
      <c r="C180" s="1">
        <f>VLOOKUP($A180,FanGraphs_Current___Pitcher[[Name]:[WARWAR - Wins Above Replacement]], 3, FALSE)</f>
        <v>3</v>
      </c>
      <c r="D180" s="2">
        <f>C180/VLOOKUP(A180, FanGraphs_Current___Pitcher[[Name]:[GG - Games Pitched]], 6, FALSE)*VLOOKUP(A180,'FanGraphs ZiPS - Update - Pitch'!$B$2:$G$649, 6, FALSE)</f>
        <v>6</v>
      </c>
      <c r="E180" s="8">
        <f>VLOOKUP($A180,FanGraphs_Current___Pitcher[[Name]:[WARWAR - Wins Above Replacement]], 5, FALSE)</f>
        <v>0</v>
      </c>
      <c r="F180" s="8">
        <f>E180/VLOOKUP(A180, FanGraphs_Current___Pitcher[[Name]:[GG - Games Pitched]], 6, FALSE)*VLOOKUP(A180,'FanGraphs ZiPS - Update - Pitch'!$B$2:$G$649, 6, FALSE)</f>
        <v>0</v>
      </c>
    </row>
    <row r="181" spans="1:6" x14ac:dyDescent="0.45">
      <c r="A181" t="s">
        <v>2001</v>
      </c>
      <c r="B181" t="str">
        <f>VLOOKUP(Table8102[[#This Row],[Player]], FanGraphs_Current___Pitcher[[Name]:[Team]], 2,FALSE)</f>
        <v>NYM</v>
      </c>
      <c r="C181" s="1">
        <f>VLOOKUP($A181,FanGraphs_Current___Pitcher[[Name]:[WARWAR - Wins Above Replacement]], 3, FALSE)</f>
        <v>2</v>
      </c>
      <c r="D181" s="2">
        <f>C181/VLOOKUP(A181, FanGraphs_Current___Pitcher[[Name]:[GG - Games Pitched]], 6, FALSE)*VLOOKUP(A181,'FanGraphs ZiPS - Update - Pitch'!$B$2:$G$649, 6, FALSE)</f>
        <v>4.75</v>
      </c>
      <c r="E181" s="8">
        <f>VLOOKUP($A181,FanGraphs_Current___Pitcher[[Name]:[WARWAR - Wins Above Replacement]], 5, FALSE)</f>
        <v>0</v>
      </c>
      <c r="F181" s="8">
        <f>E181/VLOOKUP(A181, FanGraphs_Current___Pitcher[[Name]:[GG - Games Pitched]], 6, FALSE)*VLOOKUP(A181,'FanGraphs ZiPS - Update - Pitch'!$B$2:$G$649, 6, FALSE)</f>
        <v>0</v>
      </c>
    </row>
    <row r="182" spans="1:6" x14ac:dyDescent="0.45">
      <c r="A182" t="s">
        <v>2005</v>
      </c>
      <c r="B182" t="str">
        <f>VLOOKUP(Table8102[[#This Row],[Player]], FanGraphs_Current___Pitcher[[Name]:[Team]], 2,FALSE)</f>
        <v>CLE</v>
      </c>
      <c r="C182" s="1">
        <f>VLOOKUP($A182,FanGraphs_Current___Pitcher[[Name]:[WARWAR - Wins Above Replacement]], 3, FALSE)</f>
        <v>7</v>
      </c>
      <c r="D182" s="2">
        <f>C182/VLOOKUP(A182, FanGraphs_Current___Pitcher[[Name]:[GG - Games Pitched]], 6, FALSE)*VLOOKUP(A182,'FanGraphs ZiPS - Update - Pitch'!$B$2:$G$649, 6, FALSE)</f>
        <v>12.923076923076923</v>
      </c>
      <c r="E182" s="8">
        <f>VLOOKUP($A182,FanGraphs_Current___Pitcher[[Name]:[WARWAR - Wins Above Replacement]], 5, FALSE)</f>
        <v>0</v>
      </c>
      <c r="F182" s="8">
        <f>E182/VLOOKUP(A182, FanGraphs_Current___Pitcher[[Name]:[GG - Games Pitched]], 6, FALSE)*VLOOKUP(A182,'FanGraphs ZiPS - Update - Pitch'!$B$2:$G$649, 6, FALSE)</f>
        <v>0</v>
      </c>
    </row>
    <row r="183" spans="1:6" x14ac:dyDescent="0.45">
      <c r="A183" t="s">
        <v>2002</v>
      </c>
      <c r="B183" t="str">
        <f>VLOOKUP(Table8102[[#This Row],[Player]], FanGraphs_Current___Pitcher[[Name]:[Team]], 2,FALSE)</f>
        <v>BAL</v>
      </c>
      <c r="C183" s="1">
        <f>VLOOKUP($A183,FanGraphs_Current___Pitcher[[Name]:[WARWAR - Wins Above Replacement]], 3, FALSE)</f>
        <v>2</v>
      </c>
      <c r="D183" s="2">
        <f>C183/VLOOKUP(A183, FanGraphs_Current___Pitcher[[Name]:[GG - Games Pitched]], 6, FALSE)*VLOOKUP(A183,'FanGraphs ZiPS - Update - Pitch'!$B$2:$G$649, 6, FALSE)</f>
        <v>3.0857142857142854</v>
      </c>
      <c r="E183" s="8">
        <f>VLOOKUP($A183,FanGraphs_Current___Pitcher[[Name]:[WARWAR - Wins Above Replacement]], 5, FALSE)</f>
        <v>0</v>
      </c>
      <c r="F183" s="8">
        <f>E183/VLOOKUP(A183, FanGraphs_Current___Pitcher[[Name]:[GG - Games Pitched]], 6, FALSE)*VLOOKUP(A183,'FanGraphs ZiPS - Update - Pitch'!$B$2:$G$649, 6, FALSE)</f>
        <v>0</v>
      </c>
    </row>
    <row r="184" spans="1:6" x14ac:dyDescent="0.45">
      <c r="A184" t="s">
        <v>1999</v>
      </c>
      <c r="B184" t="str">
        <f>VLOOKUP(Table8102[[#This Row],[Player]], FanGraphs_Current___Pitcher[[Name]:[Team]], 2,FALSE)</f>
        <v>OAK</v>
      </c>
      <c r="C184" s="1">
        <f>VLOOKUP($A184,FanGraphs_Current___Pitcher[[Name]:[WARWAR - Wins Above Replacement]], 3, FALSE)</f>
        <v>1</v>
      </c>
      <c r="D184" s="2">
        <f>C184/VLOOKUP(A184, FanGraphs_Current___Pitcher[[Name]:[GG - Games Pitched]], 6, FALSE)*VLOOKUP(A184,'FanGraphs ZiPS - Update - Pitch'!$B$2:$G$649, 6, FALSE)</f>
        <v>1.9090909090909092</v>
      </c>
      <c r="E184" s="8">
        <f>VLOOKUP($A184,FanGraphs_Current___Pitcher[[Name]:[WARWAR - Wins Above Replacement]], 5, FALSE)</f>
        <v>0</v>
      </c>
      <c r="F184" s="8">
        <f>E184/VLOOKUP(A184, FanGraphs_Current___Pitcher[[Name]:[GG - Games Pitched]], 6, FALSE)*VLOOKUP(A184,'FanGraphs ZiPS - Update - Pitch'!$B$2:$G$649, 6, FALSE)</f>
        <v>0</v>
      </c>
    </row>
    <row r="185" spans="1:6" x14ac:dyDescent="0.45">
      <c r="A185" t="s">
        <v>1996</v>
      </c>
      <c r="B185" t="str">
        <f>VLOOKUP(Table8102[[#This Row],[Player]], FanGraphs_Current___Pitcher[[Name]:[Team]], 2,FALSE)</f>
        <v>HOU</v>
      </c>
      <c r="C185" s="1">
        <f>VLOOKUP($A185,FanGraphs_Current___Pitcher[[Name]:[WARWAR - Wins Above Replacement]], 3, FALSE)</f>
        <v>4</v>
      </c>
      <c r="D185" s="2">
        <f>C185/VLOOKUP(A185, FanGraphs_Current___Pitcher[[Name]:[GG - Games Pitched]], 6, FALSE)*VLOOKUP(A185,'FanGraphs ZiPS - Update - Pitch'!$B$2:$G$649, 6, FALSE)</f>
        <v>7.7142857142857135</v>
      </c>
      <c r="E185" s="8">
        <f>VLOOKUP($A185,FanGraphs_Current___Pitcher[[Name]:[WARWAR - Wins Above Replacement]], 5, FALSE)</f>
        <v>0</v>
      </c>
      <c r="F185" s="8">
        <f>E185/VLOOKUP(A185, FanGraphs_Current___Pitcher[[Name]:[GG - Games Pitched]], 6, FALSE)*VLOOKUP(A185,'FanGraphs ZiPS - Update - Pitch'!$B$2:$G$649, 6, FALSE)</f>
        <v>0</v>
      </c>
    </row>
    <row r="186" spans="1:6" x14ac:dyDescent="0.45">
      <c r="A186" t="s">
        <v>330</v>
      </c>
      <c r="B186" t="str">
        <f>VLOOKUP(Table8102[[#This Row],[Player]], FanGraphs_Current___Pitcher[[Name]:[Team]], 2,FALSE)</f>
        <v>NYY</v>
      </c>
      <c r="C186" s="1">
        <f>VLOOKUP($A186,FanGraphs_Current___Pitcher[[Name]:[WARWAR - Wins Above Replacement]], 3, FALSE)</f>
        <v>9</v>
      </c>
      <c r="D186" s="2">
        <f>C186/VLOOKUP(A186, FanGraphs_Current___Pitcher[[Name]:[GG - Games Pitched]], 6, FALSE)*VLOOKUP(A186,'FanGraphs ZiPS - Update - Pitch'!$B$2:$G$649, 6, FALSE)</f>
        <v>15.352941176470589</v>
      </c>
      <c r="E186" s="8">
        <f>VLOOKUP($A186,FanGraphs_Current___Pitcher[[Name]:[WARWAR - Wins Above Replacement]], 5, FALSE)</f>
        <v>0</v>
      </c>
      <c r="F186" s="8">
        <f>E186/VLOOKUP(A186, FanGraphs_Current___Pitcher[[Name]:[GG - Games Pitched]], 6, FALSE)*VLOOKUP(A186,'FanGraphs ZiPS - Update - Pitch'!$B$2:$G$649, 6, FALSE)</f>
        <v>0</v>
      </c>
    </row>
    <row r="187" spans="1:6" x14ac:dyDescent="0.45">
      <c r="A187" t="s">
        <v>2041</v>
      </c>
      <c r="B187" t="str">
        <f>VLOOKUP(Table8102[[#This Row],[Player]], FanGraphs_Current___Pitcher[[Name]:[Team]], 2,FALSE)</f>
        <v>CLE</v>
      </c>
      <c r="C187" s="1">
        <f>VLOOKUP($A187,FanGraphs_Current___Pitcher[[Name]:[WARWAR - Wins Above Replacement]], 3, FALSE)</f>
        <v>3</v>
      </c>
      <c r="D187" s="2">
        <f>C187/VLOOKUP(A187, FanGraphs_Current___Pitcher[[Name]:[GG - Games Pitched]], 6, FALSE)*VLOOKUP(A187,'FanGraphs ZiPS - Update - Pitch'!$B$2:$G$649, 6, FALSE)</f>
        <v>5.1315789473684204</v>
      </c>
      <c r="E187" s="8">
        <f>VLOOKUP($A187,FanGraphs_Current___Pitcher[[Name]:[WARWAR - Wins Above Replacement]], 5, FALSE)</f>
        <v>0</v>
      </c>
      <c r="F187" s="8">
        <f>E187/VLOOKUP(A187, FanGraphs_Current___Pitcher[[Name]:[GG - Games Pitched]], 6, FALSE)*VLOOKUP(A187,'FanGraphs ZiPS - Update - Pitch'!$B$2:$G$649, 6, FALSE)</f>
        <v>0</v>
      </c>
    </row>
    <row r="188" spans="1:6" x14ac:dyDescent="0.45">
      <c r="A188" t="s">
        <v>331</v>
      </c>
      <c r="B188" t="str">
        <f>VLOOKUP(Table8102[[#This Row],[Player]], FanGraphs_Current___Pitcher[[Name]:[Team]], 2,FALSE)</f>
        <v>PIT</v>
      </c>
      <c r="C188" s="1">
        <f>VLOOKUP($A188,FanGraphs_Current___Pitcher[[Name]:[WARWAR - Wins Above Replacement]], 3, FALSE)</f>
        <v>4</v>
      </c>
      <c r="D188" s="2">
        <f>C188/VLOOKUP(A188, FanGraphs_Current___Pitcher[[Name]:[GG - Games Pitched]], 6, FALSE)*VLOOKUP(A188,'FanGraphs ZiPS - Update - Pitch'!$B$2:$G$649, 6, FALSE)</f>
        <v>7.5</v>
      </c>
      <c r="E188" s="8">
        <f>VLOOKUP($A188,FanGraphs_Current___Pitcher[[Name]:[WARWAR - Wins Above Replacement]], 5, FALSE)</f>
        <v>0</v>
      </c>
      <c r="F188" s="8">
        <f>E188/VLOOKUP(A188, FanGraphs_Current___Pitcher[[Name]:[GG - Games Pitched]], 6, FALSE)*VLOOKUP(A188,'FanGraphs ZiPS - Update - Pitch'!$B$2:$G$649, 6, FALSE)</f>
        <v>0</v>
      </c>
    </row>
    <row r="189" spans="1:6" x14ac:dyDescent="0.45">
      <c r="A189" t="s">
        <v>2077</v>
      </c>
      <c r="B189" t="str">
        <f>VLOOKUP(Table8102[[#This Row],[Player]], FanGraphs_Current___Pitcher[[Name]:[Team]], 2,FALSE)</f>
        <v>MIA</v>
      </c>
      <c r="C189" s="1">
        <f>VLOOKUP($A189,FanGraphs_Current___Pitcher[[Name]:[WARWAR - Wins Above Replacement]], 3, FALSE)</f>
        <v>1</v>
      </c>
      <c r="D189" s="2">
        <f>C189/VLOOKUP(A189, FanGraphs_Current___Pitcher[[Name]:[GG - Games Pitched]], 6, FALSE)*VLOOKUP(A189,'FanGraphs ZiPS - Update - Pitch'!$B$2:$G$649, 6, FALSE)</f>
        <v>1.857142857142857</v>
      </c>
      <c r="E189" s="8">
        <f>VLOOKUP($A189,FanGraphs_Current___Pitcher[[Name]:[WARWAR - Wins Above Replacement]], 5, FALSE)</f>
        <v>0</v>
      </c>
      <c r="F189" s="8">
        <f>E189/VLOOKUP(A189, FanGraphs_Current___Pitcher[[Name]:[GG - Games Pitched]], 6, FALSE)*VLOOKUP(A189,'FanGraphs ZiPS - Update - Pitch'!$B$2:$G$649, 6, FALSE)</f>
        <v>0</v>
      </c>
    </row>
    <row r="190" spans="1:6" x14ac:dyDescent="0.45">
      <c r="A190" t="s">
        <v>332</v>
      </c>
      <c r="B190" t="str">
        <f>VLOOKUP(Table8102[[#This Row],[Player]], FanGraphs_Current___Pitcher[[Name]:[Team]], 2,FALSE)</f>
        <v>SFG</v>
      </c>
      <c r="C190" s="1">
        <f>VLOOKUP($A190,FanGraphs_Current___Pitcher[[Name]:[WARWAR - Wins Above Replacement]], 3, FALSE)</f>
        <v>4</v>
      </c>
      <c r="D190" s="2">
        <f>C190/VLOOKUP(A190, FanGraphs_Current___Pitcher[[Name]:[GG - Games Pitched]], 6, FALSE)*VLOOKUP(A190,'FanGraphs ZiPS - Update - Pitch'!$B$2:$G$649, 6, FALSE)</f>
        <v>9.6470588235294112</v>
      </c>
      <c r="E190" s="8">
        <f>VLOOKUP($A190,FanGraphs_Current___Pitcher[[Name]:[WARWAR - Wins Above Replacement]], 5, FALSE)</f>
        <v>0</v>
      </c>
      <c r="F190" s="8">
        <f>E190/VLOOKUP(A190, FanGraphs_Current___Pitcher[[Name]:[GG - Games Pitched]], 6, FALSE)*VLOOKUP(A190,'FanGraphs ZiPS - Update - Pitch'!$B$2:$G$649, 6, FALSE)</f>
        <v>0</v>
      </c>
    </row>
    <row r="191" spans="1:6" x14ac:dyDescent="0.45">
      <c r="A191" t="s">
        <v>2045</v>
      </c>
      <c r="B191" t="str">
        <f>VLOOKUP(Table8102[[#This Row],[Player]], FanGraphs_Current___Pitcher[[Name]:[Team]], 2,FALSE)</f>
        <v>PHI</v>
      </c>
      <c r="C191" s="1">
        <f>VLOOKUP($A191,FanGraphs_Current___Pitcher[[Name]:[WARWAR - Wins Above Replacement]], 3, FALSE)</f>
        <v>3</v>
      </c>
      <c r="D191" s="2">
        <f>C191/VLOOKUP(A191, FanGraphs_Current___Pitcher[[Name]:[GG - Games Pitched]], 6, FALSE)*VLOOKUP(A191,'FanGraphs ZiPS - Update - Pitch'!$B$2:$G$649, 6, FALSE)</f>
        <v>4.5882352941176476</v>
      </c>
      <c r="E191" s="8">
        <f>VLOOKUP($A191,FanGraphs_Current___Pitcher[[Name]:[WARWAR - Wins Above Replacement]], 5, FALSE)</f>
        <v>0</v>
      </c>
      <c r="F191" s="8">
        <f>E191/VLOOKUP(A191, FanGraphs_Current___Pitcher[[Name]:[GG - Games Pitched]], 6, FALSE)*VLOOKUP(A191,'FanGraphs ZiPS - Update - Pitch'!$B$2:$G$649, 6, FALSE)</f>
        <v>0</v>
      </c>
    </row>
    <row r="192" spans="1:6" x14ac:dyDescent="0.45">
      <c r="A192" t="s">
        <v>2017</v>
      </c>
      <c r="B192" t="str">
        <f>VLOOKUP(Table8102[[#This Row],[Player]], FanGraphs_Current___Pitcher[[Name]:[Team]], 2,FALSE)</f>
        <v>CHW</v>
      </c>
      <c r="C192" s="1">
        <f>VLOOKUP($A192,FanGraphs_Current___Pitcher[[Name]:[WARWAR - Wins Above Replacement]], 3, FALSE)</f>
        <v>2</v>
      </c>
      <c r="D192" s="2">
        <f>C192/VLOOKUP(A192, FanGraphs_Current___Pitcher[[Name]:[GG - Games Pitched]], 6, FALSE)*VLOOKUP(A192,'FanGraphs ZiPS - Update - Pitch'!$B$2:$G$649, 6, FALSE)</f>
        <v>3.6470588235294117</v>
      </c>
      <c r="E192" s="8">
        <f>VLOOKUP($A192,FanGraphs_Current___Pitcher[[Name]:[WARWAR - Wins Above Replacement]], 5, FALSE)</f>
        <v>0</v>
      </c>
      <c r="F192" s="8">
        <f>E192/VLOOKUP(A192, FanGraphs_Current___Pitcher[[Name]:[GG - Games Pitched]], 6, FALSE)*VLOOKUP(A192,'FanGraphs ZiPS - Update - Pitch'!$B$2:$G$649, 6, FALSE)</f>
        <v>0</v>
      </c>
    </row>
    <row r="193" spans="1:6" x14ac:dyDescent="0.45">
      <c r="A193" t="s">
        <v>2079</v>
      </c>
      <c r="B193" t="str">
        <f>VLOOKUP(Table8102[[#This Row],[Player]], FanGraphs_Current___Pitcher[[Name]:[Team]], 2,FALSE)</f>
        <v>COL</v>
      </c>
      <c r="C193" s="1">
        <f>VLOOKUP($A193,FanGraphs_Current___Pitcher[[Name]:[WARWAR - Wins Above Replacement]], 3, FALSE)</f>
        <v>1</v>
      </c>
      <c r="D193" s="2">
        <f>C193/VLOOKUP(A193, FanGraphs_Current___Pitcher[[Name]:[GG - Games Pitched]], 6, FALSE)*VLOOKUP(A193,'FanGraphs ZiPS - Update - Pitch'!$B$2:$G$649, 6, FALSE)</f>
        <v>1.6470588235294117</v>
      </c>
      <c r="E193" s="8">
        <f>VLOOKUP($A193,FanGraphs_Current___Pitcher[[Name]:[WARWAR - Wins Above Replacement]], 5, FALSE)</f>
        <v>0</v>
      </c>
      <c r="F193" s="8">
        <f>E193/VLOOKUP(A193, FanGraphs_Current___Pitcher[[Name]:[GG - Games Pitched]], 6, FALSE)*VLOOKUP(A193,'FanGraphs ZiPS - Update - Pitch'!$B$2:$G$649, 6, FALSE)</f>
        <v>0</v>
      </c>
    </row>
    <row r="194" spans="1:6" x14ac:dyDescent="0.45">
      <c r="A194" t="s">
        <v>333</v>
      </c>
      <c r="B194" t="str">
        <f>VLOOKUP(Table8102[[#This Row],[Player]], FanGraphs_Current___Pitcher[[Name]:[Team]], 2,FALSE)</f>
        <v>CIN</v>
      </c>
      <c r="C194" s="1">
        <f>VLOOKUP($A194,FanGraphs_Current___Pitcher[[Name]:[WARWAR - Wins Above Replacement]], 3, FALSE)</f>
        <v>7</v>
      </c>
      <c r="D194" s="2">
        <f>C194/VLOOKUP(A194, FanGraphs_Current___Pitcher[[Name]:[GG - Games Pitched]], 6, FALSE)*VLOOKUP(A194,'FanGraphs ZiPS - Update - Pitch'!$B$2:$G$649, 6, FALSE)</f>
        <v>13.125</v>
      </c>
      <c r="E194" s="8">
        <f>VLOOKUP($A194,FanGraphs_Current___Pitcher[[Name]:[WARWAR - Wins Above Replacement]], 5, FALSE)</f>
        <v>0</v>
      </c>
      <c r="F194" s="8">
        <f>E194/VLOOKUP(A194, FanGraphs_Current___Pitcher[[Name]:[GG - Games Pitched]], 6, FALSE)*VLOOKUP(A194,'FanGraphs ZiPS - Update - Pitch'!$B$2:$G$649, 6, FALSE)</f>
        <v>0</v>
      </c>
    </row>
    <row r="195" spans="1:6" x14ac:dyDescent="0.45">
      <c r="A195" t="s">
        <v>334</v>
      </c>
      <c r="B195" t="str">
        <f>VLOOKUP(Table8102[[#This Row],[Player]], FanGraphs_Current___Pitcher[[Name]:[Team]], 2,FALSE)</f>
        <v>WSN</v>
      </c>
      <c r="C195" s="1">
        <f>VLOOKUP($A195,FanGraphs_Current___Pitcher[[Name]:[WARWAR - Wins Above Replacement]], 3, FALSE)</f>
        <v>1</v>
      </c>
      <c r="D195" s="2">
        <f>C195/VLOOKUP(A195, FanGraphs_Current___Pitcher[[Name]:[GG - Games Pitched]], 6, FALSE)*VLOOKUP(A195,'FanGraphs ZiPS - Update - Pitch'!$B$2:$G$649, 6, FALSE)</f>
        <v>1.7647058823529411</v>
      </c>
      <c r="E195" s="8">
        <f>VLOOKUP($A195,FanGraphs_Current___Pitcher[[Name]:[WARWAR - Wins Above Replacement]], 5, FALSE)</f>
        <v>0</v>
      </c>
      <c r="F195" s="8">
        <f>E195/VLOOKUP(A195, FanGraphs_Current___Pitcher[[Name]:[GG - Games Pitched]], 6, FALSE)*VLOOKUP(A195,'FanGraphs ZiPS - Update - Pitch'!$B$2:$G$649, 6, FALSE)</f>
        <v>0</v>
      </c>
    </row>
    <row r="196" spans="1:6" x14ac:dyDescent="0.45">
      <c r="A196" t="s">
        <v>2014</v>
      </c>
      <c r="B196" t="str">
        <f>VLOOKUP(Table8102[[#This Row],[Player]], FanGraphs_Current___Pitcher[[Name]:[Team]], 2,FALSE)</f>
        <v>BOS</v>
      </c>
      <c r="C196" s="1">
        <f>VLOOKUP($A196,FanGraphs_Current___Pitcher[[Name]:[WARWAR - Wins Above Replacement]], 3, FALSE)</f>
        <v>4</v>
      </c>
      <c r="D196" s="2">
        <f>C196/VLOOKUP(A196, FanGraphs_Current___Pitcher[[Name]:[GG - Games Pitched]], 6, FALSE)*VLOOKUP(A196,'FanGraphs ZiPS - Update - Pitch'!$B$2:$G$649, 6, FALSE)</f>
        <v>8.6666666666666661</v>
      </c>
      <c r="E196" s="8">
        <f>VLOOKUP($A196,FanGraphs_Current___Pitcher[[Name]:[WARWAR - Wins Above Replacement]], 5, FALSE)</f>
        <v>0</v>
      </c>
      <c r="F196" s="8">
        <f>E196/VLOOKUP(A196, FanGraphs_Current___Pitcher[[Name]:[GG - Games Pitched]], 6, FALSE)*VLOOKUP(A196,'FanGraphs ZiPS - Update - Pitch'!$B$2:$G$649, 6, FALSE)</f>
        <v>0</v>
      </c>
    </row>
    <row r="197" spans="1:6" x14ac:dyDescent="0.45">
      <c r="A197" t="s">
        <v>2018</v>
      </c>
      <c r="B197" t="str">
        <f>VLOOKUP(Table8102[[#This Row],[Player]], FanGraphs_Current___Pitcher[[Name]:[Team]], 2,FALSE)</f>
        <v>LAD</v>
      </c>
      <c r="C197" s="1">
        <f>VLOOKUP($A197,FanGraphs_Current___Pitcher[[Name]:[WARWAR - Wins Above Replacement]], 3, FALSE)</f>
        <v>4</v>
      </c>
      <c r="D197" s="2">
        <f>C197/VLOOKUP(A197, FanGraphs_Current___Pitcher[[Name]:[GG - Games Pitched]], 6, FALSE)*VLOOKUP(A197,'FanGraphs ZiPS - Update - Pitch'!$B$2:$G$649, 6, FALSE)</f>
        <v>6</v>
      </c>
      <c r="E197" s="8">
        <f>VLOOKUP($A197,FanGraphs_Current___Pitcher[[Name]:[WARWAR - Wins Above Replacement]], 5, FALSE)</f>
        <v>0</v>
      </c>
      <c r="F197" s="8">
        <f>E197/VLOOKUP(A197, FanGraphs_Current___Pitcher[[Name]:[GG - Games Pitched]], 6, FALSE)*VLOOKUP(A197,'FanGraphs ZiPS - Update - Pitch'!$B$2:$G$649, 6, FALSE)</f>
        <v>0</v>
      </c>
    </row>
    <row r="198" spans="1:6" x14ac:dyDescent="0.45">
      <c r="A198" t="s">
        <v>2073</v>
      </c>
      <c r="B198" t="str">
        <f>VLOOKUP(Table8102[[#This Row],[Player]], FanGraphs_Current___Pitcher[[Name]:[Team]], 2,FALSE)</f>
        <v>MIL</v>
      </c>
      <c r="C198" s="1">
        <f>VLOOKUP($A198,FanGraphs_Current___Pitcher[[Name]:[WARWAR - Wins Above Replacement]], 3, FALSE)</f>
        <v>2</v>
      </c>
      <c r="D198" s="2">
        <f>C198/VLOOKUP(A198, FanGraphs_Current___Pitcher[[Name]:[GG - Games Pitched]], 6, FALSE)*VLOOKUP(A198,'FanGraphs ZiPS - Update - Pitch'!$B$2:$G$649, 6, FALSE)</f>
        <v>3.7777777777777777</v>
      </c>
      <c r="E198" s="8">
        <f>VLOOKUP($A198,FanGraphs_Current___Pitcher[[Name]:[WARWAR - Wins Above Replacement]], 5, FALSE)</f>
        <v>0</v>
      </c>
      <c r="F198" s="8">
        <f>E198/VLOOKUP(A198, FanGraphs_Current___Pitcher[[Name]:[GG - Games Pitched]], 6, FALSE)*VLOOKUP(A198,'FanGraphs ZiPS - Update - Pitch'!$B$2:$G$649, 6, FALSE)</f>
        <v>0</v>
      </c>
    </row>
    <row r="199" spans="1:6" x14ac:dyDescent="0.45">
      <c r="A199" t="s">
        <v>1980</v>
      </c>
      <c r="B199" t="str">
        <f>VLOOKUP(Table8102[[#This Row],[Player]], FanGraphs_Current___Pitcher[[Name]:[Team]], 2,FALSE)</f>
        <v>MIA</v>
      </c>
      <c r="C199" s="1">
        <f>VLOOKUP($A199,FanGraphs_Current___Pitcher[[Name]:[WARWAR - Wins Above Replacement]], 3, FALSE)</f>
        <v>3</v>
      </c>
      <c r="D199" s="2">
        <f>C199/VLOOKUP(A199, FanGraphs_Current___Pitcher[[Name]:[GG - Games Pitched]], 6, FALSE)*VLOOKUP(A199,'FanGraphs ZiPS - Update - Pitch'!$B$2:$G$649, 6, FALSE)</f>
        <v>6.25</v>
      </c>
      <c r="E199" s="8">
        <f>VLOOKUP($A199,FanGraphs_Current___Pitcher[[Name]:[WARWAR - Wins Above Replacement]], 5, FALSE)</f>
        <v>0</v>
      </c>
      <c r="F199" s="8">
        <f>E199/VLOOKUP(A199, FanGraphs_Current___Pitcher[[Name]:[GG - Games Pitched]], 6, FALSE)*VLOOKUP(A199,'FanGraphs ZiPS - Update - Pitch'!$B$2:$G$649, 6, FALSE)</f>
        <v>0</v>
      </c>
    </row>
    <row r="200" spans="1:6" x14ac:dyDescent="0.45">
      <c r="A200" t="s">
        <v>2004</v>
      </c>
      <c r="B200" t="str">
        <f>VLOOKUP(Table8102[[#This Row],[Player]], FanGraphs_Current___Pitcher[[Name]:[Team]], 2,FALSE)</f>
        <v>MIA</v>
      </c>
      <c r="C200" s="1">
        <f>VLOOKUP($A200,FanGraphs_Current___Pitcher[[Name]:[WARWAR - Wins Above Replacement]], 3, FALSE)</f>
        <v>2</v>
      </c>
      <c r="D200" s="2">
        <f>C200/VLOOKUP(A200, FanGraphs_Current___Pitcher[[Name]:[GG - Games Pitched]], 6, FALSE)*VLOOKUP(A200,'FanGraphs ZiPS - Update - Pitch'!$B$2:$G$649, 6, FALSE)</f>
        <v>5.1428571428571423</v>
      </c>
      <c r="E200" s="8">
        <f>VLOOKUP($A200,FanGraphs_Current___Pitcher[[Name]:[WARWAR - Wins Above Replacement]], 5, FALSE)</f>
        <v>0</v>
      </c>
      <c r="F200" s="8">
        <f>E200/VLOOKUP(A200, FanGraphs_Current___Pitcher[[Name]:[GG - Games Pitched]], 6, FALSE)*VLOOKUP(A200,'FanGraphs ZiPS - Update - Pitch'!$B$2:$G$649, 6, FALSE)</f>
        <v>0</v>
      </c>
    </row>
    <row r="201" spans="1:6" x14ac:dyDescent="0.45">
      <c r="A201" t="s">
        <v>2042</v>
      </c>
      <c r="B201" t="str">
        <f>VLOOKUP(Table8102[[#This Row],[Player]], FanGraphs_Current___Pitcher[[Name]:[Team]], 2,FALSE)</f>
        <v>MIL</v>
      </c>
      <c r="C201" s="1">
        <f>VLOOKUP($A201,FanGraphs_Current___Pitcher[[Name]:[WARWAR - Wins Above Replacement]], 3, FALSE)</f>
        <v>5</v>
      </c>
      <c r="D201" s="2">
        <f>C201/VLOOKUP(A201, FanGraphs_Current___Pitcher[[Name]:[GG - Games Pitched]], 6, FALSE)*VLOOKUP(A201,'FanGraphs ZiPS - Update - Pitch'!$B$2:$G$649, 6, FALSE)</f>
        <v>10</v>
      </c>
      <c r="E201" s="8">
        <f>VLOOKUP($A201,FanGraphs_Current___Pitcher[[Name]:[WARWAR - Wins Above Replacement]], 5, FALSE)</f>
        <v>0</v>
      </c>
      <c r="F201" s="8">
        <f>E201/VLOOKUP(A201, FanGraphs_Current___Pitcher[[Name]:[GG - Games Pitched]], 6, FALSE)*VLOOKUP(A201,'FanGraphs ZiPS - Update - Pitch'!$B$2:$G$649, 6, FALSE)</f>
        <v>0</v>
      </c>
    </row>
    <row r="202" spans="1:6" x14ac:dyDescent="0.45">
      <c r="A202" t="s">
        <v>2145</v>
      </c>
      <c r="B202" t="str">
        <f>VLOOKUP(Table8102[[#This Row],[Player]], FanGraphs_Current___Pitcher[[Name]:[Team]], 2,FALSE)</f>
        <v>LAA</v>
      </c>
      <c r="C202" s="1">
        <f>VLOOKUP($A202,FanGraphs_Current___Pitcher[[Name]:[WARWAR - Wins Above Replacement]], 3, FALSE)</f>
        <v>2</v>
      </c>
      <c r="D202" s="2">
        <f>C202/VLOOKUP(A202, FanGraphs_Current___Pitcher[[Name]:[GG - Games Pitched]], 6, FALSE)*VLOOKUP(A202,'FanGraphs ZiPS - Update - Pitch'!$B$2:$G$649, 6, FALSE)</f>
        <v>3.333333333333333</v>
      </c>
      <c r="E202" s="8">
        <f>VLOOKUP($A202,FanGraphs_Current___Pitcher[[Name]:[WARWAR - Wins Above Replacement]], 5, FALSE)</f>
        <v>0</v>
      </c>
      <c r="F202" s="8">
        <f>E202/VLOOKUP(A202, FanGraphs_Current___Pitcher[[Name]:[GG - Games Pitched]], 6, FALSE)*VLOOKUP(A202,'FanGraphs ZiPS - Update - Pitch'!$B$2:$G$649, 6, FALSE)</f>
        <v>0</v>
      </c>
    </row>
    <row r="203" spans="1:6" x14ac:dyDescent="0.45">
      <c r="A203" t="s">
        <v>2032</v>
      </c>
      <c r="B203" t="str">
        <f>VLOOKUP(Table8102[[#This Row],[Player]], FanGraphs_Current___Pitcher[[Name]:[Team]], 2,FALSE)</f>
        <v>NYY</v>
      </c>
      <c r="C203" s="1">
        <f>VLOOKUP($A203,FanGraphs_Current___Pitcher[[Name]:[WARWAR - Wins Above Replacement]], 3, FALSE)</f>
        <v>4</v>
      </c>
      <c r="D203" s="2">
        <f>C203/VLOOKUP(A203, FanGraphs_Current___Pitcher[[Name]:[GG - Games Pitched]], 6, FALSE)*VLOOKUP(A203,'FanGraphs ZiPS - Update - Pitch'!$B$2:$G$649, 6, FALSE)</f>
        <v>6.1333333333333329</v>
      </c>
      <c r="E203" s="8">
        <f>VLOOKUP($A203,FanGraphs_Current___Pitcher[[Name]:[WARWAR - Wins Above Replacement]], 5, FALSE)</f>
        <v>0</v>
      </c>
      <c r="F203" s="8">
        <f>E203/VLOOKUP(A203, FanGraphs_Current___Pitcher[[Name]:[GG - Games Pitched]], 6, FALSE)*VLOOKUP(A203,'FanGraphs ZiPS - Update - Pitch'!$B$2:$G$649, 6, FALSE)</f>
        <v>0</v>
      </c>
    </row>
    <row r="204" spans="1:6" x14ac:dyDescent="0.45">
      <c r="A204" t="s">
        <v>2016</v>
      </c>
      <c r="B204" t="str">
        <f>VLOOKUP(Table8102[[#This Row],[Player]], FanGraphs_Current___Pitcher[[Name]:[Team]], 2,FALSE)</f>
        <v>DET</v>
      </c>
      <c r="C204" s="1">
        <f>VLOOKUP($A204,FanGraphs_Current___Pitcher[[Name]:[WARWAR - Wins Above Replacement]], 3, FALSE)</f>
        <v>1</v>
      </c>
      <c r="D204" s="2">
        <f>C204/VLOOKUP(A204, FanGraphs_Current___Pitcher[[Name]:[GG - Games Pitched]], 6, FALSE)*VLOOKUP(A204,'FanGraphs ZiPS - Update - Pitch'!$B$2:$G$649, 6, FALSE)</f>
        <v>1.8055555555555554</v>
      </c>
      <c r="E204" s="8">
        <f>VLOOKUP($A204,FanGraphs_Current___Pitcher[[Name]:[WARWAR - Wins Above Replacement]], 5, FALSE)</f>
        <v>0</v>
      </c>
      <c r="F204" s="8">
        <f>E204/VLOOKUP(A204, FanGraphs_Current___Pitcher[[Name]:[GG - Games Pitched]], 6, FALSE)*VLOOKUP(A204,'FanGraphs ZiPS - Update - Pitch'!$B$2:$G$649, 6, FALSE)</f>
        <v>0</v>
      </c>
    </row>
    <row r="205" spans="1:6" x14ac:dyDescent="0.45">
      <c r="A205" t="s">
        <v>2071</v>
      </c>
      <c r="B205" t="str">
        <f>VLOOKUP(Table8102[[#This Row],[Player]], FanGraphs_Current___Pitcher[[Name]:[Team]], 2,FALSE)</f>
        <v>MIL</v>
      </c>
      <c r="C205" s="1">
        <f>VLOOKUP($A205,FanGraphs_Current___Pitcher[[Name]:[WARWAR - Wins Above Replacement]], 3, FALSE)</f>
        <v>7</v>
      </c>
      <c r="D205" s="2">
        <f>C205/VLOOKUP(A205, FanGraphs_Current___Pitcher[[Name]:[GG - Games Pitched]], 6, FALSE)*VLOOKUP(A205,'FanGraphs ZiPS - Update - Pitch'!$B$2:$G$649, 6, FALSE)</f>
        <v>11.344827586206897</v>
      </c>
      <c r="E205" s="8">
        <f>VLOOKUP($A205,FanGraphs_Current___Pitcher[[Name]:[WARWAR - Wins Above Replacement]], 5, FALSE)</f>
        <v>0</v>
      </c>
      <c r="F205" s="8">
        <f>E205/VLOOKUP(A205, FanGraphs_Current___Pitcher[[Name]:[GG - Games Pitched]], 6, FALSE)*VLOOKUP(A205,'FanGraphs ZiPS - Update - Pitch'!$B$2:$G$649, 6, FALSE)</f>
        <v>0</v>
      </c>
    </row>
    <row r="206" spans="1:6" x14ac:dyDescent="0.45">
      <c r="A206" t="s">
        <v>2035</v>
      </c>
      <c r="B206" t="str">
        <f>VLOOKUP(Table8102[[#This Row],[Player]], FanGraphs_Current___Pitcher[[Name]:[Team]], 2,FALSE)</f>
        <v>OAK</v>
      </c>
      <c r="C206" s="1">
        <f>VLOOKUP($A206,FanGraphs_Current___Pitcher[[Name]:[WARWAR - Wins Above Replacement]], 3, FALSE)</f>
        <v>2</v>
      </c>
      <c r="D206" s="2">
        <f>C206/VLOOKUP(A206, FanGraphs_Current___Pitcher[[Name]:[GG - Games Pitched]], 6, FALSE)*VLOOKUP(A206,'FanGraphs ZiPS - Update - Pitch'!$B$2:$G$649, 6, FALSE)</f>
        <v>4.4444444444444446</v>
      </c>
      <c r="E206" s="8">
        <f>VLOOKUP($A206,FanGraphs_Current___Pitcher[[Name]:[WARWAR - Wins Above Replacement]], 5, FALSE)</f>
        <v>0</v>
      </c>
      <c r="F206" s="8">
        <f>E206/VLOOKUP(A206, FanGraphs_Current___Pitcher[[Name]:[GG - Games Pitched]], 6, FALSE)*VLOOKUP(A206,'FanGraphs ZiPS - Update - Pitch'!$B$2:$G$649, 6, FALSE)</f>
        <v>0</v>
      </c>
    </row>
    <row r="207" spans="1:6" x14ac:dyDescent="0.45">
      <c r="A207" t="s">
        <v>2125</v>
      </c>
      <c r="B207" t="str">
        <f>VLOOKUP(Table8102[[#This Row],[Player]], FanGraphs_Current___Pitcher[[Name]:[Team]], 2,FALSE)</f>
        <v>WSN</v>
      </c>
      <c r="C207" s="1">
        <f>VLOOKUP($A207,FanGraphs_Current___Pitcher[[Name]:[WARWAR - Wins Above Replacement]], 3, FALSE)</f>
        <v>4</v>
      </c>
      <c r="D207" s="2">
        <f>C207/VLOOKUP(A207, FanGraphs_Current___Pitcher[[Name]:[GG - Games Pitched]], 6, FALSE)*VLOOKUP(A207,'FanGraphs ZiPS - Update - Pitch'!$B$2:$G$649, 6, FALSE)</f>
        <v>6.7</v>
      </c>
      <c r="E207" s="8">
        <f>VLOOKUP($A207,FanGraphs_Current___Pitcher[[Name]:[WARWAR - Wins Above Replacement]], 5, FALSE)</f>
        <v>0</v>
      </c>
      <c r="F207" s="8">
        <f>E207/VLOOKUP(A207, FanGraphs_Current___Pitcher[[Name]:[GG - Games Pitched]], 6, FALSE)*VLOOKUP(A207,'FanGraphs ZiPS - Update - Pitch'!$B$2:$G$649, 6, FALSE)</f>
        <v>0</v>
      </c>
    </row>
    <row r="208" spans="1:6" x14ac:dyDescent="0.45">
      <c r="A208" t="s">
        <v>2082</v>
      </c>
      <c r="B208" t="str">
        <f>VLOOKUP(Table8102[[#This Row],[Player]], FanGraphs_Current___Pitcher[[Name]:[Team]], 2,FALSE)</f>
        <v>NYM</v>
      </c>
      <c r="C208" s="1">
        <f>VLOOKUP($A208,FanGraphs_Current___Pitcher[[Name]:[WARWAR - Wins Above Replacement]], 3, FALSE)</f>
        <v>1</v>
      </c>
      <c r="D208" s="2">
        <f>C208/VLOOKUP(A208, FanGraphs_Current___Pitcher[[Name]:[GG - Games Pitched]], 6, FALSE)*VLOOKUP(A208,'FanGraphs ZiPS - Update - Pitch'!$B$2:$G$649, 6, FALSE)</f>
        <v>2.5714285714285712</v>
      </c>
      <c r="E208" s="8">
        <f>VLOOKUP($A208,FanGraphs_Current___Pitcher[[Name]:[WARWAR - Wins Above Replacement]], 5, FALSE)</f>
        <v>0</v>
      </c>
      <c r="F208" s="8">
        <f>E208/VLOOKUP(A208, FanGraphs_Current___Pitcher[[Name]:[GG - Games Pitched]], 6, FALSE)*VLOOKUP(A208,'FanGraphs ZiPS - Update - Pitch'!$B$2:$G$649, 6, FALSE)</f>
        <v>0</v>
      </c>
    </row>
    <row r="209" spans="1:6" x14ac:dyDescent="0.45">
      <c r="A209" t="s">
        <v>2147</v>
      </c>
      <c r="B209" t="str">
        <f>VLOOKUP(Table8102[[#This Row],[Player]], FanGraphs_Current___Pitcher[[Name]:[Team]], 2,FALSE)</f>
        <v>ARI</v>
      </c>
      <c r="C209" s="1">
        <f>VLOOKUP($A209,FanGraphs_Current___Pitcher[[Name]:[WARWAR - Wins Above Replacement]], 3, FALSE)</f>
        <v>3</v>
      </c>
      <c r="D209" s="2">
        <f>C209/VLOOKUP(A209, FanGraphs_Current___Pitcher[[Name]:[GG - Games Pitched]], 6, FALSE)*VLOOKUP(A209,'FanGraphs ZiPS - Update - Pitch'!$B$2:$G$649, 6, FALSE)</f>
        <v>5.15625</v>
      </c>
      <c r="E209" s="8">
        <f>VLOOKUP($A209,FanGraphs_Current___Pitcher[[Name]:[WARWAR - Wins Above Replacement]], 5, FALSE)</f>
        <v>0</v>
      </c>
      <c r="F209" s="8">
        <f>E209/VLOOKUP(A209, FanGraphs_Current___Pitcher[[Name]:[GG - Games Pitched]], 6, FALSE)*VLOOKUP(A209,'FanGraphs ZiPS - Update - Pitch'!$B$2:$G$649, 6, FALSE)</f>
        <v>0</v>
      </c>
    </row>
    <row r="210" spans="1:6" x14ac:dyDescent="0.45">
      <c r="A210" t="s">
        <v>335</v>
      </c>
      <c r="B210" t="str">
        <f>VLOOKUP(Table8102[[#This Row],[Player]], FanGraphs_Current___Pitcher[[Name]:[Team]], 2,FALSE)</f>
        <v>COL</v>
      </c>
      <c r="C210" s="1">
        <f>VLOOKUP($A210,FanGraphs_Current___Pitcher[[Name]:[WARWAR - Wins Above Replacement]], 3, FALSE)</f>
        <v>1</v>
      </c>
      <c r="D210" s="2">
        <f>C210/VLOOKUP(A210, FanGraphs_Current___Pitcher[[Name]:[GG - Games Pitched]], 6, FALSE)*VLOOKUP(A210,'FanGraphs ZiPS - Update - Pitch'!$B$2:$G$649, 6, FALSE)</f>
        <v>1.75</v>
      </c>
      <c r="E210" s="8">
        <f>VLOOKUP($A210,FanGraphs_Current___Pitcher[[Name]:[WARWAR - Wins Above Replacement]], 5, FALSE)</f>
        <v>0</v>
      </c>
      <c r="F210" s="8">
        <f>E210/VLOOKUP(A210, FanGraphs_Current___Pitcher[[Name]:[GG - Games Pitched]], 6, FALSE)*VLOOKUP(A210,'FanGraphs ZiPS - Update - Pitch'!$B$2:$G$649, 6, FALSE)</f>
        <v>0</v>
      </c>
    </row>
    <row r="211" spans="1:6" x14ac:dyDescent="0.45">
      <c r="A211" t="s">
        <v>2058</v>
      </c>
      <c r="B211" t="str">
        <f>VLOOKUP(Table8102[[#This Row],[Player]], FanGraphs_Current___Pitcher[[Name]:[Team]], 2,FALSE)</f>
        <v>OAK</v>
      </c>
      <c r="C211" s="1">
        <f>VLOOKUP($A211,FanGraphs_Current___Pitcher[[Name]:[WARWAR - Wins Above Replacement]], 3, FALSE)</f>
        <v>3</v>
      </c>
      <c r="D211" s="2">
        <f>C211/VLOOKUP(A211, FanGraphs_Current___Pitcher[[Name]:[GG - Games Pitched]], 6, FALSE)*VLOOKUP(A211,'FanGraphs ZiPS - Update - Pitch'!$B$2:$G$649, 6, FALSE)</f>
        <v>6.75</v>
      </c>
      <c r="E211" s="8">
        <f>VLOOKUP($A211,FanGraphs_Current___Pitcher[[Name]:[WARWAR - Wins Above Replacement]], 5, FALSE)</f>
        <v>0</v>
      </c>
      <c r="F211" s="8">
        <f>E211/VLOOKUP(A211, FanGraphs_Current___Pitcher[[Name]:[GG - Games Pitched]], 6, FALSE)*VLOOKUP(A211,'FanGraphs ZiPS - Update - Pitch'!$B$2:$G$649, 6, FALSE)</f>
        <v>0</v>
      </c>
    </row>
    <row r="212" spans="1:6" x14ac:dyDescent="0.45">
      <c r="A212" t="s">
        <v>115</v>
      </c>
      <c r="B212" t="str">
        <f>VLOOKUP(Table8102[[#This Row],[Player]], FanGraphs_Current___Pitcher[[Name]:[Team]], 2,FALSE)</f>
        <v>ARI</v>
      </c>
      <c r="C212" s="1">
        <f>VLOOKUP($A212,FanGraphs_Current___Pitcher[[Name]:[WARWAR - Wins Above Replacement]], 3, FALSE)</f>
        <v>6</v>
      </c>
      <c r="D212" s="2">
        <f>C212/VLOOKUP(A212, FanGraphs_Current___Pitcher[[Name]:[GG - Games Pitched]], 6, FALSE)*VLOOKUP(A212,'FanGraphs ZiPS - Update - Pitch'!$B$2:$G$649, 6, FALSE)</f>
        <v>12</v>
      </c>
      <c r="E212" s="8">
        <f>VLOOKUP($A212,FanGraphs_Current___Pitcher[[Name]:[WARWAR - Wins Above Replacement]], 5, FALSE)</f>
        <v>0</v>
      </c>
      <c r="F212" s="8">
        <f>E212/VLOOKUP(A212, FanGraphs_Current___Pitcher[[Name]:[GG - Games Pitched]], 6, FALSE)*VLOOKUP(A212,'FanGraphs ZiPS - Update - Pitch'!$B$2:$G$649, 6, FALSE)</f>
        <v>0</v>
      </c>
    </row>
    <row r="213" spans="1:6" x14ac:dyDescent="0.45">
      <c r="A213" t="s">
        <v>336</v>
      </c>
      <c r="B213" t="str">
        <f>VLOOKUP(Table8102[[#This Row],[Player]], FanGraphs_Current___Pitcher[[Name]:[Team]], 2,FALSE)</f>
        <v>TOR</v>
      </c>
      <c r="C213" s="1">
        <f>VLOOKUP($A213,FanGraphs_Current___Pitcher[[Name]:[WARWAR - Wins Above Replacement]], 3, FALSE)</f>
        <v>7</v>
      </c>
      <c r="D213" s="2">
        <f>C213/VLOOKUP(A213, FanGraphs_Current___Pitcher[[Name]:[GG - Games Pitched]], 6, FALSE)*VLOOKUP(A213,'FanGraphs ZiPS - Update - Pitch'!$B$2:$G$649, 6, FALSE)</f>
        <v>13.176470588235293</v>
      </c>
      <c r="E213" s="8">
        <f>VLOOKUP($A213,FanGraphs_Current___Pitcher[[Name]:[WARWAR - Wins Above Replacement]], 5, FALSE)</f>
        <v>0</v>
      </c>
      <c r="F213" s="8">
        <f>E213/VLOOKUP(A213, FanGraphs_Current___Pitcher[[Name]:[GG - Games Pitched]], 6, FALSE)*VLOOKUP(A213,'FanGraphs ZiPS - Update - Pitch'!$B$2:$G$649, 6, FALSE)</f>
        <v>0</v>
      </c>
    </row>
    <row r="214" spans="1:6" x14ac:dyDescent="0.45">
      <c r="A214" t="s">
        <v>2026</v>
      </c>
      <c r="B214" t="str">
        <f>VLOOKUP(Table8102[[#This Row],[Player]], FanGraphs_Current___Pitcher[[Name]:[Team]], 2,FALSE)</f>
        <v>BOS</v>
      </c>
      <c r="C214" s="1">
        <f>VLOOKUP($A214,FanGraphs_Current___Pitcher[[Name]:[WARWAR - Wins Above Replacement]], 3, FALSE)</f>
        <v>2</v>
      </c>
      <c r="D214" s="2">
        <f>C214/VLOOKUP(A214, FanGraphs_Current___Pitcher[[Name]:[GG - Games Pitched]], 6, FALSE)*VLOOKUP(A214,'FanGraphs ZiPS - Update - Pitch'!$B$2:$G$649, 6, FALSE)</f>
        <v>4.7142857142857144</v>
      </c>
      <c r="E214" s="8">
        <f>VLOOKUP($A214,FanGraphs_Current___Pitcher[[Name]:[WARWAR - Wins Above Replacement]], 5, FALSE)</f>
        <v>0</v>
      </c>
      <c r="F214" s="8">
        <f>E214/VLOOKUP(A214, FanGraphs_Current___Pitcher[[Name]:[GG - Games Pitched]], 6, FALSE)*VLOOKUP(A214,'FanGraphs ZiPS - Update - Pitch'!$B$2:$G$649, 6, FALSE)</f>
        <v>0</v>
      </c>
    </row>
    <row r="215" spans="1:6" x14ac:dyDescent="0.45">
      <c r="A215" t="s">
        <v>337</v>
      </c>
      <c r="B215" t="str">
        <f>VLOOKUP(Table8102[[#This Row],[Player]], FanGraphs_Current___Pitcher[[Name]:[Team]], 2,FALSE)</f>
        <v>NYY</v>
      </c>
      <c r="C215" s="1">
        <f>VLOOKUP($A215,FanGraphs_Current___Pitcher[[Name]:[WARWAR - Wins Above Replacement]], 3, FALSE)</f>
        <v>7</v>
      </c>
      <c r="D215" s="2">
        <f>C215/VLOOKUP(A215, FanGraphs_Current___Pitcher[[Name]:[GG - Games Pitched]], 6, FALSE)*VLOOKUP(A215,'FanGraphs ZiPS - Update - Pitch'!$B$2:$G$649, 6, FALSE)</f>
        <v>12.352941176470587</v>
      </c>
      <c r="E215" s="8">
        <f>VLOOKUP($A215,FanGraphs_Current___Pitcher[[Name]:[WARWAR - Wins Above Replacement]], 5, FALSE)</f>
        <v>0</v>
      </c>
      <c r="F215" s="8">
        <f>E215/VLOOKUP(A215, FanGraphs_Current___Pitcher[[Name]:[GG - Games Pitched]], 6, FALSE)*VLOOKUP(A215,'FanGraphs ZiPS - Update - Pitch'!$B$2:$G$649, 6, FALSE)</f>
        <v>0</v>
      </c>
    </row>
    <row r="216" spans="1:6" x14ac:dyDescent="0.45">
      <c r="A216" t="s">
        <v>2133</v>
      </c>
      <c r="B216" t="str">
        <f>VLOOKUP(Table8102[[#This Row],[Player]], FanGraphs_Current___Pitcher[[Name]:[Team]], 2,FALSE)</f>
        <v>ARI</v>
      </c>
      <c r="C216" s="1">
        <f>VLOOKUP($A216,FanGraphs_Current___Pitcher[[Name]:[WARWAR - Wins Above Replacement]], 3, FALSE)</f>
        <v>2</v>
      </c>
      <c r="D216" s="2">
        <f>C216/VLOOKUP(A216, FanGraphs_Current___Pitcher[[Name]:[GG - Games Pitched]], 6, FALSE)*VLOOKUP(A216,'FanGraphs ZiPS - Update - Pitch'!$B$2:$G$649, 6, FALSE)</f>
        <v>3.84</v>
      </c>
      <c r="E216" s="8">
        <f>VLOOKUP($A216,FanGraphs_Current___Pitcher[[Name]:[WARWAR - Wins Above Replacement]], 5, FALSE)</f>
        <v>0</v>
      </c>
      <c r="F216" s="8">
        <f>E216/VLOOKUP(A216, FanGraphs_Current___Pitcher[[Name]:[GG - Games Pitched]], 6, FALSE)*VLOOKUP(A216,'FanGraphs ZiPS - Update - Pitch'!$B$2:$G$649, 6, FALSE)</f>
        <v>0</v>
      </c>
    </row>
    <row r="217" spans="1:6" x14ac:dyDescent="0.45">
      <c r="A217" t="s">
        <v>2055</v>
      </c>
      <c r="B217" t="str">
        <f>VLOOKUP(Table8102[[#This Row],[Player]], FanGraphs_Current___Pitcher[[Name]:[Team]], 2,FALSE)</f>
        <v>TOR</v>
      </c>
      <c r="C217" s="1">
        <f>VLOOKUP($A217,FanGraphs_Current___Pitcher[[Name]:[WARWAR - Wins Above Replacement]], 3, FALSE)</f>
        <v>1</v>
      </c>
      <c r="D217" s="2">
        <f>C217/VLOOKUP(A217, FanGraphs_Current___Pitcher[[Name]:[GG - Games Pitched]], 6, FALSE)*VLOOKUP(A217,'FanGraphs ZiPS - Update - Pitch'!$B$2:$G$649, 6, FALSE)</f>
        <v>1.7222222222222221</v>
      </c>
      <c r="E217" s="8">
        <f>VLOOKUP($A217,FanGraphs_Current___Pitcher[[Name]:[WARWAR - Wins Above Replacement]], 5, FALSE)</f>
        <v>0</v>
      </c>
      <c r="F217" s="8">
        <f>E217/VLOOKUP(A217, FanGraphs_Current___Pitcher[[Name]:[GG - Games Pitched]], 6, FALSE)*VLOOKUP(A217,'FanGraphs ZiPS - Update - Pitch'!$B$2:$G$649, 6, FALSE)</f>
        <v>0</v>
      </c>
    </row>
    <row r="218" spans="1:6" x14ac:dyDescent="0.45">
      <c r="A218" t="s">
        <v>2204</v>
      </c>
      <c r="B218" t="str">
        <f>VLOOKUP(Table8102[[#This Row],[Player]], FanGraphs_Current___Pitcher[[Name]:[Team]], 2,FALSE)</f>
        <v>OAK</v>
      </c>
      <c r="C218" s="1">
        <f>VLOOKUP($A218,FanGraphs_Current___Pitcher[[Name]:[WARWAR - Wins Above Replacement]], 3, FALSE)</f>
        <v>1</v>
      </c>
      <c r="D218" s="2">
        <f>C218/VLOOKUP(A218, FanGraphs_Current___Pitcher[[Name]:[GG - Games Pitched]], 6, FALSE)*VLOOKUP(A218,'FanGraphs ZiPS - Update - Pitch'!$B$2:$G$649, 6, FALSE)</f>
        <v>1.5714285714285714</v>
      </c>
      <c r="E218" s="8">
        <f>VLOOKUP($A218,FanGraphs_Current___Pitcher[[Name]:[WARWAR - Wins Above Replacement]], 5, FALSE)</f>
        <v>0</v>
      </c>
      <c r="F218" s="8">
        <f>E218/VLOOKUP(A218, FanGraphs_Current___Pitcher[[Name]:[GG - Games Pitched]], 6, FALSE)*VLOOKUP(A218,'FanGraphs ZiPS - Update - Pitch'!$B$2:$G$649, 6, FALSE)</f>
        <v>0</v>
      </c>
    </row>
    <row r="219" spans="1:6" x14ac:dyDescent="0.45">
      <c r="A219" t="s">
        <v>2012</v>
      </c>
      <c r="B219" t="str">
        <f>VLOOKUP(Table8102[[#This Row],[Player]], FanGraphs_Current___Pitcher[[Name]:[Team]], 2,FALSE)</f>
        <v>TEX</v>
      </c>
      <c r="C219" s="1">
        <f>VLOOKUP($A219,FanGraphs_Current___Pitcher[[Name]:[WARWAR - Wins Above Replacement]], 3, FALSE)</f>
        <v>4</v>
      </c>
      <c r="D219" s="2">
        <f>C219/VLOOKUP(A219, FanGraphs_Current___Pitcher[[Name]:[GG - Games Pitched]], 6, FALSE)*VLOOKUP(A219,'FanGraphs ZiPS - Update - Pitch'!$B$2:$G$649, 6, FALSE)</f>
        <v>7.7142857142857135</v>
      </c>
      <c r="E219" s="8">
        <f>VLOOKUP($A219,FanGraphs_Current___Pitcher[[Name]:[WARWAR - Wins Above Replacement]], 5, FALSE)</f>
        <v>0</v>
      </c>
      <c r="F219" s="8">
        <f>E219/VLOOKUP(A219, FanGraphs_Current___Pitcher[[Name]:[GG - Games Pitched]], 6, FALSE)*VLOOKUP(A219,'FanGraphs ZiPS - Update - Pitch'!$B$2:$G$649, 6, FALSE)</f>
        <v>0</v>
      </c>
    </row>
    <row r="220" spans="1:6" x14ac:dyDescent="0.45">
      <c r="A220" t="s">
        <v>2059</v>
      </c>
      <c r="B220" t="str">
        <f>VLOOKUP(Table8102[[#This Row],[Player]], FanGraphs_Current___Pitcher[[Name]:[Team]], 2,FALSE)</f>
        <v>LAD</v>
      </c>
      <c r="C220" s="1">
        <f>VLOOKUP($A220,FanGraphs_Current___Pitcher[[Name]:[WARWAR - Wins Above Replacement]], 3, FALSE)</f>
        <v>1</v>
      </c>
      <c r="D220" s="2">
        <f>C220/VLOOKUP(A220, FanGraphs_Current___Pitcher[[Name]:[GG - Games Pitched]], 6, FALSE)*VLOOKUP(A220,'FanGraphs ZiPS - Update - Pitch'!$B$2:$G$649, 6, FALSE)</f>
        <v>2.333333333333333</v>
      </c>
      <c r="E220" s="8">
        <f>VLOOKUP($A220,FanGraphs_Current___Pitcher[[Name]:[WARWAR - Wins Above Replacement]], 5, FALSE)</f>
        <v>0</v>
      </c>
      <c r="F220" s="8">
        <f>E220/VLOOKUP(A220, FanGraphs_Current___Pitcher[[Name]:[GG - Games Pitched]], 6, FALSE)*VLOOKUP(A220,'FanGraphs ZiPS - Update - Pitch'!$B$2:$G$649, 6, FALSE)</f>
        <v>0</v>
      </c>
    </row>
    <row r="221" spans="1:6" x14ac:dyDescent="0.45">
      <c r="A221" t="s">
        <v>2008</v>
      </c>
      <c r="B221" t="str">
        <f>VLOOKUP(Table8102[[#This Row],[Player]], FanGraphs_Current___Pitcher[[Name]:[Team]], 2,FALSE)</f>
        <v>BOS</v>
      </c>
      <c r="C221" s="1">
        <f>VLOOKUP($A221,FanGraphs_Current___Pitcher[[Name]:[WARWAR - Wins Above Replacement]], 3, FALSE)</f>
        <v>7</v>
      </c>
      <c r="D221" s="2">
        <f>C221/VLOOKUP(A221, FanGraphs_Current___Pitcher[[Name]:[GG - Games Pitched]], 6, FALSE)*VLOOKUP(A221,'FanGraphs ZiPS - Update - Pitch'!$B$2:$G$649, 6, FALSE)</f>
        <v>13.5</v>
      </c>
      <c r="E221" s="8">
        <f>VLOOKUP($A221,FanGraphs_Current___Pitcher[[Name]:[WARWAR - Wins Above Replacement]], 5, FALSE)</f>
        <v>0</v>
      </c>
      <c r="F221" s="8">
        <f>E221/VLOOKUP(A221, FanGraphs_Current___Pitcher[[Name]:[GG - Games Pitched]], 6, FALSE)*VLOOKUP(A221,'FanGraphs ZiPS - Update - Pitch'!$B$2:$G$649, 6, FALSE)</f>
        <v>0</v>
      </c>
    </row>
    <row r="222" spans="1:6" x14ac:dyDescent="0.45">
      <c r="A222" t="s">
        <v>2039</v>
      </c>
      <c r="B222" t="str">
        <f>VLOOKUP(Table8102[[#This Row],[Player]], FanGraphs_Current___Pitcher[[Name]:[Team]], 2,FALSE)</f>
        <v>MIA</v>
      </c>
      <c r="C222" s="1">
        <f>VLOOKUP($A222,FanGraphs_Current___Pitcher[[Name]:[WARWAR - Wins Above Replacement]], 3, FALSE)</f>
        <v>1</v>
      </c>
      <c r="D222" s="2">
        <f>C222/VLOOKUP(A222, FanGraphs_Current___Pitcher[[Name]:[GG - Games Pitched]], 6, FALSE)*VLOOKUP(A222,'FanGraphs ZiPS - Update - Pitch'!$B$2:$G$649, 6, FALSE)</f>
        <v>1.6875</v>
      </c>
      <c r="E222" s="8">
        <f>VLOOKUP($A222,FanGraphs_Current___Pitcher[[Name]:[WARWAR - Wins Above Replacement]], 5, FALSE)</f>
        <v>0</v>
      </c>
      <c r="F222" s="8">
        <f>E222/VLOOKUP(A222, FanGraphs_Current___Pitcher[[Name]:[GG - Games Pitched]], 6, FALSE)*VLOOKUP(A222,'FanGraphs ZiPS - Update - Pitch'!$B$2:$G$649, 6, FALSE)</f>
        <v>0</v>
      </c>
    </row>
    <row r="223" spans="1:6" x14ac:dyDescent="0.45">
      <c r="A223" t="s">
        <v>2191</v>
      </c>
      <c r="B223" t="str">
        <f>VLOOKUP(Table8102[[#This Row],[Player]], FanGraphs_Current___Pitcher[[Name]:[Team]], 2,FALSE)</f>
        <v>SFG</v>
      </c>
      <c r="C223" s="1">
        <f>VLOOKUP($A223,FanGraphs_Current___Pitcher[[Name]:[WARWAR - Wins Above Replacement]], 3, FALSE)</f>
        <v>2</v>
      </c>
      <c r="D223" s="2">
        <f>C223/VLOOKUP(A223, FanGraphs_Current___Pitcher[[Name]:[GG - Games Pitched]], 6, FALSE)*VLOOKUP(A223,'FanGraphs ZiPS - Update - Pitch'!$B$2:$G$649, 6, FALSE)</f>
        <v>3.8000000000000003</v>
      </c>
      <c r="E223" s="8">
        <f>VLOOKUP($A223,FanGraphs_Current___Pitcher[[Name]:[WARWAR - Wins Above Replacement]], 5, FALSE)</f>
        <v>0</v>
      </c>
      <c r="F223" s="8">
        <f>E223/VLOOKUP(A223, FanGraphs_Current___Pitcher[[Name]:[GG - Games Pitched]], 6, FALSE)*VLOOKUP(A223,'FanGraphs ZiPS - Update - Pitch'!$B$2:$G$649, 6, FALSE)</f>
        <v>0</v>
      </c>
    </row>
    <row r="224" spans="1:6" x14ac:dyDescent="0.45">
      <c r="A224" t="s">
        <v>1998</v>
      </c>
      <c r="B224" t="str">
        <f>VLOOKUP(Table8102[[#This Row],[Player]], FanGraphs_Current___Pitcher[[Name]:[Team]], 2,FALSE)</f>
        <v>TBR</v>
      </c>
      <c r="C224" s="1">
        <f>VLOOKUP($A224,FanGraphs_Current___Pitcher[[Name]:[WARWAR - Wins Above Replacement]], 3, FALSE)</f>
        <v>2</v>
      </c>
      <c r="D224" s="2">
        <f>C224/VLOOKUP(A224, FanGraphs_Current___Pitcher[[Name]:[GG - Games Pitched]], 6, FALSE)*VLOOKUP(A224,'FanGraphs ZiPS - Update - Pitch'!$B$2:$G$649, 6, FALSE)</f>
        <v>3.4117647058823528</v>
      </c>
      <c r="E224" s="8">
        <f>VLOOKUP($A224,FanGraphs_Current___Pitcher[[Name]:[WARWAR - Wins Above Replacement]], 5, FALSE)</f>
        <v>0</v>
      </c>
      <c r="F224" s="8">
        <f>E224/VLOOKUP(A224, FanGraphs_Current___Pitcher[[Name]:[GG - Games Pitched]], 6, FALSE)*VLOOKUP(A224,'FanGraphs ZiPS - Update - Pitch'!$B$2:$G$649, 6, FALSE)</f>
        <v>0</v>
      </c>
    </row>
    <row r="225" spans="1:6" x14ac:dyDescent="0.45">
      <c r="A225" t="s">
        <v>2067</v>
      </c>
      <c r="B225" t="str">
        <f>VLOOKUP(Table8102[[#This Row],[Player]], FanGraphs_Current___Pitcher[[Name]:[Team]], 2,FALSE)</f>
        <v>LAD</v>
      </c>
      <c r="C225" s="1">
        <f>VLOOKUP($A225,FanGraphs_Current___Pitcher[[Name]:[WARWAR - Wins Above Replacement]], 3, FALSE)</f>
        <v>7</v>
      </c>
      <c r="D225" s="2">
        <f>C225/VLOOKUP(A225, FanGraphs_Current___Pitcher[[Name]:[GG - Games Pitched]], 6, FALSE)*VLOOKUP(A225,'FanGraphs ZiPS - Update - Pitch'!$B$2:$G$649, 6, FALSE)</f>
        <v>12.6</v>
      </c>
      <c r="E225" s="8">
        <f>VLOOKUP($A225,FanGraphs_Current___Pitcher[[Name]:[WARWAR - Wins Above Replacement]], 5, FALSE)</f>
        <v>0</v>
      </c>
      <c r="F225" s="8">
        <f>E225/VLOOKUP(A225, FanGraphs_Current___Pitcher[[Name]:[GG - Games Pitched]], 6, FALSE)*VLOOKUP(A225,'FanGraphs ZiPS - Update - Pitch'!$B$2:$G$649, 6, FALSE)</f>
        <v>0</v>
      </c>
    </row>
    <row r="226" spans="1:6" x14ac:dyDescent="0.45">
      <c r="A226" t="s">
        <v>2174</v>
      </c>
      <c r="B226" t="str">
        <f>VLOOKUP(Table8102[[#This Row],[Player]], FanGraphs_Current___Pitcher[[Name]:[Team]], 2,FALSE)</f>
        <v>SDP</v>
      </c>
      <c r="C226" s="1">
        <f>VLOOKUP($A226,FanGraphs_Current___Pitcher[[Name]:[WARWAR - Wins Above Replacement]], 3, FALSE)</f>
        <v>3</v>
      </c>
      <c r="D226" s="2">
        <f>C226/VLOOKUP(A226, FanGraphs_Current___Pitcher[[Name]:[GG - Games Pitched]], 6, FALSE)*VLOOKUP(A226,'FanGraphs ZiPS - Update - Pitch'!$B$2:$G$649, 6, FALSE)</f>
        <v>4.8461538461538467</v>
      </c>
      <c r="E226" s="8">
        <f>VLOOKUP($A226,FanGraphs_Current___Pitcher[[Name]:[WARWAR - Wins Above Replacement]], 5, FALSE)</f>
        <v>0</v>
      </c>
      <c r="F226" s="8">
        <f>E226/VLOOKUP(A226, FanGraphs_Current___Pitcher[[Name]:[GG - Games Pitched]], 6, FALSE)*VLOOKUP(A226,'FanGraphs ZiPS - Update - Pitch'!$B$2:$G$649, 6, FALSE)</f>
        <v>0</v>
      </c>
    </row>
    <row r="227" spans="1:6" x14ac:dyDescent="0.45">
      <c r="A227" t="s">
        <v>2119</v>
      </c>
      <c r="B227" t="str">
        <f>VLOOKUP(Table8102[[#This Row],[Player]], FanGraphs_Current___Pitcher[[Name]:[Team]], 2,FALSE)</f>
        <v>SFG</v>
      </c>
      <c r="C227" s="1">
        <f>VLOOKUP($A227,FanGraphs_Current___Pitcher[[Name]:[WARWAR - Wins Above Replacement]], 3, FALSE)</f>
        <v>1</v>
      </c>
      <c r="D227" s="2">
        <f>C227/VLOOKUP(A227, FanGraphs_Current___Pitcher[[Name]:[GG - Games Pitched]], 6, FALSE)*VLOOKUP(A227,'FanGraphs ZiPS - Update - Pitch'!$B$2:$G$649, 6, FALSE)</f>
        <v>1.75</v>
      </c>
      <c r="E227" s="8">
        <f>VLOOKUP($A227,FanGraphs_Current___Pitcher[[Name]:[WARWAR - Wins Above Replacement]], 5, FALSE)</f>
        <v>0</v>
      </c>
      <c r="F227" s="8">
        <f>E227/VLOOKUP(A227, FanGraphs_Current___Pitcher[[Name]:[GG - Games Pitched]], 6, FALSE)*VLOOKUP(A227,'FanGraphs ZiPS - Update - Pitch'!$B$2:$G$649, 6, FALSE)</f>
        <v>0</v>
      </c>
    </row>
    <row r="228" spans="1:6" x14ac:dyDescent="0.45">
      <c r="A228" t="s">
        <v>2150</v>
      </c>
      <c r="B228" t="str">
        <f>VLOOKUP(Table8102[[#This Row],[Player]], FanGraphs_Current___Pitcher[[Name]:[Team]], 2,FALSE)</f>
        <v>HOU</v>
      </c>
      <c r="C228" s="1">
        <f>VLOOKUP($A228,FanGraphs_Current___Pitcher[[Name]:[WARWAR - Wins Above Replacement]], 3, FALSE)</f>
        <v>4</v>
      </c>
      <c r="D228" s="2">
        <f>C228/VLOOKUP(A228, FanGraphs_Current___Pitcher[[Name]:[GG - Games Pitched]], 6, FALSE)*VLOOKUP(A228,'FanGraphs ZiPS - Update - Pitch'!$B$2:$G$649, 6, FALSE)</f>
        <v>6.1621621621621623</v>
      </c>
      <c r="E228" s="8">
        <f>VLOOKUP($A228,FanGraphs_Current___Pitcher[[Name]:[WARWAR - Wins Above Replacement]], 5, FALSE)</f>
        <v>0</v>
      </c>
      <c r="F228" s="8">
        <f>E228/VLOOKUP(A228, FanGraphs_Current___Pitcher[[Name]:[GG - Games Pitched]], 6, FALSE)*VLOOKUP(A228,'FanGraphs ZiPS - Update - Pitch'!$B$2:$G$649, 6, FALSE)</f>
        <v>0</v>
      </c>
    </row>
    <row r="229" spans="1:6" x14ac:dyDescent="0.45">
      <c r="A229" t="s">
        <v>2033</v>
      </c>
      <c r="B229" t="str">
        <f>VLOOKUP(Table8102[[#This Row],[Player]], FanGraphs_Current___Pitcher[[Name]:[Team]], 2,FALSE)</f>
        <v>ARI</v>
      </c>
      <c r="C229" s="1">
        <f>VLOOKUP($A229,FanGraphs_Current___Pitcher[[Name]:[WARWAR - Wins Above Replacement]], 3, FALSE)</f>
        <v>5</v>
      </c>
      <c r="D229" s="2">
        <f>C229/VLOOKUP(A229, FanGraphs_Current___Pitcher[[Name]:[GG - Games Pitched]], 6, FALSE)*VLOOKUP(A229,'FanGraphs ZiPS - Update - Pitch'!$B$2:$G$649, 6, FALSE)</f>
        <v>9.6428571428571423</v>
      </c>
      <c r="E229" s="8">
        <f>VLOOKUP($A229,FanGraphs_Current___Pitcher[[Name]:[WARWAR - Wins Above Replacement]], 5, FALSE)</f>
        <v>0</v>
      </c>
      <c r="F229" s="8">
        <f>E229/VLOOKUP(A229, FanGraphs_Current___Pitcher[[Name]:[GG - Games Pitched]], 6, FALSE)*VLOOKUP(A229,'FanGraphs ZiPS - Update - Pitch'!$B$2:$G$649, 6, FALSE)</f>
        <v>0</v>
      </c>
    </row>
    <row r="230" spans="1:6" x14ac:dyDescent="0.45">
      <c r="A230" t="s">
        <v>2021</v>
      </c>
      <c r="B230" t="str">
        <f>VLOOKUP(Table8102[[#This Row],[Player]], FanGraphs_Current___Pitcher[[Name]:[Team]], 2,FALSE)</f>
        <v>TBR</v>
      </c>
      <c r="C230" s="1">
        <f>VLOOKUP($A230,FanGraphs_Current___Pitcher[[Name]:[WARWAR - Wins Above Replacement]], 3, FALSE)</f>
        <v>3</v>
      </c>
      <c r="D230" s="2">
        <f>C230/VLOOKUP(A230, FanGraphs_Current___Pitcher[[Name]:[GG - Games Pitched]], 6, FALSE)*VLOOKUP(A230,'FanGraphs ZiPS - Update - Pitch'!$B$2:$G$649, 6, FALSE)</f>
        <v>6.8999999999999995</v>
      </c>
      <c r="E230" s="8">
        <f>VLOOKUP($A230,FanGraphs_Current___Pitcher[[Name]:[WARWAR - Wins Above Replacement]], 5, FALSE)</f>
        <v>0</v>
      </c>
      <c r="F230" s="8">
        <f>E230/VLOOKUP(A230, FanGraphs_Current___Pitcher[[Name]:[GG - Games Pitched]], 6, FALSE)*VLOOKUP(A230,'FanGraphs ZiPS - Update - Pitch'!$B$2:$G$649, 6, FALSE)</f>
        <v>0</v>
      </c>
    </row>
    <row r="231" spans="1:6" x14ac:dyDescent="0.45">
      <c r="A231" t="s">
        <v>338</v>
      </c>
      <c r="B231" t="str">
        <f>VLOOKUP(Table8102[[#This Row],[Player]], FanGraphs_Current___Pitcher[[Name]:[Team]], 2,FALSE)</f>
        <v>OAK</v>
      </c>
      <c r="C231" s="1">
        <f>VLOOKUP($A231,FanGraphs_Current___Pitcher[[Name]:[WARWAR - Wins Above Replacement]], 3, FALSE)</f>
        <v>4</v>
      </c>
      <c r="D231" s="2">
        <f>C231/VLOOKUP(A231, FanGraphs_Current___Pitcher[[Name]:[GG - Games Pitched]], 6, FALSE)*VLOOKUP(A231,'FanGraphs ZiPS - Update - Pitch'!$B$2:$G$649, 6, FALSE)</f>
        <v>7.2941176470588234</v>
      </c>
      <c r="E231" s="8">
        <f>VLOOKUP($A231,FanGraphs_Current___Pitcher[[Name]:[WARWAR - Wins Above Replacement]], 5, FALSE)</f>
        <v>0</v>
      </c>
      <c r="F231" s="8">
        <f>E231/VLOOKUP(A231, FanGraphs_Current___Pitcher[[Name]:[GG - Games Pitched]], 6, FALSE)*VLOOKUP(A231,'FanGraphs ZiPS - Update - Pitch'!$B$2:$G$649, 6, FALSE)</f>
        <v>0</v>
      </c>
    </row>
    <row r="232" spans="1:6" x14ac:dyDescent="0.45">
      <c r="A232" t="s">
        <v>2024</v>
      </c>
      <c r="B232" t="str">
        <f>VLOOKUP(Table8102[[#This Row],[Player]], FanGraphs_Current___Pitcher[[Name]:[Team]], 2,FALSE)</f>
        <v>CIN</v>
      </c>
      <c r="C232" s="1">
        <f>VLOOKUP($A232,FanGraphs_Current___Pitcher[[Name]:[WARWAR - Wins Above Replacement]], 3, FALSE)</f>
        <v>4</v>
      </c>
      <c r="D232" s="2">
        <f>C232/VLOOKUP(A232, FanGraphs_Current___Pitcher[[Name]:[GG - Games Pitched]], 6, FALSE)*VLOOKUP(A232,'FanGraphs ZiPS - Update - Pitch'!$B$2:$G$649, 6, FALSE)</f>
        <v>7.6923076923076925</v>
      </c>
      <c r="E232" s="8">
        <f>VLOOKUP($A232,FanGraphs_Current___Pitcher[[Name]:[WARWAR - Wins Above Replacement]], 5, FALSE)</f>
        <v>0</v>
      </c>
      <c r="F232" s="8">
        <f>E232/VLOOKUP(A232, FanGraphs_Current___Pitcher[[Name]:[GG - Games Pitched]], 6, FALSE)*VLOOKUP(A232,'FanGraphs ZiPS - Update - Pitch'!$B$2:$G$649, 6, FALSE)</f>
        <v>0</v>
      </c>
    </row>
    <row r="233" spans="1:6" x14ac:dyDescent="0.45">
      <c r="A233" t="s">
        <v>339</v>
      </c>
      <c r="B233" t="str">
        <f>VLOOKUP(Table8102[[#This Row],[Player]], FanGraphs_Current___Pitcher[[Name]:[Team]], 2,FALSE)</f>
        <v>MIL</v>
      </c>
      <c r="C233" s="1">
        <f>VLOOKUP($A233,FanGraphs_Current___Pitcher[[Name]:[WARWAR - Wins Above Replacement]], 3, FALSE)</f>
        <v>7</v>
      </c>
      <c r="D233" s="2">
        <f>C233/VLOOKUP(A233, FanGraphs_Current___Pitcher[[Name]:[GG - Games Pitched]], 6, FALSE)*VLOOKUP(A233,'FanGraphs ZiPS - Update - Pitch'!$B$2:$G$649, 6, FALSE)</f>
        <v>12.25</v>
      </c>
      <c r="E233" s="8">
        <f>VLOOKUP($A233,FanGraphs_Current___Pitcher[[Name]:[WARWAR - Wins Above Replacement]], 5, FALSE)</f>
        <v>0</v>
      </c>
      <c r="F233" s="8">
        <f>E233/VLOOKUP(A233, FanGraphs_Current___Pitcher[[Name]:[GG - Games Pitched]], 6, FALSE)*VLOOKUP(A233,'FanGraphs ZiPS - Update - Pitch'!$B$2:$G$649, 6, FALSE)</f>
        <v>0</v>
      </c>
    </row>
    <row r="234" spans="1:6" x14ac:dyDescent="0.45">
      <c r="A234" t="s">
        <v>2015</v>
      </c>
      <c r="B234" t="str">
        <f>VLOOKUP(Table8102[[#This Row],[Player]], FanGraphs_Current___Pitcher[[Name]:[Team]], 2,FALSE)</f>
        <v>HOU</v>
      </c>
      <c r="C234" s="1">
        <f>VLOOKUP($A234,FanGraphs_Current___Pitcher[[Name]:[WARWAR - Wins Above Replacement]], 3, FALSE)</f>
        <v>3</v>
      </c>
      <c r="D234" s="2">
        <f>C234/VLOOKUP(A234, FanGraphs_Current___Pitcher[[Name]:[GG - Games Pitched]], 6, FALSE)*VLOOKUP(A234,'FanGraphs ZiPS - Update - Pitch'!$B$2:$G$649, 6, FALSE)</f>
        <v>6.3</v>
      </c>
      <c r="E234" s="8">
        <f>VLOOKUP($A234,FanGraphs_Current___Pitcher[[Name]:[WARWAR - Wins Above Replacement]], 5, FALSE)</f>
        <v>0</v>
      </c>
      <c r="F234" s="8">
        <f>E234/VLOOKUP(A234, FanGraphs_Current___Pitcher[[Name]:[GG - Games Pitched]], 6, FALSE)*VLOOKUP(A234,'FanGraphs ZiPS - Update - Pitch'!$B$2:$G$649, 6, FALSE)</f>
        <v>0</v>
      </c>
    </row>
    <row r="235" spans="1:6" x14ac:dyDescent="0.45">
      <c r="A235" t="s">
        <v>2096</v>
      </c>
      <c r="B235" t="str">
        <f>VLOOKUP(Table8102[[#This Row],[Player]], FanGraphs_Current___Pitcher[[Name]:[Team]], 2,FALSE)</f>
        <v>ATL</v>
      </c>
      <c r="C235" s="1">
        <f>VLOOKUP($A235,FanGraphs_Current___Pitcher[[Name]:[WARWAR - Wins Above Replacement]], 3, FALSE)</f>
        <v>2</v>
      </c>
      <c r="D235" s="2">
        <f>C235/VLOOKUP(A235, FanGraphs_Current___Pitcher[[Name]:[GG - Games Pitched]], 6, FALSE)*VLOOKUP(A235,'FanGraphs ZiPS - Update - Pitch'!$B$2:$G$649, 6, FALSE)</f>
        <v>3.7600000000000002</v>
      </c>
      <c r="E235" s="8">
        <f>VLOOKUP($A235,FanGraphs_Current___Pitcher[[Name]:[WARWAR - Wins Above Replacement]], 5, FALSE)</f>
        <v>0</v>
      </c>
      <c r="F235" s="8">
        <f>E235/VLOOKUP(A235, FanGraphs_Current___Pitcher[[Name]:[GG - Games Pitched]], 6, FALSE)*VLOOKUP(A235,'FanGraphs ZiPS - Update - Pitch'!$B$2:$G$649, 6, FALSE)</f>
        <v>0</v>
      </c>
    </row>
    <row r="236" spans="1:6" x14ac:dyDescent="0.45">
      <c r="A236" t="s">
        <v>2175</v>
      </c>
      <c r="B236" t="str">
        <f>VLOOKUP(Table8102[[#This Row],[Player]], FanGraphs_Current___Pitcher[[Name]:[Team]], 2,FALSE)</f>
        <v>MIA</v>
      </c>
      <c r="C236" s="1">
        <f>VLOOKUP($A236,FanGraphs_Current___Pitcher[[Name]:[WARWAR - Wins Above Replacement]], 3, FALSE)</f>
        <v>3</v>
      </c>
      <c r="D236" s="2">
        <f>C236/VLOOKUP(A236, FanGraphs_Current___Pitcher[[Name]:[GG - Games Pitched]], 6, FALSE)*VLOOKUP(A236,'FanGraphs ZiPS - Update - Pitch'!$B$2:$G$649, 6, FALSE)</f>
        <v>5.083333333333333</v>
      </c>
      <c r="E236" s="8">
        <f>VLOOKUP($A236,FanGraphs_Current___Pitcher[[Name]:[WARWAR - Wins Above Replacement]], 5, FALSE)</f>
        <v>0</v>
      </c>
      <c r="F236" s="8">
        <f>E236/VLOOKUP(A236, FanGraphs_Current___Pitcher[[Name]:[GG - Games Pitched]], 6, FALSE)*VLOOKUP(A236,'FanGraphs ZiPS - Update - Pitch'!$B$2:$G$649, 6, FALSE)</f>
        <v>0</v>
      </c>
    </row>
    <row r="237" spans="1:6" x14ac:dyDescent="0.45">
      <c r="A237" t="s">
        <v>2233</v>
      </c>
      <c r="B237" t="str">
        <f>VLOOKUP(Table8102[[#This Row],[Player]], FanGraphs_Current___Pitcher[[Name]:[Team]], 2,FALSE)</f>
        <v>STL</v>
      </c>
      <c r="C237" s="1">
        <f>VLOOKUP($A237,FanGraphs_Current___Pitcher[[Name]:[WARWAR - Wins Above Replacement]], 3, FALSE)</f>
        <v>4</v>
      </c>
      <c r="D237" s="2">
        <f>C237/VLOOKUP(A237, FanGraphs_Current___Pitcher[[Name]:[GG - Games Pitched]], 6, FALSE)*VLOOKUP(A237,'FanGraphs ZiPS - Update - Pitch'!$B$2:$G$649, 6, FALSE)</f>
        <v>9.8666666666666671</v>
      </c>
      <c r="E237" s="8">
        <f>VLOOKUP($A237,FanGraphs_Current___Pitcher[[Name]:[WARWAR - Wins Above Replacement]], 5, FALSE)</f>
        <v>0</v>
      </c>
      <c r="F237" s="8">
        <f>E237/VLOOKUP(A237, FanGraphs_Current___Pitcher[[Name]:[GG - Games Pitched]], 6, FALSE)*VLOOKUP(A237,'FanGraphs ZiPS - Update - Pitch'!$B$2:$G$649, 6, FALSE)</f>
        <v>0</v>
      </c>
    </row>
    <row r="238" spans="1:6" x14ac:dyDescent="0.45">
      <c r="A238" t="s">
        <v>2057</v>
      </c>
      <c r="B238" t="str">
        <f>VLOOKUP(Table8102[[#This Row],[Player]], FanGraphs_Current___Pitcher[[Name]:[Team]], 2,FALSE)</f>
        <v>HOU</v>
      </c>
      <c r="C238" s="1">
        <f>VLOOKUP($A238,FanGraphs_Current___Pitcher[[Name]:[WARWAR - Wins Above Replacement]], 3, FALSE)</f>
        <v>3</v>
      </c>
      <c r="D238" s="2">
        <f>C238/VLOOKUP(A238, FanGraphs_Current___Pitcher[[Name]:[GG - Games Pitched]], 6, FALSE)*VLOOKUP(A238,'FanGraphs ZiPS - Update - Pitch'!$B$2:$G$649, 6, FALSE)</f>
        <v>8.1428571428571423</v>
      </c>
      <c r="E238" s="8">
        <f>VLOOKUP($A238,FanGraphs_Current___Pitcher[[Name]:[WARWAR - Wins Above Replacement]], 5, FALSE)</f>
        <v>0</v>
      </c>
      <c r="F238" s="8">
        <f>E238/VLOOKUP(A238, FanGraphs_Current___Pitcher[[Name]:[GG - Games Pitched]], 6, FALSE)*VLOOKUP(A238,'FanGraphs ZiPS - Update - Pitch'!$B$2:$G$649, 6, FALSE)</f>
        <v>0</v>
      </c>
    </row>
    <row r="239" spans="1:6" x14ac:dyDescent="0.45">
      <c r="A239" t="s">
        <v>2088</v>
      </c>
      <c r="B239" t="str">
        <f>VLOOKUP(Table8102[[#This Row],[Player]], FanGraphs_Current___Pitcher[[Name]:[Team]], 2,FALSE)</f>
        <v>STL</v>
      </c>
      <c r="C239" s="1">
        <f>VLOOKUP($A239,FanGraphs_Current___Pitcher[[Name]:[WARWAR - Wins Above Replacement]], 3, FALSE)</f>
        <v>2</v>
      </c>
      <c r="D239" s="2">
        <f>C239/VLOOKUP(A239, FanGraphs_Current___Pitcher[[Name]:[GG - Games Pitched]], 6, FALSE)*VLOOKUP(A239,'FanGraphs ZiPS - Update - Pitch'!$B$2:$G$649, 6, FALSE)</f>
        <v>3.333333333333333</v>
      </c>
      <c r="E239" s="8">
        <f>VLOOKUP($A239,FanGraphs_Current___Pitcher[[Name]:[WARWAR - Wins Above Replacement]], 5, FALSE)</f>
        <v>0</v>
      </c>
      <c r="F239" s="8">
        <f>E239/VLOOKUP(A239, FanGraphs_Current___Pitcher[[Name]:[GG - Games Pitched]], 6, FALSE)*VLOOKUP(A239,'FanGraphs ZiPS - Update - Pitch'!$B$2:$G$649, 6, FALSE)</f>
        <v>0</v>
      </c>
    </row>
    <row r="240" spans="1:6" x14ac:dyDescent="0.45">
      <c r="A240" t="s">
        <v>2176</v>
      </c>
      <c r="B240" t="str">
        <f>VLOOKUP(Table8102[[#This Row],[Player]], FanGraphs_Current___Pitcher[[Name]:[Team]], 2,FALSE)</f>
        <v>STL</v>
      </c>
      <c r="C240" s="1">
        <f>VLOOKUP($A240,FanGraphs_Current___Pitcher[[Name]:[WARWAR - Wins Above Replacement]], 3, FALSE)</f>
        <v>3</v>
      </c>
      <c r="D240" s="2">
        <f>C240/VLOOKUP(A240, FanGraphs_Current___Pitcher[[Name]:[GG - Games Pitched]], 6, FALSE)*VLOOKUP(A240,'FanGraphs ZiPS - Update - Pitch'!$B$2:$G$649, 6, FALSE)</f>
        <v>4.8157894736842106</v>
      </c>
      <c r="E240" s="8">
        <f>VLOOKUP($A240,FanGraphs_Current___Pitcher[[Name]:[WARWAR - Wins Above Replacement]], 5, FALSE)</f>
        <v>0</v>
      </c>
      <c r="F240" s="8">
        <f>E240/VLOOKUP(A240, FanGraphs_Current___Pitcher[[Name]:[GG - Games Pitched]], 6, FALSE)*VLOOKUP(A240,'FanGraphs ZiPS - Update - Pitch'!$B$2:$G$649, 6, FALSE)</f>
        <v>0</v>
      </c>
    </row>
    <row r="241" spans="1:6" x14ac:dyDescent="0.45">
      <c r="A241" t="s">
        <v>2129</v>
      </c>
      <c r="B241" t="str">
        <f>VLOOKUP(Table8102[[#This Row],[Player]], FanGraphs_Current___Pitcher[[Name]:[Team]], 2,FALSE)</f>
        <v>COL</v>
      </c>
      <c r="C241" s="1">
        <f>VLOOKUP($A241,FanGraphs_Current___Pitcher[[Name]:[WARWAR - Wins Above Replacement]], 3, FALSE)</f>
        <v>3</v>
      </c>
      <c r="D241" s="2">
        <f>C241/VLOOKUP(A241, FanGraphs_Current___Pitcher[[Name]:[GG - Games Pitched]], 6, FALSE)*VLOOKUP(A241,'FanGraphs ZiPS - Update - Pitch'!$B$2:$G$649, 6, FALSE)</f>
        <v>5.7692307692307692</v>
      </c>
      <c r="E241" s="8">
        <f>VLOOKUP($A241,FanGraphs_Current___Pitcher[[Name]:[WARWAR - Wins Above Replacement]], 5, FALSE)</f>
        <v>0</v>
      </c>
      <c r="F241" s="8">
        <f>E241/VLOOKUP(A241, FanGraphs_Current___Pitcher[[Name]:[GG - Games Pitched]], 6, FALSE)*VLOOKUP(A241,'FanGraphs ZiPS - Update - Pitch'!$B$2:$G$649, 6, FALSE)</f>
        <v>0</v>
      </c>
    </row>
    <row r="242" spans="1:6" x14ac:dyDescent="0.45">
      <c r="A242" t="s">
        <v>2060</v>
      </c>
      <c r="B242" t="str">
        <f>VLOOKUP(Table8102[[#This Row],[Player]], FanGraphs_Current___Pitcher[[Name]:[Team]], 2,FALSE)</f>
        <v>PIT</v>
      </c>
      <c r="C242" s="1">
        <f>VLOOKUP($A242,FanGraphs_Current___Pitcher[[Name]:[WARWAR - Wins Above Replacement]], 3, FALSE)</f>
        <v>1</v>
      </c>
      <c r="D242" s="2">
        <f>C242/VLOOKUP(A242, FanGraphs_Current___Pitcher[[Name]:[GG - Games Pitched]], 6, FALSE)*VLOOKUP(A242,'FanGraphs ZiPS - Update - Pitch'!$B$2:$G$649, 6, FALSE)</f>
        <v>2.1666666666666665</v>
      </c>
      <c r="E242" s="8">
        <f>VLOOKUP($A242,FanGraphs_Current___Pitcher[[Name]:[WARWAR - Wins Above Replacement]], 5, FALSE)</f>
        <v>0</v>
      </c>
      <c r="F242" s="8">
        <f>E242/VLOOKUP(A242, FanGraphs_Current___Pitcher[[Name]:[GG - Games Pitched]], 6, FALSE)*VLOOKUP(A242,'FanGraphs ZiPS - Update - Pitch'!$B$2:$G$649, 6, FALSE)</f>
        <v>0</v>
      </c>
    </row>
    <row r="243" spans="1:6" x14ac:dyDescent="0.45">
      <c r="A243" t="s">
        <v>2066</v>
      </c>
      <c r="B243" t="str">
        <f>VLOOKUP(Table8102[[#This Row],[Player]], FanGraphs_Current___Pitcher[[Name]:[Team]], 2,FALSE)</f>
        <v>SDP</v>
      </c>
      <c r="C243" s="1">
        <f>VLOOKUP($A243,FanGraphs_Current___Pitcher[[Name]:[WARWAR - Wins Above Replacement]], 3, FALSE)</f>
        <v>1</v>
      </c>
      <c r="D243" s="2">
        <f>C243/VLOOKUP(A243, FanGraphs_Current___Pitcher[[Name]:[GG - Games Pitched]], 6, FALSE)*VLOOKUP(A243,'FanGraphs ZiPS - Update - Pitch'!$B$2:$G$649, 6, FALSE)</f>
        <v>1.6</v>
      </c>
      <c r="E243" s="8">
        <f>VLOOKUP($A243,FanGraphs_Current___Pitcher[[Name]:[WARWAR - Wins Above Replacement]], 5, FALSE)</f>
        <v>0</v>
      </c>
      <c r="F243" s="8">
        <f>E243/VLOOKUP(A243, FanGraphs_Current___Pitcher[[Name]:[GG - Games Pitched]], 6, FALSE)*VLOOKUP(A243,'FanGraphs ZiPS - Update - Pitch'!$B$2:$G$649, 6, FALSE)</f>
        <v>0</v>
      </c>
    </row>
    <row r="244" spans="1:6" x14ac:dyDescent="0.45">
      <c r="A244" t="s">
        <v>2249</v>
      </c>
      <c r="B244" t="str">
        <f>VLOOKUP(Table8102[[#This Row],[Player]], FanGraphs_Current___Pitcher[[Name]:[Team]], 2,FALSE)</f>
        <v>SDP</v>
      </c>
      <c r="C244" s="1">
        <f>VLOOKUP($A244,FanGraphs_Current___Pitcher[[Name]:[WARWAR - Wins Above Replacement]], 3, FALSE)</f>
        <v>2</v>
      </c>
      <c r="D244" s="2">
        <f>C244/VLOOKUP(A244, FanGraphs_Current___Pitcher[[Name]:[GG - Games Pitched]], 6, FALSE)*VLOOKUP(A244,'FanGraphs ZiPS - Update - Pitch'!$B$2:$G$649, 6, FALSE)</f>
        <v>3.1176470588235294</v>
      </c>
      <c r="E244" s="8">
        <f>VLOOKUP($A244,FanGraphs_Current___Pitcher[[Name]:[WARWAR - Wins Above Replacement]], 5, FALSE)</f>
        <v>0</v>
      </c>
      <c r="F244" s="8">
        <f>E244/VLOOKUP(A244, FanGraphs_Current___Pitcher[[Name]:[GG - Games Pitched]], 6, FALSE)*VLOOKUP(A244,'FanGraphs ZiPS - Update - Pitch'!$B$2:$G$649, 6, FALSE)</f>
        <v>0</v>
      </c>
    </row>
    <row r="245" spans="1:6" x14ac:dyDescent="0.45">
      <c r="A245" t="s">
        <v>2047</v>
      </c>
      <c r="B245" t="str">
        <f>VLOOKUP(Table8102[[#This Row],[Player]], FanGraphs_Current___Pitcher[[Name]:[Team]], 2,FALSE)</f>
        <v>TEX</v>
      </c>
      <c r="C245" s="1">
        <f>VLOOKUP($A245,FanGraphs_Current___Pitcher[[Name]:[WARWAR - Wins Above Replacement]], 3, FALSE)</f>
        <v>4</v>
      </c>
      <c r="D245" s="2">
        <f>C245/VLOOKUP(A245, FanGraphs_Current___Pitcher[[Name]:[GG - Games Pitched]], 6, FALSE)*VLOOKUP(A245,'FanGraphs ZiPS - Update - Pitch'!$B$2:$G$649, 6, FALSE)</f>
        <v>8</v>
      </c>
      <c r="E245" s="8">
        <f>VLOOKUP($A245,FanGraphs_Current___Pitcher[[Name]:[WARWAR - Wins Above Replacement]], 5, FALSE)</f>
        <v>0</v>
      </c>
      <c r="F245" s="8">
        <f>E245/VLOOKUP(A245, FanGraphs_Current___Pitcher[[Name]:[GG - Games Pitched]], 6, FALSE)*VLOOKUP(A245,'FanGraphs ZiPS - Update - Pitch'!$B$2:$G$649, 6, FALSE)</f>
        <v>0</v>
      </c>
    </row>
    <row r="246" spans="1:6" x14ac:dyDescent="0.45">
      <c r="A246" t="s">
        <v>2048</v>
      </c>
      <c r="B246" t="str">
        <f>VLOOKUP(Table8102[[#This Row],[Player]], FanGraphs_Current___Pitcher[[Name]:[Team]], 2,FALSE)</f>
        <v>BAL</v>
      </c>
      <c r="C246" s="1">
        <f>VLOOKUP($A246,FanGraphs_Current___Pitcher[[Name]:[WARWAR - Wins Above Replacement]], 3, FALSE)</f>
        <v>3</v>
      </c>
      <c r="D246" s="2">
        <f>C246/VLOOKUP(A246, FanGraphs_Current___Pitcher[[Name]:[GG - Games Pitched]], 6, FALSE)*VLOOKUP(A246,'FanGraphs ZiPS - Update - Pitch'!$B$2:$G$649, 6, FALSE)</f>
        <v>7</v>
      </c>
      <c r="E246" s="8">
        <f>VLOOKUP($A246,FanGraphs_Current___Pitcher[[Name]:[WARWAR - Wins Above Replacement]], 5, FALSE)</f>
        <v>0</v>
      </c>
      <c r="F246" s="8">
        <f>E246/VLOOKUP(A246, FanGraphs_Current___Pitcher[[Name]:[GG - Games Pitched]], 6, FALSE)*VLOOKUP(A246,'FanGraphs ZiPS - Update - Pitch'!$B$2:$G$649, 6, FALSE)</f>
        <v>0</v>
      </c>
    </row>
    <row r="247" spans="1:6" x14ac:dyDescent="0.45">
      <c r="A247" t="s">
        <v>2162</v>
      </c>
      <c r="B247" t="str">
        <f>VLOOKUP(Table8102[[#This Row],[Player]], FanGraphs_Current___Pitcher[[Name]:[Team]], 2,FALSE)</f>
        <v>KCR</v>
      </c>
      <c r="C247" s="1">
        <f>VLOOKUP($A247,FanGraphs_Current___Pitcher[[Name]:[WARWAR - Wins Above Replacement]], 3, FALSE)</f>
        <v>1</v>
      </c>
      <c r="D247" s="2">
        <f>C247/VLOOKUP(A247, FanGraphs_Current___Pitcher[[Name]:[GG - Games Pitched]], 6, FALSE)*VLOOKUP(A247,'FanGraphs ZiPS - Update - Pitch'!$B$2:$G$649, 6, FALSE)</f>
        <v>1.4722222222222221</v>
      </c>
      <c r="E247" s="8">
        <f>VLOOKUP($A247,FanGraphs_Current___Pitcher[[Name]:[WARWAR - Wins Above Replacement]], 5, FALSE)</f>
        <v>0</v>
      </c>
      <c r="F247" s="8">
        <f>E247/VLOOKUP(A247, FanGraphs_Current___Pitcher[[Name]:[GG - Games Pitched]], 6, FALSE)*VLOOKUP(A247,'FanGraphs ZiPS - Update - Pitch'!$B$2:$G$649, 6, FALSE)</f>
        <v>0</v>
      </c>
    </row>
    <row r="248" spans="1:6" x14ac:dyDescent="0.45">
      <c r="A248" t="s">
        <v>2173</v>
      </c>
      <c r="B248" t="str">
        <f>VLOOKUP(Table8102[[#This Row],[Player]], FanGraphs_Current___Pitcher[[Name]:[Team]], 2,FALSE)</f>
        <v>TEX</v>
      </c>
      <c r="C248" s="1">
        <f>VLOOKUP($A248,FanGraphs_Current___Pitcher[[Name]:[WARWAR - Wins Above Replacement]], 3, FALSE)</f>
        <v>2</v>
      </c>
      <c r="D248" s="2">
        <f>C248/VLOOKUP(A248, FanGraphs_Current___Pitcher[[Name]:[GG - Games Pitched]], 6, FALSE)*VLOOKUP(A248,'FanGraphs ZiPS - Update - Pitch'!$B$2:$G$649, 6, FALSE)</f>
        <v>3.1999999999999997</v>
      </c>
      <c r="E248" s="8">
        <f>VLOOKUP($A248,FanGraphs_Current___Pitcher[[Name]:[WARWAR - Wins Above Replacement]], 5, FALSE)</f>
        <v>0</v>
      </c>
      <c r="F248" s="8">
        <f>E248/VLOOKUP(A248, FanGraphs_Current___Pitcher[[Name]:[GG - Games Pitched]], 6, FALSE)*VLOOKUP(A248,'FanGraphs ZiPS - Update - Pitch'!$B$2:$G$649, 6, FALSE)</f>
        <v>0</v>
      </c>
    </row>
    <row r="249" spans="1:6" x14ac:dyDescent="0.45">
      <c r="A249" t="s">
        <v>2215</v>
      </c>
      <c r="B249" t="str">
        <f>VLOOKUP(Table8102[[#This Row],[Player]], FanGraphs_Current___Pitcher[[Name]:[Team]], 2,FALSE)</f>
        <v>CIN</v>
      </c>
      <c r="C249" s="1">
        <f>VLOOKUP($A249,FanGraphs_Current___Pitcher[[Name]:[WARWAR - Wins Above Replacement]], 3, FALSE)</f>
        <v>0</v>
      </c>
      <c r="D249" s="2">
        <f>C249/VLOOKUP(A249, FanGraphs_Current___Pitcher[[Name]:[GG - Games Pitched]], 6, FALSE)*VLOOKUP(A249,'FanGraphs ZiPS - Update - Pitch'!$B$2:$G$649, 6, FALSE)</f>
        <v>0</v>
      </c>
      <c r="E249" s="8">
        <f>VLOOKUP($A249,FanGraphs_Current___Pitcher[[Name]:[WARWAR - Wins Above Replacement]], 5, FALSE)</f>
        <v>0</v>
      </c>
      <c r="F249" s="8">
        <f>E249/VLOOKUP(A249, FanGraphs_Current___Pitcher[[Name]:[GG - Games Pitched]], 6, FALSE)*VLOOKUP(A249,'FanGraphs ZiPS - Update - Pitch'!$B$2:$G$649, 6, FALSE)</f>
        <v>0</v>
      </c>
    </row>
    <row r="250" spans="1:6" x14ac:dyDescent="0.45">
      <c r="A250" t="s">
        <v>2286</v>
      </c>
      <c r="B250" t="str">
        <f>VLOOKUP(Table8102[[#This Row],[Player]], FanGraphs_Current___Pitcher[[Name]:[Team]], 2,FALSE)</f>
        <v>COL</v>
      </c>
      <c r="C250" s="1">
        <f>VLOOKUP($A250,FanGraphs_Current___Pitcher[[Name]:[WARWAR - Wins Above Replacement]], 3, FALSE)</f>
        <v>1</v>
      </c>
      <c r="D250" s="2">
        <f>C250/VLOOKUP(A250, FanGraphs_Current___Pitcher[[Name]:[GG - Games Pitched]], 6, FALSE)*VLOOKUP(A250,'FanGraphs ZiPS - Update - Pitch'!$B$2:$G$649, 6, FALSE)</f>
        <v>1.6111111111111109</v>
      </c>
      <c r="E250" s="8">
        <f>VLOOKUP($A250,FanGraphs_Current___Pitcher[[Name]:[WARWAR - Wins Above Replacement]], 5, FALSE)</f>
        <v>0</v>
      </c>
      <c r="F250" s="8">
        <f>E250/VLOOKUP(A250, FanGraphs_Current___Pitcher[[Name]:[GG - Games Pitched]], 6, FALSE)*VLOOKUP(A250,'FanGraphs ZiPS - Update - Pitch'!$B$2:$G$649, 6, FALSE)</f>
        <v>0</v>
      </c>
    </row>
    <row r="251" spans="1:6" x14ac:dyDescent="0.45">
      <c r="A251" t="s">
        <v>2284</v>
      </c>
      <c r="B251" t="str">
        <f>VLOOKUP(Table8102[[#This Row],[Player]], FanGraphs_Current___Pitcher[[Name]:[Team]], 2,FALSE)</f>
        <v>BOS</v>
      </c>
      <c r="C251" s="1">
        <f>VLOOKUP($A251,FanGraphs_Current___Pitcher[[Name]:[WARWAR - Wins Above Replacement]], 3, FALSE)</f>
        <v>2</v>
      </c>
      <c r="D251" s="2">
        <f>C251/VLOOKUP(A251, FanGraphs_Current___Pitcher[[Name]:[GG - Games Pitched]], 6, FALSE)*VLOOKUP(A251,'FanGraphs ZiPS - Update - Pitch'!$B$2:$G$649, 6, FALSE)</f>
        <v>3.4857142857142858</v>
      </c>
      <c r="E251" s="8">
        <f>VLOOKUP($A251,FanGraphs_Current___Pitcher[[Name]:[WARWAR - Wins Above Replacement]], 5, FALSE)</f>
        <v>0</v>
      </c>
      <c r="F251" s="8">
        <f>E251/VLOOKUP(A251, FanGraphs_Current___Pitcher[[Name]:[GG - Games Pitched]], 6, FALSE)*VLOOKUP(A251,'FanGraphs ZiPS - Update - Pitch'!$B$2:$G$649, 6, FALSE)</f>
        <v>0</v>
      </c>
    </row>
    <row r="252" spans="1:6" x14ac:dyDescent="0.45">
      <c r="A252" t="s">
        <v>340</v>
      </c>
      <c r="B252" t="str">
        <f>VLOOKUP(Table8102[[#This Row],[Player]], FanGraphs_Current___Pitcher[[Name]:[Team]], 2,FALSE)</f>
        <v>LAA</v>
      </c>
      <c r="C252" s="1">
        <f>VLOOKUP($A252,FanGraphs_Current___Pitcher[[Name]:[WARWAR - Wins Above Replacement]], 3, FALSE)</f>
        <v>3</v>
      </c>
      <c r="D252" s="2">
        <f>C252/VLOOKUP(A252, FanGraphs_Current___Pitcher[[Name]:[GG - Games Pitched]], 6, FALSE)*VLOOKUP(A252,'FanGraphs ZiPS - Update - Pitch'!$B$2:$G$649, 6, FALSE)</f>
        <v>4.9411764705882355</v>
      </c>
      <c r="E252" s="8">
        <f>VLOOKUP($A252,FanGraphs_Current___Pitcher[[Name]:[WARWAR - Wins Above Replacement]], 5, FALSE)</f>
        <v>0</v>
      </c>
      <c r="F252" s="8">
        <f>E252/VLOOKUP(A252, FanGraphs_Current___Pitcher[[Name]:[GG - Games Pitched]], 6, FALSE)*VLOOKUP(A252,'FanGraphs ZiPS - Update - Pitch'!$B$2:$G$649, 6, FALSE)</f>
        <v>0</v>
      </c>
    </row>
    <row r="253" spans="1:6" x14ac:dyDescent="0.45">
      <c r="A253" t="s">
        <v>2243</v>
      </c>
      <c r="B253" t="str">
        <f>VLOOKUP(Table8102[[#This Row],[Player]], FanGraphs_Current___Pitcher[[Name]:[Team]], 2,FALSE)</f>
        <v>OAK</v>
      </c>
      <c r="C253" s="1">
        <f>VLOOKUP($A253,FanGraphs_Current___Pitcher[[Name]:[WARWAR - Wins Above Replacement]], 3, FALSE)</f>
        <v>3</v>
      </c>
      <c r="D253" s="2">
        <f>C253/VLOOKUP(A253, FanGraphs_Current___Pitcher[[Name]:[GG - Games Pitched]], 6, FALSE)*VLOOKUP(A253,'FanGraphs ZiPS - Update - Pitch'!$B$2:$G$649, 6, FALSE)</f>
        <v>5.25</v>
      </c>
      <c r="E253" s="8">
        <f>VLOOKUP($A253,FanGraphs_Current___Pitcher[[Name]:[WARWAR - Wins Above Replacement]], 5, FALSE)</f>
        <v>0</v>
      </c>
      <c r="F253" s="8">
        <f>E253/VLOOKUP(A253, FanGraphs_Current___Pitcher[[Name]:[GG - Games Pitched]], 6, FALSE)*VLOOKUP(A253,'FanGraphs ZiPS - Update - Pitch'!$B$2:$G$649, 6, FALSE)</f>
        <v>0</v>
      </c>
    </row>
    <row r="254" spans="1:6" x14ac:dyDescent="0.45">
      <c r="A254" t="s">
        <v>2201</v>
      </c>
      <c r="B254" t="str">
        <f>VLOOKUP(Table8102[[#This Row],[Player]], FanGraphs_Current___Pitcher[[Name]:[Team]], 2,FALSE)</f>
        <v>CIN</v>
      </c>
      <c r="C254" s="1">
        <f>VLOOKUP($A254,FanGraphs_Current___Pitcher[[Name]:[WARWAR - Wins Above Replacement]], 3, FALSE)</f>
        <v>0</v>
      </c>
      <c r="D254" s="2">
        <f>C254/VLOOKUP(A254, FanGraphs_Current___Pitcher[[Name]:[GG - Games Pitched]], 6, FALSE)*VLOOKUP(A254,'FanGraphs ZiPS - Update - Pitch'!$B$2:$G$649, 6, FALSE)</f>
        <v>0</v>
      </c>
      <c r="E254" s="8">
        <f>VLOOKUP($A254,FanGraphs_Current___Pitcher[[Name]:[WARWAR - Wins Above Replacement]], 5, FALSE)</f>
        <v>0</v>
      </c>
      <c r="F254" s="8">
        <f>E254/VLOOKUP(A254, FanGraphs_Current___Pitcher[[Name]:[GG - Games Pitched]], 6, FALSE)*VLOOKUP(A254,'FanGraphs ZiPS - Update - Pitch'!$B$2:$G$649, 6, FALSE)</f>
        <v>0</v>
      </c>
    </row>
    <row r="255" spans="1:6" x14ac:dyDescent="0.45">
      <c r="A255" t="s">
        <v>2141</v>
      </c>
      <c r="B255" t="str">
        <f>VLOOKUP(Table8102[[#This Row],[Player]], FanGraphs_Current___Pitcher[[Name]:[Team]], 2,FALSE)</f>
        <v>CLE</v>
      </c>
      <c r="C255" s="1">
        <f>VLOOKUP($A255,FanGraphs_Current___Pitcher[[Name]:[WARWAR - Wins Above Replacement]], 3, FALSE)</f>
        <v>3</v>
      </c>
      <c r="D255" s="2">
        <f>C255/VLOOKUP(A255, FanGraphs_Current___Pitcher[[Name]:[GG - Games Pitched]], 6, FALSE)*VLOOKUP(A255,'FanGraphs ZiPS - Update - Pitch'!$B$2:$G$649, 6, FALSE)</f>
        <v>5.1428571428571423</v>
      </c>
      <c r="E255" s="8">
        <f>VLOOKUP($A255,FanGraphs_Current___Pitcher[[Name]:[WARWAR - Wins Above Replacement]], 5, FALSE)</f>
        <v>0</v>
      </c>
      <c r="F255" s="8">
        <f>E255/VLOOKUP(A255, FanGraphs_Current___Pitcher[[Name]:[GG - Games Pitched]], 6, FALSE)*VLOOKUP(A255,'FanGraphs ZiPS - Update - Pitch'!$B$2:$G$649, 6, FALSE)</f>
        <v>0</v>
      </c>
    </row>
    <row r="256" spans="1:6" x14ac:dyDescent="0.45">
      <c r="A256" t="s">
        <v>2112</v>
      </c>
      <c r="B256" t="str">
        <f>VLOOKUP(Table8102[[#This Row],[Player]], FanGraphs_Current___Pitcher[[Name]:[Team]], 2,FALSE)</f>
        <v>ARI</v>
      </c>
      <c r="C256" s="1">
        <f>VLOOKUP($A256,FanGraphs_Current___Pitcher[[Name]:[WARWAR - Wins Above Replacement]], 3, FALSE)</f>
        <v>2</v>
      </c>
      <c r="D256" s="2">
        <f>C256/VLOOKUP(A256, FanGraphs_Current___Pitcher[[Name]:[GG - Games Pitched]], 6, FALSE)*VLOOKUP(A256,'FanGraphs ZiPS - Update - Pitch'!$B$2:$G$649, 6, FALSE)</f>
        <v>4</v>
      </c>
      <c r="E256" s="8">
        <f>VLOOKUP($A256,FanGraphs_Current___Pitcher[[Name]:[WARWAR - Wins Above Replacement]], 5, FALSE)</f>
        <v>0</v>
      </c>
      <c r="F256" s="8">
        <f>E256/VLOOKUP(A256, FanGraphs_Current___Pitcher[[Name]:[GG - Games Pitched]], 6, FALSE)*VLOOKUP(A256,'FanGraphs ZiPS - Update - Pitch'!$B$2:$G$649, 6, FALSE)</f>
        <v>0</v>
      </c>
    </row>
    <row r="257" spans="1:6" x14ac:dyDescent="0.45">
      <c r="A257" t="s">
        <v>2235</v>
      </c>
      <c r="B257" t="str">
        <f>VLOOKUP(Table8102[[#This Row],[Player]], FanGraphs_Current___Pitcher[[Name]:[Team]], 2,FALSE)</f>
        <v>SFG</v>
      </c>
      <c r="C257" s="1">
        <f>VLOOKUP($A257,FanGraphs_Current___Pitcher[[Name]:[WARWAR - Wins Above Replacement]], 3, FALSE)</f>
        <v>3</v>
      </c>
      <c r="D257" s="2">
        <f>C257/VLOOKUP(A257, FanGraphs_Current___Pitcher[[Name]:[GG - Games Pitched]], 6, FALSE)*VLOOKUP(A257,'FanGraphs ZiPS - Update - Pitch'!$B$2:$G$649, 6, FALSE)</f>
        <v>4.8888888888888884</v>
      </c>
      <c r="E257" s="8">
        <f>VLOOKUP($A257,FanGraphs_Current___Pitcher[[Name]:[WARWAR - Wins Above Replacement]], 5, FALSE)</f>
        <v>0</v>
      </c>
      <c r="F257" s="8">
        <f>E257/VLOOKUP(A257, FanGraphs_Current___Pitcher[[Name]:[GG - Games Pitched]], 6, FALSE)*VLOOKUP(A257,'FanGraphs ZiPS - Update - Pitch'!$B$2:$G$649, 6, FALSE)</f>
        <v>0</v>
      </c>
    </row>
    <row r="258" spans="1:6" x14ac:dyDescent="0.45">
      <c r="A258" t="s">
        <v>341</v>
      </c>
      <c r="B258" t="str">
        <f>VLOOKUP(Table8102[[#This Row],[Player]], FanGraphs_Current___Pitcher[[Name]:[Team]], 2,FALSE)</f>
        <v>COL</v>
      </c>
      <c r="C258" s="1">
        <f>VLOOKUP($A258,FanGraphs_Current___Pitcher[[Name]:[WARWAR - Wins Above Replacement]], 3, FALSE)</f>
        <v>2</v>
      </c>
      <c r="D258" s="2">
        <f>C258/VLOOKUP(A258, FanGraphs_Current___Pitcher[[Name]:[GG - Games Pitched]], 6, FALSE)*VLOOKUP(A258,'FanGraphs ZiPS - Update - Pitch'!$B$2:$G$649, 6, FALSE)</f>
        <v>3.625</v>
      </c>
      <c r="E258" s="8">
        <f>VLOOKUP($A258,FanGraphs_Current___Pitcher[[Name]:[WARWAR - Wins Above Replacement]], 5, FALSE)</f>
        <v>0</v>
      </c>
      <c r="F258" s="8">
        <f>E258/VLOOKUP(A258, FanGraphs_Current___Pitcher[[Name]:[GG - Games Pitched]], 6, FALSE)*VLOOKUP(A258,'FanGraphs ZiPS - Update - Pitch'!$B$2:$G$649, 6, FALSE)</f>
        <v>0</v>
      </c>
    </row>
    <row r="259" spans="1:6" x14ac:dyDescent="0.45">
      <c r="A259" t="s">
        <v>2144</v>
      </c>
      <c r="B259" t="str">
        <f>VLOOKUP(Table8102[[#This Row],[Player]], FanGraphs_Current___Pitcher[[Name]:[Team]], 2,FALSE)</f>
        <v>DET</v>
      </c>
      <c r="C259" s="1">
        <f>VLOOKUP($A259,FanGraphs_Current___Pitcher[[Name]:[WARWAR - Wins Above Replacement]], 3, FALSE)</f>
        <v>2</v>
      </c>
      <c r="D259" s="2">
        <f>C259/VLOOKUP(A259, FanGraphs_Current___Pitcher[[Name]:[GG - Games Pitched]], 6, FALSE)*VLOOKUP(A259,'FanGraphs ZiPS - Update - Pitch'!$B$2:$G$649, 6, FALSE)</f>
        <v>3.714285714285714</v>
      </c>
      <c r="E259" s="8">
        <f>VLOOKUP($A259,FanGraphs_Current___Pitcher[[Name]:[WARWAR - Wins Above Replacement]], 5, FALSE)</f>
        <v>0</v>
      </c>
      <c r="F259" s="8">
        <f>E259/VLOOKUP(A259, FanGraphs_Current___Pitcher[[Name]:[GG - Games Pitched]], 6, FALSE)*VLOOKUP(A259,'FanGraphs ZiPS - Update - Pitch'!$B$2:$G$649, 6, FALSE)</f>
        <v>0</v>
      </c>
    </row>
    <row r="260" spans="1:6" x14ac:dyDescent="0.45">
      <c r="A260" t="s">
        <v>342</v>
      </c>
      <c r="B260" t="str">
        <f>VLOOKUP(Table8102[[#This Row],[Player]], FanGraphs_Current___Pitcher[[Name]:[Team]], 2,FALSE)</f>
        <v>NYM</v>
      </c>
      <c r="C260" s="1">
        <f>VLOOKUP($A260,FanGraphs_Current___Pitcher[[Name]:[WARWAR - Wins Above Replacement]], 3, FALSE)</f>
        <v>3</v>
      </c>
      <c r="D260" s="2">
        <f>C260/VLOOKUP(A260, FanGraphs_Current___Pitcher[[Name]:[GG - Games Pitched]], 6, FALSE)*VLOOKUP(A260,'FanGraphs ZiPS - Update - Pitch'!$B$2:$G$649, 6, FALSE)</f>
        <v>5.25</v>
      </c>
      <c r="E260" s="8">
        <f>VLOOKUP($A260,FanGraphs_Current___Pitcher[[Name]:[WARWAR - Wins Above Replacement]], 5, FALSE)</f>
        <v>0</v>
      </c>
      <c r="F260" s="8">
        <f>E260/VLOOKUP(A260, FanGraphs_Current___Pitcher[[Name]:[GG - Games Pitched]], 6, FALSE)*VLOOKUP(A260,'FanGraphs ZiPS - Update - Pitch'!$B$2:$G$649, 6, FALSE)</f>
        <v>0</v>
      </c>
    </row>
    <row r="261" spans="1:6" x14ac:dyDescent="0.45">
      <c r="A261" t="s">
        <v>2185</v>
      </c>
      <c r="B261" t="str">
        <f>VLOOKUP(Table8102[[#This Row],[Player]], FanGraphs_Current___Pitcher[[Name]:[Team]], 2,FALSE)</f>
        <v>MIL</v>
      </c>
      <c r="C261" s="1">
        <f>VLOOKUP($A261,FanGraphs_Current___Pitcher[[Name]:[WARWAR - Wins Above Replacement]], 3, FALSE)</f>
        <v>5</v>
      </c>
      <c r="D261" s="2">
        <f>C261/VLOOKUP(A261, FanGraphs_Current___Pitcher[[Name]:[GG - Games Pitched]], 6, FALSE)*VLOOKUP(A261,'FanGraphs ZiPS - Update - Pitch'!$B$2:$G$649, 6, FALSE)</f>
        <v>9.5</v>
      </c>
      <c r="E261" s="8">
        <f>VLOOKUP($A261,FanGraphs_Current___Pitcher[[Name]:[WARWAR - Wins Above Replacement]], 5, FALSE)</f>
        <v>0</v>
      </c>
      <c r="F261" s="8">
        <f>E261/VLOOKUP(A261, FanGraphs_Current___Pitcher[[Name]:[GG - Games Pitched]], 6, FALSE)*VLOOKUP(A261,'FanGraphs ZiPS - Update - Pitch'!$B$2:$G$649, 6, FALSE)</f>
        <v>0</v>
      </c>
    </row>
    <row r="262" spans="1:6" x14ac:dyDescent="0.45">
      <c r="A262" t="s">
        <v>2200</v>
      </c>
      <c r="B262" t="str">
        <f>VLOOKUP(Table8102[[#This Row],[Player]], FanGraphs_Current___Pitcher[[Name]:[Team]], 2,FALSE)</f>
        <v>COL</v>
      </c>
      <c r="C262" s="1">
        <f>VLOOKUP($A262,FanGraphs_Current___Pitcher[[Name]:[WARWAR - Wins Above Replacement]], 3, FALSE)</f>
        <v>2</v>
      </c>
      <c r="D262" s="2">
        <f>C262/VLOOKUP(A262, FanGraphs_Current___Pitcher[[Name]:[GG - Games Pitched]], 6, FALSE)*VLOOKUP(A262,'FanGraphs ZiPS - Update - Pitch'!$B$2:$G$649, 6, FALSE)</f>
        <v>3.7333333333333334</v>
      </c>
      <c r="E262" s="8">
        <f>VLOOKUP($A262,FanGraphs_Current___Pitcher[[Name]:[WARWAR - Wins Above Replacement]], 5, FALSE)</f>
        <v>0</v>
      </c>
      <c r="F262" s="8">
        <f>E262/VLOOKUP(A262, FanGraphs_Current___Pitcher[[Name]:[GG - Games Pitched]], 6, FALSE)*VLOOKUP(A262,'FanGraphs ZiPS - Update - Pitch'!$B$2:$G$649, 6, FALSE)</f>
        <v>0</v>
      </c>
    </row>
    <row r="263" spans="1:6" x14ac:dyDescent="0.45">
      <c r="A263" t="s">
        <v>2241</v>
      </c>
      <c r="B263" t="str">
        <f>VLOOKUP(Table8102[[#This Row],[Player]], FanGraphs_Current___Pitcher[[Name]:[Team]], 2,FALSE)</f>
        <v>MIA</v>
      </c>
      <c r="C263" s="1">
        <f>VLOOKUP($A263,FanGraphs_Current___Pitcher[[Name]:[WARWAR - Wins Above Replacement]], 3, FALSE)</f>
        <v>0</v>
      </c>
      <c r="D263" s="2">
        <f>C263/VLOOKUP(A263, FanGraphs_Current___Pitcher[[Name]:[GG - Games Pitched]], 6, FALSE)*VLOOKUP(A263,'FanGraphs ZiPS - Update - Pitch'!$B$2:$G$649, 6, FALSE)</f>
        <v>0</v>
      </c>
      <c r="E263" s="8">
        <f>VLOOKUP($A263,FanGraphs_Current___Pitcher[[Name]:[WARWAR - Wins Above Replacement]], 5, FALSE)</f>
        <v>0</v>
      </c>
      <c r="F263" s="8">
        <f>E263/VLOOKUP(A263, FanGraphs_Current___Pitcher[[Name]:[GG - Games Pitched]], 6, FALSE)*VLOOKUP(A263,'FanGraphs ZiPS - Update - Pitch'!$B$2:$G$649, 6, FALSE)</f>
        <v>0</v>
      </c>
    </row>
    <row r="264" spans="1:6" x14ac:dyDescent="0.45">
      <c r="A264" t="s">
        <v>2121</v>
      </c>
      <c r="B264" t="str">
        <f>VLOOKUP(Table8102[[#This Row],[Player]], FanGraphs_Current___Pitcher[[Name]:[Team]], 2,FALSE)</f>
        <v>CHW</v>
      </c>
      <c r="C264" s="1">
        <f>VLOOKUP($A264,FanGraphs_Current___Pitcher[[Name]:[WARWAR - Wins Above Replacement]], 3, FALSE)</f>
        <v>1</v>
      </c>
      <c r="D264" s="2">
        <f>C264/VLOOKUP(A264, FanGraphs_Current___Pitcher[[Name]:[GG - Games Pitched]], 6, FALSE)*VLOOKUP(A264,'FanGraphs ZiPS - Update - Pitch'!$B$2:$G$649, 6, FALSE)</f>
        <v>1.7058823529411764</v>
      </c>
      <c r="E264" s="8">
        <f>VLOOKUP($A264,FanGraphs_Current___Pitcher[[Name]:[WARWAR - Wins Above Replacement]], 5, FALSE)</f>
        <v>0</v>
      </c>
      <c r="F264" s="8">
        <f>E264/VLOOKUP(A264, FanGraphs_Current___Pitcher[[Name]:[GG - Games Pitched]], 6, FALSE)*VLOOKUP(A264,'FanGraphs ZiPS - Update - Pitch'!$B$2:$G$649, 6, FALSE)</f>
        <v>0</v>
      </c>
    </row>
    <row r="265" spans="1:6" x14ac:dyDescent="0.45">
      <c r="A265" t="s">
        <v>2292</v>
      </c>
      <c r="B265" t="str">
        <f>VLOOKUP(Table8102[[#This Row],[Player]], FanGraphs_Current___Pitcher[[Name]:[Team]], 2,FALSE)</f>
        <v>ATL</v>
      </c>
      <c r="C265" s="1">
        <f>VLOOKUP($A265,FanGraphs_Current___Pitcher[[Name]:[WARWAR - Wins Above Replacement]], 3, FALSE)</f>
        <v>1</v>
      </c>
      <c r="D265" s="2">
        <f>C265/VLOOKUP(A265, FanGraphs_Current___Pitcher[[Name]:[GG - Games Pitched]], 6, FALSE)*VLOOKUP(A265,'FanGraphs ZiPS - Update - Pitch'!$B$2:$G$649, 6, FALSE)</f>
        <v>1.8076923076923077</v>
      </c>
      <c r="E265" s="8">
        <f>VLOOKUP($A265,FanGraphs_Current___Pitcher[[Name]:[WARWAR - Wins Above Replacement]], 5, FALSE)</f>
        <v>0</v>
      </c>
      <c r="F265" s="8">
        <f>E265/VLOOKUP(A265, FanGraphs_Current___Pitcher[[Name]:[GG - Games Pitched]], 6, FALSE)*VLOOKUP(A265,'FanGraphs ZiPS - Update - Pitch'!$B$2:$G$649, 6, FALSE)</f>
        <v>0</v>
      </c>
    </row>
    <row r="266" spans="1:6" x14ac:dyDescent="0.45">
      <c r="A266" t="s">
        <v>2221</v>
      </c>
      <c r="B266" t="str">
        <f>VLOOKUP(Table8102[[#This Row],[Player]], FanGraphs_Current___Pitcher[[Name]:[Team]], 2,FALSE)</f>
        <v>OAK</v>
      </c>
      <c r="C266" s="1">
        <f>VLOOKUP($A266,FanGraphs_Current___Pitcher[[Name]:[WARWAR - Wins Above Replacement]], 3, FALSE)</f>
        <v>1</v>
      </c>
      <c r="D266" s="2">
        <f>C266/VLOOKUP(A266, FanGraphs_Current___Pitcher[[Name]:[GG - Games Pitched]], 6, FALSE)*VLOOKUP(A266,'FanGraphs ZiPS - Update - Pitch'!$B$2:$G$649, 6, FALSE)</f>
        <v>2.25</v>
      </c>
      <c r="E266" s="8">
        <f>VLOOKUP($A266,FanGraphs_Current___Pitcher[[Name]:[WARWAR - Wins Above Replacement]], 5, FALSE)</f>
        <v>0</v>
      </c>
      <c r="F266" s="8">
        <f>E266/VLOOKUP(A266, FanGraphs_Current___Pitcher[[Name]:[GG - Games Pitched]], 6, FALSE)*VLOOKUP(A266,'FanGraphs ZiPS - Update - Pitch'!$B$2:$G$649, 6, FALSE)</f>
        <v>0</v>
      </c>
    </row>
    <row r="267" spans="1:6" x14ac:dyDescent="0.45">
      <c r="A267" t="s">
        <v>2198</v>
      </c>
      <c r="B267" t="str">
        <f>VLOOKUP(Table8102[[#This Row],[Player]], FanGraphs_Current___Pitcher[[Name]:[Team]], 2,FALSE)</f>
        <v>SDP</v>
      </c>
      <c r="C267" s="1">
        <f>VLOOKUP($A267,FanGraphs_Current___Pitcher[[Name]:[WARWAR - Wins Above Replacement]], 3, FALSE)</f>
        <v>2</v>
      </c>
      <c r="D267" s="2">
        <f>C267/VLOOKUP(A267, FanGraphs_Current___Pitcher[[Name]:[GG - Games Pitched]], 6, FALSE)*VLOOKUP(A267,'FanGraphs ZiPS - Update - Pitch'!$B$2:$G$649, 6, FALSE)</f>
        <v>4</v>
      </c>
      <c r="E267" s="8">
        <f>VLOOKUP($A267,FanGraphs_Current___Pitcher[[Name]:[WARWAR - Wins Above Replacement]], 5, FALSE)</f>
        <v>0</v>
      </c>
      <c r="F267" s="8">
        <f>E267/VLOOKUP(A267, FanGraphs_Current___Pitcher[[Name]:[GG - Games Pitched]], 6, FALSE)*VLOOKUP(A267,'FanGraphs ZiPS - Update - Pitch'!$B$2:$G$649, 6, FALSE)</f>
        <v>0</v>
      </c>
    </row>
    <row r="268" spans="1:6" x14ac:dyDescent="0.45">
      <c r="A268" t="s">
        <v>2103</v>
      </c>
      <c r="B268" t="str">
        <f>VLOOKUP(Table8102[[#This Row],[Player]], FanGraphs_Current___Pitcher[[Name]:[Team]], 2,FALSE)</f>
        <v>COL</v>
      </c>
      <c r="C268" s="1">
        <f>VLOOKUP($A268,FanGraphs_Current___Pitcher[[Name]:[WARWAR - Wins Above Replacement]], 3, FALSE)</f>
        <v>0</v>
      </c>
      <c r="D268" s="2">
        <f>C268/VLOOKUP(A268, FanGraphs_Current___Pitcher[[Name]:[GG - Games Pitched]], 6, FALSE)*VLOOKUP(A268,'FanGraphs ZiPS - Update - Pitch'!$B$2:$G$649, 6, FALSE)</f>
        <v>0</v>
      </c>
      <c r="E268" s="8">
        <f>VLOOKUP($A268,FanGraphs_Current___Pitcher[[Name]:[WARWAR - Wins Above Replacement]], 5, FALSE)</f>
        <v>0</v>
      </c>
      <c r="F268" s="8">
        <f>E268/VLOOKUP(A268, FanGraphs_Current___Pitcher[[Name]:[GG - Games Pitched]], 6, FALSE)*VLOOKUP(A268,'FanGraphs ZiPS - Update - Pitch'!$B$2:$G$649, 6, FALSE)</f>
        <v>0</v>
      </c>
    </row>
    <row r="269" spans="1:6" x14ac:dyDescent="0.45">
      <c r="A269" t="s">
        <v>2161</v>
      </c>
      <c r="B269" t="str">
        <f>VLOOKUP(Table8102[[#This Row],[Player]], FanGraphs_Current___Pitcher[[Name]:[Team]], 2,FALSE)</f>
        <v>TOR</v>
      </c>
      <c r="C269" s="1">
        <f>VLOOKUP($A269,FanGraphs_Current___Pitcher[[Name]:[WARWAR - Wins Above Replacement]], 3, FALSE)</f>
        <v>3</v>
      </c>
      <c r="D269" s="2">
        <f>C269/VLOOKUP(A269, FanGraphs_Current___Pitcher[[Name]:[GG - Games Pitched]], 6, FALSE)*VLOOKUP(A269,'FanGraphs ZiPS - Update - Pitch'!$B$2:$G$649, 6, FALSE)</f>
        <v>6</v>
      </c>
      <c r="E269" s="8">
        <f>VLOOKUP($A269,FanGraphs_Current___Pitcher[[Name]:[WARWAR - Wins Above Replacement]], 5, FALSE)</f>
        <v>0</v>
      </c>
      <c r="F269" s="8">
        <f>E269/VLOOKUP(A269, FanGraphs_Current___Pitcher[[Name]:[GG - Games Pitched]], 6, FALSE)*VLOOKUP(A269,'FanGraphs ZiPS - Update - Pitch'!$B$2:$G$649, 6, FALSE)</f>
        <v>0</v>
      </c>
    </row>
    <row r="270" spans="1:6" x14ac:dyDescent="0.45">
      <c r="A270" t="s">
        <v>2132</v>
      </c>
      <c r="B270" t="str">
        <f>VLOOKUP(Table8102[[#This Row],[Player]], FanGraphs_Current___Pitcher[[Name]:[Team]], 2,FALSE)</f>
        <v>OAK</v>
      </c>
      <c r="C270" s="1">
        <f>VLOOKUP($A270,FanGraphs_Current___Pitcher[[Name]:[WARWAR - Wins Above Replacement]], 3, FALSE)</f>
        <v>0</v>
      </c>
      <c r="D270" s="2">
        <f>C270/VLOOKUP(A270, FanGraphs_Current___Pitcher[[Name]:[GG - Games Pitched]], 6, FALSE)*VLOOKUP(A270,'FanGraphs ZiPS - Update - Pitch'!$B$2:$G$649, 6, FALSE)</f>
        <v>0</v>
      </c>
      <c r="E270" s="8">
        <f>VLOOKUP($A270,FanGraphs_Current___Pitcher[[Name]:[WARWAR - Wins Above Replacement]], 5, FALSE)</f>
        <v>0</v>
      </c>
      <c r="F270" s="8">
        <f>E270/VLOOKUP(A270, FanGraphs_Current___Pitcher[[Name]:[GG - Games Pitched]], 6, FALSE)*VLOOKUP(A270,'FanGraphs ZiPS - Update - Pitch'!$B$2:$G$649, 6, FALSE)</f>
        <v>0</v>
      </c>
    </row>
    <row r="271" spans="1:6" x14ac:dyDescent="0.45">
      <c r="A271" t="s">
        <v>2154</v>
      </c>
      <c r="B271" t="str">
        <f>VLOOKUP(Table8102[[#This Row],[Player]], FanGraphs_Current___Pitcher[[Name]:[Team]], 2,FALSE)</f>
        <v>DET</v>
      </c>
      <c r="C271" s="1">
        <f>VLOOKUP($A271,FanGraphs_Current___Pitcher[[Name]:[WARWAR - Wins Above Replacement]], 3, FALSE)</f>
        <v>0</v>
      </c>
      <c r="D271" s="2">
        <f>C271/VLOOKUP(A271, FanGraphs_Current___Pitcher[[Name]:[GG - Games Pitched]], 6, FALSE)*VLOOKUP(A271,'FanGraphs ZiPS - Update - Pitch'!$B$2:$G$649, 6, FALSE)</f>
        <v>0</v>
      </c>
      <c r="E271" s="8">
        <f>VLOOKUP($A271,FanGraphs_Current___Pitcher[[Name]:[WARWAR - Wins Above Replacement]], 5, FALSE)</f>
        <v>0</v>
      </c>
      <c r="F271" s="8">
        <f>E271/VLOOKUP(A271, FanGraphs_Current___Pitcher[[Name]:[GG - Games Pitched]], 6, FALSE)*VLOOKUP(A271,'FanGraphs ZiPS - Update - Pitch'!$B$2:$G$649, 6, FALSE)</f>
        <v>0</v>
      </c>
    </row>
    <row r="272" spans="1:6" x14ac:dyDescent="0.45">
      <c r="A272" t="s">
        <v>2267</v>
      </c>
      <c r="B272" t="str">
        <f>VLOOKUP(Table8102[[#This Row],[Player]], FanGraphs_Current___Pitcher[[Name]:[Team]], 2,FALSE)</f>
        <v>SFG</v>
      </c>
      <c r="C272" s="1">
        <f>VLOOKUP($A272,FanGraphs_Current___Pitcher[[Name]:[WARWAR - Wins Above Replacement]], 3, FALSE)</f>
        <v>3</v>
      </c>
      <c r="D272" s="2">
        <f>C272/VLOOKUP(A272, FanGraphs_Current___Pitcher[[Name]:[GG - Games Pitched]], 6, FALSE)*VLOOKUP(A272,'FanGraphs ZiPS - Update - Pitch'!$B$2:$G$649, 6, FALSE)</f>
        <v>5.75</v>
      </c>
      <c r="E272" s="8">
        <f>VLOOKUP($A272,FanGraphs_Current___Pitcher[[Name]:[WARWAR - Wins Above Replacement]], 5, FALSE)</f>
        <v>0</v>
      </c>
      <c r="F272" s="8">
        <f>E272/VLOOKUP(A272, FanGraphs_Current___Pitcher[[Name]:[GG - Games Pitched]], 6, FALSE)*VLOOKUP(A272,'FanGraphs ZiPS - Update - Pitch'!$B$2:$G$649, 6, FALSE)</f>
        <v>0</v>
      </c>
    </row>
    <row r="273" spans="1:6" x14ac:dyDescent="0.45">
      <c r="A273" t="s">
        <v>2227</v>
      </c>
      <c r="B273" t="str">
        <f>VLOOKUP(Table8102[[#This Row],[Player]], FanGraphs_Current___Pitcher[[Name]:[Team]], 2,FALSE)</f>
        <v>OAK</v>
      </c>
      <c r="C273" s="1">
        <f>VLOOKUP($A273,FanGraphs_Current___Pitcher[[Name]:[WARWAR - Wins Above Replacement]], 3, FALSE)</f>
        <v>1</v>
      </c>
      <c r="D273" s="2">
        <f>C273/VLOOKUP(A273, FanGraphs_Current___Pitcher[[Name]:[GG - Games Pitched]], 6, FALSE)*VLOOKUP(A273,'FanGraphs ZiPS - Update - Pitch'!$B$2:$G$649, 6, FALSE)</f>
        <v>2.1111111111111112</v>
      </c>
      <c r="E273" s="8">
        <f>VLOOKUP($A273,FanGraphs_Current___Pitcher[[Name]:[WARWAR - Wins Above Replacement]], 5, FALSE)</f>
        <v>0</v>
      </c>
      <c r="F273" s="8">
        <f>E273/VLOOKUP(A273, FanGraphs_Current___Pitcher[[Name]:[GG - Games Pitched]], 6, FALSE)*VLOOKUP(A273,'FanGraphs ZiPS - Update - Pitch'!$B$2:$G$649, 6, FALSE)</f>
        <v>0</v>
      </c>
    </row>
    <row r="274" spans="1:6" x14ac:dyDescent="0.45">
      <c r="A274" t="s">
        <v>2416</v>
      </c>
      <c r="B274" t="str">
        <f>VLOOKUP(Table8102[[#This Row],[Player]], FanGraphs_Current___Pitcher[[Name]:[Team]], 2,FALSE)</f>
        <v>WSN</v>
      </c>
      <c r="C274" s="1">
        <f>VLOOKUP($A274,FanGraphs_Current___Pitcher[[Name]:[WARWAR - Wins Above Replacement]], 3, FALSE)</f>
        <v>1</v>
      </c>
      <c r="D274" s="2">
        <f>C274/VLOOKUP(A274, FanGraphs_Current___Pitcher[[Name]:[GG - Games Pitched]], 6, FALSE)*VLOOKUP(A274,'FanGraphs ZiPS - Update - Pitch'!$B$2:$G$649, 6, FALSE)</f>
        <v>1.8823529411764706</v>
      </c>
      <c r="E274" s="8">
        <f>VLOOKUP($A274,FanGraphs_Current___Pitcher[[Name]:[WARWAR - Wins Above Replacement]], 5, FALSE)</f>
        <v>0</v>
      </c>
      <c r="F274" s="8">
        <f>E274/VLOOKUP(A274, FanGraphs_Current___Pitcher[[Name]:[GG - Games Pitched]], 6, FALSE)*VLOOKUP(A274,'FanGraphs ZiPS - Update - Pitch'!$B$2:$G$649, 6, FALSE)</f>
        <v>0</v>
      </c>
    </row>
    <row r="275" spans="1:6" x14ac:dyDescent="0.45">
      <c r="A275" t="s">
        <v>2365</v>
      </c>
      <c r="B275" t="str">
        <f>VLOOKUP(Table8102[[#This Row],[Player]], FanGraphs_Current___Pitcher[[Name]:[Team]], 2,FALSE)</f>
        <v>SFG</v>
      </c>
      <c r="C275" s="1">
        <f>VLOOKUP($A275,FanGraphs_Current___Pitcher[[Name]:[WARWAR - Wins Above Replacement]], 3, FALSE)</f>
        <v>2</v>
      </c>
      <c r="D275" s="2">
        <f>C275/VLOOKUP(A275, FanGraphs_Current___Pitcher[[Name]:[GG - Games Pitched]], 6, FALSE)*VLOOKUP(A275,'FanGraphs ZiPS - Update - Pitch'!$B$2:$G$649, 6, FALSE)</f>
        <v>3.3000000000000003</v>
      </c>
      <c r="E275" s="8">
        <f>VLOOKUP($A275,FanGraphs_Current___Pitcher[[Name]:[WARWAR - Wins Above Replacement]], 5, FALSE)</f>
        <v>0</v>
      </c>
      <c r="F275" s="8">
        <f>E275/VLOOKUP(A275, FanGraphs_Current___Pitcher[[Name]:[GG - Games Pitched]], 6, FALSE)*VLOOKUP(A275,'FanGraphs ZiPS - Update - Pitch'!$B$2:$G$649, 6, FALSE)</f>
        <v>0</v>
      </c>
    </row>
    <row r="276" spans="1:6" x14ac:dyDescent="0.45">
      <c r="A276" t="s">
        <v>2202</v>
      </c>
      <c r="B276" t="str">
        <f>VLOOKUP(Table8102[[#This Row],[Player]], FanGraphs_Current___Pitcher[[Name]:[Team]], 2,FALSE)</f>
        <v>CHC</v>
      </c>
      <c r="C276" s="1">
        <f>VLOOKUP($A276,FanGraphs_Current___Pitcher[[Name]:[WARWAR - Wins Above Replacement]], 3, FALSE)</f>
        <v>2</v>
      </c>
      <c r="D276" s="2">
        <f>C276/VLOOKUP(A276, FanGraphs_Current___Pitcher[[Name]:[GG - Games Pitched]], 6, FALSE)*VLOOKUP(A276,'FanGraphs ZiPS - Update - Pitch'!$B$2:$G$649, 6, FALSE)</f>
        <v>3.5238095238095237</v>
      </c>
      <c r="E276" s="8">
        <f>VLOOKUP($A276,FanGraphs_Current___Pitcher[[Name]:[WARWAR - Wins Above Replacement]], 5, FALSE)</f>
        <v>0</v>
      </c>
      <c r="F276" s="8">
        <f>E276/VLOOKUP(A276, FanGraphs_Current___Pitcher[[Name]:[GG - Games Pitched]], 6, FALSE)*VLOOKUP(A276,'FanGraphs ZiPS - Update - Pitch'!$B$2:$G$649, 6, FALSE)</f>
        <v>0</v>
      </c>
    </row>
    <row r="277" spans="1:6" x14ac:dyDescent="0.45">
      <c r="A277" t="s">
        <v>2335</v>
      </c>
      <c r="B277" t="str">
        <f>VLOOKUP(Table8102[[#This Row],[Player]], FanGraphs_Current___Pitcher[[Name]:[Team]], 2,FALSE)</f>
        <v>SEA</v>
      </c>
      <c r="C277" s="1">
        <f>VLOOKUP($A277,FanGraphs_Current___Pitcher[[Name]:[WARWAR - Wins Above Replacement]], 3, FALSE)</f>
        <v>2</v>
      </c>
      <c r="D277" s="2">
        <f>C277/VLOOKUP(A277, FanGraphs_Current___Pitcher[[Name]:[GG - Games Pitched]], 6, FALSE)*VLOOKUP(A277,'FanGraphs ZiPS - Update - Pitch'!$B$2:$G$649, 6, FALSE)</f>
        <v>3.1428571428571428</v>
      </c>
      <c r="E277" s="8">
        <f>VLOOKUP($A277,FanGraphs_Current___Pitcher[[Name]:[WARWAR - Wins Above Replacement]], 5, FALSE)</f>
        <v>0</v>
      </c>
      <c r="F277" s="8">
        <f>E277/VLOOKUP(A277, FanGraphs_Current___Pitcher[[Name]:[GG - Games Pitched]], 6, FALSE)*VLOOKUP(A277,'FanGraphs ZiPS - Update - Pitch'!$B$2:$G$649, 6, FALSE)</f>
        <v>0</v>
      </c>
    </row>
    <row r="278" spans="1:6" x14ac:dyDescent="0.45">
      <c r="A278" t="s">
        <v>2168</v>
      </c>
      <c r="B278" t="str">
        <f>VLOOKUP(Table8102[[#This Row],[Player]], FanGraphs_Current___Pitcher[[Name]:[Team]], 2,FALSE)</f>
        <v>CHC</v>
      </c>
      <c r="C278" s="1">
        <f>VLOOKUP($A278,FanGraphs_Current___Pitcher[[Name]:[WARWAR - Wins Above Replacement]], 3, FALSE)</f>
        <v>1</v>
      </c>
      <c r="D278" s="2">
        <f>C278/VLOOKUP(A278, FanGraphs_Current___Pitcher[[Name]:[GG - Games Pitched]], 6, FALSE)*VLOOKUP(A278,'FanGraphs ZiPS - Update - Pitch'!$B$2:$G$649, 6, FALSE)</f>
        <v>1.8</v>
      </c>
      <c r="E278" s="8">
        <f>VLOOKUP($A278,FanGraphs_Current___Pitcher[[Name]:[WARWAR - Wins Above Replacement]], 5, FALSE)</f>
        <v>0</v>
      </c>
      <c r="F278" s="8">
        <f>E278/VLOOKUP(A278, FanGraphs_Current___Pitcher[[Name]:[GG - Games Pitched]], 6, FALSE)*VLOOKUP(A278,'FanGraphs ZiPS - Update - Pitch'!$B$2:$G$649, 6, FALSE)</f>
        <v>0</v>
      </c>
    </row>
    <row r="279" spans="1:6" x14ac:dyDescent="0.45">
      <c r="A279" t="s">
        <v>2260</v>
      </c>
      <c r="B279" t="str">
        <f>VLOOKUP(Table8102[[#This Row],[Player]], FanGraphs_Current___Pitcher[[Name]:[Team]], 2,FALSE)</f>
        <v>PHI</v>
      </c>
      <c r="C279" s="1">
        <f>VLOOKUP($A279,FanGraphs_Current___Pitcher[[Name]:[WARWAR - Wins Above Replacement]], 3, FALSE)</f>
        <v>3</v>
      </c>
      <c r="D279" s="2">
        <f>C279/VLOOKUP(A279, FanGraphs_Current___Pitcher[[Name]:[GG - Games Pitched]], 6, FALSE)*VLOOKUP(A279,'FanGraphs ZiPS - Update - Pitch'!$B$2:$G$649, 6, FALSE)</f>
        <v>6.6</v>
      </c>
      <c r="E279" s="8">
        <f>VLOOKUP($A279,FanGraphs_Current___Pitcher[[Name]:[WARWAR - Wins Above Replacement]], 5, FALSE)</f>
        <v>0</v>
      </c>
      <c r="F279" s="8">
        <f>E279/VLOOKUP(A279, FanGraphs_Current___Pitcher[[Name]:[GG - Games Pitched]], 6, FALSE)*VLOOKUP(A279,'FanGraphs ZiPS - Update - Pitch'!$B$2:$G$649, 6, FALSE)</f>
        <v>0</v>
      </c>
    </row>
    <row r="280" spans="1:6" x14ac:dyDescent="0.45">
      <c r="A280" t="s">
        <v>2165</v>
      </c>
      <c r="B280" t="str">
        <f>VLOOKUP(Table8102[[#This Row],[Player]], FanGraphs_Current___Pitcher[[Name]:[Team]], 2,FALSE)</f>
        <v>2 Tms</v>
      </c>
      <c r="C280" s="1">
        <f>VLOOKUP($A280,FanGraphs_Current___Pitcher[[Name]:[WARWAR - Wins Above Replacement]], 3, FALSE)</f>
        <v>1</v>
      </c>
      <c r="D280" s="2">
        <f>C280/VLOOKUP(A280, FanGraphs_Current___Pitcher[[Name]:[GG - Games Pitched]], 6, FALSE)*VLOOKUP(A280,'FanGraphs ZiPS - Update - Pitch'!$B$2:$G$649, 6, FALSE)</f>
        <v>1.6818181818181819</v>
      </c>
      <c r="E280" s="8">
        <f>VLOOKUP($A280,FanGraphs_Current___Pitcher[[Name]:[WARWAR - Wins Above Replacement]], 5, FALSE)</f>
        <v>0</v>
      </c>
      <c r="F280" s="8">
        <f>E280/VLOOKUP(A280, FanGraphs_Current___Pitcher[[Name]:[GG - Games Pitched]], 6, FALSE)*VLOOKUP(A280,'FanGraphs ZiPS - Update - Pitch'!$B$2:$G$649, 6, FALSE)</f>
        <v>0</v>
      </c>
    </row>
    <row r="281" spans="1:6" x14ac:dyDescent="0.45">
      <c r="A281" t="s">
        <v>2138</v>
      </c>
      <c r="B281" t="str">
        <f>VLOOKUP(Table8102[[#This Row],[Player]], FanGraphs_Current___Pitcher[[Name]:[Team]], 2,FALSE)</f>
        <v>SDP</v>
      </c>
      <c r="C281" s="1">
        <f>VLOOKUP($A281,FanGraphs_Current___Pitcher[[Name]:[WARWAR - Wins Above Replacement]], 3, FALSE)</f>
        <v>3</v>
      </c>
      <c r="D281" s="2">
        <f>C281/VLOOKUP(A281, FanGraphs_Current___Pitcher[[Name]:[GG - Games Pitched]], 6, FALSE)*VLOOKUP(A281,'FanGraphs ZiPS - Update - Pitch'!$B$2:$G$649, 6, FALSE)</f>
        <v>6</v>
      </c>
      <c r="E281" s="8">
        <f>VLOOKUP($A281,FanGraphs_Current___Pitcher[[Name]:[WARWAR - Wins Above Replacement]], 5, FALSE)</f>
        <v>0</v>
      </c>
      <c r="F281" s="8">
        <f>E281/VLOOKUP(A281, FanGraphs_Current___Pitcher[[Name]:[GG - Games Pitched]], 6, FALSE)*VLOOKUP(A281,'FanGraphs ZiPS - Update - Pitch'!$B$2:$G$649, 6, FALSE)</f>
        <v>0</v>
      </c>
    </row>
    <row r="282" spans="1:6" x14ac:dyDescent="0.45">
      <c r="A282" t="s">
        <v>2159</v>
      </c>
      <c r="B282" t="str">
        <f>VLOOKUP(Table8102[[#This Row],[Player]], FanGraphs_Current___Pitcher[[Name]:[Team]], 2,FALSE)</f>
        <v>LAA</v>
      </c>
      <c r="C282" s="1">
        <f>VLOOKUP($A282,FanGraphs_Current___Pitcher[[Name]:[WARWAR - Wins Above Replacement]], 3, FALSE)</f>
        <v>1</v>
      </c>
      <c r="D282" s="2">
        <f>C282/VLOOKUP(A282, FanGraphs_Current___Pitcher[[Name]:[GG - Games Pitched]], 6, FALSE)*VLOOKUP(A282,'FanGraphs ZiPS - Update - Pitch'!$B$2:$G$649, 6, FALSE)</f>
        <v>1.6666666666666665</v>
      </c>
      <c r="E282" s="8">
        <f>VLOOKUP($A282,FanGraphs_Current___Pitcher[[Name]:[WARWAR - Wins Above Replacement]], 5, FALSE)</f>
        <v>0</v>
      </c>
      <c r="F282" s="8">
        <f>E282/VLOOKUP(A282, FanGraphs_Current___Pitcher[[Name]:[GG - Games Pitched]], 6, FALSE)*VLOOKUP(A282,'FanGraphs ZiPS - Update - Pitch'!$B$2:$G$649, 6, FALSE)</f>
        <v>0</v>
      </c>
    </row>
    <row r="283" spans="1:6" x14ac:dyDescent="0.45">
      <c r="A283" t="s">
        <v>2177</v>
      </c>
      <c r="B283" t="str">
        <f>VLOOKUP(Table8102[[#This Row],[Player]], FanGraphs_Current___Pitcher[[Name]:[Team]], 2,FALSE)</f>
        <v>DET</v>
      </c>
      <c r="C283" s="1">
        <f>VLOOKUP($A283,FanGraphs_Current___Pitcher[[Name]:[WARWAR - Wins Above Replacement]], 3, FALSE)</f>
        <v>3</v>
      </c>
      <c r="D283" s="2">
        <f>C283/VLOOKUP(A283, FanGraphs_Current___Pitcher[[Name]:[GG - Games Pitched]], 6, FALSE)*VLOOKUP(A283,'FanGraphs ZiPS - Update - Pitch'!$B$2:$G$649, 6, FALSE)</f>
        <v>4.7727272727272725</v>
      </c>
      <c r="E283" s="8">
        <f>VLOOKUP($A283,FanGraphs_Current___Pitcher[[Name]:[WARWAR - Wins Above Replacement]], 5, FALSE)</f>
        <v>0</v>
      </c>
      <c r="F283" s="8">
        <f>E283/VLOOKUP(A283, FanGraphs_Current___Pitcher[[Name]:[GG - Games Pitched]], 6, FALSE)*VLOOKUP(A283,'FanGraphs ZiPS - Update - Pitch'!$B$2:$G$649, 6, FALSE)</f>
        <v>0</v>
      </c>
    </row>
    <row r="284" spans="1:6" x14ac:dyDescent="0.45">
      <c r="A284" t="s">
        <v>2466</v>
      </c>
      <c r="B284" t="str">
        <f>VLOOKUP(Table8102[[#This Row],[Player]], FanGraphs_Current___Pitcher[[Name]:[Team]], 2,FALSE)</f>
        <v>LAA</v>
      </c>
      <c r="C284" s="1">
        <f>VLOOKUP($A284,FanGraphs_Current___Pitcher[[Name]:[WARWAR - Wins Above Replacement]], 3, FALSE)</f>
        <v>0</v>
      </c>
      <c r="D284" s="2">
        <f>C284/VLOOKUP(A284, FanGraphs_Current___Pitcher[[Name]:[GG - Games Pitched]], 6, FALSE)*VLOOKUP(A284,'FanGraphs ZiPS - Update - Pitch'!$B$2:$G$649, 6, FALSE)</f>
        <v>0</v>
      </c>
      <c r="E284" s="8">
        <f>VLOOKUP($A284,FanGraphs_Current___Pitcher[[Name]:[WARWAR - Wins Above Replacement]], 5, FALSE)</f>
        <v>0</v>
      </c>
      <c r="F284" s="8">
        <f>E284/VLOOKUP(A284, FanGraphs_Current___Pitcher[[Name]:[GG - Games Pitched]], 6, FALSE)*VLOOKUP(A284,'FanGraphs ZiPS - Update - Pitch'!$B$2:$G$649, 6, FALSE)</f>
        <v>0</v>
      </c>
    </row>
    <row r="285" spans="1:6" x14ac:dyDescent="0.45">
      <c r="A285" t="s">
        <v>2366</v>
      </c>
      <c r="B285" t="str">
        <f>VLOOKUP(Table8102[[#This Row],[Player]], FanGraphs_Current___Pitcher[[Name]:[Team]], 2,FALSE)</f>
        <v>SEA</v>
      </c>
      <c r="C285" s="1">
        <f>VLOOKUP($A285,FanGraphs_Current___Pitcher[[Name]:[WARWAR - Wins Above Replacement]], 3, FALSE)</f>
        <v>3</v>
      </c>
      <c r="D285" s="2">
        <f>C285/VLOOKUP(A285, FanGraphs_Current___Pitcher[[Name]:[GG - Games Pitched]], 6, FALSE)*VLOOKUP(A285,'FanGraphs ZiPS - Update - Pitch'!$B$2:$G$649, 6, FALSE)</f>
        <v>6.375</v>
      </c>
      <c r="E285" s="8">
        <f>VLOOKUP($A285,FanGraphs_Current___Pitcher[[Name]:[WARWAR - Wins Above Replacement]], 5, FALSE)</f>
        <v>0</v>
      </c>
      <c r="F285" s="8">
        <f>E285/VLOOKUP(A285, FanGraphs_Current___Pitcher[[Name]:[GG - Games Pitched]], 6, FALSE)*VLOOKUP(A285,'FanGraphs ZiPS - Update - Pitch'!$B$2:$G$649, 6, FALSE)</f>
        <v>0</v>
      </c>
    </row>
    <row r="286" spans="1:6" x14ac:dyDescent="0.45">
      <c r="A286" t="s">
        <v>2270</v>
      </c>
      <c r="B286" t="str">
        <f>VLOOKUP(Table8102[[#This Row],[Player]], FanGraphs_Current___Pitcher[[Name]:[Team]], 2,FALSE)</f>
        <v>PIT</v>
      </c>
      <c r="C286" s="1">
        <f>VLOOKUP($A286,FanGraphs_Current___Pitcher[[Name]:[WARWAR - Wins Above Replacement]], 3, FALSE)</f>
        <v>0</v>
      </c>
      <c r="D286" s="2">
        <f>C286/VLOOKUP(A286, FanGraphs_Current___Pitcher[[Name]:[GG - Games Pitched]], 6, FALSE)*VLOOKUP(A286,'FanGraphs ZiPS - Update - Pitch'!$B$2:$G$649, 6, FALSE)</f>
        <v>0</v>
      </c>
      <c r="E286" s="8">
        <f>VLOOKUP($A286,FanGraphs_Current___Pitcher[[Name]:[WARWAR - Wins Above Replacement]], 5, FALSE)</f>
        <v>0</v>
      </c>
      <c r="F286" s="8">
        <f>E286/VLOOKUP(A286, FanGraphs_Current___Pitcher[[Name]:[GG - Games Pitched]], 6, FALSE)*VLOOKUP(A286,'FanGraphs ZiPS - Update - Pitch'!$B$2:$G$649, 6, FALSE)</f>
        <v>0</v>
      </c>
    </row>
    <row r="287" spans="1:6" x14ac:dyDescent="0.45">
      <c r="A287" t="s">
        <v>2362</v>
      </c>
      <c r="B287" t="str">
        <f>VLOOKUP(Table8102[[#This Row],[Player]], FanGraphs_Current___Pitcher[[Name]:[Team]], 2,FALSE)</f>
        <v>CHW</v>
      </c>
      <c r="C287" s="1">
        <f>VLOOKUP($A287,FanGraphs_Current___Pitcher[[Name]:[WARWAR - Wins Above Replacement]], 3, FALSE)</f>
        <v>0</v>
      </c>
      <c r="D287" s="2">
        <f>C287/VLOOKUP(A287, FanGraphs_Current___Pitcher[[Name]:[GG - Games Pitched]], 6, FALSE)*VLOOKUP(A287,'FanGraphs ZiPS - Update - Pitch'!$B$2:$G$649, 6, FALSE)</f>
        <v>0</v>
      </c>
      <c r="E287" s="8">
        <f>VLOOKUP($A287,FanGraphs_Current___Pitcher[[Name]:[WARWAR - Wins Above Replacement]], 5, FALSE)</f>
        <v>0</v>
      </c>
      <c r="F287" s="8">
        <f>E287/VLOOKUP(A287, FanGraphs_Current___Pitcher[[Name]:[GG - Games Pitched]], 6, FALSE)*VLOOKUP(A287,'FanGraphs ZiPS - Update - Pitch'!$B$2:$G$649, 6, FALSE)</f>
        <v>0</v>
      </c>
    </row>
    <row r="288" spans="1:6" x14ac:dyDescent="0.45">
      <c r="A288" t="s">
        <v>2386</v>
      </c>
      <c r="B288" t="str">
        <f>VLOOKUP(Table8102[[#This Row],[Player]], FanGraphs_Current___Pitcher[[Name]:[Team]], 2,FALSE)</f>
        <v>TBR</v>
      </c>
      <c r="C288" s="1">
        <f>VLOOKUP($A288,FanGraphs_Current___Pitcher[[Name]:[WARWAR - Wins Above Replacement]], 3, FALSE)</f>
        <v>2</v>
      </c>
      <c r="D288" s="2">
        <f>C288/VLOOKUP(A288, FanGraphs_Current___Pitcher[[Name]:[GG - Games Pitched]], 6, FALSE)*VLOOKUP(A288,'FanGraphs ZiPS - Update - Pitch'!$B$2:$G$649, 6, FALSE)</f>
        <v>4.1818181818181817</v>
      </c>
      <c r="E288" s="8">
        <f>VLOOKUP($A288,FanGraphs_Current___Pitcher[[Name]:[WARWAR - Wins Above Replacement]], 5, FALSE)</f>
        <v>0</v>
      </c>
      <c r="F288" s="8">
        <f>E288/VLOOKUP(A288, FanGraphs_Current___Pitcher[[Name]:[GG - Games Pitched]], 6, FALSE)*VLOOKUP(A288,'FanGraphs ZiPS - Update - Pitch'!$B$2:$G$649, 6, FALSE)</f>
        <v>0</v>
      </c>
    </row>
    <row r="289" spans="1:6" x14ac:dyDescent="0.45">
      <c r="A289" t="s">
        <v>114</v>
      </c>
      <c r="B289" t="str">
        <f>VLOOKUP(Table8102[[#This Row],[Player]], FanGraphs_Current___Pitcher[[Name]:[Team]], 2,FALSE)</f>
        <v>LAD</v>
      </c>
      <c r="C289" s="1">
        <f>VLOOKUP($A289,FanGraphs_Current___Pitcher[[Name]:[WARWAR - Wins Above Replacement]], 3, FALSE)</f>
        <v>1</v>
      </c>
      <c r="D289" s="2">
        <f>C289/VLOOKUP(A289, FanGraphs_Current___Pitcher[[Name]:[GG - Games Pitched]], 6, FALSE)*VLOOKUP(A289,'FanGraphs ZiPS - Update - Pitch'!$B$2:$G$649, 6, FALSE)</f>
        <v>2.375</v>
      </c>
      <c r="E289" s="8">
        <f>VLOOKUP($A289,FanGraphs_Current___Pitcher[[Name]:[WARWAR - Wins Above Replacement]], 5, FALSE)</f>
        <v>0</v>
      </c>
      <c r="F289" s="8">
        <f>E289/VLOOKUP(A289, FanGraphs_Current___Pitcher[[Name]:[GG - Games Pitched]], 6, FALSE)*VLOOKUP(A289,'FanGraphs ZiPS - Update - Pitch'!$B$2:$G$649, 6, FALSE)</f>
        <v>0</v>
      </c>
    </row>
    <row r="290" spans="1:6" x14ac:dyDescent="0.45">
      <c r="A290" t="s">
        <v>2448</v>
      </c>
      <c r="B290" t="str">
        <f>VLOOKUP(Table8102[[#This Row],[Player]], FanGraphs_Current___Pitcher[[Name]:[Team]], 2,FALSE)</f>
        <v>2 Tms</v>
      </c>
      <c r="C290" s="1">
        <f>VLOOKUP($A290,FanGraphs_Current___Pitcher[[Name]:[WARWAR - Wins Above Replacement]], 3, FALSE)</f>
        <v>3</v>
      </c>
      <c r="D290" s="2">
        <f>C290/VLOOKUP(A290, FanGraphs_Current___Pitcher[[Name]:[GG - Games Pitched]], 6, FALSE)*VLOOKUP(A290,'FanGraphs ZiPS - Update - Pitch'!$B$2:$G$649, 6, FALSE)</f>
        <v>5.15625</v>
      </c>
      <c r="E290" s="8">
        <f>VLOOKUP($A290,FanGraphs_Current___Pitcher[[Name]:[WARWAR - Wins Above Replacement]], 5, FALSE)</f>
        <v>0</v>
      </c>
      <c r="F290" s="8">
        <f>E290/VLOOKUP(A290, FanGraphs_Current___Pitcher[[Name]:[GG - Games Pitched]], 6, FALSE)*VLOOKUP(A290,'FanGraphs ZiPS - Update - Pitch'!$B$2:$G$649, 6, FALSE)</f>
        <v>0</v>
      </c>
    </row>
    <row r="291" spans="1:6" x14ac:dyDescent="0.45">
      <c r="A291" t="s">
        <v>2483</v>
      </c>
      <c r="B291" t="str">
        <f>VLOOKUP(Table8102[[#This Row],[Player]], FanGraphs_Current___Pitcher[[Name]:[Team]], 2,FALSE)</f>
        <v>ARI</v>
      </c>
      <c r="C291" s="1">
        <f>VLOOKUP($A291,FanGraphs_Current___Pitcher[[Name]:[WARWAR - Wins Above Replacement]], 3, FALSE)</f>
        <v>2</v>
      </c>
      <c r="D291" s="2">
        <f>C291/VLOOKUP(A291, FanGraphs_Current___Pitcher[[Name]:[GG - Games Pitched]], 6, FALSE)*VLOOKUP(A291,'FanGraphs ZiPS - Update - Pitch'!$B$2:$G$649, 6, FALSE)</f>
        <v>4.2222222222222223</v>
      </c>
      <c r="E291" s="8">
        <f>VLOOKUP($A291,FanGraphs_Current___Pitcher[[Name]:[WARWAR - Wins Above Replacement]], 5, FALSE)</f>
        <v>0</v>
      </c>
      <c r="F291" s="8">
        <f>E291/VLOOKUP(A291, FanGraphs_Current___Pitcher[[Name]:[GG - Games Pitched]], 6, FALSE)*VLOOKUP(A291,'FanGraphs ZiPS - Update - Pitch'!$B$2:$G$649, 6, FALSE)</f>
        <v>0</v>
      </c>
    </row>
    <row r="292" spans="1:6" x14ac:dyDescent="0.45">
      <c r="A292" t="s">
        <v>2347</v>
      </c>
      <c r="B292" t="str">
        <f>VLOOKUP(Table8102[[#This Row],[Player]], FanGraphs_Current___Pitcher[[Name]:[Team]], 2,FALSE)</f>
        <v>CLE</v>
      </c>
      <c r="C292" s="1">
        <f>VLOOKUP($A292,FanGraphs_Current___Pitcher[[Name]:[WARWAR - Wins Above Replacement]], 3, FALSE)</f>
        <v>8</v>
      </c>
      <c r="D292" s="2">
        <f>C292/VLOOKUP(A292, FanGraphs_Current___Pitcher[[Name]:[GG - Games Pitched]], 6, FALSE)*VLOOKUP(A292,'FanGraphs ZiPS - Update - Pitch'!$B$2:$G$649, 6, FALSE)</f>
        <v>14.588235294117647</v>
      </c>
      <c r="E292" s="8">
        <f>VLOOKUP($A292,FanGraphs_Current___Pitcher[[Name]:[WARWAR - Wins Above Replacement]], 5, FALSE)</f>
        <v>0</v>
      </c>
      <c r="F292" s="8">
        <f>E292/VLOOKUP(A292, FanGraphs_Current___Pitcher[[Name]:[GG - Games Pitched]], 6, FALSE)*VLOOKUP(A292,'FanGraphs ZiPS - Update - Pitch'!$B$2:$G$649, 6, FALSE)</f>
        <v>0</v>
      </c>
    </row>
    <row r="293" spans="1:6" x14ac:dyDescent="0.45">
      <c r="A293" t="s">
        <v>2505</v>
      </c>
      <c r="B293" t="str">
        <f>VLOOKUP(Table8102[[#This Row],[Player]], FanGraphs_Current___Pitcher[[Name]:[Team]], 2,FALSE)</f>
        <v>SDP</v>
      </c>
      <c r="C293" s="1">
        <f>VLOOKUP($A293,FanGraphs_Current___Pitcher[[Name]:[WARWAR - Wins Above Replacement]], 3, FALSE)</f>
        <v>2</v>
      </c>
      <c r="D293" s="2" t="e">
        <f>C293/VLOOKUP(A293, FanGraphs_Current___Pitcher[[Name]:[GG - Games Pitched]], 6, FALSE)*VLOOKUP(A293,'FanGraphs ZiPS - Update - Pitch'!$B$2:$G$649, 6, FALSE)</f>
        <v>#N/A</v>
      </c>
      <c r="E293" s="8">
        <f>VLOOKUP($A293,FanGraphs_Current___Pitcher[[Name]:[WARWAR - Wins Above Replacement]], 5, FALSE)</f>
        <v>0</v>
      </c>
      <c r="F293" s="8" t="e">
        <f>E293/VLOOKUP(A293, FanGraphs_Current___Pitcher[[Name]:[GG - Games Pitched]], 6, FALSE)*VLOOKUP(A293,'FanGraphs ZiPS - Update - Pitch'!$B$2:$G$649, 6, FALSE)</f>
        <v>#N/A</v>
      </c>
    </row>
    <row r="294" spans="1:6" x14ac:dyDescent="0.45">
      <c r="A294" t="s">
        <v>2507</v>
      </c>
      <c r="B294" t="str">
        <f>VLOOKUP(Table8102[[#This Row],[Player]], FanGraphs_Current___Pitcher[[Name]:[Team]], 2,FALSE)</f>
        <v>ARI</v>
      </c>
      <c r="C294" s="1">
        <f>VLOOKUP($A294,FanGraphs_Current___Pitcher[[Name]:[WARWAR - Wins Above Replacement]], 3, FALSE)</f>
        <v>0</v>
      </c>
      <c r="D294" s="2" t="e">
        <f>C294/VLOOKUP(A294, FanGraphs_Current___Pitcher[[Name]:[GG - Games Pitched]], 6, FALSE)*VLOOKUP(A294,'FanGraphs ZiPS - Update - Pitch'!$B$2:$G$649, 6, FALSE)</f>
        <v>#N/A</v>
      </c>
      <c r="E294" s="8">
        <f>VLOOKUP($A294,FanGraphs_Current___Pitcher[[Name]:[WARWAR - Wins Above Replacement]], 5, FALSE)</f>
        <v>0</v>
      </c>
      <c r="F294" s="8" t="e">
        <f>E294/VLOOKUP(A294, FanGraphs_Current___Pitcher[[Name]:[GG - Games Pitched]], 6, FALSE)*VLOOKUP(A294,'FanGraphs ZiPS - Update - Pitch'!$B$2:$G$649, 6, FALSE)</f>
        <v>#N/A</v>
      </c>
    </row>
    <row r="295" spans="1:6" x14ac:dyDescent="0.45">
      <c r="A295" t="s">
        <v>2503</v>
      </c>
      <c r="B295" t="str">
        <f>VLOOKUP(Table8102[[#This Row],[Player]], FanGraphs_Current___Pitcher[[Name]:[Team]], 2,FALSE)</f>
        <v>HOU</v>
      </c>
      <c r="C295" s="1">
        <f>VLOOKUP($A295,FanGraphs_Current___Pitcher[[Name]:[WARWAR - Wins Above Replacement]], 3, FALSE)</f>
        <v>1</v>
      </c>
      <c r="D295" s="2">
        <f>C295/VLOOKUP(A295, FanGraphs_Current___Pitcher[[Name]:[GG - Games Pitched]], 6, FALSE)*VLOOKUP(A295,'FanGraphs ZiPS - Update - Pitch'!$B$2:$G$649, 6, FALSE)</f>
        <v>1.8235294117647058</v>
      </c>
      <c r="E295" s="8">
        <f>VLOOKUP($A295,FanGraphs_Current___Pitcher[[Name]:[WARWAR - Wins Above Replacement]], 5, FALSE)</f>
        <v>0</v>
      </c>
      <c r="F295" s="8">
        <f>E295/VLOOKUP(A295, FanGraphs_Current___Pitcher[[Name]:[GG - Games Pitched]], 6, FALSE)*VLOOKUP(A295,'FanGraphs ZiPS - Update - Pitch'!$B$2:$G$649, 6, FALSE)</f>
        <v>0</v>
      </c>
    </row>
    <row r="296" spans="1:6" x14ac:dyDescent="0.45">
      <c r="A296" t="s">
        <v>118</v>
      </c>
      <c r="B296" t="str">
        <f>VLOOKUP(Table8102[[#This Row],[Player]], FanGraphs_Current___Pitcher[[Name]:[Team]], 2,FALSE)</f>
        <v>CLE</v>
      </c>
      <c r="C296" s="1">
        <f>VLOOKUP($A296,FanGraphs_Current___Pitcher[[Name]:[WARWAR - Wins Above Replacement]], 3, FALSE)</f>
        <v>3</v>
      </c>
      <c r="D296" s="2">
        <f>C296/VLOOKUP(A296, FanGraphs_Current___Pitcher[[Name]:[GG - Games Pitched]], 6, FALSE)*VLOOKUP(A296,'FanGraphs ZiPS - Update - Pitch'!$B$2:$G$649, 6, FALSE)</f>
        <v>5.625</v>
      </c>
      <c r="E296" s="8">
        <f>VLOOKUP($A296,FanGraphs_Current___Pitcher[[Name]:[WARWAR - Wins Above Replacement]], 5, FALSE)</f>
        <v>0</v>
      </c>
      <c r="F296" s="8">
        <f>E296/VLOOKUP(A296, FanGraphs_Current___Pitcher[[Name]:[GG - Games Pitched]], 6, FALSE)*VLOOKUP(A296,'FanGraphs ZiPS - Update - Pitch'!$B$2:$G$649, 6, FALSE)</f>
        <v>0</v>
      </c>
    </row>
    <row r="297" spans="1:6" x14ac:dyDescent="0.45">
      <c r="A297" t="s">
        <v>2511</v>
      </c>
      <c r="B297" t="str">
        <f>VLOOKUP(Table8102[[#This Row],[Player]], FanGraphs_Current___Pitcher[[Name]:[Team]], 2,FALSE)</f>
        <v>MIA</v>
      </c>
      <c r="C297" s="1">
        <f>VLOOKUP($A297,FanGraphs_Current___Pitcher[[Name]:[WARWAR - Wins Above Replacement]], 3, FALSE)</f>
        <v>1</v>
      </c>
      <c r="D297" s="2" t="e">
        <f>C297/VLOOKUP(A297, FanGraphs_Current___Pitcher[[Name]:[GG - Games Pitched]], 6, FALSE)*VLOOKUP(A297,'FanGraphs ZiPS - Update - Pitch'!$B$2:$G$649, 6, FALSE)</f>
        <v>#N/A</v>
      </c>
      <c r="E297" s="8">
        <f>VLOOKUP($A297,FanGraphs_Current___Pitcher[[Name]:[WARWAR - Wins Above Replacement]], 5, FALSE)</f>
        <v>0</v>
      </c>
      <c r="F297" s="8" t="e">
        <f>E297/VLOOKUP(A297, FanGraphs_Current___Pitcher[[Name]:[GG - Games Pitched]], 6, FALSE)*VLOOKUP(A297,'FanGraphs ZiPS - Update - Pitch'!$B$2:$G$649, 6, FALSE)</f>
        <v>#N/A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861A-5E50-4DFC-AD9D-0D2B89959A29}">
  <sheetPr codeName="Sheet3"/>
  <dimension ref="A1:Z31"/>
  <sheetViews>
    <sheetView workbookViewId="0">
      <selection activeCell="B2" sqref="B2:B31"/>
    </sheetView>
  </sheetViews>
  <sheetFormatPr defaultRowHeight="14.25" x14ac:dyDescent="0.45"/>
  <cols>
    <col min="1" max="1" width="3.9296875" bestFit="1" customWidth="1"/>
    <col min="2" max="2" width="7.33203125" bestFit="1" customWidth="1"/>
    <col min="3" max="3" width="5.1328125" bestFit="1" customWidth="1"/>
    <col min="4" max="4" width="11.3984375" bestFit="1" customWidth="1"/>
    <col min="5" max="5" width="11.46484375" bestFit="1" customWidth="1"/>
    <col min="6" max="6" width="13.265625" bestFit="1" customWidth="1"/>
    <col min="7" max="7" width="18.86328125" bestFit="1" customWidth="1"/>
    <col min="8" max="8" width="20.86328125" bestFit="1" customWidth="1"/>
    <col min="9" max="9" width="19.73046875" bestFit="1" customWidth="1"/>
    <col min="10" max="10" width="14.33203125" bestFit="1" customWidth="1"/>
    <col min="11" max="11" width="38" bestFit="1" customWidth="1"/>
    <col min="12" max="12" width="36.59765625" bestFit="1" customWidth="1"/>
    <col min="13" max="13" width="41.73046875" bestFit="1" customWidth="1"/>
    <col min="14" max="14" width="38.6640625" bestFit="1" customWidth="1"/>
    <col min="15" max="15" width="32.9296875" bestFit="1" customWidth="1"/>
    <col min="16" max="16" width="38.19921875" bestFit="1" customWidth="1"/>
    <col min="17" max="17" width="35.53125" bestFit="1" customWidth="1"/>
    <col min="18" max="18" width="16.19921875" bestFit="1" customWidth="1"/>
    <col min="19" max="19" width="43.796875" bestFit="1" customWidth="1"/>
    <col min="20" max="20" width="16.19921875" bestFit="1" customWidth="1"/>
    <col min="21" max="21" width="35.9296875" bestFit="1" customWidth="1"/>
    <col min="22" max="22" width="23.53125" bestFit="1" customWidth="1"/>
    <col min="23" max="23" width="45.3984375" bestFit="1" customWidth="1"/>
    <col min="24" max="24" width="80.53125" bestFit="1" customWidth="1"/>
    <col min="25" max="25" width="16.19921875" bestFit="1" customWidth="1"/>
    <col min="26" max="26" width="32.3984375" bestFit="1" customWidth="1"/>
  </cols>
  <sheetData>
    <row r="1" spans="1:26" x14ac:dyDescent="0.45">
      <c r="A1" t="s">
        <v>0</v>
      </c>
      <c r="B1" t="s">
        <v>2</v>
      </c>
      <c r="C1" t="s">
        <v>3805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160</v>
      </c>
      <c r="K1" t="s">
        <v>294</v>
      </c>
      <c r="L1" t="s">
        <v>295</v>
      </c>
      <c r="M1" t="s">
        <v>296</v>
      </c>
      <c r="N1" t="s">
        <v>164</v>
      </c>
      <c r="O1" t="s">
        <v>297</v>
      </c>
      <c r="P1" t="s">
        <v>298</v>
      </c>
      <c r="Q1" t="s">
        <v>299</v>
      </c>
      <c r="R1" t="s">
        <v>165</v>
      </c>
      <c r="S1" t="s">
        <v>300</v>
      </c>
      <c r="T1" t="s">
        <v>172</v>
      </c>
      <c r="U1" t="s">
        <v>301</v>
      </c>
      <c r="V1" t="s">
        <v>302</v>
      </c>
      <c r="W1" t="s">
        <v>303</v>
      </c>
      <c r="X1" t="s">
        <v>304</v>
      </c>
      <c r="Y1" t="s">
        <v>174</v>
      </c>
      <c r="Z1" t="s">
        <v>177</v>
      </c>
    </row>
    <row r="2" spans="1:26" x14ac:dyDescent="0.45">
      <c r="A2">
        <v>1</v>
      </c>
      <c r="B2" t="s">
        <v>38</v>
      </c>
      <c r="C2">
        <v>84</v>
      </c>
      <c r="D2">
        <v>55</v>
      </c>
      <c r="E2">
        <v>29</v>
      </c>
      <c r="F2">
        <v>22</v>
      </c>
      <c r="G2">
        <v>339</v>
      </c>
      <c r="H2">
        <v>84</v>
      </c>
      <c r="I2">
        <v>757</v>
      </c>
      <c r="J2" t="s">
        <v>97</v>
      </c>
      <c r="K2">
        <v>9</v>
      </c>
      <c r="L2">
        <v>2.59</v>
      </c>
      <c r="M2">
        <v>0.8</v>
      </c>
      <c r="N2">
        <v>0.28100000000000003</v>
      </c>
      <c r="O2">
        <v>0.74099999999999999</v>
      </c>
      <c r="P2">
        <v>0.47299999999999998</v>
      </c>
      <c r="Q2">
        <v>0.10100000000000001</v>
      </c>
      <c r="R2" t="s">
        <v>97</v>
      </c>
      <c r="S2">
        <v>94.8</v>
      </c>
      <c r="T2" t="s">
        <v>97</v>
      </c>
      <c r="U2">
        <v>3.09</v>
      </c>
      <c r="V2" t="s">
        <v>97</v>
      </c>
      <c r="W2">
        <v>3.31</v>
      </c>
      <c r="X2">
        <v>3.42</v>
      </c>
      <c r="Y2" t="s">
        <v>97</v>
      </c>
      <c r="Z2">
        <v>15.4</v>
      </c>
    </row>
    <row r="3" spans="1:26" x14ac:dyDescent="0.45">
      <c r="A3">
        <v>2</v>
      </c>
      <c r="B3" t="s">
        <v>76</v>
      </c>
      <c r="C3">
        <v>84</v>
      </c>
      <c r="D3">
        <v>44</v>
      </c>
      <c r="E3">
        <v>39</v>
      </c>
      <c r="F3">
        <v>21</v>
      </c>
      <c r="G3">
        <v>337</v>
      </c>
      <c r="H3">
        <v>84</v>
      </c>
      <c r="I3">
        <v>743.2</v>
      </c>
      <c r="J3" t="s">
        <v>97</v>
      </c>
      <c r="K3">
        <v>8.73</v>
      </c>
      <c r="L3">
        <v>2.61</v>
      </c>
      <c r="M3">
        <v>1</v>
      </c>
      <c r="N3">
        <v>0.28599999999999998</v>
      </c>
      <c r="O3">
        <v>0.71</v>
      </c>
      <c r="P3">
        <v>0.443</v>
      </c>
      <c r="Q3">
        <v>0.109</v>
      </c>
      <c r="R3" t="s">
        <v>97</v>
      </c>
      <c r="S3">
        <v>94.1</v>
      </c>
      <c r="T3" t="s">
        <v>97</v>
      </c>
      <c r="U3">
        <v>3.64</v>
      </c>
      <c r="V3" t="s">
        <v>97</v>
      </c>
      <c r="W3">
        <v>3.7</v>
      </c>
      <c r="X3">
        <v>3.72</v>
      </c>
      <c r="Y3" t="s">
        <v>97</v>
      </c>
      <c r="Z3">
        <v>11</v>
      </c>
    </row>
    <row r="4" spans="1:26" x14ac:dyDescent="0.45">
      <c r="A4">
        <v>3</v>
      </c>
      <c r="B4" t="s">
        <v>23</v>
      </c>
      <c r="C4">
        <v>82</v>
      </c>
      <c r="D4">
        <v>46</v>
      </c>
      <c r="E4">
        <v>36</v>
      </c>
      <c r="F4">
        <v>23</v>
      </c>
      <c r="G4">
        <v>323</v>
      </c>
      <c r="H4">
        <v>82</v>
      </c>
      <c r="I4">
        <v>726</v>
      </c>
      <c r="J4" t="s">
        <v>97</v>
      </c>
      <c r="K4">
        <v>9.11</v>
      </c>
      <c r="L4">
        <v>2.95</v>
      </c>
      <c r="M4">
        <v>0.86</v>
      </c>
      <c r="N4">
        <v>0.29399999999999998</v>
      </c>
      <c r="O4">
        <v>0.748</v>
      </c>
      <c r="P4">
        <v>0.45700000000000002</v>
      </c>
      <c r="Q4">
        <v>0.10100000000000001</v>
      </c>
      <c r="R4" t="s">
        <v>97</v>
      </c>
      <c r="S4">
        <v>94.5</v>
      </c>
      <c r="T4" t="s">
        <v>97</v>
      </c>
      <c r="U4">
        <v>3.5</v>
      </c>
      <c r="V4" t="s">
        <v>97</v>
      </c>
      <c r="W4">
        <v>3.5</v>
      </c>
      <c r="X4">
        <v>3.63</v>
      </c>
      <c r="Y4" t="s">
        <v>97</v>
      </c>
      <c r="Z4">
        <v>10.5</v>
      </c>
    </row>
    <row r="5" spans="1:26" x14ac:dyDescent="0.45">
      <c r="A5">
        <v>4</v>
      </c>
      <c r="B5" t="s">
        <v>34</v>
      </c>
      <c r="C5">
        <v>84</v>
      </c>
      <c r="D5">
        <v>53</v>
      </c>
      <c r="E5">
        <v>31</v>
      </c>
      <c r="F5">
        <v>27</v>
      </c>
      <c r="G5">
        <v>369</v>
      </c>
      <c r="H5">
        <v>84</v>
      </c>
      <c r="I5">
        <v>756.1</v>
      </c>
      <c r="J5" t="s">
        <v>97</v>
      </c>
      <c r="K5">
        <v>8.42</v>
      </c>
      <c r="L5">
        <v>2.9</v>
      </c>
      <c r="M5">
        <v>0.94</v>
      </c>
      <c r="N5">
        <v>0.27100000000000002</v>
      </c>
      <c r="O5">
        <v>0.73199999999999998</v>
      </c>
      <c r="P5">
        <v>0.42399999999999999</v>
      </c>
      <c r="Q5">
        <v>9.5000000000000001E-2</v>
      </c>
      <c r="R5" t="s">
        <v>97</v>
      </c>
      <c r="S5">
        <v>94.2</v>
      </c>
      <c r="T5" t="s">
        <v>97</v>
      </c>
      <c r="U5">
        <v>3.44</v>
      </c>
      <c r="V5" t="s">
        <v>97</v>
      </c>
      <c r="W5">
        <v>3.73</v>
      </c>
      <c r="X5">
        <v>3.96</v>
      </c>
      <c r="Y5" t="s">
        <v>97</v>
      </c>
      <c r="Z5">
        <v>10.5</v>
      </c>
    </row>
    <row r="6" spans="1:26" x14ac:dyDescent="0.45">
      <c r="A6">
        <v>5</v>
      </c>
      <c r="B6" t="s">
        <v>32</v>
      </c>
      <c r="C6">
        <v>86</v>
      </c>
      <c r="D6">
        <v>47</v>
      </c>
      <c r="E6">
        <v>39</v>
      </c>
      <c r="F6">
        <v>24</v>
      </c>
      <c r="G6">
        <v>356</v>
      </c>
      <c r="H6">
        <v>86</v>
      </c>
      <c r="I6">
        <v>759</v>
      </c>
      <c r="J6" t="s">
        <v>97</v>
      </c>
      <c r="K6">
        <v>8.49</v>
      </c>
      <c r="L6">
        <v>2.37</v>
      </c>
      <c r="M6">
        <v>1.08</v>
      </c>
      <c r="N6">
        <v>0.25900000000000001</v>
      </c>
      <c r="O6">
        <v>0.72199999999999998</v>
      </c>
      <c r="P6">
        <v>0.39100000000000001</v>
      </c>
      <c r="Q6">
        <v>0.107</v>
      </c>
      <c r="R6" t="s">
        <v>97</v>
      </c>
      <c r="S6">
        <v>95.6</v>
      </c>
      <c r="T6" t="s">
        <v>97</v>
      </c>
      <c r="U6">
        <v>3.58</v>
      </c>
      <c r="V6" t="s">
        <v>97</v>
      </c>
      <c r="W6">
        <v>3.73</v>
      </c>
      <c r="X6">
        <v>3.79</v>
      </c>
      <c r="Y6" t="s">
        <v>97</v>
      </c>
      <c r="Z6">
        <v>10.1</v>
      </c>
    </row>
    <row r="7" spans="1:26" x14ac:dyDescent="0.45">
      <c r="A7">
        <v>6</v>
      </c>
      <c r="B7" t="s">
        <v>153</v>
      </c>
      <c r="C7">
        <v>84</v>
      </c>
      <c r="D7">
        <v>39</v>
      </c>
      <c r="E7">
        <v>45</v>
      </c>
      <c r="F7">
        <v>22</v>
      </c>
      <c r="G7">
        <v>371</v>
      </c>
      <c r="H7">
        <v>84</v>
      </c>
      <c r="I7">
        <v>742.1</v>
      </c>
      <c r="J7" t="s">
        <v>97</v>
      </c>
      <c r="K7">
        <v>8.23</v>
      </c>
      <c r="L7">
        <v>2.82</v>
      </c>
      <c r="M7">
        <v>0.97</v>
      </c>
      <c r="N7">
        <v>0.30199999999999999</v>
      </c>
      <c r="O7">
        <v>0.70599999999999996</v>
      </c>
      <c r="P7">
        <v>0.42699999999999999</v>
      </c>
      <c r="Q7">
        <v>0.10299999999999999</v>
      </c>
      <c r="R7" t="s">
        <v>97</v>
      </c>
      <c r="S7">
        <v>94.7</v>
      </c>
      <c r="T7" t="s">
        <v>97</v>
      </c>
      <c r="U7">
        <v>3.98</v>
      </c>
      <c r="V7" t="s">
        <v>97</v>
      </c>
      <c r="W7">
        <v>3.77</v>
      </c>
      <c r="X7">
        <v>3.88</v>
      </c>
      <c r="Y7" t="s">
        <v>97</v>
      </c>
      <c r="Z7">
        <v>10</v>
      </c>
    </row>
    <row r="8" spans="1:26" x14ac:dyDescent="0.45">
      <c r="A8">
        <v>7</v>
      </c>
      <c r="B8" t="s">
        <v>74</v>
      </c>
      <c r="C8">
        <v>84</v>
      </c>
      <c r="D8">
        <v>39</v>
      </c>
      <c r="E8">
        <v>45</v>
      </c>
      <c r="F8">
        <v>19</v>
      </c>
      <c r="G8">
        <v>350</v>
      </c>
      <c r="H8">
        <v>84</v>
      </c>
      <c r="I8">
        <v>739.2</v>
      </c>
      <c r="J8" t="s">
        <v>97</v>
      </c>
      <c r="K8">
        <v>8.58</v>
      </c>
      <c r="L8">
        <v>3.14</v>
      </c>
      <c r="M8">
        <v>1.03</v>
      </c>
      <c r="N8">
        <v>0.28199999999999997</v>
      </c>
      <c r="O8">
        <v>0.73599999999999999</v>
      </c>
      <c r="P8">
        <v>0.38500000000000001</v>
      </c>
      <c r="Q8">
        <v>9.7000000000000003E-2</v>
      </c>
      <c r="R8" t="s">
        <v>97</v>
      </c>
      <c r="S8">
        <v>94.9</v>
      </c>
      <c r="T8" t="s">
        <v>97</v>
      </c>
      <c r="U8">
        <v>3.86</v>
      </c>
      <c r="V8" t="s">
        <v>97</v>
      </c>
      <c r="W8">
        <v>4</v>
      </c>
      <c r="X8">
        <v>4.22</v>
      </c>
      <c r="Y8" t="s">
        <v>97</v>
      </c>
      <c r="Z8">
        <v>9.9</v>
      </c>
    </row>
    <row r="9" spans="1:26" x14ac:dyDescent="0.45">
      <c r="A9">
        <v>8</v>
      </c>
      <c r="B9" t="s">
        <v>56</v>
      </c>
      <c r="C9">
        <v>86</v>
      </c>
      <c r="D9">
        <v>47</v>
      </c>
      <c r="E9">
        <v>39</v>
      </c>
      <c r="F9">
        <v>21</v>
      </c>
      <c r="G9">
        <v>356</v>
      </c>
      <c r="H9">
        <v>86</v>
      </c>
      <c r="I9">
        <v>753</v>
      </c>
      <c r="J9" t="s">
        <v>97</v>
      </c>
      <c r="K9">
        <v>8.1999999999999993</v>
      </c>
      <c r="L9">
        <v>3.08</v>
      </c>
      <c r="M9">
        <v>0.91</v>
      </c>
      <c r="N9">
        <v>0.28799999999999998</v>
      </c>
      <c r="O9">
        <v>0.73699999999999999</v>
      </c>
      <c r="P9">
        <v>0.43099999999999999</v>
      </c>
      <c r="Q9">
        <v>9.2999999999999999E-2</v>
      </c>
      <c r="R9" t="s">
        <v>97</v>
      </c>
      <c r="S9">
        <v>94</v>
      </c>
      <c r="T9" t="s">
        <v>97</v>
      </c>
      <c r="U9">
        <v>3.76</v>
      </c>
      <c r="V9" t="s">
        <v>97</v>
      </c>
      <c r="W9">
        <v>3.82</v>
      </c>
      <c r="X9">
        <v>4.07</v>
      </c>
      <c r="Y9" t="s">
        <v>97</v>
      </c>
      <c r="Z9">
        <v>9.8000000000000007</v>
      </c>
    </row>
    <row r="10" spans="1:26" x14ac:dyDescent="0.45">
      <c r="A10">
        <v>9</v>
      </c>
      <c r="B10" t="s">
        <v>132</v>
      </c>
      <c r="C10">
        <v>84</v>
      </c>
      <c r="D10">
        <v>38</v>
      </c>
      <c r="E10">
        <v>46</v>
      </c>
      <c r="F10">
        <v>17</v>
      </c>
      <c r="G10">
        <v>333</v>
      </c>
      <c r="H10">
        <v>84</v>
      </c>
      <c r="I10">
        <v>744</v>
      </c>
      <c r="J10" t="s">
        <v>97</v>
      </c>
      <c r="K10">
        <v>8.7100000000000009</v>
      </c>
      <c r="L10">
        <v>2.6</v>
      </c>
      <c r="M10">
        <v>1</v>
      </c>
      <c r="N10">
        <v>0.29299999999999998</v>
      </c>
      <c r="O10">
        <v>0.69799999999999995</v>
      </c>
      <c r="P10">
        <v>0.438</v>
      </c>
      <c r="Q10">
        <v>0.109</v>
      </c>
      <c r="R10" t="s">
        <v>97</v>
      </c>
      <c r="S10">
        <v>94.3</v>
      </c>
      <c r="T10" t="s">
        <v>97</v>
      </c>
      <c r="U10">
        <v>3.94</v>
      </c>
      <c r="V10" t="s">
        <v>97</v>
      </c>
      <c r="W10">
        <v>3.66</v>
      </c>
      <c r="X10">
        <v>3.69</v>
      </c>
      <c r="Y10" t="s">
        <v>97</v>
      </c>
      <c r="Z10">
        <v>9.6</v>
      </c>
    </row>
    <row r="11" spans="1:26" x14ac:dyDescent="0.45">
      <c r="A11">
        <v>10</v>
      </c>
      <c r="B11" t="s">
        <v>28</v>
      </c>
      <c r="C11">
        <v>85</v>
      </c>
      <c r="D11">
        <v>52</v>
      </c>
      <c r="E11">
        <v>33</v>
      </c>
      <c r="F11">
        <v>25</v>
      </c>
      <c r="G11">
        <v>355</v>
      </c>
      <c r="H11">
        <v>85</v>
      </c>
      <c r="I11">
        <v>763</v>
      </c>
      <c r="J11" t="s">
        <v>97</v>
      </c>
      <c r="K11">
        <v>8.5399999999999991</v>
      </c>
      <c r="L11">
        <v>2.94</v>
      </c>
      <c r="M11">
        <v>1.03</v>
      </c>
      <c r="N11">
        <v>0.25900000000000001</v>
      </c>
      <c r="O11">
        <v>0.754</v>
      </c>
      <c r="P11">
        <v>0.41399999999999998</v>
      </c>
      <c r="Q11">
        <v>0.107</v>
      </c>
      <c r="R11" t="s">
        <v>97</v>
      </c>
      <c r="S11">
        <v>94.8</v>
      </c>
      <c r="T11" t="s">
        <v>97</v>
      </c>
      <c r="U11">
        <v>3.37</v>
      </c>
      <c r="V11" t="s">
        <v>97</v>
      </c>
      <c r="W11">
        <v>3.84</v>
      </c>
      <c r="X11">
        <v>3.9</v>
      </c>
      <c r="Y11" t="s">
        <v>97</v>
      </c>
      <c r="Z11">
        <v>9.6</v>
      </c>
    </row>
    <row r="12" spans="1:26" x14ac:dyDescent="0.45">
      <c r="A12">
        <v>11</v>
      </c>
      <c r="B12" t="s">
        <v>67</v>
      </c>
      <c r="C12">
        <v>84</v>
      </c>
      <c r="D12">
        <v>47</v>
      </c>
      <c r="E12">
        <v>37</v>
      </c>
      <c r="F12">
        <v>25</v>
      </c>
      <c r="G12">
        <v>351</v>
      </c>
      <c r="H12">
        <v>84</v>
      </c>
      <c r="I12">
        <v>744.1</v>
      </c>
      <c r="J12" t="s">
        <v>97</v>
      </c>
      <c r="K12">
        <v>9.1999999999999993</v>
      </c>
      <c r="L12">
        <v>2.62</v>
      </c>
      <c r="M12">
        <v>1.21</v>
      </c>
      <c r="N12">
        <v>0.28399999999999997</v>
      </c>
      <c r="O12">
        <v>0.71399999999999997</v>
      </c>
      <c r="P12">
        <v>0.39200000000000002</v>
      </c>
      <c r="Q12">
        <v>0.11700000000000001</v>
      </c>
      <c r="R12" t="s">
        <v>97</v>
      </c>
      <c r="S12">
        <v>94.3</v>
      </c>
      <c r="T12" t="s">
        <v>97</v>
      </c>
      <c r="U12">
        <v>4.09</v>
      </c>
      <c r="V12" t="s">
        <v>97</v>
      </c>
      <c r="W12">
        <v>3.88</v>
      </c>
      <c r="X12">
        <v>3.78</v>
      </c>
      <c r="Y12" t="s">
        <v>97</v>
      </c>
      <c r="Z12">
        <v>8.9</v>
      </c>
    </row>
    <row r="13" spans="1:26" x14ac:dyDescent="0.45">
      <c r="A13">
        <v>12</v>
      </c>
      <c r="B13" t="s">
        <v>30</v>
      </c>
      <c r="C13">
        <v>88</v>
      </c>
      <c r="D13">
        <v>46</v>
      </c>
      <c r="E13">
        <v>42</v>
      </c>
      <c r="F13">
        <v>22</v>
      </c>
      <c r="G13">
        <v>374</v>
      </c>
      <c r="H13">
        <v>88</v>
      </c>
      <c r="I13">
        <v>776.2</v>
      </c>
      <c r="J13" t="s">
        <v>97</v>
      </c>
      <c r="K13">
        <v>8.85</v>
      </c>
      <c r="L13">
        <v>2.99</v>
      </c>
      <c r="M13">
        <v>1.1200000000000001</v>
      </c>
      <c r="N13">
        <v>0.29599999999999999</v>
      </c>
      <c r="O13">
        <v>0.72599999999999998</v>
      </c>
      <c r="P13">
        <v>0.41099999999999998</v>
      </c>
      <c r="Q13">
        <v>0.111</v>
      </c>
      <c r="R13" t="s">
        <v>97</v>
      </c>
      <c r="S13">
        <v>95.1</v>
      </c>
      <c r="T13" t="s">
        <v>97</v>
      </c>
      <c r="U13">
        <v>4.04</v>
      </c>
      <c r="V13" t="s">
        <v>97</v>
      </c>
      <c r="W13">
        <v>3.94</v>
      </c>
      <c r="X13">
        <v>3.93</v>
      </c>
      <c r="Y13" t="s">
        <v>97</v>
      </c>
      <c r="Z13">
        <v>7.9</v>
      </c>
    </row>
    <row r="14" spans="1:26" x14ac:dyDescent="0.45">
      <c r="A14">
        <v>13</v>
      </c>
      <c r="B14" t="s">
        <v>141</v>
      </c>
      <c r="C14">
        <v>83</v>
      </c>
      <c r="D14">
        <v>43</v>
      </c>
      <c r="E14">
        <v>40</v>
      </c>
      <c r="F14">
        <v>33</v>
      </c>
      <c r="G14">
        <v>348</v>
      </c>
      <c r="H14">
        <v>83</v>
      </c>
      <c r="I14">
        <v>738</v>
      </c>
      <c r="J14" t="s">
        <v>97</v>
      </c>
      <c r="K14">
        <v>8.3699999999999992</v>
      </c>
      <c r="L14">
        <v>2.98</v>
      </c>
      <c r="M14">
        <v>1.01</v>
      </c>
      <c r="N14">
        <v>0.28999999999999998</v>
      </c>
      <c r="O14">
        <v>0.69699999999999995</v>
      </c>
      <c r="P14">
        <v>0.45200000000000001</v>
      </c>
      <c r="Q14">
        <v>0.111</v>
      </c>
      <c r="R14" t="s">
        <v>97</v>
      </c>
      <c r="S14">
        <v>94.1</v>
      </c>
      <c r="T14" t="s">
        <v>97</v>
      </c>
      <c r="U14">
        <v>3.94</v>
      </c>
      <c r="V14" t="s">
        <v>97</v>
      </c>
      <c r="W14">
        <v>3.84</v>
      </c>
      <c r="X14">
        <v>3.84</v>
      </c>
      <c r="Y14" t="s">
        <v>97</v>
      </c>
      <c r="Z14">
        <v>7.7</v>
      </c>
    </row>
    <row r="15" spans="1:26" x14ac:dyDescent="0.45">
      <c r="A15">
        <v>14</v>
      </c>
      <c r="B15" t="s">
        <v>149</v>
      </c>
      <c r="C15">
        <v>83</v>
      </c>
      <c r="D15">
        <v>40</v>
      </c>
      <c r="E15">
        <v>43</v>
      </c>
      <c r="F15">
        <v>23</v>
      </c>
      <c r="G15">
        <v>339</v>
      </c>
      <c r="H15">
        <v>83</v>
      </c>
      <c r="I15">
        <v>742.1</v>
      </c>
      <c r="J15" t="s">
        <v>97</v>
      </c>
      <c r="K15">
        <v>8.5399999999999991</v>
      </c>
      <c r="L15">
        <v>3.04</v>
      </c>
      <c r="M15">
        <v>1.03</v>
      </c>
      <c r="N15">
        <v>0.29399999999999998</v>
      </c>
      <c r="O15">
        <v>0.71499999999999997</v>
      </c>
      <c r="P15">
        <v>0.41199999999999998</v>
      </c>
      <c r="Q15">
        <v>0.10100000000000001</v>
      </c>
      <c r="R15" t="s">
        <v>97</v>
      </c>
      <c r="S15">
        <v>95.6</v>
      </c>
      <c r="T15" t="s">
        <v>97</v>
      </c>
      <c r="U15">
        <v>3.99</v>
      </c>
      <c r="V15" t="s">
        <v>97</v>
      </c>
      <c r="W15">
        <v>3.93</v>
      </c>
      <c r="X15">
        <v>4.08</v>
      </c>
      <c r="Y15" t="s">
        <v>97</v>
      </c>
      <c r="Z15">
        <v>7.7</v>
      </c>
    </row>
    <row r="16" spans="1:26" x14ac:dyDescent="0.45">
      <c r="A16">
        <v>15</v>
      </c>
      <c r="B16" t="s">
        <v>25</v>
      </c>
      <c r="C16">
        <v>86</v>
      </c>
      <c r="D16">
        <v>54</v>
      </c>
      <c r="E16">
        <v>32</v>
      </c>
      <c r="F16">
        <v>25</v>
      </c>
      <c r="G16">
        <v>351</v>
      </c>
      <c r="H16">
        <v>86</v>
      </c>
      <c r="I16">
        <v>765.2</v>
      </c>
      <c r="J16" t="s">
        <v>97</v>
      </c>
      <c r="K16">
        <v>8.5299999999999994</v>
      </c>
      <c r="L16">
        <v>3.37</v>
      </c>
      <c r="M16">
        <v>1.05</v>
      </c>
      <c r="N16">
        <v>0.27</v>
      </c>
      <c r="O16">
        <v>0.75700000000000001</v>
      </c>
      <c r="P16">
        <v>0.41199999999999998</v>
      </c>
      <c r="Q16">
        <v>0.10299999999999999</v>
      </c>
      <c r="R16" t="s">
        <v>97</v>
      </c>
      <c r="S16">
        <v>94.2</v>
      </c>
      <c r="T16" t="s">
        <v>97</v>
      </c>
      <c r="U16">
        <v>3.55</v>
      </c>
      <c r="V16" t="s">
        <v>97</v>
      </c>
      <c r="W16">
        <v>4.12</v>
      </c>
      <c r="X16">
        <v>4.24</v>
      </c>
      <c r="Y16" t="s">
        <v>97</v>
      </c>
      <c r="Z16">
        <v>7.4</v>
      </c>
    </row>
    <row r="17" spans="1:26" x14ac:dyDescent="0.45">
      <c r="A17">
        <v>16</v>
      </c>
      <c r="B17" t="s">
        <v>36</v>
      </c>
      <c r="C17">
        <v>82</v>
      </c>
      <c r="D17">
        <v>52</v>
      </c>
      <c r="E17">
        <v>30</v>
      </c>
      <c r="F17">
        <v>30</v>
      </c>
      <c r="G17">
        <v>381</v>
      </c>
      <c r="H17">
        <v>82</v>
      </c>
      <c r="I17">
        <v>728</v>
      </c>
      <c r="J17" t="s">
        <v>97</v>
      </c>
      <c r="K17">
        <v>8.94</v>
      </c>
      <c r="L17">
        <v>3.12</v>
      </c>
      <c r="M17">
        <v>1.17</v>
      </c>
      <c r="N17">
        <v>0.27800000000000002</v>
      </c>
      <c r="O17">
        <v>0.77400000000000002</v>
      </c>
      <c r="P17">
        <v>0.41599999999999998</v>
      </c>
      <c r="Q17">
        <v>0.121</v>
      </c>
      <c r="R17" t="s">
        <v>97</v>
      </c>
      <c r="S17">
        <v>93</v>
      </c>
      <c r="T17" t="s">
        <v>97</v>
      </c>
      <c r="U17">
        <v>3.6</v>
      </c>
      <c r="V17" t="s">
        <v>97</v>
      </c>
      <c r="W17">
        <v>4.04</v>
      </c>
      <c r="X17">
        <v>3.91</v>
      </c>
      <c r="Y17" t="s">
        <v>97</v>
      </c>
      <c r="Z17">
        <v>6.7</v>
      </c>
    </row>
    <row r="18" spans="1:26" x14ac:dyDescent="0.45">
      <c r="A18">
        <v>17</v>
      </c>
      <c r="B18" t="s">
        <v>139</v>
      </c>
      <c r="C18">
        <v>86</v>
      </c>
      <c r="D18">
        <v>24</v>
      </c>
      <c r="E18">
        <v>62</v>
      </c>
      <c r="F18">
        <v>15</v>
      </c>
      <c r="G18">
        <v>369</v>
      </c>
      <c r="H18">
        <v>86</v>
      </c>
      <c r="I18">
        <v>754.2</v>
      </c>
      <c r="J18" t="s">
        <v>97</v>
      </c>
      <c r="K18">
        <v>8.85</v>
      </c>
      <c r="L18">
        <v>3.86</v>
      </c>
      <c r="M18">
        <v>1.28</v>
      </c>
      <c r="N18">
        <v>0.28999999999999998</v>
      </c>
      <c r="O18">
        <v>0.69399999999999995</v>
      </c>
      <c r="P18">
        <v>0.41499999999999998</v>
      </c>
      <c r="Q18">
        <v>0.124</v>
      </c>
      <c r="R18" t="s">
        <v>97</v>
      </c>
      <c r="S18">
        <v>94.7</v>
      </c>
      <c r="T18" t="s">
        <v>97</v>
      </c>
      <c r="U18">
        <v>4.57</v>
      </c>
      <c r="V18" t="s">
        <v>97</v>
      </c>
      <c r="W18">
        <v>4.43</v>
      </c>
      <c r="X18">
        <v>4.2300000000000004</v>
      </c>
      <c r="Y18" t="s">
        <v>97</v>
      </c>
      <c r="Z18">
        <v>6.7</v>
      </c>
    </row>
    <row r="19" spans="1:26" x14ac:dyDescent="0.45">
      <c r="A19">
        <v>18</v>
      </c>
      <c r="B19" t="s">
        <v>61</v>
      </c>
      <c r="C19">
        <v>85</v>
      </c>
      <c r="D19">
        <v>39</v>
      </c>
      <c r="E19">
        <v>46</v>
      </c>
      <c r="F19">
        <v>20</v>
      </c>
      <c r="G19">
        <v>343</v>
      </c>
      <c r="H19">
        <v>85</v>
      </c>
      <c r="I19">
        <v>749</v>
      </c>
      <c r="J19" t="s">
        <v>97</v>
      </c>
      <c r="K19">
        <v>9</v>
      </c>
      <c r="L19">
        <v>3.24</v>
      </c>
      <c r="M19">
        <v>1.1200000000000001</v>
      </c>
      <c r="N19">
        <v>0.28899999999999998</v>
      </c>
      <c r="O19">
        <v>0.71099999999999997</v>
      </c>
      <c r="P19">
        <v>0.41199999999999998</v>
      </c>
      <c r="Q19">
        <v>0.109</v>
      </c>
      <c r="R19" t="s">
        <v>97</v>
      </c>
      <c r="S19">
        <v>93.8</v>
      </c>
      <c r="T19" t="s">
        <v>97</v>
      </c>
      <c r="U19">
        <v>3.99</v>
      </c>
      <c r="V19" t="s">
        <v>97</v>
      </c>
      <c r="W19">
        <v>3.97</v>
      </c>
      <c r="X19">
        <v>4</v>
      </c>
      <c r="Y19" t="s">
        <v>97</v>
      </c>
      <c r="Z19">
        <v>6.7</v>
      </c>
    </row>
    <row r="20" spans="1:26" x14ac:dyDescent="0.45">
      <c r="A20">
        <v>19</v>
      </c>
      <c r="B20" t="s">
        <v>44</v>
      </c>
      <c r="C20">
        <v>84</v>
      </c>
      <c r="D20">
        <v>38</v>
      </c>
      <c r="E20">
        <v>46</v>
      </c>
      <c r="F20">
        <v>14</v>
      </c>
      <c r="G20">
        <v>327</v>
      </c>
      <c r="H20">
        <v>84</v>
      </c>
      <c r="I20">
        <v>736.2</v>
      </c>
      <c r="J20" t="s">
        <v>97</v>
      </c>
      <c r="K20">
        <v>8.6300000000000008</v>
      </c>
      <c r="L20">
        <v>3.7</v>
      </c>
      <c r="M20">
        <v>1.17</v>
      </c>
      <c r="N20">
        <v>0.27400000000000002</v>
      </c>
      <c r="O20">
        <v>0.72399999999999998</v>
      </c>
      <c r="P20">
        <v>0.42699999999999999</v>
      </c>
      <c r="Q20">
        <v>0.122</v>
      </c>
      <c r="R20" t="s">
        <v>97</v>
      </c>
      <c r="S20">
        <v>93.7</v>
      </c>
      <c r="T20" t="s">
        <v>97</v>
      </c>
      <c r="U20">
        <v>4.17</v>
      </c>
      <c r="V20" t="s">
        <v>97</v>
      </c>
      <c r="W20">
        <v>4.3</v>
      </c>
      <c r="X20">
        <v>4.1500000000000004</v>
      </c>
      <c r="Y20" t="s">
        <v>97</v>
      </c>
      <c r="Z20">
        <v>6.4</v>
      </c>
    </row>
    <row r="21" spans="1:26" x14ac:dyDescent="0.45">
      <c r="A21">
        <v>20</v>
      </c>
      <c r="B21" t="s">
        <v>40</v>
      </c>
      <c r="C21">
        <v>82</v>
      </c>
      <c r="D21">
        <v>41</v>
      </c>
      <c r="E21">
        <v>41</v>
      </c>
      <c r="F21">
        <v>20</v>
      </c>
      <c r="G21">
        <v>356</v>
      </c>
      <c r="H21">
        <v>82</v>
      </c>
      <c r="I21">
        <v>739.1</v>
      </c>
      <c r="J21" t="s">
        <v>97</v>
      </c>
      <c r="K21">
        <v>8.7899999999999991</v>
      </c>
      <c r="L21">
        <v>3.9</v>
      </c>
      <c r="M21">
        <v>0.94</v>
      </c>
      <c r="N21">
        <v>0.28799999999999998</v>
      </c>
      <c r="O21">
        <v>0.68899999999999995</v>
      </c>
      <c r="P21">
        <v>0.442</v>
      </c>
      <c r="Q21">
        <v>0.1</v>
      </c>
      <c r="R21" t="s">
        <v>97</v>
      </c>
      <c r="S21">
        <v>94.8</v>
      </c>
      <c r="T21" t="s">
        <v>97</v>
      </c>
      <c r="U21">
        <v>4.18</v>
      </c>
      <c r="V21" t="s">
        <v>97</v>
      </c>
      <c r="W21">
        <v>4.04</v>
      </c>
      <c r="X21">
        <v>4.1900000000000004</v>
      </c>
      <c r="Y21" t="s">
        <v>97</v>
      </c>
      <c r="Z21">
        <v>5.9</v>
      </c>
    </row>
    <row r="22" spans="1:26" x14ac:dyDescent="0.45">
      <c r="A22">
        <v>21</v>
      </c>
      <c r="B22" t="s">
        <v>63</v>
      </c>
      <c r="C22">
        <v>85</v>
      </c>
      <c r="D22">
        <v>50</v>
      </c>
      <c r="E22">
        <v>35</v>
      </c>
      <c r="F22">
        <v>30</v>
      </c>
      <c r="G22">
        <v>361</v>
      </c>
      <c r="H22">
        <v>85</v>
      </c>
      <c r="I22">
        <v>753.1</v>
      </c>
      <c r="J22" t="s">
        <v>97</v>
      </c>
      <c r="K22">
        <v>8.0500000000000007</v>
      </c>
      <c r="L22">
        <v>3.13</v>
      </c>
      <c r="M22">
        <v>1.17</v>
      </c>
      <c r="N22">
        <v>0.27600000000000002</v>
      </c>
      <c r="O22">
        <v>0.76100000000000001</v>
      </c>
      <c r="P22">
        <v>0.41499999999999998</v>
      </c>
      <c r="Q22">
        <v>0.11899999999999999</v>
      </c>
      <c r="R22" t="s">
        <v>97</v>
      </c>
      <c r="S22">
        <v>93.1</v>
      </c>
      <c r="T22" t="s">
        <v>97</v>
      </c>
      <c r="U22">
        <v>3.75</v>
      </c>
      <c r="V22" t="s">
        <v>97</v>
      </c>
      <c r="W22">
        <v>4.26</v>
      </c>
      <c r="X22">
        <v>4.1500000000000004</v>
      </c>
      <c r="Y22" t="s">
        <v>97</v>
      </c>
      <c r="Z22">
        <v>5.7</v>
      </c>
    </row>
    <row r="23" spans="1:26" x14ac:dyDescent="0.45">
      <c r="A23">
        <v>22</v>
      </c>
      <c r="B23" t="s">
        <v>101</v>
      </c>
      <c r="C23">
        <v>85</v>
      </c>
      <c r="D23">
        <v>41</v>
      </c>
      <c r="E23">
        <v>44</v>
      </c>
      <c r="F23">
        <v>15</v>
      </c>
      <c r="G23">
        <v>387</v>
      </c>
      <c r="H23">
        <v>85</v>
      </c>
      <c r="I23">
        <v>751.2</v>
      </c>
      <c r="J23" t="s">
        <v>97</v>
      </c>
      <c r="K23">
        <v>8.61</v>
      </c>
      <c r="L23">
        <v>3.16</v>
      </c>
      <c r="M23">
        <v>1.01</v>
      </c>
      <c r="N23">
        <v>0.316</v>
      </c>
      <c r="O23">
        <v>0.69099999999999995</v>
      </c>
      <c r="P23">
        <v>0.49399999999999999</v>
      </c>
      <c r="Q23">
        <v>0.12</v>
      </c>
      <c r="R23" t="s">
        <v>97</v>
      </c>
      <c r="S23">
        <v>95</v>
      </c>
      <c r="T23" t="s">
        <v>97</v>
      </c>
      <c r="U23">
        <v>4.5</v>
      </c>
      <c r="V23" t="s">
        <v>97</v>
      </c>
      <c r="W23">
        <v>3.92</v>
      </c>
      <c r="X23">
        <v>3.8</v>
      </c>
      <c r="Y23" t="s">
        <v>97</v>
      </c>
      <c r="Z23">
        <v>5.3</v>
      </c>
    </row>
    <row r="24" spans="1:26" x14ac:dyDescent="0.45">
      <c r="A24">
        <v>23</v>
      </c>
      <c r="B24" t="s">
        <v>104</v>
      </c>
      <c r="C24">
        <v>84</v>
      </c>
      <c r="D24">
        <v>30</v>
      </c>
      <c r="E24">
        <v>54</v>
      </c>
      <c r="F24">
        <v>14</v>
      </c>
      <c r="G24">
        <v>375</v>
      </c>
      <c r="H24">
        <v>84</v>
      </c>
      <c r="I24">
        <v>745.1</v>
      </c>
      <c r="J24" t="s">
        <v>97</v>
      </c>
      <c r="K24">
        <v>8.15</v>
      </c>
      <c r="L24">
        <v>3.41</v>
      </c>
      <c r="M24">
        <v>1.04</v>
      </c>
      <c r="N24">
        <v>0.3</v>
      </c>
      <c r="O24">
        <v>0.68200000000000005</v>
      </c>
      <c r="P24">
        <v>0.439</v>
      </c>
      <c r="Q24">
        <v>0.109</v>
      </c>
      <c r="R24" t="s">
        <v>97</v>
      </c>
      <c r="S24">
        <v>94.4</v>
      </c>
      <c r="T24" t="s">
        <v>97</v>
      </c>
      <c r="U24">
        <v>4.55</v>
      </c>
      <c r="V24" t="s">
        <v>97</v>
      </c>
      <c r="W24">
        <v>4.18</v>
      </c>
      <c r="X24">
        <v>4.2</v>
      </c>
      <c r="Y24" t="s">
        <v>97</v>
      </c>
      <c r="Z24">
        <v>5.2</v>
      </c>
    </row>
    <row r="25" spans="1:26" x14ac:dyDescent="0.45">
      <c r="A25">
        <v>24</v>
      </c>
      <c r="B25" t="s">
        <v>215</v>
      </c>
      <c r="C25">
        <v>83</v>
      </c>
      <c r="D25">
        <v>36</v>
      </c>
      <c r="E25">
        <v>47</v>
      </c>
      <c r="F25">
        <v>21</v>
      </c>
      <c r="G25">
        <v>343</v>
      </c>
      <c r="H25">
        <v>83</v>
      </c>
      <c r="I25">
        <v>738.1</v>
      </c>
      <c r="J25" t="s">
        <v>97</v>
      </c>
      <c r="K25">
        <v>7.84</v>
      </c>
      <c r="L25">
        <v>3.83</v>
      </c>
      <c r="M25">
        <v>1.17</v>
      </c>
      <c r="N25">
        <v>0.27600000000000002</v>
      </c>
      <c r="O25">
        <v>0.68799999999999994</v>
      </c>
      <c r="P25">
        <v>0.41799999999999998</v>
      </c>
      <c r="Q25">
        <v>0.114</v>
      </c>
      <c r="R25" t="s">
        <v>97</v>
      </c>
      <c r="S25">
        <v>93.3</v>
      </c>
      <c r="T25" t="s">
        <v>97</v>
      </c>
      <c r="U25">
        <v>4.5999999999999996</v>
      </c>
      <c r="V25" t="s">
        <v>97</v>
      </c>
      <c r="W25">
        <v>4.55</v>
      </c>
      <c r="X25">
        <v>4.5</v>
      </c>
      <c r="Y25" t="s">
        <v>97</v>
      </c>
      <c r="Z25">
        <v>4.9000000000000004</v>
      </c>
    </row>
    <row r="26" spans="1:26" x14ac:dyDescent="0.45">
      <c r="A26">
        <v>25</v>
      </c>
      <c r="B26" t="s">
        <v>42</v>
      </c>
      <c r="C26">
        <v>84</v>
      </c>
      <c r="D26">
        <v>43</v>
      </c>
      <c r="E26">
        <v>41</v>
      </c>
      <c r="F26">
        <v>18</v>
      </c>
      <c r="G26">
        <v>351</v>
      </c>
      <c r="H26">
        <v>84</v>
      </c>
      <c r="I26">
        <v>746.1</v>
      </c>
      <c r="J26" t="s">
        <v>97</v>
      </c>
      <c r="K26">
        <v>8.65</v>
      </c>
      <c r="L26">
        <v>3.74</v>
      </c>
      <c r="M26">
        <v>1.1599999999999999</v>
      </c>
      <c r="N26">
        <v>0.28000000000000003</v>
      </c>
      <c r="O26">
        <v>0.747</v>
      </c>
      <c r="P26">
        <v>0.41799999999999998</v>
      </c>
      <c r="Q26">
        <v>0.11799999999999999</v>
      </c>
      <c r="R26" t="s">
        <v>97</v>
      </c>
      <c r="S26">
        <v>94.1</v>
      </c>
      <c r="T26" t="s">
        <v>97</v>
      </c>
      <c r="U26">
        <v>4.04</v>
      </c>
      <c r="V26" t="s">
        <v>97</v>
      </c>
      <c r="W26">
        <v>4.32</v>
      </c>
      <c r="X26">
        <v>4.21</v>
      </c>
      <c r="Y26" t="s">
        <v>97</v>
      </c>
      <c r="Z26">
        <v>4.8</v>
      </c>
    </row>
    <row r="27" spans="1:26" x14ac:dyDescent="0.45">
      <c r="A27">
        <v>26</v>
      </c>
      <c r="B27" t="s">
        <v>113</v>
      </c>
      <c r="C27">
        <v>84</v>
      </c>
      <c r="D27">
        <v>42</v>
      </c>
      <c r="E27">
        <v>42</v>
      </c>
      <c r="F27">
        <v>26</v>
      </c>
      <c r="G27">
        <v>370</v>
      </c>
      <c r="H27">
        <v>84</v>
      </c>
      <c r="I27">
        <v>757.1</v>
      </c>
      <c r="J27" t="s">
        <v>97</v>
      </c>
      <c r="K27">
        <v>8.77</v>
      </c>
      <c r="L27">
        <v>2.85</v>
      </c>
      <c r="M27">
        <v>1.35</v>
      </c>
      <c r="N27">
        <v>0.28599999999999998</v>
      </c>
      <c r="O27">
        <v>0.71799999999999997</v>
      </c>
      <c r="P27">
        <v>0.38400000000000001</v>
      </c>
      <c r="Q27">
        <v>0.125</v>
      </c>
      <c r="R27" t="s">
        <v>97</v>
      </c>
      <c r="S27">
        <v>94</v>
      </c>
      <c r="T27" t="s">
        <v>97</v>
      </c>
      <c r="U27">
        <v>4.29</v>
      </c>
      <c r="V27" t="s">
        <v>97</v>
      </c>
      <c r="W27">
        <v>4.2699999999999996</v>
      </c>
      <c r="X27">
        <v>4.05</v>
      </c>
      <c r="Y27" t="s">
        <v>97</v>
      </c>
      <c r="Z27">
        <v>4.7</v>
      </c>
    </row>
    <row r="28" spans="1:26" x14ac:dyDescent="0.45">
      <c r="A28">
        <v>27</v>
      </c>
      <c r="B28" t="s">
        <v>58</v>
      </c>
      <c r="C28">
        <v>85</v>
      </c>
      <c r="D28">
        <v>38</v>
      </c>
      <c r="E28">
        <v>46</v>
      </c>
      <c r="F28">
        <v>18</v>
      </c>
      <c r="G28">
        <v>368</v>
      </c>
      <c r="H28">
        <v>85</v>
      </c>
      <c r="I28">
        <v>738.2</v>
      </c>
      <c r="J28" t="s">
        <v>97</v>
      </c>
      <c r="K28">
        <v>8.15</v>
      </c>
      <c r="L28">
        <v>2.92</v>
      </c>
      <c r="M28">
        <v>1.4</v>
      </c>
      <c r="N28">
        <v>0.28699999999999998</v>
      </c>
      <c r="O28">
        <v>0.72299999999999998</v>
      </c>
      <c r="P28">
        <v>0.41</v>
      </c>
      <c r="Q28">
        <v>0.14000000000000001</v>
      </c>
      <c r="R28" t="s">
        <v>97</v>
      </c>
      <c r="S28">
        <v>94.5</v>
      </c>
      <c r="T28" t="s">
        <v>97</v>
      </c>
      <c r="U28">
        <v>4.29</v>
      </c>
      <c r="V28" t="s">
        <v>97</v>
      </c>
      <c r="W28">
        <v>4.4800000000000004</v>
      </c>
      <c r="X28">
        <v>4.05</v>
      </c>
      <c r="Y28" t="s">
        <v>97</v>
      </c>
      <c r="Z28">
        <v>4.5</v>
      </c>
    </row>
    <row r="29" spans="1:26" x14ac:dyDescent="0.45">
      <c r="A29">
        <v>28</v>
      </c>
      <c r="B29" t="s">
        <v>196</v>
      </c>
      <c r="C29">
        <v>86</v>
      </c>
      <c r="D29">
        <v>30</v>
      </c>
      <c r="E29">
        <v>56</v>
      </c>
      <c r="F29">
        <v>17</v>
      </c>
      <c r="G29">
        <v>359</v>
      </c>
      <c r="H29">
        <v>86</v>
      </c>
      <c r="I29">
        <v>757.1</v>
      </c>
      <c r="J29" t="s">
        <v>97</v>
      </c>
      <c r="K29">
        <v>7.52</v>
      </c>
      <c r="L29">
        <v>3.39</v>
      </c>
      <c r="M29">
        <v>1.05</v>
      </c>
      <c r="N29">
        <v>0.29699999999999999</v>
      </c>
      <c r="O29">
        <v>0.69499999999999995</v>
      </c>
      <c r="P29">
        <v>0.40500000000000003</v>
      </c>
      <c r="Q29">
        <v>0.1</v>
      </c>
      <c r="R29" t="s">
        <v>97</v>
      </c>
      <c r="S29">
        <v>94.5</v>
      </c>
      <c r="T29" t="s">
        <v>97</v>
      </c>
      <c r="U29">
        <v>4.41</v>
      </c>
      <c r="V29" t="s">
        <v>97</v>
      </c>
      <c r="W29">
        <v>4.33</v>
      </c>
      <c r="X29">
        <v>4.5</v>
      </c>
      <c r="Y29" t="s">
        <v>97</v>
      </c>
      <c r="Z29">
        <v>4.2</v>
      </c>
    </row>
    <row r="30" spans="1:26" x14ac:dyDescent="0.45">
      <c r="A30">
        <v>29</v>
      </c>
      <c r="B30" t="s">
        <v>52</v>
      </c>
      <c r="C30">
        <v>84</v>
      </c>
      <c r="D30">
        <v>41</v>
      </c>
      <c r="E30">
        <v>43</v>
      </c>
      <c r="F30">
        <v>18</v>
      </c>
      <c r="G30">
        <v>351</v>
      </c>
      <c r="H30">
        <v>84</v>
      </c>
      <c r="I30">
        <v>743</v>
      </c>
      <c r="J30" t="s">
        <v>97</v>
      </c>
      <c r="K30">
        <v>7.41</v>
      </c>
      <c r="L30">
        <v>3.03</v>
      </c>
      <c r="M30">
        <v>1.17</v>
      </c>
      <c r="N30">
        <v>0.3</v>
      </c>
      <c r="O30">
        <v>0.7</v>
      </c>
      <c r="P30">
        <v>0.43</v>
      </c>
      <c r="Q30">
        <v>0.11600000000000001</v>
      </c>
      <c r="R30" t="s">
        <v>97</v>
      </c>
      <c r="S30">
        <v>93.6</v>
      </c>
      <c r="T30" t="s">
        <v>97</v>
      </c>
      <c r="U30">
        <v>4.63</v>
      </c>
      <c r="V30" t="s">
        <v>97</v>
      </c>
      <c r="W30">
        <v>4.3499999999999996</v>
      </c>
      <c r="X30">
        <v>4.28</v>
      </c>
      <c r="Y30" t="s">
        <v>97</v>
      </c>
      <c r="Z30">
        <v>3.6</v>
      </c>
    </row>
    <row r="31" spans="1:26" x14ac:dyDescent="0.45">
      <c r="A31">
        <v>30</v>
      </c>
      <c r="B31" t="s">
        <v>184</v>
      </c>
      <c r="C31">
        <v>84</v>
      </c>
      <c r="D31">
        <v>29</v>
      </c>
      <c r="E31">
        <v>55</v>
      </c>
      <c r="F31">
        <v>15</v>
      </c>
      <c r="G31">
        <v>335</v>
      </c>
      <c r="H31">
        <v>84</v>
      </c>
      <c r="I31">
        <v>745</v>
      </c>
      <c r="J31" t="s">
        <v>97</v>
      </c>
      <c r="K31">
        <v>6.66</v>
      </c>
      <c r="L31">
        <v>3.62</v>
      </c>
      <c r="M31">
        <v>1.2</v>
      </c>
      <c r="N31">
        <v>0.32100000000000001</v>
      </c>
      <c r="O31">
        <v>0.65300000000000002</v>
      </c>
      <c r="P31">
        <v>0.45100000000000001</v>
      </c>
      <c r="Q31">
        <v>0.122</v>
      </c>
      <c r="R31" t="s">
        <v>97</v>
      </c>
      <c r="S31">
        <v>94.6</v>
      </c>
      <c r="T31" t="s">
        <v>97</v>
      </c>
      <c r="U31">
        <v>5.63</v>
      </c>
      <c r="V31" t="s">
        <v>97</v>
      </c>
      <c r="W31">
        <v>4.74</v>
      </c>
      <c r="X31">
        <v>4.58</v>
      </c>
      <c r="Y31" t="s">
        <v>97</v>
      </c>
      <c r="Z31">
        <v>2.1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1F062-F22B-4A7E-A229-2C58930EC921}">
  <sheetPr codeName="Sheet4"/>
  <dimension ref="A1:M31"/>
  <sheetViews>
    <sheetView workbookViewId="0">
      <selection activeCell="A22" sqref="A22"/>
    </sheetView>
  </sheetViews>
  <sheetFormatPr defaultRowHeight="14.25" x14ac:dyDescent="0.45"/>
  <sheetData>
    <row r="1" spans="1:13" x14ac:dyDescent="0.45">
      <c r="A1" t="s">
        <v>2</v>
      </c>
      <c r="B1" t="s">
        <v>3856</v>
      </c>
      <c r="C1" t="s">
        <v>3857</v>
      </c>
      <c r="D1" t="s">
        <v>3858</v>
      </c>
      <c r="E1" t="s">
        <v>3859</v>
      </c>
      <c r="F1" t="s">
        <v>3860</v>
      </c>
      <c r="G1" t="s">
        <v>3861</v>
      </c>
      <c r="H1" t="s">
        <v>3862</v>
      </c>
      <c r="I1" t="s">
        <v>3863</v>
      </c>
      <c r="J1" t="s">
        <v>3864</v>
      </c>
      <c r="K1" t="s">
        <v>3865</v>
      </c>
      <c r="L1" t="s">
        <v>3866</v>
      </c>
      <c r="M1" t="s">
        <v>3867</v>
      </c>
    </row>
    <row r="2" spans="1:13" x14ac:dyDescent="0.45">
      <c r="A2" t="s">
        <v>25</v>
      </c>
      <c r="B2">
        <v>91.9</v>
      </c>
      <c r="C2">
        <v>70.099999999999994</v>
      </c>
      <c r="D2">
        <v>0.56699999999999995</v>
      </c>
      <c r="E2">
        <v>821</v>
      </c>
      <c r="F2">
        <v>702</v>
      </c>
      <c r="G2">
        <v>44.2</v>
      </c>
      <c r="H2">
        <v>40.4</v>
      </c>
      <c r="I2">
        <v>84.6</v>
      </c>
      <c r="J2">
        <v>64.599999999999994</v>
      </c>
      <c r="K2">
        <v>8.5</v>
      </c>
      <c r="L2">
        <v>0</v>
      </c>
      <c r="M2">
        <v>0</v>
      </c>
    </row>
    <row r="3" spans="1:13" x14ac:dyDescent="0.45">
      <c r="A3" t="s">
        <v>58</v>
      </c>
      <c r="B3">
        <v>88.1</v>
      </c>
      <c r="C3">
        <v>73.900000000000006</v>
      </c>
      <c r="D3">
        <v>0.54400000000000004</v>
      </c>
      <c r="E3">
        <v>780</v>
      </c>
      <c r="F3">
        <v>703</v>
      </c>
      <c r="G3">
        <v>19.600000000000001</v>
      </c>
      <c r="H3">
        <v>46.7</v>
      </c>
      <c r="I3">
        <v>66.3</v>
      </c>
      <c r="J3">
        <v>41.1</v>
      </c>
      <c r="K3">
        <v>5.2</v>
      </c>
      <c r="L3">
        <v>0</v>
      </c>
      <c r="M3">
        <v>0</v>
      </c>
    </row>
    <row r="4" spans="1:13" x14ac:dyDescent="0.45">
      <c r="A4" t="s">
        <v>113</v>
      </c>
      <c r="B4">
        <v>87.2</v>
      </c>
      <c r="C4">
        <v>74.8</v>
      </c>
      <c r="D4">
        <v>0.53800000000000003</v>
      </c>
      <c r="E4">
        <v>752</v>
      </c>
      <c r="F4">
        <v>684</v>
      </c>
      <c r="G4">
        <v>17.600000000000001</v>
      </c>
      <c r="H4">
        <v>43</v>
      </c>
      <c r="I4">
        <v>60.6</v>
      </c>
      <c r="J4">
        <v>35.799999999999997</v>
      </c>
      <c r="K4">
        <v>3.4</v>
      </c>
      <c r="L4">
        <v>0</v>
      </c>
      <c r="M4">
        <v>0</v>
      </c>
    </row>
    <row r="5" spans="1:13" x14ac:dyDescent="0.45">
      <c r="A5" t="s">
        <v>34</v>
      </c>
      <c r="B5">
        <v>86.7</v>
      </c>
      <c r="C5">
        <v>75.3</v>
      </c>
      <c r="D5">
        <v>0.53500000000000003</v>
      </c>
      <c r="E5">
        <v>739</v>
      </c>
      <c r="F5">
        <v>676</v>
      </c>
      <c r="G5">
        <v>17.5</v>
      </c>
      <c r="H5">
        <v>37</v>
      </c>
      <c r="I5">
        <v>54.5</v>
      </c>
      <c r="J5">
        <v>32.700000000000003</v>
      </c>
      <c r="K5">
        <v>3.7</v>
      </c>
      <c r="L5">
        <v>0</v>
      </c>
      <c r="M5">
        <v>0</v>
      </c>
    </row>
    <row r="6" spans="1:13" x14ac:dyDescent="0.45">
      <c r="A6" t="s">
        <v>76</v>
      </c>
      <c r="B6">
        <v>78.599999999999994</v>
      </c>
      <c r="C6">
        <v>83.4</v>
      </c>
      <c r="D6">
        <v>0.48499999999999999</v>
      </c>
      <c r="E6">
        <v>762</v>
      </c>
      <c r="F6">
        <v>766</v>
      </c>
      <c r="G6">
        <v>1.1000000000000001</v>
      </c>
      <c r="H6">
        <v>13.1</v>
      </c>
      <c r="I6">
        <v>14.2</v>
      </c>
      <c r="J6">
        <v>6.4</v>
      </c>
      <c r="K6">
        <v>0.9</v>
      </c>
      <c r="L6">
        <v>0</v>
      </c>
      <c r="M6">
        <v>0</v>
      </c>
    </row>
    <row r="7" spans="1:13" x14ac:dyDescent="0.45">
      <c r="A7" t="s">
        <v>67</v>
      </c>
      <c r="B7">
        <v>89.7</v>
      </c>
      <c r="C7">
        <v>72.3</v>
      </c>
      <c r="D7">
        <v>0.55400000000000005</v>
      </c>
      <c r="E7">
        <v>743</v>
      </c>
      <c r="F7">
        <v>670</v>
      </c>
      <c r="G7">
        <v>74.5</v>
      </c>
      <c r="H7">
        <v>7.7</v>
      </c>
      <c r="I7">
        <v>82.2</v>
      </c>
      <c r="J7">
        <v>60</v>
      </c>
      <c r="K7">
        <v>7.8</v>
      </c>
      <c r="L7">
        <v>0</v>
      </c>
      <c r="M7">
        <v>0</v>
      </c>
    </row>
    <row r="8" spans="1:13" x14ac:dyDescent="0.45">
      <c r="A8" t="s">
        <v>36</v>
      </c>
      <c r="B8">
        <v>82.6</v>
      </c>
      <c r="C8">
        <v>79.400000000000006</v>
      </c>
      <c r="D8">
        <v>0.51</v>
      </c>
      <c r="E8">
        <v>727</v>
      </c>
      <c r="F8">
        <v>717</v>
      </c>
      <c r="G8">
        <v>21.2</v>
      </c>
      <c r="H8">
        <v>15</v>
      </c>
      <c r="I8">
        <v>36.200000000000003</v>
      </c>
      <c r="J8">
        <v>18.399999999999999</v>
      </c>
      <c r="K8">
        <v>2.2000000000000002</v>
      </c>
      <c r="L8">
        <v>0</v>
      </c>
      <c r="M8">
        <v>0</v>
      </c>
    </row>
    <row r="9" spans="1:13" x14ac:dyDescent="0.45">
      <c r="A9" t="s">
        <v>132</v>
      </c>
      <c r="B9">
        <v>75.099999999999994</v>
      </c>
      <c r="C9">
        <v>86.9</v>
      </c>
      <c r="D9">
        <v>0.46400000000000002</v>
      </c>
      <c r="E9">
        <v>664</v>
      </c>
      <c r="F9">
        <v>722</v>
      </c>
      <c r="G9">
        <v>3.6</v>
      </c>
      <c r="H9">
        <v>3.4</v>
      </c>
      <c r="I9">
        <v>7</v>
      </c>
      <c r="J9">
        <v>3.8</v>
      </c>
      <c r="K9">
        <v>0</v>
      </c>
      <c r="L9">
        <v>0</v>
      </c>
      <c r="M9">
        <v>0</v>
      </c>
    </row>
    <row r="10" spans="1:13" x14ac:dyDescent="0.45">
      <c r="A10" t="s">
        <v>56</v>
      </c>
      <c r="B10">
        <v>70.5</v>
      </c>
      <c r="C10">
        <v>91.5</v>
      </c>
      <c r="D10">
        <v>0.435</v>
      </c>
      <c r="E10">
        <v>689</v>
      </c>
      <c r="F10">
        <v>792</v>
      </c>
      <c r="G10">
        <v>0.7</v>
      </c>
      <c r="H10">
        <v>0.5</v>
      </c>
      <c r="I10">
        <v>1.2</v>
      </c>
      <c r="J10">
        <v>0.5</v>
      </c>
      <c r="K10">
        <v>0</v>
      </c>
      <c r="L10">
        <v>0</v>
      </c>
      <c r="M10">
        <v>0</v>
      </c>
    </row>
    <row r="11" spans="1:13" x14ac:dyDescent="0.45">
      <c r="A11" t="s">
        <v>139</v>
      </c>
      <c r="B11">
        <v>66.099999999999994</v>
      </c>
      <c r="C11">
        <v>95.9</v>
      </c>
      <c r="D11">
        <v>0.40799999999999997</v>
      </c>
      <c r="E11">
        <v>685</v>
      </c>
      <c r="F11">
        <v>832</v>
      </c>
      <c r="G11">
        <v>0</v>
      </c>
      <c r="H11">
        <v>0.1</v>
      </c>
      <c r="I11">
        <v>0.1</v>
      </c>
      <c r="J11">
        <v>0</v>
      </c>
      <c r="K11">
        <v>0</v>
      </c>
      <c r="L11">
        <v>0</v>
      </c>
      <c r="M11">
        <v>0</v>
      </c>
    </row>
    <row r="12" spans="1:13" x14ac:dyDescent="0.45">
      <c r="A12" t="s">
        <v>42</v>
      </c>
      <c r="B12">
        <v>95.1</v>
      </c>
      <c r="C12">
        <v>66.900000000000006</v>
      </c>
      <c r="D12">
        <v>0.58699999999999997</v>
      </c>
      <c r="E12">
        <v>839</v>
      </c>
      <c r="F12">
        <v>705</v>
      </c>
      <c r="G12">
        <v>78.099999999999994</v>
      </c>
      <c r="H12">
        <v>14.8</v>
      </c>
      <c r="I12">
        <v>92.9</v>
      </c>
      <c r="J12">
        <v>82.3</v>
      </c>
      <c r="K12">
        <v>13.3</v>
      </c>
      <c r="L12">
        <v>0</v>
      </c>
      <c r="M12">
        <v>0</v>
      </c>
    </row>
    <row r="13" spans="1:13" x14ac:dyDescent="0.45">
      <c r="A13" t="s">
        <v>44</v>
      </c>
      <c r="B13">
        <v>85.7</v>
      </c>
      <c r="C13">
        <v>76.3</v>
      </c>
      <c r="D13">
        <v>0.52900000000000003</v>
      </c>
      <c r="E13">
        <v>762</v>
      </c>
      <c r="F13">
        <v>718</v>
      </c>
      <c r="G13">
        <v>12.4</v>
      </c>
      <c r="H13">
        <v>40.700000000000003</v>
      </c>
      <c r="I13">
        <v>53.1</v>
      </c>
      <c r="J13">
        <v>29.8</v>
      </c>
      <c r="K13">
        <v>3.6</v>
      </c>
      <c r="L13">
        <v>0</v>
      </c>
      <c r="M13">
        <v>0</v>
      </c>
    </row>
    <row r="14" spans="1:13" x14ac:dyDescent="0.45">
      <c r="A14" t="s">
        <v>32</v>
      </c>
      <c r="B14">
        <v>84.5</v>
      </c>
      <c r="C14">
        <v>77.5</v>
      </c>
      <c r="D14">
        <v>0.52200000000000002</v>
      </c>
      <c r="E14">
        <v>743</v>
      </c>
      <c r="F14">
        <v>710</v>
      </c>
      <c r="G14">
        <v>9.4</v>
      </c>
      <c r="H14">
        <v>33.4</v>
      </c>
      <c r="I14">
        <v>42.8</v>
      </c>
      <c r="J14">
        <v>23.1</v>
      </c>
      <c r="K14">
        <v>2.4</v>
      </c>
      <c r="L14">
        <v>0</v>
      </c>
      <c r="M14">
        <v>0</v>
      </c>
    </row>
    <row r="15" spans="1:13" x14ac:dyDescent="0.45">
      <c r="A15" t="s">
        <v>215</v>
      </c>
      <c r="B15">
        <v>73.900000000000006</v>
      </c>
      <c r="C15">
        <v>88.1</v>
      </c>
      <c r="D15">
        <v>0.45600000000000002</v>
      </c>
      <c r="E15">
        <v>729</v>
      </c>
      <c r="F15">
        <v>794</v>
      </c>
      <c r="G15">
        <v>0.1</v>
      </c>
      <c r="H15">
        <v>4.0999999999999996</v>
      </c>
      <c r="I15">
        <v>4.2</v>
      </c>
      <c r="J15">
        <v>1.4</v>
      </c>
      <c r="K15">
        <v>0.2</v>
      </c>
      <c r="L15">
        <v>0</v>
      </c>
      <c r="M15">
        <v>0</v>
      </c>
    </row>
    <row r="16" spans="1:13" x14ac:dyDescent="0.45">
      <c r="A16" t="s">
        <v>196</v>
      </c>
      <c r="B16">
        <v>64.2</v>
      </c>
      <c r="C16">
        <v>97.8</v>
      </c>
      <c r="D16">
        <v>0.39600000000000002</v>
      </c>
      <c r="E16">
        <v>679</v>
      </c>
      <c r="F16">
        <v>835</v>
      </c>
      <c r="G16">
        <v>0</v>
      </c>
      <c r="H16">
        <v>0.1</v>
      </c>
      <c r="I16">
        <v>0.1</v>
      </c>
      <c r="J16">
        <v>0.1</v>
      </c>
      <c r="K16">
        <v>0</v>
      </c>
      <c r="L16">
        <v>0</v>
      </c>
      <c r="M16">
        <v>0</v>
      </c>
    </row>
    <row r="17" spans="1:13" x14ac:dyDescent="0.45">
      <c r="A17" t="s">
        <v>23</v>
      </c>
      <c r="B17">
        <v>101.3</v>
      </c>
      <c r="C17">
        <v>60.7</v>
      </c>
      <c r="D17">
        <v>0.625</v>
      </c>
      <c r="E17">
        <v>857</v>
      </c>
      <c r="F17">
        <v>666</v>
      </c>
      <c r="G17">
        <v>94</v>
      </c>
      <c r="H17">
        <v>5.2</v>
      </c>
      <c r="I17">
        <v>99.2</v>
      </c>
      <c r="J17">
        <v>96.6</v>
      </c>
      <c r="K17">
        <v>19.399999999999999</v>
      </c>
      <c r="L17">
        <v>0</v>
      </c>
      <c r="M17">
        <v>0</v>
      </c>
    </row>
    <row r="18" spans="1:13" x14ac:dyDescent="0.45">
      <c r="A18" t="s">
        <v>38</v>
      </c>
      <c r="B18">
        <v>84.5</v>
      </c>
      <c r="C18">
        <v>77.5</v>
      </c>
      <c r="D18">
        <v>0.52200000000000002</v>
      </c>
      <c r="E18">
        <v>763</v>
      </c>
      <c r="F18">
        <v>730</v>
      </c>
      <c r="G18">
        <v>3.5</v>
      </c>
      <c r="H18">
        <v>48.4</v>
      </c>
      <c r="I18">
        <v>51.9</v>
      </c>
      <c r="J18">
        <v>26.7</v>
      </c>
      <c r="K18">
        <v>1.8</v>
      </c>
      <c r="L18">
        <v>0</v>
      </c>
      <c r="M18">
        <v>0</v>
      </c>
    </row>
    <row r="19" spans="1:13" x14ac:dyDescent="0.45">
      <c r="A19" t="s">
        <v>40</v>
      </c>
      <c r="B19">
        <v>83.4</v>
      </c>
      <c r="C19">
        <v>78.599999999999994</v>
      </c>
      <c r="D19">
        <v>0.51500000000000001</v>
      </c>
      <c r="E19">
        <v>789</v>
      </c>
      <c r="F19">
        <v>764</v>
      </c>
      <c r="G19">
        <v>1.6</v>
      </c>
      <c r="H19">
        <v>43.8</v>
      </c>
      <c r="I19">
        <v>45.4</v>
      </c>
      <c r="J19">
        <v>23.7</v>
      </c>
      <c r="K19">
        <v>1.3</v>
      </c>
      <c r="L19">
        <v>0</v>
      </c>
      <c r="M19">
        <v>0</v>
      </c>
    </row>
    <row r="20" spans="1:13" x14ac:dyDescent="0.45">
      <c r="A20" t="s">
        <v>104</v>
      </c>
      <c r="B20">
        <v>79.2</v>
      </c>
      <c r="C20">
        <v>82.8</v>
      </c>
      <c r="D20">
        <v>0.48899999999999999</v>
      </c>
      <c r="E20">
        <v>729</v>
      </c>
      <c r="F20">
        <v>746</v>
      </c>
      <c r="G20">
        <v>0.9</v>
      </c>
      <c r="H20">
        <v>20.3</v>
      </c>
      <c r="I20">
        <v>21.2</v>
      </c>
      <c r="J20">
        <v>9.3000000000000007</v>
      </c>
      <c r="K20">
        <v>0.5</v>
      </c>
      <c r="L20">
        <v>0</v>
      </c>
      <c r="M20">
        <v>0</v>
      </c>
    </row>
    <row r="21" spans="1:13" x14ac:dyDescent="0.45">
      <c r="A21" t="s">
        <v>153</v>
      </c>
      <c r="B21">
        <v>58</v>
      </c>
      <c r="C21">
        <v>104</v>
      </c>
      <c r="D21">
        <v>0.35799999999999998</v>
      </c>
      <c r="E21">
        <v>657</v>
      </c>
      <c r="F21">
        <v>880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45">
      <c r="A22" t="s">
        <v>141</v>
      </c>
      <c r="B22">
        <v>84.3</v>
      </c>
      <c r="C22">
        <v>77.7</v>
      </c>
      <c r="D22">
        <v>0.52</v>
      </c>
      <c r="E22">
        <v>776</v>
      </c>
      <c r="F22">
        <v>750</v>
      </c>
      <c r="G22">
        <v>42.7</v>
      </c>
      <c r="H22">
        <v>11.7</v>
      </c>
      <c r="I22">
        <v>54.4</v>
      </c>
      <c r="J22">
        <v>31.5</v>
      </c>
      <c r="K22">
        <v>1.7</v>
      </c>
      <c r="L22">
        <v>0</v>
      </c>
      <c r="M22">
        <v>0</v>
      </c>
    </row>
    <row r="23" spans="1:13" x14ac:dyDescent="0.45">
      <c r="A23" t="s">
        <v>61</v>
      </c>
      <c r="B23">
        <v>81.5</v>
      </c>
      <c r="C23">
        <v>80.5</v>
      </c>
      <c r="D23">
        <v>0.503</v>
      </c>
      <c r="E23">
        <v>772</v>
      </c>
      <c r="F23">
        <v>772</v>
      </c>
      <c r="G23">
        <v>25.2</v>
      </c>
      <c r="H23">
        <v>12.4</v>
      </c>
      <c r="I23">
        <v>37.6</v>
      </c>
      <c r="J23">
        <v>20.6</v>
      </c>
      <c r="K23">
        <v>1.4</v>
      </c>
      <c r="L23">
        <v>0</v>
      </c>
      <c r="M23">
        <v>0</v>
      </c>
    </row>
    <row r="24" spans="1:13" x14ac:dyDescent="0.45">
      <c r="A24" t="s">
        <v>74</v>
      </c>
      <c r="B24">
        <v>79</v>
      </c>
      <c r="C24">
        <v>83</v>
      </c>
      <c r="D24">
        <v>0.48799999999999999</v>
      </c>
      <c r="E24">
        <v>799</v>
      </c>
      <c r="F24">
        <v>826</v>
      </c>
      <c r="G24">
        <v>15.1</v>
      </c>
      <c r="H24">
        <v>9.6999999999999993</v>
      </c>
      <c r="I24">
        <v>24.8</v>
      </c>
      <c r="J24">
        <v>12.3</v>
      </c>
      <c r="K24">
        <v>0.7</v>
      </c>
      <c r="L24">
        <v>0</v>
      </c>
      <c r="M24">
        <v>0</v>
      </c>
    </row>
    <row r="25" spans="1:13" x14ac:dyDescent="0.45">
      <c r="A25" t="s">
        <v>63</v>
      </c>
      <c r="B25">
        <v>78.400000000000006</v>
      </c>
      <c r="C25">
        <v>83.6</v>
      </c>
      <c r="D25">
        <v>0.48399999999999999</v>
      </c>
      <c r="E25">
        <v>701</v>
      </c>
      <c r="F25">
        <v>728</v>
      </c>
      <c r="G25">
        <v>14.1</v>
      </c>
      <c r="H25">
        <v>8.1999999999999993</v>
      </c>
      <c r="I25">
        <v>22.3</v>
      </c>
      <c r="J25">
        <v>11.1</v>
      </c>
      <c r="K25">
        <v>0.7</v>
      </c>
      <c r="L25">
        <v>0</v>
      </c>
      <c r="M25">
        <v>0</v>
      </c>
    </row>
    <row r="26" spans="1:13" x14ac:dyDescent="0.45">
      <c r="A26" t="s">
        <v>149</v>
      </c>
      <c r="B26">
        <v>71.900000000000006</v>
      </c>
      <c r="C26">
        <v>90.1</v>
      </c>
      <c r="D26">
        <v>0.44400000000000001</v>
      </c>
      <c r="E26">
        <v>706</v>
      </c>
      <c r="F26">
        <v>801</v>
      </c>
      <c r="G26">
        <v>2.9</v>
      </c>
      <c r="H26">
        <v>1.6</v>
      </c>
      <c r="I26">
        <v>4.5</v>
      </c>
      <c r="J26">
        <v>2.1</v>
      </c>
      <c r="K26">
        <v>0.1</v>
      </c>
      <c r="L26">
        <v>0</v>
      </c>
      <c r="M26">
        <v>0</v>
      </c>
    </row>
    <row r="27" spans="1:13" x14ac:dyDescent="0.45">
      <c r="A27" t="s">
        <v>28</v>
      </c>
      <c r="B27">
        <v>100.5</v>
      </c>
      <c r="C27">
        <v>61.5</v>
      </c>
      <c r="D27">
        <v>0.62</v>
      </c>
      <c r="E27">
        <v>880</v>
      </c>
      <c r="F27">
        <v>691</v>
      </c>
      <c r="G27">
        <v>92.4</v>
      </c>
      <c r="H27">
        <v>7.2</v>
      </c>
      <c r="I27">
        <v>99.6</v>
      </c>
      <c r="J27">
        <v>96.7</v>
      </c>
      <c r="K27">
        <v>17.7</v>
      </c>
      <c r="L27">
        <v>0</v>
      </c>
      <c r="M27">
        <v>0</v>
      </c>
    </row>
    <row r="28" spans="1:13" x14ac:dyDescent="0.45">
      <c r="A28" t="s">
        <v>52</v>
      </c>
      <c r="B28">
        <v>84.2</v>
      </c>
      <c r="C28">
        <v>77.8</v>
      </c>
      <c r="D28">
        <v>0.52</v>
      </c>
      <c r="E28">
        <v>783</v>
      </c>
      <c r="F28">
        <v>753</v>
      </c>
      <c r="G28">
        <v>2.1</v>
      </c>
      <c r="H28">
        <v>49.5</v>
      </c>
      <c r="I28">
        <v>51.6</v>
      </c>
      <c r="J28">
        <v>26</v>
      </c>
      <c r="K28">
        <v>1.1000000000000001</v>
      </c>
      <c r="L28">
        <v>0</v>
      </c>
      <c r="M28">
        <v>0</v>
      </c>
    </row>
    <row r="29" spans="1:13" x14ac:dyDescent="0.45">
      <c r="A29" t="s">
        <v>101</v>
      </c>
      <c r="B29">
        <v>85.1</v>
      </c>
      <c r="C29">
        <v>76.900000000000006</v>
      </c>
      <c r="D29">
        <v>0.52500000000000002</v>
      </c>
      <c r="E29">
        <v>724</v>
      </c>
      <c r="F29">
        <v>687</v>
      </c>
      <c r="G29">
        <v>4.5999999999999996</v>
      </c>
      <c r="H29">
        <v>51.8</v>
      </c>
      <c r="I29">
        <v>56.4</v>
      </c>
      <c r="J29">
        <v>29</v>
      </c>
      <c r="K29">
        <v>1.9</v>
      </c>
      <c r="L29">
        <v>0</v>
      </c>
      <c r="M29">
        <v>0</v>
      </c>
    </row>
    <row r="30" spans="1:13" x14ac:dyDescent="0.45">
      <c r="A30" t="s">
        <v>30</v>
      </c>
      <c r="B30">
        <v>81.5</v>
      </c>
      <c r="C30">
        <v>80.5</v>
      </c>
      <c r="D30">
        <v>0.503</v>
      </c>
      <c r="E30">
        <v>740</v>
      </c>
      <c r="F30">
        <v>734</v>
      </c>
      <c r="G30">
        <v>0.9</v>
      </c>
      <c r="H30">
        <v>30.2</v>
      </c>
      <c r="I30">
        <v>31.1</v>
      </c>
      <c r="J30">
        <v>14.4</v>
      </c>
      <c r="K30">
        <v>0.5</v>
      </c>
      <c r="L30">
        <v>0</v>
      </c>
      <c r="M30">
        <v>0</v>
      </c>
    </row>
    <row r="31" spans="1:13" x14ac:dyDescent="0.45">
      <c r="A31" t="s">
        <v>184</v>
      </c>
      <c r="B31">
        <v>57.5</v>
      </c>
      <c r="C31">
        <v>104.5</v>
      </c>
      <c r="D31">
        <v>0.35499999999999998</v>
      </c>
      <c r="E31">
        <v>678</v>
      </c>
      <c r="F31">
        <v>912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35C75-D709-4D24-AF24-7AC302151FFF}">
  <sheetPr codeName="Sheet5"/>
  <dimension ref="A1:F32"/>
  <sheetViews>
    <sheetView workbookViewId="0">
      <selection activeCell="A31" sqref="A31"/>
    </sheetView>
  </sheetViews>
  <sheetFormatPr defaultRowHeight="14.25" x14ac:dyDescent="0.45"/>
  <sheetData>
    <row r="1" spans="1:6" x14ac:dyDescent="0.45">
      <c r="A1" t="s">
        <v>2</v>
      </c>
      <c r="B1" t="s">
        <v>3837</v>
      </c>
      <c r="C1" t="s">
        <v>3838</v>
      </c>
      <c r="D1" t="s">
        <v>3839</v>
      </c>
      <c r="E1" t="s">
        <v>149</v>
      </c>
      <c r="F1" t="s">
        <v>21</v>
      </c>
    </row>
    <row r="2" spans="1:6" x14ac:dyDescent="0.45">
      <c r="A2" t="s">
        <v>23</v>
      </c>
      <c r="B2">
        <v>16.3</v>
      </c>
      <c r="C2">
        <v>4.2</v>
      </c>
      <c r="D2">
        <v>33.799999999999997</v>
      </c>
      <c r="E2">
        <v>20.5</v>
      </c>
      <c r="F2">
        <v>54.3</v>
      </c>
    </row>
    <row r="3" spans="1:6" x14ac:dyDescent="0.45">
      <c r="A3" t="s">
        <v>28</v>
      </c>
      <c r="B3">
        <v>16.8</v>
      </c>
      <c r="C3">
        <v>3.5</v>
      </c>
      <c r="D3">
        <v>30.9</v>
      </c>
      <c r="E3">
        <v>20.3</v>
      </c>
      <c r="F3">
        <v>51.2</v>
      </c>
    </row>
    <row r="4" spans="1:6" x14ac:dyDescent="0.45">
      <c r="A4" t="s">
        <v>42</v>
      </c>
      <c r="B4">
        <v>12.8</v>
      </c>
      <c r="C4">
        <v>3.7</v>
      </c>
      <c r="D4">
        <v>31</v>
      </c>
      <c r="E4">
        <v>16.5</v>
      </c>
      <c r="F4">
        <v>47.5</v>
      </c>
    </row>
    <row r="5" spans="1:6" x14ac:dyDescent="0.45">
      <c r="A5" t="s">
        <v>25</v>
      </c>
      <c r="B5">
        <v>12.5</v>
      </c>
      <c r="C5">
        <v>2.2999999999999998</v>
      </c>
      <c r="D5">
        <v>32.299999999999997</v>
      </c>
      <c r="E5">
        <v>14.8</v>
      </c>
      <c r="F5">
        <v>47.2</v>
      </c>
    </row>
    <row r="6" spans="1:6" x14ac:dyDescent="0.45">
      <c r="A6" t="s">
        <v>38</v>
      </c>
      <c r="B6">
        <v>16.399999999999999</v>
      </c>
      <c r="C6">
        <v>4.8</v>
      </c>
      <c r="D6">
        <v>22.2</v>
      </c>
      <c r="E6">
        <v>21.3</v>
      </c>
      <c r="F6">
        <v>43.4</v>
      </c>
    </row>
    <row r="7" spans="1:6" x14ac:dyDescent="0.45">
      <c r="A7" t="s">
        <v>58</v>
      </c>
      <c r="B7">
        <v>13.6</v>
      </c>
      <c r="C7">
        <v>3.1</v>
      </c>
      <c r="D7">
        <v>26.7</v>
      </c>
      <c r="E7">
        <v>16.7</v>
      </c>
      <c r="F7">
        <v>43.4</v>
      </c>
    </row>
    <row r="8" spans="1:6" x14ac:dyDescent="0.45">
      <c r="A8" t="s">
        <v>67</v>
      </c>
      <c r="B8">
        <v>13.9</v>
      </c>
      <c r="C8">
        <v>3.3</v>
      </c>
      <c r="D8">
        <v>25</v>
      </c>
      <c r="E8">
        <v>17.3</v>
      </c>
      <c r="F8">
        <v>42.2</v>
      </c>
    </row>
    <row r="9" spans="1:6" x14ac:dyDescent="0.45">
      <c r="A9" t="s">
        <v>44</v>
      </c>
      <c r="B9">
        <v>12.1</v>
      </c>
      <c r="C9">
        <v>1.8</v>
      </c>
      <c r="D9">
        <v>28.1</v>
      </c>
      <c r="E9">
        <v>13.9</v>
      </c>
      <c r="F9">
        <v>42</v>
      </c>
    </row>
    <row r="10" spans="1:6" x14ac:dyDescent="0.45">
      <c r="A10" t="s">
        <v>113</v>
      </c>
      <c r="B10">
        <v>12</v>
      </c>
      <c r="C10">
        <v>3.5</v>
      </c>
      <c r="D10">
        <v>26.3</v>
      </c>
      <c r="E10">
        <v>15.5</v>
      </c>
      <c r="F10">
        <v>41.8</v>
      </c>
    </row>
    <row r="11" spans="1:6" x14ac:dyDescent="0.45">
      <c r="A11" t="s">
        <v>34</v>
      </c>
      <c r="B11">
        <v>12</v>
      </c>
      <c r="C11">
        <v>1.4</v>
      </c>
      <c r="D11">
        <v>28.1</v>
      </c>
      <c r="E11">
        <v>13.4</v>
      </c>
      <c r="F11">
        <v>41.5</v>
      </c>
    </row>
    <row r="12" spans="1:6" x14ac:dyDescent="0.45">
      <c r="A12" t="s">
        <v>32</v>
      </c>
      <c r="B12">
        <v>14</v>
      </c>
      <c r="C12">
        <v>2.2999999999999998</v>
      </c>
      <c r="D12">
        <v>25</v>
      </c>
      <c r="E12">
        <v>16.3</v>
      </c>
      <c r="F12">
        <v>41.4</v>
      </c>
    </row>
    <row r="13" spans="1:6" x14ac:dyDescent="0.45">
      <c r="A13" t="s">
        <v>141</v>
      </c>
      <c r="B13">
        <v>11.8</v>
      </c>
      <c r="C13">
        <v>3.4</v>
      </c>
      <c r="D13">
        <v>24.9</v>
      </c>
      <c r="E13">
        <v>15.2</v>
      </c>
      <c r="F13">
        <v>40.1</v>
      </c>
    </row>
    <row r="14" spans="1:6" x14ac:dyDescent="0.45">
      <c r="A14" t="s">
        <v>40</v>
      </c>
      <c r="B14">
        <v>10.6</v>
      </c>
      <c r="C14">
        <v>3</v>
      </c>
      <c r="D14">
        <v>26.4</v>
      </c>
      <c r="E14">
        <v>13.6</v>
      </c>
      <c r="F14">
        <v>40</v>
      </c>
    </row>
    <row r="15" spans="1:6" x14ac:dyDescent="0.45">
      <c r="A15" t="s">
        <v>30</v>
      </c>
      <c r="B15">
        <v>13.8</v>
      </c>
      <c r="C15">
        <v>1.7</v>
      </c>
      <c r="D15">
        <v>24.2</v>
      </c>
      <c r="E15">
        <v>15.4</v>
      </c>
      <c r="F15">
        <v>39.6</v>
      </c>
    </row>
    <row r="16" spans="1:6" x14ac:dyDescent="0.45">
      <c r="A16" t="s">
        <v>52</v>
      </c>
      <c r="B16">
        <v>12.7</v>
      </c>
      <c r="C16">
        <v>2.6</v>
      </c>
      <c r="D16">
        <v>24.3</v>
      </c>
      <c r="E16">
        <v>15.3</v>
      </c>
      <c r="F16">
        <v>39.5</v>
      </c>
    </row>
    <row r="17" spans="1:6" x14ac:dyDescent="0.45">
      <c r="A17" t="s">
        <v>36</v>
      </c>
      <c r="B17">
        <v>11.4</v>
      </c>
      <c r="C17">
        <v>2.4</v>
      </c>
      <c r="D17">
        <v>25.2</v>
      </c>
      <c r="E17">
        <v>13.8</v>
      </c>
      <c r="F17">
        <v>38.9</v>
      </c>
    </row>
    <row r="18" spans="1:6" x14ac:dyDescent="0.45">
      <c r="A18" t="s">
        <v>61</v>
      </c>
      <c r="B18">
        <v>12.6</v>
      </c>
      <c r="C18">
        <v>3</v>
      </c>
      <c r="D18">
        <v>23.2</v>
      </c>
      <c r="E18">
        <v>15.7</v>
      </c>
      <c r="F18">
        <v>38.799999999999997</v>
      </c>
    </row>
    <row r="19" spans="1:6" x14ac:dyDescent="0.45">
      <c r="A19" t="s">
        <v>101</v>
      </c>
      <c r="B19">
        <v>14</v>
      </c>
      <c r="C19">
        <v>2</v>
      </c>
      <c r="D19">
        <v>22</v>
      </c>
      <c r="E19">
        <v>15.9</v>
      </c>
      <c r="F19">
        <v>37.9</v>
      </c>
    </row>
    <row r="20" spans="1:6" x14ac:dyDescent="0.45">
      <c r="A20" t="s">
        <v>76</v>
      </c>
      <c r="B20">
        <v>11.8</v>
      </c>
      <c r="C20">
        <v>2.1</v>
      </c>
      <c r="D20">
        <v>22.5</v>
      </c>
      <c r="E20">
        <v>13.9</v>
      </c>
      <c r="F20">
        <v>36.4</v>
      </c>
    </row>
    <row r="21" spans="1:6" x14ac:dyDescent="0.45">
      <c r="A21" t="s">
        <v>63</v>
      </c>
      <c r="B21">
        <v>12</v>
      </c>
      <c r="C21">
        <v>3.4</v>
      </c>
      <c r="D21">
        <v>20.8</v>
      </c>
      <c r="E21">
        <v>15.3</v>
      </c>
      <c r="F21">
        <v>36.1</v>
      </c>
    </row>
    <row r="22" spans="1:6" x14ac:dyDescent="0.45">
      <c r="A22" t="s">
        <v>74</v>
      </c>
      <c r="B22">
        <v>13.4</v>
      </c>
      <c r="C22">
        <v>2.5</v>
      </c>
      <c r="D22">
        <v>18.5</v>
      </c>
      <c r="E22">
        <v>15.8</v>
      </c>
      <c r="F22">
        <v>34.4</v>
      </c>
    </row>
    <row r="23" spans="1:6" x14ac:dyDescent="0.45">
      <c r="A23" t="s">
        <v>215</v>
      </c>
      <c r="B23">
        <v>11.1</v>
      </c>
      <c r="C23">
        <v>1.6</v>
      </c>
      <c r="D23">
        <v>20.399999999999999</v>
      </c>
      <c r="E23">
        <v>12.7</v>
      </c>
      <c r="F23">
        <v>33.1</v>
      </c>
    </row>
    <row r="24" spans="1:6" x14ac:dyDescent="0.45">
      <c r="A24" t="s">
        <v>104</v>
      </c>
      <c r="B24">
        <v>13.4</v>
      </c>
      <c r="C24">
        <v>2.7</v>
      </c>
      <c r="D24">
        <v>16.7</v>
      </c>
      <c r="E24">
        <v>16.2</v>
      </c>
      <c r="F24">
        <v>32.799999999999997</v>
      </c>
    </row>
    <row r="25" spans="1:6" x14ac:dyDescent="0.45">
      <c r="A25" t="s">
        <v>132</v>
      </c>
      <c r="B25">
        <v>11.3</v>
      </c>
      <c r="C25">
        <v>1.9</v>
      </c>
      <c r="D25">
        <v>18.600000000000001</v>
      </c>
      <c r="E25">
        <v>13.2</v>
      </c>
      <c r="F25">
        <v>31.8</v>
      </c>
    </row>
    <row r="26" spans="1:6" x14ac:dyDescent="0.45">
      <c r="A26" t="s">
        <v>149</v>
      </c>
      <c r="B26">
        <v>10.1</v>
      </c>
      <c r="C26">
        <v>3.7</v>
      </c>
      <c r="D26">
        <v>17.899999999999999</v>
      </c>
      <c r="E26">
        <v>13.9</v>
      </c>
      <c r="F26">
        <v>31.7</v>
      </c>
    </row>
    <row r="27" spans="1:6" x14ac:dyDescent="0.45">
      <c r="A27" t="s">
        <v>56</v>
      </c>
      <c r="B27">
        <v>10.199999999999999</v>
      </c>
      <c r="C27">
        <v>1.4</v>
      </c>
      <c r="D27">
        <v>17.8</v>
      </c>
      <c r="E27">
        <v>11.6</v>
      </c>
      <c r="F27">
        <v>29.4</v>
      </c>
    </row>
    <row r="28" spans="1:6" x14ac:dyDescent="0.45">
      <c r="A28" t="s">
        <v>196</v>
      </c>
      <c r="B28">
        <v>8.1999999999999993</v>
      </c>
      <c r="C28">
        <v>2.1</v>
      </c>
      <c r="D28">
        <v>15.6</v>
      </c>
      <c r="E28">
        <v>10.4</v>
      </c>
      <c r="F28">
        <v>26</v>
      </c>
    </row>
    <row r="29" spans="1:6" x14ac:dyDescent="0.45">
      <c r="A29" t="s">
        <v>139</v>
      </c>
      <c r="B29">
        <v>8.1999999999999993</v>
      </c>
      <c r="C29">
        <v>0.4</v>
      </c>
      <c r="D29">
        <v>15.2</v>
      </c>
      <c r="E29">
        <v>8.6</v>
      </c>
      <c r="F29">
        <v>23.8</v>
      </c>
    </row>
    <row r="30" spans="1:6" x14ac:dyDescent="0.45">
      <c r="A30" t="s">
        <v>153</v>
      </c>
      <c r="B30">
        <v>7.9</v>
      </c>
      <c r="C30">
        <v>2.6</v>
      </c>
      <c r="D30">
        <v>10.6</v>
      </c>
      <c r="E30">
        <v>10.6</v>
      </c>
      <c r="F30">
        <v>21.2</v>
      </c>
    </row>
    <row r="31" spans="1:6" x14ac:dyDescent="0.45">
      <c r="A31" t="s">
        <v>184</v>
      </c>
      <c r="B31">
        <v>7.1</v>
      </c>
      <c r="C31">
        <v>1.1000000000000001</v>
      </c>
      <c r="D31">
        <v>9.4</v>
      </c>
      <c r="E31">
        <v>8.1999999999999993</v>
      </c>
      <c r="F31">
        <v>17.7</v>
      </c>
    </row>
    <row r="32" spans="1:6" x14ac:dyDescent="0.45">
      <c r="A32" t="s">
        <v>3840</v>
      </c>
      <c r="B32">
        <v>5.8</v>
      </c>
      <c r="C32">
        <v>-0.3</v>
      </c>
      <c r="D32">
        <v>3.9</v>
      </c>
      <c r="E32">
        <v>5.5</v>
      </c>
      <c r="F32">
        <v>9.4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66302-1721-4756-8903-2F2844DB460D}">
  <sheetPr codeName="Sheet6"/>
  <dimension ref="A1:AA31"/>
  <sheetViews>
    <sheetView workbookViewId="0"/>
  </sheetViews>
  <sheetFormatPr defaultRowHeight="14.25" x14ac:dyDescent="0.45"/>
  <cols>
    <col min="1" max="1" width="3.9296875" bestFit="1" customWidth="1"/>
    <col min="2" max="2" width="7.33203125" bestFit="1" customWidth="1"/>
    <col min="3" max="3" width="5.1328125" bestFit="1" customWidth="1"/>
    <col min="4" max="4" width="18.19921875" bestFit="1" customWidth="1"/>
    <col min="5" max="5" width="23.59765625" bestFit="1" customWidth="1"/>
    <col min="6" max="6" width="18.265625" bestFit="1" customWidth="1"/>
    <col min="7" max="7" width="10.53125" bestFit="1" customWidth="1"/>
    <col min="8" max="8" width="21.265625" bestFit="1" customWidth="1"/>
    <col min="9" max="9" width="18.86328125" bestFit="1" customWidth="1"/>
    <col min="10" max="10" width="14.33203125" bestFit="1" customWidth="1"/>
    <col min="11" max="11" width="31.6640625" bestFit="1" customWidth="1"/>
    <col min="12" max="12" width="33.06640625" bestFit="1" customWidth="1"/>
    <col min="13" max="13" width="30.86328125" bestFit="1" customWidth="1"/>
    <col min="14" max="14" width="38.6640625" bestFit="1" customWidth="1"/>
    <col min="15" max="15" width="16.19921875" bestFit="1" customWidth="1"/>
    <col min="16" max="16" width="29.19921875" bestFit="1" customWidth="1"/>
    <col min="17" max="17" width="27.1328125" bestFit="1" customWidth="1"/>
    <col min="18" max="18" width="26.9296875" bestFit="1" customWidth="1"/>
    <col min="19" max="19" width="48.59765625" bestFit="1" customWidth="1"/>
    <col min="20" max="20" width="44.33203125" bestFit="1" customWidth="1"/>
    <col min="21" max="21" width="80.53125" bestFit="1" customWidth="1"/>
    <col min="22" max="22" width="16.19921875" bestFit="1" customWidth="1"/>
    <col min="23" max="23" width="59.265625" bestFit="1" customWidth="1"/>
    <col min="24" max="24" width="16.19921875" bestFit="1" customWidth="1"/>
    <col min="25" max="25" width="54.73046875" bestFit="1" customWidth="1"/>
    <col min="26" max="26" width="63" bestFit="1" customWidth="1"/>
    <col min="27" max="27" width="32.3984375" bestFit="1" customWidth="1"/>
  </cols>
  <sheetData>
    <row r="1" spans="1:27" x14ac:dyDescent="0.45">
      <c r="A1" t="s">
        <v>0</v>
      </c>
      <c r="B1" t="s">
        <v>2</v>
      </c>
      <c r="C1" t="s">
        <v>3805</v>
      </c>
      <c r="D1" t="s">
        <v>154</v>
      </c>
      <c r="E1" t="s">
        <v>155</v>
      </c>
      <c r="F1" t="s">
        <v>156</v>
      </c>
      <c r="G1" t="s">
        <v>157</v>
      </c>
      <c r="H1" t="s">
        <v>158</v>
      </c>
      <c r="I1" t="s">
        <v>159</v>
      </c>
      <c r="J1" t="s">
        <v>160</v>
      </c>
      <c r="K1" t="s">
        <v>161</v>
      </c>
      <c r="L1" t="s">
        <v>162</v>
      </c>
      <c r="M1" t="s">
        <v>163</v>
      </c>
      <c r="N1" t="s">
        <v>164</v>
      </c>
      <c r="O1" t="s">
        <v>165</v>
      </c>
      <c r="P1" t="s">
        <v>166</v>
      </c>
      <c r="Q1" t="s">
        <v>167</v>
      </c>
      <c r="R1" t="s">
        <v>168</v>
      </c>
      <c r="S1" t="s">
        <v>169</v>
      </c>
      <c r="T1" t="s">
        <v>170</v>
      </c>
      <c r="U1" t="s">
        <v>171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</row>
    <row r="2" spans="1:27" x14ac:dyDescent="0.45">
      <c r="A2">
        <v>1</v>
      </c>
      <c r="B2" t="s">
        <v>28</v>
      </c>
      <c r="C2">
        <v>85</v>
      </c>
      <c r="D2">
        <v>1210</v>
      </c>
      <c r="E2">
        <v>3297</v>
      </c>
      <c r="F2">
        <v>113</v>
      </c>
      <c r="G2">
        <v>430</v>
      </c>
      <c r="H2">
        <v>415</v>
      </c>
      <c r="I2">
        <v>48</v>
      </c>
      <c r="J2" t="s">
        <v>97</v>
      </c>
      <c r="K2">
        <v>9.8000000000000004E-2</v>
      </c>
      <c r="L2">
        <v>0.20899999999999999</v>
      </c>
      <c r="M2">
        <v>0.183</v>
      </c>
      <c r="N2">
        <v>0.29599999999999999</v>
      </c>
      <c r="O2" t="s">
        <v>97</v>
      </c>
      <c r="P2">
        <v>0.25600000000000001</v>
      </c>
      <c r="Q2">
        <v>0.33500000000000002</v>
      </c>
      <c r="R2">
        <v>0.439</v>
      </c>
      <c r="S2">
        <v>0.33600000000000002</v>
      </c>
      <c r="T2" t="s">
        <v>97</v>
      </c>
      <c r="U2">
        <v>121</v>
      </c>
      <c r="V2" t="s">
        <v>97</v>
      </c>
      <c r="W2">
        <v>1.6</v>
      </c>
      <c r="X2" t="s">
        <v>97</v>
      </c>
      <c r="Y2">
        <v>80.900000000000006</v>
      </c>
      <c r="Z2">
        <v>-3.7</v>
      </c>
      <c r="AA2">
        <v>19.600000000000001</v>
      </c>
    </row>
    <row r="3" spans="1:27" x14ac:dyDescent="0.45">
      <c r="A3">
        <v>2</v>
      </c>
      <c r="B3" t="s">
        <v>34</v>
      </c>
      <c r="C3">
        <v>84</v>
      </c>
      <c r="D3">
        <v>1238</v>
      </c>
      <c r="E3">
        <v>3204</v>
      </c>
      <c r="F3">
        <v>139</v>
      </c>
      <c r="G3">
        <v>438</v>
      </c>
      <c r="H3">
        <v>427</v>
      </c>
      <c r="I3">
        <v>59</v>
      </c>
      <c r="J3" t="s">
        <v>97</v>
      </c>
      <c r="K3">
        <v>7.1999999999999995E-2</v>
      </c>
      <c r="L3">
        <v>0.21199999999999999</v>
      </c>
      <c r="M3">
        <v>0.20699999999999999</v>
      </c>
      <c r="N3">
        <v>0.28399999999999997</v>
      </c>
      <c r="O3" t="s">
        <v>97</v>
      </c>
      <c r="P3">
        <v>0.255</v>
      </c>
      <c r="Q3">
        <v>0.316</v>
      </c>
      <c r="R3">
        <v>0.46200000000000002</v>
      </c>
      <c r="S3">
        <v>0.33600000000000002</v>
      </c>
      <c r="T3" t="s">
        <v>97</v>
      </c>
      <c r="U3">
        <v>120</v>
      </c>
      <c r="V3" t="s">
        <v>97</v>
      </c>
      <c r="W3">
        <v>4.9000000000000004</v>
      </c>
      <c r="X3" t="s">
        <v>97</v>
      </c>
      <c r="Y3">
        <v>80.599999999999994</v>
      </c>
      <c r="Z3">
        <v>1</v>
      </c>
      <c r="AA3">
        <v>19.2</v>
      </c>
    </row>
    <row r="4" spans="1:27" x14ac:dyDescent="0.45">
      <c r="A4">
        <v>3</v>
      </c>
      <c r="B4" t="s">
        <v>25</v>
      </c>
      <c r="C4">
        <v>86</v>
      </c>
      <c r="D4">
        <v>1202</v>
      </c>
      <c r="E4">
        <v>3274</v>
      </c>
      <c r="F4">
        <v>123</v>
      </c>
      <c r="G4">
        <v>437</v>
      </c>
      <c r="H4">
        <v>418</v>
      </c>
      <c r="I4">
        <v>37</v>
      </c>
      <c r="J4" t="s">
        <v>97</v>
      </c>
      <c r="K4">
        <v>0.10299999999999999</v>
      </c>
      <c r="L4">
        <v>0.21199999999999999</v>
      </c>
      <c r="M4">
        <v>0.18</v>
      </c>
      <c r="N4">
        <v>0.28599999999999998</v>
      </c>
      <c r="O4" t="s">
        <v>97</v>
      </c>
      <c r="P4">
        <v>0.251</v>
      </c>
      <c r="Q4">
        <v>0.33200000000000002</v>
      </c>
      <c r="R4">
        <v>0.43</v>
      </c>
      <c r="S4">
        <v>0.33300000000000002</v>
      </c>
      <c r="T4" t="s">
        <v>97</v>
      </c>
      <c r="U4">
        <v>119</v>
      </c>
      <c r="V4" t="s">
        <v>97</v>
      </c>
      <c r="W4">
        <v>-10.9</v>
      </c>
      <c r="X4" t="s">
        <v>97</v>
      </c>
      <c r="Y4">
        <v>60.1</v>
      </c>
      <c r="Z4">
        <v>11.8</v>
      </c>
      <c r="AA4">
        <v>18.5</v>
      </c>
    </row>
    <row r="5" spans="1:27" x14ac:dyDescent="0.45">
      <c r="A5">
        <v>4</v>
      </c>
      <c r="B5" t="s">
        <v>63</v>
      </c>
      <c r="C5">
        <v>85</v>
      </c>
      <c r="D5">
        <v>1251</v>
      </c>
      <c r="E5">
        <v>3259</v>
      </c>
      <c r="F5">
        <v>87</v>
      </c>
      <c r="G5">
        <v>412</v>
      </c>
      <c r="H5">
        <v>390</v>
      </c>
      <c r="I5">
        <v>119</v>
      </c>
      <c r="J5" t="s">
        <v>97</v>
      </c>
      <c r="K5">
        <v>9.4E-2</v>
      </c>
      <c r="L5">
        <v>0.22600000000000001</v>
      </c>
      <c r="M5">
        <v>0.14399999999999999</v>
      </c>
      <c r="N5">
        <v>0.314</v>
      </c>
      <c r="O5" t="s">
        <v>97</v>
      </c>
      <c r="P5">
        <v>0.25700000000000001</v>
      </c>
      <c r="Q5">
        <v>0.33200000000000002</v>
      </c>
      <c r="R5">
        <v>0.4</v>
      </c>
      <c r="S5">
        <v>0.32300000000000001</v>
      </c>
      <c r="T5" t="s">
        <v>97</v>
      </c>
      <c r="U5">
        <v>109</v>
      </c>
      <c r="V5" t="s">
        <v>97</v>
      </c>
      <c r="W5">
        <v>12.8</v>
      </c>
      <c r="X5" t="s">
        <v>97</v>
      </c>
      <c r="Y5">
        <v>47</v>
      </c>
      <c r="Z5">
        <v>2</v>
      </c>
      <c r="AA5">
        <v>16.5</v>
      </c>
    </row>
    <row r="6" spans="1:27" x14ac:dyDescent="0.45">
      <c r="A6">
        <v>5</v>
      </c>
      <c r="B6" t="s">
        <v>38</v>
      </c>
      <c r="C6">
        <v>84</v>
      </c>
      <c r="D6">
        <v>1175</v>
      </c>
      <c r="E6">
        <v>3231</v>
      </c>
      <c r="F6">
        <v>99</v>
      </c>
      <c r="G6">
        <v>420</v>
      </c>
      <c r="H6">
        <v>402</v>
      </c>
      <c r="I6">
        <v>85</v>
      </c>
      <c r="J6" t="s">
        <v>97</v>
      </c>
      <c r="K6">
        <v>9.2999999999999999E-2</v>
      </c>
      <c r="L6">
        <v>0.216</v>
      </c>
      <c r="M6">
        <v>0.161</v>
      </c>
      <c r="N6">
        <v>0.307</v>
      </c>
      <c r="O6" t="s">
        <v>97</v>
      </c>
      <c r="P6">
        <v>0.25900000000000001</v>
      </c>
      <c r="Q6">
        <v>0.33300000000000002</v>
      </c>
      <c r="R6">
        <v>0.42099999999999999</v>
      </c>
      <c r="S6">
        <v>0.32900000000000001</v>
      </c>
      <c r="T6" t="s">
        <v>97</v>
      </c>
      <c r="U6">
        <v>113</v>
      </c>
      <c r="V6" t="s">
        <v>97</v>
      </c>
      <c r="W6">
        <v>4.5</v>
      </c>
      <c r="X6" t="s">
        <v>97</v>
      </c>
      <c r="Y6">
        <v>53.5</v>
      </c>
      <c r="Z6">
        <v>-4.5</v>
      </c>
      <c r="AA6">
        <v>16.399999999999999</v>
      </c>
    </row>
    <row r="7" spans="1:27" x14ac:dyDescent="0.45">
      <c r="A7">
        <v>6</v>
      </c>
      <c r="B7" t="s">
        <v>30</v>
      </c>
      <c r="C7">
        <v>88</v>
      </c>
      <c r="D7">
        <v>1311</v>
      </c>
      <c r="E7">
        <v>3302</v>
      </c>
      <c r="F7">
        <v>98</v>
      </c>
      <c r="G7">
        <v>412</v>
      </c>
      <c r="H7">
        <v>396</v>
      </c>
      <c r="I7">
        <v>60</v>
      </c>
      <c r="J7" t="s">
        <v>97</v>
      </c>
      <c r="K7">
        <v>7.8E-2</v>
      </c>
      <c r="L7">
        <v>0.17899999999999999</v>
      </c>
      <c r="M7">
        <v>0.14799999999999999</v>
      </c>
      <c r="N7">
        <v>0.29699999999999999</v>
      </c>
      <c r="O7" t="s">
        <v>97</v>
      </c>
      <c r="P7">
        <v>0.26300000000000001</v>
      </c>
      <c r="Q7">
        <v>0.32600000000000001</v>
      </c>
      <c r="R7">
        <v>0.41099999999999998</v>
      </c>
      <c r="S7">
        <v>0.32300000000000001</v>
      </c>
      <c r="T7" t="s">
        <v>97</v>
      </c>
      <c r="U7">
        <v>114</v>
      </c>
      <c r="V7" t="s">
        <v>97</v>
      </c>
      <c r="W7">
        <v>0</v>
      </c>
      <c r="X7" t="s">
        <v>97</v>
      </c>
      <c r="Y7">
        <v>55.4</v>
      </c>
      <c r="Z7">
        <v>-18.8</v>
      </c>
      <c r="AA7">
        <v>15.4</v>
      </c>
    </row>
    <row r="8" spans="1:27" x14ac:dyDescent="0.45">
      <c r="A8">
        <v>7</v>
      </c>
      <c r="B8" t="s">
        <v>67</v>
      </c>
      <c r="C8">
        <v>84</v>
      </c>
      <c r="D8">
        <v>1256</v>
      </c>
      <c r="E8">
        <v>3176</v>
      </c>
      <c r="F8">
        <v>99</v>
      </c>
      <c r="G8">
        <v>404</v>
      </c>
      <c r="H8">
        <v>384</v>
      </c>
      <c r="I8">
        <v>45</v>
      </c>
      <c r="J8" t="s">
        <v>97</v>
      </c>
      <c r="K8">
        <v>7.5999999999999998E-2</v>
      </c>
      <c r="L8">
        <v>0.21199999999999999</v>
      </c>
      <c r="M8">
        <v>0.17299999999999999</v>
      </c>
      <c r="N8">
        <v>0.28899999999999998</v>
      </c>
      <c r="O8" t="s">
        <v>97</v>
      </c>
      <c r="P8">
        <v>0.248</v>
      </c>
      <c r="Q8">
        <v>0.317</v>
      </c>
      <c r="R8">
        <v>0.42199999999999999</v>
      </c>
      <c r="S8">
        <v>0.32300000000000001</v>
      </c>
      <c r="T8" t="s">
        <v>97</v>
      </c>
      <c r="U8">
        <v>110</v>
      </c>
      <c r="V8" t="s">
        <v>97</v>
      </c>
      <c r="W8">
        <v>0.1</v>
      </c>
      <c r="X8" t="s">
        <v>97</v>
      </c>
      <c r="Y8">
        <v>38.200000000000003</v>
      </c>
      <c r="Z8">
        <v>3.6</v>
      </c>
      <c r="AA8">
        <v>15</v>
      </c>
    </row>
    <row r="9" spans="1:27" x14ac:dyDescent="0.45">
      <c r="A9">
        <v>8</v>
      </c>
      <c r="B9" t="s">
        <v>40</v>
      </c>
      <c r="C9">
        <v>82</v>
      </c>
      <c r="D9">
        <v>1236</v>
      </c>
      <c r="E9">
        <v>3180</v>
      </c>
      <c r="F9">
        <v>104</v>
      </c>
      <c r="G9">
        <v>402</v>
      </c>
      <c r="H9">
        <v>386</v>
      </c>
      <c r="I9">
        <v>61</v>
      </c>
      <c r="J9" t="s">
        <v>97</v>
      </c>
      <c r="K9">
        <v>8.4000000000000005E-2</v>
      </c>
      <c r="L9">
        <v>0.20599999999999999</v>
      </c>
      <c r="M9">
        <v>0.16800000000000001</v>
      </c>
      <c r="N9">
        <v>0.28899999999999998</v>
      </c>
      <c r="O9" t="s">
        <v>97</v>
      </c>
      <c r="P9">
        <v>0.25</v>
      </c>
      <c r="Q9">
        <v>0.32300000000000001</v>
      </c>
      <c r="R9">
        <v>0.41799999999999998</v>
      </c>
      <c r="S9">
        <v>0.32500000000000001</v>
      </c>
      <c r="T9" t="s">
        <v>97</v>
      </c>
      <c r="U9">
        <v>115</v>
      </c>
      <c r="V9" t="s">
        <v>97</v>
      </c>
      <c r="W9">
        <v>-3.1</v>
      </c>
      <c r="X9" t="s">
        <v>97</v>
      </c>
      <c r="Y9">
        <v>53.2</v>
      </c>
      <c r="Z9">
        <v>-19.100000000000001</v>
      </c>
      <c r="AA9">
        <v>14.7</v>
      </c>
    </row>
    <row r="10" spans="1:27" x14ac:dyDescent="0.45">
      <c r="A10">
        <v>9</v>
      </c>
      <c r="B10" t="s">
        <v>42</v>
      </c>
      <c r="C10">
        <v>84</v>
      </c>
      <c r="D10">
        <v>1205</v>
      </c>
      <c r="E10">
        <v>3180</v>
      </c>
      <c r="F10">
        <v>99</v>
      </c>
      <c r="G10">
        <v>391</v>
      </c>
      <c r="H10">
        <v>374</v>
      </c>
      <c r="I10">
        <v>58</v>
      </c>
      <c r="J10" t="s">
        <v>97</v>
      </c>
      <c r="K10">
        <v>7.3999999999999996E-2</v>
      </c>
      <c r="L10">
        <v>0.18099999999999999</v>
      </c>
      <c r="M10">
        <v>0.159</v>
      </c>
      <c r="N10">
        <v>0.29599999999999999</v>
      </c>
      <c r="O10" t="s">
        <v>97</v>
      </c>
      <c r="P10">
        <v>0.26400000000000001</v>
      </c>
      <c r="Q10">
        <v>0.32200000000000001</v>
      </c>
      <c r="R10">
        <v>0.42299999999999999</v>
      </c>
      <c r="S10">
        <v>0.32500000000000001</v>
      </c>
      <c r="T10" t="s">
        <v>97</v>
      </c>
      <c r="U10">
        <v>112</v>
      </c>
      <c r="V10" t="s">
        <v>97</v>
      </c>
      <c r="W10">
        <v>-5.8</v>
      </c>
      <c r="X10" t="s">
        <v>97</v>
      </c>
      <c r="Y10">
        <v>37.4</v>
      </c>
      <c r="Z10">
        <v>-5</v>
      </c>
      <c r="AA10">
        <v>14</v>
      </c>
    </row>
    <row r="11" spans="1:27" x14ac:dyDescent="0.45">
      <c r="A11">
        <v>10</v>
      </c>
      <c r="B11" t="s">
        <v>52</v>
      </c>
      <c r="C11">
        <v>84</v>
      </c>
      <c r="D11">
        <v>1234</v>
      </c>
      <c r="E11">
        <v>3181</v>
      </c>
      <c r="F11">
        <v>80</v>
      </c>
      <c r="G11">
        <v>394</v>
      </c>
      <c r="H11">
        <v>375</v>
      </c>
      <c r="I11">
        <v>47</v>
      </c>
      <c r="J11" t="s">
        <v>97</v>
      </c>
      <c r="K11">
        <v>8.4000000000000005E-2</v>
      </c>
      <c r="L11">
        <v>0.20599999999999999</v>
      </c>
      <c r="M11">
        <v>0.14699999999999999</v>
      </c>
      <c r="N11">
        <v>0.29599999999999999</v>
      </c>
      <c r="O11" t="s">
        <v>97</v>
      </c>
      <c r="P11">
        <v>0.25</v>
      </c>
      <c r="Q11">
        <v>0.32100000000000001</v>
      </c>
      <c r="R11">
        <v>0.39800000000000002</v>
      </c>
      <c r="S11">
        <v>0.316</v>
      </c>
      <c r="T11" t="s">
        <v>97</v>
      </c>
      <c r="U11">
        <v>104</v>
      </c>
      <c r="V11" t="s">
        <v>97</v>
      </c>
      <c r="W11">
        <v>2.7</v>
      </c>
      <c r="X11" t="s">
        <v>97</v>
      </c>
      <c r="Y11">
        <v>17.899999999999999</v>
      </c>
      <c r="Z11">
        <v>5.4</v>
      </c>
      <c r="AA11">
        <v>13.6</v>
      </c>
    </row>
    <row r="12" spans="1:27" x14ac:dyDescent="0.45">
      <c r="A12">
        <v>11</v>
      </c>
      <c r="B12" t="s">
        <v>36</v>
      </c>
      <c r="C12">
        <v>82</v>
      </c>
      <c r="D12">
        <v>1219</v>
      </c>
      <c r="E12">
        <v>3059</v>
      </c>
      <c r="F12">
        <v>95</v>
      </c>
      <c r="G12">
        <v>407</v>
      </c>
      <c r="H12">
        <v>378</v>
      </c>
      <c r="I12">
        <v>72</v>
      </c>
      <c r="J12" t="s">
        <v>97</v>
      </c>
      <c r="K12">
        <v>0.08</v>
      </c>
      <c r="L12">
        <v>0.19900000000000001</v>
      </c>
      <c r="M12">
        <v>0.16500000000000001</v>
      </c>
      <c r="N12">
        <v>0.28100000000000003</v>
      </c>
      <c r="O12" t="s">
        <v>97</v>
      </c>
      <c r="P12">
        <v>0.245</v>
      </c>
      <c r="Q12">
        <v>0.31900000000000001</v>
      </c>
      <c r="R12">
        <v>0.41</v>
      </c>
      <c r="S12">
        <v>0.318</v>
      </c>
      <c r="T12" t="s">
        <v>97</v>
      </c>
      <c r="U12">
        <v>108</v>
      </c>
      <c r="V12" t="s">
        <v>97</v>
      </c>
      <c r="W12">
        <v>-4.7</v>
      </c>
      <c r="X12" t="s">
        <v>97</v>
      </c>
      <c r="Y12">
        <v>25</v>
      </c>
      <c r="Z12">
        <v>4.8</v>
      </c>
      <c r="AA12">
        <v>13.4</v>
      </c>
    </row>
    <row r="13" spans="1:27" x14ac:dyDescent="0.45">
      <c r="A13">
        <v>12</v>
      </c>
      <c r="B13" t="s">
        <v>101</v>
      </c>
      <c r="C13">
        <v>85</v>
      </c>
      <c r="D13">
        <v>1273</v>
      </c>
      <c r="E13">
        <v>3226</v>
      </c>
      <c r="F13">
        <v>84</v>
      </c>
      <c r="G13">
        <v>380</v>
      </c>
      <c r="H13">
        <v>365</v>
      </c>
      <c r="I13">
        <v>27</v>
      </c>
      <c r="J13" t="s">
        <v>97</v>
      </c>
      <c r="K13">
        <v>8.6999999999999994E-2</v>
      </c>
      <c r="L13">
        <v>0.214</v>
      </c>
      <c r="M13">
        <v>0.14299999999999999</v>
      </c>
      <c r="N13">
        <v>0.29399999999999998</v>
      </c>
      <c r="O13" t="s">
        <v>97</v>
      </c>
      <c r="P13">
        <v>0.247</v>
      </c>
      <c r="Q13">
        <v>0.317</v>
      </c>
      <c r="R13">
        <v>0.39100000000000001</v>
      </c>
      <c r="S13">
        <v>0.311</v>
      </c>
      <c r="T13" t="s">
        <v>97</v>
      </c>
      <c r="U13">
        <v>105</v>
      </c>
      <c r="V13" t="s">
        <v>97</v>
      </c>
      <c r="W13">
        <v>-2.5</v>
      </c>
      <c r="X13" t="s">
        <v>97</v>
      </c>
      <c r="Y13">
        <v>15.4</v>
      </c>
      <c r="Z13">
        <v>-14.1</v>
      </c>
      <c r="AA13">
        <v>11.5</v>
      </c>
    </row>
    <row r="14" spans="1:27" x14ac:dyDescent="0.45">
      <c r="A14">
        <v>13</v>
      </c>
      <c r="B14" t="s">
        <v>56</v>
      </c>
      <c r="C14">
        <v>86</v>
      </c>
      <c r="D14">
        <v>1263</v>
      </c>
      <c r="E14">
        <v>3150</v>
      </c>
      <c r="F14">
        <v>86</v>
      </c>
      <c r="G14">
        <v>392</v>
      </c>
      <c r="H14">
        <v>380</v>
      </c>
      <c r="I14">
        <v>77</v>
      </c>
      <c r="J14" t="s">
        <v>97</v>
      </c>
      <c r="K14">
        <v>7.6999999999999999E-2</v>
      </c>
      <c r="L14">
        <v>0.192</v>
      </c>
      <c r="M14">
        <v>0.158</v>
      </c>
      <c r="N14">
        <v>0.28000000000000003</v>
      </c>
      <c r="O14" t="s">
        <v>97</v>
      </c>
      <c r="P14">
        <v>0.245</v>
      </c>
      <c r="Q14">
        <v>0.307</v>
      </c>
      <c r="R14">
        <v>0.40300000000000002</v>
      </c>
      <c r="S14">
        <v>0.309</v>
      </c>
      <c r="T14" t="s">
        <v>97</v>
      </c>
      <c r="U14">
        <v>96</v>
      </c>
      <c r="V14" t="s">
        <v>97</v>
      </c>
      <c r="W14">
        <v>6</v>
      </c>
      <c r="X14" t="s">
        <v>97</v>
      </c>
      <c r="Y14">
        <v>-8.4</v>
      </c>
      <c r="Z14">
        <v>9.8000000000000007</v>
      </c>
      <c r="AA14">
        <v>10.7</v>
      </c>
    </row>
    <row r="15" spans="1:27" x14ac:dyDescent="0.45">
      <c r="A15">
        <v>14</v>
      </c>
      <c r="B15" t="s">
        <v>58</v>
      </c>
      <c r="C15">
        <v>85</v>
      </c>
      <c r="D15">
        <v>1256</v>
      </c>
      <c r="E15">
        <v>3124</v>
      </c>
      <c r="F15">
        <v>76</v>
      </c>
      <c r="G15">
        <v>336</v>
      </c>
      <c r="H15">
        <v>318</v>
      </c>
      <c r="I15">
        <v>40</v>
      </c>
      <c r="J15" t="s">
        <v>97</v>
      </c>
      <c r="K15">
        <v>9.0999999999999998E-2</v>
      </c>
      <c r="L15">
        <v>0.19600000000000001</v>
      </c>
      <c r="M15">
        <v>0.13900000000000001</v>
      </c>
      <c r="N15">
        <v>0.27300000000000002</v>
      </c>
      <c r="O15" t="s">
        <v>97</v>
      </c>
      <c r="P15">
        <v>0.23499999999999999</v>
      </c>
      <c r="Q15">
        <v>0.312</v>
      </c>
      <c r="R15">
        <v>0.374</v>
      </c>
      <c r="S15">
        <v>0.30399999999999999</v>
      </c>
      <c r="T15" t="s">
        <v>97</v>
      </c>
      <c r="U15">
        <v>98</v>
      </c>
      <c r="V15" t="s">
        <v>97</v>
      </c>
      <c r="W15">
        <v>-4.5</v>
      </c>
      <c r="X15" t="s">
        <v>97</v>
      </c>
      <c r="Y15">
        <v>-11.9</v>
      </c>
      <c r="Z15">
        <v>12.5</v>
      </c>
      <c r="AA15">
        <v>10.6</v>
      </c>
    </row>
    <row r="16" spans="1:27" x14ac:dyDescent="0.45">
      <c r="A16">
        <v>15</v>
      </c>
      <c r="B16" t="s">
        <v>23</v>
      </c>
      <c r="C16">
        <v>82</v>
      </c>
      <c r="D16">
        <v>1137</v>
      </c>
      <c r="E16">
        <v>3064</v>
      </c>
      <c r="F16">
        <v>89</v>
      </c>
      <c r="G16">
        <v>354</v>
      </c>
      <c r="H16">
        <v>335</v>
      </c>
      <c r="I16">
        <v>37</v>
      </c>
      <c r="J16" t="s">
        <v>97</v>
      </c>
      <c r="K16">
        <v>7.8E-2</v>
      </c>
      <c r="L16">
        <v>0.23499999999999999</v>
      </c>
      <c r="M16">
        <v>0.158</v>
      </c>
      <c r="N16">
        <v>0.29399999999999998</v>
      </c>
      <c r="O16" t="s">
        <v>97</v>
      </c>
      <c r="P16">
        <v>0.24299999999999999</v>
      </c>
      <c r="Q16">
        <v>0.308</v>
      </c>
      <c r="R16">
        <v>0.40100000000000002</v>
      </c>
      <c r="S16">
        <v>0.311</v>
      </c>
      <c r="T16" t="s">
        <v>97</v>
      </c>
      <c r="U16">
        <v>100</v>
      </c>
      <c r="V16" t="s">
        <v>97</v>
      </c>
      <c r="W16">
        <v>-2.7</v>
      </c>
      <c r="X16" t="s">
        <v>97</v>
      </c>
      <c r="Y16">
        <v>-4</v>
      </c>
      <c r="Z16">
        <v>-0.5</v>
      </c>
      <c r="AA16">
        <v>10.3</v>
      </c>
    </row>
    <row r="17" spans="1:27" x14ac:dyDescent="0.45">
      <c r="A17">
        <v>16</v>
      </c>
      <c r="B17" t="s">
        <v>76</v>
      </c>
      <c r="C17">
        <v>84</v>
      </c>
      <c r="D17">
        <v>1221</v>
      </c>
      <c r="E17">
        <v>3173</v>
      </c>
      <c r="F17">
        <v>94</v>
      </c>
      <c r="G17">
        <v>381</v>
      </c>
      <c r="H17">
        <v>364</v>
      </c>
      <c r="I17">
        <v>78</v>
      </c>
      <c r="J17" t="s">
        <v>97</v>
      </c>
      <c r="K17">
        <v>8.3000000000000004E-2</v>
      </c>
      <c r="L17">
        <v>0.246</v>
      </c>
      <c r="M17">
        <v>0.16700000000000001</v>
      </c>
      <c r="N17">
        <v>0.313</v>
      </c>
      <c r="O17" t="s">
        <v>97</v>
      </c>
      <c r="P17">
        <v>0.252</v>
      </c>
      <c r="Q17">
        <v>0.32100000000000001</v>
      </c>
      <c r="R17">
        <v>0.41899999999999998</v>
      </c>
      <c r="S17">
        <v>0.32300000000000001</v>
      </c>
      <c r="T17" t="s">
        <v>97</v>
      </c>
      <c r="U17">
        <v>103</v>
      </c>
      <c r="V17" t="s">
        <v>97</v>
      </c>
      <c r="W17">
        <v>3.3</v>
      </c>
      <c r="X17" t="s">
        <v>97</v>
      </c>
      <c r="Y17">
        <v>15</v>
      </c>
      <c r="Z17">
        <v>-22.2</v>
      </c>
      <c r="AA17">
        <v>9.9</v>
      </c>
    </row>
    <row r="18" spans="1:27" x14ac:dyDescent="0.45">
      <c r="A18">
        <v>17</v>
      </c>
      <c r="B18" t="s">
        <v>113</v>
      </c>
      <c r="C18">
        <v>84</v>
      </c>
      <c r="D18">
        <v>1242</v>
      </c>
      <c r="E18">
        <v>3141</v>
      </c>
      <c r="F18">
        <v>76</v>
      </c>
      <c r="G18">
        <v>337</v>
      </c>
      <c r="H18">
        <v>315</v>
      </c>
      <c r="I18">
        <v>81</v>
      </c>
      <c r="J18" t="s">
        <v>97</v>
      </c>
      <c r="K18">
        <v>8.3000000000000004E-2</v>
      </c>
      <c r="L18">
        <v>0.24099999999999999</v>
      </c>
      <c r="M18">
        <v>0.13300000000000001</v>
      </c>
      <c r="N18">
        <v>0.29399999999999998</v>
      </c>
      <c r="O18" t="s">
        <v>97</v>
      </c>
      <c r="P18">
        <v>0.23599999999999999</v>
      </c>
      <c r="Q18">
        <v>0.309</v>
      </c>
      <c r="R18">
        <v>0.36899999999999999</v>
      </c>
      <c r="S18">
        <v>0.30099999999999999</v>
      </c>
      <c r="T18" t="s">
        <v>97</v>
      </c>
      <c r="U18">
        <v>99</v>
      </c>
      <c r="V18" t="s">
        <v>97</v>
      </c>
      <c r="W18">
        <v>-0.3</v>
      </c>
      <c r="X18" t="s">
        <v>97</v>
      </c>
      <c r="Y18">
        <v>-5.3</v>
      </c>
      <c r="Z18">
        <v>-11.9</v>
      </c>
      <c r="AA18">
        <v>8.8000000000000007</v>
      </c>
    </row>
    <row r="19" spans="1:27" x14ac:dyDescent="0.45">
      <c r="A19">
        <v>18</v>
      </c>
      <c r="B19" t="s">
        <v>44</v>
      </c>
      <c r="C19">
        <v>84</v>
      </c>
      <c r="D19">
        <v>1189</v>
      </c>
      <c r="E19">
        <v>3148</v>
      </c>
      <c r="F19">
        <v>86</v>
      </c>
      <c r="G19">
        <v>357</v>
      </c>
      <c r="H19">
        <v>341</v>
      </c>
      <c r="I19">
        <v>46</v>
      </c>
      <c r="J19" t="s">
        <v>97</v>
      </c>
      <c r="K19">
        <v>8.3000000000000004E-2</v>
      </c>
      <c r="L19">
        <v>0.20399999999999999</v>
      </c>
      <c r="M19">
        <v>0.13800000000000001</v>
      </c>
      <c r="N19">
        <v>0.27700000000000002</v>
      </c>
      <c r="O19" t="s">
        <v>97</v>
      </c>
      <c r="P19">
        <v>0.23799999999999999</v>
      </c>
      <c r="Q19">
        <v>0.308</v>
      </c>
      <c r="R19">
        <v>0.376</v>
      </c>
      <c r="S19">
        <v>0.30199999999999999</v>
      </c>
      <c r="T19" t="s">
        <v>97</v>
      </c>
      <c r="U19">
        <v>93</v>
      </c>
      <c r="V19" t="s">
        <v>97</v>
      </c>
      <c r="W19">
        <v>-0.7</v>
      </c>
      <c r="X19" t="s">
        <v>97</v>
      </c>
      <c r="Y19">
        <v>-28</v>
      </c>
      <c r="Z19">
        <v>10.3</v>
      </c>
      <c r="AA19">
        <v>8.6999999999999993</v>
      </c>
    </row>
    <row r="20" spans="1:27" x14ac:dyDescent="0.45">
      <c r="A20">
        <v>19</v>
      </c>
      <c r="B20" t="s">
        <v>141</v>
      </c>
      <c r="C20">
        <v>83</v>
      </c>
      <c r="D20">
        <v>1208</v>
      </c>
      <c r="E20">
        <v>3109</v>
      </c>
      <c r="F20">
        <v>79</v>
      </c>
      <c r="G20">
        <v>328</v>
      </c>
      <c r="H20">
        <v>308</v>
      </c>
      <c r="I20">
        <v>48</v>
      </c>
      <c r="J20" t="s">
        <v>97</v>
      </c>
      <c r="K20">
        <v>7.9000000000000001E-2</v>
      </c>
      <c r="L20">
        <v>0.22600000000000001</v>
      </c>
      <c r="M20">
        <v>0.13700000000000001</v>
      </c>
      <c r="N20">
        <v>0.28799999999999998</v>
      </c>
      <c r="O20" t="s">
        <v>97</v>
      </c>
      <c r="P20">
        <v>0.23899999999999999</v>
      </c>
      <c r="Q20">
        <v>0.30599999999999999</v>
      </c>
      <c r="R20">
        <v>0.376</v>
      </c>
      <c r="S20">
        <v>0.30099999999999999</v>
      </c>
      <c r="T20" t="s">
        <v>97</v>
      </c>
      <c r="U20">
        <v>96</v>
      </c>
      <c r="V20" t="s">
        <v>97</v>
      </c>
      <c r="W20">
        <v>3.2</v>
      </c>
      <c r="X20" t="s">
        <v>97</v>
      </c>
      <c r="Y20">
        <v>-10.5</v>
      </c>
      <c r="Z20">
        <v>-15.3</v>
      </c>
      <c r="AA20">
        <v>8.1999999999999993</v>
      </c>
    </row>
    <row r="21" spans="1:27" x14ac:dyDescent="0.45">
      <c r="A21">
        <v>20</v>
      </c>
      <c r="B21" t="s">
        <v>61</v>
      </c>
      <c r="C21">
        <v>85</v>
      </c>
      <c r="D21">
        <v>1248</v>
      </c>
      <c r="E21">
        <v>3187</v>
      </c>
      <c r="F21">
        <v>82</v>
      </c>
      <c r="G21">
        <v>347</v>
      </c>
      <c r="H21">
        <v>324</v>
      </c>
      <c r="I21">
        <v>72</v>
      </c>
      <c r="J21" t="s">
        <v>97</v>
      </c>
      <c r="K21">
        <v>9.4E-2</v>
      </c>
      <c r="L21">
        <v>0.23799999999999999</v>
      </c>
      <c r="M21">
        <v>0.14000000000000001</v>
      </c>
      <c r="N21">
        <v>0.28100000000000003</v>
      </c>
      <c r="O21" t="s">
        <v>97</v>
      </c>
      <c r="P21">
        <v>0.22800000000000001</v>
      </c>
      <c r="Q21">
        <v>0.311</v>
      </c>
      <c r="R21">
        <v>0.36799999999999999</v>
      </c>
      <c r="S21">
        <v>0.30099999999999999</v>
      </c>
      <c r="T21" t="s">
        <v>97</v>
      </c>
      <c r="U21">
        <v>95</v>
      </c>
      <c r="V21" t="s">
        <v>97</v>
      </c>
      <c r="W21">
        <v>5.5</v>
      </c>
      <c r="X21" t="s">
        <v>97</v>
      </c>
      <c r="Y21">
        <v>-12.7</v>
      </c>
      <c r="Z21">
        <v>-20.8</v>
      </c>
      <c r="AA21">
        <v>7.7</v>
      </c>
    </row>
    <row r="22" spans="1:27" x14ac:dyDescent="0.45">
      <c r="A22">
        <v>21</v>
      </c>
      <c r="B22" t="s">
        <v>32</v>
      </c>
      <c r="C22">
        <v>86</v>
      </c>
      <c r="D22">
        <v>1247</v>
      </c>
      <c r="E22">
        <v>3148</v>
      </c>
      <c r="F22">
        <v>93</v>
      </c>
      <c r="G22">
        <v>332</v>
      </c>
      <c r="H22">
        <v>318</v>
      </c>
      <c r="I22">
        <v>61</v>
      </c>
      <c r="J22" t="s">
        <v>97</v>
      </c>
      <c r="K22">
        <v>0.09</v>
      </c>
      <c r="L22">
        <v>0.27900000000000003</v>
      </c>
      <c r="M22">
        <v>0.14699999999999999</v>
      </c>
      <c r="N22">
        <v>0.28100000000000003</v>
      </c>
      <c r="O22" t="s">
        <v>97</v>
      </c>
      <c r="P22">
        <v>0.218</v>
      </c>
      <c r="Q22">
        <v>0.29799999999999999</v>
      </c>
      <c r="R22">
        <v>0.36499999999999999</v>
      </c>
      <c r="S22">
        <v>0.29499999999999998</v>
      </c>
      <c r="T22" t="s">
        <v>97</v>
      </c>
      <c r="U22">
        <v>94</v>
      </c>
      <c r="V22" t="s">
        <v>97</v>
      </c>
      <c r="W22">
        <v>-1.2</v>
      </c>
      <c r="X22" t="s">
        <v>97</v>
      </c>
      <c r="Y22">
        <v>-22.2</v>
      </c>
      <c r="Z22">
        <v>-11.5</v>
      </c>
      <c r="AA22">
        <v>7.1</v>
      </c>
    </row>
    <row r="23" spans="1:27" x14ac:dyDescent="0.45">
      <c r="A23">
        <v>22</v>
      </c>
      <c r="B23" t="s">
        <v>132</v>
      </c>
      <c r="C23">
        <v>84</v>
      </c>
      <c r="D23">
        <v>1214</v>
      </c>
      <c r="E23">
        <v>3115</v>
      </c>
      <c r="F23">
        <v>76</v>
      </c>
      <c r="G23">
        <v>341</v>
      </c>
      <c r="H23">
        <v>326</v>
      </c>
      <c r="I23">
        <v>36</v>
      </c>
      <c r="J23" t="s">
        <v>97</v>
      </c>
      <c r="K23">
        <v>7.5999999999999998E-2</v>
      </c>
      <c r="L23">
        <v>0.23400000000000001</v>
      </c>
      <c r="M23">
        <v>0.14099999999999999</v>
      </c>
      <c r="N23">
        <v>0.27800000000000002</v>
      </c>
      <c r="O23" t="s">
        <v>97</v>
      </c>
      <c r="P23">
        <v>0.22800000000000001</v>
      </c>
      <c r="Q23">
        <v>0.29299999999999998</v>
      </c>
      <c r="R23">
        <v>0.36799999999999999</v>
      </c>
      <c r="S23">
        <v>0.29099999999999998</v>
      </c>
      <c r="T23" t="s">
        <v>97</v>
      </c>
      <c r="U23">
        <v>88</v>
      </c>
      <c r="V23" t="s">
        <v>97</v>
      </c>
      <c r="W23">
        <v>3.9</v>
      </c>
      <c r="X23" t="s">
        <v>97</v>
      </c>
      <c r="Y23">
        <v>-41.1</v>
      </c>
      <c r="Z23">
        <v>-4</v>
      </c>
      <c r="AA23">
        <v>5.8</v>
      </c>
    </row>
    <row r="24" spans="1:27" x14ac:dyDescent="0.45">
      <c r="A24">
        <v>23</v>
      </c>
      <c r="B24" t="s">
        <v>74</v>
      </c>
      <c r="C24">
        <v>84</v>
      </c>
      <c r="D24">
        <v>1229</v>
      </c>
      <c r="E24">
        <v>3082</v>
      </c>
      <c r="F24">
        <v>79</v>
      </c>
      <c r="G24">
        <v>358</v>
      </c>
      <c r="H24">
        <v>337</v>
      </c>
      <c r="I24">
        <v>123</v>
      </c>
      <c r="J24" t="s">
        <v>97</v>
      </c>
      <c r="K24">
        <v>8.5000000000000006E-2</v>
      </c>
      <c r="L24">
        <v>0.24099999999999999</v>
      </c>
      <c r="M24">
        <v>0.14799999999999999</v>
      </c>
      <c r="N24">
        <v>0.28199999999999997</v>
      </c>
      <c r="O24" t="s">
        <v>97</v>
      </c>
      <c r="P24">
        <v>0.22900000000000001</v>
      </c>
      <c r="Q24">
        <v>0.30499999999999999</v>
      </c>
      <c r="R24">
        <v>0.376</v>
      </c>
      <c r="S24">
        <v>0.30099999999999999</v>
      </c>
      <c r="T24" t="s">
        <v>97</v>
      </c>
      <c r="U24">
        <v>89</v>
      </c>
      <c r="V24" t="s">
        <v>97</v>
      </c>
      <c r="W24">
        <v>11.2</v>
      </c>
      <c r="X24" t="s">
        <v>97</v>
      </c>
      <c r="Y24">
        <v>-28.4</v>
      </c>
      <c r="Z24">
        <v>-22.9</v>
      </c>
      <c r="AA24">
        <v>5.5</v>
      </c>
    </row>
    <row r="25" spans="1:27" x14ac:dyDescent="0.45">
      <c r="A25">
        <v>24</v>
      </c>
      <c r="B25" t="s">
        <v>215</v>
      </c>
      <c r="C25">
        <v>83</v>
      </c>
      <c r="D25">
        <v>1191</v>
      </c>
      <c r="E25">
        <v>3073</v>
      </c>
      <c r="F25">
        <v>93</v>
      </c>
      <c r="G25">
        <v>346</v>
      </c>
      <c r="H25">
        <v>324</v>
      </c>
      <c r="I25">
        <v>71</v>
      </c>
      <c r="J25" t="s">
        <v>97</v>
      </c>
      <c r="K25">
        <v>7.6999999999999999E-2</v>
      </c>
      <c r="L25">
        <v>0.22900000000000001</v>
      </c>
      <c r="M25">
        <v>0.154</v>
      </c>
      <c r="N25">
        <v>0.28399999999999997</v>
      </c>
      <c r="O25" t="s">
        <v>97</v>
      </c>
      <c r="P25">
        <v>0.23799999999999999</v>
      </c>
      <c r="Q25">
        <v>0.30499999999999999</v>
      </c>
      <c r="R25">
        <v>0.39200000000000002</v>
      </c>
      <c r="S25">
        <v>0.30599999999999999</v>
      </c>
      <c r="T25" t="s">
        <v>97</v>
      </c>
      <c r="U25">
        <v>96</v>
      </c>
      <c r="V25" t="s">
        <v>97</v>
      </c>
      <c r="W25">
        <v>-7.3</v>
      </c>
      <c r="X25" t="s">
        <v>97</v>
      </c>
      <c r="Y25">
        <v>-20.9</v>
      </c>
      <c r="Z25">
        <v>-34</v>
      </c>
      <c r="AA25">
        <v>4.5999999999999996</v>
      </c>
    </row>
    <row r="26" spans="1:27" x14ac:dyDescent="0.45">
      <c r="A26">
        <v>25</v>
      </c>
      <c r="B26" t="s">
        <v>196</v>
      </c>
      <c r="C26">
        <v>86</v>
      </c>
      <c r="D26">
        <v>1271</v>
      </c>
      <c r="E26">
        <v>3177</v>
      </c>
      <c r="F26">
        <v>97</v>
      </c>
      <c r="G26">
        <v>306</v>
      </c>
      <c r="H26">
        <v>293</v>
      </c>
      <c r="I26">
        <v>40</v>
      </c>
      <c r="J26" t="s">
        <v>97</v>
      </c>
      <c r="K26">
        <v>8.3000000000000004E-2</v>
      </c>
      <c r="L26">
        <v>0.26400000000000001</v>
      </c>
      <c r="M26">
        <v>0.151</v>
      </c>
      <c r="N26">
        <v>0.27600000000000002</v>
      </c>
      <c r="O26" t="s">
        <v>97</v>
      </c>
      <c r="P26">
        <v>0.221</v>
      </c>
      <c r="Q26">
        <v>0.29199999999999998</v>
      </c>
      <c r="R26">
        <v>0.372</v>
      </c>
      <c r="S26">
        <v>0.29299999999999998</v>
      </c>
      <c r="T26" t="s">
        <v>97</v>
      </c>
      <c r="U26">
        <v>93</v>
      </c>
      <c r="V26" t="s">
        <v>97</v>
      </c>
      <c r="W26">
        <v>-6.7</v>
      </c>
      <c r="X26" t="s">
        <v>97</v>
      </c>
      <c r="Y26">
        <v>-31.6</v>
      </c>
      <c r="Z26">
        <v>-30</v>
      </c>
      <c r="AA26">
        <v>4.3</v>
      </c>
    </row>
    <row r="27" spans="1:27" x14ac:dyDescent="0.45">
      <c r="A27">
        <v>26</v>
      </c>
      <c r="B27" t="s">
        <v>153</v>
      </c>
      <c r="C27">
        <v>84</v>
      </c>
      <c r="D27">
        <v>1211</v>
      </c>
      <c r="E27">
        <v>3093</v>
      </c>
      <c r="F27">
        <v>68</v>
      </c>
      <c r="G27">
        <v>348</v>
      </c>
      <c r="H27">
        <v>328</v>
      </c>
      <c r="I27">
        <v>111</v>
      </c>
      <c r="J27" t="s">
        <v>97</v>
      </c>
      <c r="K27">
        <v>7.9000000000000001E-2</v>
      </c>
      <c r="L27">
        <v>0.21</v>
      </c>
      <c r="M27">
        <v>0.129</v>
      </c>
      <c r="N27">
        <v>0.28100000000000003</v>
      </c>
      <c r="O27" t="s">
        <v>97</v>
      </c>
      <c r="P27">
        <v>0.23599999999999999</v>
      </c>
      <c r="Q27">
        <v>0.30399999999999999</v>
      </c>
      <c r="R27">
        <v>0.36399999999999999</v>
      </c>
      <c r="S27">
        <v>0.29599999999999999</v>
      </c>
      <c r="T27" t="s">
        <v>97</v>
      </c>
      <c r="U27">
        <v>90</v>
      </c>
      <c r="V27" t="s">
        <v>97</v>
      </c>
      <c r="W27">
        <v>1.4</v>
      </c>
      <c r="X27" t="s">
        <v>97</v>
      </c>
      <c r="Y27">
        <v>-34</v>
      </c>
      <c r="Z27">
        <v>-31.9</v>
      </c>
      <c r="AA27">
        <v>4</v>
      </c>
    </row>
    <row r="28" spans="1:27" x14ac:dyDescent="0.45">
      <c r="A28">
        <v>27</v>
      </c>
      <c r="B28" t="s">
        <v>184</v>
      </c>
      <c r="C28">
        <v>84</v>
      </c>
      <c r="D28">
        <v>1187</v>
      </c>
      <c r="E28">
        <v>3165</v>
      </c>
      <c r="F28">
        <v>82</v>
      </c>
      <c r="G28">
        <v>358</v>
      </c>
      <c r="H28">
        <v>340</v>
      </c>
      <c r="I28">
        <v>50</v>
      </c>
      <c r="J28" t="s">
        <v>97</v>
      </c>
      <c r="K28">
        <v>7.3999999999999996E-2</v>
      </c>
      <c r="L28">
        <v>0.253</v>
      </c>
      <c r="M28">
        <v>0.14699999999999999</v>
      </c>
      <c r="N28">
        <v>0.308</v>
      </c>
      <c r="O28" t="s">
        <v>97</v>
      </c>
      <c r="P28">
        <v>0.245</v>
      </c>
      <c r="Q28">
        <v>0.30499999999999999</v>
      </c>
      <c r="R28">
        <v>0.39100000000000001</v>
      </c>
      <c r="S28">
        <v>0.30399999999999999</v>
      </c>
      <c r="T28" t="s">
        <v>97</v>
      </c>
      <c r="U28">
        <v>81</v>
      </c>
      <c r="V28" t="s">
        <v>97</v>
      </c>
      <c r="W28">
        <v>-2.7</v>
      </c>
      <c r="X28" t="s">
        <v>97</v>
      </c>
      <c r="Y28">
        <v>-72</v>
      </c>
      <c r="Z28">
        <v>-4.7</v>
      </c>
      <c r="AA28">
        <v>3.2</v>
      </c>
    </row>
    <row r="29" spans="1:27" x14ac:dyDescent="0.45">
      <c r="A29">
        <v>28</v>
      </c>
      <c r="B29" t="s">
        <v>149</v>
      </c>
      <c r="C29">
        <v>83</v>
      </c>
      <c r="D29">
        <v>1191</v>
      </c>
      <c r="E29">
        <v>3143</v>
      </c>
      <c r="F29">
        <v>78</v>
      </c>
      <c r="G29">
        <v>333</v>
      </c>
      <c r="H29">
        <v>322</v>
      </c>
      <c r="I29">
        <v>45</v>
      </c>
      <c r="J29" t="s">
        <v>97</v>
      </c>
      <c r="K29">
        <v>8.3000000000000004E-2</v>
      </c>
      <c r="L29">
        <v>0.251</v>
      </c>
      <c r="M29">
        <v>0.13100000000000001</v>
      </c>
      <c r="N29">
        <v>0.28499999999999998</v>
      </c>
      <c r="O29" t="s">
        <v>97</v>
      </c>
      <c r="P29">
        <v>0.22700000000000001</v>
      </c>
      <c r="Q29">
        <v>0.29599999999999999</v>
      </c>
      <c r="R29">
        <v>0.35899999999999999</v>
      </c>
      <c r="S29">
        <v>0.28999999999999998</v>
      </c>
      <c r="T29" t="s">
        <v>97</v>
      </c>
      <c r="U29">
        <v>85</v>
      </c>
      <c r="V29" t="s">
        <v>97</v>
      </c>
      <c r="W29">
        <v>1</v>
      </c>
      <c r="X29" t="s">
        <v>97</v>
      </c>
      <c r="Y29">
        <v>-54.7</v>
      </c>
      <c r="Z29">
        <v>-29.2</v>
      </c>
      <c r="AA29">
        <v>2.2999999999999998</v>
      </c>
    </row>
    <row r="30" spans="1:27" x14ac:dyDescent="0.45">
      <c r="A30">
        <v>29</v>
      </c>
      <c r="B30" t="s">
        <v>104</v>
      </c>
      <c r="C30">
        <v>84</v>
      </c>
      <c r="D30">
        <v>1281</v>
      </c>
      <c r="E30">
        <v>3058</v>
      </c>
      <c r="F30">
        <v>66</v>
      </c>
      <c r="G30">
        <v>293</v>
      </c>
      <c r="H30">
        <v>284</v>
      </c>
      <c r="I30">
        <v>41</v>
      </c>
      <c r="J30" t="s">
        <v>97</v>
      </c>
      <c r="K30">
        <v>5.6000000000000001E-2</v>
      </c>
      <c r="L30">
        <v>0.221</v>
      </c>
      <c r="M30">
        <v>0.11899999999999999</v>
      </c>
      <c r="N30">
        <v>0.27900000000000003</v>
      </c>
      <c r="O30" t="s">
        <v>97</v>
      </c>
      <c r="P30">
        <v>0.23100000000000001</v>
      </c>
      <c r="Q30">
        <v>0.28000000000000003</v>
      </c>
      <c r="R30">
        <v>0.35</v>
      </c>
      <c r="S30">
        <v>0.27700000000000002</v>
      </c>
      <c r="T30" t="s">
        <v>97</v>
      </c>
      <c r="U30">
        <v>77</v>
      </c>
      <c r="V30" t="s">
        <v>97</v>
      </c>
      <c r="W30">
        <v>-5.5</v>
      </c>
      <c r="X30" t="s">
        <v>97</v>
      </c>
      <c r="Y30">
        <v>-86</v>
      </c>
      <c r="Z30">
        <v>-19.600000000000001</v>
      </c>
      <c r="AA30">
        <v>-0.2</v>
      </c>
    </row>
    <row r="31" spans="1:27" x14ac:dyDescent="0.45">
      <c r="A31">
        <v>30</v>
      </c>
      <c r="B31" t="s">
        <v>139</v>
      </c>
      <c r="C31">
        <v>86</v>
      </c>
      <c r="D31">
        <v>1271</v>
      </c>
      <c r="E31">
        <v>3106</v>
      </c>
      <c r="F31">
        <v>75</v>
      </c>
      <c r="G31">
        <v>267</v>
      </c>
      <c r="H31">
        <v>254</v>
      </c>
      <c r="I31">
        <v>51</v>
      </c>
      <c r="J31" t="s">
        <v>97</v>
      </c>
      <c r="K31">
        <v>7.0999999999999994E-2</v>
      </c>
      <c r="L31">
        <v>0.23499999999999999</v>
      </c>
      <c r="M31">
        <v>0.126</v>
      </c>
      <c r="N31">
        <v>0.26800000000000002</v>
      </c>
      <c r="O31" t="s">
        <v>97</v>
      </c>
      <c r="P31">
        <v>0.22</v>
      </c>
      <c r="Q31">
        <v>0.28100000000000003</v>
      </c>
      <c r="R31">
        <v>0.34599999999999997</v>
      </c>
      <c r="S31">
        <v>0.27800000000000002</v>
      </c>
      <c r="T31" t="s">
        <v>97</v>
      </c>
      <c r="U31">
        <v>77</v>
      </c>
      <c r="V31" t="s">
        <v>97</v>
      </c>
      <c r="W31">
        <v>-3.2</v>
      </c>
      <c r="X31" t="s">
        <v>97</v>
      </c>
      <c r="Y31">
        <v>-85.3</v>
      </c>
      <c r="Z31">
        <v>-42.3</v>
      </c>
      <c r="AA31">
        <v>-2.8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8CB66-787C-4AE8-BA2B-5D7C8FDAEF85}">
  <sheetPr codeName="Sheet7"/>
  <dimension ref="A1:J304"/>
  <sheetViews>
    <sheetView topLeftCell="A274" workbookViewId="0">
      <selection activeCell="A8" sqref="A8:J304"/>
    </sheetView>
  </sheetViews>
  <sheetFormatPr defaultRowHeight="14.25" x14ac:dyDescent="0.45"/>
  <cols>
    <col min="1" max="1" width="17.59765625" customWidth="1"/>
    <col min="2" max="2" width="5.06640625" customWidth="1"/>
    <col min="3" max="3" width="14.46484375" customWidth="1"/>
    <col min="4" max="4" width="15.73046875" customWidth="1"/>
    <col min="5" max="5" width="12.86328125" customWidth="1"/>
    <col min="6" max="6" width="16.53125" customWidth="1"/>
    <col min="7" max="7" width="25.9296875" customWidth="1"/>
    <col min="8" max="8" width="15.59765625" style="2" customWidth="1"/>
    <col min="9" max="9" width="29.33203125" customWidth="1"/>
  </cols>
  <sheetData>
    <row r="1" spans="1:10" x14ac:dyDescent="0.45">
      <c r="A1" t="s">
        <v>343</v>
      </c>
      <c r="B1" t="s">
        <v>2</v>
      </c>
      <c r="C1" t="s">
        <v>3880</v>
      </c>
      <c r="D1" t="s">
        <v>3881</v>
      </c>
      <c r="E1" t="s">
        <v>1947</v>
      </c>
      <c r="F1" t="s">
        <v>3882</v>
      </c>
      <c r="G1" t="s">
        <v>3883</v>
      </c>
      <c r="H1" t="s">
        <v>3884</v>
      </c>
      <c r="I1" t="s">
        <v>3885</v>
      </c>
      <c r="J1" t="s">
        <v>3886</v>
      </c>
    </row>
    <row r="2" spans="1:10" x14ac:dyDescent="0.45">
      <c r="A2" t="s">
        <v>2507</v>
      </c>
      <c r="B2" t="str">
        <f>VLOOKUP(Table810[[#This Row],[Player]], FanGraphs_Current___Pitcher[[Name]:[Team]], 2,FALSE)</f>
        <v>ARI</v>
      </c>
      <c r="C2" s="1">
        <f>VLOOKUP($A2, 'FanGraphs ZiPS - PreSeason - Pi'!$A$2:$AI$1942, 35, FALSE)</f>
        <v>0.91985600000000001</v>
      </c>
      <c r="D2" s="2">
        <f>VLOOKUP(Table810[[#This Row],[Player]], 'FanGraphs ZiPS - PreSeason - Pi'!$A$2:$G$1942, 7, FALSE)/C2</f>
        <v>32.613800420935448</v>
      </c>
      <c r="E2" s="1">
        <f>VLOOKUP($A2,FanGraphs_Current___Pitcher[[Name]:[WARWAR - Wins Above Replacement]], 25, FALSE)</f>
        <v>-0.7</v>
      </c>
      <c r="F2" s="2">
        <f>IFERROR(VLOOKUP(A2, FanGraphs_Current___Pitcher[[Name]:[GG - Games Pitched]], 6, FALSE)/E2, 0)</f>
        <v>-48.571428571428577</v>
      </c>
      <c r="G2" s="2">
        <f>F2-D2</f>
        <v>-81.185228992364017</v>
      </c>
      <c r="H2" s="2" t="e">
        <f>E2/VLOOKUP(A2, FanGraphs_Current___Pitcher[[Name]:[GG - Games Pitched]], 6, FALSE)*VLOOKUP(A2,'FanGraphs ZiPS - Update - Pitch'!$B$2:$G$649, 6, FALSE)</f>
        <v>#N/A</v>
      </c>
      <c r="I2" s="2" t="e">
        <f>H2-C2</f>
        <v>#N/A</v>
      </c>
      <c r="J2" s="2" t="e">
        <f>Table810[[#This Row],[Difference in Pre-Season Projected WAR and On-Pace WAR]]/Table810[[#This Row],[Pre-Season Projected WAR]]</f>
        <v>#N/A</v>
      </c>
    </row>
    <row r="3" spans="1:10" x14ac:dyDescent="0.45">
      <c r="A3" t="s">
        <v>2505</v>
      </c>
      <c r="B3" t="str">
        <f>VLOOKUP(Table810[[#This Row],[Player]], FanGraphs_Current___Pitcher[[Name]:[Team]], 2,FALSE)</f>
        <v>SDP</v>
      </c>
      <c r="C3" s="1">
        <f>VLOOKUP($A3, 'FanGraphs ZiPS - PreSeason - Pi'!$A$2:$AI$1942, 35, FALSE)</f>
        <v>-9.3592400000000006E-2</v>
      </c>
      <c r="D3" s="2">
        <f>VLOOKUP(Table810[[#This Row],[Player]], 'FanGraphs ZiPS - PreSeason - Pi'!$A$2:$G$1942, 7, FALSE)/C3</f>
        <v>-619.70843786461285</v>
      </c>
      <c r="E3" s="1">
        <f>VLOOKUP($A3,FanGraphs_Current___Pitcher[[Name]:[WARWAR - Wins Above Replacement]], 25, FALSE)</f>
        <v>-0.6</v>
      </c>
      <c r="F3" s="2">
        <f>IFERROR(VLOOKUP(A3, FanGraphs_Current___Pitcher[[Name]:[GG - Games Pitched]], 6, FALSE)/E3, 0)</f>
        <v>-63.333333333333336</v>
      </c>
      <c r="G3" s="2">
        <f>F3-D3</f>
        <v>556.37510453127948</v>
      </c>
      <c r="H3" s="2" t="e">
        <f>E3/VLOOKUP(A3, FanGraphs_Current___Pitcher[[Name]:[GG - Games Pitched]], 6, FALSE)*VLOOKUP(A3,'FanGraphs ZiPS - Update - Pitch'!$B$2:$G$649, 6, FALSE)</f>
        <v>#N/A</v>
      </c>
      <c r="I3" s="2" t="e">
        <f>H3-C3</f>
        <v>#N/A</v>
      </c>
      <c r="J3" s="2" t="e">
        <f>Table810[[#This Row],[Difference in Pre-Season Projected WAR and On-Pace WAR]]/Table810[[#This Row],[Pre-Season Projected WAR]]</f>
        <v>#N/A</v>
      </c>
    </row>
    <row r="4" spans="1:10" x14ac:dyDescent="0.45">
      <c r="A4" t="s">
        <v>2506</v>
      </c>
      <c r="B4" t="str">
        <f>VLOOKUP(Table810[[#This Row],[Player]], FanGraphs_Current___Pitcher[[Name]:[Team]], 2,FALSE)</f>
        <v>TBR</v>
      </c>
      <c r="C4" s="1">
        <f>VLOOKUP($A4, 'FanGraphs ZiPS - PreSeason - Pi'!$A$2:$AI$1942, 35, FALSE)</f>
        <v>8.2564899999999997E-2</v>
      </c>
      <c r="D4" s="2">
        <f>VLOOKUP(Table810[[#This Row],[Player]], 'FanGraphs ZiPS - PreSeason - Pi'!$A$2:$G$1942, 7, FALSE)/C4</f>
        <v>726.70105577551726</v>
      </c>
      <c r="E4" s="1">
        <f>VLOOKUP($A4,FanGraphs_Current___Pitcher[[Name]:[WARWAR - Wins Above Replacement]], 25, FALSE)</f>
        <v>-0.7</v>
      </c>
      <c r="F4" s="2">
        <f>IFERROR(VLOOKUP(A4, FanGraphs_Current___Pitcher[[Name]:[GG - Games Pitched]], 6, FALSE)/E4, 0)</f>
        <v>-52.857142857142861</v>
      </c>
      <c r="G4" s="2">
        <f>F4-D4</f>
        <v>-779.55819863266015</v>
      </c>
      <c r="H4" s="2" t="e">
        <f>E4/VLOOKUP(A4, FanGraphs_Current___Pitcher[[Name]:[GG - Games Pitched]], 6, FALSE)*VLOOKUP(A4,'FanGraphs ZiPS - Update - Pitch'!$B$2:$G$649, 6, FALSE)</f>
        <v>#N/A</v>
      </c>
      <c r="I4" s="2" t="e">
        <f>H4-C4</f>
        <v>#N/A</v>
      </c>
      <c r="J4" s="2" t="e">
        <f>Table810[[#This Row],[Difference in Pre-Season Projected WAR and On-Pace WAR]]/Table810[[#This Row],[Pre-Season Projected WAR]]</f>
        <v>#N/A</v>
      </c>
    </row>
    <row r="5" spans="1:10" x14ac:dyDescent="0.45">
      <c r="A5" t="s">
        <v>2511</v>
      </c>
      <c r="B5" t="str">
        <f>VLOOKUP(Table810[[#This Row],[Player]], FanGraphs_Current___Pitcher[[Name]:[Team]], 2,FALSE)</f>
        <v>MIA</v>
      </c>
      <c r="C5" s="1">
        <f>VLOOKUP($A5, 'FanGraphs ZiPS - PreSeason - Pi'!$A$2:$AI$1942, 35, FALSE)</f>
        <v>0.40161200000000002</v>
      </c>
      <c r="D5" s="2">
        <f>VLOOKUP(Table810[[#This Row],[Player]], 'FanGraphs ZiPS - PreSeason - Pi'!$A$2:$G$1942, 7, FALSE)/C5</f>
        <v>69.719032299831667</v>
      </c>
      <c r="E5" s="1">
        <f>VLOOKUP($A5,FanGraphs_Current___Pitcher[[Name]:[WARWAR - Wins Above Replacement]], 25, FALSE)</f>
        <v>-1</v>
      </c>
      <c r="F5" s="2">
        <f>IFERROR(VLOOKUP(A5, FanGraphs_Current___Pitcher[[Name]:[GG - Games Pitched]], 6, FALSE)/E5, 0)</f>
        <v>-8</v>
      </c>
      <c r="G5" s="2">
        <f>F5-D5</f>
        <v>-77.719032299831667</v>
      </c>
      <c r="H5" s="2" t="e">
        <f>E5/VLOOKUP(A5, FanGraphs_Current___Pitcher[[Name]:[GG - Games Pitched]], 6, FALSE)*VLOOKUP(A5,'FanGraphs ZiPS - Update - Pitch'!$B$2:$G$649, 6, FALSE)</f>
        <v>#N/A</v>
      </c>
      <c r="I5" s="2" t="e">
        <f>H5-C5</f>
        <v>#N/A</v>
      </c>
      <c r="J5" s="2" t="e">
        <f>Table810[[#This Row],[Difference in Pre-Season Projected WAR and On-Pace WAR]]/Table810[[#This Row],[Pre-Season Projected WAR]]</f>
        <v>#N/A</v>
      </c>
    </row>
    <row r="6" spans="1:10" x14ac:dyDescent="0.45">
      <c r="A6" t="s">
        <v>3901</v>
      </c>
      <c r="B6" t="str">
        <f>VLOOKUP(Table810[[#This Row],[Player]], FanGraphs_Current___Pitcher[[Name]:[Team]], 2,FALSE)</f>
        <v>ATL</v>
      </c>
      <c r="C6" s="1" t="e">
        <f>VLOOKUP($A6, 'FanGraphs ZiPS - PreSeason - Pi'!$A$2:$AI$1942, 35, FALSE)</f>
        <v>#N/A</v>
      </c>
      <c r="D6" s="2" t="e">
        <f>VLOOKUP(Table810[[#This Row],[Player]], 'FanGraphs ZiPS - PreSeason - Pi'!$A$2:$G$1942, 7, FALSE)/C6</f>
        <v>#N/A</v>
      </c>
      <c r="E6" s="1">
        <f>VLOOKUP($A6,FanGraphs_Current___Pitcher[[Name]:[WARWAR - Wins Above Replacement]], 25, FALSE)</f>
        <v>0.4</v>
      </c>
      <c r="F6" s="2">
        <f>IFERROR(VLOOKUP(A6, FanGraphs_Current___Pitcher[[Name]:[GG - Games Pitched]], 6, FALSE)/E6, 0)</f>
        <v>15</v>
      </c>
      <c r="G6" s="2" t="e">
        <f>F6-D6</f>
        <v>#N/A</v>
      </c>
      <c r="H6" s="2" t="e">
        <f>E6/VLOOKUP(A6, FanGraphs_Current___Pitcher[[Name]:[GG - Games Pitched]], 6, FALSE)*VLOOKUP(A6,'FanGraphs ZiPS - Update - Pitch'!$B$2:$G$649, 6, FALSE)</f>
        <v>#N/A</v>
      </c>
      <c r="I6" s="2" t="e">
        <f>H6-C6</f>
        <v>#N/A</v>
      </c>
      <c r="J6" s="2" t="e">
        <f>Table810[[#This Row],[Difference in Pre-Season Projected WAR and On-Pace WAR]]/Table810[[#This Row],[Pre-Season Projected WAR]]</f>
        <v>#N/A</v>
      </c>
    </row>
    <row r="7" spans="1:10" x14ac:dyDescent="0.45">
      <c r="A7" t="s">
        <v>2509</v>
      </c>
      <c r="B7" t="str">
        <f>VLOOKUP(Table810[[#This Row],[Player]], FanGraphs_Current___Pitcher[[Name]:[Team]], 2,FALSE)</f>
        <v>3 Tms</v>
      </c>
      <c r="C7" s="1">
        <f>VLOOKUP($A7, 'FanGraphs ZiPS - PreSeason - Pi'!$A$2:$AI$1942, 35, FALSE)</f>
        <v>0.13622200000000001</v>
      </c>
      <c r="D7" s="2">
        <f>VLOOKUP(Table810[[#This Row],[Player]], 'FanGraphs ZiPS - PreSeason - Pi'!$A$2:$G$1942, 7, FALSE)/C7</f>
        <v>256.93353496498361</v>
      </c>
      <c r="E7" s="1">
        <f>VLOOKUP($A7,FanGraphs_Current___Pitcher[[Name]:[WARWAR - Wins Above Replacement]], 25, FALSE)</f>
        <v>-0.4</v>
      </c>
      <c r="F7" s="2">
        <f>IFERROR(VLOOKUP(A7, FanGraphs_Current___Pitcher[[Name]:[GG - Games Pitched]], 6, FALSE)/E7, 0)</f>
        <v>-57.5</v>
      </c>
      <c r="G7" s="2">
        <f>F7-D7</f>
        <v>-314.43353496498361</v>
      </c>
      <c r="H7" s="2" t="e">
        <f>E7/VLOOKUP(A7, FanGraphs_Current___Pitcher[[Name]:[GG - Games Pitched]], 6, FALSE)*VLOOKUP(A7,'FanGraphs ZiPS - Update - Pitch'!$B$2:$G$649, 6, FALSE)</f>
        <v>#N/A</v>
      </c>
      <c r="I7" s="2" t="e">
        <f>H7-C7</f>
        <v>#N/A</v>
      </c>
      <c r="J7" s="2" t="e">
        <f>Table810[[#This Row],[Difference in Pre-Season Projected WAR and On-Pace WAR]]/Table810[[#This Row],[Pre-Season Projected WAR]]</f>
        <v>#N/A</v>
      </c>
    </row>
    <row r="8" spans="1:10" x14ac:dyDescent="0.45">
      <c r="A8" t="s">
        <v>138</v>
      </c>
      <c r="B8" t="str">
        <f>VLOOKUP(Table810[[#This Row],[Player]], FanGraphs_Current___Pitcher[[Name]:[Team]], 2,FALSE)</f>
        <v>CHW</v>
      </c>
      <c r="C8" s="1">
        <f>VLOOKUP($A8, 'FanGraphs ZiPS - PreSeason - Pi'!$A$2:$AI$1942, 35, FALSE)</f>
        <v>0.37640499999999999</v>
      </c>
      <c r="D8" s="2">
        <f>VLOOKUP(Table810[[#This Row],[Player]], 'FanGraphs ZiPS - PreSeason - Pi'!$A$2:$G$1942, 7, FALSE)/C8</f>
        <v>146.11920670554323</v>
      </c>
      <c r="E8" s="1">
        <f>VLOOKUP($A8,FanGraphs_Current___Pitcher[[Name]:[WARWAR - Wins Above Replacement]], 25, FALSE)</f>
        <v>3.7</v>
      </c>
      <c r="F8" s="2">
        <f>IFERROR(VLOOKUP(A8, FanGraphs_Current___Pitcher[[Name]:[GG - Games Pitched]], 6, FALSE)/E8, 0)</f>
        <v>4.8648648648648649</v>
      </c>
      <c r="G8" s="2">
        <f>F8-D8</f>
        <v>-141.25434184067836</v>
      </c>
      <c r="H8" s="2">
        <f>E8/VLOOKUP(A8, FanGraphs_Current___Pitcher[[Name]:[GG - Games Pitched]], 6, FALSE)*VLOOKUP(A8,'FanGraphs ZiPS - Update - Pitch'!$B$2:$G$649, 6, FALSE)</f>
        <v>8.4277777777777789</v>
      </c>
      <c r="I8" s="2">
        <f>H8-C8</f>
        <v>8.0513727777777788</v>
      </c>
      <c r="J8" s="2">
        <f>Table810[[#This Row],[Difference in Pre-Season Projected WAR and On-Pace WAR]]/Table810[[#This Row],[Pre-Season Projected WAR]]</f>
        <v>21.390185512354456</v>
      </c>
    </row>
    <row r="9" spans="1:10" x14ac:dyDescent="0.45">
      <c r="A9" t="s">
        <v>136</v>
      </c>
      <c r="B9" t="str">
        <f>VLOOKUP(Table810[[#This Row],[Player]], FanGraphs_Current___Pitcher[[Name]:[Team]], 2,FALSE)</f>
        <v>KCR</v>
      </c>
      <c r="C9" s="1">
        <f>VLOOKUP($A9, 'FanGraphs ZiPS - PreSeason - Pi'!$A$2:$AI$1942, 35, FALSE)</f>
        <v>1.5456000000000001</v>
      </c>
      <c r="D9" s="2">
        <f>VLOOKUP(Table810[[#This Row],[Player]], 'FanGraphs ZiPS - PreSeason - Pi'!$A$2:$G$1942, 7, FALSE)/C9</f>
        <v>20.056935817805382</v>
      </c>
      <c r="E9" s="1">
        <f>VLOOKUP($A9,FanGraphs_Current___Pitcher[[Name]:[WARWAR - Wins Above Replacement]], 25, FALSE)</f>
        <v>3.1</v>
      </c>
      <c r="F9" s="2">
        <f>IFERROR(VLOOKUP(A9, FanGraphs_Current___Pitcher[[Name]:[GG - Games Pitched]], 6, FALSE)/E9, 0)</f>
        <v>5.806451612903226</v>
      </c>
      <c r="G9" s="2">
        <f>F9-D9</f>
        <v>-14.250484204902156</v>
      </c>
      <c r="H9" s="2">
        <f>E9/VLOOKUP(A9, FanGraphs_Current___Pitcher[[Name]:[GG - Games Pitched]], 6, FALSE)*VLOOKUP(A9,'FanGraphs ZiPS - Update - Pitch'!$B$2:$G$649, 6, FALSE)</f>
        <v>5.6833333333333336</v>
      </c>
      <c r="I9" s="2">
        <f>H9-C9</f>
        <v>4.1377333333333333</v>
      </c>
      <c r="J9" s="2">
        <f>Table810[[#This Row],[Difference in Pre-Season Projected WAR and On-Pace WAR]]/Table810[[#This Row],[Pre-Season Projected WAR]]</f>
        <v>2.6771048999309865</v>
      </c>
    </row>
    <row r="10" spans="1:10" x14ac:dyDescent="0.45">
      <c r="A10" t="s">
        <v>151</v>
      </c>
      <c r="B10" t="str">
        <f>VLOOKUP(Table810[[#This Row],[Player]], FanGraphs_Current___Pitcher[[Name]:[Team]], 2,FALSE)</f>
        <v>ATL</v>
      </c>
      <c r="C10" s="1">
        <f>VLOOKUP($A10, 'FanGraphs ZiPS - PreSeason - Pi'!$A$2:$AI$1942, 35, FALSE)</f>
        <v>1.06656</v>
      </c>
      <c r="D10" s="2">
        <f>VLOOKUP(Table810[[#This Row],[Player]], 'FanGraphs ZiPS - PreSeason - Pi'!$A$2:$G$1942, 7, FALSE)/C10</f>
        <v>48.754875487548759</v>
      </c>
      <c r="E10" s="1">
        <f>VLOOKUP($A10,FanGraphs_Current___Pitcher[[Name]:[WARWAR - Wins Above Replacement]], 25, FALSE)</f>
        <v>2.2000000000000002</v>
      </c>
      <c r="F10" s="2">
        <f>IFERROR(VLOOKUP(A10, FanGraphs_Current___Pitcher[[Name]:[GG - Games Pitched]], 6, FALSE)/E10, 0)</f>
        <v>6.3636363636363633</v>
      </c>
      <c r="G10" s="2">
        <f>F10-D10</f>
        <v>-42.391239123912399</v>
      </c>
      <c r="H10" s="2">
        <f>E10/VLOOKUP(A10, FanGraphs_Current___Pitcher[[Name]:[GG - Games Pitched]], 6, FALSE)*VLOOKUP(A10,'FanGraphs ZiPS - Update - Pitch'!$B$2:$G$649, 6, FALSE)</f>
        <v>5.6571428571428584</v>
      </c>
      <c r="I10" s="2">
        <f>H10-C10</f>
        <v>4.5905828571428584</v>
      </c>
      <c r="J10" s="5">
        <f>Table810[[#This Row],[Difference in Pre-Season Projected WAR and On-Pace WAR]]/Table810[[#This Row],[Pre-Season Projected WAR]]</f>
        <v>4.3041018387553054</v>
      </c>
    </row>
    <row r="11" spans="1:10" x14ac:dyDescent="0.45">
      <c r="A11" t="s">
        <v>130</v>
      </c>
      <c r="B11" t="str">
        <f>VLOOKUP(Table810[[#This Row],[Player]], FanGraphs_Current___Pitcher[[Name]:[Team]], 2,FALSE)</f>
        <v>BOS</v>
      </c>
      <c r="C11" s="1">
        <f>VLOOKUP($A11, 'FanGraphs ZiPS - PreSeason - Pi'!$A$2:$AI$1942, 35, FALSE)</f>
        <v>1.1674500000000001</v>
      </c>
      <c r="D11" s="2">
        <f>VLOOKUP(Table810[[#This Row],[Player]], 'FanGraphs ZiPS - PreSeason - Pi'!$A$2:$G$1942, 7, FALSE)/C11</f>
        <v>21.414193327337358</v>
      </c>
      <c r="E11" s="1">
        <f>VLOOKUP($A11,FanGraphs_Current___Pitcher[[Name]:[WARWAR - Wins Above Replacement]], 25, FALSE)</f>
        <v>3.2</v>
      </c>
      <c r="F11" s="2">
        <f>IFERROR(VLOOKUP(A11, FanGraphs_Current___Pitcher[[Name]:[GG - Games Pitched]], 6, FALSE)/E11, 0)</f>
        <v>5.3125</v>
      </c>
      <c r="G11" s="2">
        <f>F11-D11</f>
        <v>-16.101693327337358</v>
      </c>
      <c r="H11" s="2">
        <f>E11/VLOOKUP(A11, FanGraphs_Current___Pitcher[[Name]:[GG - Games Pitched]], 6, FALSE)*VLOOKUP(A11,'FanGraphs ZiPS - Update - Pitch'!$B$2:$G$649, 6, FALSE)</f>
        <v>5.6470588235294112</v>
      </c>
      <c r="I11" s="2">
        <f>H11-C11</f>
        <v>4.4796088235294107</v>
      </c>
      <c r="J11" s="5">
        <f>Table810[[#This Row],[Difference in Pre-Season Projected WAR and On-Pace WAR]]/Table810[[#This Row],[Pre-Season Projected WAR]]</f>
        <v>3.8370883751162022</v>
      </c>
    </row>
    <row r="12" spans="1:10" x14ac:dyDescent="0.45">
      <c r="A12" t="s">
        <v>135</v>
      </c>
      <c r="B12" t="str">
        <f>VLOOKUP(Table810[[#This Row],[Player]], FanGraphs_Current___Pitcher[[Name]:[Team]], 2,FALSE)</f>
        <v>PHI</v>
      </c>
      <c r="C12" s="1">
        <f>VLOOKUP($A12, 'FanGraphs ZiPS - PreSeason - Pi'!$A$2:$AI$1942, 35, FALSE)</f>
        <v>1.86405</v>
      </c>
      <c r="D12" s="2">
        <f>VLOOKUP(Table810[[#This Row],[Player]], 'FanGraphs ZiPS - PreSeason - Pi'!$A$2:$G$1942, 7, FALSE)/C12</f>
        <v>15.021056302137819</v>
      </c>
      <c r="E12" s="1">
        <f>VLOOKUP($A12,FanGraphs_Current___Pitcher[[Name]:[WARWAR - Wins Above Replacement]], 25, FALSE)</f>
        <v>3</v>
      </c>
      <c r="F12" s="2">
        <f>IFERROR(VLOOKUP(A12, FanGraphs_Current___Pitcher[[Name]:[GG - Games Pitched]], 6, FALSE)/E12, 0)</f>
        <v>5.333333333333333</v>
      </c>
      <c r="G12" s="2">
        <f>F12-D12</f>
        <v>-9.6877229688044864</v>
      </c>
      <c r="H12" s="2">
        <f>E12/VLOOKUP(A12, FanGraphs_Current___Pitcher[[Name]:[GG - Games Pitched]], 6, FALSE)*VLOOKUP(A12,'FanGraphs ZiPS - Update - Pitch'!$B$2:$G$649, 6, FALSE)</f>
        <v>5.625</v>
      </c>
      <c r="I12" s="2">
        <f>H12-C12</f>
        <v>3.7609500000000002</v>
      </c>
      <c r="J12" s="5">
        <f>Table810[[#This Row],[Difference in Pre-Season Projected WAR and On-Pace WAR]]/Table810[[#This Row],[Pre-Season Projected WAR]]</f>
        <v>2.0176229178401868</v>
      </c>
    </row>
    <row r="13" spans="1:10" x14ac:dyDescent="0.45">
      <c r="A13" t="s">
        <v>137</v>
      </c>
      <c r="B13" t="str">
        <f>VLOOKUP(Table810[[#This Row],[Player]], FanGraphs_Current___Pitcher[[Name]:[Team]], 2,FALSE)</f>
        <v>PHI</v>
      </c>
      <c r="C13" s="1">
        <f>VLOOKUP($A13, 'FanGraphs ZiPS - PreSeason - Pi'!$A$2:$AI$1942, 35, FALSE)</f>
        <v>2.0392899999999998</v>
      </c>
      <c r="D13" s="2">
        <f>VLOOKUP(Table810[[#This Row],[Player]], 'FanGraphs ZiPS - PreSeason - Pi'!$A$2:$G$1942, 7, FALSE)/C13</f>
        <v>13.730268868086442</v>
      </c>
      <c r="E13" s="1">
        <f>VLOOKUP($A13,FanGraphs_Current___Pitcher[[Name]:[WARWAR - Wins Above Replacement]], 25, FALSE)</f>
        <v>2.8</v>
      </c>
      <c r="F13" s="2">
        <f>IFERROR(VLOOKUP(A13, FanGraphs_Current___Pitcher[[Name]:[GG - Games Pitched]], 6, FALSE)/E13, 0)</f>
        <v>6.0714285714285721</v>
      </c>
      <c r="G13" s="2">
        <f>F13-D13</f>
        <v>-7.6588402966578704</v>
      </c>
      <c r="H13" s="2">
        <f>E13/VLOOKUP(A13, FanGraphs_Current___Pitcher[[Name]:[GG - Games Pitched]], 6, FALSE)*VLOOKUP(A13,'FanGraphs ZiPS - Update - Pitch'!$B$2:$G$649, 6, FALSE)</f>
        <v>5.1058823529411761</v>
      </c>
      <c r="I13" s="2">
        <f>H13-C13</f>
        <v>3.0665923529411763</v>
      </c>
      <c r="J13" s="5">
        <f>Table810[[#This Row],[Difference in Pre-Season Projected WAR and On-Pace WAR]]/Table810[[#This Row],[Pre-Season Projected WAR]]</f>
        <v>1.5037549112392923</v>
      </c>
    </row>
    <row r="14" spans="1:10" x14ac:dyDescent="0.45">
      <c r="A14" t="s">
        <v>133</v>
      </c>
      <c r="B14" t="str">
        <f>VLOOKUP(Table810[[#This Row],[Player]], FanGraphs_Current___Pitcher[[Name]:[Team]], 2,FALSE)</f>
        <v>ATL</v>
      </c>
      <c r="C14" s="1">
        <f>VLOOKUP($A14, 'FanGraphs ZiPS - PreSeason - Pi'!$A$2:$AI$1942, 35, FALSE)</f>
        <v>1.8022100000000001</v>
      </c>
      <c r="D14" s="2">
        <f>VLOOKUP(Table810[[#This Row],[Player]], 'FanGraphs ZiPS - PreSeason - Pi'!$A$2:$G$1942, 7, FALSE)/C14</f>
        <v>9.9877372781196421</v>
      </c>
      <c r="E14" s="1">
        <f>VLOOKUP($A14,FanGraphs_Current___Pitcher[[Name]:[WARWAR - Wins Above Replacement]], 25, FALSE)</f>
        <v>3</v>
      </c>
      <c r="F14" s="2">
        <f>IFERROR(VLOOKUP(A14, FanGraphs_Current___Pitcher[[Name]:[GG - Games Pitched]], 6, FALSE)/E14, 0)</f>
        <v>5</v>
      </c>
      <c r="G14" s="2">
        <f>F14-D14</f>
        <v>-4.9877372781196421</v>
      </c>
      <c r="H14" s="2">
        <f>E14/VLOOKUP(A14, FanGraphs_Current___Pitcher[[Name]:[GG - Games Pitched]], 6, FALSE)*VLOOKUP(A14,'FanGraphs ZiPS - Update - Pitch'!$B$2:$G$649, 6, FALSE)</f>
        <v>5</v>
      </c>
      <c r="I14" s="2">
        <f>H14-C14</f>
        <v>3.1977899999999999</v>
      </c>
      <c r="J14" s="5">
        <f>Table810[[#This Row],[Difference in Pre-Season Projected WAR and On-Pace WAR]]/Table810[[#This Row],[Pre-Season Projected WAR]]</f>
        <v>1.7743714661443448</v>
      </c>
    </row>
    <row r="15" spans="1:10" x14ac:dyDescent="0.45">
      <c r="A15" t="s">
        <v>100</v>
      </c>
      <c r="B15" t="str">
        <f>VLOOKUP(Table810[[#This Row],[Player]], FanGraphs_Current___Pitcher[[Name]:[Team]], 2,FALSE)</f>
        <v>SFG</v>
      </c>
      <c r="C15" s="1">
        <f>VLOOKUP($A15, 'FanGraphs ZiPS - PreSeason - Pi'!$A$2:$AI$1942, 35, FALSE)</f>
        <v>4.14466</v>
      </c>
      <c r="D15" s="2">
        <f>VLOOKUP(Table810[[#This Row],[Player]], 'FanGraphs ZiPS - PreSeason - Pi'!$A$2:$G$1942, 7, FALSE)/C15</f>
        <v>7.4795037469901029</v>
      </c>
      <c r="E15" s="1">
        <f>VLOOKUP($A15,FanGraphs_Current___Pitcher[[Name]:[WARWAR - Wins Above Replacement]], 25, FALSE)</f>
        <v>2.7</v>
      </c>
      <c r="F15" s="2">
        <f>IFERROR(VLOOKUP(A15, FanGraphs_Current___Pitcher[[Name]:[GG - Games Pitched]], 6, FALSE)/E15, 0)</f>
        <v>6.6666666666666661</v>
      </c>
      <c r="G15" s="2">
        <f>F15-D15</f>
        <v>-0.81283708032343682</v>
      </c>
      <c r="H15" s="2">
        <f>E15/VLOOKUP(A15, FanGraphs_Current___Pitcher[[Name]:[GG - Games Pitched]], 6, FALSE)*VLOOKUP(A15,'FanGraphs ZiPS - Update - Pitch'!$B$2:$G$649, 6, FALSE)</f>
        <v>4.9500000000000011</v>
      </c>
      <c r="I15" s="2">
        <f>H15-C15</f>
        <v>0.80534000000000106</v>
      </c>
      <c r="J15" s="2">
        <f>Table810[[#This Row],[Difference in Pre-Season Projected WAR and On-Pace WAR]]/Table810[[#This Row],[Pre-Season Projected WAR]]</f>
        <v>0.19430785637422637</v>
      </c>
    </row>
    <row r="16" spans="1:10" x14ac:dyDescent="0.45">
      <c r="A16" t="s">
        <v>134</v>
      </c>
      <c r="B16" t="str">
        <f>VLOOKUP(Table810[[#This Row],[Player]], FanGraphs_Current___Pitcher[[Name]:[Team]], 2,FALSE)</f>
        <v>LAD</v>
      </c>
      <c r="C16" s="1">
        <f>VLOOKUP($A16, 'FanGraphs ZiPS - PreSeason - Pi'!$A$2:$AI$1942, 35, FALSE)</f>
        <v>2.4117899999999999</v>
      </c>
      <c r="D16" s="2">
        <f>VLOOKUP(Table810[[#This Row],[Player]], 'FanGraphs ZiPS - PreSeason - Pi'!$A$2:$G$1942, 7, FALSE)/C16</f>
        <v>9.1218555512710484</v>
      </c>
      <c r="E16" s="1">
        <f>VLOOKUP($A16,FanGraphs_Current___Pitcher[[Name]:[WARWAR - Wins Above Replacement]], 25, FALSE)</f>
        <v>2.9</v>
      </c>
      <c r="F16" s="2">
        <f>IFERROR(VLOOKUP(A16, FanGraphs_Current___Pitcher[[Name]:[GG - Games Pitched]], 6, FALSE)/E16, 0)</f>
        <v>5.862068965517242</v>
      </c>
      <c r="G16" s="2">
        <f>F16-D16</f>
        <v>-3.2597865857538064</v>
      </c>
      <c r="H16" s="2">
        <f>E16/VLOOKUP(A16, FanGraphs_Current___Pitcher[[Name]:[GG - Games Pitched]], 6, FALSE)*VLOOKUP(A16,'FanGraphs ZiPS - Update - Pitch'!$B$2:$G$649, 6, FALSE)</f>
        <v>4.947058823529412</v>
      </c>
      <c r="I16" s="2">
        <f>H16-C16</f>
        <v>2.5352688235294121</v>
      </c>
      <c r="J16" s="2">
        <f>Table810[[#This Row],[Difference in Pre-Season Projected WAR and On-Pace WAR]]/Table810[[#This Row],[Pre-Season Projected WAR]]</f>
        <v>1.0511979996307357</v>
      </c>
    </row>
    <row r="17" spans="1:10" x14ac:dyDescent="0.45">
      <c r="A17" t="s">
        <v>140</v>
      </c>
      <c r="B17" t="str">
        <f>VLOOKUP(Table810[[#This Row],[Player]], FanGraphs_Current___Pitcher[[Name]:[Team]], 2,FALSE)</f>
        <v>STL</v>
      </c>
      <c r="C17" s="1">
        <f>VLOOKUP($A17, 'FanGraphs ZiPS - PreSeason - Pi'!$A$2:$AI$1942, 35, FALSE)</f>
        <v>2.3691300000000002</v>
      </c>
      <c r="D17" s="2">
        <f>VLOOKUP(Table810[[#This Row],[Player]], 'FanGraphs ZiPS - PreSeason - Pi'!$A$2:$G$1942, 7, FALSE)/C17</f>
        <v>11.81868449599642</v>
      </c>
      <c r="E17" s="1">
        <f>VLOOKUP($A17,FanGraphs_Current___Pitcher[[Name]:[WARWAR - Wins Above Replacement]], 25, FALSE)</f>
        <v>2.5</v>
      </c>
      <c r="F17" s="2">
        <f>IFERROR(VLOOKUP(A17, FanGraphs_Current___Pitcher[[Name]:[GG - Games Pitched]], 6, FALSE)/E17, 0)</f>
        <v>6</v>
      </c>
      <c r="G17" s="2">
        <f>F17-D17</f>
        <v>-5.8186844959964201</v>
      </c>
      <c r="H17" s="2">
        <f>E17/VLOOKUP(A17, FanGraphs_Current___Pitcher[[Name]:[GG - Games Pitched]], 6, FALSE)*VLOOKUP(A17,'FanGraphs ZiPS - Update - Pitch'!$B$2:$G$649, 6, FALSE)</f>
        <v>4.833333333333333</v>
      </c>
      <c r="I17" s="2">
        <f>H17-C17</f>
        <v>2.4642033333333329</v>
      </c>
      <c r="J17" s="2">
        <f>Table810[[#This Row],[Difference in Pre-Season Projected WAR and On-Pace WAR]]/Table810[[#This Row],[Pre-Season Projected WAR]]</f>
        <v>1.0401300618089058</v>
      </c>
    </row>
    <row r="18" spans="1:10" x14ac:dyDescent="0.45">
      <c r="A18" t="s">
        <v>146</v>
      </c>
      <c r="B18" t="str">
        <f>VLOOKUP(Table810[[#This Row],[Player]], FanGraphs_Current___Pitcher[[Name]:[Team]], 2,FALSE)</f>
        <v>KCR</v>
      </c>
      <c r="C18" s="1">
        <f>VLOOKUP($A18, 'FanGraphs ZiPS - PreSeason - Pi'!$A$2:$AI$1942, 35, FALSE)</f>
        <v>1.1164700000000001</v>
      </c>
      <c r="D18" s="2">
        <f>VLOOKUP(Table810[[#This Row],[Player]], 'FanGraphs ZiPS - PreSeason - Pi'!$A$2:$G$1942, 7, FALSE)/C18</f>
        <v>25.974723906598474</v>
      </c>
      <c r="E18" s="1">
        <f>VLOOKUP($A18,FanGraphs_Current___Pitcher[[Name]:[WARWAR - Wins Above Replacement]], 25, FALSE)</f>
        <v>2.7</v>
      </c>
      <c r="F18" s="2">
        <f>IFERROR(VLOOKUP(A18, FanGraphs_Current___Pitcher[[Name]:[GG - Games Pitched]], 6, FALSE)/E18, 0)</f>
        <v>6.6666666666666661</v>
      </c>
      <c r="G18" s="2">
        <f>F18-D18</f>
        <v>-19.308057239931806</v>
      </c>
      <c r="H18" s="2">
        <f>E18/VLOOKUP(A18, FanGraphs_Current___Pitcher[[Name]:[GG - Games Pitched]], 6, FALSE)*VLOOKUP(A18,'FanGraphs ZiPS - Update - Pitch'!$B$2:$G$649, 6, FALSE)</f>
        <v>4.8000000000000007</v>
      </c>
      <c r="I18" s="2">
        <f>H18-C18</f>
        <v>3.6835300000000006</v>
      </c>
      <c r="J18" s="5">
        <f>Table810[[#This Row],[Difference in Pre-Season Projected WAR and On-Pace WAR]]/Table810[[#This Row],[Pre-Season Projected WAR]]</f>
        <v>3.2992646466094033</v>
      </c>
    </row>
    <row r="19" spans="1:10" x14ac:dyDescent="0.45">
      <c r="A19" t="s">
        <v>99</v>
      </c>
      <c r="B19" t="str">
        <f>VLOOKUP(Table810[[#This Row],[Player]], FanGraphs_Current___Pitcher[[Name]:[Team]], 2,FALSE)</f>
        <v>PHI</v>
      </c>
      <c r="C19" s="1">
        <f>VLOOKUP($A19, 'FanGraphs ZiPS - PreSeason - Pi'!$A$2:$AI$1942, 35, FALSE)</f>
        <v>4.54406</v>
      </c>
      <c r="D19" s="2">
        <f>VLOOKUP(Table810[[#This Row],[Player]], 'FanGraphs ZiPS - PreSeason - Pi'!$A$2:$G$1942, 7, FALSE)/C19</f>
        <v>6.3819579847097092</v>
      </c>
      <c r="E19" s="1">
        <f>VLOOKUP($A19,FanGraphs_Current___Pitcher[[Name]:[WARWAR - Wins Above Replacement]], 25, FALSE)</f>
        <v>2.6</v>
      </c>
      <c r="F19" s="2">
        <f>IFERROR(VLOOKUP(A19, FanGraphs_Current___Pitcher[[Name]:[GG - Games Pitched]], 6, FALSE)/E19, 0)</f>
        <v>6.5384615384615383</v>
      </c>
      <c r="G19" s="2">
        <f>F19-D19</f>
        <v>0.15650355375182912</v>
      </c>
      <c r="H19" s="2">
        <f>E19/VLOOKUP(A19, FanGraphs_Current___Pitcher[[Name]:[GG - Games Pitched]], 6, FALSE)*VLOOKUP(A19,'FanGraphs ZiPS - Update - Pitch'!$B$2:$G$649, 6, FALSE)</f>
        <v>4.7411764705882353</v>
      </c>
      <c r="I19" s="2">
        <f>H19-C19</f>
        <v>0.19711647058823534</v>
      </c>
      <c r="J19" s="5">
        <f>Table810[[#This Row],[Difference in Pre-Season Projected WAR and On-Pace WAR]]/Table810[[#This Row],[Pre-Season Projected WAR]]</f>
        <v>4.3378932185806379E-2</v>
      </c>
    </row>
    <row r="20" spans="1:10" x14ac:dyDescent="0.45">
      <c r="A20" t="s">
        <v>131</v>
      </c>
      <c r="B20" t="str">
        <f>VLOOKUP(Table810[[#This Row],[Player]], FanGraphs_Current___Pitcher[[Name]:[Team]], 2,FALSE)</f>
        <v>DET</v>
      </c>
      <c r="C20" s="1">
        <f>VLOOKUP($A20, 'FanGraphs ZiPS - PreSeason - Pi'!$A$2:$AI$1942, 35, FALSE)</f>
        <v>2.4163600000000001</v>
      </c>
      <c r="D20" s="2">
        <f>VLOOKUP(Table810[[#This Row],[Player]], 'FanGraphs ZiPS - PreSeason - Pi'!$A$2:$G$1942, 7, FALSE)/C20</f>
        <v>8.6907579996358155</v>
      </c>
      <c r="E20" s="1">
        <f>VLOOKUP($A20,FanGraphs_Current___Pitcher[[Name]:[WARWAR - Wins Above Replacement]], 25, FALSE)</f>
        <v>2.8</v>
      </c>
      <c r="F20" s="2">
        <f>IFERROR(VLOOKUP(A20, FanGraphs_Current___Pitcher[[Name]:[GG - Games Pitched]], 6, FALSE)/E20, 0)</f>
        <v>5.7142857142857144</v>
      </c>
      <c r="G20" s="2">
        <f>F20-D20</f>
        <v>-2.9764722853501011</v>
      </c>
      <c r="H20" s="2">
        <f>E20/VLOOKUP(A20, FanGraphs_Current___Pitcher[[Name]:[GG - Games Pitched]], 6, FALSE)*VLOOKUP(A20,'FanGraphs ZiPS - Update - Pitch'!$B$2:$G$649, 6, FALSE)</f>
        <v>4.7249999999999996</v>
      </c>
      <c r="I20" s="2">
        <f>H20-C20</f>
        <v>2.3086399999999996</v>
      </c>
      <c r="J20" s="5">
        <f>Table810[[#This Row],[Difference in Pre-Season Projected WAR and On-Pace WAR]]/Table810[[#This Row],[Pre-Season Projected WAR]]</f>
        <v>0.95542054991805836</v>
      </c>
    </row>
    <row r="21" spans="1:10" x14ac:dyDescent="0.45">
      <c r="A21" t="s">
        <v>110</v>
      </c>
      <c r="B21" t="str">
        <f>VLOOKUP(Table810[[#This Row],[Player]], FanGraphs_Current___Pitcher[[Name]:[Team]], 2,FALSE)</f>
        <v>SEA</v>
      </c>
      <c r="C21" s="1">
        <f>VLOOKUP($A21, 'FanGraphs ZiPS - PreSeason - Pi'!$A$2:$AI$1942, 35, FALSE)</f>
        <v>3.5167199999999998</v>
      </c>
      <c r="D21" s="2">
        <f>VLOOKUP(Table810[[#This Row],[Player]], 'FanGraphs ZiPS - PreSeason - Pi'!$A$2:$G$1942, 7, FALSE)/C21</f>
        <v>8.24632043495075</v>
      </c>
      <c r="E21" s="1">
        <f>VLOOKUP($A21,FanGraphs_Current___Pitcher[[Name]:[WARWAR - Wins Above Replacement]], 25, FALSE)</f>
        <v>2.5</v>
      </c>
      <c r="F21" s="2">
        <f>IFERROR(VLOOKUP(A21, FanGraphs_Current___Pitcher[[Name]:[GG - Games Pitched]], 6, FALSE)/E21, 0)</f>
        <v>6.8</v>
      </c>
      <c r="G21" s="2">
        <f>F21-D21</f>
        <v>-1.4463204349507501</v>
      </c>
      <c r="H21" s="2">
        <f>E21/VLOOKUP(A21, FanGraphs_Current___Pitcher[[Name]:[GG - Games Pitched]], 6, FALSE)*VLOOKUP(A21,'FanGraphs ZiPS - Update - Pitch'!$B$2:$G$649, 6, FALSE)</f>
        <v>4.5588235294117645</v>
      </c>
      <c r="I21" s="2">
        <f>H21-C21</f>
        <v>1.0421035294117647</v>
      </c>
      <c r="J21" s="2">
        <f>Table810[[#This Row],[Difference in Pre-Season Projected WAR and On-Pace WAR]]/Table810[[#This Row],[Pre-Season Projected WAR]]</f>
        <v>0.29632826310077703</v>
      </c>
    </row>
    <row r="22" spans="1:10" x14ac:dyDescent="0.45">
      <c r="A22" t="s">
        <v>102</v>
      </c>
      <c r="B22" t="str">
        <f>VLOOKUP(Table810[[#This Row],[Player]], FanGraphs_Current___Pitcher[[Name]:[Team]], 2,FALSE)</f>
        <v>BAL</v>
      </c>
      <c r="C22" s="1">
        <f>VLOOKUP($A22, 'FanGraphs ZiPS - PreSeason - Pi'!$A$2:$AI$1942, 35, FALSE)</f>
        <v>4.0396900000000002</v>
      </c>
      <c r="D22" s="2">
        <f>VLOOKUP(Table810[[#This Row],[Player]], 'FanGraphs ZiPS - PreSeason - Pi'!$A$2:$G$1942, 7, FALSE)/C22</f>
        <v>7.4263124150615516</v>
      </c>
      <c r="E22" s="1">
        <f>VLOOKUP($A22,FanGraphs_Current___Pitcher[[Name]:[WARWAR - Wins Above Replacement]], 25, FALSE)</f>
        <v>2.4</v>
      </c>
      <c r="F22" s="2">
        <f>IFERROR(VLOOKUP(A22, FanGraphs_Current___Pitcher[[Name]:[GG - Games Pitched]], 6, FALSE)/E22, 0)</f>
        <v>7.0833333333333339</v>
      </c>
      <c r="G22" s="2">
        <f>F22-D22</f>
        <v>-0.34297908172821767</v>
      </c>
      <c r="H22" s="2">
        <f>E22/VLOOKUP(A22, FanGraphs_Current___Pitcher[[Name]:[GG - Games Pitched]], 6, FALSE)*VLOOKUP(A22,'FanGraphs ZiPS - Update - Pitch'!$B$2:$G$649, 6, FALSE)</f>
        <v>4.5176470588235293</v>
      </c>
      <c r="I22" s="2">
        <f>H22-C22</f>
        <v>0.47795705882352912</v>
      </c>
      <c r="J22" s="5">
        <f>Table810[[#This Row],[Difference in Pre-Season Projected WAR and On-Pace WAR]]/Table810[[#This Row],[Pre-Season Projected WAR]]</f>
        <v>0.11831528132691595</v>
      </c>
    </row>
    <row r="23" spans="1:10" x14ac:dyDescent="0.45">
      <c r="A23" t="s">
        <v>111</v>
      </c>
      <c r="B23" t="str">
        <f>VLOOKUP(Table810[[#This Row],[Player]], FanGraphs_Current___Pitcher[[Name]:[Team]], 2,FALSE)</f>
        <v>SDP</v>
      </c>
      <c r="C23" s="1">
        <f>VLOOKUP($A23, 'FanGraphs ZiPS - PreSeason - Pi'!$A$2:$AI$1942, 35, FALSE)</f>
        <v>3.3767499999999999</v>
      </c>
      <c r="D23" s="2">
        <f>VLOOKUP(Table810[[#This Row],[Player]], 'FanGraphs ZiPS - PreSeason - Pi'!$A$2:$G$1942, 7, FALSE)/C23</f>
        <v>8.884282224031983</v>
      </c>
      <c r="E23" s="1">
        <f>VLOOKUP($A23,FanGraphs_Current___Pitcher[[Name]:[WARWAR - Wins Above Replacement]], 25, FALSE)</f>
        <v>2.4</v>
      </c>
      <c r="F23" s="2">
        <f>IFERROR(VLOOKUP(A23, FanGraphs_Current___Pitcher[[Name]:[GG - Games Pitched]], 6, FALSE)/E23, 0)</f>
        <v>7.0833333333333339</v>
      </c>
      <c r="G23" s="2">
        <f>F23-D23</f>
        <v>-1.8009488906986491</v>
      </c>
      <c r="H23" s="2">
        <f>E23/VLOOKUP(A23, FanGraphs_Current___Pitcher[[Name]:[GG - Games Pitched]], 6, FALSE)*VLOOKUP(A23,'FanGraphs ZiPS - Update - Pitch'!$B$2:$G$649, 6, FALSE)</f>
        <v>4.3764705882352937</v>
      </c>
      <c r="I23" s="2">
        <f>H23-C23</f>
        <v>0.99972058823529375</v>
      </c>
      <c r="J23" s="2">
        <f>Table810[[#This Row],[Difference in Pre-Season Projected WAR and On-Pace WAR]]/Table810[[#This Row],[Pre-Season Projected WAR]]</f>
        <v>0.29605999503525393</v>
      </c>
    </row>
    <row r="24" spans="1:10" x14ac:dyDescent="0.45">
      <c r="A24" t="s">
        <v>147</v>
      </c>
      <c r="B24" t="str">
        <f>VLOOKUP(Table810[[#This Row],[Player]], FanGraphs_Current___Pitcher[[Name]:[Team]], 2,FALSE)</f>
        <v>DET</v>
      </c>
      <c r="C24" s="1">
        <f>VLOOKUP($A24, 'FanGraphs ZiPS - PreSeason - Pi'!$A$2:$AI$1942, 35, FALSE)</f>
        <v>1.51922</v>
      </c>
      <c r="D24" s="2">
        <f>VLOOKUP(Table810[[#This Row],[Player]], 'FanGraphs ZiPS - PreSeason - Pi'!$A$2:$G$1942, 7, FALSE)/C24</f>
        <v>18.430510393491396</v>
      </c>
      <c r="E24" s="1">
        <f>VLOOKUP($A24,FanGraphs_Current___Pitcher[[Name]:[WARWAR - Wins Above Replacement]], 25, FALSE)</f>
        <v>2.2999999999999998</v>
      </c>
      <c r="F24" s="2">
        <f>IFERROR(VLOOKUP(A24, FanGraphs_Current___Pitcher[[Name]:[GG - Games Pitched]], 6, FALSE)/E24, 0)</f>
        <v>6.9565217391304355</v>
      </c>
      <c r="G24" s="2">
        <f>F24-D24</f>
        <v>-11.47398865436096</v>
      </c>
      <c r="H24" s="2">
        <f>E24/VLOOKUP(A24, FanGraphs_Current___Pitcher[[Name]:[GG - Games Pitched]], 6, FALSE)*VLOOKUP(A24,'FanGraphs ZiPS - Update - Pitch'!$B$2:$G$649, 6, FALSE)</f>
        <v>4.3125</v>
      </c>
      <c r="I24" s="2">
        <f>H24-C24</f>
        <v>2.7932800000000002</v>
      </c>
      <c r="J24" s="2">
        <f>Table810[[#This Row],[Difference in Pre-Season Projected WAR and On-Pace WAR]]/Table810[[#This Row],[Pre-Season Projected WAR]]</f>
        <v>1.8386277168547018</v>
      </c>
    </row>
    <row r="25" spans="1:10" x14ac:dyDescent="0.45">
      <c r="A25" t="s">
        <v>144</v>
      </c>
      <c r="B25" t="str">
        <f>VLOOKUP(Table810[[#This Row],[Player]], FanGraphs_Current___Pitcher[[Name]:[Team]], 2,FALSE)</f>
        <v>MIN</v>
      </c>
      <c r="C25" s="1">
        <f>VLOOKUP($A25, 'FanGraphs ZiPS - PreSeason - Pi'!$A$2:$AI$1942, 35, FALSE)</f>
        <v>2.5562499999999999</v>
      </c>
      <c r="D25" s="2">
        <f>VLOOKUP(Table810[[#This Row],[Player]], 'FanGraphs ZiPS - PreSeason - Pi'!$A$2:$G$1942, 7, FALSE)/C25</f>
        <v>10.562347188264059</v>
      </c>
      <c r="E25" s="1">
        <f>VLOOKUP($A25,FanGraphs_Current___Pitcher[[Name]:[WARWAR - Wins Above Replacement]], 25, FALSE)</f>
        <v>2.2999999999999998</v>
      </c>
      <c r="F25" s="2">
        <f>IFERROR(VLOOKUP(A25, FanGraphs_Current___Pitcher[[Name]:[GG - Games Pitched]], 6, FALSE)/E25, 0)</f>
        <v>7.3913043478260878</v>
      </c>
      <c r="G25" s="2">
        <f>F25-D25</f>
        <v>-3.1710428404379716</v>
      </c>
      <c r="H25" s="2">
        <f>E25/VLOOKUP(A25, FanGraphs_Current___Pitcher[[Name]:[GG - Games Pitched]], 6, FALSE)*VLOOKUP(A25,'FanGraphs ZiPS - Update - Pitch'!$B$2:$G$649, 6, FALSE)</f>
        <v>4.1941176470588228</v>
      </c>
      <c r="I25" s="2">
        <f>H25-C25</f>
        <v>1.6378676470588229</v>
      </c>
      <c r="J25" s="2">
        <f>Table810[[#This Row],[Difference in Pre-Season Projected WAR and On-Pace WAR]]/Table810[[#This Row],[Pre-Season Projected WAR]]</f>
        <v>0.64073061987631219</v>
      </c>
    </row>
    <row r="26" spans="1:10" x14ac:dyDescent="0.45">
      <c r="A26" t="s">
        <v>117</v>
      </c>
      <c r="B26" t="str">
        <f>VLOOKUP(Table810[[#This Row],[Player]], FanGraphs_Current___Pitcher[[Name]:[Team]], 2,FALSE)</f>
        <v>SEA</v>
      </c>
      <c r="C26" s="1">
        <f>VLOOKUP($A26, 'FanGraphs ZiPS - PreSeason - Pi'!$A$2:$AI$1942, 35, FALSE)</f>
        <v>3.18757</v>
      </c>
      <c r="D26" s="2">
        <f>VLOOKUP(Table810[[#This Row],[Player]], 'FanGraphs ZiPS - PreSeason - Pi'!$A$2:$G$1942, 7, FALSE)/C26</f>
        <v>9.7252766213761586</v>
      </c>
      <c r="E26" s="1">
        <f>VLOOKUP($A26,FanGraphs_Current___Pitcher[[Name]:[WARWAR - Wins Above Replacement]], 25, FALSE)</f>
        <v>2.2000000000000002</v>
      </c>
      <c r="F26" s="2">
        <f>IFERROR(VLOOKUP(A26, FanGraphs_Current___Pitcher[[Name]:[GG - Games Pitched]], 6, FALSE)/E26, 0)</f>
        <v>7.7272727272727266</v>
      </c>
      <c r="G26" s="2">
        <f>F26-D26</f>
        <v>-1.9980038941034319</v>
      </c>
      <c r="H26" s="2">
        <f>E26/VLOOKUP(A26, FanGraphs_Current___Pitcher[[Name]:[GG - Games Pitched]], 6, FALSE)*VLOOKUP(A26,'FanGraphs ZiPS - Update - Pitch'!$B$2:$G$649, 6, FALSE)</f>
        <v>4.1411764705882357</v>
      </c>
      <c r="I26" s="2">
        <f>H26-C26</f>
        <v>0.95360647058823567</v>
      </c>
      <c r="J26" s="5">
        <f>Table810[[#This Row],[Difference in Pre-Season Projected WAR and On-Pace WAR]]/Table810[[#This Row],[Pre-Season Projected WAR]]</f>
        <v>0.29916408756144514</v>
      </c>
    </row>
    <row r="27" spans="1:10" x14ac:dyDescent="0.45">
      <c r="A27" t="s">
        <v>145</v>
      </c>
      <c r="B27" t="str">
        <f>VLOOKUP(Table810[[#This Row],[Player]], FanGraphs_Current___Pitcher[[Name]:[Team]], 2,FALSE)</f>
        <v>CHW</v>
      </c>
      <c r="C27" s="1">
        <f>VLOOKUP($A27, 'FanGraphs ZiPS - PreSeason - Pi'!$A$2:$AI$1942, 35, FALSE)</f>
        <v>1.43726</v>
      </c>
      <c r="D27" s="2">
        <f>VLOOKUP(Table810[[#This Row],[Player]], 'FanGraphs ZiPS - PreSeason - Pi'!$A$2:$G$1942, 7, FALSE)/C27</f>
        <v>17.394208424363026</v>
      </c>
      <c r="E27" s="1">
        <f>VLOOKUP($A27,FanGraphs_Current___Pitcher[[Name]:[WARWAR - Wins Above Replacement]], 25, FALSE)</f>
        <v>2.2999999999999998</v>
      </c>
      <c r="F27" s="2">
        <f>IFERROR(VLOOKUP(A27, FanGraphs_Current___Pitcher[[Name]:[GG - Games Pitched]], 6, FALSE)/E27, 0)</f>
        <v>7.3913043478260878</v>
      </c>
      <c r="G27" s="2">
        <f>F27-D27</f>
        <v>-10.002904076536938</v>
      </c>
      <c r="H27" s="2">
        <f>E27/VLOOKUP(A27, FanGraphs_Current___Pitcher[[Name]:[GG - Games Pitched]], 6, FALSE)*VLOOKUP(A27,'FanGraphs ZiPS - Update - Pitch'!$B$2:$G$649, 6, FALSE)</f>
        <v>4.0588235294117645</v>
      </c>
      <c r="I27" s="2">
        <f>H27-C27</f>
        <v>2.6215635294117643</v>
      </c>
      <c r="J27" s="2">
        <f>Table810[[#This Row],[Difference in Pre-Season Projected WAR and On-Pace WAR]]/Table810[[#This Row],[Pre-Season Projected WAR]]</f>
        <v>1.8240008971318789</v>
      </c>
    </row>
    <row r="28" spans="1:10" x14ac:dyDescent="0.45">
      <c r="A28" t="s">
        <v>150</v>
      </c>
      <c r="B28" t="str">
        <f>VLOOKUP(Table810[[#This Row],[Player]], FanGraphs_Current___Pitcher[[Name]:[Team]], 2,FALSE)</f>
        <v>DET</v>
      </c>
      <c r="C28" s="1">
        <f>VLOOKUP($A28, 'FanGraphs ZiPS - PreSeason - Pi'!$A$2:$AI$1942, 35, FALSE)</f>
        <v>1.2462200000000001</v>
      </c>
      <c r="D28" s="2">
        <f>VLOOKUP(Table810[[#This Row],[Player]], 'FanGraphs ZiPS - PreSeason - Pi'!$A$2:$G$1942, 7, FALSE)/C28</f>
        <v>20.060663446261493</v>
      </c>
      <c r="E28" s="1">
        <f>VLOOKUP($A28,FanGraphs_Current___Pitcher[[Name]:[WARWAR - Wins Above Replacement]], 25, FALSE)</f>
        <v>2.1</v>
      </c>
      <c r="F28" s="2">
        <f>IFERROR(VLOOKUP(A28, FanGraphs_Current___Pitcher[[Name]:[GG - Games Pitched]], 6, FALSE)/E28, 0)</f>
        <v>7.1428571428571423</v>
      </c>
      <c r="G28" s="2">
        <f>F28-D28</f>
        <v>-12.917806303404351</v>
      </c>
      <c r="H28" s="2">
        <f>E28/VLOOKUP(A28, FanGraphs_Current___Pitcher[[Name]:[GG - Games Pitched]], 6, FALSE)*VLOOKUP(A28,'FanGraphs ZiPS - Update - Pitch'!$B$2:$G$649, 6, FALSE)</f>
        <v>3.9200000000000004</v>
      </c>
      <c r="I28" s="2">
        <f>H28-C28</f>
        <v>2.6737800000000003</v>
      </c>
      <c r="J28" s="2">
        <f>Table810[[#This Row],[Difference in Pre-Season Projected WAR and On-Pace WAR]]/Table810[[#This Row],[Pre-Season Projected WAR]]</f>
        <v>2.1455120283738025</v>
      </c>
    </row>
    <row r="29" spans="1:10" x14ac:dyDescent="0.45">
      <c r="A29" t="s">
        <v>106</v>
      </c>
      <c r="B29" t="str">
        <f>VLOOKUP(Table810[[#This Row],[Player]], FanGraphs_Current___Pitcher[[Name]:[Team]], 2,FALSE)</f>
        <v>LAD</v>
      </c>
      <c r="C29" s="1">
        <f>VLOOKUP($A29, 'FanGraphs ZiPS - PreSeason - Pi'!$A$2:$AI$1942, 35, FALSE)</f>
        <v>3.8651200000000001</v>
      </c>
      <c r="D29" s="2">
        <f>VLOOKUP(Table810[[#This Row],[Player]], 'FanGraphs ZiPS - PreSeason - Pi'!$A$2:$G$1942, 7, FALSE)/C29</f>
        <v>6.7268286624994822</v>
      </c>
      <c r="E29" s="1">
        <f>VLOOKUP($A29,FanGraphs_Current___Pitcher[[Name]:[WARWAR - Wins Above Replacement]], 25, FALSE)</f>
        <v>2.1</v>
      </c>
      <c r="F29" s="2">
        <f>IFERROR(VLOOKUP(A29, FanGraphs_Current___Pitcher[[Name]:[GG - Games Pitched]], 6, FALSE)/E29, 0)</f>
        <v>6.6666666666666661</v>
      </c>
      <c r="G29" s="2">
        <f>F29-D29</f>
        <v>-6.0161995832816118E-2</v>
      </c>
      <c r="H29" s="2">
        <f>E29/VLOOKUP(A29, FanGraphs_Current___Pitcher[[Name]:[GG - Games Pitched]], 6, FALSE)*VLOOKUP(A29,'FanGraphs ZiPS - Update - Pitch'!$B$2:$G$649, 6, FALSE)</f>
        <v>3.9</v>
      </c>
      <c r="I29" s="2">
        <f>H29-C29</f>
        <v>3.48799999999998E-2</v>
      </c>
      <c r="J29" s="5">
        <f>Table810[[#This Row],[Difference in Pre-Season Projected WAR and On-Pace WAR]]/Table810[[#This Row],[Pre-Season Projected WAR]]</f>
        <v>9.0242993749223305E-3</v>
      </c>
    </row>
    <row r="30" spans="1:10" x14ac:dyDescent="0.45">
      <c r="A30" t="s">
        <v>152</v>
      </c>
      <c r="B30" t="str">
        <f>VLOOKUP(Table810[[#This Row],[Player]], FanGraphs_Current___Pitcher[[Name]:[Team]], 2,FALSE)</f>
        <v>WSN</v>
      </c>
      <c r="C30" s="1">
        <f>VLOOKUP($A30, 'FanGraphs ZiPS - PreSeason - Pi'!$A$2:$AI$1942, 35, FALSE)</f>
        <v>1.82053</v>
      </c>
      <c r="D30" s="2">
        <f>VLOOKUP(Table810[[#This Row],[Player]], 'FanGraphs ZiPS - PreSeason - Pi'!$A$2:$G$1942, 7, FALSE)/C30</f>
        <v>13.18297418883512</v>
      </c>
      <c r="E30" s="1">
        <f>VLOOKUP($A30,FanGraphs_Current___Pitcher[[Name]:[WARWAR - Wins Above Replacement]], 25, FALSE)</f>
        <v>2.2000000000000002</v>
      </c>
      <c r="F30" s="2">
        <f>IFERROR(VLOOKUP(A30, FanGraphs_Current___Pitcher[[Name]:[GG - Games Pitched]], 6, FALSE)/E30, 0)</f>
        <v>7.7272727272727266</v>
      </c>
      <c r="G30" s="2">
        <f>F30-D30</f>
        <v>-5.4557014615623931</v>
      </c>
      <c r="H30" s="2">
        <f>E30/VLOOKUP(A30, FanGraphs_Current___Pitcher[[Name]:[GG - Games Pitched]], 6, FALSE)*VLOOKUP(A30,'FanGraphs ZiPS - Update - Pitch'!$B$2:$G$649, 6, FALSE)</f>
        <v>3.882352941176471</v>
      </c>
      <c r="I30" s="2">
        <f>H30-C30</f>
        <v>2.0618229411764712</v>
      </c>
      <c r="J30" s="2">
        <f>Table810[[#This Row],[Difference in Pre-Season Projected WAR and On-Pace WAR]]/Table810[[#This Row],[Pre-Season Projected WAR]]</f>
        <v>1.1325399423115639</v>
      </c>
    </row>
    <row r="31" spans="1:10" x14ac:dyDescent="0.45">
      <c r="A31" t="s">
        <v>142</v>
      </c>
      <c r="B31" t="str">
        <f>VLOOKUP(Table810[[#This Row],[Player]], FanGraphs_Current___Pitcher[[Name]:[Team]], 2,FALSE)</f>
        <v>CLE</v>
      </c>
      <c r="C31" s="1">
        <f>VLOOKUP($A31, 'FanGraphs ZiPS - PreSeason - Pi'!$A$2:$AI$1942, 35, FALSE)</f>
        <v>2.3206500000000001</v>
      </c>
      <c r="D31" s="2">
        <f>VLOOKUP(Table810[[#This Row],[Player]], 'FanGraphs ZiPS - PreSeason - Pi'!$A$2:$G$1942, 7, FALSE)/C31</f>
        <v>11.634671320535194</v>
      </c>
      <c r="E31" s="1">
        <f>VLOOKUP($A31,FanGraphs_Current___Pitcher[[Name]:[WARWAR - Wins Above Replacement]], 25, FALSE)</f>
        <v>2</v>
      </c>
      <c r="F31" s="2">
        <f>IFERROR(VLOOKUP(A31, FanGraphs_Current___Pitcher[[Name]:[GG - Games Pitched]], 6, FALSE)/E31, 0)</f>
        <v>8.5</v>
      </c>
      <c r="G31" s="2">
        <f>F31-D31</f>
        <v>-3.1346713205351939</v>
      </c>
      <c r="H31" s="2">
        <f>E31/VLOOKUP(A31, FanGraphs_Current___Pitcher[[Name]:[GG - Games Pitched]], 6, FALSE)*VLOOKUP(A31,'FanGraphs ZiPS - Update - Pitch'!$B$2:$G$649, 6, FALSE)</f>
        <v>3.6470588235294117</v>
      </c>
      <c r="I31" s="2">
        <f>H31-C31</f>
        <v>1.3264088235294116</v>
      </c>
      <c r="J31" s="2">
        <f>Table810[[#This Row],[Difference in Pre-Season Projected WAR and On-Pace WAR]]/Table810[[#This Row],[Pre-Season Projected WAR]]</f>
        <v>0.57156780364527682</v>
      </c>
    </row>
    <row r="32" spans="1:10" x14ac:dyDescent="0.45">
      <c r="A32" t="s">
        <v>305</v>
      </c>
      <c r="B32" t="str">
        <f>VLOOKUP(Table810[[#This Row],[Player]], FanGraphs_Current___Pitcher[[Name]:[Team]], 2,FALSE)</f>
        <v>CIN</v>
      </c>
      <c r="C32" s="1">
        <f>VLOOKUP($A32, 'FanGraphs ZiPS - PreSeason - Pi'!$A$2:$AI$1942, 35, FALSE)</f>
        <v>2.3032499999999998</v>
      </c>
      <c r="D32" s="2">
        <f>VLOOKUP(Table810[[#This Row],[Player]], 'FanGraphs ZiPS - PreSeason - Pi'!$A$2:$G$1942, 7, FALSE)/C32</f>
        <v>11.722565939433411</v>
      </c>
      <c r="E32" s="1">
        <f>VLOOKUP($A32,FanGraphs_Current___Pitcher[[Name]:[WARWAR - Wins Above Replacement]], 25, FALSE)</f>
        <v>2</v>
      </c>
      <c r="F32" s="2">
        <f>IFERROR(VLOOKUP(A32, FanGraphs_Current___Pitcher[[Name]:[GG - Games Pitched]], 6, FALSE)/E32, 0)</f>
        <v>8.5</v>
      </c>
      <c r="G32" s="2">
        <f>F32-D32</f>
        <v>-3.2225659394334105</v>
      </c>
      <c r="H32" s="2">
        <f>E32/VLOOKUP(A32, FanGraphs_Current___Pitcher[[Name]:[GG - Games Pitched]], 6, FALSE)*VLOOKUP(A32,'FanGraphs ZiPS - Update - Pitch'!$B$2:$G$649, 6, FALSE)</f>
        <v>3.6470588235294117</v>
      </c>
      <c r="I32" s="2">
        <f>H32-C32</f>
        <v>1.3438088235294119</v>
      </c>
      <c r="J32" s="2">
        <f>Table810[[#This Row],[Difference in Pre-Season Projected WAR and On-Pace WAR]]/Table810[[#This Row],[Pre-Season Projected WAR]]</f>
        <v>0.58344027940059129</v>
      </c>
    </row>
    <row r="33" spans="1:10" x14ac:dyDescent="0.45">
      <c r="A33" t="s">
        <v>1957</v>
      </c>
      <c r="B33" t="str">
        <f>VLOOKUP(Table810[[#This Row],[Player]], FanGraphs_Current___Pitcher[[Name]:[Team]], 2,FALSE)</f>
        <v>WSN</v>
      </c>
      <c r="C33" s="1">
        <f>VLOOKUP($A33, 'FanGraphs ZiPS - PreSeason - Pi'!$A$2:$AI$1942, 35, FALSE)</f>
        <v>0.70533000000000001</v>
      </c>
      <c r="D33" s="2">
        <f>VLOOKUP(Table810[[#This Row],[Player]], 'FanGraphs ZiPS - PreSeason - Pi'!$A$2:$G$1942, 7, FALSE)/C33</f>
        <v>35.444401911162153</v>
      </c>
      <c r="E33" s="1">
        <f>VLOOKUP($A33,FanGraphs_Current___Pitcher[[Name]:[WARWAR - Wins Above Replacement]], 25, FALSE)</f>
        <v>1.7</v>
      </c>
      <c r="F33" s="2">
        <f>IFERROR(VLOOKUP(A33, FanGraphs_Current___Pitcher[[Name]:[GG - Games Pitched]], 6, FALSE)/E33, 0)</f>
        <v>6.4705882352941178</v>
      </c>
      <c r="G33" s="2">
        <f>F33-D33</f>
        <v>-28.973813675868037</v>
      </c>
      <c r="H33" s="2">
        <f>E33/VLOOKUP(A33, FanGraphs_Current___Pitcher[[Name]:[GG - Games Pitched]], 6, FALSE)*VLOOKUP(A33,'FanGraphs ZiPS - Update - Pitch'!$B$2:$G$649, 6, FALSE)</f>
        <v>3.5545454545454547</v>
      </c>
      <c r="I33" s="2">
        <f>H33-C33</f>
        <v>2.8492154545454547</v>
      </c>
      <c r="J33" s="5">
        <f>Table810[[#This Row],[Difference in Pre-Season Projected WAR and On-Pace WAR]]/Table810[[#This Row],[Pre-Season Projected WAR]]</f>
        <v>4.0395495080961457</v>
      </c>
    </row>
    <row r="34" spans="1:10" x14ac:dyDescent="0.45">
      <c r="A34" t="s">
        <v>127</v>
      </c>
      <c r="B34" t="str">
        <f>VLOOKUP(Table810[[#This Row],[Player]], FanGraphs_Current___Pitcher[[Name]:[Team]], 2,FALSE)</f>
        <v>MIL</v>
      </c>
      <c r="C34" s="1">
        <f>VLOOKUP($A34, 'FanGraphs ZiPS - PreSeason - Pi'!$A$2:$AI$1942, 35, FALSE)</f>
        <v>2.7959700000000001</v>
      </c>
      <c r="D34" s="2">
        <f>VLOOKUP(Table810[[#This Row],[Player]], 'FanGraphs ZiPS - PreSeason - Pi'!$A$2:$G$1942, 7, FALSE)/C34</f>
        <v>10.372071231093324</v>
      </c>
      <c r="E34" s="1">
        <f>VLOOKUP($A34,FanGraphs_Current___Pitcher[[Name]:[WARWAR - Wins Above Replacement]], 25, FALSE)</f>
        <v>1.9</v>
      </c>
      <c r="F34" s="2">
        <f>IFERROR(VLOOKUP(A34, FanGraphs_Current___Pitcher[[Name]:[GG - Games Pitched]], 6, FALSE)/E34, 0)</f>
        <v>8.9473684210526319</v>
      </c>
      <c r="G34" s="2">
        <f>F34-D34</f>
        <v>-1.4247028100406922</v>
      </c>
      <c r="H34" s="2">
        <f>E34/VLOOKUP(A34, FanGraphs_Current___Pitcher[[Name]:[GG - Games Pitched]], 6, FALSE)*VLOOKUP(A34,'FanGraphs ZiPS - Update - Pitch'!$B$2:$G$649, 6, FALSE)</f>
        <v>3.4647058823529409</v>
      </c>
      <c r="I34" s="2">
        <f>H34-C34</f>
        <v>0.66873588235294079</v>
      </c>
      <c r="J34" s="2">
        <f>Table810[[#This Row],[Difference in Pre-Season Projected WAR and On-Pace WAR]]/Table810[[#This Row],[Pre-Season Projected WAR]]</f>
        <v>0.23917848988112919</v>
      </c>
    </row>
    <row r="35" spans="1:10" x14ac:dyDescent="0.45">
      <c r="A35" t="s">
        <v>124</v>
      </c>
      <c r="B35" t="str">
        <f>VLOOKUP(Table810[[#This Row],[Player]], FanGraphs_Current___Pitcher[[Name]:[Team]], 2,FALSE)</f>
        <v>ATL</v>
      </c>
      <c r="C35" s="1">
        <f>VLOOKUP($A35, 'FanGraphs ZiPS - PreSeason - Pi'!$A$2:$AI$1942, 35, FALSE)</f>
        <v>2.8439000000000001</v>
      </c>
      <c r="D35" s="2">
        <f>VLOOKUP(Table810[[#This Row],[Player]], 'FanGraphs ZiPS - PreSeason - Pi'!$A$2:$G$1942, 7, FALSE)/C35</f>
        <v>8.0874854952705792</v>
      </c>
      <c r="E35" s="1">
        <f>VLOOKUP($A35,FanGraphs_Current___Pitcher[[Name]:[WARWAR - Wins Above Replacement]], 25, FALSE)</f>
        <v>1.9</v>
      </c>
      <c r="F35" s="2">
        <f>IFERROR(VLOOKUP(A35, FanGraphs_Current___Pitcher[[Name]:[GG - Games Pitched]], 6, FALSE)/E35, 0)</f>
        <v>8.4210526315789469</v>
      </c>
      <c r="G35" s="2">
        <f>F35-D35</f>
        <v>0.33356713630836765</v>
      </c>
      <c r="H35" s="2">
        <f>E35/VLOOKUP(A35, FanGraphs_Current___Pitcher[[Name]:[GG - Games Pitched]], 6, FALSE)*VLOOKUP(A35,'FanGraphs ZiPS - Update - Pitch'!$B$2:$G$649, 6, FALSE)</f>
        <v>3.4437499999999996</v>
      </c>
      <c r="I35" s="2">
        <f>H35-C35</f>
        <v>0.59984999999999955</v>
      </c>
      <c r="J35" s="5">
        <f>Table810[[#This Row],[Difference in Pre-Season Projected WAR and On-Pace WAR]]/Table810[[#This Row],[Pre-Season Projected WAR]]</f>
        <v>0.21092513801469795</v>
      </c>
    </row>
    <row r="36" spans="1:10" x14ac:dyDescent="0.45">
      <c r="A36" t="s">
        <v>121</v>
      </c>
      <c r="B36" t="str">
        <f>VLOOKUP(Table810[[#This Row],[Player]], FanGraphs_Current___Pitcher[[Name]:[Team]], 2,FALSE)</f>
        <v>CHC</v>
      </c>
      <c r="C36" s="1">
        <f>VLOOKUP($A36, 'FanGraphs ZiPS - PreSeason - Pi'!$A$2:$AI$1942, 35, FALSE)</f>
        <v>3.0210300000000001</v>
      </c>
      <c r="D36" s="2">
        <f>VLOOKUP(Table810[[#This Row],[Player]], 'FanGraphs ZiPS - PreSeason - Pi'!$A$2:$G$1942, 7, FALSE)/C36</f>
        <v>8.2753233168819911</v>
      </c>
      <c r="E36" s="1">
        <f>VLOOKUP($A36,FanGraphs_Current___Pitcher[[Name]:[WARWAR - Wins Above Replacement]], 25, FALSE)</f>
        <v>1.9</v>
      </c>
      <c r="F36" s="2">
        <f>IFERROR(VLOOKUP(A36, FanGraphs_Current___Pitcher[[Name]:[GG - Games Pitched]], 6, FALSE)/E36, 0)</f>
        <v>7.8947368421052637</v>
      </c>
      <c r="G36" s="2">
        <f>F36-D36</f>
        <v>-0.38058647477672736</v>
      </c>
      <c r="H36" s="2">
        <f>E36/VLOOKUP(A36, FanGraphs_Current___Pitcher[[Name]:[GG - Games Pitched]], 6, FALSE)*VLOOKUP(A36,'FanGraphs ZiPS - Update - Pitch'!$B$2:$G$649, 6, FALSE)</f>
        <v>3.4199999999999995</v>
      </c>
      <c r="I36" s="2">
        <f>H36-C36</f>
        <v>0.39896999999999938</v>
      </c>
      <c r="J36" s="2">
        <f>Table810[[#This Row],[Difference in Pre-Season Projected WAR and On-Pace WAR]]/Table810[[#This Row],[Pre-Season Projected WAR]]</f>
        <v>0.13206422974945611</v>
      </c>
    </row>
    <row r="37" spans="1:10" x14ac:dyDescent="0.45">
      <c r="A37" t="s">
        <v>96</v>
      </c>
      <c r="B37" t="str">
        <f>VLOOKUP(Table810[[#This Row],[Player]], FanGraphs_Current___Pitcher[[Name]:[Team]], 2,FALSE)</f>
        <v>PHI</v>
      </c>
      <c r="C37" s="1">
        <f>VLOOKUP($A37, 'FanGraphs ZiPS - PreSeason - Pi'!$A$2:$AI$1942, 35, FALSE)</f>
        <v>4.9291900000000002</v>
      </c>
      <c r="D37" s="2">
        <f>VLOOKUP(Table810[[#This Row],[Player]], 'FanGraphs ZiPS - PreSeason - Pi'!$A$2:$G$1942, 7, FALSE)/C37</f>
        <v>6.0861926604573977</v>
      </c>
      <c r="E37" s="1">
        <f>VLOOKUP($A37,FanGraphs_Current___Pitcher[[Name]:[WARWAR - Wins Above Replacement]], 25, FALSE)</f>
        <v>1.8</v>
      </c>
      <c r="F37" s="2">
        <f>IFERROR(VLOOKUP(A37, FanGraphs_Current___Pitcher[[Name]:[GG - Games Pitched]], 6, FALSE)/E37, 0)</f>
        <v>9.4444444444444446</v>
      </c>
      <c r="G37" s="2">
        <f>F37-D37</f>
        <v>3.3582517839870469</v>
      </c>
      <c r="H37" s="2">
        <f>E37/VLOOKUP(A37, FanGraphs_Current___Pitcher[[Name]:[GG - Games Pitched]], 6, FALSE)*VLOOKUP(A37,'FanGraphs ZiPS - Update - Pitch'!$B$2:$G$649, 6, FALSE)</f>
        <v>3.388235294117647</v>
      </c>
      <c r="I37" s="2">
        <f>H37-C37</f>
        <v>-1.5409547058823532</v>
      </c>
      <c r="J37" s="2">
        <f>Table810[[#This Row],[Difference in Pre-Season Projected WAR and On-Pace WAR]]/Table810[[#This Row],[Pre-Season Projected WAR]]</f>
        <v>-0.31261824070128219</v>
      </c>
    </row>
    <row r="38" spans="1:10" x14ac:dyDescent="0.45">
      <c r="A38" t="s">
        <v>1953</v>
      </c>
      <c r="B38" t="str">
        <f>VLOOKUP(Table810[[#This Row],[Player]], FanGraphs_Current___Pitcher[[Name]:[Team]], 2,FALSE)</f>
        <v>PIT</v>
      </c>
      <c r="C38" s="1">
        <f>VLOOKUP($A38, 'FanGraphs ZiPS - PreSeason - Pi'!$A$2:$AI$1942, 35, FALSE)</f>
        <v>1.52084</v>
      </c>
      <c r="D38" s="2">
        <f>VLOOKUP(Table810[[#This Row],[Player]], 'FanGraphs ZiPS - PreSeason - Pi'!$A$2:$G$1942, 7, FALSE)/C38</f>
        <v>15.123221377659714</v>
      </c>
      <c r="E38" s="1">
        <f>VLOOKUP($A38,FanGraphs_Current___Pitcher[[Name]:[WARWAR - Wins Above Replacement]], 25, FALSE)</f>
        <v>1.6</v>
      </c>
      <c r="F38" s="2">
        <f>IFERROR(VLOOKUP(A38, FanGraphs_Current___Pitcher[[Name]:[GG - Games Pitched]], 6, FALSE)/E38, 0)</f>
        <v>5.625</v>
      </c>
      <c r="G38" s="2">
        <f>F38-D38</f>
        <v>-9.4982213776597142</v>
      </c>
      <c r="H38" s="2">
        <f>E38/VLOOKUP(A38, FanGraphs_Current___Pitcher[[Name]:[GG - Games Pitched]], 6, FALSE)*VLOOKUP(A38,'FanGraphs ZiPS - Update - Pitch'!$B$2:$G$649, 6, FALSE)</f>
        <v>3.3777777777777778</v>
      </c>
      <c r="I38" s="2">
        <f>H38-C38</f>
        <v>1.8569377777777778</v>
      </c>
      <c r="J38" s="5">
        <f>Table810[[#This Row],[Difference in Pre-Season Projected WAR and On-Pace WAR]]/Table810[[#This Row],[Pre-Season Projected WAR]]</f>
        <v>1.2209948303422962</v>
      </c>
    </row>
    <row r="39" spans="1:10" x14ac:dyDescent="0.45">
      <c r="A39" t="s">
        <v>148</v>
      </c>
      <c r="B39" t="str">
        <f>VLOOKUP(Table810[[#This Row],[Player]], FanGraphs_Current___Pitcher[[Name]:[Team]], 2,FALSE)</f>
        <v>PIT</v>
      </c>
      <c r="C39" s="1">
        <f>VLOOKUP($A39, 'FanGraphs ZiPS - PreSeason - Pi'!$A$2:$AI$1942, 35, FALSE)</f>
        <v>2.7494399999999999</v>
      </c>
      <c r="D39" s="2">
        <f>VLOOKUP(Table810[[#This Row],[Player]], 'FanGraphs ZiPS - PreSeason - Pi'!$A$2:$G$1942, 7, FALSE)/C39</f>
        <v>10.547602420856611</v>
      </c>
      <c r="E39" s="1">
        <f>VLOOKUP($A39,FanGraphs_Current___Pitcher[[Name]:[WARWAR - Wins Above Replacement]], 25, FALSE)</f>
        <v>1.8</v>
      </c>
      <c r="F39" s="2">
        <f>IFERROR(VLOOKUP(A39, FanGraphs_Current___Pitcher[[Name]:[GG - Games Pitched]], 6, FALSE)/E39, 0)</f>
        <v>8.8888888888888893</v>
      </c>
      <c r="G39" s="2">
        <f>F39-D39</f>
        <v>-1.658713531967722</v>
      </c>
      <c r="H39" s="2">
        <f>E39/VLOOKUP(A39, FanGraphs_Current___Pitcher[[Name]:[GG - Games Pitched]], 6, FALSE)*VLOOKUP(A39,'FanGraphs ZiPS - Update - Pitch'!$B$2:$G$649, 6, FALSE)</f>
        <v>3.375</v>
      </c>
      <c r="I39" s="2">
        <f>H39-C39</f>
        <v>0.62556000000000012</v>
      </c>
      <c r="J39" s="2">
        <f>Table810[[#This Row],[Difference in Pre-Season Projected WAR and On-Pace WAR]]/Table810[[#This Row],[Pre-Season Projected WAR]]</f>
        <v>0.22752269553072632</v>
      </c>
    </row>
    <row r="40" spans="1:10" x14ac:dyDescent="0.45">
      <c r="A40" t="s">
        <v>309</v>
      </c>
      <c r="B40" t="str">
        <f>VLOOKUP(Table810[[#This Row],[Player]], FanGraphs_Current___Pitcher[[Name]:[Team]], 2,FALSE)</f>
        <v>LAD</v>
      </c>
      <c r="C40" s="1">
        <f>VLOOKUP($A40, 'FanGraphs ZiPS - PreSeason - Pi'!$A$2:$AI$1942, 35, FALSE)</f>
        <v>1.68276</v>
      </c>
      <c r="D40" s="2">
        <f>VLOOKUP(Table810[[#This Row],[Player]], 'FanGraphs ZiPS - PreSeason - Pi'!$A$2:$G$1942, 7, FALSE)/C40</f>
        <v>15.450807007535239</v>
      </c>
      <c r="E40" s="1">
        <f>VLOOKUP($A40,FanGraphs_Current___Pitcher[[Name]:[WARWAR - Wins Above Replacement]], 25, FALSE)</f>
        <v>1.8</v>
      </c>
      <c r="F40" s="2">
        <f>IFERROR(VLOOKUP(A40, FanGraphs_Current___Pitcher[[Name]:[GG - Games Pitched]], 6, FALSE)/E40, 0)</f>
        <v>8.3333333333333339</v>
      </c>
      <c r="G40" s="2">
        <f>F40-D40</f>
        <v>-7.1174736742019054</v>
      </c>
      <c r="H40" s="2">
        <f>E40/VLOOKUP(A40, FanGraphs_Current___Pitcher[[Name]:[GG - Games Pitched]], 6, FALSE)*VLOOKUP(A40,'FanGraphs ZiPS - Update - Pitch'!$B$2:$G$649, 6, FALSE)</f>
        <v>3.3600000000000003</v>
      </c>
      <c r="I40" s="2">
        <f>H40-C40</f>
        <v>1.6772400000000003</v>
      </c>
      <c r="J40" s="5">
        <f>Table810[[#This Row],[Difference in Pre-Season Projected WAR and On-Pace WAR]]/Table810[[#This Row],[Pre-Season Projected WAR]]</f>
        <v>0.99671967481993884</v>
      </c>
    </row>
    <row r="41" spans="1:10" x14ac:dyDescent="0.45">
      <c r="A41" t="s">
        <v>143</v>
      </c>
      <c r="B41" t="str">
        <f>VLOOKUP(Table810[[#This Row],[Player]], FanGraphs_Current___Pitcher[[Name]:[Team]], 2,FALSE)</f>
        <v>NYY</v>
      </c>
      <c r="C41" s="1">
        <f>VLOOKUP($A41, 'FanGraphs ZiPS - PreSeason - Pi'!$A$2:$AI$1942, 35, FALSE)</f>
        <v>1.9504699999999999</v>
      </c>
      <c r="D41" s="2">
        <f>VLOOKUP(Table810[[#This Row],[Player]], 'FanGraphs ZiPS - PreSeason - Pi'!$A$2:$G$1942, 7, FALSE)/C41</f>
        <v>10.766635733951304</v>
      </c>
      <c r="E41" s="1">
        <f>VLOOKUP($A41,FanGraphs_Current___Pitcher[[Name]:[WARWAR - Wins Above Replacement]], 25, FALSE)</f>
        <v>2</v>
      </c>
      <c r="F41" s="2">
        <f>IFERROR(VLOOKUP(A41, FanGraphs_Current___Pitcher[[Name]:[GG - Games Pitched]], 6, FALSE)/E41, 0)</f>
        <v>9</v>
      </c>
      <c r="G41" s="2">
        <f>F41-D41</f>
        <v>-1.7666357339513041</v>
      </c>
      <c r="H41" s="2">
        <f>E41/VLOOKUP(A41, FanGraphs_Current___Pitcher[[Name]:[GG - Games Pitched]], 6, FALSE)*VLOOKUP(A41,'FanGraphs ZiPS - Update - Pitch'!$B$2:$G$649, 6, FALSE)</f>
        <v>3.333333333333333</v>
      </c>
      <c r="I41" s="2">
        <f>H41-C41</f>
        <v>1.3828633333333331</v>
      </c>
      <c r="J41" s="2">
        <f>Table810[[#This Row],[Difference in Pre-Season Projected WAR and On-Pace WAR]]/Table810[[#This Row],[Pre-Season Projected WAR]]</f>
        <v>0.70898979903988946</v>
      </c>
    </row>
    <row r="42" spans="1:10" x14ac:dyDescent="0.45">
      <c r="A42" t="s">
        <v>128</v>
      </c>
      <c r="B42" t="str">
        <f>VLOOKUP(Table810[[#This Row],[Player]], FanGraphs_Current___Pitcher[[Name]:[Team]], 2,FALSE)</f>
        <v>TOR</v>
      </c>
      <c r="C42" s="1">
        <f>VLOOKUP($A42, 'FanGraphs ZiPS - PreSeason - Pi'!$A$2:$AI$1942, 35, FALSE)</f>
        <v>2.78735</v>
      </c>
      <c r="D42" s="2">
        <f>VLOOKUP(Table810[[#This Row],[Player]], 'FanGraphs ZiPS - PreSeason - Pi'!$A$2:$G$1942, 7, FALSE)/C42</f>
        <v>10.045383608086533</v>
      </c>
      <c r="E42" s="1">
        <f>VLOOKUP($A42,FanGraphs_Current___Pitcher[[Name]:[WARWAR - Wins Above Replacement]], 25, FALSE)</f>
        <v>1.8</v>
      </c>
      <c r="F42" s="2">
        <f>IFERROR(VLOOKUP(A42, FanGraphs_Current___Pitcher[[Name]:[GG - Games Pitched]], 6, FALSE)/E42, 0)</f>
        <v>9.4444444444444446</v>
      </c>
      <c r="G42" s="2">
        <f>F42-D42</f>
        <v>-0.60093916364208866</v>
      </c>
      <c r="H42" s="2">
        <f>E42/VLOOKUP(A42, FanGraphs_Current___Pitcher[[Name]:[GG - Games Pitched]], 6, FALSE)*VLOOKUP(A42,'FanGraphs ZiPS - Update - Pitch'!$B$2:$G$649, 6, FALSE)</f>
        <v>3.2823529411764705</v>
      </c>
      <c r="I42" s="2">
        <f>H42-C42</f>
        <v>0.49500294117647048</v>
      </c>
      <c r="J42" s="2">
        <f>Table810[[#This Row],[Difference in Pre-Season Projected WAR and On-Pace WAR]]/Table810[[#This Row],[Pre-Season Projected WAR]]</f>
        <v>0.1775890868303121</v>
      </c>
    </row>
    <row r="43" spans="1:10" x14ac:dyDescent="0.45">
      <c r="A43" t="s">
        <v>308</v>
      </c>
      <c r="B43" t="str">
        <f>VLOOKUP(Table810[[#This Row],[Player]], FanGraphs_Current___Pitcher[[Name]:[Team]], 2,FALSE)</f>
        <v>TOR</v>
      </c>
      <c r="C43" s="1">
        <f>VLOOKUP($A43, 'FanGraphs ZiPS - PreSeason - Pi'!$A$2:$AI$1942, 35, FALSE)</f>
        <v>1.4200999999999999</v>
      </c>
      <c r="D43" s="2">
        <f>VLOOKUP(Table810[[#This Row],[Player]], 'FanGraphs ZiPS - PreSeason - Pi'!$A$2:$G$1942, 7, FALSE)/C43</f>
        <v>19.012745581297093</v>
      </c>
      <c r="E43" s="1">
        <f>VLOOKUP($A43,FanGraphs_Current___Pitcher[[Name]:[WARWAR - Wins Above Replacement]], 25, FALSE)</f>
        <v>1.8</v>
      </c>
      <c r="F43" s="2">
        <f>IFERROR(VLOOKUP(A43, FanGraphs_Current___Pitcher[[Name]:[GG - Games Pitched]], 6, FALSE)/E43, 0)</f>
        <v>9.4444444444444446</v>
      </c>
      <c r="G43" s="2">
        <f>F43-D43</f>
        <v>-9.5683011368526483</v>
      </c>
      <c r="H43" s="2">
        <f>E43/VLOOKUP(A43, FanGraphs_Current___Pitcher[[Name]:[GG - Games Pitched]], 6, FALSE)*VLOOKUP(A43,'FanGraphs ZiPS - Update - Pitch'!$B$2:$G$649, 6, FALSE)</f>
        <v>3.2823529411764705</v>
      </c>
      <c r="I43" s="2">
        <f>H43-C43</f>
        <v>1.8622529411764706</v>
      </c>
      <c r="J43" s="2">
        <f>Table810[[#This Row],[Difference in Pre-Season Projected WAR and On-Pace WAR]]/Table810[[#This Row],[Pre-Season Projected WAR]]</f>
        <v>1.3113533843929799</v>
      </c>
    </row>
    <row r="44" spans="1:10" x14ac:dyDescent="0.45">
      <c r="A44" t="s">
        <v>1950</v>
      </c>
      <c r="B44" t="str">
        <f>VLOOKUP(Table810[[#This Row],[Player]], FanGraphs_Current___Pitcher[[Name]:[Team]], 2,FALSE)</f>
        <v>TEX</v>
      </c>
      <c r="C44" s="1">
        <f>VLOOKUP($A44, 'FanGraphs ZiPS - PreSeason - Pi'!$A$2:$AI$1942, 35, FALSE)</f>
        <v>2.17408</v>
      </c>
      <c r="D44" s="2">
        <f>VLOOKUP(Table810[[#This Row],[Player]], 'FanGraphs ZiPS - PreSeason - Pi'!$A$2:$G$1942, 7, FALSE)/C44</f>
        <v>11.499116867824551</v>
      </c>
      <c r="E44" s="1">
        <f>VLOOKUP($A44,FanGraphs_Current___Pitcher[[Name]:[WARWAR - Wins Above Replacement]], 25, FALSE)</f>
        <v>1.8</v>
      </c>
      <c r="F44" s="2">
        <f>IFERROR(VLOOKUP(A44, FanGraphs_Current___Pitcher[[Name]:[GG - Games Pitched]], 6, FALSE)/E44, 0)</f>
        <v>8.8888888888888893</v>
      </c>
      <c r="G44" s="2">
        <f>F44-D44</f>
        <v>-2.6102279789356615</v>
      </c>
      <c r="H44" s="2">
        <f>E44/VLOOKUP(A44, FanGraphs_Current___Pitcher[[Name]:[GG - Games Pitched]], 6, FALSE)*VLOOKUP(A44,'FanGraphs ZiPS - Update - Pitch'!$B$2:$G$649, 6, FALSE)</f>
        <v>3.2625000000000002</v>
      </c>
      <c r="I44" s="2">
        <f>H44-C44</f>
        <v>1.0884200000000002</v>
      </c>
      <c r="J44" s="2">
        <f>Table810[[#This Row],[Difference in Pre-Season Projected WAR and On-Pace WAR]]/Table810[[#This Row],[Pre-Season Projected WAR]]</f>
        <v>0.50063475125110402</v>
      </c>
    </row>
    <row r="45" spans="1:10" x14ac:dyDescent="0.45">
      <c r="A45" t="s">
        <v>1952</v>
      </c>
      <c r="B45" t="str">
        <f>VLOOKUP(Table810[[#This Row],[Player]], FanGraphs_Current___Pitcher[[Name]:[Team]], 2,FALSE)</f>
        <v>BAL</v>
      </c>
      <c r="C45" s="1">
        <f>VLOOKUP($A45, 'FanGraphs ZiPS - PreSeason - Pi'!$A$2:$AI$1942, 35, FALSE)</f>
        <v>2.33738</v>
      </c>
      <c r="D45" s="2">
        <f>VLOOKUP(Table810[[#This Row],[Player]], 'FanGraphs ZiPS - PreSeason - Pi'!$A$2:$G$1942, 7, FALSE)/C45</f>
        <v>12.407054051972722</v>
      </c>
      <c r="E45" s="1">
        <f>VLOOKUP($A45,FanGraphs_Current___Pitcher[[Name]:[WARWAR - Wins Above Replacement]], 25, FALSE)</f>
        <v>1.3</v>
      </c>
      <c r="F45" s="2">
        <f>IFERROR(VLOOKUP(A45, FanGraphs_Current___Pitcher[[Name]:[GG - Games Pitched]], 6, FALSE)/E45, 0)</f>
        <v>6.1538461538461533</v>
      </c>
      <c r="G45" s="2">
        <f>F45-D45</f>
        <v>-6.2532078981265684</v>
      </c>
      <c r="H45" s="2">
        <f>E45/VLOOKUP(A45, FanGraphs_Current___Pitcher[[Name]:[GG - Games Pitched]], 6, FALSE)*VLOOKUP(A45,'FanGraphs ZiPS - Update - Pitch'!$B$2:$G$649, 6, FALSE)</f>
        <v>3.25</v>
      </c>
      <c r="I45" s="2">
        <f>H45-C45</f>
        <v>0.91261999999999999</v>
      </c>
      <c r="J45" s="5">
        <f>Table810[[#This Row],[Difference in Pre-Season Projected WAR and On-Pace WAR]]/Table810[[#This Row],[Pre-Season Projected WAR]]</f>
        <v>0.39044571272108086</v>
      </c>
    </row>
    <row r="46" spans="1:10" x14ac:dyDescent="0.45">
      <c r="A46" t="s">
        <v>307</v>
      </c>
      <c r="B46" t="str">
        <f>VLOOKUP(Table810[[#This Row],[Player]], FanGraphs_Current___Pitcher[[Name]:[Team]], 2,FALSE)</f>
        <v>WSN</v>
      </c>
      <c r="C46" s="1">
        <f>VLOOKUP($A46, 'FanGraphs ZiPS - PreSeason - Pi'!$A$2:$AI$1942, 35, FALSE)</f>
        <v>1.0466500000000001</v>
      </c>
      <c r="D46" s="2">
        <f>VLOOKUP(Table810[[#This Row],[Player]], 'FanGraphs ZiPS - PreSeason - Pi'!$A$2:$G$1942, 7, FALSE)/C46</f>
        <v>24.841159891081066</v>
      </c>
      <c r="E46" s="1">
        <f>VLOOKUP($A46,FanGraphs_Current___Pitcher[[Name]:[WARWAR - Wins Above Replacement]], 25, FALSE)</f>
        <v>1.8</v>
      </c>
      <c r="F46" s="2">
        <f>IFERROR(VLOOKUP(A46, FanGraphs_Current___Pitcher[[Name]:[GG - Games Pitched]], 6, FALSE)/E46, 0)</f>
        <v>9.4444444444444446</v>
      </c>
      <c r="G46" s="2">
        <f>F46-D46</f>
        <v>-15.396715446636621</v>
      </c>
      <c r="H46" s="2">
        <f>E46/VLOOKUP(A46, FanGraphs_Current___Pitcher[[Name]:[GG - Games Pitched]], 6, FALSE)*VLOOKUP(A46,'FanGraphs ZiPS - Update - Pitch'!$B$2:$G$649, 6, FALSE)</f>
        <v>3.1764705882352939</v>
      </c>
      <c r="I46" s="2">
        <f>H46-C46</f>
        <v>2.1298205882352939</v>
      </c>
      <c r="J46" s="2">
        <f>Table810[[#This Row],[Difference in Pre-Season Projected WAR and On-Pace WAR]]/Table810[[#This Row],[Pre-Season Projected WAR]]</f>
        <v>2.0348928373718946</v>
      </c>
    </row>
    <row r="47" spans="1:10" x14ac:dyDescent="0.45">
      <c r="A47" t="s">
        <v>314</v>
      </c>
      <c r="B47" t="str">
        <f>VLOOKUP(Table810[[#This Row],[Player]], FanGraphs_Current___Pitcher[[Name]:[Team]], 2,FALSE)</f>
        <v>SDP</v>
      </c>
      <c r="C47" s="1">
        <f>VLOOKUP($A47, 'FanGraphs ZiPS - PreSeason - Pi'!$A$2:$AI$1942, 35, FALSE)</f>
        <v>1.2218599999999999</v>
      </c>
      <c r="D47" s="2">
        <f>VLOOKUP(Table810[[#This Row],[Player]], 'FanGraphs ZiPS - PreSeason - Pi'!$A$2:$G$1942, 7, FALSE)/C47</f>
        <v>36.829096623181051</v>
      </c>
      <c r="E47" s="1">
        <f>VLOOKUP($A47,FanGraphs_Current___Pitcher[[Name]:[WARWAR - Wins Above Replacement]], 25, FALSE)</f>
        <v>1.5</v>
      </c>
      <c r="F47" s="2">
        <f>IFERROR(VLOOKUP(A47, FanGraphs_Current___Pitcher[[Name]:[GG - Games Pitched]], 6, FALSE)/E47, 0)</f>
        <v>12</v>
      </c>
      <c r="G47" s="2">
        <f>F47-D47</f>
        <v>-24.829096623181051</v>
      </c>
      <c r="H47" s="2">
        <f>E47/VLOOKUP(A47, FanGraphs_Current___Pitcher[[Name]:[GG - Games Pitched]], 6, FALSE)*VLOOKUP(A47,'FanGraphs ZiPS - Update - Pitch'!$B$2:$G$649, 6, FALSE)</f>
        <v>3.083333333333333</v>
      </c>
      <c r="I47" s="2">
        <f>H47-C47</f>
        <v>1.8614733333333331</v>
      </c>
      <c r="J47" s="2">
        <f>Table810[[#This Row],[Difference in Pre-Season Projected WAR and On-Pace WAR]]/Table810[[#This Row],[Pre-Season Projected WAR]]</f>
        <v>1.5234751389957386</v>
      </c>
    </row>
    <row r="48" spans="1:10" x14ac:dyDescent="0.45">
      <c r="A48" t="s">
        <v>125</v>
      </c>
      <c r="B48" t="str">
        <f>VLOOKUP(Table810[[#This Row],[Player]], FanGraphs_Current___Pitcher[[Name]:[Team]], 2,FALSE)</f>
        <v>ARI</v>
      </c>
      <c r="C48" s="1">
        <f>VLOOKUP($A48, 'FanGraphs ZiPS - PreSeason - Pi'!$A$2:$AI$1942, 35, FALSE)</f>
        <v>2.84015</v>
      </c>
      <c r="D48" s="2">
        <f>VLOOKUP(Table810[[#This Row],[Player]], 'FanGraphs ZiPS - PreSeason - Pi'!$A$2:$G$1942, 7, FALSE)/C48</f>
        <v>10.91491646567963</v>
      </c>
      <c r="E48" s="1">
        <f>VLOOKUP($A48,FanGraphs_Current___Pitcher[[Name]:[WARWAR - Wins Above Replacement]], 25, FALSE)</f>
        <v>1.4</v>
      </c>
      <c r="F48" s="2">
        <f>IFERROR(VLOOKUP(A48, FanGraphs_Current___Pitcher[[Name]:[GG - Games Pitched]], 6, FALSE)/E48, 0)</f>
        <v>8.5714285714285712</v>
      </c>
      <c r="G48" s="2">
        <f>F48-D48</f>
        <v>-2.3434878942510586</v>
      </c>
      <c r="H48" s="2">
        <f>E48/VLOOKUP(A48, FanGraphs_Current___Pitcher[[Name]:[GG - Games Pitched]], 6, FALSE)*VLOOKUP(A48,'FanGraphs ZiPS - Update - Pitch'!$B$2:$G$649, 6, FALSE)</f>
        <v>3.0333333333333332</v>
      </c>
      <c r="I48" s="2">
        <f>H48-C48</f>
        <v>0.19318333333333326</v>
      </c>
      <c r="J48" s="5">
        <f>Table810[[#This Row],[Difference in Pre-Season Projected WAR and On-Pace WAR]]/Table810[[#This Row],[Pre-Season Projected WAR]]</f>
        <v>6.8018707932092762E-2</v>
      </c>
    </row>
    <row r="49" spans="1:10" x14ac:dyDescent="0.45">
      <c r="A49" t="s">
        <v>1956</v>
      </c>
      <c r="B49" t="str">
        <f>VLOOKUP(Table810[[#This Row],[Player]], FanGraphs_Current___Pitcher[[Name]:[Team]], 2,FALSE)</f>
        <v>CIN</v>
      </c>
      <c r="C49" s="1">
        <f>VLOOKUP($A49, 'FanGraphs ZiPS - PreSeason - Pi'!$A$2:$AI$1942, 35, FALSE)</f>
        <v>1.42143</v>
      </c>
      <c r="D49" s="2">
        <f>VLOOKUP(Table810[[#This Row],[Player]], 'FanGraphs ZiPS - PreSeason - Pi'!$A$2:$G$1942, 7, FALSE)/C49</f>
        <v>39.396945329703186</v>
      </c>
      <c r="E49" s="1">
        <f>VLOOKUP($A49,FanGraphs_Current___Pitcher[[Name]:[WARWAR - Wins Above Replacement]], 25, FALSE)</f>
        <v>1.4</v>
      </c>
      <c r="F49" s="2">
        <f>IFERROR(VLOOKUP(A49, FanGraphs_Current___Pitcher[[Name]:[GG - Games Pitched]], 6, FALSE)/E49, 0)</f>
        <v>15.714285714285715</v>
      </c>
      <c r="G49" s="2">
        <f>F49-D49</f>
        <v>-23.682659615417471</v>
      </c>
      <c r="H49" s="2">
        <f>E49/VLOOKUP(A49, FanGraphs_Current___Pitcher[[Name]:[GG - Games Pitched]], 6, FALSE)*VLOOKUP(A49,'FanGraphs ZiPS - Update - Pitch'!$B$2:$G$649, 6, FALSE)</f>
        <v>2.9909090909090907</v>
      </c>
      <c r="I49" s="2">
        <f>H49-C49</f>
        <v>1.5694790909090908</v>
      </c>
      <c r="J49" s="2">
        <f>Table810[[#This Row],[Difference in Pre-Season Projected WAR and On-Pace WAR]]/Table810[[#This Row],[Pre-Season Projected WAR]]</f>
        <v>1.1041550346546019</v>
      </c>
    </row>
    <row r="50" spans="1:10" x14ac:dyDescent="0.45">
      <c r="A50" t="s">
        <v>1975</v>
      </c>
      <c r="B50" t="str">
        <f>VLOOKUP(Table810[[#This Row],[Player]], FanGraphs_Current___Pitcher[[Name]:[Team]], 2,FALSE)</f>
        <v>OAK</v>
      </c>
      <c r="C50" s="1">
        <f>VLOOKUP($A50, 'FanGraphs ZiPS - PreSeason - Pi'!$A$2:$AI$1942, 35, FALSE)</f>
        <v>0.68667500000000004</v>
      </c>
      <c r="D50" s="2">
        <f>VLOOKUP(Table810[[#This Row],[Player]], 'FanGraphs ZiPS - PreSeason - Pi'!$A$2:$G$1942, 7, FALSE)/C50</f>
        <v>75.727236319947565</v>
      </c>
      <c r="E50" s="1">
        <f>VLOOKUP($A50,FanGraphs_Current___Pitcher[[Name]:[WARWAR - Wins Above Replacement]], 25, FALSE)</f>
        <v>1.6</v>
      </c>
      <c r="F50" s="2">
        <f>IFERROR(VLOOKUP(A50, FanGraphs_Current___Pitcher[[Name]:[GG - Games Pitched]], 6, FALSE)/E50, 0)</f>
        <v>18.75</v>
      </c>
      <c r="G50" s="2">
        <f>F50-D50</f>
        <v>-56.977236319947565</v>
      </c>
      <c r="H50" s="2">
        <f>E50/VLOOKUP(A50, FanGraphs_Current___Pitcher[[Name]:[GG - Games Pitched]], 6, FALSE)*VLOOKUP(A50,'FanGraphs ZiPS - Update - Pitch'!$B$2:$G$649, 6, FALSE)</f>
        <v>2.9333333333333336</v>
      </c>
      <c r="I50" s="2">
        <f>H50-C50</f>
        <v>2.2466583333333334</v>
      </c>
      <c r="J50" s="5">
        <f>Table810[[#This Row],[Difference in Pre-Season Projected WAR and On-Pace WAR]]/Table810[[#This Row],[Pre-Season Projected WAR]]</f>
        <v>3.2717928180483247</v>
      </c>
    </row>
    <row r="51" spans="1:10" x14ac:dyDescent="0.45">
      <c r="A51" t="s">
        <v>105</v>
      </c>
      <c r="B51" t="str">
        <f>VLOOKUP(Table810[[#This Row],[Player]], FanGraphs_Current___Pitcher[[Name]:[Team]], 2,FALSE)</f>
        <v>SEA</v>
      </c>
      <c r="C51" s="1">
        <f>VLOOKUP($A51, 'FanGraphs ZiPS - PreSeason - Pi'!$A$2:$AI$1942, 35, FALSE)</f>
        <v>3.9128500000000002</v>
      </c>
      <c r="D51" s="2">
        <f>VLOOKUP(Table810[[#This Row],[Player]], 'FanGraphs ZiPS - PreSeason - Pi'!$A$2:$G$1942, 7, FALSE)/C51</f>
        <v>7.6670457594847745</v>
      </c>
      <c r="E51" s="1">
        <f>VLOOKUP($A51,FanGraphs_Current___Pitcher[[Name]:[WARWAR - Wins Above Replacement]], 25, FALSE)</f>
        <v>1.6</v>
      </c>
      <c r="F51" s="2">
        <f>IFERROR(VLOOKUP(A51, FanGraphs_Current___Pitcher[[Name]:[GG - Games Pitched]], 6, FALSE)/E51, 0)</f>
        <v>11.25</v>
      </c>
      <c r="G51" s="2">
        <f>F51-D51</f>
        <v>3.5829542405152255</v>
      </c>
      <c r="H51" s="2">
        <f>E51/VLOOKUP(A51, FanGraphs_Current___Pitcher[[Name]:[GG - Games Pitched]], 6, FALSE)*VLOOKUP(A51,'FanGraphs ZiPS - Update - Pitch'!$B$2:$G$649, 6, FALSE)</f>
        <v>2.9333333333333336</v>
      </c>
      <c r="I51" s="2">
        <f>H51-C51</f>
        <v>-0.97951666666666659</v>
      </c>
      <c r="J51" s="2">
        <f>Table810[[#This Row],[Difference in Pre-Season Projected WAR and On-Pace WAR]]/Table810[[#This Row],[Pre-Season Projected WAR]]</f>
        <v>-0.25033330351704425</v>
      </c>
    </row>
    <row r="52" spans="1:10" x14ac:dyDescent="0.45">
      <c r="A52" t="s">
        <v>306</v>
      </c>
      <c r="B52" t="str">
        <f>VLOOKUP(Table810[[#This Row],[Player]], FanGraphs_Current___Pitcher[[Name]:[Team]], 2,FALSE)</f>
        <v>SDP</v>
      </c>
      <c r="C52" s="1">
        <f>VLOOKUP($A52, 'FanGraphs ZiPS - PreSeason - Pi'!$A$2:$AI$1942, 35, FALSE)</f>
        <v>1.43794</v>
      </c>
      <c r="D52" s="2">
        <f>VLOOKUP(Table810[[#This Row],[Player]], 'FanGraphs ZiPS - PreSeason - Pi'!$A$2:$G$1942, 7, FALSE)/C52</f>
        <v>16.690543416276061</v>
      </c>
      <c r="E52" s="1">
        <f>VLOOKUP($A52,FanGraphs_Current___Pitcher[[Name]:[WARWAR - Wins Above Replacement]], 25, FALSE)</f>
        <v>1.7</v>
      </c>
      <c r="F52" s="2">
        <f>IFERROR(VLOOKUP(A52, FanGraphs_Current___Pitcher[[Name]:[GG - Games Pitched]], 6, FALSE)/E52, 0)</f>
        <v>10</v>
      </c>
      <c r="G52" s="2">
        <f>F52-D52</f>
        <v>-6.6905434162760606</v>
      </c>
      <c r="H52" s="2">
        <f>E52/VLOOKUP(A52, FanGraphs_Current___Pitcher[[Name]:[GG - Games Pitched]], 6, FALSE)*VLOOKUP(A52,'FanGraphs ZiPS - Update - Pitch'!$B$2:$G$649, 6, FALSE)</f>
        <v>2.9</v>
      </c>
      <c r="I52" s="2">
        <f>H52-C52</f>
        <v>1.4620599999999999</v>
      </c>
      <c r="J52" s="2">
        <f>Table810[[#This Row],[Difference in Pre-Season Projected WAR and On-Pace WAR]]/Table810[[#This Row],[Pre-Season Projected WAR]]</f>
        <v>1.0167739961333573</v>
      </c>
    </row>
    <row r="53" spans="1:10" x14ac:dyDescent="0.45">
      <c r="A53" t="s">
        <v>313</v>
      </c>
      <c r="B53" t="str">
        <f>VLOOKUP(Table810[[#This Row],[Player]], FanGraphs_Current___Pitcher[[Name]:[Team]], 2,FALSE)</f>
        <v>TBR</v>
      </c>
      <c r="C53" s="1">
        <f>VLOOKUP($A53, 'FanGraphs ZiPS - PreSeason - Pi'!$A$2:$AI$1942, 35, FALSE)</f>
        <v>0.73319400000000001</v>
      </c>
      <c r="D53" s="2">
        <f>VLOOKUP(Table810[[#This Row],[Player]], 'FanGraphs ZiPS - PreSeason - Pi'!$A$2:$G$1942, 7, FALSE)/C53</f>
        <v>49.100238136154957</v>
      </c>
      <c r="E53" s="1">
        <f>VLOOKUP($A53,FanGraphs_Current___Pitcher[[Name]:[WARWAR - Wins Above Replacement]], 25, FALSE)</f>
        <v>1.4</v>
      </c>
      <c r="F53" s="2">
        <f>IFERROR(VLOOKUP(A53, FanGraphs_Current___Pitcher[[Name]:[GG - Games Pitched]], 6, FALSE)/E53, 0)</f>
        <v>11.428571428571429</v>
      </c>
      <c r="G53" s="2">
        <f>F53-D53</f>
        <v>-37.671666707583526</v>
      </c>
      <c r="H53" s="2">
        <f>E53/VLOOKUP(A53, FanGraphs_Current___Pitcher[[Name]:[GG - Games Pitched]], 6, FALSE)*VLOOKUP(A53,'FanGraphs ZiPS - Update - Pitch'!$B$2:$G$649, 6, FALSE)</f>
        <v>2.8874999999999997</v>
      </c>
      <c r="I53" s="2">
        <f>H53-C53</f>
        <v>2.1543059999999996</v>
      </c>
      <c r="J53" s="2">
        <f>Table810[[#This Row],[Difference in Pre-Season Projected WAR and On-Pace WAR]]/Table810[[#This Row],[Pre-Season Projected WAR]]</f>
        <v>2.9382482671707617</v>
      </c>
    </row>
    <row r="54" spans="1:10" x14ac:dyDescent="0.45">
      <c r="A54" t="s">
        <v>1954</v>
      </c>
      <c r="B54" t="str">
        <f>VLOOKUP(Table810[[#This Row],[Player]], FanGraphs_Current___Pitcher[[Name]:[Team]], 2,FALSE)</f>
        <v>KCR</v>
      </c>
      <c r="C54" s="1">
        <f>VLOOKUP($A54, 'FanGraphs ZiPS - PreSeason - Pi'!$A$2:$AI$1942, 35, FALSE)</f>
        <v>1.12239</v>
      </c>
      <c r="D54" s="2">
        <f>VLOOKUP(Table810[[#This Row],[Player]], 'FanGraphs ZiPS - PreSeason - Pi'!$A$2:$G$1942, 7, FALSE)/C54</f>
        <v>20.491985851620203</v>
      </c>
      <c r="E54" s="1">
        <f>VLOOKUP($A54,FanGraphs_Current___Pitcher[[Name]:[WARWAR - Wins Above Replacement]], 25, FALSE)</f>
        <v>1.6</v>
      </c>
      <c r="F54" s="2">
        <f>IFERROR(VLOOKUP(A54, FanGraphs_Current___Pitcher[[Name]:[GG - Games Pitched]], 6, FALSE)/E54, 0)</f>
        <v>8.75</v>
      </c>
      <c r="G54" s="2">
        <f>F54-D54</f>
        <v>-11.741985851620203</v>
      </c>
      <c r="H54" s="2">
        <f>E54/VLOOKUP(A54, FanGraphs_Current___Pitcher[[Name]:[GG - Games Pitched]], 6, FALSE)*VLOOKUP(A54,'FanGraphs ZiPS - Update - Pitch'!$B$2:$G$649, 6, FALSE)</f>
        <v>2.8571428571428572</v>
      </c>
      <c r="I54" s="2">
        <f>H54-C54</f>
        <v>1.7347528571428572</v>
      </c>
      <c r="J54" s="2">
        <f>Table810[[#This Row],[Difference in Pre-Season Projected WAR and On-Pace WAR]]/Table810[[#This Row],[Pre-Season Projected WAR]]</f>
        <v>1.5455883045490937</v>
      </c>
    </row>
    <row r="55" spans="1:10" x14ac:dyDescent="0.45">
      <c r="A55" t="s">
        <v>311</v>
      </c>
      <c r="B55" t="str">
        <f>VLOOKUP(Table810[[#This Row],[Player]], FanGraphs_Current___Pitcher[[Name]:[Team]], 2,FALSE)</f>
        <v>BOS</v>
      </c>
      <c r="C55" s="1">
        <f>VLOOKUP($A55, 'FanGraphs ZiPS - PreSeason - Pi'!$A$2:$AI$1942, 35, FALSE)</f>
        <v>1.6221699999999999</v>
      </c>
      <c r="D55" s="2">
        <f>VLOOKUP(Table810[[#This Row],[Player]], 'FanGraphs ZiPS - PreSeason - Pi'!$A$2:$G$1942, 7, FALSE)/C55</f>
        <v>16.027913227343621</v>
      </c>
      <c r="E55" s="1">
        <f>VLOOKUP($A55,FanGraphs_Current___Pitcher[[Name]:[WARWAR - Wins Above Replacement]], 25, FALSE)</f>
        <v>1.6</v>
      </c>
      <c r="F55" s="2">
        <f>IFERROR(VLOOKUP(A55, FanGraphs_Current___Pitcher[[Name]:[GG - Games Pitched]], 6, FALSE)/E55, 0)</f>
        <v>10.625</v>
      </c>
      <c r="G55" s="2">
        <f>F55-D55</f>
        <v>-5.4029132273436211</v>
      </c>
      <c r="H55" s="2">
        <f>E55/VLOOKUP(A55, FanGraphs_Current___Pitcher[[Name]:[GG - Games Pitched]], 6, FALSE)*VLOOKUP(A55,'FanGraphs ZiPS - Update - Pitch'!$B$2:$G$649, 6, FALSE)</f>
        <v>2.8235294117647056</v>
      </c>
      <c r="I55" s="2">
        <f>H55-C55</f>
        <v>1.2013594117647057</v>
      </c>
      <c r="J55" s="2">
        <f>Table810[[#This Row],[Difference in Pre-Season Projected WAR and On-Pace WAR]]/Table810[[#This Row],[Pre-Season Projected WAR]]</f>
        <v>0.74058786179297231</v>
      </c>
    </row>
    <row r="56" spans="1:10" x14ac:dyDescent="0.45">
      <c r="A56" t="s">
        <v>310</v>
      </c>
      <c r="B56" t="str">
        <f>VLOOKUP(Table810[[#This Row],[Player]], FanGraphs_Current___Pitcher[[Name]:[Team]], 2,FALSE)</f>
        <v>NYY</v>
      </c>
      <c r="C56" s="1">
        <f>VLOOKUP($A56, 'FanGraphs ZiPS - PreSeason - Pi'!$A$2:$AI$1942, 35, FALSE)</f>
        <v>1.1361600000000001</v>
      </c>
      <c r="D56" s="2">
        <f>VLOOKUP(Table810[[#This Row],[Player]], 'FanGraphs ZiPS - PreSeason - Pi'!$A$2:$G$1942, 7, FALSE)/C56</f>
        <v>20.243627658076328</v>
      </c>
      <c r="E56" s="1">
        <f>VLOOKUP($A56,FanGraphs_Current___Pitcher[[Name]:[WARWAR - Wins Above Replacement]], 25, FALSE)</f>
        <v>1.6</v>
      </c>
      <c r="F56" s="2">
        <f>IFERROR(VLOOKUP(A56, FanGraphs_Current___Pitcher[[Name]:[GG - Games Pitched]], 6, FALSE)/E56, 0)</f>
        <v>10</v>
      </c>
      <c r="G56" s="2">
        <f>F56-D56</f>
        <v>-10.243627658076328</v>
      </c>
      <c r="H56" s="2">
        <f>E56/VLOOKUP(A56, FanGraphs_Current___Pitcher[[Name]:[GG - Games Pitched]], 6, FALSE)*VLOOKUP(A56,'FanGraphs ZiPS - Update - Pitch'!$B$2:$G$649, 6, FALSE)</f>
        <v>2.8000000000000003</v>
      </c>
      <c r="I56" s="2">
        <f>H56-C56</f>
        <v>1.6638400000000002</v>
      </c>
      <c r="J56" s="2">
        <f>Table810[[#This Row],[Difference in Pre-Season Projected WAR and On-Pace WAR]]/Table810[[#This Row],[Pre-Season Projected WAR]]</f>
        <v>1.464441627939727</v>
      </c>
    </row>
    <row r="57" spans="1:10" x14ac:dyDescent="0.45">
      <c r="A57" t="s">
        <v>312</v>
      </c>
      <c r="B57" t="str">
        <f>VLOOKUP(Table810[[#This Row],[Player]], FanGraphs_Current___Pitcher[[Name]:[Team]], 2,FALSE)</f>
        <v>BAL</v>
      </c>
      <c r="C57" s="1">
        <f>VLOOKUP($A57, 'FanGraphs ZiPS - PreSeason - Pi'!$A$2:$AI$1942, 35, FALSE)</f>
        <v>2.2390099999999999</v>
      </c>
      <c r="D57" s="2">
        <f>VLOOKUP(Table810[[#This Row],[Player]], 'FanGraphs ZiPS - PreSeason - Pi'!$A$2:$G$1942, 7, FALSE)/C57</f>
        <v>12.505526996306404</v>
      </c>
      <c r="E57" s="1">
        <f>VLOOKUP($A57,FanGraphs_Current___Pitcher[[Name]:[WARWAR - Wins Above Replacement]], 25, FALSE)</f>
        <v>1.4</v>
      </c>
      <c r="F57" s="2">
        <f>IFERROR(VLOOKUP(A57, FanGraphs_Current___Pitcher[[Name]:[GG - Games Pitched]], 6, FALSE)/E57, 0)</f>
        <v>10</v>
      </c>
      <c r="G57" s="2">
        <f>F57-D57</f>
        <v>-2.5055269963064042</v>
      </c>
      <c r="H57" s="2">
        <f>E57/VLOOKUP(A57, FanGraphs_Current___Pitcher[[Name]:[GG - Games Pitched]], 6, FALSE)*VLOOKUP(A57,'FanGraphs ZiPS - Update - Pitch'!$B$2:$G$649, 6, FALSE)</f>
        <v>2.6999999999999997</v>
      </c>
      <c r="I57" s="2">
        <f>H57-C57</f>
        <v>0.46098999999999979</v>
      </c>
      <c r="J57" s="2">
        <f>Table810[[#This Row],[Difference in Pre-Season Projected WAR and On-Pace WAR]]/Table810[[#This Row],[Pre-Season Projected WAR]]</f>
        <v>0.20589010321526022</v>
      </c>
    </row>
    <row r="58" spans="1:10" x14ac:dyDescent="0.45">
      <c r="A58" t="s">
        <v>1992</v>
      </c>
      <c r="B58" t="str">
        <f>VLOOKUP(Table810[[#This Row],[Player]], FanGraphs_Current___Pitcher[[Name]:[Team]], 2,FALSE)</f>
        <v>LAA</v>
      </c>
      <c r="C58" s="1">
        <f>VLOOKUP($A58, 'FanGraphs ZiPS - PreSeason - Pi'!$A$2:$AI$1942, 35, FALSE)</f>
        <v>0.128826</v>
      </c>
      <c r="D58" s="2">
        <f>VLOOKUP(Table810[[#This Row],[Player]], 'FanGraphs ZiPS - PreSeason - Pi'!$A$2:$G$1942, 7, FALSE)/C58</f>
        <v>426.93245152376073</v>
      </c>
      <c r="E58" s="1">
        <f>VLOOKUP($A58,FanGraphs_Current___Pitcher[[Name]:[WARWAR - Wins Above Replacement]], 25, FALSE)</f>
        <v>1</v>
      </c>
      <c r="F58" s="2">
        <f>IFERROR(VLOOKUP(A58, FanGraphs_Current___Pitcher[[Name]:[GG - Games Pitched]], 6, FALSE)/E58, 0)</f>
        <v>14</v>
      </c>
      <c r="G58" s="2">
        <f>F58-D58</f>
        <v>-412.93245152376073</v>
      </c>
      <c r="H58" s="2">
        <f>E58/VLOOKUP(A58, FanGraphs_Current___Pitcher[[Name]:[GG - Games Pitched]], 6, FALSE)*VLOOKUP(A58,'FanGraphs ZiPS - Update - Pitch'!$B$2:$G$649, 6, FALSE)</f>
        <v>2.6428571428571428</v>
      </c>
      <c r="I58" s="2">
        <f>H58-C58</f>
        <v>2.5140311428571427</v>
      </c>
      <c r="J58" s="2">
        <f>Table810[[#This Row],[Difference in Pre-Season Projected WAR and On-Pace WAR]]/Table810[[#This Row],[Pre-Season Projected WAR]]</f>
        <v>19.514935982310579</v>
      </c>
    </row>
    <row r="59" spans="1:10" x14ac:dyDescent="0.45">
      <c r="A59" t="s">
        <v>108</v>
      </c>
      <c r="B59" t="str">
        <f>VLOOKUP(Table810[[#This Row],[Player]], FanGraphs_Current___Pitcher[[Name]:[Team]], 2,FALSE)</f>
        <v>MIN</v>
      </c>
      <c r="C59" s="1">
        <f>VLOOKUP($A59, 'FanGraphs ZiPS - PreSeason - Pi'!$A$2:$AI$1942, 35, FALSE)</f>
        <v>3.7071800000000001</v>
      </c>
      <c r="D59" s="2">
        <f>VLOOKUP(Table810[[#This Row],[Player]], 'FanGraphs ZiPS - PreSeason - Pi'!$A$2:$G$1942, 7, FALSE)/C59</f>
        <v>8.0924044691652419</v>
      </c>
      <c r="E59" s="1">
        <f>VLOOKUP($A59,FanGraphs_Current___Pitcher[[Name]:[WARWAR - Wins Above Replacement]], 25, FALSE)</f>
        <v>1.4</v>
      </c>
      <c r="F59" s="2">
        <f>IFERROR(VLOOKUP(A59, FanGraphs_Current___Pitcher[[Name]:[GG - Games Pitched]], 6, FALSE)/E59, 0)</f>
        <v>12.142857142857144</v>
      </c>
      <c r="G59" s="2">
        <f>F59-D59</f>
        <v>4.0504526736919022</v>
      </c>
      <c r="H59" s="2">
        <f>E59/VLOOKUP(A59, FanGraphs_Current___Pitcher[[Name]:[GG - Games Pitched]], 6, FALSE)*VLOOKUP(A59,'FanGraphs ZiPS - Update - Pitch'!$B$2:$G$649, 6, FALSE)</f>
        <v>2.6352941176470588</v>
      </c>
      <c r="I59" s="2">
        <f>H59-C59</f>
        <v>-1.0718858823529414</v>
      </c>
      <c r="J59" s="2">
        <f>Table810[[#This Row],[Difference in Pre-Season Projected WAR and On-Pace WAR]]/Table810[[#This Row],[Pre-Season Projected WAR]]</f>
        <v>-0.28913780349293566</v>
      </c>
    </row>
    <row r="60" spans="1:10" x14ac:dyDescent="0.45">
      <c r="A60" t="s">
        <v>1955</v>
      </c>
      <c r="B60" t="str">
        <f>VLOOKUP(Table810[[#This Row],[Player]], FanGraphs_Current___Pitcher[[Name]:[Team]], 2,FALSE)</f>
        <v>NYY</v>
      </c>
      <c r="C60" s="1">
        <f>VLOOKUP($A60, 'FanGraphs ZiPS - PreSeason - Pi'!$A$2:$AI$1942, 35, FALSE)</f>
        <v>1.8113999999999999</v>
      </c>
      <c r="D60" s="2">
        <f>VLOOKUP(Table810[[#This Row],[Player]], 'FanGraphs ZiPS - PreSeason - Pi'!$A$2:$G$1942, 7, FALSE)/C60</f>
        <v>16.009716241581099</v>
      </c>
      <c r="E60" s="1">
        <f>VLOOKUP($A60,FanGraphs_Current___Pitcher[[Name]:[WARWAR - Wins Above Replacement]], 25, FALSE)</f>
        <v>1.2</v>
      </c>
      <c r="F60" s="2">
        <f>IFERROR(VLOOKUP(A60, FanGraphs_Current___Pitcher[[Name]:[GG - Games Pitched]], 6, FALSE)/E60, 0)</f>
        <v>9.1666666666666679</v>
      </c>
      <c r="G60" s="2">
        <f>F60-D60</f>
        <v>-6.8430495749144313</v>
      </c>
      <c r="H60" s="2">
        <f>E60/VLOOKUP(A60, FanGraphs_Current___Pitcher[[Name]:[GG - Games Pitched]], 6, FALSE)*VLOOKUP(A60,'FanGraphs ZiPS - Update - Pitch'!$B$2:$G$649, 6, FALSE)</f>
        <v>2.6181818181818182</v>
      </c>
      <c r="I60" s="2">
        <f>H60-C60</f>
        <v>0.80678181818181827</v>
      </c>
      <c r="J60" s="5">
        <f>Table810[[#This Row],[Difference in Pre-Season Projected WAR and On-Pace WAR]]/Table810[[#This Row],[Pre-Season Projected WAR]]</f>
        <v>0.4453913095847512</v>
      </c>
    </row>
    <row r="61" spans="1:10" x14ac:dyDescent="0.45">
      <c r="A61" t="s">
        <v>112</v>
      </c>
      <c r="B61" t="str">
        <f>VLOOKUP(Table810[[#This Row],[Player]], FanGraphs_Current___Pitcher[[Name]:[Team]], 2,FALSE)</f>
        <v>TBR</v>
      </c>
      <c r="C61" s="1">
        <f>VLOOKUP($A61, 'FanGraphs ZiPS - PreSeason - Pi'!$A$2:$AI$1942, 35, FALSE)</f>
        <v>3.3565</v>
      </c>
      <c r="D61" s="2">
        <f>VLOOKUP(Table810[[#This Row],[Player]], 'FanGraphs ZiPS - PreSeason - Pi'!$A$2:$G$1942, 7, FALSE)/C61</f>
        <v>8.0440935498286912</v>
      </c>
      <c r="E61" s="1">
        <f>VLOOKUP($A61,FanGraphs_Current___Pitcher[[Name]:[WARWAR - Wins Above Replacement]], 25, FALSE)</f>
        <v>1.4</v>
      </c>
      <c r="F61" s="2">
        <f>IFERROR(VLOOKUP(A61, FanGraphs_Current___Pitcher[[Name]:[GG - Games Pitched]], 6, FALSE)/E61, 0)</f>
        <v>10.714285714285715</v>
      </c>
      <c r="G61" s="2">
        <f>F61-D61</f>
        <v>2.6701921644570241</v>
      </c>
      <c r="H61" s="2">
        <f>E61/VLOOKUP(A61, FanGraphs_Current___Pitcher[[Name]:[GG - Games Pitched]], 6, FALSE)*VLOOKUP(A61,'FanGraphs ZiPS - Update - Pitch'!$B$2:$G$649, 6, FALSE)</f>
        <v>2.6133333333333333</v>
      </c>
      <c r="I61" s="2">
        <f>H61-C61</f>
        <v>-0.74316666666666675</v>
      </c>
      <c r="J61" s="2">
        <f>Table810[[#This Row],[Difference in Pre-Season Projected WAR and On-Pace WAR]]/Table810[[#This Row],[Pre-Season Projected WAR]]</f>
        <v>-0.22141119221411196</v>
      </c>
    </row>
    <row r="62" spans="1:10" x14ac:dyDescent="0.45">
      <c r="A62" t="s">
        <v>1965</v>
      </c>
      <c r="B62" t="str">
        <f>VLOOKUP(Table810[[#This Row],[Player]], FanGraphs_Current___Pitcher[[Name]:[Team]], 2,FALSE)</f>
        <v>WSN</v>
      </c>
      <c r="C62" s="1">
        <f>VLOOKUP($A62, 'FanGraphs ZiPS - PreSeason - Pi'!$A$2:$AI$1942, 35, FALSE)</f>
        <v>0.97854799999999997</v>
      </c>
      <c r="D62" s="2">
        <f>VLOOKUP(Table810[[#This Row],[Player]], 'FanGraphs ZiPS - PreSeason - Pi'!$A$2:$G$1942, 7, FALSE)/C62</f>
        <v>25.548056916983121</v>
      </c>
      <c r="E62" s="1">
        <f>VLOOKUP($A62,FanGraphs_Current___Pitcher[[Name]:[WARWAR - Wins Above Replacement]], 25, FALSE)</f>
        <v>1.4</v>
      </c>
      <c r="F62" s="2">
        <f>IFERROR(VLOOKUP(A62, FanGraphs_Current___Pitcher[[Name]:[GG - Games Pitched]], 6, FALSE)/E62, 0)</f>
        <v>10</v>
      </c>
      <c r="G62" s="2">
        <f>F62-D62</f>
        <v>-15.548056916983121</v>
      </c>
      <c r="H62" s="2">
        <f>E62/VLOOKUP(A62, FanGraphs_Current___Pitcher[[Name]:[GG - Games Pitched]], 6, FALSE)*VLOOKUP(A62,'FanGraphs ZiPS - Update - Pitch'!$B$2:$G$649, 6, FALSE)</f>
        <v>2.5999999999999996</v>
      </c>
      <c r="I62" s="2">
        <f>H62-C62</f>
        <v>1.6214519999999997</v>
      </c>
      <c r="J62" s="2">
        <f>Table810[[#This Row],[Difference in Pre-Season Projected WAR and On-Pace WAR]]/Table810[[#This Row],[Pre-Season Projected WAR]]</f>
        <v>1.6569979193662443</v>
      </c>
    </row>
    <row r="63" spans="1:10" x14ac:dyDescent="0.45">
      <c r="A63" t="s">
        <v>315</v>
      </c>
      <c r="B63" t="str">
        <f>VLOOKUP(Table810[[#This Row],[Player]], FanGraphs_Current___Pitcher[[Name]:[Team]], 2,FALSE)</f>
        <v>ARI</v>
      </c>
      <c r="C63" s="1">
        <f>VLOOKUP($A63, 'FanGraphs ZiPS - PreSeason - Pi'!$A$2:$AI$1942, 35, FALSE)</f>
        <v>2.5891000000000002</v>
      </c>
      <c r="D63" s="2">
        <f>VLOOKUP(Table810[[#This Row],[Player]], 'FanGraphs ZiPS - PreSeason - Pi'!$A$2:$G$1942, 7, FALSE)/C63</f>
        <v>10.428334170174963</v>
      </c>
      <c r="E63" s="1">
        <f>VLOOKUP($A63,FanGraphs_Current___Pitcher[[Name]:[WARWAR - Wins Above Replacement]], 25, FALSE)</f>
        <v>1.4</v>
      </c>
      <c r="F63" s="2">
        <f>IFERROR(VLOOKUP(A63, FanGraphs_Current___Pitcher[[Name]:[GG - Games Pitched]], 6, FALSE)/E63, 0)</f>
        <v>12.142857142857144</v>
      </c>
      <c r="G63" s="2">
        <f>F63-D63</f>
        <v>1.7145229726821807</v>
      </c>
      <c r="H63" s="2">
        <f>E63/VLOOKUP(A63, FanGraphs_Current___Pitcher[[Name]:[GG - Games Pitched]], 6, FALSE)*VLOOKUP(A63,'FanGraphs ZiPS - Update - Pitch'!$B$2:$G$649, 6, FALSE)</f>
        <v>2.552941176470588</v>
      </c>
      <c r="I63" s="2">
        <f>H63-C63</f>
        <v>-3.6158823529412132E-2</v>
      </c>
      <c r="J63" s="2">
        <f>Table810[[#This Row],[Difference in Pre-Season Projected WAR and On-Pace WAR]]/Table810[[#This Row],[Pre-Season Projected WAR]]</f>
        <v>-1.3965788702410926E-2</v>
      </c>
    </row>
    <row r="64" spans="1:10" x14ac:dyDescent="0.45">
      <c r="A64" t="s">
        <v>1978</v>
      </c>
      <c r="B64" t="str">
        <f>VLOOKUP(Table810[[#This Row],[Player]], FanGraphs_Current___Pitcher[[Name]:[Team]], 2,FALSE)</f>
        <v>CLE</v>
      </c>
      <c r="C64" s="1">
        <f>VLOOKUP($A64, 'FanGraphs ZiPS - PreSeason - Pi'!$A$2:$AI$1942, 35, FALSE)</f>
        <v>1.06294</v>
      </c>
      <c r="D64" s="2">
        <f>VLOOKUP(Table810[[#This Row],[Player]], 'FanGraphs ZiPS - PreSeason - Pi'!$A$2:$G$1942, 7, FALSE)/C64</f>
        <v>68.677441812331836</v>
      </c>
      <c r="E64" s="1">
        <f>VLOOKUP($A64,FanGraphs_Current___Pitcher[[Name]:[WARWAR - Wins Above Replacement]], 25, FALSE)</f>
        <v>1.3</v>
      </c>
      <c r="F64" s="2">
        <f>IFERROR(VLOOKUP(A64, FanGraphs_Current___Pitcher[[Name]:[GG - Games Pitched]], 6, FALSE)/E64, 0)</f>
        <v>30.769230769230766</v>
      </c>
      <c r="G64" s="2">
        <f>F64-D64</f>
        <v>-37.908211043101069</v>
      </c>
      <c r="H64" s="2">
        <f>E64/VLOOKUP(A64, FanGraphs_Current___Pitcher[[Name]:[GG - Games Pitched]], 6, FALSE)*VLOOKUP(A64,'FanGraphs ZiPS - Update - Pitch'!$B$2:$G$649, 6, FALSE)</f>
        <v>2.5024999999999999</v>
      </c>
      <c r="I64" s="2">
        <f>H64-C64</f>
        <v>1.43956</v>
      </c>
      <c r="J64" s="5">
        <f>Table810[[#This Row],[Difference in Pre-Season Projected WAR and On-Pace WAR]]/Table810[[#This Row],[Pre-Season Projected WAR]]</f>
        <v>1.3543191525391838</v>
      </c>
    </row>
    <row r="65" spans="1:10" x14ac:dyDescent="0.45">
      <c r="A65" t="s">
        <v>1959</v>
      </c>
      <c r="B65" t="str">
        <f>VLOOKUP(Table810[[#This Row],[Player]], FanGraphs_Current___Pitcher[[Name]:[Team]], 2,FALSE)</f>
        <v>CHC</v>
      </c>
      <c r="C65" s="1">
        <f>VLOOKUP($A65, 'FanGraphs ZiPS - PreSeason - Pi'!$A$2:$AI$1942, 35, FALSE)</f>
        <v>2.6257600000000001</v>
      </c>
      <c r="D65" s="2">
        <f>VLOOKUP(Table810[[#This Row],[Player]], 'FanGraphs ZiPS - PreSeason - Pi'!$A$2:$G$1942, 7, FALSE)/C65</f>
        <v>11.044421424654194</v>
      </c>
      <c r="E65" s="1">
        <f>VLOOKUP($A65,FanGraphs_Current___Pitcher[[Name]:[WARWAR - Wins Above Replacement]], 25, FALSE)</f>
        <v>1.2</v>
      </c>
      <c r="F65" s="2">
        <f>IFERROR(VLOOKUP(A65, FanGraphs_Current___Pitcher[[Name]:[GG - Games Pitched]], 6, FALSE)/E65, 0)</f>
        <v>10</v>
      </c>
      <c r="G65" s="2">
        <f>F65-D65</f>
        <v>-1.0444214246541943</v>
      </c>
      <c r="H65" s="2">
        <f>E65/VLOOKUP(A65, FanGraphs_Current___Pitcher[[Name]:[GG - Games Pitched]], 6, FALSE)*VLOOKUP(A65,'FanGraphs ZiPS - Update - Pitch'!$B$2:$G$649, 6, FALSE)</f>
        <v>2.5</v>
      </c>
      <c r="I65" s="2">
        <f>H65-C65</f>
        <v>-0.12576000000000009</v>
      </c>
      <c r="J65" s="2">
        <f>Table810[[#This Row],[Difference in Pre-Season Projected WAR and On-Pace WAR]]/Table810[[#This Row],[Pre-Season Projected WAR]]</f>
        <v>-4.7894704771190087E-2</v>
      </c>
    </row>
    <row r="66" spans="1:10" x14ac:dyDescent="0.45">
      <c r="A66" t="s">
        <v>1961</v>
      </c>
      <c r="B66" t="str">
        <f>VLOOKUP(Table810[[#This Row],[Player]], FanGraphs_Current___Pitcher[[Name]:[Team]], 2,FALSE)</f>
        <v>SEA</v>
      </c>
      <c r="C66" s="1">
        <f>VLOOKUP($A66, 'FanGraphs ZiPS - PreSeason - Pi'!$A$2:$AI$1942, 35, FALSE)</f>
        <v>1.64314</v>
      </c>
      <c r="D66" s="2">
        <f>VLOOKUP(Table810[[#This Row],[Player]], 'FanGraphs ZiPS - PreSeason - Pi'!$A$2:$G$1942, 7, FALSE)/C66</f>
        <v>15.214771717565149</v>
      </c>
      <c r="E66" s="1">
        <f>VLOOKUP($A66,FanGraphs_Current___Pitcher[[Name]:[WARWAR - Wins Above Replacement]], 25, FALSE)</f>
        <v>1.1000000000000001</v>
      </c>
      <c r="F66" s="2">
        <f>IFERROR(VLOOKUP(A66, FanGraphs_Current___Pitcher[[Name]:[GG - Games Pitched]], 6, FALSE)/E66, 0)</f>
        <v>7.2727272727272725</v>
      </c>
      <c r="G66" s="2">
        <f>F66-D66</f>
        <v>-7.9420444448378769</v>
      </c>
      <c r="H66" s="2">
        <f>E66/VLOOKUP(A66, FanGraphs_Current___Pitcher[[Name]:[GG - Games Pitched]], 6, FALSE)*VLOOKUP(A66,'FanGraphs ZiPS - Update - Pitch'!$B$2:$G$649, 6, FALSE)</f>
        <v>2.4750000000000001</v>
      </c>
      <c r="I66" s="2">
        <f>H66-C66</f>
        <v>0.83186000000000004</v>
      </c>
      <c r="J66" s="5">
        <f>Table810[[#This Row],[Difference in Pre-Season Projected WAR and On-Pace WAR]]/Table810[[#This Row],[Pre-Season Projected WAR]]</f>
        <v>0.50626240003894984</v>
      </c>
    </row>
    <row r="67" spans="1:10" x14ac:dyDescent="0.45">
      <c r="A67" t="s">
        <v>1972</v>
      </c>
      <c r="B67" t="str">
        <f>VLOOKUP(Table810[[#This Row],[Player]], FanGraphs_Current___Pitcher[[Name]:[Team]], 2,FALSE)</f>
        <v>PHI</v>
      </c>
      <c r="C67" s="1">
        <f>VLOOKUP($A67, 'FanGraphs ZiPS - PreSeason - Pi'!$A$2:$AI$1942, 35, FALSE)</f>
        <v>1.09141</v>
      </c>
      <c r="D67" s="2">
        <f>VLOOKUP(Table810[[#This Row],[Player]], 'FanGraphs ZiPS - PreSeason - Pi'!$A$2:$G$1942, 7, FALSE)/C67</f>
        <v>46.728543810300437</v>
      </c>
      <c r="E67" s="1">
        <f>VLOOKUP($A67,FanGraphs_Current___Pitcher[[Name]:[WARWAR - Wins Above Replacement]], 25, FALSE)</f>
        <v>1.4</v>
      </c>
      <c r="F67" s="2">
        <f>IFERROR(VLOOKUP(A67, FanGraphs_Current___Pitcher[[Name]:[GG - Games Pitched]], 6, FALSE)/E67, 0)</f>
        <v>24.285714285714288</v>
      </c>
      <c r="G67" s="2">
        <f>F67-D67</f>
        <v>-22.442829524586148</v>
      </c>
      <c r="H67" s="2">
        <f>E67/VLOOKUP(A67, FanGraphs_Current___Pitcher[[Name]:[GG - Games Pitched]], 6, FALSE)*VLOOKUP(A67,'FanGraphs ZiPS - Update - Pitch'!$B$2:$G$649, 6, FALSE)</f>
        <v>2.4705882352941178</v>
      </c>
      <c r="I67" s="2">
        <f>H67-C67</f>
        <v>1.3791782352941178</v>
      </c>
      <c r="J67" s="5">
        <f>Table810[[#This Row],[Difference in Pre-Season Projected WAR and On-Pace WAR]]/Table810[[#This Row],[Pre-Season Projected WAR]]</f>
        <v>1.2636664821598829</v>
      </c>
    </row>
    <row r="68" spans="1:10" x14ac:dyDescent="0.45">
      <c r="A68" t="s">
        <v>1958</v>
      </c>
      <c r="B68" t="str">
        <f>VLOOKUP(Table810[[#This Row],[Player]], FanGraphs_Current___Pitcher[[Name]:[Team]], 2,FALSE)</f>
        <v>CIN</v>
      </c>
      <c r="C68" s="1">
        <f>VLOOKUP($A68, 'FanGraphs ZiPS - PreSeason - Pi'!$A$2:$AI$1942, 35, FALSE)</f>
        <v>1.22542</v>
      </c>
      <c r="D68" s="2">
        <f>VLOOKUP(Table810[[#This Row],[Player]], 'FanGraphs ZiPS - PreSeason - Pi'!$A$2:$G$1942, 7, FALSE)/C68</f>
        <v>14.688841376834066</v>
      </c>
      <c r="E68" s="1">
        <f>VLOOKUP($A68,FanGraphs_Current___Pitcher[[Name]:[WARWAR - Wins Above Replacement]], 25, FALSE)</f>
        <v>1.4</v>
      </c>
      <c r="F68" s="2">
        <f>IFERROR(VLOOKUP(A68, FanGraphs_Current___Pitcher[[Name]:[GG - Games Pitched]], 6, FALSE)/E68, 0)</f>
        <v>8.5714285714285712</v>
      </c>
      <c r="G68" s="2">
        <f>F68-D68</f>
        <v>-6.117412805405495</v>
      </c>
      <c r="H68" s="2">
        <f>E68/VLOOKUP(A68, FanGraphs_Current___Pitcher[[Name]:[GG - Games Pitched]], 6, FALSE)*VLOOKUP(A68,'FanGraphs ZiPS - Update - Pitch'!$B$2:$G$649, 6, FALSE)</f>
        <v>2.4499999999999997</v>
      </c>
      <c r="I68" s="2">
        <f>H68-C68</f>
        <v>1.2245799999999998</v>
      </c>
      <c r="J68" s="5">
        <f>Table810[[#This Row],[Difference in Pre-Season Projected WAR and On-Pace WAR]]/Table810[[#This Row],[Pre-Season Projected WAR]]</f>
        <v>0.99931452073574756</v>
      </c>
    </row>
    <row r="69" spans="1:10" x14ac:dyDescent="0.45">
      <c r="A69" t="s">
        <v>317</v>
      </c>
      <c r="B69" t="str">
        <f>VLOOKUP(Table810[[#This Row],[Player]], FanGraphs_Current___Pitcher[[Name]:[Team]], 2,FALSE)</f>
        <v>MIN</v>
      </c>
      <c r="C69" s="1">
        <f>VLOOKUP($A69, 'FanGraphs ZiPS - PreSeason - Pi'!$A$2:$AI$1942, 35, FALSE)</f>
        <v>2.2068599999999998</v>
      </c>
      <c r="D69" s="2">
        <f>VLOOKUP(Table810[[#This Row],[Player]], 'FanGraphs ZiPS - PreSeason - Pi'!$A$2:$G$1942, 7, FALSE)/C69</f>
        <v>12.687710140199199</v>
      </c>
      <c r="E69" s="1">
        <f>VLOOKUP($A69,FanGraphs_Current___Pitcher[[Name]:[WARWAR - Wins Above Replacement]], 25, FALSE)</f>
        <v>1.3</v>
      </c>
      <c r="F69" s="2">
        <f>IFERROR(VLOOKUP(A69, FanGraphs_Current___Pitcher[[Name]:[GG - Games Pitched]], 6, FALSE)/E69, 0)</f>
        <v>12.307692307692307</v>
      </c>
      <c r="G69" s="2">
        <f>F69-D69</f>
        <v>-0.38001783250689236</v>
      </c>
      <c r="H69" s="2">
        <f>E69/VLOOKUP(A69, FanGraphs_Current___Pitcher[[Name]:[GG - Games Pitched]], 6, FALSE)*VLOOKUP(A69,'FanGraphs ZiPS - Update - Pitch'!$B$2:$G$649, 6, FALSE)</f>
        <v>2.4375</v>
      </c>
      <c r="I69" s="2">
        <f>H69-C69</f>
        <v>0.23064000000000018</v>
      </c>
      <c r="J69" s="2">
        <f>Table810[[#This Row],[Difference in Pre-Season Projected WAR and On-Pace WAR]]/Table810[[#This Row],[Pre-Season Projected WAR]]</f>
        <v>0.1045104809548409</v>
      </c>
    </row>
    <row r="70" spans="1:10" x14ac:dyDescent="0.45">
      <c r="A70" t="s">
        <v>316</v>
      </c>
      <c r="B70" t="str">
        <f>VLOOKUP(Table810[[#This Row],[Player]], FanGraphs_Current___Pitcher[[Name]:[Team]], 2,FALSE)</f>
        <v>PIT</v>
      </c>
      <c r="C70" s="1">
        <f>VLOOKUP($A70, 'FanGraphs ZiPS - PreSeason - Pi'!$A$2:$AI$1942, 35, FALSE)</f>
        <v>1.49899</v>
      </c>
      <c r="D70" s="2">
        <f>VLOOKUP(Table810[[#This Row],[Player]], 'FanGraphs ZiPS - PreSeason - Pi'!$A$2:$G$1942, 7, FALSE)/C70</f>
        <v>17.345012308287579</v>
      </c>
      <c r="E70" s="1">
        <f>VLOOKUP($A70,FanGraphs_Current___Pitcher[[Name]:[WARWAR - Wins Above Replacement]], 25, FALSE)</f>
        <v>1.3</v>
      </c>
      <c r="F70" s="2">
        <f>IFERROR(VLOOKUP(A70, FanGraphs_Current___Pitcher[[Name]:[GG - Games Pitched]], 6, FALSE)/E70, 0)</f>
        <v>11.538461538461538</v>
      </c>
      <c r="G70" s="2">
        <f>F70-D70</f>
        <v>-5.8065507698260408</v>
      </c>
      <c r="H70" s="2">
        <f>E70/VLOOKUP(A70, FanGraphs_Current___Pitcher[[Name]:[GG - Games Pitched]], 6, FALSE)*VLOOKUP(A70,'FanGraphs ZiPS - Update - Pitch'!$B$2:$G$649, 6, FALSE)</f>
        <v>2.4266666666666667</v>
      </c>
      <c r="I70" s="2">
        <f>H70-C70</f>
        <v>0.9276766666666667</v>
      </c>
      <c r="J70" s="2">
        <f>Table810[[#This Row],[Difference in Pre-Season Projected WAR and On-Pace WAR]]/Table810[[#This Row],[Pre-Season Projected WAR]]</f>
        <v>0.61886781544017422</v>
      </c>
    </row>
    <row r="71" spans="1:10" x14ac:dyDescent="0.45">
      <c r="A71" t="s">
        <v>1997</v>
      </c>
      <c r="B71" t="str">
        <f>VLOOKUP(Table810[[#This Row],[Player]], FanGraphs_Current___Pitcher[[Name]:[Team]], 2,FALSE)</f>
        <v>PHI</v>
      </c>
      <c r="C71" s="1">
        <f>VLOOKUP($A71, 'FanGraphs ZiPS - PreSeason - Pi'!$A$2:$AI$1942, 35, FALSE)</f>
        <v>0.41384399999999999</v>
      </c>
      <c r="D71" s="2">
        <f>VLOOKUP(Table810[[#This Row],[Player]], 'FanGraphs ZiPS - PreSeason - Pi'!$A$2:$G$1942, 7, FALSE)/C71</f>
        <v>142.56579774021128</v>
      </c>
      <c r="E71" s="1">
        <f>VLOOKUP($A71,FanGraphs_Current___Pitcher[[Name]:[WARWAR - Wins Above Replacement]], 25, FALSE)</f>
        <v>1.3</v>
      </c>
      <c r="F71" s="2">
        <f>IFERROR(VLOOKUP(A71, FanGraphs_Current___Pitcher[[Name]:[GG - Games Pitched]], 6, FALSE)/E71, 0)</f>
        <v>27.69230769230769</v>
      </c>
      <c r="G71" s="2">
        <f>F71-D71</f>
        <v>-114.87349004790359</v>
      </c>
      <c r="H71" s="2">
        <f>E71/VLOOKUP(A71, FanGraphs_Current___Pitcher[[Name]:[GG - Games Pitched]], 6, FALSE)*VLOOKUP(A71,'FanGraphs ZiPS - Update - Pitch'!$B$2:$G$649, 6, FALSE)</f>
        <v>2.3833333333333337</v>
      </c>
      <c r="I71" s="2">
        <f>H71-C71</f>
        <v>1.9694893333333336</v>
      </c>
      <c r="J71" s="5">
        <f>Table810[[#This Row],[Difference in Pre-Season Projected WAR and On-Pace WAR]]/Table810[[#This Row],[Pre-Season Projected WAR]]</f>
        <v>4.7590138635170103</v>
      </c>
    </row>
    <row r="72" spans="1:10" x14ac:dyDescent="0.45">
      <c r="A72" t="s">
        <v>1977</v>
      </c>
      <c r="B72" t="str">
        <f>VLOOKUP(Table810[[#This Row],[Player]], FanGraphs_Current___Pitcher[[Name]:[Team]], 2,FALSE)</f>
        <v>TEX</v>
      </c>
      <c r="C72" s="1">
        <f>VLOOKUP($A72, 'FanGraphs ZiPS - PreSeason - Pi'!$A$2:$AI$1942, 35, FALSE)</f>
        <v>1.0838699999999999</v>
      </c>
      <c r="D72" s="2">
        <f>VLOOKUP(Table810[[#This Row],[Player]], 'FanGraphs ZiPS - PreSeason - Pi'!$A$2:$G$1942, 7, FALSE)/C72</f>
        <v>24.91073652744333</v>
      </c>
      <c r="E72" s="1">
        <f>VLOOKUP($A72,FanGraphs_Current___Pitcher[[Name]:[WARWAR - Wins Above Replacement]], 25, FALSE)</f>
        <v>1.3</v>
      </c>
      <c r="F72" s="2">
        <f>IFERROR(VLOOKUP(A72, FanGraphs_Current___Pitcher[[Name]:[GG - Games Pitched]], 6, FALSE)/E72, 0)</f>
        <v>13.076923076923077</v>
      </c>
      <c r="G72" s="2">
        <f>F72-D72</f>
        <v>-11.833813450520253</v>
      </c>
      <c r="H72" s="2">
        <f>E72/VLOOKUP(A72, FanGraphs_Current___Pitcher[[Name]:[GG - Games Pitched]], 6, FALSE)*VLOOKUP(A72,'FanGraphs ZiPS - Update - Pitch'!$B$2:$G$649, 6, FALSE)</f>
        <v>2.3705882352941177</v>
      </c>
      <c r="I72" s="2">
        <f>H72-C72</f>
        <v>1.2867182352941178</v>
      </c>
      <c r="J72" s="2">
        <f>Table810[[#This Row],[Difference in Pre-Season Projected WAR and On-Pace WAR]]/Table810[[#This Row],[Pre-Season Projected WAR]]</f>
        <v>1.1871518127580964</v>
      </c>
    </row>
    <row r="73" spans="1:10" x14ac:dyDescent="0.45">
      <c r="A73" t="s">
        <v>1963</v>
      </c>
      <c r="B73" t="str">
        <f>VLOOKUP(Table810[[#This Row],[Player]], FanGraphs_Current___Pitcher[[Name]:[Team]], 2,FALSE)</f>
        <v>DET</v>
      </c>
      <c r="C73" s="1">
        <f>VLOOKUP($A73, 'FanGraphs ZiPS - PreSeason - Pi'!$A$2:$AI$1942, 35, FALSE)</f>
        <v>0.69409699999999996</v>
      </c>
      <c r="D73" s="2">
        <f>VLOOKUP(Table810[[#This Row],[Player]], 'FanGraphs ZiPS - PreSeason - Pi'!$A$2:$G$1942, 7, FALSE)/C73</f>
        <v>27.373695607386288</v>
      </c>
      <c r="E73" s="1">
        <f>VLOOKUP($A73,FanGraphs_Current___Pitcher[[Name]:[WARWAR - Wins Above Replacement]], 25, FALSE)</f>
        <v>1.4</v>
      </c>
      <c r="F73" s="2">
        <f>IFERROR(VLOOKUP(A73, FanGraphs_Current___Pitcher[[Name]:[GG - Games Pitched]], 6, FALSE)/E73, 0)</f>
        <v>11.428571428571429</v>
      </c>
      <c r="G73" s="2">
        <f>F73-D73</f>
        <v>-15.94512417881486</v>
      </c>
      <c r="H73" s="2">
        <f>E73/VLOOKUP(A73, FanGraphs_Current___Pitcher[[Name]:[GG - Games Pitched]], 6, FALSE)*VLOOKUP(A73,'FanGraphs ZiPS - Update - Pitch'!$B$2:$G$649, 6, FALSE)</f>
        <v>2.3624999999999998</v>
      </c>
      <c r="I73" s="2">
        <f>H73-C73</f>
        <v>1.6684029999999999</v>
      </c>
      <c r="J73" s="2">
        <f>Table810[[#This Row],[Difference in Pre-Season Projected WAR and On-Pace WAR]]/Table810[[#This Row],[Pre-Season Projected WAR]]</f>
        <v>2.4037029406552683</v>
      </c>
    </row>
    <row r="74" spans="1:10" x14ac:dyDescent="0.45">
      <c r="A74" t="s">
        <v>323</v>
      </c>
      <c r="B74" t="str">
        <f>VLOOKUP(Table810[[#This Row],[Player]], FanGraphs_Current___Pitcher[[Name]:[Team]], 2,FALSE)</f>
        <v>STL</v>
      </c>
      <c r="C74" s="1">
        <f>VLOOKUP($A74, 'FanGraphs ZiPS - PreSeason - Pi'!$A$2:$AI$1942, 35, FALSE)</f>
        <v>1.71001</v>
      </c>
      <c r="D74" s="2">
        <f>VLOOKUP(Table810[[#This Row],[Player]], 'FanGraphs ZiPS - PreSeason - Pi'!$A$2:$G$1942, 7, FALSE)/C74</f>
        <v>14.619797545043596</v>
      </c>
      <c r="E74" s="1">
        <f>VLOOKUP($A74,FanGraphs_Current___Pitcher[[Name]:[WARWAR - Wins Above Replacement]], 25, FALSE)</f>
        <v>1.3</v>
      </c>
      <c r="F74" s="2">
        <f>IFERROR(VLOOKUP(A74, FanGraphs_Current___Pitcher[[Name]:[GG - Games Pitched]], 6, FALSE)/E74, 0)</f>
        <v>13.076923076923077</v>
      </c>
      <c r="G74" s="2">
        <f>F74-D74</f>
        <v>-1.5428744681205195</v>
      </c>
      <c r="H74" s="2">
        <f>E74/VLOOKUP(A74, FanGraphs_Current___Pitcher[[Name]:[GG - Games Pitched]], 6, FALSE)*VLOOKUP(A74,'FanGraphs ZiPS - Update - Pitch'!$B$2:$G$649, 6, FALSE)</f>
        <v>2.2941176470588238</v>
      </c>
      <c r="I74" s="2">
        <f>H74-C74</f>
        <v>0.58410764705882379</v>
      </c>
      <c r="J74" s="2">
        <f>Table810[[#This Row],[Difference in Pre-Season Projected WAR and On-Pace WAR]]/Table810[[#This Row],[Pre-Season Projected WAR]]</f>
        <v>0.34158142178047135</v>
      </c>
    </row>
    <row r="75" spans="1:10" x14ac:dyDescent="0.45">
      <c r="A75" t="s">
        <v>1988</v>
      </c>
      <c r="B75" t="str">
        <f>VLOOKUP(Table810[[#This Row],[Player]], FanGraphs_Current___Pitcher[[Name]:[Team]], 2,FALSE)</f>
        <v>CIN</v>
      </c>
      <c r="C75" s="1">
        <f>VLOOKUP($A75, 'FanGraphs ZiPS - PreSeason - Pi'!$A$2:$AI$1942, 35, FALSE)</f>
        <v>0.67279800000000001</v>
      </c>
      <c r="D75" s="2">
        <f>VLOOKUP(Table810[[#This Row],[Player]], 'FanGraphs ZiPS - PreSeason - Pi'!$A$2:$G$1942, 7, FALSE)/C75</f>
        <v>41.61724618681982</v>
      </c>
      <c r="E75" s="1">
        <f>VLOOKUP($A75,FanGraphs_Current___Pitcher[[Name]:[WARWAR - Wins Above Replacement]], 25, FALSE)</f>
        <v>0.9</v>
      </c>
      <c r="F75" s="2">
        <f>IFERROR(VLOOKUP(A75, FanGraphs_Current___Pitcher[[Name]:[GG - Games Pitched]], 6, FALSE)/E75, 0)</f>
        <v>8.8888888888888893</v>
      </c>
      <c r="G75" s="2">
        <f>F75-D75</f>
        <v>-32.728357297930927</v>
      </c>
      <c r="H75" s="2">
        <f>E75/VLOOKUP(A75, FanGraphs_Current___Pitcher[[Name]:[GG - Games Pitched]], 6, FALSE)*VLOOKUP(A75,'FanGraphs ZiPS - Update - Pitch'!$B$2:$G$649, 6, FALSE)</f>
        <v>2.25</v>
      </c>
      <c r="I75" s="2">
        <f>H75-C75</f>
        <v>1.577202</v>
      </c>
      <c r="J75" s="2">
        <f>Table810[[#This Row],[Difference in Pre-Season Projected WAR and On-Pace WAR]]/Table810[[#This Row],[Pre-Season Projected WAR]]</f>
        <v>2.3442429971551637</v>
      </c>
    </row>
    <row r="76" spans="1:10" x14ac:dyDescent="0.45">
      <c r="A76" t="s">
        <v>1951</v>
      </c>
      <c r="B76" t="str">
        <f>VLOOKUP(Table810[[#This Row],[Player]], FanGraphs_Current___Pitcher[[Name]:[Team]], 2,FALSE)</f>
        <v>LAA</v>
      </c>
      <c r="C76" s="1">
        <f>VLOOKUP($A76, 'FanGraphs ZiPS - PreSeason - Pi'!$A$2:$AI$1942, 35, FALSE)</f>
        <v>2.21543</v>
      </c>
      <c r="D76" s="2">
        <f>VLOOKUP(Table810[[#This Row],[Player]], 'FanGraphs ZiPS - PreSeason - Pi'!$A$2:$G$1942, 7, FALSE)/C76</f>
        <v>12.187250330635587</v>
      </c>
      <c r="E76" s="1">
        <f>VLOOKUP($A76,FanGraphs_Current___Pitcher[[Name]:[WARWAR - Wins Above Replacement]], 25, FALSE)</f>
        <v>1.2</v>
      </c>
      <c r="F76" s="2">
        <f>IFERROR(VLOOKUP(A76, FanGraphs_Current___Pitcher[[Name]:[GG - Games Pitched]], 6, FALSE)/E76, 0)</f>
        <v>13.333333333333334</v>
      </c>
      <c r="G76" s="2">
        <f>F76-D76</f>
        <v>1.1460830026977469</v>
      </c>
      <c r="H76" s="2">
        <f>E76/VLOOKUP(A76, FanGraphs_Current___Pitcher[[Name]:[GG - Games Pitched]], 6, FALSE)*VLOOKUP(A76,'FanGraphs ZiPS - Update - Pitch'!$B$2:$G$649, 6, FALSE)</f>
        <v>2.25</v>
      </c>
      <c r="I76" s="2">
        <f>H76-C76</f>
        <v>3.456999999999999E-2</v>
      </c>
      <c r="J76" s="2">
        <f>Table810[[#This Row],[Difference in Pre-Season Projected WAR and On-Pace WAR]]/Table810[[#This Row],[Pre-Season Projected WAR]]</f>
        <v>1.5604194219632302E-2</v>
      </c>
    </row>
    <row r="77" spans="1:10" x14ac:dyDescent="0.45">
      <c r="A77" t="s">
        <v>320</v>
      </c>
      <c r="B77" t="str">
        <f>VLOOKUP(Table810[[#This Row],[Player]], FanGraphs_Current___Pitcher[[Name]:[Team]], 2,FALSE)</f>
        <v>KCR</v>
      </c>
      <c r="C77" s="1">
        <f>VLOOKUP($A77, 'FanGraphs ZiPS - PreSeason - Pi'!$A$2:$AI$1942, 35, FALSE)</f>
        <v>1.9476500000000001</v>
      </c>
      <c r="D77" s="2">
        <f>VLOOKUP(Table810[[#This Row],[Player]], 'FanGraphs ZiPS - PreSeason - Pi'!$A$2:$G$1942, 7, FALSE)/C77</f>
        <v>13.349421097219725</v>
      </c>
      <c r="E77" s="1">
        <f>VLOOKUP($A77,FanGraphs_Current___Pitcher[[Name]:[WARWAR - Wins Above Replacement]], 25, FALSE)</f>
        <v>1.2</v>
      </c>
      <c r="F77" s="2">
        <f>IFERROR(VLOOKUP(A77, FanGraphs_Current___Pitcher[[Name]:[GG - Games Pitched]], 6, FALSE)/E77, 0)</f>
        <v>13.333333333333334</v>
      </c>
      <c r="G77" s="2">
        <f>F77-D77</f>
        <v>-1.6087763886391215E-2</v>
      </c>
      <c r="H77" s="2">
        <f>E77/VLOOKUP(A77, FanGraphs_Current___Pitcher[[Name]:[GG - Games Pitched]], 6, FALSE)*VLOOKUP(A77,'FanGraphs ZiPS - Update - Pitch'!$B$2:$G$649, 6, FALSE)</f>
        <v>2.1749999999999998</v>
      </c>
      <c r="I77" s="2">
        <f>H77-C77</f>
        <v>0.22734999999999972</v>
      </c>
      <c r="J77" s="2">
        <f>Table810[[#This Row],[Difference in Pre-Season Projected WAR and On-Pace WAR]]/Table810[[#This Row],[Pre-Season Projected WAR]]</f>
        <v>0.11673041870972696</v>
      </c>
    </row>
    <row r="78" spans="1:10" x14ac:dyDescent="0.45">
      <c r="A78" t="s">
        <v>1960</v>
      </c>
      <c r="B78" t="str">
        <f>VLOOKUP(Table810[[#This Row],[Player]], FanGraphs_Current___Pitcher[[Name]:[Team]], 2,FALSE)</f>
        <v>CHC</v>
      </c>
      <c r="C78" s="1">
        <f>VLOOKUP($A78, 'FanGraphs ZiPS - PreSeason - Pi'!$A$2:$AI$1942, 35, FALSE)</f>
        <v>1.2534000000000001</v>
      </c>
      <c r="D78" s="2">
        <f>VLOOKUP(Table810[[#This Row],[Player]], 'FanGraphs ZiPS - PreSeason - Pi'!$A$2:$G$1942, 7, FALSE)/C78</f>
        <v>19.945747566618795</v>
      </c>
      <c r="E78" s="1">
        <f>VLOOKUP($A78,FanGraphs_Current___Pitcher[[Name]:[WARWAR - Wins Above Replacement]], 25, FALSE)</f>
        <v>1.2</v>
      </c>
      <c r="F78" s="2">
        <f>IFERROR(VLOOKUP(A78, FanGraphs_Current___Pitcher[[Name]:[GG - Games Pitched]], 6, FALSE)/E78, 0)</f>
        <v>12.5</v>
      </c>
      <c r="G78" s="2">
        <f>F78-D78</f>
        <v>-7.4457475666187953</v>
      </c>
      <c r="H78" s="2">
        <f>E78/VLOOKUP(A78, FanGraphs_Current___Pitcher[[Name]:[GG - Games Pitched]], 6, FALSE)*VLOOKUP(A78,'FanGraphs ZiPS - Update - Pitch'!$B$2:$G$649, 6, FALSE)</f>
        <v>2.16</v>
      </c>
      <c r="I78" s="2">
        <f>H78-C78</f>
        <v>0.90660000000000007</v>
      </c>
      <c r="J78" s="2">
        <f>Table810[[#This Row],[Difference in Pre-Season Projected WAR and On-Pace WAR]]/Table810[[#This Row],[Pre-Season Projected WAR]]</f>
        <v>0.7233125897558641</v>
      </c>
    </row>
    <row r="79" spans="1:10" x14ac:dyDescent="0.45">
      <c r="A79" t="s">
        <v>1973</v>
      </c>
      <c r="B79" t="str">
        <f>VLOOKUP(Table810[[#This Row],[Player]], FanGraphs_Current___Pitcher[[Name]:[Team]], 2,FALSE)</f>
        <v>KCR</v>
      </c>
      <c r="C79" s="1">
        <f>VLOOKUP($A79, 'FanGraphs ZiPS - PreSeason - Pi'!$A$2:$AI$1942, 35, FALSE)</f>
        <v>0.86954500000000001</v>
      </c>
      <c r="D79" s="2">
        <f>VLOOKUP(Table810[[#This Row],[Player]], 'FanGraphs ZiPS - PreSeason - Pi'!$A$2:$G$1942, 7, FALSE)/C79</f>
        <v>29.900695191163194</v>
      </c>
      <c r="E79" s="1">
        <f>VLOOKUP($A79,FanGraphs_Current___Pitcher[[Name]:[WARWAR - Wins Above Replacement]], 25, FALSE)</f>
        <v>1.2</v>
      </c>
      <c r="F79" s="2">
        <f>IFERROR(VLOOKUP(A79, FanGraphs_Current___Pitcher[[Name]:[GG - Games Pitched]], 6, FALSE)/E79, 0)</f>
        <v>12.5</v>
      </c>
      <c r="G79" s="2">
        <f>F79-D79</f>
        <v>-17.400695191163194</v>
      </c>
      <c r="H79" s="2">
        <f>E79/VLOOKUP(A79, FanGraphs_Current___Pitcher[[Name]:[GG - Games Pitched]], 6, FALSE)*VLOOKUP(A79,'FanGraphs ZiPS - Update - Pitch'!$B$2:$G$649, 6, FALSE)</f>
        <v>2.16</v>
      </c>
      <c r="I79" s="2">
        <f>H79-C79</f>
        <v>1.2904550000000001</v>
      </c>
      <c r="J79" s="2">
        <f>Table810[[#This Row],[Difference in Pre-Season Projected WAR and On-Pace WAR]]/Table810[[#This Row],[Pre-Season Projected WAR]]</f>
        <v>1.4840577543427886</v>
      </c>
    </row>
    <row r="80" spans="1:10" x14ac:dyDescent="0.45">
      <c r="A80" t="s">
        <v>321</v>
      </c>
      <c r="B80" t="str">
        <f>VLOOKUP(Table810[[#This Row],[Player]], FanGraphs_Current___Pitcher[[Name]:[Team]], 2,FALSE)</f>
        <v>ATL</v>
      </c>
      <c r="C80" s="1">
        <f>VLOOKUP($A80, 'FanGraphs ZiPS - PreSeason - Pi'!$A$2:$AI$1942, 35, FALSE)</f>
        <v>1.9841299999999999</v>
      </c>
      <c r="D80" s="2">
        <f>VLOOKUP(Table810[[#This Row],[Player]], 'FanGraphs ZiPS - PreSeason - Pi'!$A$2:$G$1942, 7, FALSE)/C80</f>
        <v>13.607979315871439</v>
      </c>
      <c r="E80" s="1">
        <f>VLOOKUP($A80,FanGraphs_Current___Pitcher[[Name]:[WARWAR - Wins Above Replacement]], 25, FALSE)</f>
        <v>1.1000000000000001</v>
      </c>
      <c r="F80" s="2">
        <f>IFERROR(VLOOKUP(A80, FanGraphs_Current___Pitcher[[Name]:[GG - Games Pitched]], 6, FALSE)/E80, 0)</f>
        <v>13.636363636363635</v>
      </c>
      <c r="G80" s="2">
        <f>F80-D80</f>
        <v>2.8384320492195414E-2</v>
      </c>
      <c r="H80" s="2">
        <f>E80/VLOOKUP(A80, FanGraphs_Current___Pitcher[[Name]:[GG - Games Pitched]], 6, FALSE)*VLOOKUP(A80,'FanGraphs ZiPS - Update - Pitch'!$B$2:$G$649, 6, FALSE)</f>
        <v>2.1266666666666665</v>
      </c>
      <c r="I80" s="2">
        <f>H80-C80</f>
        <v>0.14253666666666653</v>
      </c>
      <c r="J80" s="2">
        <f>Table810[[#This Row],[Difference in Pre-Season Projected WAR and On-Pace WAR]]/Table810[[#This Row],[Pre-Season Projected WAR]]</f>
        <v>7.1838370805676316E-2</v>
      </c>
    </row>
    <row r="81" spans="1:10" x14ac:dyDescent="0.45">
      <c r="A81" t="s">
        <v>1966</v>
      </c>
      <c r="B81" t="str">
        <f>VLOOKUP(Table810[[#This Row],[Player]], FanGraphs_Current___Pitcher[[Name]:[Team]], 2,FALSE)</f>
        <v>CHC</v>
      </c>
      <c r="C81" s="1">
        <f>VLOOKUP($A81, 'FanGraphs ZiPS - PreSeason - Pi'!$A$2:$AI$1942, 35, FALSE)</f>
        <v>1.69801</v>
      </c>
      <c r="D81" s="2">
        <f>VLOOKUP(Table810[[#This Row],[Player]], 'FanGraphs ZiPS - PreSeason - Pi'!$A$2:$G$1942, 7, FALSE)/C81</f>
        <v>15.31204174298149</v>
      </c>
      <c r="E81" s="1">
        <f>VLOOKUP($A81,FanGraphs_Current___Pitcher[[Name]:[WARWAR - Wins Above Replacement]], 25, FALSE)</f>
        <v>1.1000000000000001</v>
      </c>
      <c r="F81" s="2">
        <f>IFERROR(VLOOKUP(A81, FanGraphs_Current___Pitcher[[Name]:[GG - Games Pitched]], 6, FALSE)/E81, 0)</f>
        <v>11.818181818181817</v>
      </c>
      <c r="G81" s="2">
        <f>F81-D81</f>
        <v>-3.4938599247996738</v>
      </c>
      <c r="H81" s="2">
        <f>E81/VLOOKUP(A81, FanGraphs_Current___Pitcher[[Name]:[GG - Games Pitched]], 6, FALSE)*VLOOKUP(A81,'FanGraphs ZiPS - Update - Pitch'!$B$2:$G$649, 6, FALSE)</f>
        <v>2.1153846153846154</v>
      </c>
      <c r="I81" s="2">
        <f>H81-C81</f>
        <v>0.4173746153846154</v>
      </c>
      <c r="J81" s="2">
        <f>Table810[[#This Row],[Difference in Pre-Season Projected WAR and On-Pace WAR]]/Table810[[#This Row],[Pre-Season Projected WAR]]</f>
        <v>0.24580221281654135</v>
      </c>
    </row>
    <row r="82" spans="1:10" x14ac:dyDescent="0.45">
      <c r="A82" t="s">
        <v>1969</v>
      </c>
      <c r="B82" t="str">
        <f>VLOOKUP(Table810[[#This Row],[Player]], FanGraphs_Current___Pitcher[[Name]:[Team]], 2,FALSE)</f>
        <v>MIN</v>
      </c>
      <c r="C82" s="1">
        <f>VLOOKUP($A82, 'FanGraphs ZiPS - PreSeason - Pi'!$A$2:$AI$1942, 35, FALSE)</f>
        <v>1.1486799999999999</v>
      </c>
      <c r="D82" s="2">
        <f>VLOOKUP(Table810[[#This Row],[Player]], 'FanGraphs ZiPS - PreSeason - Pi'!$A$2:$G$1942, 7, FALSE)/C82</f>
        <v>20.893547376118676</v>
      </c>
      <c r="E82" s="1">
        <f>VLOOKUP($A82,FanGraphs_Current___Pitcher[[Name]:[WARWAR - Wins Above Replacement]], 25, FALSE)</f>
        <v>1.1000000000000001</v>
      </c>
      <c r="F82" s="2">
        <f>IFERROR(VLOOKUP(A82, FanGraphs_Current___Pitcher[[Name]:[GG - Games Pitched]], 6, FALSE)/E82, 0)</f>
        <v>11.818181818181817</v>
      </c>
      <c r="G82" s="2">
        <f>F82-D82</f>
        <v>-9.0753655579368591</v>
      </c>
      <c r="H82" s="2">
        <f>E82/VLOOKUP(A82, FanGraphs_Current___Pitcher[[Name]:[GG - Games Pitched]], 6, FALSE)*VLOOKUP(A82,'FanGraphs ZiPS - Update - Pitch'!$B$2:$G$649, 6, FALSE)</f>
        <v>2.1153846153846154</v>
      </c>
      <c r="I82" s="2">
        <f>H82-C82</f>
        <v>0.9667046153846155</v>
      </c>
      <c r="J82" s="2">
        <f>Table810[[#This Row],[Difference in Pre-Season Projected WAR and On-Pace WAR]]/Table810[[#This Row],[Pre-Season Projected WAR]]</f>
        <v>0.84157869501046034</v>
      </c>
    </row>
    <row r="83" spans="1:10" x14ac:dyDescent="0.45">
      <c r="A83" t="s">
        <v>1993</v>
      </c>
      <c r="B83" t="str">
        <f>VLOOKUP(Table810[[#This Row],[Player]], FanGraphs_Current___Pitcher[[Name]:[Team]], 2,FALSE)</f>
        <v>MIL</v>
      </c>
      <c r="C83" s="1">
        <f>VLOOKUP($A83, 'FanGraphs ZiPS - PreSeason - Pi'!$A$2:$AI$1942, 35, FALSE)</f>
        <v>0.47166799999999998</v>
      </c>
      <c r="D83" s="2">
        <f>VLOOKUP(Table810[[#This Row],[Player]], 'FanGraphs ZiPS - PreSeason - Pi'!$A$2:$G$1942, 7, FALSE)/C83</f>
        <v>93.285955375391168</v>
      </c>
      <c r="E83" s="1">
        <f>VLOOKUP($A83,FanGraphs_Current___Pitcher[[Name]:[WARWAR - Wins Above Replacement]], 25, FALSE)</f>
        <v>1.2</v>
      </c>
      <c r="F83" s="2">
        <f>IFERROR(VLOOKUP(A83, FanGraphs_Current___Pitcher[[Name]:[GG - Games Pitched]], 6, FALSE)/E83, 0)</f>
        <v>24.166666666666668</v>
      </c>
      <c r="G83" s="2">
        <f>F83-D83</f>
        <v>-69.119288708724497</v>
      </c>
      <c r="H83" s="2">
        <f>E83/VLOOKUP(A83, FanGraphs_Current___Pitcher[[Name]:[GG - Games Pitched]], 6, FALSE)*VLOOKUP(A83,'FanGraphs ZiPS - Update - Pitch'!$B$2:$G$649, 6, FALSE)</f>
        <v>2.1103448275862067</v>
      </c>
      <c r="I83" s="2">
        <f>H83-C83</f>
        <v>1.6386768275862067</v>
      </c>
      <c r="J83" s="5">
        <f>Table810[[#This Row],[Difference in Pre-Season Projected WAR and On-Pace WAR]]/Table810[[#This Row],[Pre-Season Projected WAR]]</f>
        <v>3.4742166684748739</v>
      </c>
    </row>
    <row r="84" spans="1:10" x14ac:dyDescent="0.45">
      <c r="A84" t="s">
        <v>1995</v>
      </c>
      <c r="B84" t="str">
        <f>VLOOKUP(Table810[[#This Row],[Player]], FanGraphs_Current___Pitcher[[Name]:[Team]], 2,FALSE)</f>
        <v>MIN</v>
      </c>
      <c r="C84" s="1">
        <f>VLOOKUP($A84, 'FanGraphs ZiPS - PreSeason - Pi'!$A$2:$AI$1942, 35, FALSE)</f>
        <v>0.76427999999999996</v>
      </c>
      <c r="D84" s="2">
        <f>VLOOKUP(Table810[[#This Row],[Player]], 'FanGraphs ZiPS - PreSeason - Pi'!$A$2:$G$1942, 7, FALSE)/C84</f>
        <v>66.729470874548596</v>
      </c>
      <c r="E84" s="1">
        <f>VLOOKUP($A84,FanGraphs_Current___Pitcher[[Name]:[WARWAR - Wins Above Replacement]], 25, FALSE)</f>
        <v>1.2</v>
      </c>
      <c r="F84" s="2">
        <f>IFERROR(VLOOKUP(A84, FanGraphs_Current___Pitcher[[Name]:[GG - Games Pitched]], 6, FALSE)/E84, 0)</f>
        <v>31.666666666666668</v>
      </c>
      <c r="G84" s="2">
        <f>F84-D84</f>
        <v>-35.062804207881925</v>
      </c>
      <c r="H84" s="2">
        <f>E84/VLOOKUP(A84, FanGraphs_Current___Pitcher[[Name]:[GG - Games Pitched]], 6, FALSE)*VLOOKUP(A84,'FanGraphs ZiPS - Update - Pitch'!$B$2:$G$649, 6, FALSE)</f>
        <v>2.0526315789473686</v>
      </c>
      <c r="I84" s="2">
        <f>H84-C84</f>
        <v>1.2883515789473687</v>
      </c>
      <c r="J84" s="5">
        <f>Table810[[#This Row],[Difference in Pre-Season Projected WAR and On-Pace WAR]]/Table810[[#This Row],[Pre-Season Projected WAR]]</f>
        <v>1.6857062581087674</v>
      </c>
    </row>
    <row r="85" spans="1:10" x14ac:dyDescent="0.45">
      <c r="A85" t="s">
        <v>319</v>
      </c>
      <c r="B85" t="str">
        <f>VLOOKUP(Table810[[#This Row],[Player]], FanGraphs_Current___Pitcher[[Name]:[Team]], 2,FALSE)</f>
        <v>NYM</v>
      </c>
      <c r="C85" s="1">
        <f>VLOOKUP($A85, 'FanGraphs ZiPS - PreSeason - Pi'!$A$2:$AI$1942, 35, FALSE)</f>
        <v>1.0823799999999999</v>
      </c>
      <c r="D85" s="2">
        <f>VLOOKUP(Table810[[#This Row],[Player]], 'FanGraphs ZiPS - PreSeason - Pi'!$A$2:$G$1942, 7, FALSE)/C85</f>
        <v>16.630019032132893</v>
      </c>
      <c r="E85" s="1">
        <f>VLOOKUP($A85,FanGraphs_Current___Pitcher[[Name]:[WARWAR - Wins Above Replacement]], 25, FALSE)</f>
        <v>1.2</v>
      </c>
      <c r="F85" s="2">
        <f>IFERROR(VLOOKUP(A85, FanGraphs_Current___Pitcher[[Name]:[GG - Games Pitched]], 6, FALSE)/E85, 0)</f>
        <v>13.333333333333334</v>
      </c>
      <c r="G85" s="2">
        <f>F85-D85</f>
        <v>-3.2966856987995588</v>
      </c>
      <c r="H85" s="2">
        <f>E85/VLOOKUP(A85, FanGraphs_Current___Pitcher[[Name]:[GG - Games Pitched]], 6, FALSE)*VLOOKUP(A85,'FanGraphs ZiPS - Update - Pitch'!$B$2:$G$649, 6, FALSE)</f>
        <v>2.0249999999999999</v>
      </c>
      <c r="I85" s="2">
        <f>H85-C85</f>
        <v>0.94262000000000001</v>
      </c>
      <c r="J85" s="2">
        <f>Table810[[#This Row],[Difference in Pre-Season Projected WAR and On-Pace WAR]]/Table810[[#This Row],[Pre-Season Projected WAR]]</f>
        <v>0.87087714111495051</v>
      </c>
    </row>
    <row r="86" spans="1:10" x14ac:dyDescent="0.45">
      <c r="A86" t="s">
        <v>318</v>
      </c>
      <c r="B86" t="str">
        <f>VLOOKUP(Table810[[#This Row],[Player]], FanGraphs_Current___Pitcher[[Name]:[Team]], 2,FALSE)</f>
        <v>COL</v>
      </c>
      <c r="C86" s="1">
        <f>VLOOKUP($A86, 'FanGraphs ZiPS - PreSeason - Pi'!$A$2:$AI$1942, 35, FALSE)</f>
        <v>1.2146399999999999</v>
      </c>
      <c r="D86" s="2">
        <f>VLOOKUP(Table810[[#This Row],[Player]], 'FanGraphs ZiPS - PreSeason - Pi'!$A$2:$G$1942, 7, FALSE)/C86</f>
        <v>16.465784100638874</v>
      </c>
      <c r="E86" s="1">
        <f>VLOOKUP($A86,FanGraphs_Current___Pitcher[[Name]:[WARWAR - Wins Above Replacement]], 25, FALSE)</f>
        <v>1.2</v>
      </c>
      <c r="F86" s="2">
        <f>IFERROR(VLOOKUP(A86, FanGraphs_Current___Pitcher[[Name]:[GG - Games Pitched]], 6, FALSE)/E86, 0)</f>
        <v>13.333333333333334</v>
      </c>
      <c r="G86" s="2">
        <f>F86-D86</f>
        <v>-3.1324507673055404</v>
      </c>
      <c r="H86" s="2">
        <f>E86/VLOOKUP(A86, FanGraphs_Current___Pitcher[[Name]:[GG - Games Pitched]], 6, FALSE)*VLOOKUP(A86,'FanGraphs ZiPS - Update - Pitch'!$B$2:$G$649, 6, FALSE)</f>
        <v>2.0249999999999999</v>
      </c>
      <c r="I86" s="2">
        <f>H86-C86</f>
        <v>0.81035999999999997</v>
      </c>
      <c r="J86" s="2">
        <f>Table810[[#This Row],[Difference in Pre-Season Projected WAR and On-Pace WAR]]/Table810[[#This Row],[Pre-Season Projected WAR]]</f>
        <v>0.66716064018968579</v>
      </c>
    </row>
    <row r="87" spans="1:10" x14ac:dyDescent="0.45">
      <c r="A87" t="s">
        <v>107</v>
      </c>
      <c r="B87" t="str">
        <f>VLOOKUP(Table810[[#This Row],[Player]], FanGraphs_Current___Pitcher[[Name]:[Team]], 2,FALSE)</f>
        <v>TOR</v>
      </c>
      <c r="C87" s="1">
        <f>VLOOKUP($A87, 'FanGraphs ZiPS - PreSeason - Pi'!$A$2:$AI$1942, 35, FALSE)</f>
        <v>3.8244099999999999</v>
      </c>
      <c r="D87" s="2">
        <f>VLOOKUP(Table810[[#This Row],[Player]], 'FanGraphs ZiPS - PreSeason - Pi'!$A$2:$G$1942, 7, FALSE)/C87</f>
        <v>7.5828689915568681</v>
      </c>
      <c r="E87" s="1">
        <f>VLOOKUP($A87,FanGraphs_Current___Pitcher[[Name]:[WARWAR - Wins Above Replacement]], 25, FALSE)</f>
        <v>1.1000000000000001</v>
      </c>
      <c r="F87" s="2">
        <f>IFERROR(VLOOKUP(A87, FanGraphs_Current___Pitcher[[Name]:[GG - Games Pitched]], 6, FALSE)/E87, 0)</f>
        <v>15.454545454545453</v>
      </c>
      <c r="G87" s="2">
        <f>F87-D87</f>
        <v>7.8716764629885851</v>
      </c>
      <c r="H87" s="2">
        <f>E87/VLOOKUP(A87, FanGraphs_Current___Pitcher[[Name]:[GG - Games Pitched]], 6, FALSE)*VLOOKUP(A87,'FanGraphs ZiPS - Update - Pitch'!$B$2:$G$649, 6, FALSE)</f>
        <v>2.0058823529411764</v>
      </c>
      <c r="I87" s="2">
        <f>H87-C87</f>
        <v>-1.8185276470588234</v>
      </c>
      <c r="J87" s="2">
        <f>Table810[[#This Row],[Difference in Pre-Season Projected WAR and On-Pace WAR]]/Table810[[#This Row],[Pre-Season Projected WAR]]</f>
        <v>-0.47550541052314566</v>
      </c>
    </row>
    <row r="88" spans="1:10" x14ac:dyDescent="0.45">
      <c r="A88" t="s">
        <v>116</v>
      </c>
      <c r="B88" t="str">
        <f>VLOOKUP(Table810[[#This Row],[Player]], FanGraphs_Current___Pitcher[[Name]:[Team]], 2,FALSE)</f>
        <v>HOU</v>
      </c>
      <c r="C88" s="1">
        <f>VLOOKUP($A88, 'FanGraphs ZiPS - PreSeason - Pi'!$A$2:$AI$1942, 35, FALSE)</f>
        <v>3.19015</v>
      </c>
      <c r="D88" s="2">
        <f>VLOOKUP(Table810[[#This Row],[Player]], 'FanGraphs ZiPS - PreSeason - Pi'!$A$2:$G$1942, 7, FALSE)/C88</f>
        <v>9.0904816387944134</v>
      </c>
      <c r="E88" s="1">
        <f>VLOOKUP($A88,FanGraphs_Current___Pitcher[[Name]:[WARWAR - Wins Above Replacement]], 25, FALSE)</f>
        <v>1</v>
      </c>
      <c r="F88" s="2">
        <f>IFERROR(VLOOKUP(A88, FanGraphs_Current___Pitcher[[Name]:[GG - Games Pitched]], 6, FALSE)/E88, 0)</f>
        <v>14</v>
      </c>
      <c r="G88" s="2">
        <f>F88-D88</f>
        <v>4.9095183612055866</v>
      </c>
      <c r="H88" s="2">
        <f>E88/VLOOKUP(A88, FanGraphs_Current___Pitcher[[Name]:[GG - Games Pitched]], 6, FALSE)*VLOOKUP(A88,'FanGraphs ZiPS - Update - Pitch'!$B$2:$G$649, 6, FALSE)</f>
        <v>2</v>
      </c>
      <c r="I88" s="2">
        <f>H88-C88</f>
        <v>-1.19015</v>
      </c>
      <c r="J88" s="2">
        <f>Table810[[#This Row],[Difference in Pre-Season Projected WAR and On-Pace WAR]]/Table810[[#This Row],[Pre-Season Projected WAR]]</f>
        <v>-0.37307023180728177</v>
      </c>
    </row>
    <row r="89" spans="1:10" x14ac:dyDescent="0.45">
      <c r="A89" t="s">
        <v>1991</v>
      </c>
      <c r="B89" t="str">
        <f>VLOOKUP(Table810[[#This Row],[Player]], FanGraphs_Current___Pitcher[[Name]:[Team]], 2,FALSE)</f>
        <v>BOS</v>
      </c>
      <c r="C89" s="1">
        <f>VLOOKUP($A89, 'FanGraphs ZiPS - PreSeason - Pi'!$A$2:$AI$1942, 35, FALSE)</f>
        <v>0.30114200000000002</v>
      </c>
      <c r="D89" s="2">
        <f>VLOOKUP(Table810[[#This Row],[Player]], 'FanGraphs ZiPS - PreSeason - Pi'!$A$2:$G$1942, 7, FALSE)/C89</f>
        <v>99.620776909232177</v>
      </c>
      <c r="E89" s="1">
        <f>VLOOKUP($A89,FanGraphs_Current___Pitcher[[Name]:[WARWAR - Wins Above Replacement]], 25, FALSE)</f>
        <v>1.2</v>
      </c>
      <c r="F89" s="2">
        <f>IFERROR(VLOOKUP(A89, FanGraphs_Current___Pitcher[[Name]:[GG - Games Pitched]], 6, FALSE)/E89, 0)</f>
        <v>23.333333333333336</v>
      </c>
      <c r="G89" s="2">
        <f>F89-D89</f>
        <v>-76.287443575898834</v>
      </c>
      <c r="H89" s="2">
        <f>E89/VLOOKUP(A89, FanGraphs_Current___Pitcher[[Name]:[GG - Games Pitched]], 6, FALSE)*VLOOKUP(A89,'FanGraphs ZiPS - Update - Pitch'!$B$2:$G$649, 6, FALSE)</f>
        <v>1.9714285714285715</v>
      </c>
      <c r="I89" s="2">
        <f>H89-C89</f>
        <v>1.6702865714285715</v>
      </c>
      <c r="J89" s="2">
        <f>Table810[[#This Row],[Difference in Pre-Season Projected WAR and On-Pace WAR]]/Table810[[#This Row],[Pre-Season Projected WAR]]</f>
        <v>5.5465081968924013</v>
      </c>
    </row>
    <row r="90" spans="1:10" x14ac:dyDescent="0.45">
      <c r="A90" t="s">
        <v>326</v>
      </c>
      <c r="B90" t="str">
        <f>VLOOKUP(Table810[[#This Row],[Player]], FanGraphs_Current___Pitcher[[Name]:[Team]], 2,FALSE)</f>
        <v>SEA</v>
      </c>
      <c r="C90" s="1">
        <f>VLOOKUP($A90, 'FanGraphs ZiPS - PreSeason - Pi'!$A$2:$AI$1942, 35, FALSE)</f>
        <v>2.1204499999999999</v>
      </c>
      <c r="D90" s="2">
        <f>VLOOKUP(Table810[[#This Row],[Player]], 'FanGraphs ZiPS - PreSeason - Pi'!$A$2:$G$1942, 7, FALSE)/C90</f>
        <v>12.733146266122757</v>
      </c>
      <c r="E90" s="1">
        <f>VLOOKUP($A90,FanGraphs_Current___Pitcher[[Name]:[WARWAR - Wins Above Replacement]], 25, FALSE)</f>
        <v>1.1000000000000001</v>
      </c>
      <c r="F90" s="2">
        <f>IFERROR(VLOOKUP(A90, FanGraphs_Current___Pitcher[[Name]:[GG - Games Pitched]], 6, FALSE)/E90, 0)</f>
        <v>15.454545454545453</v>
      </c>
      <c r="G90" s="2">
        <f>F90-D90</f>
        <v>2.721399188422696</v>
      </c>
      <c r="H90" s="2">
        <f>E90/VLOOKUP(A90, FanGraphs_Current___Pitcher[[Name]:[GG - Games Pitched]], 6, FALSE)*VLOOKUP(A90,'FanGraphs ZiPS - Update - Pitch'!$B$2:$G$649, 6, FALSE)</f>
        <v>1.9411764705882355</v>
      </c>
      <c r="I90" s="2">
        <f>H90-C90</f>
        <v>-0.17927352941176444</v>
      </c>
      <c r="J90" s="2">
        <f>Table810[[#This Row],[Difference in Pre-Season Projected WAR and On-Pace WAR]]/Table810[[#This Row],[Pre-Season Projected WAR]]</f>
        <v>-8.4545039690520615E-2</v>
      </c>
    </row>
    <row r="91" spans="1:10" x14ac:dyDescent="0.45">
      <c r="A91" t="s">
        <v>1967</v>
      </c>
      <c r="B91" t="str">
        <f>VLOOKUP(Table810[[#This Row],[Player]], FanGraphs_Current___Pitcher[[Name]:[Team]], 2,FALSE)</f>
        <v>NYM</v>
      </c>
      <c r="C91" s="1">
        <f>VLOOKUP($A91, 'FanGraphs ZiPS - PreSeason - Pi'!$A$2:$AI$1942, 35, FALSE)</f>
        <v>1.4489000000000001</v>
      </c>
      <c r="D91" s="2">
        <f>VLOOKUP(Table810[[#This Row],[Player]], 'FanGraphs ZiPS - PreSeason - Pi'!$A$2:$G$1942, 7, FALSE)/C91</f>
        <v>20.015183932638553</v>
      </c>
      <c r="E91" s="1">
        <f>VLOOKUP($A91,FanGraphs_Current___Pitcher[[Name]:[WARWAR - Wins Above Replacement]], 25, FALSE)</f>
        <v>1</v>
      </c>
      <c r="F91" s="2">
        <f>IFERROR(VLOOKUP(A91, FanGraphs_Current___Pitcher[[Name]:[GG - Games Pitched]], 6, FALSE)/E91, 0)</f>
        <v>15</v>
      </c>
      <c r="G91" s="2">
        <f>F91-D91</f>
        <v>-5.0151839326385534</v>
      </c>
      <c r="H91" s="2">
        <f>E91/VLOOKUP(A91, FanGraphs_Current___Pitcher[[Name]:[GG - Games Pitched]], 6, FALSE)*VLOOKUP(A91,'FanGraphs ZiPS - Update - Pitch'!$B$2:$G$649, 6, FALSE)</f>
        <v>1.9333333333333333</v>
      </c>
      <c r="I91" s="2">
        <f>H91-C91</f>
        <v>0.48443333333333327</v>
      </c>
      <c r="J91" s="2">
        <f>Table810[[#This Row],[Difference in Pre-Season Projected WAR and On-Pace WAR]]/Table810[[#This Row],[Pre-Season Projected WAR]]</f>
        <v>0.33434559550923681</v>
      </c>
    </row>
    <row r="92" spans="1:10" x14ac:dyDescent="0.45">
      <c r="A92" t="s">
        <v>1962</v>
      </c>
      <c r="B92" t="str">
        <f>VLOOKUP(Table810[[#This Row],[Player]], FanGraphs_Current___Pitcher[[Name]:[Team]], 2,FALSE)</f>
        <v>SDP</v>
      </c>
      <c r="C92" s="1">
        <f>VLOOKUP($A92, 'FanGraphs ZiPS - PreSeason - Pi'!$A$2:$AI$1942, 35, FALSE)</f>
        <v>2.5330699999999999</v>
      </c>
      <c r="D92" s="2">
        <f>VLOOKUP(Table810[[#This Row],[Player]], 'FanGraphs ZiPS - PreSeason - Pi'!$A$2:$G$1942, 7, FALSE)/C92</f>
        <v>9.4746690774435773</v>
      </c>
      <c r="E92" s="1">
        <f>VLOOKUP($A92,FanGraphs_Current___Pitcher[[Name]:[WARWAR - Wins Above Replacement]], 25, FALSE)</f>
        <v>1</v>
      </c>
      <c r="F92" s="2">
        <f>IFERROR(VLOOKUP(A92, FanGraphs_Current___Pitcher[[Name]:[GG - Games Pitched]], 6, FALSE)/E92, 0)</f>
        <v>11</v>
      </c>
      <c r="G92" s="2">
        <f>F92-D92</f>
        <v>1.5253309225564227</v>
      </c>
      <c r="H92" s="2">
        <f>E92/VLOOKUP(A92, FanGraphs_Current___Pitcher[[Name]:[GG - Games Pitched]], 6, FALSE)*VLOOKUP(A92,'FanGraphs ZiPS - Update - Pitch'!$B$2:$G$649, 6, FALSE)</f>
        <v>1.9090909090909092</v>
      </c>
      <c r="I92" s="2">
        <f>H92-C92</f>
        <v>-0.62397909090909076</v>
      </c>
      <c r="J92" s="2">
        <f>Table810[[#This Row],[Difference in Pre-Season Projected WAR and On-Pace WAR]]/Table810[[#This Row],[Pre-Season Projected WAR]]</f>
        <v>-0.24633314156698818</v>
      </c>
    </row>
    <row r="93" spans="1:10" x14ac:dyDescent="0.45">
      <c r="A93" t="s">
        <v>1981</v>
      </c>
      <c r="B93" t="str">
        <f>VLOOKUP(Table810[[#This Row],[Player]], FanGraphs_Current___Pitcher[[Name]:[Team]], 2,FALSE)</f>
        <v>BAL</v>
      </c>
      <c r="C93" s="1">
        <f>VLOOKUP($A93, 'FanGraphs ZiPS - PreSeason - Pi'!$A$2:$AI$1942, 35, FALSE)</f>
        <v>0.15251899999999999</v>
      </c>
      <c r="D93" s="2">
        <f>VLOOKUP(Table810[[#This Row],[Player]], 'FanGraphs ZiPS - PreSeason - Pi'!$A$2:$G$1942, 7, FALSE)/C93</f>
        <v>111.46152282666422</v>
      </c>
      <c r="E93" s="1">
        <f>VLOOKUP($A93,FanGraphs_Current___Pitcher[[Name]:[WARWAR - Wins Above Replacement]], 25, FALSE)</f>
        <v>1.2</v>
      </c>
      <c r="F93" s="2">
        <f>IFERROR(VLOOKUP(A93, FanGraphs_Current___Pitcher[[Name]:[GG - Games Pitched]], 6, FALSE)/E93, 0)</f>
        <v>14.166666666666668</v>
      </c>
      <c r="G93" s="2">
        <f>F93-D93</f>
        <v>-97.294856159997551</v>
      </c>
      <c r="H93" s="2">
        <f>E93/VLOOKUP(A93, FanGraphs_Current___Pitcher[[Name]:[GG - Games Pitched]], 6, FALSE)*VLOOKUP(A93,'FanGraphs ZiPS - Update - Pitch'!$B$2:$G$649, 6, FALSE)</f>
        <v>1.9058823529411764</v>
      </c>
      <c r="I93" s="2">
        <f>H93-C93</f>
        <v>1.7533633529411763</v>
      </c>
      <c r="J93" s="5">
        <f>Table810[[#This Row],[Difference in Pre-Season Projected WAR and On-Pace WAR]]/Table810[[#This Row],[Pre-Season Projected WAR]]</f>
        <v>11.496032316899379</v>
      </c>
    </row>
    <row r="94" spans="1:10" x14ac:dyDescent="0.45">
      <c r="A94" t="s">
        <v>2001</v>
      </c>
      <c r="B94" t="str">
        <f>VLOOKUP(Table810[[#This Row],[Player]], FanGraphs_Current___Pitcher[[Name]:[Team]], 2,FALSE)</f>
        <v>NYM</v>
      </c>
      <c r="C94" s="1">
        <f>VLOOKUP($A94, 'FanGraphs ZiPS - PreSeason - Pi'!$A$2:$AI$1942, 35, FALSE)</f>
        <v>0.95555000000000001</v>
      </c>
      <c r="D94" s="2">
        <f>VLOOKUP(Table810[[#This Row],[Player]], 'FanGraphs ZiPS - PreSeason - Pi'!$A$2:$G$1942, 7, FALSE)/C94</f>
        <v>27.209460520119304</v>
      </c>
      <c r="E94" s="1">
        <f>VLOOKUP($A94,FanGraphs_Current___Pitcher[[Name]:[WARWAR - Wins Above Replacement]], 25, FALSE)</f>
        <v>0.8</v>
      </c>
      <c r="F94" s="2">
        <f>IFERROR(VLOOKUP(A94, FanGraphs_Current___Pitcher[[Name]:[GG - Games Pitched]], 6, FALSE)/E94, 0)</f>
        <v>10</v>
      </c>
      <c r="G94" s="2">
        <f>F94-D94</f>
        <v>-17.209460520119304</v>
      </c>
      <c r="H94" s="2">
        <f>E94/VLOOKUP(A94, FanGraphs_Current___Pitcher[[Name]:[GG - Games Pitched]], 6, FALSE)*VLOOKUP(A94,'FanGraphs ZiPS - Update - Pitch'!$B$2:$G$649, 6, FALSE)</f>
        <v>1.9000000000000001</v>
      </c>
      <c r="I94" s="2">
        <f>H94-C94</f>
        <v>0.94445000000000012</v>
      </c>
      <c r="J94" s="2">
        <f>Table810[[#This Row],[Difference in Pre-Season Projected WAR and On-Pace WAR]]/Table810[[#This Row],[Pre-Season Projected WAR]]</f>
        <v>0.98838365339333378</v>
      </c>
    </row>
    <row r="95" spans="1:10" x14ac:dyDescent="0.45">
      <c r="A95" t="s">
        <v>1982</v>
      </c>
      <c r="B95" t="str">
        <f>VLOOKUP(Table810[[#This Row],[Player]], FanGraphs_Current___Pitcher[[Name]:[Team]], 2,FALSE)</f>
        <v>SFG</v>
      </c>
      <c r="C95" s="1">
        <f>VLOOKUP($A95, 'FanGraphs ZiPS - PreSeason - Pi'!$A$2:$AI$1942, 35, FALSE)</f>
        <v>0.86514800000000003</v>
      </c>
      <c r="D95" s="2">
        <f>VLOOKUP(Table810[[#This Row],[Player]], 'FanGraphs ZiPS - PreSeason - Pi'!$A$2:$G$1942, 7, FALSE)/C95</f>
        <v>64.728809406020702</v>
      </c>
      <c r="E95" s="1">
        <f>VLOOKUP($A95,FanGraphs_Current___Pitcher[[Name]:[WARWAR - Wins Above Replacement]], 25, FALSE)</f>
        <v>1.1000000000000001</v>
      </c>
      <c r="F95" s="2">
        <f>IFERROR(VLOOKUP(A95, FanGraphs_Current___Pitcher[[Name]:[GG - Games Pitched]], 6, FALSE)/E95, 0)</f>
        <v>38.18181818181818</v>
      </c>
      <c r="G95" s="2">
        <f>F95-D95</f>
        <v>-26.546991224202522</v>
      </c>
      <c r="H95" s="2">
        <f>E95/VLOOKUP(A95, FanGraphs_Current___Pitcher[[Name]:[GG - Games Pitched]], 6, FALSE)*VLOOKUP(A95,'FanGraphs ZiPS - Update - Pitch'!$B$2:$G$649, 6, FALSE)</f>
        <v>1.8857142857142857</v>
      </c>
      <c r="I95" s="2">
        <f>H95-C95</f>
        <v>1.0205662857142856</v>
      </c>
      <c r="J95" s="5">
        <f>Table810[[#This Row],[Difference in Pre-Season Projected WAR and On-Pace WAR]]/Table810[[#This Row],[Pre-Season Projected WAR]]</f>
        <v>1.1796435820394726</v>
      </c>
    </row>
    <row r="96" spans="1:10" x14ac:dyDescent="0.45">
      <c r="A96" t="s">
        <v>2043</v>
      </c>
      <c r="B96" t="str">
        <f>VLOOKUP(Table810[[#This Row],[Player]], FanGraphs_Current___Pitcher[[Name]:[Team]], 2,FALSE)</f>
        <v>NYY</v>
      </c>
      <c r="C96" s="1">
        <f>VLOOKUP($A96, 'FanGraphs ZiPS - PreSeason - Pi'!$A$2:$AI$1942, 35, FALSE)</f>
        <v>0.35752499999999998</v>
      </c>
      <c r="D96" s="2">
        <f>VLOOKUP(Table810[[#This Row],[Player]], 'FanGraphs ZiPS - PreSeason - Pi'!$A$2:$G$1942, 7, FALSE)/C96</f>
        <v>173.41444654219987</v>
      </c>
      <c r="E96" s="1">
        <f>VLOOKUP($A96,FanGraphs_Current___Pitcher[[Name]:[WARWAR - Wins Above Replacement]], 25, FALSE)</f>
        <v>1</v>
      </c>
      <c r="F96" s="2">
        <f>IFERROR(VLOOKUP(A96, FanGraphs_Current___Pitcher[[Name]:[GG - Games Pitched]], 6, FALSE)/E96, 0)</f>
        <v>35</v>
      </c>
      <c r="G96" s="2">
        <f>F96-D96</f>
        <v>-138.41444654219987</v>
      </c>
      <c r="H96" s="2">
        <f>E96/VLOOKUP(A96, FanGraphs_Current___Pitcher[[Name]:[GG - Games Pitched]], 6, FALSE)*VLOOKUP(A96,'FanGraphs ZiPS - Update - Pitch'!$B$2:$G$649, 6, FALSE)</f>
        <v>1.857142857142857</v>
      </c>
      <c r="I96" s="2">
        <f>H96-C96</f>
        <v>1.4996178571428569</v>
      </c>
      <c r="J96" s="5">
        <f>Table810[[#This Row],[Difference in Pre-Season Projected WAR and On-Pace WAR]]/Table810[[#This Row],[Pre-Season Projected WAR]]</f>
        <v>4.1944419471165846</v>
      </c>
    </row>
    <row r="97" spans="1:10" x14ac:dyDescent="0.45">
      <c r="A97" t="s">
        <v>1964</v>
      </c>
      <c r="B97" t="str">
        <f>VLOOKUP(Table810[[#This Row],[Player]], FanGraphs_Current___Pitcher[[Name]:[Team]], 2,FALSE)</f>
        <v>TEX</v>
      </c>
      <c r="C97" s="1">
        <f>VLOOKUP($A97, 'FanGraphs ZiPS - PreSeason - Pi'!$A$2:$AI$1942, 35, FALSE)</f>
        <v>1.8411</v>
      </c>
      <c r="D97" s="2">
        <f>VLOOKUP(Table810[[#This Row],[Player]], 'FanGraphs ZiPS - PreSeason - Pi'!$A$2:$G$1942, 7, FALSE)/C97</f>
        <v>12.49253163869426</v>
      </c>
      <c r="E97" s="1">
        <f>VLOOKUP($A97,FanGraphs_Current___Pitcher[[Name]:[WARWAR - Wins Above Replacement]], 25, FALSE)</f>
        <v>1</v>
      </c>
      <c r="F97" s="2">
        <f>IFERROR(VLOOKUP(A97, FanGraphs_Current___Pitcher[[Name]:[GG - Games Pitched]], 6, FALSE)/E97, 0)</f>
        <v>13</v>
      </c>
      <c r="G97" s="2">
        <f>F97-D97</f>
        <v>0.50746836130574025</v>
      </c>
      <c r="H97" s="2">
        <f>E97/VLOOKUP(A97, FanGraphs_Current___Pitcher[[Name]:[GG - Games Pitched]], 6, FALSE)*VLOOKUP(A97,'FanGraphs ZiPS - Update - Pitch'!$B$2:$G$649, 6, FALSE)</f>
        <v>1.8461538461538463</v>
      </c>
      <c r="I97" s="2">
        <f>H97-C97</f>
        <v>5.0538461538462975E-3</v>
      </c>
      <c r="J97" s="2">
        <f>Table810[[#This Row],[Difference in Pre-Season Projected WAR and On-Pace WAR]]/Table810[[#This Row],[Pre-Season Projected WAR]]</f>
        <v>2.7450144771312248E-3</v>
      </c>
    </row>
    <row r="98" spans="1:10" x14ac:dyDescent="0.45">
      <c r="A98" t="s">
        <v>1990</v>
      </c>
      <c r="B98" t="str">
        <f>VLOOKUP(Table810[[#This Row],[Player]], FanGraphs_Current___Pitcher[[Name]:[Team]], 2,FALSE)</f>
        <v>CLE</v>
      </c>
      <c r="C98" s="1">
        <f>VLOOKUP($A98, 'FanGraphs ZiPS - PreSeason - Pi'!$A$2:$AI$1942, 35, FALSE)</f>
        <v>0.20338200000000001</v>
      </c>
      <c r="D98" s="2">
        <f>VLOOKUP(Table810[[#This Row],[Player]], 'FanGraphs ZiPS - PreSeason - Pi'!$A$2:$G$1942, 7, FALSE)/C98</f>
        <v>211.42480652171776</v>
      </c>
      <c r="E98" s="1">
        <f>VLOOKUP($A98,FanGraphs_Current___Pitcher[[Name]:[WARWAR - Wins Above Replacement]], 25, FALSE)</f>
        <v>1.1000000000000001</v>
      </c>
      <c r="F98" s="2">
        <f>IFERROR(VLOOKUP(A98, FanGraphs_Current___Pitcher[[Name]:[GG - Games Pitched]], 6, FALSE)/E98, 0)</f>
        <v>33.636363636363633</v>
      </c>
      <c r="G98" s="2">
        <f>F98-D98</f>
        <v>-177.78844288535413</v>
      </c>
      <c r="H98" s="2">
        <f>E98/VLOOKUP(A98, FanGraphs_Current___Pitcher[[Name]:[GG - Games Pitched]], 6, FALSE)*VLOOKUP(A98,'FanGraphs ZiPS - Update - Pitch'!$B$2:$G$649, 6, FALSE)</f>
        <v>1.8432432432432433</v>
      </c>
      <c r="I98" s="2">
        <f>H98-C98</f>
        <v>1.6398612432432433</v>
      </c>
      <c r="J98" s="5">
        <f>Table810[[#This Row],[Difference in Pre-Season Projected WAR and On-Pace WAR]]/Table810[[#This Row],[Pre-Season Projected WAR]]</f>
        <v>8.0629615366317733</v>
      </c>
    </row>
    <row r="99" spans="1:10" x14ac:dyDescent="0.45">
      <c r="A99" t="s">
        <v>1971</v>
      </c>
      <c r="B99" t="str">
        <f>VLOOKUP(Table810[[#This Row],[Player]], FanGraphs_Current___Pitcher[[Name]:[Team]], 2,FALSE)</f>
        <v>HOU</v>
      </c>
      <c r="C99" s="1">
        <f>VLOOKUP($A99, 'FanGraphs ZiPS - PreSeason - Pi'!$A$2:$AI$1942, 35, FALSE)</f>
        <v>1.8809199999999999</v>
      </c>
      <c r="D99" s="2">
        <f>VLOOKUP(Table810[[#This Row],[Player]], 'FanGraphs ZiPS - PreSeason - Pi'!$A$2:$G$1942, 7, FALSE)/C99</f>
        <v>14.886332220402782</v>
      </c>
      <c r="E99" s="1">
        <f>VLOOKUP($A99,FanGraphs_Current___Pitcher[[Name]:[WARWAR - Wins Above Replacement]], 25, FALSE)</f>
        <v>1</v>
      </c>
      <c r="F99" s="2">
        <f>IFERROR(VLOOKUP(A99, FanGraphs_Current___Pitcher[[Name]:[GG - Games Pitched]], 6, FALSE)/E99, 0)</f>
        <v>17</v>
      </c>
      <c r="G99" s="2">
        <f>F99-D99</f>
        <v>2.1136677795972183</v>
      </c>
      <c r="H99" s="2">
        <f>E99/VLOOKUP(A99, FanGraphs_Current___Pitcher[[Name]:[GG - Games Pitched]], 6, FALSE)*VLOOKUP(A99,'FanGraphs ZiPS - Update - Pitch'!$B$2:$G$649, 6, FALSE)</f>
        <v>1.8235294117647058</v>
      </c>
      <c r="I99" s="2">
        <f>H99-C99</f>
        <v>-5.7390588235294082E-2</v>
      </c>
      <c r="J99" s="2">
        <f>Table810[[#This Row],[Difference in Pre-Season Projected WAR and On-Pace WAR]]/Table810[[#This Row],[Pre-Season Projected WAR]]</f>
        <v>-3.0511977242675969E-2</v>
      </c>
    </row>
    <row r="100" spans="1:10" x14ac:dyDescent="0.45">
      <c r="A100" t="s">
        <v>324</v>
      </c>
      <c r="B100" t="str">
        <f>VLOOKUP(Table810[[#This Row],[Player]], FanGraphs_Current___Pitcher[[Name]:[Team]], 2,FALSE)</f>
        <v>STL</v>
      </c>
      <c r="C100" s="1">
        <f>VLOOKUP($A100, 'FanGraphs ZiPS - PreSeason - Pi'!$A$2:$AI$1942, 35, FALSE)</f>
        <v>1.70262</v>
      </c>
      <c r="D100" s="2">
        <f>VLOOKUP(Table810[[#This Row],[Player]], 'FanGraphs ZiPS - PreSeason - Pi'!$A$2:$G$1942, 7, FALSE)/C100</f>
        <v>16.445243213400524</v>
      </c>
      <c r="E100" s="1">
        <f>VLOOKUP($A100,FanGraphs_Current___Pitcher[[Name]:[WARWAR - Wins Above Replacement]], 25, FALSE)</f>
        <v>1</v>
      </c>
      <c r="F100" s="2">
        <f>IFERROR(VLOOKUP(A100, FanGraphs_Current___Pitcher[[Name]:[GG - Games Pitched]], 6, FALSE)/E100, 0)</f>
        <v>17</v>
      </c>
      <c r="G100" s="2">
        <f>F100-D100</f>
        <v>0.55475678659947647</v>
      </c>
      <c r="H100" s="2">
        <f>E100/VLOOKUP(A100, FanGraphs_Current___Pitcher[[Name]:[GG - Games Pitched]], 6, FALSE)*VLOOKUP(A100,'FanGraphs ZiPS - Update - Pitch'!$B$2:$G$649, 6, FALSE)</f>
        <v>1.8235294117647058</v>
      </c>
      <c r="I100" s="2">
        <f>H100-C100</f>
        <v>0.12090941176470582</v>
      </c>
      <c r="J100" s="2">
        <f>Table810[[#This Row],[Difference in Pre-Season Projected WAR and On-Pace WAR]]/Table810[[#This Row],[Pre-Season Projected WAR]]</f>
        <v>7.1013738687849215E-2</v>
      </c>
    </row>
    <row r="101" spans="1:10" x14ac:dyDescent="0.45">
      <c r="A101" t="s">
        <v>1984</v>
      </c>
      <c r="B101" t="str">
        <f>VLOOKUP(Table810[[#This Row],[Player]], FanGraphs_Current___Pitcher[[Name]:[Team]], 2,FALSE)</f>
        <v>CLE</v>
      </c>
      <c r="C101" s="1">
        <f>VLOOKUP($A101, 'FanGraphs ZiPS - PreSeason - Pi'!$A$2:$AI$1942, 35, FALSE)</f>
        <v>0.81043600000000005</v>
      </c>
      <c r="D101" s="2">
        <f>VLOOKUP(Table810[[#This Row],[Player]], 'FanGraphs ZiPS - PreSeason - Pi'!$A$2:$G$1942, 7, FALSE)/C101</f>
        <v>30.847593147392267</v>
      </c>
      <c r="E101" s="1">
        <f>VLOOKUP($A101,FanGraphs_Current___Pitcher[[Name]:[WARWAR - Wins Above Replacement]], 25, FALSE)</f>
        <v>1.2</v>
      </c>
      <c r="F101" s="2">
        <f>IFERROR(VLOOKUP(A101, FanGraphs_Current___Pitcher[[Name]:[GG - Games Pitched]], 6, FALSE)/E101, 0)</f>
        <v>33.333333333333336</v>
      </c>
      <c r="G101" s="2">
        <f>F101-D101</f>
        <v>2.4857401859410686</v>
      </c>
      <c r="H101" s="2">
        <f>E101/VLOOKUP(A101, FanGraphs_Current___Pitcher[[Name]:[GG - Games Pitched]], 6, FALSE)*VLOOKUP(A101,'FanGraphs ZiPS - Update - Pitch'!$B$2:$G$649, 6, FALSE)</f>
        <v>1.7999999999999998</v>
      </c>
      <c r="I101" s="2">
        <f>H101-C101</f>
        <v>0.98956399999999978</v>
      </c>
      <c r="J101" s="5">
        <f>Table810[[#This Row],[Difference in Pre-Season Projected WAR and On-Pace WAR]]/Table810[[#This Row],[Pre-Season Projected WAR]]</f>
        <v>1.2210267066122429</v>
      </c>
    </row>
    <row r="102" spans="1:10" x14ac:dyDescent="0.45">
      <c r="A102" t="s">
        <v>1987</v>
      </c>
      <c r="B102" t="str">
        <f>VLOOKUP(Table810[[#This Row],[Player]], FanGraphs_Current___Pitcher[[Name]:[Team]], 2,FALSE)</f>
        <v>BOS</v>
      </c>
      <c r="C102" s="1">
        <f>VLOOKUP($A102, 'FanGraphs ZiPS - PreSeason - Pi'!$A$2:$AI$1942, 35, FALSE)</f>
        <v>0.85399800000000003</v>
      </c>
      <c r="D102" s="2">
        <f>VLOOKUP(Table810[[#This Row],[Player]], 'FanGraphs ZiPS - PreSeason - Pi'!$A$2:$G$1942, 7, FALSE)/C102</f>
        <v>30.445036171044897</v>
      </c>
      <c r="E102" s="1">
        <f>VLOOKUP($A102,FanGraphs_Current___Pitcher[[Name]:[WARWAR - Wins Above Replacement]], 25, FALSE)</f>
        <v>0.9</v>
      </c>
      <c r="F102" s="2">
        <f>IFERROR(VLOOKUP(A102, FanGraphs_Current___Pitcher[[Name]:[GG - Games Pitched]], 6, FALSE)/E102, 0)</f>
        <v>13.333333333333332</v>
      </c>
      <c r="G102" s="2">
        <f>F102-D102</f>
        <v>-17.111702837711565</v>
      </c>
      <c r="H102" s="2">
        <f>E102/VLOOKUP(A102, FanGraphs_Current___Pitcher[[Name]:[GG - Games Pitched]], 6, FALSE)*VLOOKUP(A102,'FanGraphs ZiPS - Update - Pitch'!$B$2:$G$649, 6, FALSE)</f>
        <v>1.7999999999999998</v>
      </c>
      <c r="I102" s="2">
        <f>H102-C102</f>
        <v>0.94600199999999979</v>
      </c>
      <c r="J102" s="2">
        <f>Table810[[#This Row],[Difference in Pre-Season Projected WAR and On-Pace WAR]]/Table810[[#This Row],[Pre-Season Projected WAR]]</f>
        <v>1.1077332733800311</v>
      </c>
    </row>
    <row r="103" spans="1:10" x14ac:dyDescent="0.45">
      <c r="A103" t="s">
        <v>2025</v>
      </c>
      <c r="B103" t="str">
        <f>VLOOKUP(Table810[[#This Row],[Player]], FanGraphs_Current___Pitcher[[Name]:[Team]], 2,FALSE)</f>
        <v>TEX</v>
      </c>
      <c r="C103" s="1">
        <f>VLOOKUP($A103, 'FanGraphs ZiPS - PreSeason - Pi'!$A$2:$AI$1942, 35, FALSE)</f>
        <v>6.5318799999999996E-2</v>
      </c>
      <c r="D103" s="2">
        <f>VLOOKUP(Table810[[#This Row],[Player]], 'FanGraphs ZiPS - PreSeason - Pi'!$A$2:$G$1942, 7, FALSE)/C103</f>
        <v>780.78592993135214</v>
      </c>
      <c r="E103" s="1">
        <f>VLOOKUP($A103,FanGraphs_Current___Pitcher[[Name]:[WARWAR - Wins Above Replacement]], 25, FALSE)</f>
        <v>1</v>
      </c>
      <c r="F103" s="2">
        <f>IFERROR(VLOOKUP(A103, FanGraphs_Current___Pitcher[[Name]:[GG - Games Pitched]], 6, FALSE)/E103, 0)</f>
        <v>33</v>
      </c>
      <c r="G103" s="2">
        <f>F103-D103</f>
        <v>-747.78592993135214</v>
      </c>
      <c r="H103" s="2">
        <f>E103/VLOOKUP(A103, FanGraphs_Current___Pitcher[[Name]:[GG - Games Pitched]], 6, FALSE)*VLOOKUP(A103,'FanGraphs ZiPS - Update - Pitch'!$B$2:$G$649, 6, FALSE)</f>
        <v>1.7878787878787878</v>
      </c>
      <c r="I103" s="2">
        <f>H103-C103</f>
        <v>1.7225599878787878</v>
      </c>
      <c r="J103" s="2">
        <f>Table810[[#This Row],[Difference in Pre-Season Projected WAR and On-Pace WAR]]/Table810[[#This Row],[Pre-Season Projected WAR]]</f>
        <v>26.371580431342707</v>
      </c>
    </row>
    <row r="104" spans="1:10" x14ac:dyDescent="0.45">
      <c r="A104" t="s">
        <v>1983</v>
      </c>
      <c r="B104" t="str">
        <f>VLOOKUP(Table810[[#This Row],[Player]], FanGraphs_Current___Pitcher[[Name]:[Team]], 2,FALSE)</f>
        <v>TBR</v>
      </c>
      <c r="C104" s="1">
        <f>VLOOKUP($A104, 'FanGraphs ZiPS - PreSeason - Pi'!$A$2:$AI$1942, 35, FALSE)</f>
        <v>0.90128900000000001</v>
      </c>
      <c r="D104" s="2">
        <f>VLOOKUP(Table810[[#This Row],[Player]], 'FanGraphs ZiPS - PreSeason - Pi'!$A$2:$G$1942, 7, FALSE)/C104</f>
        <v>23.299962609107624</v>
      </c>
      <c r="E104" s="1">
        <f>VLOOKUP($A104,FanGraphs_Current___Pitcher[[Name]:[WARWAR - Wins Above Replacement]], 25, FALSE)</f>
        <v>1</v>
      </c>
      <c r="F104" s="2">
        <f>IFERROR(VLOOKUP(A104, FanGraphs_Current___Pitcher[[Name]:[GG - Games Pitched]], 6, FALSE)/E104, 0)</f>
        <v>14</v>
      </c>
      <c r="G104" s="2">
        <f>F104-D104</f>
        <v>-9.2999626091076237</v>
      </c>
      <c r="H104" s="2">
        <f>E104/VLOOKUP(A104, FanGraphs_Current___Pitcher[[Name]:[GG - Games Pitched]], 6, FALSE)*VLOOKUP(A104,'FanGraphs ZiPS - Update - Pitch'!$B$2:$G$649, 6, FALSE)</f>
        <v>1.7857142857142856</v>
      </c>
      <c r="I104" s="2">
        <f>H104-C104</f>
        <v>0.88442528571428558</v>
      </c>
      <c r="J104" s="2">
        <f>Table810[[#This Row],[Difference in Pre-Season Projected WAR and On-Pace WAR]]/Table810[[#This Row],[Pre-Season Projected WAR]]</f>
        <v>0.98128933750915137</v>
      </c>
    </row>
    <row r="105" spans="1:10" x14ac:dyDescent="0.45">
      <c r="A105" t="s">
        <v>327</v>
      </c>
      <c r="B105" t="str">
        <f>VLOOKUP(Table810[[#This Row],[Player]], FanGraphs_Current___Pitcher[[Name]:[Team]], 2,FALSE)</f>
        <v>CHC</v>
      </c>
      <c r="C105" s="1">
        <f>VLOOKUP($A105, 'FanGraphs ZiPS - PreSeason - Pi'!$A$2:$AI$1942, 35, FALSE)</f>
        <v>0.92542500000000005</v>
      </c>
      <c r="D105" s="2">
        <f>VLOOKUP(Table810[[#This Row],[Player]], 'FanGraphs ZiPS - PreSeason - Pi'!$A$2:$G$1942, 7, FALSE)/C105</f>
        <v>33.498122484263988</v>
      </c>
      <c r="E105" s="1">
        <f>VLOOKUP($A105,FanGraphs_Current___Pitcher[[Name]:[WARWAR - Wins Above Replacement]], 25, FALSE)</f>
        <v>0.9</v>
      </c>
      <c r="F105" s="2">
        <f>IFERROR(VLOOKUP(A105, FanGraphs_Current___Pitcher[[Name]:[GG - Games Pitched]], 6, FALSE)/E105, 0)</f>
        <v>17.777777777777779</v>
      </c>
      <c r="G105" s="2">
        <f>F105-D105</f>
        <v>-15.720344706486209</v>
      </c>
      <c r="H105" s="2">
        <f>E105/VLOOKUP(A105, FanGraphs_Current___Pitcher[[Name]:[GG - Games Pitched]], 6, FALSE)*VLOOKUP(A105,'FanGraphs ZiPS - Update - Pitch'!$B$2:$G$649, 6, FALSE)</f>
        <v>1.7437500000000001</v>
      </c>
      <c r="I105" s="2">
        <f>H105-C105</f>
        <v>0.81832500000000008</v>
      </c>
      <c r="J105" s="2">
        <f>Table810[[#This Row],[Difference in Pre-Season Projected WAR and On-Pace WAR]]/Table810[[#This Row],[Pre-Season Projected WAR]]</f>
        <v>0.88426938973984925</v>
      </c>
    </row>
    <row r="106" spans="1:10" x14ac:dyDescent="0.45">
      <c r="A106" t="s">
        <v>2020</v>
      </c>
      <c r="B106" t="str">
        <f>VLOOKUP(Table810[[#This Row],[Player]], FanGraphs_Current___Pitcher[[Name]:[Team]], 2,FALSE)</f>
        <v>CIN</v>
      </c>
      <c r="C106" s="1">
        <f>VLOOKUP($A106, 'FanGraphs ZiPS - PreSeason - Pi'!$A$2:$AI$1942, 35, FALSE)</f>
        <v>0.301037</v>
      </c>
      <c r="D106" s="2">
        <f>VLOOKUP(Table810[[#This Row],[Player]], 'FanGraphs ZiPS - PreSeason - Pi'!$A$2:$G$1942, 7, FALSE)/C106</f>
        <v>182.70179413161839</v>
      </c>
      <c r="E106" s="1">
        <f>VLOOKUP($A106,FanGraphs_Current___Pitcher[[Name]:[WARWAR - Wins Above Replacement]], 25, FALSE)</f>
        <v>1</v>
      </c>
      <c r="F106" s="2">
        <f>IFERROR(VLOOKUP(A106, FanGraphs_Current___Pitcher[[Name]:[GG - Games Pitched]], 6, FALSE)/E106, 0)</f>
        <v>39</v>
      </c>
      <c r="G106" s="2">
        <f>F106-D106</f>
        <v>-143.70179413161839</v>
      </c>
      <c r="H106" s="2">
        <f>E106/VLOOKUP(A106, FanGraphs_Current___Pitcher[[Name]:[GG - Games Pitched]], 6, FALSE)*VLOOKUP(A106,'FanGraphs ZiPS - Update - Pitch'!$B$2:$G$649, 6, FALSE)</f>
        <v>1.7435897435897436</v>
      </c>
      <c r="I106" s="2">
        <f>H106-C106</f>
        <v>1.4425527435897436</v>
      </c>
      <c r="J106" s="2">
        <f>Table810[[#This Row],[Difference in Pre-Season Projected WAR and On-Pace WAR]]/Table810[[#This Row],[Pre-Season Projected WAR]]</f>
        <v>4.7919449887879022</v>
      </c>
    </row>
    <row r="107" spans="1:10" x14ac:dyDescent="0.45">
      <c r="A107" t="s">
        <v>2028</v>
      </c>
      <c r="B107" t="str">
        <f>VLOOKUP(Table810[[#This Row],[Player]], FanGraphs_Current___Pitcher[[Name]:[Team]], 2,FALSE)</f>
        <v>STL</v>
      </c>
      <c r="C107" s="1">
        <f>VLOOKUP($A107, 'FanGraphs ZiPS - PreSeason - Pi'!$A$2:$AI$1942, 35, FALSE)</f>
        <v>0.480354</v>
      </c>
      <c r="D107" s="2">
        <f>VLOOKUP(Table810[[#This Row],[Player]], 'FanGraphs ZiPS - PreSeason - Pi'!$A$2:$G$1942, 7, FALSE)/C107</f>
        <v>97.844506343238521</v>
      </c>
      <c r="E107" s="1">
        <f>VLOOKUP($A107,FanGraphs_Current___Pitcher[[Name]:[WARWAR - Wins Above Replacement]], 25, FALSE)</f>
        <v>1</v>
      </c>
      <c r="F107" s="2">
        <f>IFERROR(VLOOKUP(A107, FanGraphs_Current___Pitcher[[Name]:[GG - Games Pitched]], 6, FALSE)/E107, 0)</f>
        <v>38</v>
      </c>
      <c r="G107" s="2">
        <f>F107-D107</f>
        <v>-59.844506343238521</v>
      </c>
      <c r="H107" s="2">
        <f>E107/VLOOKUP(A107, FanGraphs_Current___Pitcher[[Name]:[GG - Games Pitched]], 6, FALSE)*VLOOKUP(A107,'FanGraphs ZiPS - Update - Pitch'!$B$2:$G$649, 6, FALSE)</f>
        <v>1.7105263157894737</v>
      </c>
      <c r="I107" s="2">
        <f>H107-C107</f>
        <v>1.2301723157894737</v>
      </c>
      <c r="J107" s="5">
        <f>Table810[[#This Row],[Difference in Pre-Season Projected WAR and On-Pace WAR]]/Table810[[#This Row],[Pre-Season Projected WAR]]</f>
        <v>2.5609702756497787</v>
      </c>
    </row>
    <row r="108" spans="1:10" x14ac:dyDescent="0.45">
      <c r="A108" t="s">
        <v>2019</v>
      </c>
      <c r="B108" t="str">
        <f>VLOOKUP(Table810[[#This Row],[Player]], FanGraphs_Current___Pitcher[[Name]:[Team]], 2,FALSE)</f>
        <v>SEA</v>
      </c>
      <c r="C108" s="1">
        <f>VLOOKUP($A108, 'FanGraphs ZiPS - PreSeason - Pi'!$A$2:$AI$1942, 35, FALSE)</f>
        <v>0.98180900000000004</v>
      </c>
      <c r="D108" s="2">
        <f>VLOOKUP(Table810[[#This Row],[Player]], 'FanGraphs ZiPS - PreSeason - Pi'!$A$2:$G$1942, 7, FALSE)/C108</f>
        <v>62.130210662155264</v>
      </c>
      <c r="E108" s="1">
        <f>VLOOKUP($A108,FanGraphs_Current___Pitcher[[Name]:[WARWAR - Wins Above Replacement]], 25, FALSE)</f>
        <v>0.9</v>
      </c>
      <c r="F108" s="2">
        <f>IFERROR(VLOOKUP(A108, FanGraphs_Current___Pitcher[[Name]:[GG - Games Pitched]], 6, FALSE)/E108, 0)</f>
        <v>36.666666666666664</v>
      </c>
      <c r="G108" s="2">
        <f>F108-D108</f>
        <v>-25.4635439954886</v>
      </c>
      <c r="H108" s="2">
        <f>E108/VLOOKUP(A108, FanGraphs_Current___Pitcher[[Name]:[GG - Games Pitched]], 6, FALSE)*VLOOKUP(A108,'FanGraphs ZiPS - Update - Pitch'!$B$2:$G$649, 6, FALSE)</f>
        <v>1.6909090909090911</v>
      </c>
      <c r="I108" s="2">
        <f>H108-C108</f>
        <v>0.7091000909090911</v>
      </c>
      <c r="J108" s="5">
        <f>Table810[[#This Row],[Difference in Pre-Season Projected WAR and On-Pace WAR]]/Table810[[#This Row],[Pre-Season Projected WAR]]</f>
        <v>0.72223832833992263</v>
      </c>
    </row>
    <row r="109" spans="1:10" x14ac:dyDescent="0.45">
      <c r="A109" t="s">
        <v>2053</v>
      </c>
      <c r="B109" t="str">
        <f>VLOOKUP(Table810[[#This Row],[Player]], FanGraphs_Current___Pitcher[[Name]:[Team]], 2,FALSE)</f>
        <v>BAL</v>
      </c>
      <c r="C109" s="1">
        <f>VLOOKUP($A109, 'FanGraphs ZiPS - PreSeason - Pi'!$A$2:$AI$1942, 35, FALSE)</f>
        <v>0.10045900000000001</v>
      </c>
      <c r="D109" s="2">
        <f>VLOOKUP(Table810[[#This Row],[Player]], 'FanGraphs ZiPS - PreSeason - Pi'!$A$2:$G$1942, 7, FALSE)/C109</f>
        <v>577.34996366676944</v>
      </c>
      <c r="E109" s="1">
        <f>VLOOKUP($A109,FanGraphs_Current___Pitcher[[Name]:[WARWAR - Wins Above Replacement]], 25, FALSE)</f>
        <v>0.9</v>
      </c>
      <c r="F109" s="2">
        <f>IFERROR(VLOOKUP(A109, FanGraphs_Current___Pitcher[[Name]:[GG - Games Pitched]], 6, FALSE)/E109, 0)</f>
        <v>37.777777777777779</v>
      </c>
      <c r="G109" s="2">
        <f>F109-D109</f>
        <v>-539.57218588899161</v>
      </c>
      <c r="H109" s="2">
        <f>E109/VLOOKUP(A109, FanGraphs_Current___Pitcher[[Name]:[GG - Games Pitched]], 6, FALSE)*VLOOKUP(A109,'FanGraphs ZiPS - Update - Pitch'!$B$2:$G$649, 6, FALSE)</f>
        <v>1.6676470588235295</v>
      </c>
      <c r="I109" s="2">
        <f>H109-C109</f>
        <v>1.5671880588235294</v>
      </c>
      <c r="J109" s="5">
        <f>Table810[[#This Row],[Difference in Pre-Season Projected WAR and On-Pace WAR]]/Table810[[#This Row],[Pre-Season Projected WAR]]</f>
        <v>15.600275324495858</v>
      </c>
    </row>
    <row r="110" spans="1:10" x14ac:dyDescent="0.45">
      <c r="A110" t="s">
        <v>1970</v>
      </c>
      <c r="B110" t="str">
        <f>VLOOKUP(Table810[[#This Row],[Player]], FanGraphs_Current___Pitcher[[Name]:[Team]], 2,FALSE)</f>
        <v>CIN</v>
      </c>
      <c r="C110" s="1">
        <f>VLOOKUP($A110, 'FanGraphs ZiPS - PreSeason - Pi'!$A$2:$AI$1942, 35, FALSE)</f>
        <v>1.7848599999999999</v>
      </c>
      <c r="D110" s="2">
        <f>VLOOKUP(Table810[[#This Row],[Player]], 'FanGraphs ZiPS - PreSeason - Pi'!$A$2:$G$1942, 7, FALSE)/C110</f>
        <v>13.446432773438813</v>
      </c>
      <c r="E110" s="1">
        <f>VLOOKUP($A110,FanGraphs_Current___Pitcher[[Name]:[WARWAR - Wins Above Replacement]], 25, FALSE)</f>
        <v>0.9</v>
      </c>
      <c r="F110" s="2">
        <f>IFERROR(VLOOKUP(A110, FanGraphs_Current___Pitcher[[Name]:[GG - Games Pitched]], 6, FALSE)/E110, 0)</f>
        <v>16.666666666666668</v>
      </c>
      <c r="G110" s="2">
        <f>F110-D110</f>
        <v>3.2202338932278547</v>
      </c>
      <c r="H110" s="2">
        <f>E110/VLOOKUP(A110, FanGraphs_Current___Pitcher[[Name]:[GG - Games Pitched]], 6, FALSE)*VLOOKUP(A110,'FanGraphs ZiPS - Update - Pitch'!$B$2:$G$649, 6, FALSE)</f>
        <v>1.62</v>
      </c>
      <c r="I110" s="2">
        <f>H110-C110</f>
        <v>-0.16485999999999978</v>
      </c>
      <c r="J110" s="2">
        <f>Table810[[#This Row],[Difference in Pre-Season Projected WAR and On-Pace WAR]]/Table810[[#This Row],[Pre-Season Projected WAR]]</f>
        <v>-9.2365787792880003E-2</v>
      </c>
    </row>
    <row r="111" spans="1:10" x14ac:dyDescent="0.45">
      <c r="A111" t="s">
        <v>329</v>
      </c>
      <c r="B111" t="str">
        <f>VLOOKUP(Table810[[#This Row],[Player]], FanGraphs_Current___Pitcher[[Name]:[Team]], 2,FALSE)</f>
        <v>HOU</v>
      </c>
      <c r="C111" s="1">
        <f>VLOOKUP($A111, 'FanGraphs ZiPS - PreSeason - Pi'!$A$2:$AI$1942, 35, FALSE)</f>
        <v>0.67584100000000003</v>
      </c>
      <c r="D111" s="2">
        <f>VLOOKUP(Table810[[#This Row],[Player]], 'FanGraphs ZiPS - PreSeason - Pi'!$A$2:$G$1942, 7, FALSE)/C111</f>
        <v>45.868776827685799</v>
      </c>
      <c r="E111" s="1">
        <f>VLOOKUP($A111,FanGraphs_Current___Pitcher[[Name]:[WARWAR - Wins Above Replacement]], 25, FALSE)</f>
        <v>0.8</v>
      </c>
      <c r="F111" s="2">
        <f>IFERROR(VLOOKUP(A111, FanGraphs_Current___Pitcher[[Name]:[GG - Games Pitched]], 6, FALSE)/E111, 0)</f>
        <v>18.75</v>
      </c>
      <c r="G111" s="2">
        <f>F111-D111</f>
        <v>-27.118776827685799</v>
      </c>
      <c r="H111" s="2">
        <f>E111/VLOOKUP(A111, FanGraphs_Current___Pitcher[[Name]:[GG - Games Pitched]], 6, FALSE)*VLOOKUP(A111,'FanGraphs ZiPS - Update - Pitch'!$B$2:$G$649, 6, FALSE)</f>
        <v>1.6</v>
      </c>
      <c r="I111" s="2">
        <f>H111-C111</f>
        <v>0.92415900000000006</v>
      </c>
      <c r="J111" s="5">
        <f>Table810[[#This Row],[Difference in Pre-Season Projected WAR and On-Pace WAR]]/Table810[[#This Row],[Pre-Season Projected WAR]]</f>
        <v>1.3674207394934608</v>
      </c>
    </row>
    <row r="112" spans="1:10" x14ac:dyDescent="0.45">
      <c r="A112" t="s">
        <v>1989</v>
      </c>
      <c r="B112" t="str">
        <f>VLOOKUP(Table810[[#This Row],[Player]], FanGraphs_Current___Pitcher[[Name]:[Team]], 2,FALSE)</f>
        <v>MIA</v>
      </c>
      <c r="C112" s="1">
        <f>VLOOKUP($A112, 'FanGraphs ZiPS - PreSeason - Pi'!$A$2:$AI$1942, 35, FALSE)</f>
        <v>1.2257499999999999</v>
      </c>
      <c r="D112" s="2">
        <f>VLOOKUP(Table810[[#This Row],[Player]], 'FanGraphs ZiPS - PreSeason - Pi'!$A$2:$G$1942, 7, FALSE)/C112</f>
        <v>22.843157250662863</v>
      </c>
      <c r="E112" s="1">
        <f>VLOOKUP($A112,FanGraphs_Current___Pitcher[[Name]:[WARWAR - Wins Above Replacement]], 25, FALSE)</f>
        <v>0.8</v>
      </c>
      <c r="F112" s="2">
        <f>IFERROR(VLOOKUP(A112, FanGraphs_Current___Pitcher[[Name]:[GG - Games Pitched]], 6, FALSE)/E112, 0)</f>
        <v>16.25</v>
      </c>
      <c r="G112" s="2">
        <f>F112-D112</f>
        <v>-6.5931572506628626</v>
      </c>
      <c r="H112" s="2">
        <f>E112/VLOOKUP(A112, FanGraphs_Current___Pitcher[[Name]:[GG - Games Pitched]], 6, FALSE)*VLOOKUP(A112,'FanGraphs ZiPS - Update - Pitch'!$B$2:$G$649, 6, FALSE)</f>
        <v>1.6</v>
      </c>
      <c r="I112" s="2">
        <f>H112-C112</f>
        <v>0.37425000000000019</v>
      </c>
      <c r="J112" s="2">
        <f>Table810[[#This Row],[Difference in Pre-Season Projected WAR and On-Pace WAR]]/Table810[[#This Row],[Pre-Season Projected WAR]]</f>
        <v>0.30532327146644928</v>
      </c>
    </row>
    <row r="113" spans="1:10" x14ac:dyDescent="0.45">
      <c r="A113" t="s">
        <v>1974</v>
      </c>
      <c r="B113" t="str">
        <f>VLOOKUP(Table810[[#This Row],[Player]], FanGraphs_Current___Pitcher[[Name]:[Team]], 2,FALSE)</f>
        <v>LAA</v>
      </c>
      <c r="C113" s="1">
        <f>VLOOKUP($A113, 'FanGraphs ZiPS - PreSeason - Pi'!$A$2:$AI$1942, 35, FALSE)</f>
        <v>2.0212699999999999</v>
      </c>
      <c r="D113" s="2">
        <f>VLOOKUP(Table810[[#This Row],[Player]], 'FanGraphs ZiPS - PreSeason - Pi'!$A$2:$G$1942, 7, FALSE)/C113</f>
        <v>12.863199869389048</v>
      </c>
      <c r="E113" s="1">
        <f>VLOOKUP($A113,FanGraphs_Current___Pitcher[[Name]:[WARWAR - Wins Above Replacement]], 25, FALSE)</f>
        <v>0.8</v>
      </c>
      <c r="F113" s="2">
        <f>IFERROR(VLOOKUP(A113, FanGraphs_Current___Pitcher[[Name]:[GG - Games Pitched]], 6, FALSE)/E113, 0)</f>
        <v>15</v>
      </c>
      <c r="G113" s="2">
        <f>F113-D113</f>
        <v>2.1368001306109523</v>
      </c>
      <c r="H113" s="2">
        <f>E113/VLOOKUP(A113, FanGraphs_Current___Pitcher[[Name]:[GG - Games Pitched]], 6, FALSE)*VLOOKUP(A113,'FanGraphs ZiPS - Update - Pitch'!$B$2:$G$649, 6, FALSE)</f>
        <v>1.6</v>
      </c>
      <c r="I113" s="2">
        <f>H113-C113</f>
        <v>-0.42126999999999981</v>
      </c>
      <c r="J113" s="2">
        <f>Table810[[#This Row],[Difference in Pre-Season Projected WAR and On-Pace WAR]]/Table810[[#This Row],[Pre-Season Projected WAR]]</f>
        <v>-0.20841846957605853</v>
      </c>
    </row>
    <row r="114" spans="1:10" x14ac:dyDescent="0.45">
      <c r="A114" t="s">
        <v>325</v>
      </c>
      <c r="B114" t="str">
        <f>VLOOKUP(Table810[[#This Row],[Player]], FanGraphs_Current___Pitcher[[Name]:[Team]], 2,FALSE)</f>
        <v>LAA</v>
      </c>
      <c r="C114" s="1">
        <f>VLOOKUP($A114, 'FanGraphs ZiPS - PreSeason - Pi'!$A$2:$AI$1942, 35, FALSE)</f>
        <v>1.55891</v>
      </c>
      <c r="D114" s="2">
        <f>VLOOKUP(Table810[[#This Row],[Player]], 'FanGraphs ZiPS - PreSeason - Pi'!$A$2:$G$1942, 7, FALSE)/C114</f>
        <v>16.036846257962296</v>
      </c>
      <c r="E114" s="1">
        <f>VLOOKUP($A114,FanGraphs_Current___Pitcher[[Name]:[WARWAR - Wins Above Replacement]], 25, FALSE)</f>
        <v>0.9</v>
      </c>
      <c r="F114" s="2">
        <f>IFERROR(VLOOKUP(A114, FanGraphs_Current___Pitcher[[Name]:[GG - Games Pitched]], 6, FALSE)/E114, 0)</f>
        <v>18.888888888888889</v>
      </c>
      <c r="G114" s="2">
        <f>F114-D114</f>
        <v>2.8520426309265936</v>
      </c>
      <c r="H114" s="2">
        <f>E114/VLOOKUP(A114, FanGraphs_Current___Pitcher[[Name]:[GG - Games Pitched]], 6, FALSE)*VLOOKUP(A114,'FanGraphs ZiPS - Update - Pitch'!$B$2:$G$649, 6, FALSE)</f>
        <v>1.588235294117647</v>
      </c>
      <c r="I114" s="2">
        <f>H114-C114</f>
        <v>2.9325294117646949E-2</v>
      </c>
      <c r="J114" s="2">
        <f>Table810[[#This Row],[Difference in Pre-Season Projected WAR and On-Pace WAR]]/Table810[[#This Row],[Pre-Season Projected WAR]]</f>
        <v>1.8811409329369207E-2</v>
      </c>
    </row>
    <row r="115" spans="1:10" x14ac:dyDescent="0.45">
      <c r="A115" t="s">
        <v>322</v>
      </c>
      <c r="B115" t="str">
        <f>VLOOKUP(Table810[[#This Row],[Player]], FanGraphs_Current___Pitcher[[Name]:[Team]], 2,FALSE)</f>
        <v>COL</v>
      </c>
      <c r="C115" s="1">
        <f>VLOOKUP($A115, 'FanGraphs ZiPS - PreSeason - Pi'!$A$2:$AI$1942, 35, FALSE)</f>
        <v>1.1655</v>
      </c>
      <c r="D115" s="2">
        <f>VLOOKUP(Table810[[#This Row],[Player]], 'FanGraphs ZiPS - PreSeason - Pi'!$A$2:$G$1942, 7, FALSE)/C115</f>
        <v>22.308022308022309</v>
      </c>
      <c r="E115" s="1">
        <f>VLOOKUP($A115,FanGraphs_Current___Pitcher[[Name]:[WARWAR - Wins Above Replacement]], 25, FALSE)</f>
        <v>0.9</v>
      </c>
      <c r="F115" s="2">
        <f>IFERROR(VLOOKUP(A115, FanGraphs_Current___Pitcher[[Name]:[GG - Games Pitched]], 6, FALSE)/E115, 0)</f>
        <v>18.888888888888889</v>
      </c>
      <c r="G115" s="2">
        <f>F115-D115</f>
        <v>-3.4191334191334199</v>
      </c>
      <c r="H115" s="2">
        <f>E115/VLOOKUP(A115, FanGraphs_Current___Pitcher[[Name]:[GG - Games Pitched]], 6, FALSE)*VLOOKUP(A115,'FanGraphs ZiPS - Update - Pitch'!$B$2:$G$649, 6, FALSE)</f>
        <v>1.588235294117647</v>
      </c>
      <c r="I115" s="2">
        <f>H115-C115</f>
        <v>0.42273529411764699</v>
      </c>
      <c r="J115" s="2">
        <f>Table810[[#This Row],[Difference in Pre-Season Projected WAR and On-Pace WAR]]/Table810[[#This Row],[Pre-Season Projected WAR]]</f>
        <v>0.3627072450601862</v>
      </c>
    </row>
    <row r="116" spans="1:10" x14ac:dyDescent="0.45">
      <c r="A116" t="s">
        <v>1985</v>
      </c>
      <c r="B116" t="str">
        <f>VLOOKUP(Table810[[#This Row],[Player]], FanGraphs_Current___Pitcher[[Name]:[Team]], 2,FALSE)</f>
        <v>SFG</v>
      </c>
      <c r="C116" s="1">
        <f>VLOOKUP($A116, 'FanGraphs ZiPS - PreSeason - Pi'!$A$2:$AI$1942, 35, FALSE)</f>
        <v>1.39018</v>
      </c>
      <c r="D116" s="2">
        <f>VLOOKUP(Table810[[#This Row],[Player]], 'FanGraphs ZiPS - PreSeason - Pi'!$A$2:$G$1942, 7, FALSE)/C116</f>
        <v>20.141276669208306</v>
      </c>
      <c r="E116" s="1">
        <f>VLOOKUP($A116,FanGraphs_Current___Pitcher[[Name]:[WARWAR - Wins Above Replacement]], 25, FALSE)</f>
        <v>0.8</v>
      </c>
      <c r="F116" s="2">
        <f>IFERROR(VLOOKUP(A116, FanGraphs_Current___Pitcher[[Name]:[GG - Games Pitched]], 6, FALSE)/E116, 0)</f>
        <v>17.5</v>
      </c>
      <c r="G116" s="2">
        <f>F116-D116</f>
        <v>-2.6412766692083061</v>
      </c>
      <c r="H116" s="2">
        <f>E116/VLOOKUP(A116, FanGraphs_Current___Pitcher[[Name]:[GG - Games Pitched]], 6, FALSE)*VLOOKUP(A116,'FanGraphs ZiPS - Update - Pitch'!$B$2:$G$649, 6, FALSE)</f>
        <v>1.5428571428571429</v>
      </c>
      <c r="I116" s="2">
        <f>H116-C116</f>
        <v>0.15267714285714296</v>
      </c>
      <c r="J116" s="2">
        <f>Table810[[#This Row],[Difference in Pre-Season Projected WAR and On-Pace WAR]]/Table810[[#This Row],[Pre-Season Projected WAR]]</f>
        <v>0.10982544911964132</v>
      </c>
    </row>
    <row r="117" spans="1:10" x14ac:dyDescent="0.45">
      <c r="A117" t="s">
        <v>1968</v>
      </c>
      <c r="B117" t="str">
        <f>VLOOKUP(Table810[[#This Row],[Player]], FanGraphs_Current___Pitcher[[Name]:[Team]], 2,FALSE)</f>
        <v>OAK</v>
      </c>
      <c r="C117" s="1">
        <f>VLOOKUP($A117, 'FanGraphs ZiPS - PreSeason - Pi'!$A$2:$AI$1942, 35, FALSE)</f>
        <v>1.57467</v>
      </c>
      <c r="D117" s="2">
        <f>VLOOKUP(Table810[[#This Row],[Player]], 'FanGraphs ZiPS - PreSeason - Pi'!$A$2:$G$1942, 7, FALSE)/C117</f>
        <v>16.511396038535057</v>
      </c>
      <c r="E117" s="1">
        <f>VLOOKUP($A117,FanGraphs_Current___Pitcher[[Name]:[WARWAR - Wins Above Replacement]], 25, FALSE)</f>
        <v>0.9</v>
      </c>
      <c r="F117" s="2">
        <f>IFERROR(VLOOKUP(A117, FanGraphs_Current___Pitcher[[Name]:[GG - Games Pitched]], 6, FALSE)/E117, 0)</f>
        <v>21.111111111111111</v>
      </c>
      <c r="G117" s="2">
        <f>F117-D117</f>
        <v>4.5997150725760534</v>
      </c>
      <c r="H117" s="2">
        <f>E117/VLOOKUP(A117, FanGraphs_Current___Pitcher[[Name]:[GG - Games Pitched]], 6, FALSE)*VLOOKUP(A117,'FanGraphs ZiPS - Update - Pitch'!$B$2:$G$649, 6, FALSE)</f>
        <v>1.5157894736842106</v>
      </c>
      <c r="I117" s="2">
        <f>H117-C117</f>
        <v>-5.8880526315789439E-2</v>
      </c>
      <c r="J117" s="2">
        <f>Table810[[#This Row],[Difference in Pre-Season Projected WAR and On-Pace WAR]]/Table810[[#This Row],[Pre-Season Projected WAR]]</f>
        <v>-3.7392295729130193E-2</v>
      </c>
    </row>
    <row r="118" spans="1:10" x14ac:dyDescent="0.45">
      <c r="A118" t="s">
        <v>331</v>
      </c>
      <c r="B118" t="str">
        <f>VLOOKUP(Table810[[#This Row],[Player]], FanGraphs_Current___Pitcher[[Name]:[Team]], 2,FALSE)</f>
        <v>PIT</v>
      </c>
      <c r="C118" s="1">
        <f>VLOOKUP($A118, 'FanGraphs ZiPS - PreSeason - Pi'!$A$2:$AI$1942, 35, FALSE)</f>
        <v>1.6747700000000001</v>
      </c>
      <c r="D118" s="2">
        <f>VLOOKUP(Table810[[#This Row],[Player]], 'FanGraphs ZiPS - PreSeason - Pi'!$A$2:$G$1942, 7, FALSE)/C118</f>
        <v>16.121616699606513</v>
      </c>
      <c r="E118" s="1">
        <f>VLOOKUP($A118,FanGraphs_Current___Pitcher[[Name]:[WARWAR - Wins Above Replacement]], 25, FALSE)</f>
        <v>0.8</v>
      </c>
      <c r="F118" s="2">
        <f>IFERROR(VLOOKUP(A118, FanGraphs_Current___Pitcher[[Name]:[GG - Games Pitched]], 6, FALSE)/E118, 0)</f>
        <v>20</v>
      </c>
      <c r="G118" s="2">
        <f>F118-D118</f>
        <v>3.8783833003934873</v>
      </c>
      <c r="H118" s="2">
        <f>E118/VLOOKUP(A118, FanGraphs_Current___Pitcher[[Name]:[GG - Games Pitched]], 6, FALSE)*VLOOKUP(A118,'FanGraphs ZiPS - Update - Pitch'!$B$2:$G$649, 6, FALSE)</f>
        <v>1.5</v>
      </c>
      <c r="I118" s="2">
        <f>H118-C118</f>
        <v>-0.17477000000000009</v>
      </c>
      <c r="J118" s="2">
        <f>Table810[[#This Row],[Difference in Pre-Season Projected WAR and On-Pace WAR]]/Table810[[#This Row],[Pre-Season Projected WAR]]</f>
        <v>-0.10435462779963821</v>
      </c>
    </row>
    <row r="119" spans="1:10" x14ac:dyDescent="0.45">
      <c r="A119" t="s">
        <v>1979</v>
      </c>
      <c r="B119" t="str">
        <f>VLOOKUP(Table810[[#This Row],[Player]], FanGraphs_Current___Pitcher[[Name]:[Team]], 2,FALSE)</f>
        <v>BAL</v>
      </c>
      <c r="C119" s="1">
        <f>VLOOKUP($A119, 'FanGraphs ZiPS - PreSeason - Pi'!$A$2:$AI$1942, 35, FALSE)</f>
        <v>0.91503400000000001</v>
      </c>
      <c r="D119" s="2">
        <f>VLOOKUP(Table810[[#This Row],[Player]], 'FanGraphs ZiPS - PreSeason - Pi'!$A$2:$G$1942, 7, FALSE)/C119</f>
        <v>30.599955848635133</v>
      </c>
      <c r="E119" s="1">
        <f>VLOOKUP($A119,FanGraphs_Current___Pitcher[[Name]:[WARWAR - Wins Above Replacement]], 25, FALSE)</f>
        <v>0.8</v>
      </c>
      <c r="F119" s="2">
        <f>IFERROR(VLOOKUP(A119, FanGraphs_Current___Pitcher[[Name]:[GG - Games Pitched]], 6, FALSE)/E119, 0)</f>
        <v>20</v>
      </c>
      <c r="G119" s="2">
        <f>F119-D119</f>
        <v>-10.599955848635133</v>
      </c>
      <c r="H119" s="2">
        <f>E119/VLOOKUP(A119, FanGraphs_Current___Pitcher[[Name]:[GG - Games Pitched]], 6, FALSE)*VLOOKUP(A119,'FanGraphs ZiPS - Update - Pitch'!$B$2:$G$649, 6, FALSE)</f>
        <v>1.5</v>
      </c>
      <c r="I119" s="2">
        <f>H119-C119</f>
        <v>0.58496599999999999</v>
      </c>
      <c r="J119" s="2">
        <f>Table810[[#This Row],[Difference in Pre-Season Projected WAR and On-Pace WAR]]/Table810[[#This Row],[Pre-Season Projected WAR]]</f>
        <v>0.63928334903402495</v>
      </c>
    </row>
    <row r="120" spans="1:10" x14ac:dyDescent="0.45">
      <c r="A120" t="s">
        <v>328</v>
      </c>
      <c r="B120" t="str">
        <f>VLOOKUP(Table810[[#This Row],[Player]], FanGraphs_Current___Pitcher[[Name]:[Team]], 2,FALSE)</f>
        <v>STL</v>
      </c>
      <c r="C120" s="1">
        <f>VLOOKUP($A120, 'FanGraphs ZiPS - PreSeason - Pi'!$A$2:$AI$1942, 35, FALSE)</f>
        <v>1.59457</v>
      </c>
      <c r="D120" s="2">
        <f>VLOOKUP(Table810[[#This Row],[Player]], 'FanGraphs ZiPS - PreSeason - Pi'!$A$2:$G$1942, 7, FALSE)/C120</f>
        <v>16.932464551571897</v>
      </c>
      <c r="E120" s="1">
        <f>VLOOKUP($A120,FanGraphs_Current___Pitcher[[Name]:[WARWAR - Wins Above Replacement]], 25, FALSE)</f>
        <v>0.8</v>
      </c>
      <c r="F120" s="2">
        <f>IFERROR(VLOOKUP(A120, FanGraphs_Current___Pitcher[[Name]:[GG - Games Pitched]], 6, FALSE)/E120, 0)</f>
        <v>18.75</v>
      </c>
      <c r="G120" s="2">
        <f>F120-D120</f>
        <v>1.817535448428103</v>
      </c>
      <c r="H120" s="2">
        <f>E120/VLOOKUP(A120, FanGraphs_Current___Pitcher[[Name]:[GG - Games Pitched]], 6, FALSE)*VLOOKUP(A120,'FanGraphs ZiPS - Update - Pitch'!$B$2:$G$649, 6, FALSE)</f>
        <v>1.4933333333333334</v>
      </c>
      <c r="I120" s="2">
        <f>H120-C120</f>
        <v>-0.10123666666666664</v>
      </c>
      <c r="J120" s="2">
        <f>Table810[[#This Row],[Difference in Pre-Season Projected WAR and On-Pace WAR]]/Table810[[#This Row],[Pre-Season Projected WAR]]</f>
        <v>-6.3488380357504925E-2</v>
      </c>
    </row>
    <row r="121" spans="1:10" x14ac:dyDescent="0.45">
      <c r="A121" t="s">
        <v>332</v>
      </c>
      <c r="B121" t="str">
        <f>VLOOKUP(Table810[[#This Row],[Player]], FanGraphs_Current___Pitcher[[Name]:[Team]], 2,FALSE)</f>
        <v>SFG</v>
      </c>
      <c r="C121" s="1">
        <f>VLOOKUP($A121, 'FanGraphs ZiPS - PreSeason - Pi'!$A$2:$AI$1942, 35, FALSE)</f>
        <v>0.17977899999999999</v>
      </c>
      <c r="D121" s="2">
        <f>VLOOKUP(Table810[[#This Row],[Player]], 'FanGraphs ZiPS - PreSeason - Pi'!$A$2:$G$1942, 7, FALSE)/C121</f>
        <v>311.49355597706074</v>
      </c>
      <c r="E121" s="1">
        <f>VLOOKUP($A121,FanGraphs_Current___Pitcher[[Name]:[WARWAR - Wins Above Replacement]], 25, FALSE)</f>
        <v>0.6</v>
      </c>
      <c r="F121" s="2">
        <f>IFERROR(VLOOKUP(A121, FanGraphs_Current___Pitcher[[Name]:[GG - Games Pitched]], 6, FALSE)/E121, 0)</f>
        <v>28.333333333333336</v>
      </c>
      <c r="G121" s="2">
        <f>F121-D121</f>
        <v>-283.16022264372742</v>
      </c>
      <c r="H121" s="2">
        <f>E121/VLOOKUP(A121, FanGraphs_Current___Pitcher[[Name]:[GG - Games Pitched]], 6, FALSE)*VLOOKUP(A121,'FanGraphs ZiPS - Update - Pitch'!$B$2:$G$649, 6, FALSE)</f>
        <v>1.4470588235294117</v>
      </c>
      <c r="I121" s="2">
        <f>H121-C121</f>
        <v>1.2672798235294118</v>
      </c>
      <c r="J121" s="2">
        <f>Table810[[#This Row],[Difference in Pre-Season Projected WAR and On-Pace WAR]]/Table810[[#This Row],[Pre-Season Projected WAR]]</f>
        <v>7.0490981901635443</v>
      </c>
    </row>
    <row r="122" spans="1:10" x14ac:dyDescent="0.45">
      <c r="A122" t="s">
        <v>2046</v>
      </c>
      <c r="B122" t="str">
        <f>VLOOKUP(Table810[[#This Row],[Player]], FanGraphs_Current___Pitcher[[Name]:[Team]], 2,FALSE)</f>
        <v>PHI</v>
      </c>
      <c r="C122" s="1">
        <f>VLOOKUP($A122, 'FanGraphs ZiPS - PreSeason - Pi'!$A$2:$AI$1942, 35, FALSE)</f>
        <v>0.71396899999999996</v>
      </c>
      <c r="D122" s="2">
        <f>VLOOKUP(Table810[[#This Row],[Player]], 'FanGraphs ZiPS - PreSeason - Pi'!$A$2:$G$1942, 7, FALSE)/C122</f>
        <v>75.633535909822413</v>
      </c>
      <c r="E122" s="1">
        <f>VLOOKUP($A122,FanGraphs_Current___Pitcher[[Name]:[WARWAR - Wins Above Replacement]], 25, FALSE)</f>
        <v>0.8</v>
      </c>
      <c r="F122" s="2">
        <f>IFERROR(VLOOKUP(A122, FanGraphs_Current___Pitcher[[Name]:[GG - Games Pitched]], 6, FALSE)/E122, 0)</f>
        <v>45</v>
      </c>
      <c r="G122" s="2">
        <f>F122-D122</f>
        <v>-30.633535909822413</v>
      </c>
      <c r="H122" s="2">
        <f>E122/VLOOKUP(A122, FanGraphs_Current___Pitcher[[Name]:[GG - Games Pitched]], 6, FALSE)*VLOOKUP(A122,'FanGraphs ZiPS - Update - Pitch'!$B$2:$G$649, 6, FALSE)</f>
        <v>1.4222222222222223</v>
      </c>
      <c r="I122" s="2">
        <f>H122-C122</f>
        <v>0.70825322222222231</v>
      </c>
      <c r="J122" s="2">
        <f>Table810[[#This Row],[Difference in Pre-Season Projected WAR and On-Pace WAR]]/Table810[[#This Row],[Pre-Season Projected WAR]]</f>
        <v>0.99199436141096087</v>
      </c>
    </row>
    <row r="123" spans="1:10" x14ac:dyDescent="0.45">
      <c r="A123" t="s">
        <v>2023</v>
      </c>
      <c r="B123" t="str">
        <f>VLOOKUP(Table810[[#This Row],[Player]], FanGraphs_Current___Pitcher[[Name]:[Team]], 2,FALSE)</f>
        <v>WSN</v>
      </c>
      <c r="C123" s="1">
        <f>VLOOKUP($A123, 'FanGraphs ZiPS - PreSeason - Pi'!$A$2:$AI$1942, 35, FALSE)</f>
        <v>9.8859799999999998E-2</v>
      </c>
      <c r="D123" s="2">
        <f>VLOOKUP(Table810[[#This Row],[Player]], 'FanGraphs ZiPS - PreSeason - Pi'!$A$2:$G$1942, 7, FALSE)/C123</f>
        <v>566.45876281360074</v>
      </c>
      <c r="E123" s="1">
        <f>VLOOKUP($A123,FanGraphs_Current___Pitcher[[Name]:[WARWAR - Wins Above Replacement]], 25, FALSE)</f>
        <v>0.8</v>
      </c>
      <c r="F123" s="2">
        <f>IFERROR(VLOOKUP(A123, FanGraphs_Current___Pitcher[[Name]:[GG - Games Pitched]], 6, FALSE)/E123, 0)</f>
        <v>51.25</v>
      </c>
      <c r="G123" s="2">
        <f>F123-D123</f>
        <v>-515.20876281360074</v>
      </c>
      <c r="H123" s="2">
        <f>E123/VLOOKUP(A123, FanGraphs_Current___Pitcher[[Name]:[GG - Games Pitched]], 6, FALSE)*VLOOKUP(A123,'FanGraphs ZiPS - Update - Pitch'!$B$2:$G$649, 6, FALSE)</f>
        <v>1.3853658536585365</v>
      </c>
      <c r="I123" s="2">
        <f>H123-C123</f>
        <v>1.2865060536585364</v>
      </c>
      <c r="J123" s="5">
        <f>Table810[[#This Row],[Difference in Pre-Season Projected WAR and On-Pace WAR]]/Table810[[#This Row],[Pre-Season Projected WAR]]</f>
        <v>13.013439776921826</v>
      </c>
    </row>
    <row r="124" spans="1:10" x14ac:dyDescent="0.45">
      <c r="A124" t="s">
        <v>2052</v>
      </c>
      <c r="B124" t="str">
        <f>VLOOKUP(Table810[[#This Row],[Player]], FanGraphs_Current___Pitcher[[Name]:[Team]], 2,FALSE)</f>
        <v>ARI</v>
      </c>
      <c r="C124" s="1">
        <f>VLOOKUP($A124, 'FanGraphs ZiPS - PreSeason - Pi'!$A$2:$AI$1942, 35, FALSE)</f>
        <v>0.32637100000000002</v>
      </c>
      <c r="D124" s="2">
        <f>VLOOKUP(Table810[[#This Row],[Player]], 'FanGraphs ZiPS - PreSeason - Pi'!$A$2:$G$1942, 7, FALSE)/C124</f>
        <v>150.13588829889909</v>
      </c>
      <c r="E124" s="1">
        <f>VLOOKUP($A124,FanGraphs_Current___Pitcher[[Name]:[WARWAR - Wins Above Replacement]], 25, FALSE)</f>
        <v>0.8</v>
      </c>
      <c r="F124" s="2">
        <f>IFERROR(VLOOKUP(A124, FanGraphs_Current___Pitcher[[Name]:[GG - Games Pitched]], 6, FALSE)/E124, 0)</f>
        <v>46.25</v>
      </c>
      <c r="G124" s="2">
        <f>F124-D124</f>
        <v>-103.88588829889909</v>
      </c>
      <c r="H124" s="2">
        <f>E124/VLOOKUP(A124, FanGraphs_Current___Pitcher[[Name]:[GG - Games Pitched]], 6, FALSE)*VLOOKUP(A124,'FanGraphs ZiPS - Update - Pitch'!$B$2:$G$649, 6, FALSE)</f>
        <v>1.3837837837837839</v>
      </c>
      <c r="I124" s="2">
        <f>H124-C124</f>
        <v>1.0574127837837839</v>
      </c>
      <c r="J124" s="2">
        <f>Table810[[#This Row],[Difference in Pre-Season Projected WAR and On-Pace WAR]]/Table810[[#This Row],[Pre-Season Projected WAR]]</f>
        <v>3.2399103590202065</v>
      </c>
    </row>
    <row r="125" spans="1:10" x14ac:dyDescent="0.45">
      <c r="A125" t="s">
        <v>2021</v>
      </c>
      <c r="B125" t="str">
        <f>VLOOKUP(Table810[[#This Row],[Player]], FanGraphs_Current___Pitcher[[Name]:[Team]], 2,FALSE)</f>
        <v>TBR</v>
      </c>
      <c r="C125" s="1">
        <f>VLOOKUP($A125, 'FanGraphs ZiPS - PreSeason - Pi'!$A$2:$AI$1942, 35, FALSE)</f>
        <v>1.78606</v>
      </c>
      <c r="D125" s="2">
        <f>VLOOKUP(Table810[[#This Row],[Player]], 'FanGraphs ZiPS - PreSeason - Pi'!$A$2:$G$1942, 7, FALSE)/C125</f>
        <v>17.356639754543522</v>
      </c>
      <c r="E125" s="1">
        <f>VLOOKUP($A125,FanGraphs_Current___Pitcher[[Name]:[WARWAR - Wins Above Replacement]], 25, FALSE)</f>
        <v>0.6</v>
      </c>
      <c r="F125" s="2">
        <f>IFERROR(VLOOKUP(A125, FanGraphs_Current___Pitcher[[Name]:[GG - Games Pitched]], 6, FALSE)/E125, 0)</f>
        <v>16.666666666666668</v>
      </c>
      <c r="G125" s="2">
        <f>F125-D125</f>
        <v>-0.68997308787685441</v>
      </c>
      <c r="H125" s="2">
        <f>E125/VLOOKUP(A125, FanGraphs_Current___Pitcher[[Name]:[GG - Games Pitched]], 6, FALSE)*VLOOKUP(A125,'FanGraphs ZiPS - Update - Pitch'!$B$2:$G$649, 6, FALSE)</f>
        <v>1.38</v>
      </c>
      <c r="I125" s="2">
        <f>H125-C125</f>
        <v>-0.40606000000000009</v>
      </c>
      <c r="J125" s="2">
        <f>Table810[[#This Row],[Difference in Pre-Season Projected WAR and On-Pace WAR]]/Table810[[#This Row],[Pre-Season Projected WAR]]</f>
        <v>-0.22734958512032075</v>
      </c>
    </row>
    <row r="126" spans="1:10" x14ac:dyDescent="0.45">
      <c r="A126" t="s">
        <v>1996</v>
      </c>
      <c r="B126" t="str">
        <f>VLOOKUP(Table810[[#This Row],[Player]], FanGraphs_Current___Pitcher[[Name]:[Team]], 2,FALSE)</f>
        <v>HOU</v>
      </c>
      <c r="C126" s="1">
        <f>VLOOKUP($A126, 'FanGraphs ZiPS - PreSeason - Pi'!$A$2:$AI$1942, 35, FALSE)</f>
        <v>0.92761199999999999</v>
      </c>
      <c r="D126" s="2">
        <f>VLOOKUP(Table810[[#This Row],[Player]], 'FanGraphs ZiPS - PreSeason - Pi'!$A$2:$G$1942, 7, FALSE)/C126</f>
        <v>28.028960384298607</v>
      </c>
      <c r="E126" s="1">
        <f>VLOOKUP($A126,FanGraphs_Current___Pitcher[[Name]:[WARWAR - Wins Above Replacement]], 25, FALSE)</f>
        <v>0.7</v>
      </c>
      <c r="F126" s="2">
        <f>IFERROR(VLOOKUP(A126, FanGraphs_Current___Pitcher[[Name]:[GG - Games Pitched]], 6, FALSE)/E126, 0)</f>
        <v>20</v>
      </c>
      <c r="G126" s="2">
        <f>F126-D126</f>
        <v>-8.0289603842986068</v>
      </c>
      <c r="H126" s="2">
        <f>E126/VLOOKUP(A126, FanGraphs_Current___Pitcher[[Name]:[GG - Games Pitched]], 6, FALSE)*VLOOKUP(A126,'FanGraphs ZiPS - Update - Pitch'!$B$2:$G$649, 6, FALSE)</f>
        <v>1.3499999999999999</v>
      </c>
      <c r="I126" s="2">
        <f>H126-C126</f>
        <v>0.42238799999999987</v>
      </c>
      <c r="J126" s="2">
        <f>Table810[[#This Row],[Difference in Pre-Season Projected WAR and On-Pace WAR]]/Table810[[#This Row],[Pre-Season Projected WAR]]</f>
        <v>0.4553498661078122</v>
      </c>
    </row>
    <row r="127" spans="1:10" x14ac:dyDescent="0.45">
      <c r="A127" t="s">
        <v>1999</v>
      </c>
      <c r="B127" t="str">
        <f>VLOOKUP(Table810[[#This Row],[Player]], FanGraphs_Current___Pitcher[[Name]:[Team]], 2,FALSE)</f>
        <v>OAK</v>
      </c>
      <c r="C127" s="1">
        <f>VLOOKUP($A127, 'FanGraphs ZiPS - PreSeason - Pi'!$A$2:$AI$1942, 35, FALSE)</f>
        <v>0.97443000000000002</v>
      </c>
      <c r="D127" s="2">
        <f>VLOOKUP(Table810[[#This Row],[Player]], 'FanGraphs ZiPS - PreSeason - Pi'!$A$2:$G$1942, 7, FALSE)/C127</f>
        <v>21.551060620054802</v>
      </c>
      <c r="E127" s="1">
        <f>VLOOKUP($A127,FanGraphs_Current___Pitcher[[Name]:[WARWAR - Wins Above Replacement]], 25, FALSE)</f>
        <v>0.7</v>
      </c>
      <c r="F127" s="2">
        <f>IFERROR(VLOOKUP(A127, FanGraphs_Current___Pitcher[[Name]:[GG - Games Pitched]], 6, FALSE)/E127, 0)</f>
        <v>15.714285714285715</v>
      </c>
      <c r="G127" s="2">
        <f>F127-D127</f>
        <v>-5.8367749057690865</v>
      </c>
      <c r="H127" s="2">
        <f>E127/VLOOKUP(A127, FanGraphs_Current___Pitcher[[Name]:[GG - Games Pitched]], 6, FALSE)*VLOOKUP(A127,'FanGraphs ZiPS - Update - Pitch'!$B$2:$G$649, 6, FALSE)</f>
        <v>1.3363636363636362</v>
      </c>
      <c r="I127" s="2">
        <f>H127-C127</f>
        <v>0.36193363636363618</v>
      </c>
      <c r="J127" s="2">
        <f>Table810[[#This Row],[Difference in Pre-Season Projected WAR and On-Pace WAR]]/Table810[[#This Row],[Pre-Season Projected WAR]]</f>
        <v>0.3714311303671235</v>
      </c>
    </row>
    <row r="128" spans="1:10" x14ac:dyDescent="0.45">
      <c r="A128" t="s">
        <v>2051</v>
      </c>
      <c r="B128" t="str">
        <f>VLOOKUP(Table810[[#This Row],[Player]], FanGraphs_Current___Pitcher[[Name]:[Team]], 2,FALSE)</f>
        <v>ATL</v>
      </c>
      <c r="C128" s="1">
        <f>VLOOKUP($A128, 'FanGraphs ZiPS - PreSeason - Pi'!$A$2:$AI$1942, 35, FALSE)</f>
        <v>0.37781199999999998</v>
      </c>
      <c r="D128" s="2">
        <f>VLOOKUP(Table810[[#This Row],[Player]], 'FanGraphs ZiPS - PreSeason - Pi'!$A$2:$G$1942, 7, FALSE)/C128</f>
        <v>148.22186696028714</v>
      </c>
      <c r="E128" s="1">
        <f>VLOOKUP($A128,FanGraphs_Current___Pitcher[[Name]:[WARWAR - Wins Above Replacement]], 25, FALSE)</f>
        <v>0.7</v>
      </c>
      <c r="F128" s="2">
        <f>IFERROR(VLOOKUP(A128, FanGraphs_Current___Pitcher[[Name]:[GG - Games Pitched]], 6, FALSE)/E128, 0)</f>
        <v>45.714285714285715</v>
      </c>
      <c r="G128" s="2">
        <f>F128-D128</f>
        <v>-102.50758124600142</v>
      </c>
      <c r="H128" s="2">
        <f>E128/VLOOKUP(A128, FanGraphs_Current___Pitcher[[Name]:[GG - Games Pitched]], 6, FALSE)*VLOOKUP(A128,'FanGraphs ZiPS - Update - Pitch'!$B$2:$G$649, 6, FALSE)</f>
        <v>1.3343749999999999</v>
      </c>
      <c r="I128" s="2">
        <f>H128-C128</f>
        <v>0.95656299999999983</v>
      </c>
      <c r="J128" s="5">
        <f>Table810[[#This Row],[Difference in Pre-Season Projected WAR and On-Pace WAR]]/Table810[[#This Row],[Pre-Season Projected WAR]]</f>
        <v>2.5318491736630913</v>
      </c>
    </row>
    <row r="129" spans="1:10" x14ac:dyDescent="0.45">
      <c r="A129" t="s">
        <v>2089</v>
      </c>
      <c r="B129" t="str">
        <f>VLOOKUP(Table810[[#This Row],[Player]], FanGraphs_Current___Pitcher[[Name]:[Team]], 2,FALSE)</f>
        <v>SDP</v>
      </c>
      <c r="C129" s="1">
        <f>VLOOKUP($A129, 'FanGraphs ZiPS - PreSeason - Pi'!$A$2:$AI$1942, 35, FALSE)</f>
        <v>-4.86614E-2</v>
      </c>
      <c r="D129" s="2">
        <f>VLOOKUP(Table810[[#This Row],[Player]], 'FanGraphs ZiPS - PreSeason - Pi'!$A$2:$G$1942, 7, FALSE)/C129</f>
        <v>-822.0067651156769</v>
      </c>
      <c r="E129" s="1">
        <f>VLOOKUP($A129,FanGraphs_Current___Pitcher[[Name]:[WARWAR - Wins Above Replacement]], 25, FALSE)</f>
        <v>0.8</v>
      </c>
      <c r="F129" s="2">
        <f>IFERROR(VLOOKUP(A129, FanGraphs_Current___Pitcher[[Name]:[GG - Games Pitched]], 6, FALSE)/E129, 0)</f>
        <v>41.25</v>
      </c>
      <c r="G129" s="2">
        <f>F129-D129</f>
        <v>863.2567651156769</v>
      </c>
      <c r="H129" s="2">
        <f>E129/VLOOKUP(A129, FanGraphs_Current___Pitcher[[Name]:[GG - Games Pitched]], 6, FALSE)*VLOOKUP(A129,'FanGraphs ZiPS - Update - Pitch'!$B$2:$G$649, 6, FALSE)</f>
        <v>1.3090909090909091</v>
      </c>
      <c r="I129" s="2">
        <f>H129-C129</f>
        <v>1.3577523090909092</v>
      </c>
      <c r="J129" s="5">
        <f>Table810[[#This Row],[Difference in Pre-Season Projected WAR and On-Pace WAR]]/Table810[[#This Row],[Pre-Season Projected WAR]]</f>
        <v>-27.902039585603973</v>
      </c>
    </row>
    <row r="130" spans="1:10" x14ac:dyDescent="0.45">
      <c r="A130" t="s">
        <v>2077</v>
      </c>
      <c r="B130" t="str">
        <f>VLOOKUP(Table810[[#This Row],[Player]], FanGraphs_Current___Pitcher[[Name]:[Team]], 2,FALSE)</f>
        <v>MIA</v>
      </c>
      <c r="C130" s="1">
        <f>VLOOKUP($A130, 'FanGraphs ZiPS - PreSeason - Pi'!$A$2:$AI$1942, 35, FALSE)</f>
        <v>-0.333648</v>
      </c>
      <c r="D130" s="2">
        <f>VLOOKUP(Table810[[#This Row],[Player]], 'FanGraphs ZiPS - PreSeason - Pi'!$A$2:$G$1942, 7, FALSE)/C130</f>
        <v>-146.86136287344746</v>
      </c>
      <c r="E130" s="1">
        <f>VLOOKUP($A130,FanGraphs_Current___Pitcher[[Name]:[WARWAR - Wins Above Replacement]], 25, FALSE)</f>
        <v>0.7</v>
      </c>
      <c r="F130" s="2">
        <f>IFERROR(VLOOKUP(A130, FanGraphs_Current___Pitcher[[Name]:[GG - Games Pitched]], 6, FALSE)/E130, 0)</f>
        <v>40</v>
      </c>
      <c r="G130" s="2">
        <f>F130-D130</f>
        <v>186.86136287344746</v>
      </c>
      <c r="H130" s="2">
        <f>E130/VLOOKUP(A130, FanGraphs_Current___Pitcher[[Name]:[GG - Games Pitched]], 6, FALSE)*VLOOKUP(A130,'FanGraphs ZiPS - Update - Pitch'!$B$2:$G$649, 6, FALSE)</f>
        <v>1.2999999999999998</v>
      </c>
      <c r="I130" s="2">
        <f>H130-C130</f>
        <v>1.6336479999999998</v>
      </c>
      <c r="J130" s="5">
        <f>Table810[[#This Row],[Difference in Pre-Season Projected WAR and On-Pace WAR]]/Table810[[#This Row],[Pre-Season Projected WAR]]</f>
        <v>-4.8963218721526873</v>
      </c>
    </row>
    <row r="131" spans="1:10" x14ac:dyDescent="0.45">
      <c r="A131" t="s">
        <v>2014</v>
      </c>
      <c r="B131" t="str">
        <f>VLOOKUP(Table810[[#This Row],[Player]], FanGraphs_Current___Pitcher[[Name]:[Team]], 2,FALSE)</f>
        <v>BOS</v>
      </c>
      <c r="C131" s="1">
        <f>VLOOKUP($A131, 'FanGraphs ZiPS - PreSeason - Pi'!$A$2:$AI$1942, 35, FALSE)</f>
        <v>1.2996099999999999</v>
      </c>
      <c r="D131" s="2">
        <f>VLOOKUP(Table810[[#This Row],[Player]], 'FanGraphs ZiPS - PreSeason - Pi'!$A$2:$G$1942, 7, FALSE)/C131</f>
        <v>24.622771446818664</v>
      </c>
      <c r="E131" s="1">
        <f>VLOOKUP($A131,FanGraphs_Current___Pitcher[[Name]:[WARWAR - Wins Above Replacement]], 25, FALSE)</f>
        <v>0.6</v>
      </c>
      <c r="F131" s="2">
        <f>IFERROR(VLOOKUP(A131, FanGraphs_Current___Pitcher[[Name]:[GG - Games Pitched]], 6, FALSE)/E131, 0)</f>
        <v>20</v>
      </c>
      <c r="G131" s="2">
        <f>F131-D131</f>
        <v>-4.622771446818664</v>
      </c>
      <c r="H131" s="2">
        <f>E131/VLOOKUP(A131, FanGraphs_Current___Pitcher[[Name]:[GG - Games Pitched]], 6, FALSE)*VLOOKUP(A131,'FanGraphs ZiPS - Update - Pitch'!$B$2:$G$649, 6, FALSE)</f>
        <v>1.2999999999999998</v>
      </c>
      <c r="I131" s="2">
        <f>H131-C131</f>
        <v>3.8999999999989043E-4</v>
      </c>
      <c r="J131" s="2">
        <f>Table810[[#This Row],[Difference in Pre-Season Projected WAR and On-Pace WAR]]/Table810[[#This Row],[Pre-Season Projected WAR]]</f>
        <v>3.0009002700801814E-4</v>
      </c>
    </row>
    <row r="132" spans="1:10" x14ac:dyDescent="0.45">
      <c r="A132" t="s">
        <v>2005</v>
      </c>
      <c r="B132" t="str">
        <f>VLOOKUP(Table810[[#This Row],[Player]], FanGraphs_Current___Pitcher[[Name]:[Team]], 2,FALSE)</f>
        <v>CLE</v>
      </c>
      <c r="C132" s="1">
        <f>VLOOKUP($A132, 'FanGraphs ZiPS - PreSeason - Pi'!$A$2:$AI$1942, 35, FALSE)</f>
        <v>0.55984900000000004</v>
      </c>
      <c r="D132" s="2">
        <f>VLOOKUP(Table810[[#This Row],[Player]], 'FanGraphs ZiPS - PreSeason - Pi'!$A$2:$G$1942, 7, FALSE)/C132</f>
        <v>37.510114334400882</v>
      </c>
      <c r="E132" s="1">
        <f>VLOOKUP($A132,FanGraphs_Current___Pitcher[[Name]:[WARWAR - Wins Above Replacement]], 25, FALSE)</f>
        <v>0.7</v>
      </c>
      <c r="F132" s="2">
        <f>IFERROR(VLOOKUP(A132, FanGraphs_Current___Pitcher[[Name]:[GG - Games Pitched]], 6, FALSE)/E132, 0)</f>
        <v>18.571428571428573</v>
      </c>
      <c r="G132" s="2">
        <f>F132-D132</f>
        <v>-18.938685762972309</v>
      </c>
      <c r="H132" s="2">
        <f>E132/VLOOKUP(A132, FanGraphs_Current___Pitcher[[Name]:[GG - Games Pitched]], 6, FALSE)*VLOOKUP(A132,'FanGraphs ZiPS - Update - Pitch'!$B$2:$G$649, 6, FALSE)</f>
        <v>1.2923076923076922</v>
      </c>
      <c r="I132" s="2">
        <f>H132-C132</f>
        <v>0.73245869230769212</v>
      </c>
      <c r="J132" s="2">
        <f>Table810[[#This Row],[Difference in Pre-Season Projected WAR and On-Pace WAR]]/Table810[[#This Row],[Pre-Season Projected WAR]]</f>
        <v>1.3083147282708232</v>
      </c>
    </row>
    <row r="133" spans="1:10" x14ac:dyDescent="0.45">
      <c r="A133" t="s">
        <v>2004</v>
      </c>
      <c r="B133" t="str">
        <f>VLOOKUP(Table810[[#This Row],[Player]], FanGraphs_Current___Pitcher[[Name]:[Team]], 2,FALSE)</f>
        <v>MIA</v>
      </c>
      <c r="C133" s="1">
        <f>VLOOKUP($A133, 'FanGraphs ZiPS - PreSeason - Pi'!$A$2:$AI$1942, 35, FALSE)</f>
        <v>1.9448000000000001</v>
      </c>
      <c r="D133" s="2">
        <f>VLOOKUP(Table810[[#This Row],[Player]], 'FanGraphs ZiPS - PreSeason - Pi'!$A$2:$G$1942, 7, FALSE)/C133</f>
        <v>13.883175647881529</v>
      </c>
      <c r="E133" s="1">
        <f>VLOOKUP($A133,FanGraphs_Current___Pitcher[[Name]:[WARWAR - Wins Above Replacement]], 25, FALSE)</f>
        <v>0.5</v>
      </c>
      <c r="F133" s="2">
        <f>IFERROR(VLOOKUP(A133, FanGraphs_Current___Pitcher[[Name]:[GG - Games Pitched]], 6, FALSE)/E133, 0)</f>
        <v>14</v>
      </c>
      <c r="G133" s="2">
        <f>F133-D133</f>
        <v>0.11682435211847064</v>
      </c>
      <c r="H133" s="2">
        <f>E133/VLOOKUP(A133, FanGraphs_Current___Pitcher[[Name]:[GG - Games Pitched]], 6, FALSE)*VLOOKUP(A133,'FanGraphs ZiPS - Update - Pitch'!$B$2:$G$649, 6, FALSE)</f>
        <v>1.2857142857142856</v>
      </c>
      <c r="I133" s="2">
        <f>H133-C133</f>
        <v>-0.6590857142857145</v>
      </c>
      <c r="J133" s="2">
        <f>Table810[[#This Row],[Difference in Pre-Season Projected WAR and On-Pace WAR]]/Table810[[#This Row],[Pre-Season Projected WAR]]</f>
        <v>-0.33889639771992724</v>
      </c>
    </row>
    <row r="134" spans="1:10" x14ac:dyDescent="0.45">
      <c r="A134" t="s">
        <v>2006</v>
      </c>
      <c r="B134" t="str">
        <f>VLOOKUP(Table810[[#This Row],[Player]], FanGraphs_Current___Pitcher[[Name]:[Team]], 2,FALSE)</f>
        <v>HOU</v>
      </c>
      <c r="C134" s="1">
        <f>VLOOKUP($A134, 'FanGraphs ZiPS - PreSeason - Pi'!$A$2:$AI$1942, 35, FALSE)</f>
        <v>0.73877499999999996</v>
      </c>
      <c r="D134" s="2">
        <f>VLOOKUP(Table810[[#This Row],[Player]], 'FanGraphs ZiPS - PreSeason - Pi'!$A$2:$G$1942, 7, FALSE)/C134</f>
        <v>79.861933606307744</v>
      </c>
      <c r="E134" s="1">
        <f>VLOOKUP($A134,FanGraphs_Current___Pitcher[[Name]:[WARWAR - Wins Above Replacement]], 25, FALSE)</f>
        <v>0.7</v>
      </c>
      <c r="F134" s="2">
        <f>IFERROR(VLOOKUP(A134, FanGraphs_Current___Pitcher[[Name]:[GG - Games Pitched]], 6, FALSE)/E134, 0)</f>
        <v>51.428571428571431</v>
      </c>
      <c r="G134" s="2">
        <f>F134-D134</f>
        <v>-28.433362177736313</v>
      </c>
      <c r="H134" s="2">
        <f>E134/VLOOKUP(A134, FanGraphs_Current___Pitcher[[Name]:[GG - Games Pitched]], 6, FALSE)*VLOOKUP(A134,'FanGraphs ZiPS - Update - Pitch'!$B$2:$G$649, 6, FALSE)</f>
        <v>1.2833333333333334</v>
      </c>
      <c r="I134" s="2">
        <f>H134-C134</f>
        <v>0.54455833333333348</v>
      </c>
      <c r="J134" s="2">
        <f>Table810[[#This Row],[Difference in Pre-Season Projected WAR and On-Pace WAR]]/Table810[[#This Row],[Pre-Season Projected WAR]]</f>
        <v>0.73710985527844541</v>
      </c>
    </row>
    <row r="135" spans="1:10" x14ac:dyDescent="0.45">
      <c r="A135" t="s">
        <v>1976</v>
      </c>
      <c r="B135" t="str">
        <f>VLOOKUP(Table810[[#This Row],[Player]], FanGraphs_Current___Pitcher[[Name]:[Team]], 2,FALSE)</f>
        <v>MIN</v>
      </c>
      <c r="C135" s="1">
        <f>VLOOKUP($A135, 'FanGraphs ZiPS - PreSeason - Pi'!$A$2:$AI$1942, 35, FALSE)</f>
        <v>1.4695</v>
      </c>
      <c r="D135" s="2">
        <f>VLOOKUP(Table810[[#This Row],[Player]], 'FanGraphs ZiPS - PreSeason - Pi'!$A$2:$G$1942, 7, FALSE)/C135</f>
        <v>10.207553589656346</v>
      </c>
      <c r="E135" s="1">
        <f>VLOOKUP($A135,FanGraphs_Current___Pitcher[[Name]:[WARWAR - Wins Above Replacement]], 25, FALSE)</f>
        <v>0.8</v>
      </c>
      <c r="F135" s="2">
        <f>IFERROR(VLOOKUP(A135, FanGraphs_Current___Pitcher[[Name]:[GG - Games Pitched]], 6, FALSE)/E135, 0)</f>
        <v>18.75</v>
      </c>
      <c r="G135" s="2">
        <f>F135-D135</f>
        <v>8.5424464103436542</v>
      </c>
      <c r="H135" s="2">
        <f>E135/VLOOKUP(A135, FanGraphs_Current___Pitcher[[Name]:[GG - Games Pitched]], 6, FALSE)*VLOOKUP(A135,'FanGraphs ZiPS - Update - Pitch'!$B$2:$G$649, 6, FALSE)</f>
        <v>1.28</v>
      </c>
      <c r="I135" s="2">
        <f>H135-C135</f>
        <v>-0.1895</v>
      </c>
      <c r="J135" s="2">
        <f>Table810[[#This Row],[Difference in Pre-Season Projected WAR and On-Pace WAR]]/Table810[[#This Row],[Pre-Season Projected WAR]]</f>
        <v>-0.12895542701599183</v>
      </c>
    </row>
    <row r="136" spans="1:10" x14ac:dyDescent="0.45">
      <c r="A136" t="s">
        <v>2062</v>
      </c>
      <c r="B136" t="str">
        <f>VLOOKUP(Table810[[#This Row],[Player]], FanGraphs_Current___Pitcher[[Name]:[Team]], 2,FALSE)</f>
        <v>BOS</v>
      </c>
      <c r="C136" s="1">
        <f>VLOOKUP($A136, 'FanGraphs ZiPS - PreSeason - Pi'!$A$2:$AI$1942, 35, FALSE)</f>
        <v>0.14619499999999999</v>
      </c>
      <c r="D136" s="2">
        <f>VLOOKUP(Table810[[#This Row],[Player]], 'FanGraphs ZiPS - PreSeason - Pi'!$A$2:$G$1942, 7, FALSE)/C136</f>
        <v>321.48842299668252</v>
      </c>
      <c r="E136" s="1">
        <f>VLOOKUP($A136,FanGraphs_Current___Pitcher[[Name]:[WARWAR - Wins Above Replacement]], 25, FALSE)</f>
        <v>0.7</v>
      </c>
      <c r="F136" s="2">
        <f>IFERROR(VLOOKUP(A136, FanGraphs_Current___Pitcher[[Name]:[GG - Games Pitched]], 6, FALSE)/E136, 0)</f>
        <v>41.428571428571431</v>
      </c>
      <c r="G136" s="2">
        <f>F136-D136</f>
        <v>-280.05985156811107</v>
      </c>
      <c r="H136" s="2">
        <f>E136/VLOOKUP(A136, FanGraphs_Current___Pitcher[[Name]:[GG - Games Pitched]], 6, FALSE)*VLOOKUP(A136,'FanGraphs ZiPS - Update - Pitch'!$B$2:$G$649, 6, FALSE)</f>
        <v>1.2793103448275862</v>
      </c>
      <c r="I136" s="2">
        <f>H136-C136</f>
        <v>1.1331153448275861</v>
      </c>
      <c r="J136" s="5">
        <f>Table810[[#This Row],[Difference in Pre-Season Projected WAR and On-Pace WAR]]/Table810[[#This Row],[Pre-Season Projected WAR]]</f>
        <v>7.7507120272758039</v>
      </c>
    </row>
    <row r="137" spans="1:10" x14ac:dyDescent="0.45">
      <c r="A137" t="s">
        <v>2010</v>
      </c>
      <c r="B137" t="str">
        <f>VLOOKUP(Table810[[#This Row],[Player]], FanGraphs_Current___Pitcher[[Name]:[Team]], 2,FALSE)</f>
        <v>SDP</v>
      </c>
      <c r="C137" s="1">
        <f>VLOOKUP($A137, 'FanGraphs ZiPS - PreSeason - Pi'!$A$2:$AI$1942, 35, FALSE)</f>
        <v>0.18979699999999999</v>
      </c>
      <c r="D137" s="2">
        <f>VLOOKUP(Table810[[#This Row],[Player]], 'FanGraphs ZiPS - PreSeason - Pi'!$A$2:$G$1942, 7, FALSE)/C137</f>
        <v>158.06361533638571</v>
      </c>
      <c r="E137" s="1">
        <f>VLOOKUP($A137,FanGraphs_Current___Pitcher[[Name]:[WARWAR - Wins Above Replacement]], 25, FALSE)</f>
        <v>0.8</v>
      </c>
      <c r="F137" s="2">
        <f>IFERROR(VLOOKUP(A137, FanGraphs_Current___Pitcher[[Name]:[GG - Games Pitched]], 6, FALSE)/E137, 0)</f>
        <v>33.75</v>
      </c>
      <c r="G137" s="2">
        <f>F137-D137</f>
        <v>-124.31361533638571</v>
      </c>
      <c r="H137" s="2">
        <f>E137/VLOOKUP(A137, FanGraphs_Current___Pitcher[[Name]:[GG - Games Pitched]], 6, FALSE)*VLOOKUP(A137,'FanGraphs ZiPS - Update - Pitch'!$B$2:$G$649, 6, FALSE)</f>
        <v>1.2740740740740741</v>
      </c>
      <c r="I137" s="2">
        <f>H137-C137</f>
        <v>1.0842770740740741</v>
      </c>
      <c r="J137" s="5">
        <f>Table810[[#This Row],[Difference in Pre-Season Projected WAR and On-Pace WAR]]/Table810[[#This Row],[Pre-Season Projected WAR]]</f>
        <v>5.7128251451502088</v>
      </c>
    </row>
    <row r="138" spans="1:10" x14ac:dyDescent="0.45">
      <c r="A138" t="s">
        <v>2031</v>
      </c>
      <c r="B138" t="str">
        <f>VLOOKUP(Table810[[#This Row],[Player]], FanGraphs_Current___Pitcher[[Name]:[Team]], 2,FALSE)</f>
        <v>HOU</v>
      </c>
      <c r="C138" s="1">
        <f>VLOOKUP($A138, 'FanGraphs ZiPS - PreSeason - Pi'!$A$2:$AI$1942, 35, FALSE)</f>
        <v>0.58969000000000005</v>
      </c>
      <c r="D138" s="2">
        <f>VLOOKUP(Table810[[#This Row],[Player]], 'FanGraphs ZiPS - PreSeason - Pi'!$A$2:$G$1942, 7, FALSE)/C138</f>
        <v>93.269344910037475</v>
      </c>
      <c r="E138" s="1">
        <f>VLOOKUP($A138,FanGraphs_Current___Pitcher[[Name]:[WARWAR - Wins Above Replacement]], 25, FALSE)</f>
        <v>0.7</v>
      </c>
      <c r="F138" s="2">
        <f>IFERROR(VLOOKUP(A138, FanGraphs_Current___Pitcher[[Name]:[GG - Games Pitched]], 6, FALSE)/E138, 0)</f>
        <v>50</v>
      </c>
      <c r="G138" s="2">
        <f>F138-D138</f>
        <v>-43.269344910037475</v>
      </c>
      <c r="H138" s="2">
        <f>E138/VLOOKUP(A138, FanGraphs_Current___Pitcher[[Name]:[GG - Games Pitched]], 6, FALSE)*VLOOKUP(A138,'FanGraphs ZiPS - Update - Pitch'!$B$2:$G$649, 6, FALSE)</f>
        <v>1.26</v>
      </c>
      <c r="I138" s="2">
        <f>H138-C138</f>
        <v>0.67030999999999996</v>
      </c>
      <c r="J138" s="2">
        <f>Table810[[#This Row],[Difference in Pre-Season Projected WAR and On-Pace WAR]]/Table810[[#This Row],[Pre-Season Projected WAR]]</f>
        <v>1.1367159015754038</v>
      </c>
    </row>
    <row r="139" spans="1:10" x14ac:dyDescent="0.45">
      <c r="A139" t="s">
        <v>1980</v>
      </c>
      <c r="B139" t="str">
        <f>VLOOKUP(Table810[[#This Row],[Player]], FanGraphs_Current___Pitcher[[Name]:[Team]], 2,FALSE)</f>
        <v>MIA</v>
      </c>
      <c r="C139" s="1">
        <f>VLOOKUP($A139, 'FanGraphs ZiPS - PreSeason - Pi'!$A$2:$AI$1942, 35, FALSE)</f>
        <v>2.7475800000000001</v>
      </c>
      <c r="D139" s="2">
        <f>VLOOKUP(Table810[[#This Row],[Player]], 'FanGraphs ZiPS - PreSeason - Pi'!$A$2:$G$1942, 7, FALSE)/C139</f>
        <v>10.190786073562917</v>
      </c>
      <c r="E139" s="1">
        <f>VLOOKUP($A139,FanGraphs_Current___Pitcher[[Name]:[WARWAR - Wins Above Replacement]], 25, FALSE)</f>
        <v>0.6</v>
      </c>
      <c r="F139" s="2">
        <f>IFERROR(VLOOKUP(A139, FanGraphs_Current___Pitcher[[Name]:[GG - Games Pitched]], 6, FALSE)/E139, 0)</f>
        <v>20</v>
      </c>
      <c r="G139" s="2">
        <f>F139-D139</f>
        <v>9.8092139264370832</v>
      </c>
      <c r="H139" s="2">
        <f>E139/VLOOKUP(A139, FanGraphs_Current___Pitcher[[Name]:[GG - Games Pitched]], 6, FALSE)*VLOOKUP(A139,'FanGraphs ZiPS - Update - Pitch'!$B$2:$G$649, 6, FALSE)</f>
        <v>1.25</v>
      </c>
      <c r="I139" s="2">
        <f>H139-C139</f>
        <v>-1.4975800000000001</v>
      </c>
      <c r="J139" s="2">
        <f>Table810[[#This Row],[Difference in Pre-Season Projected WAR and On-Pace WAR]]/Table810[[#This Row],[Pre-Season Projected WAR]]</f>
        <v>-0.54505419314451264</v>
      </c>
    </row>
    <row r="140" spans="1:10" x14ac:dyDescent="0.45">
      <c r="A140" t="s">
        <v>2037</v>
      </c>
      <c r="B140" t="str">
        <f>VLOOKUP(Table810[[#This Row],[Player]], FanGraphs_Current___Pitcher[[Name]:[Team]], 2,FALSE)</f>
        <v>MIA</v>
      </c>
      <c r="C140" s="1">
        <f>VLOOKUP($A140, 'FanGraphs ZiPS - PreSeason - Pi'!$A$2:$AI$1942, 35, FALSE)</f>
        <v>0.48292000000000002</v>
      </c>
      <c r="D140" s="2">
        <f>VLOOKUP(Table810[[#This Row],[Player]], 'FanGraphs ZiPS - PreSeason - Pi'!$A$2:$G$1942, 7, FALSE)/C140</f>
        <v>118.0319721693034</v>
      </c>
      <c r="E140" s="1">
        <f>VLOOKUP($A140,FanGraphs_Current___Pitcher[[Name]:[WARWAR - Wins Above Replacement]], 25, FALSE)</f>
        <v>0.7</v>
      </c>
      <c r="F140" s="2">
        <f>IFERROR(VLOOKUP(A140, FanGraphs_Current___Pitcher[[Name]:[GG - Games Pitched]], 6, FALSE)/E140, 0)</f>
        <v>55.714285714285715</v>
      </c>
      <c r="G140" s="2">
        <f>F140-D140</f>
        <v>-62.317686455017686</v>
      </c>
      <c r="H140" s="2">
        <f>E140/VLOOKUP(A140, FanGraphs_Current___Pitcher[[Name]:[GG - Games Pitched]], 6, FALSE)*VLOOKUP(A140,'FanGraphs ZiPS - Update - Pitch'!$B$2:$G$649, 6, FALSE)</f>
        <v>1.2384615384615383</v>
      </c>
      <c r="I140" s="2">
        <f>H140-C140</f>
        <v>0.75554153846153826</v>
      </c>
      <c r="J140" s="2">
        <f>Table810[[#This Row],[Difference in Pre-Season Projected WAR and On-Pace WAR]]/Table810[[#This Row],[Pre-Season Projected WAR]]</f>
        <v>1.5645273305341221</v>
      </c>
    </row>
    <row r="141" spans="1:10" x14ac:dyDescent="0.45">
      <c r="A141" t="s">
        <v>2002</v>
      </c>
      <c r="B141" t="str">
        <f>VLOOKUP(Table810[[#This Row],[Player]], FanGraphs_Current___Pitcher[[Name]:[Team]], 2,FALSE)</f>
        <v>BAL</v>
      </c>
      <c r="C141" s="1">
        <f>VLOOKUP($A141, 'FanGraphs ZiPS - PreSeason - Pi'!$A$2:$AI$1942, 35, FALSE)</f>
        <v>0.98711099999999996</v>
      </c>
      <c r="D141" s="2">
        <f>VLOOKUP(Table810[[#This Row],[Player]], 'FanGraphs ZiPS - PreSeason - Pi'!$A$2:$G$1942, 7, FALSE)/C141</f>
        <v>29.378661568962357</v>
      </c>
      <c r="E141" s="1">
        <f>VLOOKUP($A141,FanGraphs_Current___Pitcher[[Name]:[WARWAR - Wins Above Replacement]], 25, FALSE)</f>
        <v>0.8</v>
      </c>
      <c r="F141" s="2">
        <f>IFERROR(VLOOKUP(A141, FanGraphs_Current___Pitcher[[Name]:[GG - Games Pitched]], 6, FALSE)/E141, 0)</f>
        <v>43.75</v>
      </c>
      <c r="G141" s="2">
        <f>F141-D141</f>
        <v>14.371338431037643</v>
      </c>
      <c r="H141" s="2">
        <f>E141/VLOOKUP(A141, FanGraphs_Current___Pitcher[[Name]:[GG - Games Pitched]], 6, FALSE)*VLOOKUP(A141,'FanGraphs ZiPS - Update - Pitch'!$B$2:$G$649, 6, FALSE)</f>
        <v>1.2342857142857142</v>
      </c>
      <c r="I141" s="2">
        <f>H141-C141</f>
        <v>0.24717471428571425</v>
      </c>
      <c r="J141" s="2">
        <f>Table810[[#This Row],[Difference in Pre-Season Projected WAR and On-Pace WAR]]/Table810[[#This Row],[Pre-Season Projected WAR]]</f>
        <v>0.2504021475656884</v>
      </c>
    </row>
    <row r="142" spans="1:10" x14ac:dyDescent="0.45">
      <c r="A142" t="s">
        <v>2038</v>
      </c>
      <c r="B142" t="str">
        <f>VLOOKUP(Table810[[#This Row],[Player]], FanGraphs_Current___Pitcher[[Name]:[Team]], 2,FALSE)</f>
        <v>WSN</v>
      </c>
      <c r="C142" s="1">
        <f>VLOOKUP($A142, 'FanGraphs ZiPS - PreSeason - Pi'!$A$2:$AI$1942, 35, FALSE)</f>
        <v>0.69845900000000005</v>
      </c>
      <c r="D142" s="2">
        <f>VLOOKUP(Table810[[#This Row],[Player]], 'FanGraphs ZiPS - PreSeason - Pi'!$A$2:$G$1942, 7, FALSE)/C142</f>
        <v>71.586163253677014</v>
      </c>
      <c r="E142" s="1">
        <f>VLOOKUP($A142,FanGraphs_Current___Pitcher[[Name]:[WARWAR - Wins Above Replacement]], 25, FALSE)</f>
        <v>0.7</v>
      </c>
      <c r="F142" s="2">
        <f>IFERROR(VLOOKUP(A142, FanGraphs_Current___Pitcher[[Name]:[GG - Games Pitched]], 6, FALSE)/E142, 0)</f>
        <v>54.285714285714292</v>
      </c>
      <c r="G142" s="2">
        <f>F142-D142</f>
        <v>-17.300448967962723</v>
      </c>
      <c r="H142" s="2">
        <f>E142/VLOOKUP(A142, FanGraphs_Current___Pitcher[[Name]:[GG - Games Pitched]], 6, FALSE)*VLOOKUP(A142,'FanGraphs ZiPS - Update - Pitch'!$B$2:$G$649, 6, FALSE)</f>
        <v>1.1973684210526314</v>
      </c>
      <c r="I142" s="2">
        <f>H142-C142</f>
        <v>0.49890942105263136</v>
      </c>
      <c r="J142" s="2">
        <f>Table810[[#This Row],[Difference in Pre-Season Projected WAR and On-Pace WAR]]/Table810[[#This Row],[Pre-Season Projected WAR]]</f>
        <v>0.71430022528542314</v>
      </c>
    </row>
    <row r="143" spans="1:10" x14ac:dyDescent="0.45">
      <c r="A143" t="s">
        <v>330</v>
      </c>
      <c r="B143" t="str">
        <f>VLOOKUP(Table810[[#This Row],[Player]], FanGraphs_Current___Pitcher[[Name]:[Team]], 2,FALSE)</f>
        <v>NYY</v>
      </c>
      <c r="C143" s="1">
        <f>VLOOKUP($A143, 'FanGraphs ZiPS - PreSeason - Pi'!$A$2:$AI$1942, 35, FALSE)</f>
        <v>2.41553</v>
      </c>
      <c r="D143" s="2">
        <f>VLOOKUP(Table810[[#This Row],[Player]], 'FanGraphs ZiPS - PreSeason - Pi'!$A$2:$G$1942, 7, FALSE)/C143</f>
        <v>9.1077320505230741</v>
      </c>
      <c r="E143" s="1">
        <f>VLOOKUP($A143,FanGraphs_Current___Pitcher[[Name]:[WARWAR - Wins Above Replacement]], 25, FALSE)</f>
        <v>0.7</v>
      </c>
      <c r="F143" s="2">
        <f>IFERROR(VLOOKUP(A143, FanGraphs_Current___Pitcher[[Name]:[GG - Games Pitched]], 6, FALSE)/E143, 0)</f>
        <v>24.285714285714288</v>
      </c>
      <c r="G143" s="2">
        <f>F143-D143</f>
        <v>15.177982235191214</v>
      </c>
      <c r="H143" s="2">
        <f>E143/VLOOKUP(A143, FanGraphs_Current___Pitcher[[Name]:[GG - Games Pitched]], 6, FALSE)*VLOOKUP(A143,'FanGraphs ZiPS - Update - Pitch'!$B$2:$G$649, 6, FALSE)</f>
        <v>1.1941176470588235</v>
      </c>
      <c r="I143" s="2">
        <f>H143-C143</f>
        <v>-1.2214123529411764</v>
      </c>
      <c r="J143" s="2">
        <f>Table810[[#This Row],[Difference in Pre-Season Projected WAR and On-Pace WAR]]/Table810[[#This Row],[Pre-Season Projected WAR]]</f>
        <v>-0.50564983789941609</v>
      </c>
    </row>
    <row r="144" spans="1:10" x14ac:dyDescent="0.45">
      <c r="A144" t="s">
        <v>2026</v>
      </c>
      <c r="B144" t="str">
        <f>VLOOKUP(Table810[[#This Row],[Player]], FanGraphs_Current___Pitcher[[Name]:[Team]], 2,FALSE)</f>
        <v>BOS</v>
      </c>
      <c r="C144" s="1">
        <f>VLOOKUP($A144, 'FanGraphs ZiPS - PreSeason - Pi'!$A$2:$AI$1942, 35, FALSE)</f>
        <v>1.2021999999999999</v>
      </c>
      <c r="D144" s="2">
        <f>VLOOKUP(Table810[[#This Row],[Player]], 'FanGraphs ZiPS - PreSeason - Pi'!$A$2:$G$1942, 7, FALSE)/C144</f>
        <v>35.767759108301448</v>
      </c>
      <c r="E144" s="1">
        <f>VLOOKUP($A144,FanGraphs_Current___Pitcher[[Name]:[WARWAR - Wins Above Replacement]], 25, FALSE)</f>
        <v>0.5</v>
      </c>
      <c r="F144" s="2">
        <f>IFERROR(VLOOKUP(A144, FanGraphs_Current___Pitcher[[Name]:[GG - Games Pitched]], 6, FALSE)/E144, 0)</f>
        <v>28</v>
      </c>
      <c r="G144" s="2">
        <f>F144-D144</f>
        <v>-7.7677591083014477</v>
      </c>
      <c r="H144" s="2">
        <f>E144/VLOOKUP(A144, FanGraphs_Current___Pitcher[[Name]:[GG - Games Pitched]], 6, FALSE)*VLOOKUP(A144,'FanGraphs ZiPS - Update - Pitch'!$B$2:$G$649, 6, FALSE)</f>
        <v>1.1785714285714286</v>
      </c>
      <c r="I144" s="2">
        <f>H144-C144</f>
        <v>-2.3628571428571332E-2</v>
      </c>
      <c r="J144" s="5">
        <f>Table810[[#This Row],[Difference in Pre-Season Projected WAR and On-Pace WAR]]/Table810[[#This Row],[Pre-Season Projected WAR]]</f>
        <v>-1.9654443044893805E-2</v>
      </c>
    </row>
    <row r="145" spans="1:10" x14ac:dyDescent="0.45">
      <c r="A145" t="s">
        <v>2079</v>
      </c>
      <c r="B145" t="str">
        <f>VLOOKUP(Table810[[#This Row],[Player]], FanGraphs_Current___Pitcher[[Name]:[Team]], 2,FALSE)</f>
        <v>COL</v>
      </c>
      <c r="C145" s="1">
        <f>VLOOKUP($A145, 'FanGraphs ZiPS - PreSeason - Pi'!$A$2:$AI$1942, 35, FALSE)</f>
        <v>2.7272999999999999E-2</v>
      </c>
      <c r="D145" s="2">
        <f>VLOOKUP(Table810[[#This Row],[Player]], 'FanGraphs ZiPS - PreSeason - Pi'!$A$2:$G$1942, 7, FALSE)/C145</f>
        <v>1429.9857001429987</v>
      </c>
      <c r="E145" s="1">
        <f>VLOOKUP($A145,FanGraphs_Current___Pitcher[[Name]:[WARWAR - Wins Above Replacement]], 25, FALSE)</f>
        <v>0.7</v>
      </c>
      <c r="F145" s="2">
        <f>IFERROR(VLOOKUP(A145, FanGraphs_Current___Pitcher[[Name]:[GG - Games Pitched]], 6, FALSE)/E145, 0)</f>
        <v>48.571428571428577</v>
      </c>
      <c r="G145" s="2">
        <f>F145-D145</f>
        <v>-1381.41427157157</v>
      </c>
      <c r="H145" s="2">
        <f>E145/VLOOKUP(A145, FanGraphs_Current___Pitcher[[Name]:[GG - Games Pitched]], 6, FALSE)*VLOOKUP(A145,'FanGraphs ZiPS - Update - Pitch'!$B$2:$G$649, 6, FALSE)</f>
        <v>1.1529411764705881</v>
      </c>
      <c r="I145" s="2">
        <f>H145-C145</f>
        <v>1.125668176470588</v>
      </c>
      <c r="J145" s="2">
        <f>Table810[[#This Row],[Difference in Pre-Season Projected WAR and On-Pace WAR]]/Table810[[#This Row],[Pre-Season Projected WAR]]</f>
        <v>41.274087063050935</v>
      </c>
    </row>
    <row r="146" spans="1:10" x14ac:dyDescent="0.45">
      <c r="A146" t="s">
        <v>2073</v>
      </c>
      <c r="B146" t="str">
        <f>VLOOKUP(Table810[[#This Row],[Player]], FanGraphs_Current___Pitcher[[Name]:[Team]], 2,FALSE)</f>
        <v>MIL</v>
      </c>
      <c r="C146" s="1">
        <f>VLOOKUP($A146, 'FanGraphs ZiPS - PreSeason - Pi'!$A$2:$AI$1942, 35, FALSE)</f>
        <v>0.41884300000000002</v>
      </c>
      <c r="D146" s="2">
        <f>VLOOKUP(Table810[[#This Row],[Player]], 'FanGraphs ZiPS - PreSeason - Pi'!$A$2:$G$1942, 7, FALSE)/C146</f>
        <v>38.200471298314639</v>
      </c>
      <c r="E146" s="1">
        <f>VLOOKUP($A146,FanGraphs_Current___Pitcher[[Name]:[WARWAR - Wins Above Replacement]], 25, FALSE)</f>
        <v>0.6</v>
      </c>
      <c r="F146" s="2">
        <f>IFERROR(VLOOKUP(A146, FanGraphs_Current___Pitcher[[Name]:[GG - Games Pitched]], 6, FALSE)/E146, 0)</f>
        <v>15</v>
      </c>
      <c r="G146" s="2">
        <f>F146-D146</f>
        <v>-23.200471298314639</v>
      </c>
      <c r="H146" s="2">
        <f>E146/VLOOKUP(A146, FanGraphs_Current___Pitcher[[Name]:[GG - Games Pitched]], 6, FALSE)*VLOOKUP(A146,'FanGraphs ZiPS - Update - Pitch'!$B$2:$G$649, 6, FALSE)</f>
        <v>1.1333333333333333</v>
      </c>
      <c r="I146" s="2">
        <f>H146-C146</f>
        <v>0.71449033333333323</v>
      </c>
      <c r="J146" s="2">
        <f>Table810[[#This Row],[Difference in Pre-Season Projected WAR and On-Pace WAR]]/Table810[[#This Row],[Pre-Season Projected WAR]]</f>
        <v>1.7058667169639536</v>
      </c>
    </row>
    <row r="147" spans="1:10" x14ac:dyDescent="0.45">
      <c r="A147" t="s">
        <v>333</v>
      </c>
      <c r="B147" t="str">
        <f>VLOOKUP(Table810[[#This Row],[Player]], FanGraphs_Current___Pitcher[[Name]:[Team]], 2,FALSE)</f>
        <v>CIN</v>
      </c>
      <c r="C147" s="1">
        <f>VLOOKUP($A147, 'FanGraphs ZiPS - PreSeason - Pi'!$A$2:$AI$1942, 35, FALSE)</f>
        <v>2.56934</v>
      </c>
      <c r="D147" s="2">
        <f>VLOOKUP(Table810[[#This Row],[Player]], 'FanGraphs ZiPS - PreSeason - Pi'!$A$2:$G$1942, 7, FALSE)/C147</f>
        <v>11.286945285559716</v>
      </c>
      <c r="E147" s="1">
        <f>VLOOKUP($A147,FanGraphs_Current___Pitcher[[Name]:[WARWAR - Wins Above Replacement]], 25, FALSE)</f>
        <v>0.6</v>
      </c>
      <c r="F147" s="2">
        <f>IFERROR(VLOOKUP(A147, FanGraphs_Current___Pitcher[[Name]:[GG - Games Pitched]], 6, FALSE)/E147, 0)</f>
        <v>26.666666666666668</v>
      </c>
      <c r="G147" s="2">
        <f>F147-D147</f>
        <v>15.379721381106952</v>
      </c>
      <c r="H147" s="2">
        <f>E147/VLOOKUP(A147, FanGraphs_Current___Pitcher[[Name]:[GG - Games Pitched]], 6, FALSE)*VLOOKUP(A147,'FanGraphs ZiPS - Update - Pitch'!$B$2:$G$649, 6, FALSE)</f>
        <v>1.125</v>
      </c>
      <c r="I147" s="2">
        <f>H147-C147</f>
        <v>-1.44434</v>
      </c>
      <c r="J147" s="2">
        <f>Table810[[#This Row],[Difference in Pre-Season Projected WAR and On-Pace WAR]]/Table810[[#This Row],[Pre-Season Projected WAR]]</f>
        <v>-0.56214436392225242</v>
      </c>
    </row>
    <row r="148" spans="1:10" x14ac:dyDescent="0.45">
      <c r="A148" t="s">
        <v>2035</v>
      </c>
      <c r="B148" t="str">
        <f>VLOOKUP(Table810[[#This Row],[Player]], FanGraphs_Current___Pitcher[[Name]:[Team]], 2,FALSE)</f>
        <v>OAK</v>
      </c>
      <c r="C148" s="1">
        <f>VLOOKUP($A148, 'FanGraphs ZiPS - PreSeason - Pi'!$A$2:$AI$1942, 35, FALSE)</f>
        <v>1.1014200000000001</v>
      </c>
      <c r="D148" s="2">
        <f>VLOOKUP(Table810[[#This Row],[Player]], 'FanGraphs ZiPS - PreSeason - Pi'!$A$2:$G$1942, 7, FALSE)/C148</f>
        <v>24.513809445987906</v>
      </c>
      <c r="E148" s="1">
        <f>VLOOKUP($A148,FanGraphs_Current___Pitcher[[Name]:[WARWAR - Wins Above Replacement]], 25, FALSE)</f>
        <v>0.5</v>
      </c>
      <c r="F148" s="2">
        <f>IFERROR(VLOOKUP(A148, FanGraphs_Current___Pitcher[[Name]:[GG - Games Pitched]], 6, FALSE)/E148, 0)</f>
        <v>18</v>
      </c>
      <c r="G148" s="2">
        <f>F148-D148</f>
        <v>-6.5138094459879063</v>
      </c>
      <c r="H148" s="2">
        <f>E148/VLOOKUP(A148, FanGraphs_Current___Pitcher[[Name]:[GG - Games Pitched]], 6, FALSE)*VLOOKUP(A148,'FanGraphs ZiPS - Update - Pitch'!$B$2:$G$649, 6, FALSE)</f>
        <v>1.1111111111111112</v>
      </c>
      <c r="I148" s="2">
        <f>H148-C148</f>
        <v>9.6911111111110948E-3</v>
      </c>
      <c r="J148" s="2">
        <f>Table810[[#This Row],[Difference in Pre-Season Projected WAR and On-Pace WAR]]/Table810[[#This Row],[Pre-Season Projected WAR]]</f>
        <v>8.7987426332471665E-3</v>
      </c>
    </row>
    <row r="149" spans="1:10" x14ac:dyDescent="0.45">
      <c r="A149" t="s">
        <v>2090</v>
      </c>
      <c r="B149" t="str">
        <f>VLOOKUP(Table810[[#This Row],[Player]], FanGraphs_Current___Pitcher[[Name]:[Team]], 2,FALSE)</f>
        <v>PIT</v>
      </c>
      <c r="C149" s="1">
        <f>VLOOKUP($A149, 'FanGraphs ZiPS - PreSeason - Pi'!$A$2:$AI$1942, 35, FALSE)</f>
        <v>0.17505999999999999</v>
      </c>
      <c r="D149" s="2">
        <f>VLOOKUP(Table810[[#This Row],[Player]], 'FanGraphs ZiPS - PreSeason - Pi'!$A$2:$G$1942, 7, FALSE)/C149</f>
        <v>268.47937849880043</v>
      </c>
      <c r="E149" s="1">
        <f>VLOOKUP($A149,FanGraphs_Current___Pitcher[[Name]:[WARWAR - Wins Above Replacement]], 25, FALSE)</f>
        <v>0.6</v>
      </c>
      <c r="F149" s="2">
        <f>IFERROR(VLOOKUP(A149, FanGraphs_Current___Pitcher[[Name]:[GG - Games Pitched]], 6, FALSE)/E149, 0)</f>
        <v>48.333333333333336</v>
      </c>
      <c r="G149" s="2">
        <f>F149-D149</f>
        <v>-220.14604516546709</v>
      </c>
      <c r="H149" s="2">
        <f>E149/VLOOKUP(A149, FanGraphs_Current___Pitcher[[Name]:[GG - Games Pitched]], 6, FALSE)*VLOOKUP(A149,'FanGraphs ZiPS - Update - Pitch'!$B$2:$G$649, 6, FALSE)</f>
        <v>1.096551724137931</v>
      </c>
      <c r="I149" s="2">
        <f>H149-C149</f>
        <v>0.92149172413793101</v>
      </c>
      <c r="J149" s="2">
        <f>Table810[[#This Row],[Difference in Pre-Season Projected WAR and On-Pace WAR]]/Table810[[#This Row],[Pre-Season Projected WAR]]</f>
        <v>5.2638622423051018</v>
      </c>
    </row>
    <row r="150" spans="1:10" x14ac:dyDescent="0.45">
      <c r="A150" t="s">
        <v>2017</v>
      </c>
      <c r="B150" t="str">
        <f>VLOOKUP(Table810[[#This Row],[Player]], FanGraphs_Current___Pitcher[[Name]:[Team]], 2,FALSE)</f>
        <v>CHW</v>
      </c>
      <c r="C150" s="1">
        <f>VLOOKUP($A150, 'FanGraphs ZiPS - PreSeason - Pi'!$A$2:$AI$1942, 35, FALSE)</f>
        <v>1.25325</v>
      </c>
      <c r="D150" s="2">
        <f>VLOOKUP(Table810[[#This Row],[Player]], 'FanGraphs ZiPS - PreSeason - Pi'!$A$2:$G$1942, 7, FALSE)/C150</f>
        <v>22.34191103131857</v>
      </c>
      <c r="E150" s="1">
        <f>VLOOKUP($A150,FanGraphs_Current___Pitcher[[Name]:[WARWAR - Wins Above Replacement]], 25, FALSE)</f>
        <v>0.6</v>
      </c>
      <c r="F150" s="2">
        <f>IFERROR(VLOOKUP(A150, FanGraphs_Current___Pitcher[[Name]:[GG - Games Pitched]], 6, FALSE)/E150, 0)</f>
        <v>28.333333333333336</v>
      </c>
      <c r="G150" s="2">
        <f>F150-D150</f>
        <v>5.9914223020147652</v>
      </c>
      <c r="H150" s="2">
        <f>E150/VLOOKUP(A150, FanGraphs_Current___Pitcher[[Name]:[GG - Games Pitched]], 6, FALSE)*VLOOKUP(A150,'FanGraphs ZiPS - Update - Pitch'!$B$2:$G$649, 6, FALSE)</f>
        <v>1.0941176470588234</v>
      </c>
      <c r="I150" s="2">
        <f>H150-C150</f>
        <v>-0.15913235294117656</v>
      </c>
      <c r="J150" s="2">
        <f>Table810[[#This Row],[Difference in Pre-Season Projected WAR and On-Pace WAR]]/Table810[[#This Row],[Pre-Season Projected WAR]]</f>
        <v>-0.12697574541486262</v>
      </c>
    </row>
    <row r="151" spans="1:10" x14ac:dyDescent="0.45">
      <c r="A151" t="s">
        <v>2122</v>
      </c>
      <c r="B151" t="str">
        <f>VLOOKUP(Table810[[#This Row],[Player]], FanGraphs_Current___Pitcher[[Name]:[Team]], 2,FALSE)</f>
        <v>OAK</v>
      </c>
      <c r="C151" s="1">
        <f>VLOOKUP($A151, 'FanGraphs ZiPS - PreSeason - Pi'!$A$2:$AI$1942, 35, FALSE)</f>
        <v>0.7994</v>
      </c>
      <c r="D151" s="2">
        <f>VLOOKUP(Table810[[#This Row],[Player]], 'FanGraphs ZiPS - PreSeason - Pi'!$A$2:$G$1942, 7, FALSE)/C151</f>
        <v>31.273455091318489</v>
      </c>
      <c r="E151" s="1">
        <f>VLOOKUP($A151,FanGraphs_Current___Pitcher[[Name]:[WARWAR - Wins Above Replacement]], 25, FALSE)</f>
        <v>0.4</v>
      </c>
      <c r="F151" s="2">
        <f>IFERROR(VLOOKUP(A151, FanGraphs_Current___Pitcher[[Name]:[GG - Games Pitched]], 6, FALSE)/E151, 0)</f>
        <v>15</v>
      </c>
      <c r="G151" s="2">
        <f>F151-D151</f>
        <v>-16.273455091318489</v>
      </c>
      <c r="H151" s="2">
        <f>E151/VLOOKUP(A151, FanGraphs_Current___Pitcher[[Name]:[GG - Games Pitched]], 6, FALSE)*VLOOKUP(A151,'FanGraphs ZiPS - Update - Pitch'!$B$2:$G$649, 6, FALSE)</f>
        <v>1.0666666666666667</v>
      </c>
      <c r="I151" s="2">
        <f>H151-C151</f>
        <v>0.26726666666666665</v>
      </c>
      <c r="J151" s="2">
        <f>Table810[[#This Row],[Difference in Pre-Season Projected WAR and On-Pace WAR]]/Table810[[#This Row],[Pre-Season Projected WAR]]</f>
        <v>0.33433408389625552</v>
      </c>
    </row>
    <row r="152" spans="1:10" x14ac:dyDescent="0.45">
      <c r="A152" t="s">
        <v>2114</v>
      </c>
      <c r="B152" t="str">
        <f>VLOOKUP(Table810[[#This Row],[Player]], FanGraphs_Current___Pitcher[[Name]:[Team]], 2,FALSE)</f>
        <v>SFG</v>
      </c>
      <c r="C152" s="1">
        <f>VLOOKUP($A152, 'FanGraphs ZiPS - PreSeason - Pi'!$A$2:$AI$1942, 35, FALSE)</f>
        <v>0.191332</v>
      </c>
      <c r="D152" s="2">
        <f>VLOOKUP(Table810[[#This Row],[Player]], 'FanGraphs ZiPS - PreSeason - Pi'!$A$2:$G$1942, 7, FALSE)/C152</f>
        <v>329.27058725147913</v>
      </c>
      <c r="E152" s="1">
        <f>VLOOKUP($A152,FanGraphs_Current___Pitcher[[Name]:[WARWAR - Wins Above Replacement]], 25, FALSE)</f>
        <v>0.6</v>
      </c>
      <c r="F152" s="2">
        <f>IFERROR(VLOOKUP(A152, FanGraphs_Current___Pitcher[[Name]:[GG - Games Pitched]], 6, FALSE)/E152, 0)</f>
        <v>71.666666666666671</v>
      </c>
      <c r="G152" s="2">
        <f>F152-D152</f>
        <v>-257.60392058481244</v>
      </c>
      <c r="H152" s="2">
        <f>E152/VLOOKUP(A152, FanGraphs_Current___Pitcher[[Name]:[GG - Games Pitched]], 6, FALSE)*VLOOKUP(A152,'FanGraphs ZiPS - Update - Pitch'!$B$2:$G$649, 6, FALSE)</f>
        <v>1.0465116279069768</v>
      </c>
      <c r="I152" s="2">
        <f>H152-C152</f>
        <v>0.85517962790697677</v>
      </c>
      <c r="J152" s="5">
        <f>Table810[[#This Row],[Difference in Pre-Season Projected WAR and On-Pace WAR]]/Table810[[#This Row],[Pre-Season Projected WAR]]</f>
        <v>4.4696110839116132</v>
      </c>
    </row>
    <row r="153" spans="1:10" x14ac:dyDescent="0.45">
      <c r="A153" t="s">
        <v>2027</v>
      </c>
      <c r="B153" t="str">
        <f>VLOOKUP(Table810[[#This Row],[Player]], FanGraphs_Current___Pitcher[[Name]:[Team]], 2,FALSE)</f>
        <v>PIT</v>
      </c>
      <c r="C153" s="1">
        <f>VLOOKUP($A153, 'FanGraphs ZiPS - PreSeason - Pi'!$A$2:$AI$1942, 35, FALSE)</f>
        <v>1.11879</v>
      </c>
      <c r="D153" s="2">
        <f>VLOOKUP(Table810[[#This Row],[Player]], 'FanGraphs ZiPS - PreSeason - Pi'!$A$2:$G$1942, 7, FALSE)/C153</f>
        <v>25.02703813941848</v>
      </c>
      <c r="E153" s="1">
        <f>VLOOKUP($A153,FanGraphs_Current___Pitcher[[Name]:[WARWAR - Wins Above Replacement]], 25, FALSE)</f>
        <v>0.6</v>
      </c>
      <c r="F153" s="2">
        <f>IFERROR(VLOOKUP(A153, FanGraphs_Current___Pitcher[[Name]:[GG - Games Pitched]], 6, FALSE)/E153, 0)</f>
        <v>36.666666666666671</v>
      </c>
      <c r="G153" s="2">
        <f>F153-D153</f>
        <v>11.639628527248192</v>
      </c>
      <c r="H153" s="2">
        <f>E153/VLOOKUP(A153, FanGraphs_Current___Pitcher[[Name]:[GG - Games Pitched]], 6, FALSE)*VLOOKUP(A153,'FanGraphs ZiPS - Update - Pitch'!$B$2:$G$649, 6, FALSE)</f>
        <v>1.0363636363636364</v>
      </c>
      <c r="I153" s="2">
        <f>H153-C153</f>
        <v>-8.2426363636363575E-2</v>
      </c>
      <c r="J153" s="2">
        <f>Table810[[#This Row],[Difference in Pre-Season Projected WAR and On-Pace WAR]]/Table810[[#This Row],[Pre-Season Projected WAR]]</f>
        <v>-7.3674562372173139E-2</v>
      </c>
    </row>
    <row r="154" spans="1:10" x14ac:dyDescent="0.45">
      <c r="A154" t="s">
        <v>2082</v>
      </c>
      <c r="B154" t="str">
        <f>VLOOKUP(Table810[[#This Row],[Player]], FanGraphs_Current___Pitcher[[Name]:[Team]], 2,FALSE)</f>
        <v>NYM</v>
      </c>
      <c r="C154" s="1">
        <f>VLOOKUP($A154, 'FanGraphs ZiPS - PreSeason - Pi'!$A$2:$AI$1942, 35, FALSE)</f>
        <v>0.88694499999999998</v>
      </c>
      <c r="D154" s="2">
        <f>VLOOKUP(Table810[[#This Row],[Player]], 'FanGraphs ZiPS - PreSeason - Pi'!$A$2:$G$1942, 7, FALSE)/C154</f>
        <v>28.186640659792886</v>
      </c>
      <c r="E154" s="1">
        <f>VLOOKUP($A154,FanGraphs_Current___Pitcher[[Name]:[WARWAR - Wins Above Replacement]], 25, FALSE)</f>
        <v>0.4</v>
      </c>
      <c r="F154" s="2">
        <f>IFERROR(VLOOKUP(A154, FanGraphs_Current___Pitcher[[Name]:[GG - Games Pitched]], 6, FALSE)/E154, 0)</f>
        <v>17.5</v>
      </c>
      <c r="G154" s="2">
        <f>F154-D154</f>
        <v>-10.686640659792886</v>
      </c>
      <c r="H154" s="2">
        <f>E154/VLOOKUP(A154, FanGraphs_Current___Pitcher[[Name]:[GG - Games Pitched]], 6, FALSE)*VLOOKUP(A154,'FanGraphs ZiPS - Update - Pitch'!$B$2:$G$649, 6, FALSE)</f>
        <v>1.0285714285714287</v>
      </c>
      <c r="I154" s="2">
        <f>H154-C154</f>
        <v>0.14162642857142871</v>
      </c>
      <c r="J154" s="2">
        <f>Table810[[#This Row],[Difference in Pre-Season Projected WAR and On-Pace WAR]]/Table810[[#This Row],[Pre-Season Projected WAR]]</f>
        <v>0.15967893000290742</v>
      </c>
    </row>
    <row r="155" spans="1:10" x14ac:dyDescent="0.45">
      <c r="A155" t="s">
        <v>2041</v>
      </c>
      <c r="B155" t="str">
        <f>VLOOKUP(Table810[[#This Row],[Player]], FanGraphs_Current___Pitcher[[Name]:[Team]], 2,FALSE)</f>
        <v>CLE</v>
      </c>
      <c r="C155" s="1">
        <f>VLOOKUP($A155, 'FanGraphs ZiPS - PreSeason - Pi'!$A$2:$AI$1942, 35, FALSE)</f>
        <v>0.124317</v>
      </c>
      <c r="D155" s="2">
        <f>VLOOKUP(Table810[[#This Row],[Player]], 'FanGraphs ZiPS - PreSeason - Pi'!$A$2:$G$1942, 7, FALSE)/C155</f>
        <v>378.06575126491151</v>
      </c>
      <c r="E155" s="1">
        <f>VLOOKUP($A155,FanGraphs_Current___Pitcher[[Name]:[WARWAR - Wins Above Replacement]], 25, FALSE)</f>
        <v>0.6</v>
      </c>
      <c r="F155" s="2">
        <f>IFERROR(VLOOKUP(A155, FanGraphs_Current___Pitcher[[Name]:[GG - Games Pitched]], 6, FALSE)/E155, 0)</f>
        <v>63.333333333333336</v>
      </c>
      <c r="G155" s="2">
        <f>F155-D155</f>
        <v>-314.7324179315782</v>
      </c>
      <c r="H155" s="2">
        <f>E155/VLOOKUP(A155, FanGraphs_Current___Pitcher[[Name]:[GG - Games Pitched]], 6, FALSE)*VLOOKUP(A155,'FanGraphs ZiPS - Update - Pitch'!$B$2:$G$649, 6, FALSE)</f>
        <v>1.0263157894736843</v>
      </c>
      <c r="I155" s="2">
        <f>H155-C155</f>
        <v>0.90199878947368428</v>
      </c>
      <c r="J155" s="5">
        <f>Table810[[#This Row],[Difference in Pre-Season Projected WAR and On-Pace WAR]]/Table810[[#This Row],[Pre-Season Projected WAR]]</f>
        <v>7.2556351060087056</v>
      </c>
    </row>
    <row r="156" spans="1:10" x14ac:dyDescent="0.45">
      <c r="A156" t="s">
        <v>2075</v>
      </c>
      <c r="B156" t="str">
        <f>VLOOKUP(Table810[[#This Row],[Player]], FanGraphs_Current___Pitcher[[Name]:[Team]], 2,FALSE)</f>
        <v>CHW</v>
      </c>
      <c r="C156" s="1">
        <f>VLOOKUP($A156, 'FanGraphs ZiPS - PreSeason - Pi'!$A$2:$AI$1942, 35, FALSE)</f>
        <v>0.41495500000000002</v>
      </c>
      <c r="D156" s="2">
        <f>VLOOKUP(Table810[[#This Row],[Player]], 'FanGraphs ZiPS - PreSeason - Pi'!$A$2:$G$1942, 7, FALSE)/C156</f>
        <v>115.67519369570194</v>
      </c>
      <c r="E156" s="1">
        <f>VLOOKUP($A156,FanGraphs_Current___Pitcher[[Name]:[WARWAR - Wins Above Replacement]], 25, FALSE)</f>
        <v>0.6</v>
      </c>
      <c r="F156" s="2">
        <f>IFERROR(VLOOKUP(A156, FanGraphs_Current___Pitcher[[Name]:[GG - Games Pitched]], 6, FALSE)/E156, 0)</f>
        <v>60</v>
      </c>
      <c r="G156" s="2">
        <f>F156-D156</f>
        <v>-55.675193695701935</v>
      </c>
      <c r="H156" s="2">
        <f>E156/VLOOKUP(A156, FanGraphs_Current___Pitcher[[Name]:[GG - Games Pitched]], 6, FALSE)*VLOOKUP(A156,'FanGraphs ZiPS - Update - Pitch'!$B$2:$G$649, 6, FALSE)</f>
        <v>1.0166666666666666</v>
      </c>
      <c r="I156" s="2">
        <f>H156-C156</f>
        <v>0.60171166666666664</v>
      </c>
      <c r="J156" s="2">
        <f>Table810[[#This Row],[Difference in Pre-Season Projected WAR and On-Pace WAR]]/Table810[[#This Row],[Pre-Season Projected WAR]]</f>
        <v>1.4500648664714646</v>
      </c>
    </row>
    <row r="157" spans="1:10" x14ac:dyDescent="0.45">
      <c r="A157" t="s">
        <v>2042</v>
      </c>
      <c r="B157" t="str">
        <f>VLOOKUP(Table810[[#This Row],[Player]], FanGraphs_Current___Pitcher[[Name]:[Team]], 2,FALSE)</f>
        <v>MIL</v>
      </c>
      <c r="C157" s="1">
        <f>VLOOKUP($A157, 'FanGraphs ZiPS - PreSeason - Pi'!$A$2:$AI$1942, 35, FALSE)</f>
        <v>1.2184999999999999</v>
      </c>
      <c r="D157" s="2">
        <f>VLOOKUP(Table810[[#This Row],[Player]], 'FanGraphs ZiPS - PreSeason - Pi'!$A$2:$G$1942, 7, FALSE)/C157</f>
        <v>20.517029134181371</v>
      </c>
      <c r="E157" s="1">
        <f>VLOOKUP($A157,FanGraphs_Current___Pitcher[[Name]:[WARWAR - Wins Above Replacement]], 25, FALSE)</f>
        <v>0.5</v>
      </c>
      <c r="F157" s="2">
        <f>IFERROR(VLOOKUP(A157, FanGraphs_Current___Pitcher[[Name]:[GG - Games Pitched]], 6, FALSE)/E157, 0)</f>
        <v>24</v>
      </c>
      <c r="G157" s="2">
        <f>F157-D157</f>
        <v>3.4829708658186291</v>
      </c>
      <c r="H157" s="2">
        <f>E157/VLOOKUP(A157, FanGraphs_Current___Pitcher[[Name]:[GG - Games Pitched]], 6, FALSE)*VLOOKUP(A157,'FanGraphs ZiPS - Update - Pitch'!$B$2:$G$649, 6, FALSE)</f>
        <v>1</v>
      </c>
      <c r="I157" s="2">
        <f>H157-C157</f>
        <v>-0.21849999999999992</v>
      </c>
      <c r="J157" s="2">
        <f>Table810[[#This Row],[Difference in Pre-Season Projected WAR and On-Pace WAR]]/Table810[[#This Row],[Pre-Season Projected WAR]]</f>
        <v>-0.17931883463274512</v>
      </c>
    </row>
    <row r="158" spans="1:10" x14ac:dyDescent="0.45">
      <c r="A158" t="s">
        <v>2054</v>
      </c>
      <c r="B158" t="str">
        <f>VLOOKUP(Table810[[#This Row],[Player]], FanGraphs_Current___Pitcher[[Name]:[Team]], 2,FALSE)</f>
        <v>CHW</v>
      </c>
      <c r="C158" s="1">
        <f>VLOOKUP($A158, 'FanGraphs ZiPS - PreSeason - Pi'!$A$2:$AI$1942, 35, FALSE)</f>
        <v>0.59936500000000004</v>
      </c>
      <c r="D158" s="2">
        <f>VLOOKUP(Table810[[#This Row],[Player]], 'FanGraphs ZiPS - PreSeason - Pi'!$A$2:$G$1942, 7, FALSE)/C158</f>
        <v>61.731999699682163</v>
      </c>
      <c r="E158" s="1">
        <f>VLOOKUP($A158,FanGraphs_Current___Pitcher[[Name]:[WARWAR - Wins Above Replacement]], 25, FALSE)</f>
        <v>0.6</v>
      </c>
      <c r="F158" s="2">
        <f>IFERROR(VLOOKUP(A158, FanGraphs_Current___Pitcher[[Name]:[GG - Games Pitched]], 6, FALSE)/E158, 0)</f>
        <v>53.333333333333336</v>
      </c>
      <c r="G158" s="2">
        <f>F158-D158</f>
        <v>-8.3986663663488272</v>
      </c>
      <c r="H158" s="2">
        <f>E158/VLOOKUP(A158, FanGraphs_Current___Pitcher[[Name]:[GG - Games Pitched]], 6, FALSE)*VLOOKUP(A158,'FanGraphs ZiPS - Update - Pitch'!$B$2:$G$649, 6, FALSE)</f>
        <v>0.97499999999999998</v>
      </c>
      <c r="I158" s="2">
        <f>H158-C158</f>
        <v>0.37563499999999994</v>
      </c>
      <c r="J158" s="2">
        <f>Table810[[#This Row],[Difference in Pre-Season Projected WAR and On-Pace WAR]]/Table810[[#This Row],[Pre-Season Projected WAR]]</f>
        <v>0.62672161370784063</v>
      </c>
    </row>
    <row r="159" spans="1:10" x14ac:dyDescent="0.45">
      <c r="A159" t="s">
        <v>2040</v>
      </c>
      <c r="B159" t="str">
        <f>VLOOKUP(Table810[[#This Row],[Player]], FanGraphs_Current___Pitcher[[Name]:[Team]], 2,FALSE)</f>
        <v>SEA</v>
      </c>
      <c r="C159" s="1">
        <f>VLOOKUP($A159, 'FanGraphs ZiPS - PreSeason - Pi'!$A$2:$AI$1942, 35, FALSE)</f>
        <v>0.33173900000000001</v>
      </c>
      <c r="D159" s="2">
        <f>VLOOKUP(Table810[[#This Row],[Player]], 'FanGraphs ZiPS - PreSeason - Pi'!$A$2:$G$1942, 7, FALSE)/C159</f>
        <v>108.51904659988726</v>
      </c>
      <c r="E159" s="1">
        <f>VLOOKUP($A159,FanGraphs_Current___Pitcher[[Name]:[WARWAR - Wins Above Replacement]], 25, FALSE)</f>
        <v>0.6</v>
      </c>
      <c r="F159" s="2">
        <f>IFERROR(VLOOKUP(A159, FanGraphs_Current___Pitcher[[Name]:[GG - Games Pitched]], 6, FALSE)/E159, 0)</f>
        <v>63.333333333333336</v>
      </c>
      <c r="G159" s="2">
        <f>F159-D159</f>
        <v>-45.185713266553925</v>
      </c>
      <c r="H159" s="2">
        <f>E159/VLOOKUP(A159, FanGraphs_Current___Pitcher[[Name]:[GG - Games Pitched]], 6, FALSE)*VLOOKUP(A159,'FanGraphs ZiPS - Update - Pitch'!$B$2:$G$649, 6, FALSE)</f>
        <v>0.94736842105263164</v>
      </c>
      <c r="I159" s="2">
        <f>H159-C159</f>
        <v>0.61562942105263163</v>
      </c>
      <c r="J159" s="2">
        <f>Table810[[#This Row],[Difference in Pre-Season Projected WAR and On-Pace WAR]]/Table810[[#This Row],[Pre-Season Projected WAR]]</f>
        <v>1.8557643842075595</v>
      </c>
    </row>
    <row r="160" spans="1:10" x14ac:dyDescent="0.45">
      <c r="A160" t="s">
        <v>2123</v>
      </c>
      <c r="B160" t="str">
        <f>VLOOKUP(Table810[[#This Row],[Player]], FanGraphs_Current___Pitcher[[Name]:[Team]], 2,FALSE)</f>
        <v>NYM</v>
      </c>
      <c r="C160" s="1">
        <f>VLOOKUP($A160, 'FanGraphs ZiPS - PreSeason - Pi'!$A$2:$AI$1942, 35, FALSE)</f>
        <v>0.21598200000000001</v>
      </c>
      <c r="D160" s="2">
        <f>VLOOKUP(Table810[[#This Row],[Player]], 'FanGraphs ZiPS - PreSeason - Pi'!$A$2:$G$1942, 7, FALSE)/C160</f>
        <v>263.91088146234409</v>
      </c>
      <c r="E160" s="1">
        <f>VLOOKUP($A160,FanGraphs_Current___Pitcher[[Name]:[WARWAR - Wins Above Replacement]], 25, FALSE)</f>
        <v>0.5</v>
      </c>
      <c r="F160" s="2">
        <f>IFERROR(VLOOKUP(A160, FanGraphs_Current___Pitcher[[Name]:[GG - Games Pitched]], 6, FALSE)/E160, 0)</f>
        <v>66</v>
      </c>
      <c r="G160" s="2">
        <f>F160-D160</f>
        <v>-197.91088146234409</v>
      </c>
      <c r="H160" s="2">
        <f>E160/VLOOKUP(A160, FanGraphs_Current___Pitcher[[Name]:[GG - Games Pitched]], 6, FALSE)*VLOOKUP(A160,'FanGraphs ZiPS - Update - Pitch'!$B$2:$G$649, 6, FALSE)</f>
        <v>0.93939393939393945</v>
      </c>
      <c r="I160" s="2">
        <f>H160-C160</f>
        <v>0.72341193939393944</v>
      </c>
      <c r="J160" s="2">
        <f>Table810[[#This Row],[Difference in Pre-Season Projected WAR and On-Pace WAR]]/Table810[[#This Row],[Pre-Season Projected WAR]]</f>
        <v>3.3494084664182173</v>
      </c>
    </row>
    <row r="161" spans="1:10" x14ac:dyDescent="0.45">
      <c r="A161" t="s">
        <v>2059</v>
      </c>
      <c r="B161" t="str">
        <f>VLOOKUP(Table810[[#This Row],[Player]], FanGraphs_Current___Pitcher[[Name]:[Team]], 2,FALSE)</f>
        <v>LAD</v>
      </c>
      <c r="C161" s="1">
        <f>VLOOKUP($A161, 'FanGraphs ZiPS - PreSeason - Pi'!$A$2:$AI$1942, 35, FALSE)</f>
        <v>1.0822799999999999</v>
      </c>
      <c r="D161" s="2">
        <f>VLOOKUP(Table810[[#This Row],[Player]], 'FanGraphs ZiPS - PreSeason - Pi'!$A$2:$G$1942, 7, FALSE)/C161</f>
        <v>18.4795062275936</v>
      </c>
      <c r="E161" s="1">
        <f>VLOOKUP($A161,FanGraphs_Current___Pitcher[[Name]:[WARWAR - Wins Above Replacement]], 25, FALSE)</f>
        <v>0.4</v>
      </c>
      <c r="F161" s="2">
        <f>IFERROR(VLOOKUP(A161, FanGraphs_Current___Pitcher[[Name]:[GG - Games Pitched]], 6, FALSE)/E161, 0)</f>
        <v>15</v>
      </c>
      <c r="G161" s="2">
        <f>F161-D161</f>
        <v>-3.4795062275935997</v>
      </c>
      <c r="H161" s="2">
        <f>E161/VLOOKUP(A161, FanGraphs_Current___Pitcher[[Name]:[GG - Games Pitched]], 6, FALSE)*VLOOKUP(A161,'FanGraphs ZiPS - Update - Pitch'!$B$2:$G$649, 6, FALSE)</f>
        <v>0.93333333333333335</v>
      </c>
      <c r="I161" s="2">
        <f>H161-C161</f>
        <v>-0.14894666666666656</v>
      </c>
      <c r="J161" s="5">
        <f>Table810[[#This Row],[Difference in Pre-Season Projected WAR and On-Pace WAR]]/Table810[[#This Row],[Pre-Season Projected WAR]]</f>
        <v>-0.13762304271229864</v>
      </c>
    </row>
    <row r="162" spans="1:10" x14ac:dyDescent="0.45">
      <c r="A162" t="s">
        <v>2065</v>
      </c>
      <c r="B162" t="str">
        <f>VLOOKUP(Table810[[#This Row],[Player]], FanGraphs_Current___Pitcher[[Name]:[Team]], 2,FALSE)</f>
        <v>LAD</v>
      </c>
      <c r="C162" s="1">
        <f>VLOOKUP($A162, 'FanGraphs ZiPS - PreSeason - Pi'!$A$2:$AI$1942, 35, FALSE)</f>
        <v>0.691747</v>
      </c>
      <c r="D162" s="2">
        <f>VLOOKUP(Table810[[#This Row],[Player]], 'FanGraphs ZiPS - PreSeason - Pi'!$A$2:$G$1942, 7, FALSE)/C162</f>
        <v>91.073759625990434</v>
      </c>
      <c r="E162" s="1">
        <f>VLOOKUP($A162,FanGraphs_Current___Pitcher[[Name]:[WARWAR - Wins Above Replacement]], 25, FALSE)</f>
        <v>0.5</v>
      </c>
      <c r="F162" s="2">
        <f>IFERROR(VLOOKUP(A162, FanGraphs_Current___Pitcher[[Name]:[GG - Games Pitched]], 6, FALSE)/E162, 0)</f>
        <v>70</v>
      </c>
      <c r="G162" s="2">
        <f>F162-D162</f>
        <v>-21.073759625990434</v>
      </c>
      <c r="H162" s="2">
        <f>E162/VLOOKUP(A162, FanGraphs_Current___Pitcher[[Name]:[GG - Games Pitched]], 6, FALSE)*VLOOKUP(A162,'FanGraphs ZiPS - Update - Pitch'!$B$2:$G$649, 6, FALSE)</f>
        <v>0.92857142857142849</v>
      </c>
      <c r="I162" s="2">
        <f>H162-C162</f>
        <v>0.23682442857142849</v>
      </c>
      <c r="J162" s="5">
        <f>Table810[[#This Row],[Difference in Pre-Season Projected WAR and On-Pace WAR]]/Table810[[#This Row],[Pre-Season Projected WAR]]</f>
        <v>0.34235700129010821</v>
      </c>
    </row>
    <row r="163" spans="1:10" x14ac:dyDescent="0.45">
      <c r="A163" t="s">
        <v>2120</v>
      </c>
      <c r="B163" t="str">
        <f>VLOOKUP(Table810[[#This Row],[Player]], FanGraphs_Current___Pitcher[[Name]:[Team]], 2,FALSE)</f>
        <v>ARI</v>
      </c>
      <c r="C163" s="1">
        <f>VLOOKUP($A163, 'FanGraphs ZiPS - PreSeason - Pi'!$A$2:$AI$1942, 35, FALSE)</f>
        <v>0.41618500000000003</v>
      </c>
      <c r="D163" s="2">
        <f>VLOOKUP(Table810[[#This Row],[Player]], 'FanGraphs ZiPS - PreSeason - Pi'!$A$2:$G$1942, 7, FALSE)/C163</f>
        <v>139.36110143325683</v>
      </c>
      <c r="E163" s="1">
        <f>VLOOKUP($A163,FanGraphs_Current___Pitcher[[Name]:[WARWAR - Wins Above Replacement]], 25, FALSE)</f>
        <v>0.5</v>
      </c>
      <c r="F163" s="2">
        <f>IFERROR(VLOOKUP(A163, FanGraphs_Current___Pitcher[[Name]:[GG - Games Pitched]], 6, FALSE)/E163, 0)</f>
        <v>68</v>
      </c>
      <c r="G163" s="2">
        <f>F163-D163</f>
        <v>-71.361101433256835</v>
      </c>
      <c r="H163" s="2">
        <f>E163/VLOOKUP(A163, FanGraphs_Current___Pitcher[[Name]:[GG - Games Pitched]], 6, FALSE)*VLOOKUP(A163,'FanGraphs ZiPS - Update - Pitch'!$B$2:$G$649, 6, FALSE)</f>
        <v>0.92647058823529416</v>
      </c>
      <c r="I163" s="2">
        <f>H163-C163</f>
        <v>0.51028558823529413</v>
      </c>
      <c r="J163" s="2">
        <f>Table810[[#This Row],[Difference in Pre-Season Projected WAR and On-Pace WAR]]/Table810[[#This Row],[Pre-Season Projected WAR]]</f>
        <v>1.2261027865859992</v>
      </c>
    </row>
    <row r="164" spans="1:10" x14ac:dyDescent="0.45">
      <c r="A164" t="s">
        <v>2045</v>
      </c>
      <c r="B164" t="str">
        <f>VLOOKUP(Table810[[#This Row],[Player]], FanGraphs_Current___Pitcher[[Name]:[Team]], 2,FALSE)</f>
        <v>PHI</v>
      </c>
      <c r="C164" s="1">
        <f>VLOOKUP($A164, 'FanGraphs ZiPS - PreSeason - Pi'!$A$2:$AI$1942, 35, FALSE)</f>
        <v>0.32166800000000001</v>
      </c>
      <c r="D164" s="2">
        <f>VLOOKUP(Table810[[#This Row],[Player]], 'FanGraphs ZiPS - PreSeason - Pi'!$A$2:$G$1942, 7, FALSE)/C164</f>
        <v>43.523135655396246</v>
      </c>
      <c r="E164" s="1">
        <f>VLOOKUP($A164,FanGraphs_Current___Pitcher[[Name]:[WARWAR - Wins Above Replacement]], 25, FALSE)</f>
        <v>0.6</v>
      </c>
      <c r="F164" s="2">
        <f>IFERROR(VLOOKUP(A164, FanGraphs_Current___Pitcher[[Name]:[GG - Games Pitched]], 6, FALSE)/E164, 0)</f>
        <v>28.333333333333336</v>
      </c>
      <c r="G164" s="2">
        <f>F164-D164</f>
        <v>-15.18980232206291</v>
      </c>
      <c r="H164" s="2">
        <f>E164/VLOOKUP(A164, FanGraphs_Current___Pitcher[[Name]:[GG - Games Pitched]], 6, FALSE)*VLOOKUP(A164,'FanGraphs ZiPS - Update - Pitch'!$B$2:$G$649, 6, FALSE)</f>
        <v>0.91764705882352937</v>
      </c>
      <c r="I164" s="2">
        <f>H164-C164</f>
        <v>0.59597905882352942</v>
      </c>
      <c r="J164" s="5">
        <f>Table810[[#This Row],[Difference in Pre-Season Projected WAR and On-Pace WAR]]/Table810[[#This Row],[Pre-Season Projected WAR]]</f>
        <v>1.8527769589251322</v>
      </c>
    </row>
    <row r="165" spans="1:10" x14ac:dyDescent="0.45">
      <c r="A165" t="s">
        <v>2099</v>
      </c>
      <c r="B165" t="str">
        <f>VLOOKUP(Table810[[#This Row],[Player]], FanGraphs_Current___Pitcher[[Name]:[Team]], 2,FALSE)</f>
        <v>MIL</v>
      </c>
      <c r="C165" s="1">
        <f>VLOOKUP($A165, 'FanGraphs ZiPS - PreSeason - Pi'!$A$2:$AI$1942, 35, FALSE)</f>
        <v>0.28767199999999998</v>
      </c>
      <c r="D165" s="2">
        <f>VLOOKUP(Table810[[#This Row],[Player]], 'FanGraphs ZiPS - PreSeason - Pi'!$A$2:$G$1942, 7, FALSE)/C165</f>
        <v>218.99941600155734</v>
      </c>
      <c r="E165" s="1">
        <f>VLOOKUP($A165,FanGraphs_Current___Pitcher[[Name]:[WARWAR - Wins Above Replacement]], 25, FALSE)</f>
        <v>0.5</v>
      </c>
      <c r="F165" s="2">
        <f>IFERROR(VLOOKUP(A165, FanGraphs_Current___Pitcher[[Name]:[GG - Games Pitched]], 6, FALSE)/E165, 0)</f>
        <v>76</v>
      </c>
      <c r="G165" s="2">
        <f>F165-D165</f>
        <v>-142.99941600155734</v>
      </c>
      <c r="H165" s="2">
        <f>E165/VLOOKUP(A165, FanGraphs_Current___Pitcher[[Name]:[GG - Games Pitched]], 6, FALSE)*VLOOKUP(A165,'FanGraphs ZiPS - Update - Pitch'!$B$2:$G$649, 6, FALSE)</f>
        <v>0.9078947368421052</v>
      </c>
      <c r="I165" s="2">
        <f>H165-C165</f>
        <v>0.62022273684210516</v>
      </c>
      <c r="J165" s="2">
        <f>Table810[[#This Row],[Difference in Pre-Season Projected WAR and On-Pace WAR]]/Table810[[#This Row],[Pre-Season Projected WAR]]</f>
        <v>2.1560066215763274</v>
      </c>
    </row>
    <row r="166" spans="1:10" x14ac:dyDescent="0.45">
      <c r="A166" t="s">
        <v>2016</v>
      </c>
      <c r="B166" t="str">
        <f>VLOOKUP(Table810[[#This Row],[Player]], FanGraphs_Current___Pitcher[[Name]:[Team]], 2,FALSE)</f>
        <v>DET</v>
      </c>
      <c r="C166" s="1">
        <f>VLOOKUP($A166, 'FanGraphs ZiPS - PreSeason - Pi'!$A$2:$AI$1942, 35, FALSE)</f>
        <v>0.51021300000000003</v>
      </c>
      <c r="D166" s="2">
        <f>VLOOKUP(Table810[[#This Row],[Player]], 'FanGraphs ZiPS - PreSeason - Pi'!$A$2:$G$1942, 7, FALSE)/C166</f>
        <v>111.71804716853549</v>
      </c>
      <c r="E166" s="1">
        <f>VLOOKUP($A166,FanGraphs_Current___Pitcher[[Name]:[WARWAR - Wins Above Replacement]], 25, FALSE)</f>
        <v>0.5</v>
      </c>
      <c r="F166" s="2">
        <f>IFERROR(VLOOKUP(A166, FanGraphs_Current___Pitcher[[Name]:[GG - Games Pitched]], 6, FALSE)/E166, 0)</f>
        <v>72</v>
      </c>
      <c r="G166" s="2">
        <f>F166-D166</f>
        <v>-39.718047168535492</v>
      </c>
      <c r="H166" s="2">
        <f>E166/VLOOKUP(A166, FanGraphs_Current___Pitcher[[Name]:[GG - Games Pitched]], 6, FALSE)*VLOOKUP(A166,'FanGraphs ZiPS - Update - Pitch'!$B$2:$G$649, 6, FALSE)</f>
        <v>0.90277777777777768</v>
      </c>
      <c r="I166" s="2">
        <f>H166-C166</f>
        <v>0.39256477777777765</v>
      </c>
      <c r="J166" s="2">
        <f>Table810[[#This Row],[Difference in Pre-Season Projected WAR and On-Pace WAR]]/Table810[[#This Row],[Pre-Season Projected WAR]]</f>
        <v>0.76941351509620026</v>
      </c>
    </row>
    <row r="167" spans="1:10" x14ac:dyDescent="0.45">
      <c r="A167" t="s">
        <v>2058</v>
      </c>
      <c r="B167" t="str">
        <f>VLOOKUP(Table810[[#This Row],[Player]], FanGraphs_Current___Pitcher[[Name]:[Team]], 2,FALSE)</f>
        <v>OAK</v>
      </c>
      <c r="C167" s="1">
        <f>VLOOKUP($A167, 'FanGraphs ZiPS - PreSeason - Pi'!$A$2:$AI$1942, 35, FALSE)</f>
        <v>1.00796</v>
      </c>
      <c r="D167" s="2">
        <f>VLOOKUP(Table810[[#This Row],[Player]], 'FanGraphs ZiPS - PreSeason - Pi'!$A$2:$G$1942, 7, FALSE)/C167</f>
        <v>22.818365808166991</v>
      </c>
      <c r="E167" s="1">
        <f>VLOOKUP($A167,FanGraphs_Current___Pitcher[[Name]:[WARWAR - Wins Above Replacement]], 25, FALSE)</f>
        <v>0.4</v>
      </c>
      <c r="F167" s="2">
        <f>IFERROR(VLOOKUP(A167, FanGraphs_Current___Pitcher[[Name]:[GG - Games Pitched]], 6, FALSE)/E167, 0)</f>
        <v>20</v>
      </c>
      <c r="G167" s="2">
        <f>F167-D167</f>
        <v>-2.8183658081669911</v>
      </c>
      <c r="H167" s="2">
        <f>E167/VLOOKUP(A167, FanGraphs_Current___Pitcher[[Name]:[GG - Games Pitched]], 6, FALSE)*VLOOKUP(A167,'FanGraphs ZiPS - Update - Pitch'!$B$2:$G$649, 6, FALSE)</f>
        <v>0.9</v>
      </c>
      <c r="I167" s="2">
        <f>H167-C167</f>
        <v>-0.10795999999999994</v>
      </c>
      <c r="J167" s="2">
        <f>Table810[[#This Row],[Difference in Pre-Season Projected WAR and On-Pace WAR]]/Table810[[#This Row],[Pre-Season Projected WAR]]</f>
        <v>-0.10710742489781336</v>
      </c>
    </row>
    <row r="168" spans="1:10" x14ac:dyDescent="0.45">
      <c r="A168" t="s">
        <v>2030</v>
      </c>
      <c r="B168" t="str">
        <f>VLOOKUP(Table810[[#This Row],[Player]], FanGraphs_Current___Pitcher[[Name]:[Team]], 2,FALSE)</f>
        <v>CHW</v>
      </c>
      <c r="C168" s="1">
        <f>VLOOKUP($A168, 'FanGraphs ZiPS - PreSeason - Pi'!$A$2:$AI$1942, 35, FALSE)</f>
        <v>0.91852400000000001</v>
      </c>
      <c r="D168" s="2">
        <f>VLOOKUP(Table810[[#This Row],[Player]], 'FanGraphs ZiPS - PreSeason - Pi'!$A$2:$G$1942, 7, FALSE)/C168</f>
        <v>26.128876327673527</v>
      </c>
      <c r="E168" s="1">
        <f>VLOOKUP($A168,FanGraphs_Current___Pitcher[[Name]:[WARWAR - Wins Above Replacement]], 25, FALSE)</f>
        <v>0.4</v>
      </c>
      <c r="F168" s="2">
        <f>IFERROR(VLOOKUP(A168, FanGraphs_Current___Pitcher[[Name]:[GG - Games Pitched]], 6, FALSE)/E168, 0)</f>
        <v>20</v>
      </c>
      <c r="G168" s="2">
        <f>F168-D168</f>
        <v>-6.1288763276735274</v>
      </c>
      <c r="H168" s="2">
        <f>E168/VLOOKUP(A168, FanGraphs_Current___Pitcher[[Name]:[GG - Games Pitched]], 6, FALSE)*VLOOKUP(A168,'FanGraphs ZiPS - Update - Pitch'!$B$2:$G$649, 6, FALSE)</f>
        <v>0.9</v>
      </c>
      <c r="I168" s="2">
        <f>H168-C168</f>
        <v>-1.8523999999999985E-2</v>
      </c>
      <c r="J168" s="2">
        <f>Table810[[#This Row],[Difference in Pre-Season Projected WAR and On-Pace WAR]]/Table810[[#This Row],[Pre-Season Projected WAR]]</f>
        <v>-2.0167137712242669E-2</v>
      </c>
    </row>
    <row r="169" spans="1:10" x14ac:dyDescent="0.45">
      <c r="A169" t="s">
        <v>2018</v>
      </c>
      <c r="B169" t="str">
        <f>VLOOKUP(Table810[[#This Row],[Player]], FanGraphs_Current___Pitcher[[Name]:[Team]], 2,FALSE)</f>
        <v>LAD</v>
      </c>
      <c r="C169" s="1">
        <f>VLOOKUP($A169, 'FanGraphs ZiPS - PreSeason - Pi'!$A$2:$AI$1942, 35, FALSE)</f>
        <v>1.0834900000000001</v>
      </c>
      <c r="D169" s="2">
        <f>VLOOKUP(Table810[[#This Row],[Player]], 'FanGraphs ZiPS - PreSeason - Pi'!$A$2:$G$1942, 7, FALSE)/C169</f>
        <v>19.381812476349573</v>
      </c>
      <c r="E169" s="1">
        <f>VLOOKUP($A169,FanGraphs_Current___Pitcher[[Name]:[WARWAR - Wins Above Replacement]], 25, FALSE)</f>
        <v>0.6</v>
      </c>
      <c r="F169" s="2">
        <f>IFERROR(VLOOKUP(A169, FanGraphs_Current___Pitcher[[Name]:[GG - Games Pitched]], 6, FALSE)/E169, 0)</f>
        <v>46.666666666666671</v>
      </c>
      <c r="G169" s="2">
        <f>F169-D169</f>
        <v>27.284854190317098</v>
      </c>
      <c r="H169" s="2">
        <f>E169/VLOOKUP(A169, FanGraphs_Current___Pitcher[[Name]:[GG - Games Pitched]], 6, FALSE)*VLOOKUP(A169,'FanGraphs ZiPS - Update - Pitch'!$B$2:$G$649, 6, FALSE)</f>
        <v>0.9</v>
      </c>
      <c r="I169" s="2">
        <f>H169-C169</f>
        <v>-0.18349000000000004</v>
      </c>
      <c r="J169" s="2">
        <f>Table810[[#This Row],[Difference in Pre-Season Projected WAR and On-Pace WAR]]/Table810[[#This Row],[Pre-Season Projected WAR]]</f>
        <v>-0.16935089387073257</v>
      </c>
    </row>
    <row r="170" spans="1:10" x14ac:dyDescent="0.45">
      <c r="A170" t="s">
        <v>334</v>
      </c>
      <c r="B170" t="str">
        <f>VLOOKUP(Table810[[#This Row],[Player]], FanGraphs_Current___Pitcher[[Name]:[Team]], 2,FALSE)</f>
        <v>WSN</v>
      </c>
      <c r="C170" s="1">
        <f>VLOOKUP($A170, 'FanGraphs ZiPS - PreSeason - Pi'!$A$2:$AI$1942, 35, FALSE)</f>
        <v>0.62119800000000003</v>
      </c>
      <c r="D170" s="2">
        <f>VLOOKUP(Table810[[#This Row],[Player]], 'FanGraphs ZiPS - PreSeason - Pi'!$A$2:$G$1942, 7, FALSE)/C170</f>
        <v>40.244817272431654</v>
      </c>
      <c r="E170" s="1">
        <f>VLOOKUP($A170,FanGraphs_Current___Pitcher[[Name]:[WARWAR - Wins Above Replacement]], 25, FALSE)</f>
        <v>0.5</v>
      </c>
      <c r="F170" s="2">
        <f>IFERROR(VLOOKUP(A170, FanGraphs_Current___Pitcher[[Name]:[GG - Games Pitched]], 6, FALSE)/E170, 0)</f>
        <v>34</v>
      </c>
      <c r="G170" s="2">
        <f>F170-D170</f>
        <v>-6.2448172724316535</v>
      </c>
      <c r="H170" s="2">
        <f>E170/VLOOKUP(A170, FanGraphs_Current___Pitcher[[Name]:[GG - Games Pitched]], 6, FALSE)*VLOOKUP(A170,'FanGraphs ZiPS - Update - Pitch'!$B$2:$G$649, 6, FALSE)</f>
        <v>0.88235294117647056</v>
      </c>
      <c r="I170" s="2">
        <f>H170-C170</f>
        <v>0.26115494117647053</v>
      </c>
      <c r="J170" s="2">
        <f>Table810[[#This Row],[Difference in Pre-Season Projected WAR and On-Pace WAR]]/Table810[[#This Row],[Pre-Season Projected WAR]]</f>
        <v>0.42040531549758775</v>
      </c>
    </row>
    <row r="171" spans="1:10" x14ac:dyDescent="0.45">
      <c r="A171" t="s">
        <v>335</v>
      </c>
      <c r="B171" t="str">
        <f>VLOOKUP(Table810[[#This Row],[Player]], FanGraphs_Current___Pitcher[[Name]:[Team]], 2,FALSE)</f>
        <v>COL</v>
      </c>
      <c r="C171" s="1">
        <f>VLOOKUP($A171, 'FanGraphs ZiPS - PreSeason - Pi'!$A$2:$AI$1942, 35, FALSE)</f>
        <v>1.15141</v>
      </c>
      <c r="D171" s="2">
        <f>VLOOKUP(Table810[[#This Row],[Player]], 'FanGraphs ZiPS - PreSeason - Pi'!$A$2:$G$1942, 7, FALSE)/C171</f>
        <v>20.844008650263589</v>
      </c>
      <c r="E171" s="1">
        <f>VLOOKUP($A171,FanGraphs_Current___Pitcher[[Name]:[WARWAR - Wins Above Replacement]], 25, FALSE)</f>
        <v>0.5</v>
      </c>
      <c r="F171" s="2">
        <f>IFERROR(VLOOKUP(A171, FanGraphs_Current___Pitcher[[Name]:[GG - Games Pitched]], 6, FALSE)/E171, 0)</f>
        <v>32</v>
      </c>
      <c r="G171" s="2">
        <f>F171-D171</f>
        <v>11.155991349736411</v>
      </c>
      <c r="H171" s="2">
        <f>E171/VLOOKUP(A171, FanGraphs_Current___Pitcher[[Name]:[GG - Games Pitched]], 6, FALSE)*VLOOKUP(A171,'FanGraphs ZiPS - Update - Pitch'!$B$2:$G$649, 6, FALSE)</f>
        <v>0.875</v>
      </c>
      <c r="I171" s="2">
        <f>H171-C171</f>
        <v>-0.27641000000000004</v>
      </c>
      <c r="J171" s="2">
        <f>Table810[[#This Row],[Difference in Pre-Season Projected WAR and On-Pace WAR]]/Table810[[#This Row],[Pre-Season Projected WAR]]</f>
        <v>-0.24006218462580664</v>
      </c>
    </row>
    <row r="172" spans="1:10" x14ac:dyDescent="0.45">
      <c r="A172" t="s">
        <v>2108</v>
      </c>
      <c r="B172" t="str">
        <f>VLOOKUP(Table810[[#This Row],[Player]], FanGraphs_Current___Pitcher[[Name]:[Team]], 2,FALSE)</f>
        <v>KCR</v>
      </c>
      <c r="C172" s="1">
        <f>VLOOKUP($A172, 'FanGraphs ZiPS - PreSeason - Pi'!$A$2:$AI$1942, 35, FALSE)</f>
        <v>0.36030299999999998</v>
      </c>
      <c r="D172" s="2">
        <f>VLOOKUP(Table810[[#This Row],[Player]], 'FanGraphs ZiPS - PreSeason - Pi'!$A$2:$G$1942, 7, FALSE)/C172</f>
        <v>144.32297260916508</v>
      </c>
      <c r="E172" s="1">
        <f>VLOOKUP($A172,FanGraphs_Current___Pitcher[[Name]:[WARWAR - Wins Above Replacement]], 25, FALSE)</f>
        <v>0.5</v>
      </c>
      <c r="F172" s="2">
        <f>IFERROR(VLOOKUP(A172, FanGraphs_Current___Pitcher[[Name]:[GG - Games Pitched]], 6, FALSE)/E172, 0)</f>
        <v>72</v>
      </c>
      <c r="G172" s="2">
        <f>F172-D172</f>
        <v>-72.322972609165078</v>
      </c>
      <c r="H172" s="2">
        <f>E172/VLOOKUP(A172, FanGraphs_Current___Pitcher[[Name]:[GG - Games Pitched]], 6, FALSE)*VLOOKUP(A172,'FanGraphs ZiPS - Update - Pitch'!$B$2:$G$649, 6, FALSE)</f>
        <v>0.86111111111111105</v>
      </c>
      <c r="I172" s="2">
        <f>H172-C172</f>
        <v>0.50080811111111112</v>
      </c>
      <c r="J172" s="2">
        <f>Table810[[#This Row],[Difference in Pre-Season Projected WAR and On-Pace WAR]]/Table810[[#This Row],[Pre-Season Projected WAR]]</f>
        <v>1.3899637558141651</v>
      </c>
    </row>
    <row r="173" spans="1:10" x14ac:dyDescent="0.45">
      <c r="A173" t="s">
        <v>2147</v>
      </c>
      <c r="B173" t="str">
        <f>VLOOKUP(Table810[[#This Row],[Player]], FanGraphs_Current___Pitcher[[Name]:[Team]], 2,FALSE)</f>
        <v>ARI</v>
      </c>
      <c r="C173" s="1">
        <f>VLOOKUP($A173, 'FanGraphs ZiPS - PreSeason - Pi'!$A$2:$AI$1942, 35, FALSE)</f>
        <v>8.5074999999999998E-2</v>
      </c>
      <c r="D173" s="2">
        <f>VLOOKUP(Table810[[#This Row],[Player]], 'FanGraphs ZiPS - PreSeason - Pi'!$A$2:$G$1942, 7, FALSE)/C173</f>
        <v>505.43637966500148</v>
      </c>
      <c r="E173" s="1">
        <f>VLOOKUP($A173,FanGraphs_Current___Pitcher[[Name]:[WARWAR - Wins Above Replacement]], 25, FALSE)</f>
        <v>0.5</v>
      </c>
      <c r="F173" s="2">
        <f>IFERROR(VLOOKUP(A173, FanGraphs_Current___Pitcher[[Name]:[GG - Games Pitched]], 6, FALSE)/E173, 0)</f>
        <v>64</v>
      </c>
      <c r="G173" s="2">
        <f>F173-D173</f>
        <v>-441.43637966500148</v>
      </c>
      <c r="H173" s="2">
        <f>E173/VLOOKUP(A173, FanGraphs_Current___Pitcher[[Name]:[GG - Games Pitched]], 6, FALSE)*VLOOKUP(A173,'FanGraphs ZiPS - Update - Pitch'!$B$2:$G$649, 6, FALSE)</f>
        <v>0.859375</v>
      </c>
      <c r="I173" s="2">
        <f>H173-C173</f>
        <v>0.77429999999999999</v>
      </c>
      <c r="J173" s="5">
        <f>Table810[[#This Row],[Difference in Pre-Season Projected WAR and On-Pace WAR]]/Table810[[#This Row],[Pre-Season Projected WAR]]</f>
        <v>9.1013811342932716</v>
      </c>
    </row>
    <row r="174" spans="1:10" x14ac:dyDescent="0.45">
      <c r="A174" t="s">
        <v>2107</v>
      </c>
      <c r="B174" t="str">
        <f>VLOOKUP(Table810[[#This Row],[Player]], FanGraphs_Current___Pitcher[[Name]:[Team]], 2,FALSE)</f>
        <v>STL</v>
      </c>
      <c r="C174" s="1">
        <f>VLOOKUP($A174, 'FanGraphs ZiPS - PreSeason - Pi'!$A$2:$AI$1942, 35, FALSE)</f>
        <v>0.202819</v>
      </c>
      <c r="D174" s="2">
        <f>VLOOKUP(Table810[[#This Row],[Player]], 'FanGraphs ZiPS - PreSeason - Pi'!$A$2:$G$1942, 7, FALSE)/C174</f>
        <v>182.42866792558883</v>
      </c>
      <c r="E174" s="1">
        <f>VLOOKUP($A174,FanGraphs_Current___Pitcher[[Name]:[WARWAR - Wins Above Replacement]], 25, FALSE)</f>
        <v>0.5</v>
      </c>
      <c r="F174" s="2">
        <f>IFERROR(VLOOKUP(A174, FanGraphs_Current___Pitcher[[Name]:[GG - Games Pitched]], 6, FALSE)/E174, 0)</f>
        <v>62</v>
      </c>
      <c r="G174" s="2">
        <f>F174-D174</f>
        <v>-120.42866792558883</v>
      </c>
      <c r="H174" s="2">
        <f>E174/VLOOKUP(A174, FanGraphs_Current___Pitcher[[Name]:[GG - Games Pitched]], 6, FALSE)*VLOOKUP(A174,'FanGraphs ZiPS - Update - Pitch'!$B$2:$G$649, 6, FALSE)</f>
        <v>0.83870967741935476</v>
      </c>
      <c r="I174" s="2">
        <f>H174-C174</f>
        <v>0.63589067741935479</v>
      </c>
      <c r="J174" s="5">
        <f>Table810[[#This Row],[Difference in Pre-Season Projected WAR and On-Pace WAR]]/Table810[[#This Row],[Pre-Season Projected WAR]]</f>
        <v>3.1352618710246811</v>
      </c>
    </row>
    <row r="175" spans="1:10" x14ac:dyDescent="0.45">
      <c r="A175" t="s">
        <v>2125</v>
      </c>
      <c r="B175" t="str">
        <f>VLOOKUP(Table810[[#This Row],[Player]], FanGraphs_Current___Pitcher[[Name]:[Team]], 2,FALSE)</f>
        <v>WSN</v>
      </c>
      <c r="C175" s="1">
        <f>VLOOKUP($A175, 'FanGraphs ZiPS - PreSeason - Pi'!$A$2:$AI$1942, 35, FALSE)</f>
        <v>0.169626</v>
      </c>
      <c r="D175" s="2">
        <f>VLOOKUP(Table810[[#This Row],[Player]], 'FanGraphs ZiPS - PreSeason - Pi'!$A$2:$G$1942, 7, FALSE)/C175</f>
        <v>282.9754872484171</v>
      </c>
      <c r="E175" s="1">
        <f>VLOOKUP($A175,FanGraphs_Current___Pitcher[[Name]:[WARWAR - Wins Above Replacement]], 25, FALSE)</f>
        <v>0.5</v>
      </c>
      <c r="F175" s="2">
        <f>IFERROR(VLOOKUP(A175, FanGraphs_Current___Pitcher[[Name]:[GG - Games Pitched]], 6, FALSE)/E175, 0)</f>
        <v>80</v>
      </c>
      <c r="G175" s="2">
        <f>F175-D175</f>
        <v>-202.9754872484171</v>
      </c>
      <c r="H175" s="2">
        <f>E175/VLOOKUP(A175, FanGraphs_Current___Pitcher[[Name]:[GG - Games Pitched]], 6, FALSE)*VLOOKUP(A175,'FanGraphs ZiPS - Update - Pitch'!$B$2:$G$649, 6, FALSE)</f>
        <v>0.83750000000000002</v>
      </c>
      <c r="I175" s="2">
        <f>H175-C175</f>
        <v>0.66787400000000008</v>
      </c>
      <c r="J175" s="2">
        <f>Table810[[#This Row],[Difference in Pre-Season Projected WAR and On-Pace WAR]]/Table810[[#This Row],[Pre-Season Projected WAR]]</f>
        <v>3.9373327202197781</v>
      </c>
    </row>
    <row r="176" spans="1:10" x14ac:dyDescent="0.45">
      <c r="A176" t="s">
        <v>2145</v>
      </c>
      <c r="B176" t="str">
        <f>VLOOKUP(Table810[[#This Row],[Player]], FanGraphs_Current___Pitcher[[Name]:[Team]], 2,FALSE)</f>
        <v>LAA</v>
      </c>
      <c r="C176" s="1">
        <f>VLOOKUP($A176, 'FanGraphs ZiPS - PreSeason - Pi'!$A$2:$AI$1942, 35, FALSE)</f>
        <v>-0.39858300000000002</v>
      </c>
      <c r="D176" s="2">
        <f>VLOOKUP(Table810[[#This Row],[Player]], 'FanGraphs ZiPS - PreSeason - Pi'!$A$2:$G$1942, 7, FALSE)/C176</f>
        <v>-102.86439712682176</v>
      </c>
      <c r="E176" s="1">
        <f>VLOOKUP($A176,FanGraphs_Current___Pitcher[[Name]:[WARWAR - Wins Above Replacement]], 25, FALSE)</f>
        <v>0.5</v>
      </c>
      <c r="F176" s="2">
        <f>IFERROR(VLOOKUP(A176, FanGraphs_Current___Pitcher[[Name]:[GG - Games Pitched]], 6, FALSE)/E176, 0)</f>
        <v>72</v>
      </c>
      <c r="G176" s="2">
        <f>F176-D176</f>
        <v>174.86439712682176</v>
      </c>
      <c r="H176" s="2">
        <f>E176/VLOOKUP(A176, FanGraphs_Current___Pitcher[[Name]:[GG - Games Pitched]], 6, FALSE)*VLOOKUP(A176,'FanGraphs ZiPS - Update - Pitch'!$B$2:$G$649, 6, FALSE)</f>
        <v>0.83333333333333326</v>
      </c>
      <c r="I176" s="2">
        <f>H176-C176</f>
        <v>1.2319163333333334</v>
      </c>
      <c r="J176" s="2">
        <f>Table810[[#This Row],[Difference in Pre-Season Projected WAR and On-Pace WAR]]/Table810[[#This Row],[Pre-Season Projected WAR]]</f>
        <v>-3.0907397790004425</v>
      </c>
    </row>
    <row r="177" spans="1:10" x14ac:dyDescent="0.45">
      <c r="A177" t="s">
        <v>2071</v>
      </c>
      <c r="B177" t="str">
        <f>VLOOKUP(Table810[[#This Row],[Player]], FanGraphs_Current___Pitcher[[Name]:[Team]], 2,FALSE)</f>
        <v>MIL</v>
      </c>
      <c r="C177" s="1">
        <f>VLOOKUP($A177, 'FanGraphs ZiPS - PreSeason - Pi'!$A$2:$AI$1942, 35, FALSE)</f>
        <v>0.49280000000000002</v>
      </c>
      <c r="D177" s="2">
        <f>VLOOKUP(Table810[[#This Row],[Player]], 'FanGraphs ZiPS - PreSeason - Pi'!$A$2:$G$1942, 7, FALSE)/C177</f>
        <v>64.935064935064929</v>
      </c>
      <c r="E177" s="1">
        <f>VLOOKUP($A177,FanGraphs_Current___Pitcher[[Name]:[WARWAR - Wins Above Replacement]], 25, FALSE)</f>
        <v>0.5</v>
      </c>
      <c r="F177" s="2">
        <f>IFERROR(VLOOKUP(A177, FanGraphs_Current___Pitcher[[Name]:[GG - Games Pitched]], 6, FALSE)/E177, 0)</f>
        <v>58</v>
      </c>
      <c r="G177" s="2">
        <f>F177-D177</f>
        <v>-6.9350649350649292</v>
      </c>
      <c r="H177" s="2">
        <f>E177/VLOOKUP(A177, FanGraphs_Current___Pitcher[[Name]:[GG - Games Pitched]], 6, FALSE)*VLOOKUP(A177,'FanGraphs ZiPS - Update - Pitch'!$B$2:$G$649, 6, FALSE)</f>
        <v>0.81034482758620685</v>
      </c>
      <c r="I177" s="2">
        <f>H177-C177</f>
        <v>0.31754482758620683</v>
      </c>
      <c r="J177" s="5">
        <f>Table810[[#This Row],[Difference in Pre-Season Projected WAR and On-Pace WAR]]/Table810[[#This Row],[Pre-Season Projected WAR]]</f>
        <v>0.64436856247201058</v>
      </c>
    </row>
    <row r="178" spans="1:10" x14ac:dyDescent="0.45">
      <c r="A178" t="s">
        <v>115</v>
      </c>
      <c r="B178" t="str">
        <f>VLOOKUP(Table810[[#This Row],[Player]], FanGraphs_Current___Pitcher[[Name]:[Team]], 2,FALSE)</f>
        <v>ARI</v>
      </c>
      <c r="C178" s="1">
        <f>VLOOKUP($A178, 'FanGraphs ZiPS - PreSeason - Pi'!$A$2:$AI$1942, 35, FALSE)</f>
        <v>3.2218900000000001</v>
      </c>
      <c r="D178" s="2">
        <f>VLOOKUP(Table810[[#This Row],[Player]], 'FanGraphs ZiPS - PreSeason - Pi'!$A$2:$G$1942, 7, FALSE)/C178</f>
        <v>9.0009280267172365</v>
      </c>
      <c r="E178" s="1">
        <f>VLOOKUP($A178,FanGraphs_Current___Pitcher[[Name]:[WARWAR - Wins Above Replacement]], 25, FALSE)</f>
        <v>0.4</v>
      </c>
      <c r="F178" s="2">
        <f>IFERROR(VLOOKUP(A178, FanGraphs_Current___Pitcher[[Name]:[GG - Games Pitched]], 6, FALSE)/E178, 0)</f>
        <v>32.5</v>
      </c>
      <c r="G178" s="2">
        <f>F178-D178</f>
        <v>23.499071973282764</v>
      </c>
      <c r="H178" s="2">
        <f>E178/VLOOKUP(A178, FanGraphs_Current___Pitcher[[Name]:[GG - Games Pitched]], 6, FALSE)*VLOOKUP(A178,'FanGraphs ZiPS - Update - Pitch'!$B$2:$G$649, 6, FALSE)</f>
        <v>0.8</v>
      </c>
      <c r="I178" s="2">
        <f>H178-C178</f>
        <v>-2.4218900000000003</v>
      </c>
      <c r="J178" s="2">
        <f>Table810[[#This Row],[Difference in Pre-Season Projected WAR and On-Pace WAR]]/Table810[[#This Row],[Pre-Season Projected WAR]]</f>
        <v>-0.75169853719400737</v>
      </c>
    </row>
    <row r="179" spans="1:10" x14ac:dyDescent="0.45">
      <c r="A179" t="s">
        <v>2091</v>
      </c>
      <c r="B179" t="str">
        <f>VLOOKUP(Table810[[#This Row],[Player]], FanGraphs_Current___Pitcher[[Name]:[Team]], 2,FALSE)</f>
        <v>NYM</v>
      </c>
      <c r="C179" s="1">
        <f>VLOOKUP($A179, 'FanGraphs ZiPS - PreSeason - Pi'!$A$2:$AI$1942, 35, FALSE)</f>
        <v>7.5272400000000003E-2</v>
      </c>
      <c r="D179" s="2">
        <f>VLOOKUP(Table810[[#This Row],[Player]], 'FanGraphs ZiPS - PreSeason - Pi'!$A$2:$G$1942, 7, FALSE)/C179</f>
        <v>371.98229364282258</v>
      </c>
      <c r="E179" s="1">
        <f>VLOOKUP($A179,FanGraphs_Current___Pitcher[[Name]:[WARWAR - Wins Above Replacement]], 25, FALSE)</f>
        <v>0.5</v>
      </c>
      <c r="F179" s="2">
        <f>IFERROR(VLOOKUP(A179, FanGraphs_Current___Pitcher[[Name]:[GG - Games Pitched]], 6, FALSE)/E179, 0)</f>
        <v>66</v>
      </c>
      <c r="G179" s="2">
        <f>F179-D179</f>
        <v>-305.98229364282258</v>
      </c>
      <c r="H179" s="2">
        <f>E179/VLOOKUP(A179, FanGraphs_Current___Pitcher[[Name]:[GG - Games Pitched]], 6, FALSE)*VLOOKUP(A179,'FanGraphs ZiPS - Update - Pitch'!$B$2:$G$649, 6, FALSE)</f>
        <v>0.78787878787878785</v>
      </c>
      <c r="I179" s="2">
        <f>H179-C179</f>
        <v>0.71260638787878783</v>
      </c>
      <c r="J179" s="2">
        <f>Table810[[#This Row],[Difference in Pre-Season Projected WAR and On-Pace WAR]]/Table810[[#This Row],[Pre-Season Projected WAR]]</f>
        <v>9.4670342367027995</v>
      </c>
    </row>
    <row r="180" spans="1:10" x14ac:dyDescent="0.45">
      <c r="A180" t="s">
        <v>2143</v>
      </c>
      <c r="B180" t="str">
        <f>VLOOKUP(Table810[[#This Row],[Player]], FanGraphs_Current___Pitcher[[Name]:[Team]], 2,FALSE)</f>
        <v>CIN</v>
      </c>
      <c r="C180" s="1">
        <f>VLOOKUP($A180, 'FanGraphs ZiPS - PreSeason - Pi'!$A$2:$AI$1942, 35, FALSE)</f>
        <v>0.58654499999999998</v>
      </c>
      <c r="D180" s="2">
        <f>VLOOKUP(Table810[[#This Row],[Player]], 'FanGraphs ZiPS - PreSeason - Pi'!$A$2:$G$1942, 7, FALSE)/C180</f>
        <v>112.52333580543693</v>
      </c>
      <c r="E180" s="1">
        <f>VLOOKUP($A180,FanGraphs_Current___Pitcher[[Name]:[WARWAR - Wins Above Replacement]], 25, FALSE)</f>
        <v>0.4</v>
      </c>
      <c r="F180" s="2">
        <f>IFERROR(VLOOKUP(A180, FanGraphs_Current___Pitcher[[Name]:[GG - Games Pitched]], 6, FALSE)/E180, 0)</f>
        <v>80</v>
      </c>
      <c r="G180" s="2">
        <f>F180-D180</f>
        <v>-32.523335805436929</v>
      </c>
      <c r="H180" s="2">
        <f>E180/VLOOKUP(A180, FanGraphs_Current___Pitcher[[Name]:[GG - Games Pitched]], 6, FALSE)*VLOOKUP(A180,'FanGraphs ZiPS - Update - Pitch'!$B$2:$G$649, 6, FALSE)</f>
        <v>0.78750000000000009</v>
      </c>
      <c r="I180" s="2">
        <f>H180-C180</f>
        <v>0.20095500000000011</v>
      </c>
      <c r="J180" s="2">
        <f>Table810[[#This Row],[Difference in Pre-Season Projected WAR and On-Pace WAR]]/Table810[[#This Row],[Pre-Season Projected WAR]]</f>
        <v>0.34260798404214532</v>
      </c>
    </row>
    <row r="181" spans="1:10" x14ac:dyDescent="0.45">
      <c r="A181" t="s">
        <v>2163</v>
      </c>
      <c r="B181" t="str">
        <f>VLOOKUP(Table810[[#This Row],[Player]], FanGraphs_Current___Pitcher[[Name]:[Team]], 2,FALSE)</f>
        <v>MIA</v>
      </c>
      <c r="C181" s="1">
        <f>VLOOKUP($A181, 'FanGraphs ZiPS - PreSeason - Pi'!$A$2:$AI$1942, 35, FALSE)</f>
        <v>0.87361599999999995</v>
      </c>
      <c r="D181" s="2">
        <f>VLOOKUP(Table810[[#This Row],[Player]], 'FanGraphs ZiPS - PreSeason - Pi'!$A$2:$G$1942, 7, FALSE)/C181</f>
        <v>77.837402245380119</v>
      </c>
      <c r="E181" s="1">
        <f>VLOOKUP($A181,FanGraphs_Current___Pitcher[[Name]:[WARWAR - Wins Above Replacement]], 25, FALSE)</f>
        <v>0.4</v>
      </c>
      <c r="F181" s="2">
        <f>IFERROR(VLOOKUP(A181, FanGraphs_Current___Pitcher[[Name]:[GG - Games Pitched]], 6, FALSE)/E181, 0)</f>
        <v>87.5</v>
      </c>
      <c r="G181" s="2">
        <f>F181-D181</f>
        <v>9.6625977546198811</v>
      </c>
      <c r="H181" s="2">
        <f>E181/VLOOKUP(A181, FanGraphs_Current___Pitcher[[Name]:[GG - Games Pitched]], 6, FALSE)*VLOOKUP(A181,'FanGraphs ZiPS - Update - Pitch'!$B$2:$G$649, 6, FALSE)</f>
        <v>0.77714285714285714</v>
      </c>
      <c r="I181" s="2">
        <f>H181-C181</f>
        <v>-9.6473142857142813E-2</v>
      </c>
      <c r="J181" s="5">
        <f>Table810[[#This Row],[Difference in Pre-Season Projected WAR and On-Pace WAR]]/Table810[[#This Row],[Pre-Season Projected WAR]]</f>
        <v>-0.11042968862422714</v>
      </c>
    </row>
    <row r="182" spans="1:10" x14ac:dyDescent="0.45">
      <c r="A182" t="s">
        <v>2012</v>
      </c>
      <c r="B182" t="str">
        <f>VLOOKUP(Table810[[#This Row],[Player]], FanGraphs_Current___Pitcher[[Name]:[Team]], 2,FALSE)</f>
        <v>TEX</v>
      </c>
      <c r="C182" s="1">
        <f>VLOOKUP($A182, 'FanGraphs ZiPS - PreSeason - Pi'!$A$2:$AI$1942, 35, FALSE)</f>
        <v>1.1635800000000001</v>
      </c>
      <c r="D182" s="2">
        <f>VLOOKUP(Table810[[#This Row],[Player]], 'FanGraphs ZiPS - PreSeason - Pi'!$A$2:$G$1942, 7, FALSE)/C182</f>
        <v>22.344832327815876</v>
      </c>
      <c r="E182" s="1">
        <f>VLOOKUP($A182,FanGraphs_Current___Pitcher[[Name]:[WARWAR - Wins Above Replacement]], 25, FALSE)</f>
        <v>0.4</v>
      </c>
      <c r="F182" s="2">
        <f>IFERROR(VLOOKUP(A182, FanGraphs_Current___Pitcher[[Name]:[GG - Games Pitched]], 6, FALSE)/E182, 0)</f>
        <v>35</v>
      </c>
      <c r="G182" s="2">
        <f>F182-D182</f>
        <v>12.655167672184124</v>
      </c>
      <c r="H182" s="2">
        <f>E182/VLOOKUP(A182, FanGraphs_Current___Pitcher[[Name]:[GG - Games Pitched]], 6, FALSE)*VLOOKUP(A182,'FanGraphs ZiPS - Update - Pitch'!$B$2:$G$649, 6, FALSE)</f>
        <v>0.77142857142857146</v>
      </c>
      <c r="I182" s="2">
        <f>H182-C182</f>
        <v>-0.3921514285714286</v>
      </c>
      <c r="J182" s="2">
        <f>Table810[[#This Row],[Difference in Pre-Season Projected WAR and On-Pace WAR]]/Table810[[#This Row],[Pre-Season Projected WAR]]</f>
        <v>-0.33702145840546294</v>
      </c>
    </row>
    <row r="183" spans="1:10" x14ac:dyDescent="0.45">
      <c r="A183" t="s">
        <v>2133</v>
      </c>
      <c r="B183" t="str">
        <f>VLOOKUP(Table810[[#This Row],[Player]], FanGraphs_Current___Pitcher[[Name]:[Team]], 2,FALSE)</f>
        <v>ARI</v>
      </c>
      <c r="C183" s="1">
        <f>VLOOKUP($A183, 'FanGraphs ZiPS - PreSeason - Pi'!$A$2:$AI$1942, 35, FALSE)</f>
        <v>-0.30731000000000003</v>
      </c>
      <c r="D183" s="2">
        <f>VLOOKUP(Table810[[#This Row],[Player]], 'FanGraphs ZiPS - PreSeason - Pi'!$A$2:$G$1942, 7, FALSE)/C183</f>
        <v>-159.44811428199537</v>
      </c>
      <c r="E183" s="1">
        <f>VLOOKUP($A183,FanGraphs_Current___Pitcher[[Name]:[WARWAR - Wins Above Replacement]], 25, FALSE)</f>
        <v>0.4</v>
      </c>
      <c r="F183" s="2">
        <f>IFERROR(VLOOKUP(A183, FanGraphs_Current___Pitcher[[Name]:[GG - Games Pitched]], 6, FALSE)/E183, 0)</f>
        <v>62.5</v>
      </c>
      <c r="G183" s="2">
        <f>F183-D183</f>
        <v>221.94811428199537</v>
      </c>
      <c r="H183" s="2">
        <f>E183/VLOOKUP(A183, FanGraphs_Current___Pitcher[[Name]:[GG - Games Pitched]], 6, FALSE)*VLOOKUP(A183,'FanGraphs ZiPS - Update - Pitch'!$B$2:$G$649, 6, FALSE)</f>
        <v>0.76800000000000002</v>
      </c>
      <c r="I183" s="2">
        <f>H183-C183</f>
        <v>1.07531</v>
      </c>
      <c r="J183" s="5">
        <f>Table810[[#This Row],[Difference in Pre-Season Projected WAR and On-Pace WAR]]/Table810[[#This Row],[Pre-Season Projected WAR]]</f>
        <v>-3.4991051381341314</v>
      </c>
    </row>
    <row r="184" spans="1:10" x14ac:dyDescent="0.45">
      <c r="A184" t="s">
        <v>2032</v>
      </c>
      <c r="B184" t="str">
        <f>VLOOKUP(Table810[[#This Row],[Player]], FanGraphs_Current___Pitcher[[Name]:[Team]], 2,FALSE)</f>
        <v>NYY</v>
      </c>
      <c r="C184" s="1">
        <f>VLOOKUP($A184, 'FanGraphs ZiPS - PreSeason - Pi'!$A$2:$AI$1942, 35, FALSE)</f>
        <v>0.68724799999999997</v>
      </c>
      <c r="D184" s="2">
        <f>VLOOKUP(Table810[[#This Row],[Player]], 'FanGraphs ZiPS - PreSeason - Pi'!$A$2:$G$1942, 7, FALSE)/C184</f>
        <v>36.376970176704774</v>
      </c>
      <c r="E184" s="1">
        <f>VLOOKUP($A184,FanGraphs_Current___Pitcher[[Name]:[WARWAR - Wins Above Replacement]], 25, FALSE)</f>
        <v>0.5</v>
      </c>
      <c r="F184" s="2">
        <f>IFERROR(VLOOKUP(A184, FanGraphs_Current___Pitcher[[Name]:[GG - Games Pitched]], 6, FALSE)/E184, 0)</f>
        <v>60</v>
      </c>
      <c r="G184" s="2">
        <f>F184-D184</f>
        <v>23.623029823295226</v>
      </c>
      <c r="H184" s="2">
        <f>E184/VLOOKUP(A184, FanGraphs_Current___Pitcher[[Name]:[GG - Games Pitched]], 6, FALSE)*VLOOKUP(A184,'FanGraphs ZiPS - Update - Pitch'!$B$2:$G$649, 6, FALSE)</f>
        <v>0.76666666666666661</v>
      </c>
      <c r="I184" s="2">
        <f>H184-C184</f>
        <v>7.9418666666666637E-2</v>
      </c>
      <c r="J184" s="5">
        <f>Table810[[#This Row],[Difference in Pre-Season Projected WAR and On-Pace WAR]]/Table810[[#This Row],[Pre-Season Projected WAR]]</f>
        <v>0.11556041875227958</v>
      </c>
    </row>
    <row r="185" spans="1:10" x14ac:dyDescent="0.45">
      <c r="A185" t="s">
        <v>2081</v>
      </c>
      <c r="B185" t="str">
        <f>VLOOKUP(Table810[[#This Row],[Player]], FanGraphs_Current___Pitcher[[Name]:[Team]], 2,FALSE)</f>
        <v>ATL</v>
      </c>
      <c r="C185" s="1">
        <f>VLOOKUP($A185, 'FanGraphs ZiPS - PreSeason - Pi'!$A$2:$AI$1942, 35, FALSE)</f>
        <v>0.87266299999999997</v>
      </c>
      <c r="D185" s="2">
        <f>VLOOKUP(Table810[[#This Row],[Player]], 'FanGraphs ZiPS - PreSeason - Pi'!$A$2:$G$1942, 7, FALSE)/C185</f>
        <v>65.317310347751658</v>
      </c>
      <c r="E185" s="1">
        <f>VLOOKUP($A185,FanGraphs_Current___Pitcher[[Name]:[WARWAR - Wins Above Replacement]], 25, FALSE)</f>
        <v>0.4</v>
      </c>
      <c r="F185" s="2">
        <f>IFERROR(VLOOKUP(A185, FanGraphs_Current___Pitcher[[Name]:[GG - Games Pitched]], 6, FALSE)/E185, 0)</f>
        <v>80</v>
      </c>
      <c r="G185" s="2">
        <f>F185-D185</f>
        <v>14.682689652248342</v>
      </c>
      <c r="H185" s="2">
        <f>E185/VLOOKUP(A185, FanGraphs_Current___Pitcher[[Name]:[GG - Games Pitched]], 6, FALSE)*VLOOKUP(A185,'FanGraphs ZiPS - Update - Pitch'!$B$2:$G$649, 6, FALSE)</f>
        <v>0.76250000000000007</v>
      </c>
      <c r="I185" s="2">
        <f>H185-C185</f>
        <v>-0.1101629999999999</v>
      </c>
      <c r="J185" s="5">
        <f>Table810[[#This Row],[Difference in Pre-Season Projected WAR and On-Pace WAR]]/Table810[[#This Row],[Pre-Season Projected WAR]]</f>
        <v>-0.12623773438314664</v>
      </c>
    </row>
    <row r="186" spans="1:10" x14ac:dyDescent="0.45">
      <c r="A186" t="s">
        <v>336</v>
      </c>
      <c r="B186" t="str">
        <f>VLOOKUP(Table810[[#This Row],[Player]], FanGraphs_Current___Pitcher[[Name]:[Team]], 2,FALSE)</f>
        <v>TOR</v>
      </c>
      <c r="C186" s="1">
        <f>VLOOKUP($A186, 'FanGraphs ZiPS - PreSeason - Pi'!$A$2:$AI$1942, 35, FALSE)</f>
        <v>2.45099</v>
      </c>
      <c r="D186" s="2">
        <f>VLOOKUP(Table810[[#This Row],[Player]], 'FanGraphs ZiPS - PreSeason - Pi'!$A$2:$G$1942, 7, FALSE)/C186</f>
        <v>12.239952019388085</v>
      </c>
      <c r="E186" s="1">
        <f>VLOOKUP($A186,FanGraphs_Current___Pitcher[[Name]:[WARWAR - Wins Above Replacement]], 25, FALSE)</f>
        <v>0.4</v>
      </c>
      <c r="F186" s="2">
        <f>IFERROR(VLOOKUP(A186, FanGraphs_Current___Pitcher[[Name]:[GG - Games Pitched]], 6, FALSE)/E186, 0)</f>
        <v>42.5</v>
      </c>
      <c r="G186" s="2">
        <f>F186-D186</f>
        <v>30.260047980611915</v>
      </c>
      <c r="H186" s="2">
        <f>E186/VLOOKUP(A186, FanGraphs_Current___Pitcher[[Name]:[GG - Games Pitched]], 6, FALSE)*VLOOKUP(A186,'FanGraphs ZiPS - Update - Pitch'!$B$2:$G$649, 6, FALSE)</f>
        <v>0.75294117647058822</v>
      </c>
      <c r="I186" s="2">
        <f>H186-C186</f>
        <v>-1.6980488235294118</v>
      </c>
      <c r="J186" s="2">
        <f>Table810[[#This Row],[Difference in Pre-Season Projected WAR and On-Pace WAR]]/Table810[[#This Row],[Pre-Season Projected WAR]]</f>
        <v>-0.69280120421927949</v>
      </c>
    </row>
    <row r="187" spans="1:10" x14ac:dyDescent="0.45">
      <c r="A187" t="s">
        <v>2233</v>
      </c>
      <c r="B187" t="str">
        <f>VLOOKUP(Table810[[#This Row],[Player]], FanGraphs_Current___Pitcher[[Name]:[Team]], 2,FALSE)</f>
        <v>STL</v>
      </c>
      <c r="C187" s="1">
        <f>VLOOKUP($A187, 'FanGraphs ZiPS - PreSeason - Pi'!$A$2:$AI$1942, 35, FALSE)</f>
        <v>0.28428500000000001</v>
      </c>
      <c r="D187" s="2">
        <f>VLOOKUP(Table810[[#This Row],[Player]], 'FanGraphs ZiPS - PreSeason - Pi'!$A$2:$G$1942, 7, FALSE)/C187</f>
        <v>179.39743567194893</v>
      </c>
      <c r="E187" s="1">
        <f>VLOOKUP($A187,FanGraphs_Current___Pitcher[[Name]:[WARWAR - Wins Above Replacement]], 25, FALSE)</f>
        <v>0.3</v>
      </c>
      <c r="F187" s="2">
        <f>IFERROR(VLOOKUP(A187, FanGraphs_Current___Pitcher[[Name]:[GG - Games Pitched]], 6, FALSE)/E187, 0)</f>
        <v>50</v>
      </c>
      <c r="G187" s="2">
        <f>F187-D187</f>
        <v>-129.39743567194893</v>
      </c>
      <c r="H187" s="2">
        <f>E187/VLOOKUP(A187, FanGraphs_Current___Pitcher[[Name]:[GG - Games Pitched]], 6, FALSE)*VLOOKUP(A187,'FanGraphs ZiPS - Update - Pitch'!$B$2:$G$649, 6, FALSE)</f>
        <v>0.74</v>
      </c>
      <c r="I187" s="2">
        <f>H187-C187</f>
        <v>0.45571499999999998</v>
      </c>
      <c r="J187" s="2">
        <f>Table810[[#This Row],[Difference in Pre-Season Projected WAR and On-Pace WAR]]/Table810[[#This Row],[Pre-Season Projected WAR]]</f>
        <v>1.6030216156321999</v>
      </c>
    </row>
    <row r="188" spans="1:10" x14ac:dyDescent="0.45">
      <c r="A188" t="s">
        <v>2056</v>
      </c>
      <c r="B188" t="str">
        <f>VLOOKUP(Table810[[#This Row],[Player]], FanGraphs_Current___Pitcher[[Name]:[Team]], 2,FALSE)</f>
        <v>BAL</v>
      </c>
      <c r="C188" s="1">
        <f>VLOOKUP($A188, 'FanGraphs ZiPS - PreSeason - Pi'!$A$2:$AI$1942, 35, FALSE)</f>
        <v>0.37942500000000001</v>
      </c>
      <c r="D188" s="2">
        <f>VLOOKUP(Table810[[#This Row],[Player]], 'FanGraphs ZiPS - PreSeason - Pi'!$A$2:$G$1942, 7, FALSE)/C188</f>
        <v>155.4984516044014</v>
      </c>
      <c r="E188" s="1">
        <f>VLOOKUP($A188,FanGraphs_Current___Pitcher[[Name]:[WARWAR - Wins Above Replacement]], 25, FALSE)</f>
        <v>0.4</v>
      </c>
      <c r="F188" s="2">
        <f>IFERROR(VLOOKUP(A188, FanGraphs_Current___Pitcher[[Name]:[GG - Games Pitched]], 6, FALSE)/E188, 0)</f>
        <v>100</v>
      </c>
      <c r="G188" s="2">
        <f>F188-D188</f>
        <v>-55.498451604401396</v>
      </c>
      <c r="H188" s="2">
        <f>E188/VLOOKUP(A188, FanGraphs_Current___Pitcher[[Name]:[GG - Games Pitched]], 6, FALSE)*VLOOKUP(A188,'FanGraphs ZiPS - Update - Pitch'!$B$2:$G$649, 6, FALSE)</f>
        <v>0.71</v>
      </c>
      <c r="I188" s="2">
        <f>H188-C188</f>
        <v>0.33057499999999995</v>
      </c>
      <c r="J188" s="2">
        <f>Table810[[#This Row],[Difference in Pre-Season Projected WAR and On-Pace WAR]]/Table810[[#This Row],[Pre-Season Projected WAR]]</f>
        <v>0.87125255320550821</v>
      </c>
    </row>
    <row r="189" spans="1:10" x14ac:dyDescent="0.45">
      <c r="A189" t="s">
        <v>2092</v>
      </c>
      <c r="B189" t="str">
        <f>VLOOKUP(Table810[[#This Row],[Player]], FanGraphs_Current___Pitcher[[Name]:[Team]], 2,FALSE)</f>
        <v>TBR</v>
      </c>
      <c r="C189" s="1">
        <f>VLOOKUP($A189, 'FanGraphs ZiPS - PreSeason - Pi'!$A$2:$AI$1942, 35, FALSE)</f>
        <v>0.57927099999999998</v>
      </c>
      <c r="D189" s="2">
        <f>VLOOKUP(Table810[[#This Row],[Player]], 'FanGraphs ZiPS - PreSeason - Pi'!$A$2:$G$1942, 7, FALSE)/C189</f>
        <v>89.768001505340337</v>
      </c>
      <c r="E189" s="1">
        <f>VLOOKUP($A189,FanGraphs_Current___Pitcher[[Name]:[WARWAR - Wins Above Replacement]], 25, FALSE)</f>
        <v>0.4</v>
      </c>
      <c r="F189" s="2">
        <f>IFERROR(VLOOKUP(A189, FanGraphs_Current___Pitcher[[Name]:[GG - Games Pitched]], 6, FALSE)/E189, 0)</f>
        <v>87.5</v>
      </c>
      <c r="G189" s="2">
        <f>F189-D189</f>
        <v>-2.2680015053403366</v>
      </c>
      <c r="H189" s="2">
        <f>E189/VLOOKUP(A189, FanGraphs_Current___Pitcher[[Name]:[GG - Games Pitched]], 6, FALSE)*VLOOKUP(A189,'FanGraphs ZiPS - Update - Pitch'!$B$2:$G$649, 6, FALSE)</f>
        <v>0.70857142857142852</v>
      </c>
      <c r="I189" s="2">
        <f>H189-C189</f>
        <v>0.12930042857142854</v>
      </c>
      <c r="J189" s="2">
        <f>Table810[[#This Row],[Difference in Pre-Season Projected WAR and On-Pace WAR]]/Table810[[#This Row],[Pre-Season Projected WAR]]</f>
        <v>0.22321232820463746</v>
      </c>
    </row>
    <row r="190" spans="1:10" x14ac:dyDescent="0.45">
      <c r="A190" t="s">
        <v>337</v>
      </c>
      <c r="B190" t="str">
        <f>VLOOKUP(Table810[[#This Row],[Player]], FanGraphs_Current___Pitcher[[Name]:[Team]], 2,FALSE)</f>
        <v>NYY</v>
      </c>
      <c r="C190" s="1">
        <f>VLOOKUP($A190, 'FanGraphs ZiPS - PreSeason - Pi'!$A$2:$AI$1942, 35, FALSE)</f>
        <v>1.6752400000000001</v>
      </c>
      <c r="D190" s="2">
        <f>VLOOKUP(Table810[[#This Row],[Player]], 'FanGraphs ZiPS - PreSeason - Pi'!$A$2:$G$1942, 7, FALSE)/C190</f>
        <v>15.520164274969556</v>
      </c>
      <c r="E190" s="1">
        <f>VLOOKUP($A190,FanGraphs_Current___Pitcher[[Name]:[WARWAR - Wins Above Replacement]], 25, FALSE)</f>
        <v>0.4</v>
      </c>
      <c r="F190" s="2">
        <f>IFERROR(VLOOKUP(A190, FanGraphs_Current___Pitcher[[Name]:[GG - Games Pitched]], 6, FALSE)/E190, 0)</f>
        <v>42.5</v>
      </c>
      <c r="G190" s="2">
        <f>F190-D190</f>
        <v>26.979835725030444</v>
      </c>
      <c r="H190" s="2">
        <f>E190/VLOOKUP(A190, FanGraphs_Current___Pitcher[[Name]:[GG - Games Pitched]], 6, FALSE)*VLOOKUP(A190,'FanGraphs ZiPS - Update - Pitch'!$B$2:$G$649, 6, FALSE)</f>
        <v>0.70588235294117641</v>
      </c>
      <c r="I190" s="2">
        <f>H190-C190</f>
        <v>-0.96935764705882366</v>
      </c>
      <c r="J190" s="2">
        <f>Table810[[#This Row],[Difference in Pre-Season Projected WAR and On-Pace WAR]]/Table810[[#This Row],[Pre-Season Projected WAR]]</f>
        <v>-0.57863807398272704</v>
      </c>
    </row>
    <row r="191" spans="1:10" x14ac:dyDescent="0.45">
      <c r="A191" t="s">
        <v>2194</v>
      </c>
      <c r="B191" t="str">
        <f>VLOOKUP(Table810[[#This Row],[Player]], FanGraphs_Current___Pitcher[[Name]:[Team]], 2,FALSE)</f>
        <v>LAA</v>
      </c>
      <c r="C191" s="1">
        <f>VLOOKUP($A191, 'FanGraphs ZiPS - PreSeason - Pi'!$A$2:$AI$1942, 35, FALSE)</f>
        <v>-4.3787E-2</v>
      </c>
      <c r="D191" s="2">
        <f>VLOOKUP(Table810[[#This Row],[Player]], 'FanGraphs ZiPS - PreSeason - Pi'!$A$2:$G$1942, 7, FALSE)/C191</f>
        <v>-1187.5670861214517</v>
      </c>
      <c r="E191" s="1">
        <f>VLOOKUP($A191,FanGraphs_Current___Pitcher[[Name]:[WARWAR - Wins Above Replacement]], 25, FALSE)</f>
        <v>0.4</v>
      </c>
      <c r="F191" s="2">
        <f>IFERROR(VLOOKUP(A191, FanGraphs_Current___Pitcher[[Name]:[GG - Games Pitched]], 6, FALSE)/E191, 0)</f>
        <v>92.5</v>
      </c>
      <c r="G191" s="2">
        <f>F191-D191</f>
        <v>1280.0670861214517</v>
      </c>
      <c r="H191" s="2">
        <f>E191/VLOOKUP(A191, FanGraphs_Current___Pitcher[[Name]:[GG - Games Pitched]], 6, FALSE)*VLOOKUP(A191,'FanGraphs ZiPS - Update - Pitch'!$B$2:$G$649, 6, FALSE)</f>
        <v>0.70270270270270274</v>
      </c>
      <c r="I191" s="2">
        <f>H191-C191</f>
        <v>0.74648970270270276</v>
      </c>
      <c r="J191" s="2">
        <f>Table810[[#This Row],[Difference in Pre-Season Projected WAR and On-Pace WAR]]/Table810[[#This Row],[Pre-Season Projected WAR]]</f>
        <v>-17.048203866506103</v>
      </c>
    </row>
    <row r="192" spans="1:10" x14ac:dyDescent="0.45">
      <c r="A192" t="s">
        <v>2086</v>
      </c>
      <c r="B192" t="str">
        <f>VLOOKUP(Table810[[#This Row],[Player]], FanGraphs_Current___Pitcher[[Name]:[Team]], 2,FALSE)</f>
        <v>SEA</v>
      </c>
      <c r="C192" s="1">
        <f>VLOOKUP($A192, 'FanGraphs ZiPS - PreSeason - Pi'!$A$2:$AI$1942, 35, FALSE)</f>
        <v>0.14901900000000001</v>
      </c>
      <c r="D192" s="2">
        <f>VLOOKUP(Table810[[#This Row],[Player]], 'FanGraphs ZiPS - PreSeason - Pi'!$A$2:$G$1942, 7, FALSE)/C192</f>
        <v>375.79100651594757</v>
      </c>
      <c r="E192" s="1">
        <f>VLOOKUP($A192,FanGraphs_Current___Pitcher[[Name]:[WARWAR - Wins Above Replacement]], 25, FALSE)</f>
        <v>0.4</v>
      </c>
      <c r="F192" s="2">
        <f>IFERROR(VLOOKUP(A192, FanGraphs_Current___Pitcher[[Name]:[GG - Games Pitched]], 6, FALSE)/E192, 0)</f>
        <v>95</v>
      </c>
      <c r="G192" s="2">
        <f>F192-D192</f>
        <v>-280.79100651594757</v>
      </c>
      <c r="H192" s="2">
        <f>E192/VLOOKUP(A192, FanGraphs_Current___Pitcher[[Name]:[GG - Games Pitched]], 6, FALSE)*VLOOKUP(A192,'FanGraphs ZiPS - Update - Pitch'!$B$2:$G$649, 6, FALSE)</f>
        <v>0.6947368421052631</v>
      </c>
      <c r="I192" s="2">
        <f>H192-C192</f>
        <v>0.54571784210526308</v>
      </c>
      <c r="J192" s="2">
        <f>Table810[[#This Row],[Difference in Pre-Season Projected WAR and On-Pace WAR]]/Table810[[#This Row],[Pre-Season Projected WAR]]</f>
        <v>3.6620688778294248</v>
      </c>
    </row>
    <row r="193" spans="1:10" x14ac:dyDescent="0.45">
      <c r="A193" t="s">
        <v>2055</v>
      </c>
      <c r="B193" t="str">
        <f>VLOOKUP(Table810[[#This Row],[Player]], FanGraphs_Current___Pitcher[[Name]:[Team]], 2,FALSE)</f>
        <v>TOR</v>
      </c>
      <c r="C193" s="1">
        <f>VLOOKUP($A193, 'FanGraphs ZiPS - PreSeason - Pi'!$A$2:$AI$1942, 35, FALSE)</f>
        <v>0.70052800000000004</v>
      </c>
      <c r="D193" s="2">
        <f>VLOOKUP(Table810[[#This Row],[Player]], 'FanGraphs ZiPS - PreSeason - Pi'!$A$2:$G$1942, 7, FALSE)/C193</f>
        <v>71.374734485987702</v>
      </c>
      <c r="E193" s="1">
        <f>VLOOKUP($A193,FanGraphs_Current___Pitcher[[Name]:[WARWAR - Wins Above Replacement]], 25, FALSE)</f>
        <v>0.4</v>
      </c>
      <c r="F193" s="2">
        <f>IFERROR(VLOOKUP(A193, FanGraphs_Current___Pitcher[[Name]:[GG - Games Pitched]], 6, FALSE)/E193, 0)</f>
        <v>90</v>
      </c>
      <c r="G193" s="2">
        <f>F193-D193</f>
        <v>18.625265514012298</v>
      </c>
      <c r="H193" s="2">
        <f>E193/VLOOKUP(A193, FanGraphs_Current___Pitcher[[Name]:[GG - Games Pitched]], 6, FALSE)*VLOOKUP(A193,'FanGraphs ZiPS - Update - Pitch'!$B$2:$G$649, 6, FALSE)</f>
        <v>0.68888888888888888</v>
      </c>
      <c r="I193" s="2">
        <f>H193-C193</f>
        <v>-1.1639111111111156E-2</v>
      </c>
      <c r="J193" s="5">
        <f>Table810[[#This Row],[Difference in Pre-Season Projected WAR and On-Pace WAR]]/Table810[[#This Row],[Pre-Season Projected WAR]]</f>
        <v>-1.6614769304169361E-2</v>
      </c>
    </row>
    <row r="194" spans="1:10" x14ac:dyDescent="0.45">
      <c r="A194" t="s">
        <v>2175</v>
      </c>
      <c r="B194" t="str">
        <f>VLOOKUP(Table810[[#This Row],[Player]], FanGraphs_Current___Pitcher[[Name]:[Team]], 2,FALSE)</f>
        <v>MIA</v>
      </c>
      <c r="C194" s="1">
        <f>VLOOKUP($A194, 'FanGraphs ZiPS - PreSeason - Pi'!$A$2:$AI$1942, 35, FALSE)</f>
        <v>0.28600599999999998</v>
      </c>
      <c r="D194" s="2">
        <f>VLOOKUP(Table810[[#This Row],[Player]], 'FanGraphs ZiPS - PreSeason - Pi'!$A$2:$G$1942, 7, FALSE)/C194</f>
        <v>153.84292637217402</v>
      </c>
      <c r="E194" s="1">
        <f>VLOOKUP($A194,FanGraphs_Current___Pitcher[[Name]:[WARWAR - Wins Above Replacement]], 25, FALSE)</f>
        <v>0.4</v>
      </c>
      <c r="F194" s="2">
        <f>IFERROR(VLOOKUP(A194, FanGraphs_Current___Pitcher[[Name]:[GG - Games Pitched]], 6, FALSE)/E194, 0)</f>
        <v>90</v>
      </c>
      <c r="G194" s="2">
        <f>F194-D194</f>
        <v>-63.84292637217402</v>
      </c>
      <c r="H194" s="2">
        <f>E194/VLOOKUP(A194, FanGraphs_Current___Pitcher[[Name]:[GG - Games Pitched]], 6, FALSE)*VLOOKUP(A194,'FanGraphs ZiPS - Update - Pitch'!$B$2:$G$649, 6, FALSE)</f>
        <v>0.67777777777777781</v>
      </c>
      <c r="I194" s="2">
        <f>H194-C194</f>
        <v>0.39177177777777783</v>
      </c>
      <c r="J194" s="2">
        <f>Table810[[#This Row],[Difference in Pre-Season Projected WAR and On-Pace WAR]]/Table810[[#This Row],[Pre-Season Projected WAR]]</f>
        <v>1.3698026537127816</v>
      </c>
    </row>
    <row r="195" spans="1:10" x14ac:dyDescent="0.45">
      <c r="A195" t="s">
        <v>2015</v>
      </c>
      <c r="B195" t="str">
        <f>VLOOKUP(Table810[[#This Row],[Player]], FanGraphs_Current___Pitcher[[Name]:[Team]], 2,FALSE)</f>
        <v>HOU</v>
      </c>
      <c r="C195" s="1">
        <f>VLOOKUP($A195, 'FanGraphs ZiPS - PreSeason - Pi'!$A$2:$AI$1942, 35, FALSE)</f>
        <v>2.0642900000000002</v>
      </c>
      <c r="D195" s="2">
        <f>VLOOKUP(Table810[[#This Row],[Player]], 'FanGraphs ZiPS - PreSeason - Pi'!$A$2:$G$1942, 7, FALSE)/C195</f>
        <v>12.1107015002737</v>
      </c>
      <c r="E195" s="1">
        <f>VLOOKUP($A195,FanGraphs_Current___Pitcher[[Name]:[WARWAR - Wins Above Replacement]], 25, FALSE)</f>
        <v>0.3</v>
      </c>
      <c r="F195" s="2">
        <f>IFERROR(VLOOKUP(A195, FanGraphs_Current___Pitcher[[Name]:[GG - Games Pitched]], 6, FALSE)/E195, 0)</f>
        <v>33.333333333333336</v>
      </c>
      <c r="G195" s="2">
        <f>F195-D195</f>
        <v>21.222631833059637</v>
      </c>
      <c r="H195" s="2">
        <f>E195/VLOOKUP(A195, FanGraphs_Current___Pitcher[[Name]:[GG - Games Pitched]], 6, FALSE)*VLOOKUP(A195,'FanGraphs ZiPS - Update - Pitch'!$B$2:$G$649, 6, FALSE)</f>
        <v>0.63</v>
      </c>
      <c r="I195" s="2">
        <f>H195-C195</f>
        <v>-1.4342900000000003</v>
      </c>
      <c r="J195" s="2">
        <f>Table810[[#This Row],[Difference in Pre-Season Projected WAR and On-Pace WAR]]/Table810[[#This Row],[Pre-Season Projected WAR]]</f>
        <v>-0.69481032219310279</v>
      </c>
    </row>
    <row r="196" spans="1:10" x14ac:dyDescent="0.45">
      <c r="A196" t="s">
        <v>2064</v>
      </c>
      <c r="B196" t="str">
        <f>VLOOKUP(Table810[[#This Row],[Player]], FanGraphs_Current___Pitcher[[Name]:[Team]], 2,FALSE)</f>
        <v>MIN</v>
      </c>
      <c r="C196" s="1">
        <f>VLOOKUP($A196, 'FanGraphs ZiPS - PreSeason - Pi'!$A$2:$AI$1942, 35, FALSE)</f>
        <v>0.59212900000000002</v>
      </c>
      <c r="D196" s="2">
        <f>VLOOKUP(Table810[[#This Row],[Player]], 'FanGraphs ZiPS - PreSeason - Pi'!$A$2:$G$1942, 7, FALSE)/C196</f>
        <v>47.286993205872371</v>
      </c>
      <c r="E196" s="1">
        <f>VLOOKUP($A196,FanGraphs_Current___Pitcher[[Name]:[WARWAR - Wins Above Replacement]], 25, FALSE)</f>
        <v>0.4</v>
      </c>
      <c r="F196" s="2">
        <f>IFERROR(VLOOKUP(A196, FanGraphs_Current___Pitcher[[Name]:[GG - Games Pitched]], 6, FALSE)/E196, 0)</f>
        <v>80</v>
      </c>
      <c r="G196" s="2">
        <f>F196-D196</f>
        <v>32.713006794127629</v>
      </c>
      <c r="H196" s="2">
        <f>E196/VLOOKUP(A196, FanGraphs_Current___Pitcher[[Name]:[GG - Games Pitched]], 6, FALSE)*VLOOKUP(A196,'FanGraphs ZiPS - Update - Pitch'!$B$2:$G$649, 6, FALSE)</f>
        <v>0.625</v>
      </c>
      <c r="I196" s="2">
        <f>H196-C196</f>
        <v>3.2870999999999984E-2</v>
      </c>
      <c r="J196" s="2">
        <f>Table810[[#This Row],[Difference in Pre-Season Projected WAR and On-Pace WAR]]/Table810[[#This Row],[Pre-Season Projected WAR]]</f>
        <v>5.5513241202508209E-2</v>
      </c>
    </row>
    <row r="197" spans="1:10" x14ac:dyDescent="0.45">
      <c r="A197" t="s">
        <v>2148</v>
      </c>
      <c r="B197" t="str">
        <f>VLOOKUP(Table810[[#This Row],[Player]], FanGraphs_Current___Pitcher[[Name]:[Team]], 2,FALSE)</f>
        <v>LAD</v>
      </c>
      <c r="C197" s="1">
        <f>VLOOKUP($A197, 'FanGraphs ZiPS - PreSeason - Pi'!$A$2:$AI$1942, 35, FALSE)</f>
        <v>5.78322E-2</v>
      </c>
      <c r="D197" s="2">
        <f>VLOOKUP(Table810[[#This Row],[Player]], 'FanGraphs ZiPS - PreSeason - Pi'!$A$2:$G$1942, 7, FALSE)/C197</f>
        <v>518.74215402492041</v>
      </c>
      <c r="E197" s="1">
        <f>VLOOKUP($A197,FanGraphs_Current___Pitcher[[Name]:[WARWAR - Wins Above Replacement]], 25, FALSE)</f>
        <v>0.4</v>
      </c>
      <c r="F197" s="2">
        <f>IFERROR(VLOOKUP(A197, FanGraphs_Current___Pitcher[[Name]:[GG - Games Pitched]], 6, FALSE)/E197, 0)</f>
        <v>85</v>
      </c>
      <c r="G197" s="2">
        <f>F197-D197</f>
        <v>-433.74215402492041</v>
      </c>
      <c r="H197" s="2">
        <f>E197/VLOOKUP(A197, FanGraphs_Current___Pitcher[[Name]:[GG - Games Pitched]], 6, FALSE)*VLOOKUP(A197,'FanGraphs ZiPS - Update - Pitch'!$B$2:$G$649, 6, FALSE)</f>
        <v>0.62352941176470589</v>
      </c>
      <c r="I197" s="2">
        <f>H197-C197</f>
        <v>0.56569721176470589</v>
      </c>
      <c r="J197" s="5">
        <f>Table810[[#This Row],[Difference in Pre-Season Projected WAR and On-Pace WAR]]/Table810[[#This Row],[Pre-Season Projected WAR]]</f>
        <v>9.781699671890502</v>
      </c>
    </row>
    <row r="198" spans="1:10" x14ac:dyDescent="0.45">
      <c r="A198" t="s">
        <v>2106</v>
      </c>
      <c r="B198" t="str">
        <f>VLOOKUP(Table810[[#This Row],[Player]], FanGraphs_Current___Pitcher[[Name]:[Team]], 2,FALSE)</f>
        <v>TEX</v>
      </c>
      <c r="C198" s="1">
        <f>VLOOKUP($A198, 'FanGraphs ZiPS - PreSeason - Pi'!$A$2:$AI$1942, 35, FALSE)</f>
        <v>-0.12667700000000001</v>
      </c>
      <c r="D198" s="2">
        <f>VLOOKUP(Table810[[#This Row],[Player]], 'FanGraphs ZiPS - PreSeason - Pi'!$A$2:$G$1942, 7, FALSE)/C198</f>
        <v>-126.30548560512167</v>
      </c>
      <c r="E198" s="1">
        <f>VLOOKUP($A198,FanGraphs_Current___Pitcher[[Name]:[WARWAR - Wins Above Replacement]], 25, FALSE)</f>
        <v>0.4</v>
      </c>
      <c r="F198" s="2">
        <f>IFERROR(VLOOKUP(A198, FanGraphs_Current___Pitcher[[Name]:[GG - Games Pitched]], 6, FALSE)/E198, 0)</f>
        <v>50</v>
      </c>
      <c r="G198" s="2">
        <f>F198-D198</f>
        <v>176.30548560512167</v>
      </c>
      <c r="H198" s="2">
        <f>E198/VLOOKUP(A198, FanGraphs_Current___Pitcher[[Name]:[GG - Games Pitched]], 6, FALSE)*VLOOKUP(A198,'FanGraphs ZiPS - Update - Pitch'!$B$2:$G$649, 6, FALSE)</f>
        <v>0.62</v>
      </c>
      <c r="I198" s="2">
        <f>H198-C198</f>
        <v>0.74667700000000004</v>
      </c>
      <c r="J198" s="5">
        <f>Table810[[#This Row],[Difference in Pre-Season Projected WAR and On-Pace WAR]]/Table810[[#This Row],[Pre-Season Projected WAR]]</f>
        <v>-5.8943375671984652</v>
      </c>
    </row>
    <row r="199" spans="1:10" x14ac:dyDescent="0.45">
      <c r="A199" t="s">
        <v>2008</v>
      </c>
      <c r="B199" t="str">
        <f>VLOOKUP(Table810[[#This Row],[Player]], FanGraphs_Current___Pitcher[[Name]:[Team]], 2,FALSE)</f>
        <v>BOS</v>
      </c>
      <c r="C199" s="1">
        <f>VLOOKUP($A199, 'FanGraphs ZiPS - PreSeason - Pi'!$A$2:$AI$1942, 35, FALSE)</f>
        <v>2.2614000000000001</v>
      </c>
      <c r="D199" s="2">
        <f>VLOOKUP(Table810[[#This Row],[Player]], 'FanGraphs ZiPS - PreSeason - Pi'!$A$2:$G$1942, 7, FALSE)/C199</f>
        <v>12.381710444857168</v>
      </c>
      <c r="E199" s="1">
        <f>VLOOKUP($A199,FanGraphs_Current___Pitcher[[Name]:[WARWAR - Wins Above Replacement]], 25, FALSE)</f>
        <v>0.3</v>
      </c>
      <c r="F199" s="2">
        <f>IFERROR(VLOOKUP(A199, FanGraphs_Current___Pitcher[[Name]:[GG - Games Pitched]], 6, FALSE)/E199, 0)</f>
        <v>46.666666666666671</v>
      </c>
      <c r="G199" s="2">
        <f>F199-D199</f>
        <v>34.284956221809502</v>
      </c>
      <c r="H199" s="2">
        <f>E199/VLOOKUP(A199, FanGraphs_Current___Pitcher[[Name]:[GG - Games Pitched]], 6, FALSE)*VLOOKUP(A199,'FanGraphs ZiPS - Update - Pitch'!$B$2:$G$649, 6, FALSE)</f>
        <v>0.57857142857142863</v>
      </c>
      <c r="I199" s="2">
        <f>H199-C199</f>
        <v>-1.6828285714285713</v>
      </c>
      <c r="J199" s="2">
        <f>Table810[[#This Row],[Difference in Pre-Season Projected WAR and On-Pace WAR]]/Table810[[#This Row],[Pre-Season Projected WAR]]</f>
        <v>-0.74415343213432883</v>
      </c>
    </row>
    <row r="200" spans="1:10" x14ac:dyDescent="0.45">
      <c r="A200" t="s">
        <v>2033</v>
      </c>
      <c r="B200" t="str">
        <f>VLOOKUP(Table810[[#This Row],[Player]], FanGraphs_Current___Pitcher[[Name]:[Team]], 2,FALSE)</f>
        <v>ARI</v>
      </c>
      <c r="C200" s="1">
        <f>VLOOKUP($A200, 'FanGraphs ZiPS - PreSeason - Pi'!$A$2:$AI$1942, 35, FALSE)</f>
        <v>1.6278699999999999</v>
      </c>
      <c r="D200" s="2">
        <f>VLOOKUP(Table810[[#This Row],[Player]], 'FanGraphs ZiPS - PreSeason - Pi'!$A$2:$G$1942, 7, FALSE)/C200</f>
        <v>17.200390694588634</v>
      </c>
      <c r="E200" s="1">
        <f>VLOOKUP($A200,FanGraphs_Current___Pitcher[[Name]:[WARWAR - Wins Above Replacement]], 25, FALSE)</f>
        <v>0.3</v>
      </c>
      <c r="F200" s="2">
        <f>IFERROR(VLOOKUP(A200, FanGraphs_Current___Pitcher[[Name]:[GG - Games Pitched]], 6, FALSE)/E200, 0)</f>
        <v>46.666666666666671</v>
      </c>
      <c r="G200" s="2">
        <f>F200-D200</f>
        <v>29.466275972078037</v>
      </c>
      <c r="H200" s="2">
        <f>E200/VLOOKUP(A200, FanGraphs_Current___Pitcher[[Name]:[GG - Games Pitched]], 6, FALSE)*VLOOKUP(A200,'FanGraphs ZiPS - Update - Pitch'!$B$2:$G$649, 6, FALSE)</f>
        <v>0.57857142857142863</v>
      </c>
      <c r="I200" s="2">
        <f>H200-C200</f>
        <v>-1.0492985714285714</v>
      </c>
      <c r="J200" s="2">
        <f>Table810[[#This Row],[Difference in Pre-Season Projected WAR and On-Pace WAR]]/Table810[[#This Row],[Pre-Season Projected WAR]]</f>
        <v>-0.64458376370875525</v>
      </c>
    </row>
    <row r="201" spans="1:10" x14ac:dyDescent="0.45">
      <c r="A201" t="s">
        <v>2024</v>
      </c>
      <c r="B201" t="str">
        <f>VLOOKUP(Table810[[#This Row],[Player]], FanGraphs_Current___Pitcher[[Name]:[Team]], 2,FALSE)</f>
        <v>CIN</v>
      </c>
      <c r="C201" s="1">
        <f>VLOOKUP($A201, 'FanGraphs ZiPS - PreSeason - Pi'!$A$2:$AI$1942, 35, FALSE)</f>
        <v>2.09273</v>
      </c>
      <c r="D201" s="2">
        <f>VLOOKUP(Table810[[#This Row],[Player]], 'FanGraphs ZiPS - PreSeason - Pi'!$A$2:$G$1942, 7, FALSE)/C201</f>
        <v>11.468273499209166</v>
      </c>
      <c r="E201" s="1">
        <f>VLOOKUP($A201,FanGraphs_Current___Pitcher[[Name]:[WARWAR - Wins Above Replacement]], 25, FALSE)</f>
        <v>0.3</v>
      </c>
      <c r="F201" s="2">
        <f>IFERROR(VLOOKUP(A201, FanGraphs_Current___Pitcher[[Name]:[GG - Games Pitched]], 6, FALSE)/E201, 0)</f>
        <v>43.333333333333336</v>
      </c>
      <c r="G201" s="2">
        <f>F201-D201</f>
        <v>31.865059834124168</v>
      </c>
      <c r="H201" s="2">
        <f>E201/VLOOKUP(A201, FanGraphs_Current___Pitcher[[Name]:[GG - Games Pitched]], 6, FALSE)*VLOOKUP(A201,'FanGraphs ZiPS - Update - Pitch'!$B$2:$G$649, 6, FALSE)</f>
        <v>0.57692307692307687</v>
      </c>
      <c r="I201" s="2">
        <f>H201-C201</f>
        <v>-1.5158069230769231</v>
      </c>
      <c r="J201" s="2">
        <f>Table810[[#This Row],[Difference in Pre-Season Projected WAR and On-Pace WAR]]/Table810[[#This Row],[Pre-Season Projected WAR]]</f>
        <v>-0.72432034857670269</v>
      </c>
    </row>
    <row r="202" spans="1:10" x14ac:dyDescent="0.45">
      <c r="A202" t="s">
        <v>2191</v>
      </c>
      <c r="B202" t="str">
        <f>VLOOKUP(Table810[[#This Row],[Player]], FanGraphs_Current___Pitcher[[Name]:[Team]], 2,FALSE)</f>
        <v>SFG</v>
      </c>
      <c r="C202" s="1">
        <f>VLOOKUP($A202, 'FanGraphs ZiPS - PreSeason - Pi'!$A$2:$AI$1942, 35, FALSE)</f>
        <v>-0.273146</v>
      </c>
      <c r="D202" s="2">
        <f>VLOOKUP(Table810[[#This Row],[Player]], 'FanGraphs ZiPS - PreSeason - Pi'!$A$2:$G$1942, 7, FALSE)/C202</f>
        <v>-139.11973816200859</v>
      </c>
      <c r="E202" s="1">
        <f>VLOOKUP($A202,FanGraphs_Current___Pitcher[[Name]:[WARWAR - Wins Above Replacement]], 25, FALSE)</f>
        <v>0.3</v>
      </c>
      <c r="F202" s="2">
        <f>IFERROR(VLOOKUP(A202, FanGraphs_Current___Pitcher[[Name]:[GG - Games Pitched]], 6, FALSE)/E202, 0)</f>
        <v>66.666666666666671</v>
      </c>
      <c r="G202" s="2">
        <f>F202-D202</f>
        <v>205.78640482867524</v>
      </c>
      <c r="H202" s="2">
        <f>E202/VLOOKUP(A202, FanGraphs_Current___Pitcher[[Name]:[GG - Games Pitched]], 6, FALSE)*VLOOKUP(A202,'FanGraphs ZiPS - Update - Pitch'!$B$2:$G$649, 6, FALSE)</f>
        <v>0.56999999999999995</v>
      </c>
      <c r="I202" s="2">
        <f>H202-C202</f>
        <v>0.84314599999999995</v>
      </c>
      <c r="J202" s="2">
        <f>Table810[[#This Row],[Difference in Pre-Season Projected WAR and On-Pace WAR]]/Table810[[#This Row],[Pre-Season Projected WAR]]</f>
        <v>-3.0867960724301287</v>
      </c>
    </row>
    <row r="203" spans="1:10" x14ac:dyDescent="0.45">
      <c r="A203" t="s">
        <v>2096</v>
      </c>
      <c r="B203" t="str">
        <f>VLOOKUP(Table810[[#This Row],[Player]], FanGraphs_Current___Pitcher[[Name]:[Team]], 2,FALSE)</f>
        <v>ATL</v>
      </c>
      <c r="C203" s="1">
        <f>VLOOKUP($A203, 'FanGraphs ZiPS - PreSeason - Pi'!$A$2:$AI$1942, 35, FALSE)</f>
        <v>0.62449699999999997</v>
      </c>
      <c r="D203" s="2">
        <f>VLOOKUP(Table810[[#This Row],[Player]], 'FanGraphs ZiPS - PreSeason - Pi'!$A$2:$G$1942, 7, FALSE)/C203</f>
        <v>70.456703555021079</v>
      </c>
      <c r="E203" s="1">
        <f>VLOOKUP($A203,FanGraphs_Current___Pitcher[[Name]:[WARWAR - Wins Above Replacement]], 25, FALSE)</f>
        <v>0.3</v>
      </c>
      <c r="F203" s="2">
        <f>IFERROR(VLOOKUP(A203, FanGraphs_Current___Pitcher[[Name]:[GG - Games Pitched]], 6, FALSE)/E203, 0)</f>
        <v>83.333333333333343</v>
      </c>
      <c r="G203" s="2">
        <f>F203-D203</f>
        <v>12.876629778312264</v>
      </c>
      <c r="H203" s="2">
        <f>E203/VLOOKUP(A203, FanGraphs_Current___Pitcher[[Name]:[GG - Games Pitched]], 6, FALSE)*VLOOKUP(A203,'FanGraphs ZiPS - Update - Pitch'!$B$2:$G$649, 6, FALSE)</f>
        <v>0.56400000000000006</v>
      </c>
      <c r="I203" s="2">
        <f>H203-C203</f>
        <v>-6.0496999999999912E-2</v>
      </c>
      <c r="J203" s="5">
        <f>Table810[[#This Row],[Difference in Pre-Season Projected WAR and On-Pace WAR]]/Table810[[#This Row],[Pre-Season Projected WAR]]</f>
        <v>-9.687316352200237E-2</v>
      </c>
    </row>
    <row r="204" spans="1:10" x14ac:dyDescent="0.45">
      <c r="A204" t="s">
        <v>338</v>
      </c>
      <c r="B204" t="str">
        <f>VLOOKUP(Table810[[#This Row],[Player]], FanGraphs_Current___Pitcher[[Name]:[Team]], 2,FALSE)</f>
        <v>OAK</v>
      </c>
      <c r="C204" s="1">
        <f>VLOOKUP($A204, 'FanGraphs ZiPS - PreSeason - Pi'!$A$2:$AI$1942, 35, FALSE)</f>
        <v>1.62646</v>
      </c>
      <c r="D204" s="2">
        <f>VLOOKUP(Table810[[#This Row],[Player]], 'FanGraphs ZiPS - PreSeason - Pi'!$A$2:$G$1942, 7, FALSE)/C204</f>
        <v>17.215301944099455</v>
      </c>
      <c r="E204" s="1">
        <f>VLOOKUP($A204,FanGraphs_Current___Pitcher[[Name]:[WARWAR - Wins Above Replacement]], 25, FALSE)</f>
        <v>0.3</v>
      </c>
      <c r="F204" s="2">
        <f>IFERROR(VLOOKUP(A204, FanGraphs_Current___Pitcher[[Name]:[GG - Games Pitched]], 6, FALSE)/E204, 0)</f>
        <v>56.666666666666671</v>
      </c>
      <c r="G204" s="2">
        <f>F204-D204</f>
        <v>39.45136472256722</v>
      </c>
      <c r="H204" s="2">
        <f>E204/VLOOKUP(A204, FanGraphs_Current___Pitcher[[Name]:[GG - Games Pitched]], 6, FALSE)*VLOOKUP(A204,'FanGraphs ZiPS - Update - Pitch'!$B$2:$G$649, 6, FALSE)</f>
        <v>0.54705882352941171</v>
      </c>
      <c r="I204" s="2">
        <f>H204-C204</f>
        <v>-1.0794011764705882</v>
      </c>
      <c r="J204" s="2">
        <f>Table810[[#This Row],[Difference in Pre-Season Projected WAR and On-Pace WAR]]/Table810[[#This Row],[Pre-Season Projected WAR]]</f>
        <v>-0.66365061327704844</v>
      </c>
    </row>
    <row r="205" spans="1:10" x14ac:dyDescent="0.45">
      <c r="A205" t="s">
        <v>2057</v>
      </c>
      <c r="B205" t="str">
        <f>VLOOKUP(Table810[[#This Row],[Player]], FanGraphs_Current___Pitcher[[Name]:[Team]], 2,FALSE)</f>
        <v>HOU</v>
      </c>
      <c r="C205" s="1">
        <f>VLOOKUP($A205, 'FanGraphs ZiPS - PreSeason - Pi'!$A$2:$AI$1942, 35, FALSE)</f>
        <v>1.62164</v>
      </c>
      <c r="D205" s="2">
        <f>VLOOKUP(Table810[[#This Row],[Player]], 'FanGraphs ZiPS - PreSeason - Pi'!$A$2:$G$1942, 7, FALSE)/C205</f>
        <v>17.883130657852544</v>
      </c>
      <c r="E205" s="1">
        <f>VLOOKUP($A205,FanGraphs_Current___Pitcher[[Name]:[WARWAR - Wins Above Replacement]], 25, FALSE)</f>
        <v>0.2</v>
      </c>
      <c r="F205" s="2">
        <f>IFERROR(VLOOKUP(A205, FanGraphs_Current___Pitcher[[Name]:[GG - Games Pitched]], 6, FALSE)/E205, 0)</f>
        <v>35</v>
      </c>
      <c r="G205" s="2">
        <f>F205-D205</f>
        <v>17.116869342147456</v>
      </c>
      <c r="H205" s="2">
        <f>E205/VLOOKUP(A205, FanGraphs_Current___Pitcher[[Name]:[GG - Games Pitched]], 6, FALSE)*VLOOKUP(A205,'FanGraphs ZiPS - Update - Pitch'!$B$2:$G$649, 6, FALSE)</f>
        <v>0.54285714285714293</v>
      </c>
      <c r="I205" s="2">
        <f>H205-C205</f>
        <v>-1.078782857142857</v>
      </c>
      <c r="J205" s="2">
        <f>Table810[[#This Row],[Difference in Pre-Season Projected WAR and On-Pace WAR]]/Table810[[#This Row],[Pre-Season Projected WAR]]</f>
        <v>-0.66524188916335136</v>
      </c>
    </row>
    <row r="206" spans="1:10" x14ac:dyDescent="0.45">
      <c r="A206" t="s">
        <v>2067</v>
      </c>
      <c r="B206" t="str">
        <f>VLOOKUP(Table810[[#This Row],[Player]], FanGraphs_Current___Pitcher[[Name]:[Team]], 2,FALSE)</f>
        <v>LAD</v>
      </c>
      <c r="C206" s="1">
        <f>VLOOKUP($A206, 'FanGraphs ZiPS - PreSeason - Pi'!$A$2:$AI$1942, 35, FALSE)</f>
        <v>1.31749</v>
      </c>
      <c r="D206" s="2">
        <f>VLOOKUP(Table810[[#This Row],[Player]], 'FanGraphs ZiPS - PreSeason - Pi'!$A$2:$G$1942, 7, FALSE)/C206</f>
        <v>17.457438007119599</v>
      </c>
      <c r="E206" s="1">
        <f>VLOOKUP($A206,FanGraphs_Current___Pitcher[[Name]:[WARWAR - Wins Above Replacement]], 25, FALSE)</f>
        <v>0.3</v>
      </c>
      <c r="F206" s="2">
        <f>IFERROR(VLOOKUP(A206, FanGraphs_Current___Pitcher[[Name]:[GG - Games Pitched]], 6, FALSE)/E206, 0)</f>
        <v>50</v>
      </c>
      <c r="G206" s="2">
        <f>F206-D206</f>
        <v>32.542561992880401</v>
      </c>
      <c r="H206" s="2">
        <f>E206/VLOOKUP(A206, FanGraphs_Current___Pitcher[[Name]:[GG - Games Pitched]], 6, FALSE)*VLOOKUP(A206,'FanGraphs ZiPS - Update - Pitch'!$B$2:$G$649, 6, FALSE)</f>
        <v>0.54</v>
      </c>
      <c r="I206" s="2">
        <f>H206-C206</f>
        <v>-0.77749000000000001</v>
      </c>
      <c r="J206" s="2">
        <f>Table810[[#This Row],[Difference in Pre-Season Projected WAR and On-Pace WAR]]/Table810[[#This Row],[Pre-Season Projected WAR]]</f>
        <v>-0.59012971635458333</v>
      </c>
    </row>
    <row r="207" spans="1:10" x14ac:dyDescent="0.45">
      <c r="A207" t="s">
        <v>2301</v>
      </c>
      <c r="B207" t="str">
        <f>VLOOKUP(Table810[[#This Row],[Player]], FanGraphs_Current___Pitcher[[Name]:[Team]], 2,FALSE)</f>
        <v>3 Tms</v>
      </c>
      <c r="C207" s="1">
        <f>VLOOKUP($A207, 'FanGraphs ZiPS - PreSeason - Pi'!$A$2:$AI$1942, 35, FALSE)</f>
        <v>-0.21026700000000001</v>
      </c>
      <c r="D207" s="2">
        <f>VLOOKUP(Table810[[#This Row],[Player]], 'FanGraphs ZiPS - PreSeason - Pi'!$A$2:$G$1942, 7, FALSE)/C207</f>
        <v>-214.01361126567647</v>
      </c>
      <c r="E207" s="1">
        <f>VLOOKUP($A207,FanGraphs_Current___Pitcher[[Name]:[WARWAR - Wins Above Replacement]], 25, FALSE)</f>
        <v>0.3</v>
      </c>
      <c r="F207" s="2">
        <f>IFERROR(VLOOKUP(A207, FanGraphs_Current___Pitcher[[Name]:[GG - Games Pitched]], 6, FALSE)/E207, 0)</f>
        <v>96.666666666666671</v>
      </c>
      <c r="G207" s="2">
        <f>F207-D207</f>
        <v>310.68027793234313</v>
      </c>
      <c r="H207" s="2">
        <f>E207/VLOOKUP(A207, FanGraphs_Current___Pitcher[[Name]:[GG - Games Pitched]], 6, FALSE)*VLOOKUP(A207,'FanGraphs ZiPS - Update - Pitch'!$B$2:$G$649, 6, FALSE)</f>
        <v>0.53793103448275859</v>
      </c>
      <c r="I207" s="2">
        <f>H207-C207</f>
        <v>0.74819803448275857</v>
      </c>
      <c r="J207" s="2">
        <f>Table810[[#This Row],[Difference in Pre-Season Projected WAR and On-Pace WAR]]/Table810[[#This Row],[Pre-Season Projected WAR]]</f>
        <v>-3.5583236289230289</v>
      </c>
    </row>
    <row r="208" spans="1:10" x14ac:dyDescent="0.45">
      <c r="A208" t="s">
        <v>2119</v>
      </c>
      <c r="B208" t="str">
        <f>VLOOKUP(Table810[[#This Row],[Player]], FanGraphs_Current___Pitcher[[Name]:[Team]], 2,FALSE)</f>
        <v>SFG</v>
      </c>
      <c r="C208" s="1">
        <f>VLOOKUP($A208, 'FanGraphs ZiPS - PreSeason - Pi'!$A$2:$AI$1942, 35, FALSE)</f>
        <v>0.34787099999999999</v>
      </c>
      <c r="D208" s="2">
        <f>VLOOKUP(Table810[[#This Row],[Player]], 'FanGraphs ZiPS - PreSeason - Pi'!$A$2:$G$1942, 7, FALSE)/C208</f>
        <v>149.48069830483141</v>
      </c>
      <c r="E208" s="1">
        <f>VLOOKUP($A208,FanGraphs_Current___Pitcher[[Name]:[WARWAR - Wins Above Replacement]], 25, FALSE)</f>
        <v>0.3</v>
      </c>
      <c r="F208" s="2">
        <f>IFERROR(VLOOKUP(A208, FanGraphs_Current___Pitcher[[Name]:[GG - Games Pitched]], 6, FALSE)/E208, 0)</f>
        <v>120</v>
      </c>
      <c r="G208" s="2">
        <f>F208-D208</f>
        <v>-29.480698304831407</v>
      </c>
      <c r="H208" s="2">
        <f>E208/VLOOKUP(A208, FanGraphs_Current___Pitcher[[Name]:[GG - Games Pitched]], 6, FALSE)*VLOOKUP(A208,'FanGraphs ZiPS - Update - Pitch'!$B$2:$G$649, 6, FALSE)</f>
        <v>0.52500000000000002</v>
      </c>
      <c r="I208" s="2">
        <f>H208-C208</f>
        <v>0.17712900000000004</v>
      </c>
      <c r="J208" s="5">
        <f>Table810[[#This Row],[Difference in Pre-Season Projected WAR and On-Pace WAR]]/Table810[[#This Row],[Pre-Season Projected WAR]]</f>
        <v>0.50918012711608629</v>
      </c>
    </row>
    <row r="209" spans="1:10" x14ac:dyDescent="0.45">
      <c r="A209" t="s">
        <v>339</v>
      </c>
      <c r="B209" t="str">
        <f>VLOOKUP(Table810[[#This Row],[Player]], FanGraphs_Current___Pitcher[[Name]:[Team]], 2,FALSE)</f>
        <v>MIL</v>
      </c>
      <c r="C209" s="1">
        <f>VLOOKUP($A209, 'FanGraphs ZiPS - PreSeason - Pi'!$A$2:$AI$1942, 35, FALSE)</f>
        <v>1.4061600000000001</v>
      </c>
      <c r="D209" s="2">
        <f>VLOOKUP(Table810[[#This Row],[Player]], 'FanGraphs ZiPS - PreSeason - Pi'!$A$2:$G$1942, 7, FALSE)/C209</f>
        <v>17.067759003242873</v>
      </c>
      <c r="E209" s="1">
        <f>VLOOKUP($A209,FanGraphs_Current___Pitcher[[Name]:[WARWAR - Wins Above Replacement]], 25, FALSE)</f>
        <v>0.3</v>
      </c>
      <c r="F209" s="2">
        <f>IFERROR(VLOOKUP(A209, FanGraphs_Current___Pitcher[[Name]:[GG - Games Pitched]], 6, FALSE)/E209, 0)</f>
        <v>53.333333333333336</v>
      </c>
      <c r="G209" s="2">
        <f>F209-D209</f>
        <v>36.265574330090459</v>
      </c>
      <c r="H209" s="2">
        <f>E209/VLOOKUP(A209, FanGraphs_Current___Pitcher[[Name]:[GG - Games Pitched]], 6, FALSE)*VLOOKUP(A209,'FanGraphs ZiPS - Update - Pitch'!$B$2:$G$649, 6, FALSE)</f>
        <v>0.52500000000000002</v>
      </c>
      <c r="I209" s="2">
        <f>H209-C209</f>
        <v>-0.88116000000000005</v>
      </c>
      <c r="J209" s="2">
        <f>Table810[[#This Row],[Difference in Pre-Season Projected WAR and On-Pace WAR]]/Table810[[#This Row],[Pre-Season Projected WAR]]</f>
        <v>-0.62664277180406214</v>
      </c>
    </row>
    <row r="210" spans="1:10" x14ac:dyDescent="0.45">
      <c r="A210" t="s">
        <v>2158</v>
      </c>
      <c r="B210" t="str">
        <f>VLOOKUP(Table810[[#This Row],[Player]], FanGraphs_Current___Pitcher[[Name]:[Team]], 2,FALSE)</f>
        <v>3 Tms</v>
      </c>
      <c r="C210" s="1">
        <f>VLOOKUP($A210, 'FanGraphs ZiPS - PreSeason - Pi'!$A$2:$AI$1942, 35, FALSE)</f>
        <v>0.17333599999999999</v>
      </c>
      <c r="D210" s="2">
        <f>VLOOKUP(Table810[[#This Row],[Player]], 'FanGraphs ZiPS - PreSeason - Pi'!$A$2:$G$1942, 7, FALSE)/C210</f>
        <v>230.76568052799189</v>
      </c>
      <c r="E210" s="1">
        <f>VLOOKUP($A210,FanGraphs_Current___Pitcher[[Name]:[WARWAR - Wins Above Replacement]], 25, FALSE)</f>
        <v>0.3</v>
      </c>
      <c r="F210" s="2">
        <f>IFERROR(VLOOKUP(A210, FanGraphs_Current___Pitcher[[Name]:[GG - Games Pitched]], 6, FALSE)/E210, 0)</f>
        <v>93.333333333333343</v>
      </c>
      <c r="G210" s="2">
        <f>F210-D210</f>
        <v>-137.43234719465855</v>
      </c>
      <c r="H210" s="2">
        <f>E210/VLOOKUP(A210, FanGraphs_Current___Pitcher[[Name]:[GG - Games Pitched]], 6, FALSE)*VLOOKUP(A210,'FanGraphs ZiPS - Update - Pitch'!$B$2:$G$649, 6, FALSE)</f>
        <v>0.51428571428571423</v>
      </c>
      <c r="I210" s="2">
        <f>H210-C210</f>
        <v>0.34094971428571424</v>
      </c>
      <c r="J210" s="5">
        <f>Table810[[#This Row],[Difference in Pre-Season Projected WAR and On-Pace WAR]]/Table810[[#This Row],[Pre-Season Projected WAR]]</f>
        <v>1.9669873210741811</v>
      </c>
    </row>
    <row r="211" spans="1:10" x14ac:dyDescent="0.45">
      <c r="A211" t="s">
        <v>1998</v>
      </c>
      <c r="B211" t="str">
        <f>VLOOKUP(Table810[[#This Row],[Player]], FanGraphs_Current___Pitcher[[Name]:[Team]], 2,FALSE)</f>
        <v>TBR</v>
      </c>
      <c r="C211" s="1">
        <f>VLOOKUP($A211, 'FanGraphs ZiPS - PreSeason - Pi'!$A$2:$AI$1942, 35, FALSE)</f>
        <v>1.8166</v>
      </c>
      <c r="D211" s="2">
        <f>VLOOKUP(Table810[[#This Row],[Player]], 'FanGraphs ZiPS - PreSeason - Pi'!$A$2:$G$1942, 7, FALSE)/C211</f>
        <v>12.661015083122317</v>
      </c>
      <c r="E211" s="1">
        <f>VLOOKUP($A211,FanGraphs_Current___Pitcher[[Name]:[WARWAR - Wins Above Replacement]], 25, FALSE)</f>
        <v>0.3</v>
      </c>
      <c r="F211" s="2">
        <f>IFERROR(VLOOKUP(A211, FanGraphs_Current___Pitcher[[Name]:[GG - Games Pitched]], 6, FALSE)/E211, 0)</f>
        <v>56.666666666666671</v>
      </c>
      <c r="G211" s="2">
        <f>F211-D211</f>
        <v>44.005651583544356</v>
      </c>
      <c r="H211" s="2">
        <f>E211/VLOOKUP(A211, FanGraphs_Current___Pitcher[[Name]:[GG - Games Pitched]], 6, FALSE)*VLOOKUP(A211,'FanGraphs ZiPS - Update - Pitch'!$B$2:$G$649, 6, FALSE)</f>
        <v>0.5117647058823529</v>
      </c>
      <c r="I211" s="2">
        <f>H211-C211</f>
        <v>-1.3048352941176471</v>
      </c>
      <c r="J211" s="2">
        <f>Table810[[#This Row],[Difference in Pre-Season Projected WAR and On-Pace WAR]]/Table810[[#This Row],[Pre-Season Projected WAR]]</f>
        <v>-0.71828431912234236</v>
      </c>
    </row>
    <row r="212" spans="1:10" x14ac:dyDescent="0.45">
      <c r="A212" t="s">
        <v>2039</v>
      </c>
      <c r="B212" t="str">
        <f>VLOOKUP(Table810[[#This Row],[Player]], FanGraphs_Current___Pitcher[[Name]:[Team]], 2,FALSE)</f>
        <v>MIA</v>
      </c>
      <c r="C212" s="1">
        <f>VLOOKUP($A212, 'FanGraphs ZiPS - PreSeason - Pi'!$A$2:$AI$1942, 35, FALSE)</f>
        <v>1.6848399999999999</v>
      </c>
      <c r="D212" s="2">
        <f>VLOOKUP(Table810[[#This Row],[Player]], 'FanGraphs ZiPS - PreSeason - Pi'!$A$2:$G$1942, 7, FALSE)/C212</f>
        <v>12.464091545784763</v>
      </c>
      <c r="E212" s="1">
        <f>VLOOKUP($A212,FanGraphs_Current___Pitcher[[Name]:[WARWAR - Wins Above Replacement]], 25, FALSE)</f>
        <v>0.3</v>
      </c>
      <c r="F212" s="2">
        <f>IFERROR(VLOOKUP(A212, FanGraphs_Current___Pitcher[[Name]:[GG - Games Pitched]], 6, FALSE)/E212, 0)</f>
        <v>53.333333333333336</v>
      </c>
      <c r="G212" s="2">
        <f>F212-D212</f>
        <v>40.869241787548575</v>
      </c>
      <c r="H212" s="2">
        <f>E212/VLOOKUP(A212, FanGraphs_Current___Pitcher[[Name]:[GG - Games Pitched]], 6, FALSE)*VLOOKUP(A212,'FanGraphs ZiPS - Update - Pitch'!$B$2:$G$649, 6, FALSE)</f>
        <v>0.50624999999999998</v>
      </c>
      <c r="I212" s="2">
        <f>H212-C212</f>
        <v>-1.1785899999999998</v>
      </c>
      <c r="J212" s="2">
        <f>Table810[[#This Row],[Difference in Pre-Season Projected WAR and On-Pace WAR]]/Table810[[#This Row],[Pre-Season Projected WAR]]</f>
        <v>-0.69952636452126016</v>
      </c>
    </row>
    <row r="213" spans="1:10" x14ac:dyDescent="0.45">
      <c r="A213" t="s">
        <v>2174</v>
      </c>
      <c r="B213" t="str">
        <f>VLOOKUP(Table810[[#This Row],[Player]], FanGraphs_Current___Pitcher[[Name]:[Team]], 2,FALSE)</f>
        <v>SDP</v>
      </c>
      <c r="C213" s="1">
        <f>VLOOKUP($A213, 'FanGraphs ZiPS - PreSeason - Pi'!$A$2:$AI$1942, 35, FALSE)</f>
        <v>0.244061</v>
      </c>
      <c r="D213" s="2">
        <f>VLOOKUP(Table810[[#This Row],[Player]], 'FanGraphs ZiPS - PreSeason - Pi'!$A$2:$G$1942, 7, FALSE)/C213</f>
        <v>184.38013447457809</v>
      </c>
      <c r="E213" s="1">
        <f>VLOOKUP($A213,FanGraphs_Current___Pitcher[[Name]:[WARWAR - Wins Above Replacement]], 25, FALSE)</f>
        <v>0.3</v>
      </c>
      <c r="F213" s="2">
        <f>IFERROR(VLOOKUP(A213, FanGraphs_Current___Pitcher[[Name]:[GG - Games Pitched]], 6, FALSE)/E213, 0)</f>
        <v>130</v>
      </c>
      <c r="G213" s="2">
        <f>F213-D213</f>
        <v>-54.380134474578085</v>
      </c>
      <c r="H213" s="2">
        <f>E213/VLOOKUP(A213, FanGraphs_Current___Pitcher[[Name]:[GG - Games Pitched]], 6, FALSE)*VLOOKUP(A213,'FanGraphs ZiPS - Update - Pitch'!$B$2:$G$649, 6, FALSE)</f>
        <v>0.48461538461538461</v>
      </c>
      <c r="I213" s="2">
        <f>H213-C213</f>
        <v>0.24055438461538461</v>
      </c>
      <c r="J213" s="2">
        <f>Table810[[#This Row],[Difference in Pre-Season Projected WAR and On-Pace WAR]]/Table810[[#This Row],[Pre-Season Projected WAR]]</f>
        <v>0.98563221741853313</v>
      </c>
    </row>
    <row r="214" spans="1:10" x14ac:dyDescent="0.45">
      <c r="A214" t="s">
        <v>2176</v>
      </c>
      <c r="B214" t="str">
        <f>VLOOKUP(Table810[[#This Row],[Player]], FanGraphs_Current___Pitcher[[Name]:[Team]], 2,FALSE)</f>
        <v>STL</v>
      </c>
      <c r="C214" s="1">
        <f>VLOOKUP($A214, 'FanGraphs ZiPS - PreSeason - Pi'!$A$2:$AI$1942, 35, FALSE)</f>
        <v>0.64022699999999999</v>
      </c>
      <c r="D214" s="2">
        <f>VLOOKUP(Table810[[#This Row],[Player]], 'FanGraphs ZiPS - PreSeason - Pi'!$A$2:$G$1942, 7, FALSE)/C214</f>
        <v>59.353947896605426</v>
      </c>
      <c r="E214" s="1">
        <f>VLOOKUP($A214,FanGraphs_Current___Pitcher[[Name]:[WARWAR - Wins Above Replacement]], 25, FALSE)</f>
        <v>0.3</v>
      </c>
      <c r="F214" s="2">
        <f>IFERROR(VLOOKUP(A214, FanGraphs_Current___Pitcher[[Name]:[GG - Games Pitched]], 6, FALSE)/E214, 0)</f>
        <v>126.66666666666667</v>
      </c>
      <c r="G214" s="2">
        <f>F214-D214</f>
        <v>67.312718770061252</v>
      </c>
      <c r="H214" s="2">
        <f>E214/VLOOKUP(A214, FanGraphs_Current___Pitcher[[Name]:[GG - Games Pitched]], 6, FALSE)*VLOOKUP(A214,'FanGraphs ZiPS - Update - Pitch'!$B$2:$G$649, 6, FALSE)</f>
        <v>0.48157894736842105</v>
      </c>
      <c r="I214" s="2">
        <f>H214-C214</f>
        <v>-0.15864805263157894</v>
      </c>
      <c r="J214" s="5">
        <f>Table810[[#This Row],[Difference in Pre-Season Projected WAR and On-Pace WAR]]/Table810[[#This Row],[Pre-Season Projected WAR]]</f>
        <v>-0.24779969078401715</v>
      </c>
    </row>
    <row r="215" spans="1:10" x14ac:dyDescent="0.45">
      <c r="A215" t="s">
        <v>2184</v>
      </c>
      <c r="B215" t="str">
        <f>VLOOKUP(Table810[[#This Row],[Player]], FanGraphs_Current___Pitcher[[Name]:[Team]], 2,FALSE)</f>
        <v>TBR</v>
      </c>
      <c r="C215" s="1">
        <f>VLOOKUP($A215, 'FanGraphs ZiPS - PreSeason - Pi'!$A$2:$AI$1942, 35, FALSE)</f>
        <v>0.230049</v>
      </c>
      <c r="D215" s="2">
        <f>VLOOKUP(Table810[[#This Row],[Player]], 'FanGraphs ZiPS - PreSeason - Pi'!$A$2:$G$1942, 7, FALSE)/C215</f>
        <v>152.14150028906886</v>
      </c>
      <c r="E215" s="1">
        <f>VLOOKUP($A215,FanGraphs_Current___Pitcher[[Name]:[WARWAR - Wins Above Replacement]], 25, FALSE)</f>
        <v>0.3</v>
      </c>
      <c r="F215" s="2">
        <f>IFERROR(VLOOKUP(A215, FanGraphs_Current___Pitcher[[Name]:[GG - Games Pitched]], 6, FALSE)/E215, 0)</f>
        <v>123.33333333333334</v>
      </c>
      <c r="G215" s="2">
        <f>F215-D215</f>
        <v>-28.808166955735516</v>
      </c>
      <c r="H215" s="2">
        <f>E215/VLOOKUP(A215, FanGraphs_Current___Pitcher[[Name]:[GG - Games Pitched]], 6, FALSE)*VLOOKUP(A215,'FanGraphs ZiPS - Update - Pitch'!$B$2:$G$649, 6, FALSE)</f>
        <v>0.47837837837837838</v>
      </c>
      <c r="I215" s="2">
        <f>H215-C215</f>
        <v>0.24832937837837837</v>
      </c>
      <c r="J215" s="5">
        <f>Table810[[#This Row],[Difference in Pre-Season Projected WAR and On-Pace WAR]]/Table810[[#This Row],[Pre-Season Projected WAR]]</f>
        <v>1.0794629769239525</v>
      </c>
    </row>
    <row r="216" spans="1:10" x14ac:dyDescent="0.45">
      <c r="A216" t="s">
        <v>2204</v>
      </c>
      <c r="B216" t="str">
        <f>VLOOKUP(Table810[[#This Row],[Player]], FanGraphs_Current___Pitcher[[Name]:[Team]], 2,FALSE)</f>
        <v>OAK</v>
      </c>
      <c r="C216" s="1">
        <f>VLOOKUP($A216, 'FanGraphs ZiPS - PreSeason - Pi'!$A$2:$AI$1942, 35, FALSE)</f>
        <v>-0.29687400000000003</v>
      </c>
      <c r="D216" s="2">
        <f>VLOOKUP(Table810[[#This Row],[Player]], 'FanGraphs ZiPS - PreSeason - Pi'!$A$2:$G$1942, 7, FALSE)/C216</f>
        <v>-134.73729595720744</v>
      </c>
      <c r="E216" s="1">
        <f>VLOOKUP($A216,FanGraphs_Current___Pitcher[[Name]:[WARWAR - Wins Above Replacement]], 25, FALSE)</f>
        <v>0.3</v>
      </c>
      <c r="F216" s="2">
        <f>IFERROR(VLOOKUP(A216, FanGraphs_Current___Pitcher[[Name]:[GG - Games Pitched]], 6, FALSE)/E216, 0)</f>
        <v>140</v>
      </c>
      <c r="G216" s="2">
        <f>F216-D216</f>
        <v>274.73729595720744</v>
      </c>
      <c r="H216" s="2">
        <f>E216/VLOOKUP(A216, FanGraphs_Current___Pitcher[[Name]:[GG - Games Pitched]], 6, FALSE)*VLOOKUP(A216,'FanGraphs ZiPS - Update - Pitch'!$B$2:$G$649, 6, FALSE)</f>
        <v>0.47142857142857142</v>
      </c>
      <c r="I216" s="2">
        <f>H216-C216</f>
        <v>0.76830257142857139</v>
      </c>
      <c r="J216" s="2">
        <f>Table810[[#This Row],[Difference in Pre-Season Projected WAR and On-Pace WAR]]/Table810[[#This Row],[Pre-Season Projected WAR]]</f>
        <v>-2.5879752737813728</v>
      </c>
    </row>
    <row r="217" spans="1:10" x14ac:dyDescent="0.45">
      <c r="A217" t="s">
        <v>2048</v>
      </c>
      <c r="B217" t="str">
        <f>VLOOKUP(Table810[[#This Row],[Player]], FanGraphs_Current___Pitcher[[Name]:[Team]], 2,FALSE)</f>
        <v>BAL</v>
      </c>
      <c r="C217" s="1">
        <f>VLOOKUP($A217, 'FanGraphs ZiPS - PreSeason - Pi'!$A$2:$AI$1942, 35, FALSE)</f>
        <v>2.2055699999999998</v>
      </c>
      <c r="D217" s="2">
        <f>VLOOKUP(Table810[[#This Row],[Player]], 'FanGraphs ZiPS - PreSeason - Pi'!$A$2:$G$1942, 7, FALSE)/C217</f>
        <v>13.148528498302028</v>
      </c>
      <c r="E217" s="1">
        <f>VLOOKUP($A217,FanGraphs_Current___Pitcher[[Name]:[WARWAR - Wins Above Replacement]], 25, FALSE)</f>
        <v>0.2</v>
      </c>
      <c r="F217" s="2">
        <f>IFERROR(VLOOKUP(A217, FanGraphs_Current___Pitcher[[Name]:[GG - Games Pitched]], 6, FALSE)/E217, 0)</f>
        <v>45</v>
      </c>
      <c r="G217" s="2">
        <f>F217-D217</f>
        <v>31.851471501697972</v>
      </c>
      <c r="H217" s="2">
        <f>E217/VLOOKUP(A217, FanGraphs_Current___Pitcher[[Name]:[GG - Games Pitched]], 6, FALSE)*VLOOKUP(A217,'FanGraphs ZiPS - Update - Pitch'!$B$2:$G$649, 6, FALSE)</f>
        <v>0.46666666666666667</v>
      </c>
      <c r="I217" s="2">
        <f>H217-C217</f>
        <v>-1.738903333333333</v>
      </c>
      <c r="J217" s="2">
        <f>Table810[[#This Row],[Difference in Pre-Season Projected WAR and On-Pace WAR]]/Table810[[#This Row],[Pre-Season Projected WAR]]</f>
        <v>-0.78841448393536961</v>
      </c>
    </row>
    <row r="218" spans="1:10" x14ac:dyDescent="0.45">
      <c r="A218" t="s">
        <v>2150</v>
      </c>
      <c r="B218" t="str">
        <f>VLOOKUP(Table810[[#This Row],[Player]], FanGraphs_Current___Pitcher[[Name]:[Team]], 2,FALSE)</f>
        <v>HOU</v>
      </c>
      <c r="C218" s="1">
        <f>VLOOKUP($A218, 'FanGraphs ZiPS - PreSeason - Pi'!$A$2:$AI$1942, 35, FALSE)</f>
        <v>-6.3999899999999998E-2</v>
      </c>
      <c r="D218" s="2">
        <f>VLOOKUP(Table810[[#This Row],[Player]], 'FanGraphs ZiPS - PreSeason - Pi'!$A$2:$G$1942, 7, FALSE)/C218</f>
        <v>-453.12570800891876</v>
      </c>
      <c r="E218" s="1">
        <f>VLOOKUP($A218,FanGraphs_Current___Pitcher[[Name]:[WARWAR - Wins Above Replacement]], 25, FALSE)</f>
        <v>0.3</v>
      </c>
      <c r="F218" s="2">
        <f>IFERROR(VLOOKUP(A218, FanGraphs_Current___Pitcher[[Name]:[GG - Games Pitched]], 6, FALSE)/E218, 0)</f>
        <v>123.33333333333334</v>
      </c>
      <c r="G218" s="2">
        <f>F218-D218</f>
        <v>576.45904134225214</v>
      </c>
      <c r="H218" s="2">
        <f>E218/VLOOKUP(A218, FanGraphs_Current___Pitcher[[Name]:[GG - Games Pitched]], 6, FALSE)*VLOOKUP(A218,'FanGraphs ZiPS - Update - Pitch'!$B$2:$G$649, 6, FALSE)</f>
        <v>0.46216216216216222</v>
      </c>
      <c r="I218" s="2">
        <f>H218-C218</f>
        <v>0.52616206216216221</v>
      </c>
      <c r="J218" s="5">
        <f>Table810[[#This Row],[Difference in Pre-Season Projected WAR and On-Pace WAR]]/Table810[[#This Row],[Pre-Season Projected WAR]]</f>
        <v>-8.2212950670573264</v>
      </c>
    </row>
    <row r="219" spans="1:10" x14ac:dyDescent="0.45">
      <c r="A219" t="s">
        <v>2060</v>
      </c>
      <c r="B219" t="str">
        <f>VLOOKUP(Table810[[#This Row],[Player]], FanGraphs_Current___Pitcher[[Name]:[Team]], 2,FALSE)</f>
        <v>PIT</v>
      </c>
      <c r="C219" s="1">
        <f>VLOOKUP($A219, 'FanGraphs ZiPS - PreSeason - Pi'!$A$2:$AI$1942, 35, FALSE)</f>
        <v>1.7968599999999999</v>
      </c>
      <c r="D219" s="2">
        <f>VLOOKUP(Table810[[#This Row],[Player]], 'FanGraphs ZiPS - PreSeason - Pi'!$A$2:$G$1942, 7, FALSE)/C219</f>
        <v>16.695791547477267</v>
      </c>
      <c r="E219" s="1">
        <f>VLOOKUP($A219,FanGraphs_Current___Pitcher[[Name]:[WARWAR - Wins Above Replacement]], 25, FALSE)</f>
        <v>0.2</v>
      </c>
      <c r="F219" s="2">
        <f>IFERROR(VLOOKUP(A219, FanGraphs_Current___Pitcher[[Name]:[GG - Games Pitched]], 6, FALSE)/E219, 0)</f>
        <v>60</v>
      </c>
      <c r="G219" s="2">
        <f>F219-D219</f>
        <v>43.30420845252273</v>
      </c>
      <c r="H219" s="2">
        <f>E219/VLOOKUP(A219, FanGraphs_Current___Pitcher[[Name]:[GG - Games Pitched]], 6, FALSE)*VLOOKUP(A219,'FanGraphs ZiPS - Update - Pitch'!$B$2:$G$649, 6, FALSE)</f>
        <v>0.43333333333333335</v>
      </c>
      <c r="I219" s="2">
        <f>H219-C219</f>
        <v>-1.3635266666666666</v>
      </c>
      <c r="J219" s="2">
        <f>Table810[[#This Row],[Difference in Pre-Season Projected WAR and On-Pace WAR]]/Table810[[#This Row],[Pre-Season Projected WAR]]</f>
        <v>-0.75883856653643944</v>
      </c>
    </row>
    <row r="220" spans="1:10" x14ac:dyDescent="0.45">
      <c r="A220" t="s">
        <v>2047</v>
      </c>
      <c r="B220" t="str">
        <f>VLOOKUP(Table810[[#This Row],[Player]], FanGraphs_Current___Pitcher[[Name]:[Team]], 2,FALSE)</f>
        <v>TEX</v>
      </c>
      <c r="C220" s="1">
        <f>VLOOKUP($A220, 'FanGraphs ZiPS - PreSeason - Pi'!$A$2:$AI$1942, 35, FALSE)</f>
        <v>1.6698</v>
      </c>
      <c r="D220" s="2">
        <f>VLOOKUP(Table810[[#This Row],[Player]], 'FanGraphs ZiPS - PreSeason - Pi'!$A$2:$G$1942, 7, FALSE)/C220</f>
        <v>17.966223499820337</v>
      </c>
      <c r="E220" s="1">
        <f>VLOOKUP($A220,FanGraphs_Current___Pitcher[[Name]:[WARWAR - Wins Above Replacement]], 25, FALSE)</f>
        <v>0.2</v>
      </c>
      <c r="F220" s="2">
        <f>IFERROR(VLOOKUP(A220, FanGraphs_Current___Pitcher[[Name]:[GG - Games Pitched]], 6, FALSE)/E220, 0)</f>
        <v>70</v>
      </c>
      <c r="G220" s="2">
        <f>F220-D220</f>
        <v>52.033776500179663</v>
      </c>
      <c r="H220" s="2">
        <f>E220/VLOOKUP(A220, FanGraphs_Current___Pitcher[[Name]:[GG - Games Pitched]], 6, FALSE)*VLOOKUP(A220,'FanGraphs ZiPS - Update - Pitch'!$B$2:$G$649, 6, FALSE)</f>
        <v>0.4</v>
      </c>
      <c r="I220" s="2">
        <f>H220-C220</f>
        <v>-1.2698</v>
      </c>
      <c r="J220" s="2">
        <f>Table810[[#This Row],[Difference in Pre-Season Projected WAR and On-Pace WAR]]/Table810[[#This Row],[Pre-Season Projected WAR]]</f>
        <v>-0.76045035333572886</v>
      </c>
    </row>
    <row r="221" spans="1:10" x14ac:dyDescent="0.45">
      <c r="A221" t="s">
        <v>2215</v>
      </c>
      <c r="B221" t="str">
        <f>VLOOKUP(Table810[[#This Row],[Player]], FanGraphs_Current___Pitcher[[Name]:[Team]], 2,FALSE)</f>
        <v>CIN</v>
      </c>
      <c r="C221" s="1">
        <f>VLOOKUP($A221, 'FanGraphs ZiPS - PreSeason - Pi'!$A$2:$AI$1942, 35, FALSE)</f>
        <v>0.22234999999999999</v>
      </c>
      <c r="D221" s="2">
        <f>VLOOKUP(Table810[[#This Row],[Player]], 'FanGraphs ZiPS - PreSeason - Pi'!$A$2:$G$1942, 7, FALSE)/C221</f>
        <v>265.34742523049249</v>
      </c>
      <c r="E221" s="1">
        <f>VLOOKUP($A221,FanGraphs_Current___Pitcher[[Name]:[WARWAR - Wins Above Replacement]], 25, FALSE)</f>
        <v>0.2</v>
      </c>
      <c r="F221" s="2">
        <f>IFERROR(VLOOKUP(A221, FanGraphs_Current___Pitcher[[Name]:[GG - Games Pitched]], 6, FALSE)/E221, 0)</f>
        <v>150</v>
      </c>
      <c r="G221" s="2">
        <f>F221-D221</f>
        <v>-115.34742523049249</v>
      </c>
      <c r="H221" s="2">
        <f>E221/VLOOKUP(A221, FanGraphs_Current___Pitcher[[Name]:[GG - Games Pitched]], 6, FALSE)*VLOOKUP(A221,'FanGraphs ZiPS - Update - Pitch'!$B$2:$G$649, 6, FALSE)</f>
        <v>0.38666666666666671</v>
      </c>
      <c r="I221" s="2">
        <f>H221-C221</f>
        <v>0.16431666666666672</v>
      </c>
      <c r="J221" s="5">
        <f>Table810[[#This Row],[Difference in Pre-Season Projected WAR and On-Pace WAR]]/Table810[[#This Row],[Pre-Season Projected WAR]]</f>
        <v>0.73900007495690001</v>
      </c>
    </row>
    <row r="222" spans="1:10" x14ac:dyDescent="0.45">
      <c r="A222" t="s">
        <v>2129</v>
      </c>
      <c r="B222" t="str">
        <f>VLOOKUP(Table810[[#This Row],[Player]], FanGraphs_Current___Pitcher[[Name]:[Team]], 2,FALSE)</f>
        <v>COL</v>
      </c>
      <c r="C222" s="1">
        <f>VLOOKUP($A222, 'FanGraphs ZiPS - PreSeason - Pi'!$A$2:$AI$1942, 35, FALSE)</f>
        <v>0.67711100000000002</v>
      </c>
      <c r="D222" s="2">
        <f>VLOOKUP(Table810[[#This Row],[Player]], 'FanGraphs ZiPS - PreSeason - Pi'!$A$2:$G$1942, 7, FALSE)/C222</f>
        <v>38.398430981035602</v>
      </c>
      <c r="E222" s="1">
        <f>VLOOKUP($A222,FanGraphs_Current___Pitcher[[Name]:[WARWAR - Wins Above Replacement]], 25, FALSE)</f>
        <v>0.2</v>
      </c>
      <c r="F222" s="2">
        <f>IFERROR(VLOOKUP(A222, FanGraphs_Current___Pitcher[[Name]:[GG - Games Pitched]], 6, FALSE)/E222, 0)</f>
        <v>65</v>
      </c>
      <c r="G222" s="2">
        <f>F222-D222</f>
        <v>26.601569018964398</v>
      </c>
      <c r="H222" s="2">
        <f>E222/VLOOKUP(A222, FanGraphs_Current___Pitcher[[Name]:[GG - Games Pitched]], 6, FALSE)*VLOOKUP(A222,'FanGraphs ZiPS - Update - Pitch'!$B$2:$G$649, 6, FALSE)</f>
        <v>0.38461538461538464</v>
      </c>
      <c r="I222" s="2">
        <f>H222-C222</f>
        <v>-0.29249561538461538</v>
      </c>
      <c r="J222" s="2">
        <f>Table810[[#This Row],[Difference in Pre-Season Projected WAR and On-Pace WAR]]/Table810[[#This Row],[Pre-Season Projected WAR]]</f>
        <v>-0.43197587306160345</v>
      </c>
    </row>
    <row r="223" spans="1:10" x14ac:dyDescent="0.45">
      <c r="A223" t="s">
        <v>2146</v>
      </c>
      <c r="B223" t="str">
        <f>VLOOKUP(Table810[[#This Row],[Player]], FanGraphs_Current___Pitcher[[Name]:[Team]], 2,FALSE)</f>
        <v>TEX</v>
      </c>
      <c r="C223" s="1">
        <f>VLOOKUP($A223, 'FanGraphs ZiPS - PreSeason - Pi'!$A$2:$AI$1942, 35, FALSE)</f>
        <v>0.27622099999999999</v>
      </c>
      <c r="D223" s="2">
        <f>VLOOKUP(Table810[[#This Row],[Player]], 'FanGraphs ZiPS - PreSeason - Pi'!$A$2:$G$1942, 7, FALSE)/C223</f>
        <v>206.35650439322137</v>
      </c>
      <c r="E223" s="1">
        <f>VLOOKUP($A223,FanGraphs_Current___Pitcher[[Name]:[WARWAR - Wins Above Replacement]], 25, FALSE)</f>
        <v>0.2</v>
      </c>
      <c r="F223" s="2">
        <f>IFERROR(VLOOKUP(A223, FanGraphs_Current___Pitcher[[Name]:[GG - Games Pitched]], 6, FALSE)/E223, 0)</f>
        <v>155</v>
      </c>
      <c r="G223" s="2">
        <f>F223-D223</f>
        <v>-51.356504393221371</v>
      </c>
      <c r="H223" s="2">
        <f>E223/VLOOKUP(A223, FanGraphs_Current___Pitcher[[Name]:[GG - Games Pitched]], 6, FALSE)*VLOOKUP(A223,'FanGraphs ZiPS - Update - Pitch'!$B$2:$G$649, 6, FALSE)</f>
        <v>0.38064516129032255</v>
      </c>
      <c r="I223" s="2">
        <f>H223-C223</f>
        <v>0.10442416129032256</v>
      </c>
      <c r="J223" s="2">
        <f>Table810[[#This Row],[Difference in Pre-Season Projected WAR and On-Pace WAR]]/Table810[[#This Row],[Pre-Season Projected WAR]]</f>
        <v>0.37804569996605097</v>
      </c>
    </row>
    <row r="224" spans="1:10" x14ac:dyDescent="0.45">
      <c r="A224" t="s">
        <v>2276</v>
      </c>
      <c r="B224" t="str">
        <f>VLOOKUP(Table810[[#This Row],[Player]], FanGraphs_Current___Pitcher[[Name]:[Team]], 2,FALSE)</f>
        <v>WSN</v>
      </c>
      <c r="C224" s="1">
        <f>VLOOKUP($A224, 'FanGraphs ZiPS - PreSeason - Pi'!$A$2:$AI$1942, 35, FALSE)</f>
        <v>0.36354799999999998</v>
      </c>
      <c r="D224" s="2">
        <f>VLOOKUP(Table810[[#This Row],[Player]], 'FanGraphs ZiPS - PreSeason - Pi'!$A$2:$G$1942, 7, FALSE)/C224</f>
        <v>165.04010474545316</v>
      </c>
      <c r="E224" s="1">
        <f>VLOOKUP($A224,FanGraphs_Current___Pitcher[[Name]:[WARWAR - Wins Above Replacement]], 25, FALSE)</f>
        <v>0.2</v>
      </c>
      <c r="F224" s="2">
        <f>IFERROR(VLOOKUP(A224, FanGraphs_Current___Pitcher[[Name]:[GG - Games Pitched]], 6, FALSE)/E224, 0)</f>
        <v>175</v>
      </c>
      <c r="G224" s="2">
        <f>F224-D224</f>
        <v>9.9598952545468364</v>
      </c>
      <c r="H224" s="2">
        <f>E224/VLOOKUP(A224, FanGraphs_Current___Pitcher[[Name]:[GG - Games Pitched]], 6, FALSE)*VLOOKUP(A224,'FanGraphs ZiPS - Update - Pitch'!$B$2:$G$649, 6, FALSE)</f>
        <v>0.37142857142857144</v>
      </c>
      <c r="I224" s="2">
        <f>H224-C224</f>
        <v>7.880571428571459E-3</v>
      </c>
      <c r="J224" s="5">
        <f>Table810[[#This Row],[Difference in Pre-Season Projected WAR and On-Pace WAR]]/Table810[[#This Row],[Pre-Season Projected WAR]]</f>
        <v>2.1676838900424315E-2</v>
      </c>
    </row>
    <row r="225" spans="1:10" x14ac:dyDescent="0.45">
      <c r="A225" t="s">
        <v>2139</v>
      </c>
      <c r="B225" t="str">
        <f>VLOOKUP(Table810[[#This Row],[Player]], FanGraphs_Current___Pitcher[[Name]:[Team]], 2,FALSE)</f>
        <v>DET</v>
      </c>
      <c r="C225" s="1">
        <f>VLOOKUP($A225, 'FanGraphs ZiPS - PreSeason - Pi'!$A$2:$AI$1942, 35, FALSE)</f>
        <v>0.71904999999999997</v>
      </c>
      <c r="D225" s="2">
        <f>VLOOKUP(Table810[[#This Row],[Player]], 'FanGraphs ZiPS - PreSeason - Pi'!$A$2:$G$1942, 7, FALSE)/C225</f>
        <v>70.92691746053822</v>
      </c>
      <c r="E225" s="1">
        <f>VLOOKUP($A225,FanGraphs_Current___Pitcher[[Name]:[WARWAR - Wins Above Replacement]], 25, FALSE)</f>
        <v>0.2</v>
      </c>
      <c r="F225" s="2">
        <f>IFERROR(VLOOKUP(A225, FanGraphs_Current___Pitcher[[Name]:[GG - Games Pitched]], 6, FALSE)/E225, 0)</f>
        <v>155</v>
      </c>
      <c r="G225" s="2">
        <f>F225-D225</f>
        <v>84.07308253946178</v>
      </c>
      <c r="H225" s="2">
        <f>E225/VLOOKUP(A225, FanGraphs_Current___Pitcher[[Name]:[GG - Games Pitched]], 6, FALSE)*VLOOKUP(A225,'FanGraphs ZiPS - Update - Pitch'!$B$2:$G$649, 6, FALSE)</f>
        <v>0.36774193548387096</v>
      </c>
      <c r="I225" s="2">
        <f>H225-C225</f>
        <v>-0.351308064516129</v>
      </c>
      <c r="J225" s="2">
        <f>Table810[[#This Row],[Difference in Pre-Season Projected WAR and On-Pace WAR]]/Table810[[#This Row],[Pre-Season Projected WAR]]</f>
        <v>-0.48857251166974341</v>
      </c>
    </row>
    <row r="226" spans="1:10" x14ac:dyDescent="0.45">
      <c r="A226" t="s">
        <v>2142</v>
      </c>
      <c r="B226" t="str">
        <f>VLOOKUP(Table810[[#This Row],[Player]], FanGraphs_Current___Pitcher[[Name]:[Team]], 2,FALSE)</f>
        <v>CLE</v>
      </c>
      <c r="C226" s="1">
        <f>VLOOKUP($A226, 'FanGraphs ZiPS - PreSeason - Pi'!$A$2:$AI$1942, 35, FALSE)</f>
        <v>0.677014</v>
      </c>
      <c r="D226" s="2">
        <f>VLOOKUP(Table810[[#This Row],[Player]], 'FanGraphs ZiPS - PreSeason - Pi'!$A$2:$G$1942, 7, FALSE)/C226</f>
        <v>90.101534089398442</v>
      </c>
      <c r="E226" s="1">
        <f>VLOOKUP($A226,FanGraphs_Current___Pitcher[[Name]:[WARWAR - Wins Above Replacement]], 25, FALSE)</f>
        <v>0.2</v>
      </c>
      <c r="F226" s="2">
        <f>IFERROR(VLOOKUP(A226, FanGraphs_Current___Pitcher[[Name]:[GG - Games Pitched]], 6, FALSE)/E226, 0)</f>
        <v>195</v>
      </c>
      <c r="G226" s="2">
        <f>F226-D226</f>
        <v>104.89846591060156</v>
      </c>
      <c r="H226" s="2">
        <f>E226/VLOOKUP(A226, FanGraphs_Current___Pitcher[[Name]:[GG - Games Pitched]], 6, FALSE)*VLOOKUP(A226,'FanGraphs ZiPS - Update - Pitch'!$B$2:$G$649, 6, FALSE)</f>
        <v>0.36410256410256409</v>
      </c>
      <c r="I226" s="2">
        <f>H226-C226</f>
        <v>-0.31291143589743592</v>
      </c>
      <c r="J226" s="2">
        <f>Table810[[#This Row],[Difference in Pre-Season Projected WAR and On-Pace WAR]]/Table810[[#This Row],[Pre-Season Projected WAR]]</f>
        <v>-0.46219344931926948</v>
      </c>
    </row>
    <row r="227" spans="1:10" x14ac:dyDescent="0.45">
      <c r="A227" t="s">
        <v>2217</v>
      </c>
      <c r="B227" t="str">
        <f>VLOOKUP(Table810[[#This Row],[Player]], FanGraphs_Current___Pitcher[[Name]:[Team]], 2,FALSE)</f>
        <v>KCR</v>
      </c>
      <c r="C227" s="1">
        <f>VLOOKUP($A227, 'FanGraphs ZiPS - PreSeason - Pi'!$A$2:$AI$1942, 35, FALSE)</f>
        <v>0.291244</v>
      </c>
      <c r="D227" s="2">
        <f>VLOOKUP(Table810[[#This Row],[Player]], 'FanGraphs ZiPS - PreSeason - Pi'!$A$2:$G$1942, 7, FALSE)/C227</f>
        <v>188.845092087734</v>
      </c>
      <c r="E227" s="1">
        <f>VLOOKUP($A227,FanGraphs_Current___Pitcher[[Name]:[WARWAR - Wins Above Replacement]], 25, FALSE)</f>
        <v>0.2</v>
      </c>
      <c r="F227" s="2">
        <f>IFERROR(VLOOKUP(A227, FanGraphs_Current___Pitcher[[Name]:[GG - Games Pitched]], 6, FALSE)/E227, 0)</f>
        <v>165</v>
      </c>
      <c r="G227" s="2">
        <f>F227-D227</f>
        <v>-23.845092087734002</v>
      </c>
      <c r="H227" s="2">
        <f>E227/VLOOKUP(A227, FanGraphs_Current___Pitcher[[Name]:[GG - Games Pitched]], 6, FALSE)*VLOOKUP(A227,'FanGraphs ZiPS - Update - Pitch'!$B$2:$G$649, 6, FALSE)</f>
        <v>0.36363636363636365</v>
      </c>
      <c r="I227" s="2">
        <f>H227-C227</f>
        <v>7.2392363636363644E-2</v>
      </c>
      <c r="J227" s="2">
        <f>Table810[[#This Row],[Difference in Pre-Season Projected WAR and On-Pace WAR]]/Table810[[#This Row],[Pre-Season Projected WAR]]</f>
        <v>0.24856259231559669</v>
      </c>
    </row>
    <row r="228" spans="1:10" x14ac:dyDescent="0.45">
      <c r="A228" t="s">
        <v>2178</v>
      </c>
      <c r="B228" t="str">
        <f>VLOOKUP(Table810[[#This Row],[Player]], FanGraphs_Current___Pitcher[[Name]:[Team]], 2,FALSE)</f>
        <v>TBR</v>
      </c>
      <c r="C228" s="1">
        <f>VLOOKUP($A228, 'FanGraphs ZiPS - PreSeason - Pi'!$A$2:$AI$1942, 35, FALSE)</f>
        <v>0.44767699999999999</v>
      </c>
      <c r="D228" s="2">
        <f>VLOOKUP(Table810[[#This Row],[Player]], 'FanGraphs ZiPS - PreSeason - Pi'!$A$2:$G$1942, 7, FALSE)/C228</f>
        <v>125.09018779164442</v>
      </c>
      <c r="E228" s="1">
        <f>VLOOKUP($A228,FanGraphs_Current___Pitcher[[Name]:[WARWAR - Wins Above Replacement]], 25, FALSE)</f>
        <v>0.2</v>
      </c>
      <c r="F228" s="2">
        <f>IFERROR(VLOOKUP(A228, FanGraphs_Current___Pitcher[[Name]:[GG - Games Pitched]], 6, FALSE)/E228, 0)</f>
        <v>185</v>
      </c>
      <c r="G228" s="2">
        <f>F228-D228</f>
        <v>59.909812208355575</v>
      </c>
      <c r="H228" s="2">
        <f>E228/VLOOKUP(A228, FanGraphs_Current___Pitcher[[Name]:[GG - Games Pitched]], 6, FALSE)*VLOOKUP(A228,'FanGraphs ZiPS - Update - Pitch'!$B$2:$G$649, 6, FALSE)</f>
        <v>0.35675675675675678</v>
      </c>
      <c r="I228" s="2">
        <f>H228-C228</f>
        <v>-9.0920243243243215E-2</v>
      </c>
      <c r="J228" s="5">
        <f>Table810[[#This Row],[Difference in Pre-Season Projected WAR and On-Pace WAR]]/Table810[[#This Row],[Pre-Season Projected WAR]]</f>
        <v>-0.20309339823855865</v>
      </c>
    </row>
    <row r="229" spans="1:10" x14ac:dyDescent="0.45">
      <c r="A229" t="s">
        <v>2098</v>
      </c>
      <c r="B229" t="str">
        <f>VLOOKUP(Table810[[#This Row],[Player]], FanGraphs_Current___Pitcher[[Name]:[Team]], 2,FALSE)</f>
        <v>TBR</v>
      </c>
      <c r="C229" s="1">
        <f>VLOOKUP($A229, 'FanGraphs ZiPS - PreSeason - Pi'!$A$2:$AI$1942, 35, FALSE)</f>
        <v>0.67433799999999999</v>
      </c>
      <c r="D229" s="2">
        <f>VLOOKUP(Table810[[#This Row],[Player]], 'FanGraphs ZiPS - PreSeason - Pi'!$A$2:$G$1942, 7, FALSE)/C229</f>
        <v>66.732113569159679</v>
      </c>
      <c r="E229" s="1">
        <f>VLOOKUP($A229,FanGraphs_Current___Pitcher[[Name]:[WARWAR - Wins Above Replacement]], 25, FALSE)</f>
        <v>0.2</v>
      </c>
      <c r="F229" s="2">
        <f>IFERROR(VLOOKUP(A229, FanGraphs_Current___Pitcher[[Name]:[GG - Games Pitched]], 6, FALSE)/E229, 0)</f>
        <v>150</v>
      </c>
      <c r="G229" s="2">
        <f>F229-D229</f>
        <v>83.267886430840321</v>
      </c>
      <c r="H229" s="2">
        <f>E229/VLOOKUP(A229, FanGraphs_Current___Pitcher[[Name]:[GG - Games Pitched]], 6, FALSE)*VLOOKUP(A229,'FanGraphs ZiPS - Update - Pitch'!$B$2:$G$649, 6, FALSE)</f>
        <v>0.35333333333333333</v>
      </c>
      <c r="I229" s="2">
        <f>H229-C229</f>
        <v>-0.32100466666666666</v>
      </c>
      <c r="J229" s="2">
        <f>Table810[[#This Row],[Difference in Pre-Season Projected WAR and On-Pace WAR]]/Table810[[#This Row],[Pre-Season Projected WAR]]</f>
        <v>-0.47602933049400548</v>
      </c>
    </row>
    <row r="230" spans="1:10" x14ac:dyDescent="0.45">
      <c r="A230" t="s">
        <v>2087</v>
      </c>
      <c r="B230" t="str">
        <f>VLOOKUP(Table810[[#This Row],[Player]], FanGraphs_Current___Pitcher[[Name]:[Team]], 2,FALSE)</f>
        <v>NYM</v>
      </c>
      <c r="C230" s="1">
        <f>VLOOKUP($A230, 'FanGraphs ZiPS - PreSeason - Pi'!$A$2:$AI$1942, 35, FALSE)</f>
        <v>1.02806</v>
      </c>
      <c r="D230" s="2">
        <f>VLOOKUP(Table810[[#This Row],[Player]], 'FanGraphs ZiPS - PreSeason - Pi'!$A$2:$G$1942, 7, FALSE)/C230</f>
        <v>23.344940956753497</v>
      </c>
      <c r="E230" s="1">
        <f>VLOOKUP($A230,FanGraphs_Current___Pitcher[[Name]:[WARWAR - Wins Above Replacement]], 25, FALSE)</f>
        <v>0.2</v>
      </c>
      <c r="F230" s="2">
        <f>IFERROR(VLOOKUP(A230, FanGraphs_Current___Pitcher[[Name]:[GG - Games Pitched]], 6, FALSE)/E230, 0)</f>
        <v>90</v>
      </c>
      <c r="G230" s="2">
        <f>F230-D230</f>
        <v>66.655059043246496</v>
      </c>
      <c r="H230" s="2">
        <f>E230/VLOOKUP(A230, FanGraphs_Current___Pitcher[[Name]:[GG - Games Pitched]], 6, FALSE)*VLOOKUP(A230,'FanGraphs ZiPS - Update - Pitch'!$B$2:$G$649, 6, FALSE)</f>
        <v>0.34444444444444444</v>
      </c>
      <c r="I230" s="2">
        <f>H230-C230</f>
        <v>-0.68361555555555553</v>
      </c>
      <c r="J230" s="2">
        <f>Table810[[#This Row],[Difference in Pre-Season Projected WAR and On-Pace WAR]]/Table810[[#This Row],[Pre-Season Projected WAR]]</f>
        <v>-0.66495686589844516</v>
      </c>
    </row>
    <row r="231" spans="1:10" x14ac:dyDescent="0.45">
      <c r="A231" t="s">
        <v>2088</v>
      </c>
      <c r="B231" t="str">
        <f>VLOOKUP(Table810[[#This Row],[Player]], FanGraphs_Current___Pitcher[[Name]:[Team]], 2,FALSE)</f>
        <v>STL</v>
      </c>
      <c r="C231" s="1">
        <f>VLOOKUP($A231, 'FanGraphs ZiPS - PreSeason - Pi'!$A$2:$AI$1942, 35, FALSE)</f>
        <v>1.2697799999999999</v>
      </c>
      <c r="D231" s="2">
        <f>VLOOKUP(Table810[[#This Row],[Player]], 'FanGraphs ZiPS - PreSeason - Pi'!$A$2:$G$1942, 7, FALSE)/C231</f>
        <v>24.413677959961571</v>
      </c>
      <c r="E231" s="1">
        <f>VLOOKUP($A231,FanGraphs_Current___Pitcher[[Name]:[WARWAR - Wins Above Replacement]], 25, FALSE)</f>
        <v>0.2</v>
      </c>
      <c r="F231" s="2">
        <f>IFERROR(VLOOKUP(A231, FanGraphs_Current___Pitcher[[Name]:[GG - Games Pitched]], 6, FALSE)/E231, 0)</f>
        <v>135</v>
      </c>
      <c r="G231" s="2">
        <f>F231-D231</f>
        <v>110.58632204003843</v>
      </c>
      <c r="H231" s="2">
        <f>E231/VLOOKUP(A231, FanGraphs_Current___Pitcher[[Name]:[GG - Games Pitched]], 6, FALSE)*VLOOKUP(A231,'FanGraphs ZiPS - Update - Pitch'!$B$2:$G$649, 6, FALSE)</f>
        <v>0.33333333333333337</v>
      </c>
      <c r="I231" s="2">
        <f>H231-C231</f>
        <v>-0.93644666666666654</v>
      </c>
      <c r="J231" s="2">
        <f>Table810[[#This Row],[Difference in Pre-Season Projected WAR and On-Pace WAR]]/Table810[[#This Row],[Pre-Season Projected WAR]]</f>
        <v>-0.737487333763854</v>
      </c>
    </row>
    <row r="232" spans="1:10" x14ac:dyDescent="0.45">
      <c r="A232" t="s">
        <v>2286</v>
      </c>
      <c r="B232" t="str">
        <f>VLOOKUP(Table810[[#This Row],[Player]], FanGraphs_Current___Pitcher[[Name]:[Team]], 2,FALSE)</f>
        <v>COL</v>
      </c>
      <c r="C232" s="1">
        <f>VLOOKUP($A232, 'FanGraphs ZiPS - PreSeason - Pi'!$A$2:$AI$1942, 35, FALSE)</f>
        <v>-3.8664499999999997E-2</v>
      </c>
      <c r="D232" s="2">
        <f>VLOOKUP(Table810[[#This Row],[Player]], 'FanGraphs ZiPS - PreSeason - Pi'!$A$2:$G$1942, 7, FALSE)/C232</f>
        <v>-956.95017393216006</v>
      </c>
      <c r="E232" s="1">
        <f>VLOOKUP($A232,FanGraphs_Current___Pitcher[[Name]:[WARWAR - Wins Above Replacement]], 25, FALSE)</f>
        <v>0.2</v>
      </c>
      <c r="F232" s="2">
        <f>IFERROR(VLOOKUP(A232, FanGraphs_Current___Pitcher[[Name]:[GG - Games Pitched]], 6, FALSE)/E232, 0)</f>
        <v>180</v>
      </c>
      <c r="G232" s="2">
        <f>F232-D232</f>
        <v>1136.9501739321599</v>
      </c>
      <c r="H232" s="2">
        <f>E232/VLOOKUP(A232, FanGraphs_Current___Pitcher[[Name]:[GG - Games Pitched]], 6, FALSE)*VLOOKUP(A232,'FanGraphs ZiPS - Update - Pitch'!$B$2:$G$649, 6, FALSE)</f>
        <v>0.32222222222222224</v>
      </c>
      <c r="I232" s="2">
        <f>H232-C232</f>
        <v>0.36088672222222223</v>
      </c>
      <c r="J232" s="2">
        <f>Table810[[#This Row],[Difference in Pre-Season Projected WAR and On-Pace WAR]]/Table810[[#This Row],[Pre-Season Projected WAR]]</f>
        <v>-9.3338003135233159</v>
      </c>
    </row>
    <row r="233" spans="1:10" x14ac:dyDescent="0.45">
      <c r="A233" t="s">
        <v>2173</v>
      </c>
      <c r="B233" t="str">
        <f>VLOOKUP(Table810[[#This Row],[Player]], FanGraphs_Current___Pitcher[[Name]:[Team]], 2,FALSE)</f>
        <v>TEX</v>
      </c>
      <c r="C233" s="1">
        <f>VLOOKUP($A233, 'FanGraphs ZiPS - PreSeason - Pi'!$A$2:$AI$1942, 35, FALSE)</f>
        <v>0.54342699999999999</v>
      </c>
      <c r="D233" s="2">
        <f>VLOOKUP(Table810[[#This Row],[Player]], 'FanGraphs ZiPS - PreSeason - Pi'!$A$2:$G$1942, 7, FALSE)/C233</f>
        <v>64.406074780973341</v>
      </c>
      <c r="E233" s="1">
        <f>VLOOKUP($A233,FanGraphs_Current___Pitcher[[Name]:[WARWAR - Wins Above Replacement]], 25, FALSE)</f>
        <v>0.2</v>
      </c>
      <c r="F233" s="2">
        <f>IFERROR(VLOOKUP(A233, FanGraphs_Current___Pitcher[[Name]:[GG - Games Pitched]], 6, FALSE)/E233, 0)</f>
        <v>175</v>
      </c>
      <c r="G233" s="2">
        <f>F233-D233</f>
        <v>110.59392521902666</v>
      </c>
      <c r="H233" s="2">
        <f>E233/VLOOKUP(A233, FanGraphs_Current___Pitcher[[Name]:[GG - Games Pitched]], 6, FALSE)*VLOOKUP(A233,'FanGraphs ZiPS - Update - Pitch'!$B$2:$G$649, 6, FALSE)</f>
        <v>0.32</v>
      </c>
      <c r="I233" s="2">
        <f>H233-C233</f>
        <v>-0.22342699999999999</v>
      </c>
      <c r="J233" s="2">
        <f>Table810[[#This Row],[Difference in Pre-Season Projected WAR and On-Pace WAR]]/Table810[[#This Row],[Pre-Season Projected WAR]]</f>
        <v>-0.41114445914538655</v>
      </c>
    </row>
    <row r="234" spans="1:10" x14ac:dyDescent="0.45">
      <c r="A234" t="s">
        <v>2066</v>
      </c>
      <c r="B234" t="str">
        <f>VLOOKUP(Table810[[#This Row],[Player]], FanGraphs_Current___Pitcher[[Name]:[Team]], 2,FALSE)</f>
        <v>SDP</v>
      </c>
      <c r="C234" s="1">
        <f>VLOOKUP($A234, 'FanGraphs ZiPS - PreSeason - Pi'!$A$2:$AI$1942, 35, FALSE)</f>
        <v>1.5124200000000001</v>
      </c>
      <c r="D234" s="2">
        <f>VLOOKUP(Table810[[#This Row],[Player]], 'FanGraphs ZiPS - PreSeason - Pi'!$A$2:$G$1942, 7, FALSE)/C234</f>
        <v>17.852183917165867</v>
      </c>
      <c r="E234" s="1">
        <f>VLOOKUP($A234,FanGraphs_Current___Pitcher[[Name]:[WARWAR - Wins Above Replacement]], 25, FALSE)</f>
        <v>0.2</v>
      </c>
      <c r="F234" s="2">
        <f>IFERROR(VLOOKUP(A234, FanGraphs_Current___Pitcher[[Name]:[GG - Games Pitched]], 6, FALSE)/E234, 0)</f>
        <v>125</v>
      </c>
      <c r="G234" s="2">
        <f>F234-D234</f>
        <v>107.14781608283414</v>
      </c>
      <c r="H234" s="2">
        <f>E234/VLOOKUP(A234, FanGraphs_Current___Pitcher[[Name]:[GG - Games Pitched]], 6, FALSE)*VLOOKUP(A234,'FanGraphs ZiPS - Update - Pitch'!$B$2:$G$649, 6, FALSE)</f>
        <v>0.32</v>
      </c>
      <c r="I234" s="2">
        <f>H234-C234</f>
        <v>-1.19242</v>
      </c>
      <c r="J234" s="2">
        <f>Table810[[#This Row],[Difference in Pre-Season Projected WAR and On-Pace WAR]]/Table810[[#This Row],[Pre-Season Projected WAR]]</f>
        <v>-0.7884185609817379</v>
      </c>
    </row>
    <row r="235" spans="1:10" x14ac:dyDescent="0.45">
      <c r="A235" t="s">
        <v>2209</v>
      </c>
      <c r="B235" t="str">
        <f>VLOOKUP(Table810[[#This Row],[Player]], FanGraphs_Current___Pitcher[[Name]:[Team]], 2,FALSE)</f>
        <v>KCR</v>
      </c>
      <c r="C235" s="1">
        <f>VLOOKUP($A235, 'FanGraphs ZiPS - PreSeason - Pi'!$A$2:$AI$1942, 35, FALSE)</f>
        <v>0.38471899999999998</v>
      </c>
      <c r="D235" s="2">
        <f>VLOOKUP(Table810[[#This Row],[Player]], 'FanGraphs ZiPS - PreSeason - Pi'!$A$2:$G$1942, 7, FALSE)/C235</f>
        <v>88.37619145402229</v>
      </c>
      <c r="E235" s="1">
        <f>VLOOKUP($A235,FanGraphs_Current___Pitcher[[Name]:[WARWAR - Wins Above Replacement]], 25, FALSE)</f>
        <v>0.2</v>
      </c>
      <c r="F235" s="2">
        <f>IFERROR(VLOOKUP(A235, FanGraphs_Current___Pitcher[[Name]:[GG - Games Pitched]], 6, FALSE)/E235, 0)</f>
        <v>160</v>
      </c>
      <c r="G235" s="2">
        <f>F235-D235</f>
        <v>71.62380854597771</v>
      </c>
      <c r="H235" s="2">
        <f>E235/VLOOKUP(A235, FanGraphs_Current___Pitcher[[Name]:[GG - Games Pitched]], 6, FALSE)*VLOOKUP(A235,'FanGraphs ZiPS - Update - Pitch'!$B$2:$G$649, 6, FALSE)</f>
        <v>0.31875000000000003</v>
      </c>
      <c r="I235" s="2">
        <f>H235-C235</f>
        <v>-6.5968999999999944E-2</v>
      </c>
      <c r="J235" s="2">
        <f>Table810[[#This Row],[Difference in Pre-Season Projected WAR and On-Pace WAR]]/Table810[[#This Row],[Pre-Season Projected WAR]]</f>
        <v>-0.17147320511854092</v>
      </c>
    </row>
    <row r="236" spans="1:10" x14ac:dyDescent="0.45">
      <c r="A236" t="s">
        <v>2249</v>
      </c>
      <c r="B236" t="str">
        <f>VLOOKUP(Table810[[#This Row],[Player]], FanGraphs_Current___Pitcher[[Name]:[Team]], 2,FALSE)</f>
        <v>SDP</v>
      </c>
      <c r="C236" s="1">
        <f>VLOOKUP($A236, 'FanGraphs ZiPS - PreSeason - Pi'!$A$2:$AI$1942, 35, FALSE)</f>
        <v>0.15923100000000001</v>
      </c>
      <c r="D236" s="2">
        <f>VLOOKUP(Table810[[#This Row],[Player]], 'FanGraphs ZiPS - PreSeason - Pi'!$A$2:$G$1942, 7, FALSE)/C236</f>
        <v>207.24607645496164</v>
      </c>
      <c r="E236" s="1">
        <f>VLOOKUP($A236,FanGraphs_Current___Pitcher[[Name]:[WARWAR - Wins Above Replacement]], 25, FALSE)</f>
        <v>0.2</v>
      </c>
      <c r="F236" s="2">
        <f>IFERROR(VLOOKUP(A236, FanGraphs_Current___Pitcher[[Name]:[GG - Games Pitched]], 6, FALSE)/E236, 0)</f>
        <v>170</v>
      </c>
      <c r="G236" s="2">
        <f>F236-D236</f>
        <v>-37.246076454961639</v>
      </c>
      <c r="H236" s="2">
        <f>E236/VLOOKUP(A236, FanGraphs_Current___Pitcher[[Name]:[GG - Games Pitched]], 6, FALSE)*VLOOKUP(A236,'FanGraphs ZiPS - Update - Pitch'!$B$2:$G$649, 6, FALSE)</f>
        <v>0.31176470588235294</v>
      </c>
      <c r="I236" s="2">
        <f>H236-C236</f>
        <v>0.15253370588235293</v>
      </c>
      <c r="J236" s="2">
        <f>Table810[[#This Row],[Difference in Pre-Season Projected WAR and On-Pace WAR]]/Table810[[#This Row],[Pre-Season Projected WAR]]</f>
        <v>0.95793975973493173</v>
      </c>
    </row>
    <row r="237" spans="1:10" x14ac:dyDescent="0.45">
      <c r="A237" t="s">
        <v>2294</v>
      </c>
      <c r="B237" t="str">
        <f>VLOOKUP(Table810[[#This Row],[Player]], FanGraphs_Current___Pitcher[[Name]:[Team]], 2,FALSE)</f>
        <v>COL</v>
      </c>
      <c r="C237" s="1">
        <f>VLOOKUP($A237, 'FanGraphs ZiPS - PreSeason - Pi'!$A$2:$AI$1942, 35, FALSE)</f>
        <v>0.32935399999999998</v>
      </c>
      <c r="D237" s="2">
        <f>VLOOKUP(Table810[[#This Row],[Player]], 'FanGraphs ZiPS - PreSeason - Pi'!$A$2:$G$1942, 7, FALSE)/C237</f>
        <v>94.123648111150928</v>
      </c>
      <c r="E237" s="1">
        <f>VLOOKUP($A237,FanGraphs_Current___Pitcher[[Name]:[WARWAR - Wins Above Replacement]], 25, FALSE)</f>
        <v>0.2</v>
      </c>
      <c r="F237" s="2">
        <f>IFERROR(VLOOKUP(A237, FanGraphs_Current___Pitcher[[Name]:[GG - Games Pitched]], 6, FALSE)/E237, 0)</f>
        <v>180</v>
      </c>
      <c r="G237" s="2">
        <f>F237-D237</f>
        <v>85.876351888849072</v>
      </c>
      <c r="H237" s="2">
        <f>E237/VLOOKUP(A237, FanGraphs_Current___Pitcher[[Name]:[GG - Games Pitched]], 6, FALSE)*VLOOKUP(A237,'FanGraphs ZiPS - Update - Pitch'!$B$2:$G$649, 6, FALSE)</f>
        <v>0.31111111111111112</v>
      </c>
      <c r="I237" s="2">
        <f>H237-C237</f>
        <v>-1.8242888888888864E-2</v>
      </c>
      <c r="J237" s="2">
        <f>Table810[[#This Row],[Difference in Pre-Season Projected WAR and On-Pace WAR]]/Table810[[#This Row],[Pre-Season Projected WAR]]</f>
        <v>-5.5389911429309692E-2</v>
      </c>
    </row>
    <row r="238" spans="1:10" x14ac:dyDescent="0.45">
      <c r="A238" t="s">
        <v>2167</v>
      </c>
      <c r="B238" t="str">
        <f>VLOOKUP(Table810[[#This Row],[Player]], FanGraphs_Current___Pitcher[[Name]:[Team]], 2,FALSE)</f>
        <v>NYM</v>
      </c>
      <c r="C238" s="1">
        <f>VLOOKUP($A238, 'FanGraphs ZiPS - PreSeason - Pi'!$A$2:$AI$1942, 35, FALSE)</f>
        <v>1.68468</v>
      </c>
      <c r="D238" s="2">
        <f>VLOOKUP(Table810[[#This Row],[Player]], 'FanGraphs ZiPS - PreSeason - Pi'!$A$2:$G$1942, 7, FALSE)/C238</f>
        <v>17.213951610988438</v>
      </c>
      <c r="E238" s="1">
        <f>VLOOKUP($A238,FanGraphs_Current___Pitcher[[Name]:[WARWAR - Wins Above Replacement]], 25, FALSE)</f>
        <v>0.1</v>
      </c>
      <c r="F238" s="2">
        <f>IFERROR(VLOOKUP(A238, FanGraphs_Current___Pitcher[[Name]:[GG - Games Pitched]], 6, FALSE)/E238, 0)</f>
        <v>60</v>
      </c>
      <c r="G238" s="2">
        <f>F238-D238</f>
        <v>42.786048389011562</v>
      </c>
      <c r="H238" s="2">
        <f>E238/VLOOKUP(A238, FanGraphs_Current___Pitcher[[Name]:[GG - Games Pitched]], 6, FALSE)*VLOOKUP(A238,'FanGraphs ZiPS - Update - Pitch'!$B$2:$G$649, 6, FALSE)</f>
        <v>0.3</v>
      </c>
      <c r="I238" s="2">
        <f>H238-C238</f>
        <v>-1.3846799999999999</v>
      </c>
      <c r="J238" s="2">
        <f>Table810[[#This Row],[Difference in Pre-Season Projected WAR and On-Pace WAR]]/Table810[[#This Row],[Pre-Season Projected WAR]]</f>
        <v>-0.82192463850701614</v>
      </c>
    </row>
    <row r="239" spans="1:10" x14ac:dyDescent="0.45">
      <c r="A239" t="s">
        <v>2162</v>
      </c>
      <c r="B239" t="str">
        <f>VLOOKUP(Table810[[#This Row],[Player]], FanGraphs_Current___Pitcher[[Name]:[Team]], 2,FALSE)</f>
        <v>KCR</v>
      </c>
      <c r="C239" s="1">
        <f>VLOOKUP($A239, 'FanGraphs ZiPS - PreSeason - Pi'!$A$2:$AI$1942, 35, FALSE)</f>
        <v>0.73707199999999995</v>
      </c>
      <c r="D239" s="2">
        <f>VLOOKUP(Table810[[#This Row],[Player]], 'FanGraphs ZiPS - PreSeason - Pi'!$A$2:$G$1942, 7, FALSE)/C239</f>
        <v>32.561269455358499</v>
      </c>
      <c r="E239" s="1">
        <f>VLOOKUP($A239,FanGraphs_Current___Pitcher[[Name]:[WARWAR - Wins Above Replacement]], 25, FALSE)</f>
        <v>0.2</v>
      </c>
      <c r="F239" s="2">
        <f>IFERROR(VLOOKUP(A239, FanGraphs_Current___Pitcher[[Name]:[GG - Games Pitched]], 6, FALSE)/E239, 0)</f>
        <v>180</v>
      </c>
      <c r="G239" s="2">
        <f>F239-D239</f>
        <v>147.43873054464149</v>
      </c>
      <c r="H239" s="2">
        <f>E239/VLOOKUP(A239, FanGraphs_Current___Pitcher[[Name]:[GG - Games Pitched]], 6, FALSE)*VLOOKUP(A239,'FanGraphs ZiPS - Update - Pitch'!$B$2:$G$649, 6, FALSE)</f>
        <v>0.29444444444444445</v>
      </c>
      <c r="I239" s="2">
        <f>H239-C239</f>
        <v>-0.4426275555555555</v>
      </c>
      <c r="J239" s="2">
        <f>Table810[[#This Row],[Difference in Pre-Season Projected WAR and On-Pace WAR]]/Table810[[#This Row],[Pre-Season Projected WAR]]</f>
        <v>-0.6005214627004628</v>
      </c>
    </row>
    <row r="240" spans="1:10" x14ac:dyDescent="0.45">
      <c r="A240" t="s">
        <v>2206</v>
      </c>
      <c r="B240" t="str">
        <f>VLOOKUP(Table810[[#This Row],[Player]], FanGraphs_Current___Pitcher[[Name]:[Team]], 2,FALSE)</f>
        <v>MIA</v>
      </c>
      <c r="C240" s="1">
        <f>VLOOKUP($A240, 'FanGraphs ZiPS - PreSeason - Pi'!$A$2:$AI$1942, 35, FALSE)</f>
        <v>0.79024899999999998</v>
      </c>
      <c r="D240" s="2">
        <f>VLOOKUP(Table810[[#This Row],[Player]], 'FanGraphs ZiPS - PreSeason - Pi'!$A$2:$G$1942, 7, FALSE)/C240</f>
        <v>68.332892543995627</v>
      </c>
      <c r="E240" s="1">
        <f>VLOOKUP($A240,FanGraphs_Current___Pitcher[[Name]:[WARWAR - Wins Above Replacement]], 25, FALSE)</f>
        <v>0.1</v>
      </c>
      <c r="F240" s="2">
        <f>IFERROR(VLOOKUP(A240, FanGraphs_Current___Pitcher[[Name]:[GG - Games Pitched]], 6, FALSE)/E240, 0)</f>
        <v>240</v>
      </c>
      <c r="G240" s="2">
        <f>F240-D240</f>
        <v>171.66710745600437</v>
      </c>
      <c r="H240" s="2">
        <f>E240/VLOOKUP(A240, FanGraphs_Current___Pitcher[[Name]:[GG - Games Pitched]], 6, FALSE)*VLOOKUP(A240,'FanGraphs ZiPS - Update - Pitch'!$B$2:$G$649, 6, FALSE)</f>
        <v>0.20416666666666666</v>
      </c>
      <c r="I240" s="2">
        <f>H240-C240</f>
        <v>-0.58608233333333337</v>
      </c>
      <c r="J240" s="2">
        <f>Table810[[#This Row],[Difference in Pre-Season Projected WAR and On-Pace WAR]]/Table810[[#This Row],[Pre-Season Projected WAR]]</f>
        <v>-0.74164261306668322</v>
      </c>
    </row>
    <row r="241" spans="1:10" x14ac:dyDescent="0.45">
      <c r="A241" t="s">
        <v>2112</v>
      </c>
      <c r="B241" t="str">
        <f>VLOOKUP(Table810[[#This Row],[Player]], FanGraphs_Current___Pitcher[[Name]:[Team]], 2,FALSE)</f>
        <v>ARI</v>
      </c>
      <c r="C241" s="1">
        <f>VLOOKUP($A241, 'FanGraphs ZiPS - PreSeason - Pi'!$A$2:$AI$1942, 35, FALSE)</f>
        <v>1.6610499999999999</v>
      </c>
      <c r="D241" s="2">
        <f>VLOOKUP(Table810[[#This Row],[Player]], 'FanGraphs ZiPS - PreSeason - Pi'!$A$2:$G$1942, 7, FALSE)/C241</f>
        <v>15.652749766713827</v>
      </c>
      <c r="E241" s="1">
        <f>VLOOKUP($A241,FanGraphs_Current___Pitcher[[Name]:[WARWAR - Wins Above Replacement]], 25, FALSE)</f>
        <v>0.1</v>
      </c>
      <c r="F241" s="2">
        <f>IFERROR(VLOOKUP(A241, FanGraphs_Current___Pitcher[[Name]:[GG - Games Pitched]], 6, FALSE)/E241, 0)</f>
        <v>120</v>
      </c>
      <c r="G241" s="2">
        <f>F241-D241</f>
        <v>104.34725023328618</v>
      </c>
      <c r="H241" s="2">
        <f>E241/VLOOKUP(A241, FanGraphs_Current___Pitcher[[Name]:[GG - Games Pitched]], 6, FALSE)*VLOOKUP(A241,'FanGraphs ZiPS - Update - Pitch'!$B$2:$G$649, 6, FALSE)</f>
        <v>0.2</v>
      </c>
      <c r="I241" s="2">
        <f>H241-C241</f>
        <v>-1.46105</v>
      </c>
      <c r="J241" s="2">
        <f>Table810[[#This Row],[Difference in Pre-Season Projected WAR and On-Pace WAR]]/Table810[[#This Row],[Pre-Season Projected WAR]]</f>
        <v>-0.87959423256373981</v>
      </c>
    </row>
    <row r="242" spans="1:10" x14ac:dyDescent="0.45">
      <c r="A242" t="s">
        <v>2140</v>
      </c>
      <c r="B242" t="str">
        <f>VLOOKUP(Table810[[#This Row],[Player]], FanGraphs_Current___Pitcher[[Name]:[Team]], 2,FALSE)</f>
        <v>PIT</v>
      </c>
      <c r="C242" s="1">
        <f>VLOOKUP($A242, 'FanGraphs ZiPS - PreSeason - Pi'!$A$2:$AI$1942, 35, FALSE)</f>
        <v>1.0428200000000001</v>
      </c>
      <c r="D242" s="2">
        <f>VLOOKUP(Table810[[#This Row],[Player]], 'FanGraphs ZiPS - PreSeason - Pi'!$A$2:$G$1942, 7, FALSE)/C242</f>
        <v>58.49523407683013</v>
      </c>
      <c r="E242" s="1">
        <f>VLOOKUP($A242,FanGraphs_Current___Pitcher[[Name]:[WARWAR - Wins Above Replacement]], 25, FALSE)</f>
        <v>0.1</v>
      </c>
      <c r="F242" s="2">
        <f>IFERROR(VLOOKUP(A242, FanGraphs_Current___Pitcher[[Name]:[GG - Games Pitched]], 6, FALSE)/E242, 0)</f>
        <v>340</v>
      </c>
      <c r="G242" s="2">
        <f>F242-D242</f>
        <v>281.50476592316988</v>
      </c>
      <c r="H242" s="2">
        <f>E242/VLOOKUP(A242, FanGraphs_Current___Pitcher[[Name]:[GG - Games Pitched]], 6, FALSE)*VLOOKUP(A242,'FanGraphs ZiPS - Update - Pitch'!$B$2:$G$649, 6, FALSE)</f>
        <v>0.18823529411764706</v>
      </c>
      <c r="I242" s="2">
        <f>H242-C242</f>
        <v>-0.85458470588235302</v>
      </c>
      <c r="J242" s="2">
        <f>Table810[[#This Row],[Difference in Pre-Season Projected WAR and On-Pace WAR]]/Table810[[#This Row],[Pre-Season Projected WAR]]</f>
        <v>-0.81949397391913559</v>
      </c>
    </row>
    <row r="243" spans="1:10" x14ac:dyDescent="0.45">
      <c r="A243" t="s">
        <v>341</v>
      </c>
      <c r="B243" t="str">
        <f>VLOOKUP(Table810[[#This Row],[Player]], FanGraphs_Current___Pitcher[[Name]:[Team]], 2,FALSE)</f>
        <v>COL</v>
      </c>
      <c r="C243" s="1">
        <f>VLOOKUP($A243, 'FanGraphs ZiPS - PreSeason - Pi'!$A$2:$AI$1942, 35, FALSE)</f>
        <v>0.92769500000000005</v>
      </c>
      <c r="D243" s="2">
        <f>VLOOKUP(Table810[[#This Row],[Player]], 'FanGraphs ZiPS - PreSeason - Pi'!$A$2:$G$1942, 7, FALSE)/C243</f>
        <v>26.948512172642946</v>
      </c>
      <c r="E243" s="1">
        <f>VLOOKUP($A243,FanGraphs_Current___Pitcher[[Name]:[WARWAR - Wins Above Replacement]], 25, FALSE)</f>
        <v>0.1</v>
      </c>
      <c r="F243" s="2">
        <f>IFERROR(VLOOKUP(A243, FanGraphs_Current___Pitcher[[Name]:[GG - Games Pitched]], 6, FALSE)/E243, 0)</f>
        <v>160</v>
      </c>
      <c r="G243" s="2">
        <f>F243-D243</f>
        <v>133.05148782735705</v>
      </c>
      <c r="H243" s="2">
        <f>E243/VLOOKUP(A243, FanGraphs_Current___Pitcher[[Name]:[GG - Games Pitched]], 6, FALSE)*VLOOKUP(A243,'FanGraphs ZiPS - Update - Pitch'!$B$2:$G$649, 6, FALSE)</f>
        <v>0.18125000000000002</v>
      </c>
      <c r="I243" s="2">
        <f>H243-C243</f>
        <v>-0.74644500000000003</v>
      </c>
      <c r="J243" s="2">
        <f>Table810[[#This Row],[Difference in Pre-Season Projected WAR and On-Pace WAR]]/Table810[[#This Row],[Pre-Season Projected WAR]]</f>
        <v>-0.80462328674833861</v>
      </c>
    </row>
    <row r="244" spans="1:10" x14ac:dyDescent="0.45">
      <c r="A244" t="s">
        <v>2201</v>
      </c>
      <c r="B244" t="str">
        <f>VLOOKUP(Table810[[#This Row],[Player]], FanGraphs_Current___Pitcher[[Name]:[Team]], 2,FALSE)</f>
        <v>CIN</v>
      </c>
      <c r="C244" s="1">
        <f>VLOOKUP($A244, 'FanGraphs ZiPS - PreSeason - Pi'!$A$2:$AI$1942, 35, FALSE)</f>
        <v>0.257942</v>
      </c>
      <c r="D244" s="2">
        <f>VLOOKUP(Table810[[#This Row],[Player]], 'FanGraphs ZiPS - PreSeason - Pi'!$A$2:$G$1942, 7, FALSE)/C244</f>
        <v>193.84202650208186</v>
      </c>
      <c r="E244" s="1">
        <f>VLOOKUP($A244,FanGraphs_Current___Pitcher[[Name]:[WARWAR - Wins Above Replacement]], 25, FALSE)</f>
        <v>0.1</v>
      </c>
      <c r="F244" s="2">
        <f>IFERROR(VLOOKUP(A244, FanGraphs_Current___Pitcher[[Name]:[GG - Games Pitched]], 6, FALSE)/E244, 0)</f>
        <v>330</v>
      </c>
      <c r="G244" s="2">
        <f>F244-D244</f>
        <v>136.15797349791814</v>
      </c>
      <c r="H244" s="2">
        <f>E244/VLOOKUP(A244, FanGraphs_Current___Pitcher[[Name]:[GG - Games Pitched]], 6, FALSE)*VLOOKUP(A244,'FanGraphs ZiPS - Update - Pitch'!$B$2:$G$649, 6, FALSE)</f>
        <v>0.1787878787878788</v>
      </c>
      <c r="I244" s="2">
        <f>H244-C244</f>
        <v>-7.9154121212121203E-2</v>
      </c>
      <c r="J244" s="2">
        <f>Table810[[#This Row],[Difference in Pre-Season Projected WAR and On-Pace WAR]]/Table810[[#This Row],[Pre-Season Projected WAR]]</f>
        <v>-0.30686790523497998</v>
      </c>
    </row>
    <row r="245" spans="1:10" x14ac:dyDescent="0.45">
      <c r="A245" t="s">
        <v>2243</v>
      </c>
      <c r="B245" t="str">
        <f>VLOOKUP(Table810[[#This Row],[Player]], FanGraphs_Current___Pitcher[[Name]:[Team]], 2,FALSE)</f>
        <v>OAK</v>
      </c>
      <c r="C245" s="1">
        <f>VLOOKUP($A245, 'FanGraphs ZiPS - PreSeason - Pi'!$A$2:$AI$1942, 35, FALSE)</f>
        <v>0.28070299999999998</v>
      </c>
      <c r="D245" s="2">
        <f>VLOOKUP(Table810[[#This Row],[Player]], 'FanGraphs ZiPS - PreSeason - Pi'!$A$2:$G$1942, 7, FALSE)/C245</f>
        <v>149.62433604200882</v>
      </c>
      <c r="E245" s="1">
        <f>VLOOKUP($A245,FanGraphs_Current___Pitcher[[Name]:[WARWAR - Wins Above Replacement]], 25, FALSE)</f>
        <v>0.1</v>
      </c>
      <c r="F245" s="2">
        <f>IFERROR(VLOOKUP(A245, FanGraphs_Current___Pitcher[[Name]:[GG - Games Pitched]], 6, FALSE)/E245, 0)</f>
        <v>280</v>
      </c>
      <c r="G245" s="2">
        <f>F245-D245</f>
        <v>130.37566395799118</v>
      </c>
      <c r="H245" s="2">
        <f>E245/VLOOKUP(A245, FanGraphs_Current___Pitcher[[Name]:[GG - Games Pitched]], 6, FALSE)*VLOOKUP(A245,'FanGraphs ZiPS - Update - Pitch'!$B$2:$G$649, 6, FALSE)</f>
        <v>0.17500000000000002</v>
      </c>
      <c r="I245" s="2">
        <f>H245-C245</f>
        <v>-0.10570299999999996</v>
      </c>
      <c r="J245" s="5">
        <f>Table810[[#This Row],[Difference in Pre-Season Projected WAR and On-Pace WAR]]/Table810[[#This Row],[Pre-Season Projected WAR]]</f>
        <v>-0.37656526649162986</v>
      </c>
    </row>
    <row r="246" spans="1:10" x14ac:dyDescent="0.45">
      <c r="A246" t="s">
        <v>342</v>
      </c>
      <c r="B246" t="str">
        <f>VLOOKUP(Table810[[#This Row],[Player]], FanGraphs_Current___Pitcher[[Name]:[Team]], 2,FALSE)</f>
        <v>NYM</v>
      </c>
      <c r="C246" s="1">
        <f>VLOOKUP($A246, 'FanGraphs ZiPS - PreSeason - Pi'!$A$2:$AI$1942, 35, FALSE)</f>
        <v>1.1571400000000001</v>
      </c>
      <c r="D246" s="2">
        <f>VLOOKUP(Table810[[#This Row],[Player]], 'FanGraphs ZiPS - PreSeason - Pi'!$A$2:$G$1942, 7, FALSE)/C246</f>
        <v>19.012392623191662</v>
      </c>
      <c r="E246" s="1">
        <f>VLOOKUP($A246,FanGraphs_Current___Pitcher[[Name]:[WARWAR - Wins Above Replacement]], 25, FALSE)</f>
        <v>0.1</v>
      </c>
      <c r="F246" s="2">
        <f>IFERROR(VLOOKUP(A246, FanGraphs_Current___Pitcher[[Name]:[GG - Games Pitched]], 6, FALSE)/E246, 0)</f>
        <v>160</v>
      </c>
      <c r="G246" s="2">
        <f>F246-D246</f>
        <v>140.98760737680834</v>
      </c>
      <c r="H246" s="2">
        <f>E246/VLOOKUP(A246, FanGraphs_Current___Pitcher[[Name]:[GG - Games Pitched]], 6, FALSE)*VLOOKUP(A246,'FanGraphs ZiPS - Update - Pitch'!$B$2:$G$649, 6, FALSE)</f>
        <v>0.17500000000000002</v>
      </c>
      <c r="I246" s="2">
        <f>H246-C246</f>
        <v>-0.98214000000000001</v>
      </c>
      <c r="J246" s="2">
        <f>Table810[[#This Row],[Difference in Pre-Season Projected WAR and On-Pace WAR]]/Table810[[#This Row],[Pre-Season Projected WAR]]</f>
        <v>-0.84876505867915719</v>
      </c>
    </row>
    <row r="247" spans="1:10" x14ac:dyDescent="0.45">
      <c r="A247" t="s">
        <v>2284</v>
      </c>
      <c r="B247" t="str">
        <f>VLOOKUP(Table810[[#This Row],[Player]], FanGraphs_Current___Pitcher[[Name]:[Team]], 2,FALSE)</f>
        <v>BOS</v>
      </c>
      <c r="C247" s="1">
        <f>VLOOKUP($A247, 'FanGraphs ZiPS - PreSeason - Pi'!$A$2:$AI$1942, 35, FALSE)</f>
        <v>1.9954900000000001E-2</v>
      </c>
      <c r="D247" s="2">
        <f>VLOOKUP(Table810[[#This Row],[Player]], 'FanGraphs ZiPS - PreSeason - Pi'!$A$2:$G$1942, 7, FALSE)/C247</f>
        <v>2405.4242316423533</v>
      </c>
      <c r="E247" s="1">
        <f>VLOOKUP($A247,FanGraphs_Current___Pitcher[[Name]:[WARWAR - Wins Above Replacement]], 25, FALSE)</f>
        <v>0.1</v>
      </c>
      <c r="F247" s="2">
        <f>IFERROR(VLOOKUP(A247, FanGraphs_Current___Pitcher[[Name]:[GG - Games Pitched]], 6, FALSE)/E247, 0)</f>
        <v>350</v>
      </c>
      <c r="G247" s="2">
        <f>F247-D247</f>
        <v>-2055.4242316423533</v>
      </c>
      <c r="H247" s="2">
        <f>E247/VLOOKUP(A247, FanGraphs_Current___Pitcher[[Name]:[GG - Games Pitched]], 6, FALSE)*VLOOKUP(A247,'FanGraphs ZiPS - Update - Pitch'!$B$2:$G$649, 6, FALSE)</f>
        <v>0.17428571428571429</v>
      </c>
      <c r="I247" s="2">
        <f>H247-C247</f>
        <v>0.1543308142857143</v>
      </c>
      <c r="J247" s="2">
        <f>Table810[[#This Row],[Difference in Pre-Season Projected WAR and On-Pace WAR]]/Table810[[#This Row],[Pre-Season Projected WAR]]</f>
        <v>7.7339808410823547</v>
      </c>
    </row>
    <row r="248" spans="1:10" x14ac:dyDescent="0.45">
      <c r="A248" t="s">
        <v>2141</v>
      </c>
      <c r="B248" t="str">
        <f>VLOOKUP(Table810[[#This Row],[Player]], FanGraphs_Current___Pitcher[[Name]:[Team]], 2,FALSE)</f>
        <v>CLE</v>
      </c>
      <c r="C248" s="1">
        <f>VLOOKUP($A248, 'FanGraphs ZiPS - PreSeason - Pi'!$A$2:$AI$1942, 35, FALSE)</f>
        <v>0.58634399999999998</v>
      </c>
      <c r="D248" s="2">
        <f>VLOOKUP(Table810[[#This Row],[Player]], 'FanGraphs ZiPS - PreSeason - Pi'!$A$2:$G$1942, 7, FALSE)/C248</f>
        <v>30.698702468175679</v>
      </c>
      <c r="E248" s="1">
        <f>VLOOKUP($A248,FanGraphs_Current___Pitcher[[Name]:[WARWAR - Wins Above Replacement]], 25, FALSE)</f>
        <v>0.1</v>
      </c>
      <c r="F248" s="2">
        <f>IFERROR(VLOOKUP(A248, FanGraphs_Current___Pitcher[[Name]:[GG - Games Pitched]], 6, FALSE)/E248, 0)</f>
        <v>140</v>
      </c>
      <c r="G248" s="2">
        <f>F248-D248</f>
        <v>109.30129753182432</v>
      </c>
      <c r="H248" s="2">
        <f>E248/VLOOKUP(A248, FanGraphs_Current___Pitcher[[Name]:[GG - Games Pitched]], 6, FALSE)*VLOOKUP(A248,'FanGraphs ZiPS - Update - Pitch'!$B$2:$G$649, 6, FALSE)</f>
        <v>0.17142857142857143</v>
      </c>
      <c r="I248" s="2">
        <f>H248-C248</f>
        <v>-0.41491542857142855</v>
      </c>
      <c r="J248" s="2">
        <f>Table810[[#This Row],[Difference in Pre-Season Projected WAR and On-Pace WAR]]/Table810[[#This Row],[Pre-Season Projected WAR]]</f>
        <v>-0.70763140506499356</v>
      </c>
    </row>
    <row r="249" spans="1:10" x14ac:dyDescent="0.45">
      <c r="A249" t="s">
        <v>340</v>
      </c>
      <c r="B249" t="str">
        <f>VLOOKUP(Table810[[#This Row],[Player]], FanGraphs_Current___Pitcher[[Name]:[Team]], 2,FALSE)</f>
        <v>LAA</v>
      </c>
      <c r="C249" s="1">
        <f>VLOOKUP($A249, 'FanGraphs ZiPS - PreSeason - Pi'!$A$2:$AI$1942, 35, FALSE)</f>
        <v>1.4417500000000001</v>
      </c>
      <c r="D249" s="2">
        <f>VLOOKUP(Table810[[#This Row],[Player]], 'FanGraphs ZiPS - PreSeason - Pi'!$A$2:$G$1942, 7, FALSE)/C249</f>
        <v>13.87203051846714</v>
      </c>
      <c r="E249" s="1">
        <f>VLOOKUP($A249,FanGraphs_Current___Pitcher[[Name]:[WARWAR - Wins Above Replacement]], 25, FALSE)</f>
        <v>0.1</v>
      </c>
      <c r="F249" s="2">
        <f>IFERROR(VLOOKUP(A249, FanGraphs_Current___Pitcher[[Name]:[GG - Games Pitched]], 6, FALSE)/E249, 0)</f>
        <v>170</v>
      </c>
      <c r="G249" s="2">
        <f>F249-D249</f>
        <v>156.12796948153286</v>
      </c>
      <c r="H249" s="2">
        <f>E249/VLOOKUP(A249, FanGraphs_Current___Pitcher[[Name]:[GG - Games Pitched]], 6, FALSE)*VLOOKUP(A249,'FanGraphs ZiPS - Update - Pitch'!$B$2:$G$649, 6, FALSE)</f>
        <v>0.16470588235294117</v>
      </c>
      <c r="I249" s="2">
        <f>H249-C249</f>
        <v>-1.2770441176470588</v>
      </c>
      <c r="J249" s="2">
        <f>Table810[[#This Row],[Difference in Pre-Season Projected WAR and On-Pace WAR]]/Table810[[#This Row],[Pre-Season Projected WAR]]</f>
        <v>-0.88575974867144702</v>
      </c>
    </row>
    <row r="250" spans="1:10" x14ac:dyDescent="0.45">
      <c r="A250" t="s">
        <v>2235</v>
      </c>
      <c r="B250" t="str">
        <f>VLOOKUP(Table810[[#This Row],[Player]], FanGraphs_Current___Pitcher[[Name]:[Team]], 2,FALSE)</f>
        <v>SFG</v>
      </c>
      <c r="C250" s="1">
        <f>VLOOKUP($A250, 'FanGraphs ZiPS - PreSeason - Pi'!$A$2:$AI$1942, 35, FALSE)</f>
        <v>0.62463000000000002</v>
      </c>
      <c r="D250" s="2">
        <f>VLOOKUP(Table810[[#This Row],[Player]], 'FanGraphs ZiPS - PreSeason - Pi'!$A$2:$G$1942, 7, FALSE)/C250</f>
        <v>46.427485071162124</v>
      </c>
      <c r="E250" s="1">
        <f>VLOOKUP($A250,FanGraphs_Current___Pitcher[[Name]:[WARWAR - Wins Above Replacement]], 25, FALSE)</f>
        <v>0.1</v>
      </c>
      <c r="F250" s="2">
        <f>IFERROR(VLOOKUP(A250, FanGraphs_Current___Pitcher[[Name]:[GG - Games Pitched]], 6, FALSE)/E250, 0)</f>
        <v>270</v>
      </c>
      <c r="G250" s="2">
        <f>F250-D250</f>
        <v>223.57251492883788</v>
      </c>
      <c r="H250" s="2">
        <f>E250/VLOOKUP(A250, FanGraphs_Current___Pitcher[[Name]:[GG - Games Pitched]], 6, FALSE)*VLOOKUP(A250,'FanGraphs ZiPS - Update - Pitch'!$B$2:$G$649, 6, FALSE)</f>
        <v>0.16296296296296298</v>
      </c>
      <c r="I250" s="2">
        <f>H250-C250</f>
        <v>-0.46166703703703704</v>
      </c>
      <c r="J250" s="2">
        <f>Table810[[#This Row],[Difference in Pre-Season Projected WAR and On-Pace WAR]]/Table810[[#This Row],[Pre-Season Projected WAR]]</f>
        <v>-0.73910480930636857</v>
      </c>
    </row>
    <row r="251" spans="1:10" x14ac:dyDescent="0.45">
      <c r="A251" t="s">
        <v>2280</v>
      </c>
      <c r="B251" t="str">
        <f>VLOOKUP(Table810[[#This Row],[Player]], FanGraphs_Current___Pitcher[[Name]:[Team]], 2,FALSE)</f>
        <v>STL</v>
      </c>
      <c r="C251" s="1">
        <f>VLOOKUP($A251, 'FanGraphs ZiPS - PreSeason - Pi'!$A$2:$AI$1942, 35, FALSE)</f>
        <v>0.28022000000000002</v>
      </c>
      <c r="D251" s="2">
        <f>VLOOKUP(Table810[[#This Row],[Player]], 'FanGraphs ZiPS - PreSeason - Pi'!$A$2:$G$1942, 7, FALSE)/C251</f>
        <v>135.60773677824565</v>
      </c>
      <c r="E251" s="1">
        <f>VLOOKUP($A251,FanGraphs_Current___Pitcher[[Name]:[WARWAR - Wins Above Replacement]], 25, FALSE)</f>
        <v>0.1</v>
      </c>
      <c r="F251" s="2">
        <f>IFERROR(VLOOKUP(A251, FanGraphs_Current___Pitcher[[Name]:[GG - Games Pitched]], 6, FALSE)/E251, 0)</f>
        <v>390</v>
      </c>
      <c r="G251" s="2">
        <f>F251-D251</f>
        <v>254.39226322175435</v>
      </c>
      <c r="H251" s="2">
        <f>E251/VLOOKUP(A251, FanGraphs_Current___Pitcher[[Name]:[GG - Games Pitched]], 6, FALSE)*VLOOKUP(A251,'FanGraphs ZiPS - Update - Pitch'!$B$2:$G$649, 6, FALSE)</f>
        <v>0.16153846153846155</v>
      </c>
      <c r="I251" s="2">
        <f>H251-C251</f>
        <v>-0.11868153846153848</v>
      </c>
      <c r="J251" s="2">
        <f>Table810[[#This Row],[Difference in Pre-Season Projected WAR and On-Pace WAR]]/Table810[[#This Row],[Pre-Season Projected WAR]]</f>
        <v>-0.42352986389814601</v>
      </c>
    </row>
    <row r="252" spans="1:10" x14ac:dyDescent="0.45">
      <c r="A252" t="s">
        <v>2292</v>
      </c>
      <c r="B252" t="str">
        <f>VLOOKUP(Table810[[#This Row],[Player]], FanGraphs_Current___Pitcher[[Name]:[Team]], 2,FALSE)</f>
        <v>ATL</v>
      </c>
      <c r="C252" s="1">
        <f>VLOOKUP($A252, 'FanGraphs ZiPS - PreSeason - Pi'!$A$2:$AI$1942, 35, FALSE)</f>
        <v>0.15442600000000001</v>
      </c>
      <c r="D252" s="2">
        <f>VLOOKUP(Table810[[#This Row],[Player]], 'FanGraphs ZiPS - PreSeason - Pi'!$A$2:$G$1942, 7, FALSE)/C252</f>
        <v>252.54814603758433</v>
      </c>
      <c r="E252" s="1">
        <f>VLOOKUP($A252,FanGraphs_Current___Pitcher[[Name]:[WARWAR - Wins Above Replacement]], 25, FALSE)</f>
        <v>0</v>
      </c>
      <c r="F252" s="2">
        <f>IFERROR(VLOOKUP(A252, FanGraphs_Current___Pitcher[[Name]:[GG - Games Pitched]], 6, FALSE)/E252, 0)</f>
        <v>0</v>
      </c>
      <c r="G252" s="2">
        <f>F252-D252</f>
        <v>-252.54814603758433</v>
      </c>
      <c r="H252" s="2">
        <f>E252/VLOOKUP(A252, FanGraphs_Current___Pitcher[[Name]:[GG - Games Pitched]], 6, FALSE)*VLOOKUP(A252,'FanGraphs ZiPS - Update - Pitch'!$B$2:$G$649, 6, FALSE)</f>
        <v>0</v>
      </c>
      <c r="I252" s="2">
        <f>H252-C252</f>
        <v>-0.15442600000000001</v>
      </c>
      <c r="J252" s="5">
        <f>Table810[[#This Row],[Difference in Pre-Season Projected WAR and On-Pace WAR]]/Table810[[#This Row],[Pre-Season Projected WAR]]</f>
        <v>-1</v>
      </c>
    </row>
    <row r="253" spans="1:10" x14ac:dyDescent="0.45">
      <c r="A253" t="s">
        <v>2408</v>
      </c>
      <c r="B253" t="str">
        <f>VLOOKUP(Table810[[#This Row],[Player]], FanGraphs_Current___Pitcher[[Name]:[Team]], 2,FALSE)</f>
        <v>HOU</v>
      </c>
      <c r="C253" s="1">
        <f>VLOOKUP($A253, 'FanGraphs ZiPS - PreSeason - Pi'!$A$2:$AI$1942, 35, FALSE)</f>
        <v>0.21715100000000001</v>
      </c>
      <c r="D253" s="2">
        <f>VLOOKUP(Table810[[#This Row],[Player]], 'FanGraphs ZiPS - PreSeason - Pi'!$A$2:$G$1942, 7, FALSE)/C253</f>
        <v>211.8341614821023</v>
      </c>
      <c r="E253" s="1">
        <f>VLOOKUP($A253,FanGraphs_Current___Pitcher[[Name]:[WARWAR - Wins Above Replacement]], 25, FALSE)</f>
        <v>0</v>
      </c>
      <c r="F253" s="2">
        <f>IFERROR(VLOOKUP(A253, FanGraphs_Current___Pitcher[[Name]:[GG - Games Pitched]], 6, FALSE)/E253, 0)</f>
        <v>0</v>
      </c>
      <c r="G253" s="2">
        <f>F253-D253</f>
        <v>-211.8341614821023</v>
      </c>
      <c r="H253" s="2">
        <f>E253/VLOOKUP(A253, FanGraphs_Current___Pitcher[[Name]:[GG - Games Pitched]], 6, FALSE)*VLOOKUP(A253,'FanGraphs ZiPS - Update - Pitch'!$B$2:$G$649, 6, FALSE)</f>
        <v>0</v>
      </c>
      <c r="I253" s="2">
        <f>H253-C253</f>
        <v>-0.21715100000000001</v>
      </c>
      <c r="J253" s="5">
        <f>Table810[[#This Row],[Difference in Pre-Season Projected WAR and On-Pace WAR]]/Table810[[#This Row],[Pre-Season Projected WAR]]</f>
        <v>-1</v>
      </c>
    </row>
    <row r="254" spans="1:10" x14ac:dyDescent="0.45">
      <c r="A254" t="s">
        <v>2230</v>
      </c>
      <c r="B254" t="str">
        <f>VLOOKUP(Table810[[#This Row],[Player]], FanGraphs_Current___Pitcher[[Name]:[Team]], 2,FALSE)</f>
        <v>MIL</v>
      </c>
      <c r="C254" s="1">
        <f>VLOOKUP($A254, 'FanGraphs ZiPS - PreSeason - Pi'!$A$2:$AI$1942, 35, FALSE)</f>
        <v>0.23861399999999999</v>
      </c>
      <c r="D254" s="2">
        <f>VLOOKUP(Table810[[#This Row],[Player]], 'FanGraphs ZiPS - PreSeason - Pi'!$A$2:$G$1942, 7, FALSE)/C254</f>
        <v>222.11605354254152</v>
      </c>
      <c r="E254" s="1">
        <f>VLOOKUP($A254,FanGraphs_Current___Pitcher[[Name]:[WARWAR - Wins Above Replacement]], 25, FALSE)</f>
        <v>0</v>
      </c>
      <c r="F254" s="2">
        <f>IFERROR(VLOOKUP(A254, FanGraphs_Current___Pitcher[[Name]:[GG - Games Pitched]], 6, FALSE)/E254, 0)</f>
        <v>0</v>
      </c>
      <c r="G254" s="2">
        <f>F254-D254</f>
        <v>-222.11605354254152</v>
      </c>
      <c r="H254" s="2">
        <f>E254/VLOOKUP(A254, FanGraphs_Current___Pitcher[[Name]:[GG - Games Pitched]], 6, FALSE)*VLOOKUP(A254,'FanGraphs ZiPS - Update - Pitch'!$B$2:$G$649, 6, FALSE)</f>
        <v>0</v>
      </c>
      <c r="I254" s="2">
        <f>H254-C254</f>
        <v>-0.23861399999999999</v>
      </c>
      <c r="J254" s="5">
        <f>Table810[[#This Row],[Difference in Pre-Season Projected WAR and On-Pace WAR]]/Table810[[#This Row],[Pre-Season Projected WAR]]</f>
        <v>-1</v>
      </c>
    </row>
    <row r="255" spans="1:10" x14ac:dyDescent="0.45">
      <c r="A255" t="s">
        <v>2121</v>
      </c>
      <c r="B255" t="str">
        <f>VLOOKUP(Table810[[#This Row],[Player]], FanGraphs_Current___Pitcher[[Name]:[Team]], 2,FALSE)</f>
        <v>CHW</v>
      </c>
      <c r="C255" s="1">
        <f>VLOOKUP($A255, 'FanGraphs ZiPS - PreSeason - Pi'!$A$2:$AI$1942, 35, FALSE)</f>
        <v>1.0553399999999999</v>
      </c>
      <c r="D255" s="2">
        <f>VLOOKUP(Table810[[#This Row],[Player]], 'FanGraphs ZiPS - PreSeason - Pi'!$A$2:$G$1942, 7, FALSE)/C255</f>
        <v>22.741486156120303</v>
      </c>
      <c r="E255" s="1">
        <f>VLOOKUP($A255,FanGraphs_Current___Pitcher[[Name]:[WARWAR - Wins Above Replacement]], 25, FALSE)</f>
        <v>0</v>
      </c>
      <c r="F255" s="2">
        <f>IFERROR(VLOOKUP(A255, FanGraphs_Current___Pitcher[[Name]:[GG - Games Pitched]], 6, FALSE)/E255, 0)</f>
        <v>0</v>
      </c>
      <c r="G255" s="2">
        <f>F255-D255</f>
        <v>-22.741486156120303</v>
      </c>
      <c r="H255" s="2">
        <f>E255/VLOOKUP(A255, FanGraphs_Current___Pitcher[[Name]:[GG - Games Pitched]], 6, FALSE)*VLOOKUP(A255,'FanGraphs ZiPS - Update - Pitch'!$B$2:$G$649, 6, FALSE)</f>
        <v>0</v>
      </c>
      <c r="I255" s="2">
        <f>H255-C255</f>
        <v>-1.0553399999999999</v>
      </c>
      <c r="J255" s="2">
        <f>Table810[[#This Row],[Difference in Pre-Season Projected WAR and On-Pace WAR]]/Table810[[#This Row],[Pre-Season Projected WAR]]</f>
        <v>-1</v>
      </c>
    </row>
    <row r="256" spans="1:10" x14ac:dyDescent="0.45">
      <c r="A256" t="s">
        <v>2221</v>
      </c>
      <c r="B256" t="str">
        <f>VLOOKUP(Table810[[#This Row],[Player]], FanGraphs_Current___Pitcher[[Name]:[Team]], 2,FALSE)</f>
        <v>OAK</v>
      </c>
      <c r="C256" s="1">
        <f>VLOOKUP($A256, 'FanGraphs ZiPS - PreSeason - Pi'!$A$2:$AI$1942, 35, FALSE)</f>
        <v>0.81330199999999997</v>
      </c>
      <c r="D256" s="2">
        <f>VLOOKUP(Table810[[#This Row],[Player]], 'FanGraphs ZiPS - PreSeason - Pi'!$A$2:$G$1942, 7, FALSE)/C256</f>
        <v>30.738889121138275</v>
      </c>
      <c r="E256" s="1">
        <f>VLOOKUP($A256,FanGraphs_Current___Pitcher[[Name]:[WARWAR - Wins Above Replacement]], 25, FALSE)</f>
        <v>0</v>
      </c>
      <c r="F256" s="2">
        <f>IFERROR(VLOOKUP(A256, FanGraphs_Current___Pitcher[[Name]:[GG - Games Pitched]], 6, FALSE)/E256, 0)</f>
        <v>0</v>
      </c>
      <c r="G256" s="2">
        <f>F256-D256</f>
        <v>-30.738889121138275</v>
      </c>
      <c r="H256" s="2">
        <f>E256/VLOOKUP(A256, FanGraphs_Current___Pitcher[[Name]:[GG - Games Pitched]], 6, FALSE)*VLOOKUP(A256,'FanGraphs ZiPS - Update - Pitch'!$B$2:$G$649, 6, FALSE)</f>
        <v>0</v>
      </c>
      <c r="I256" s="2">
        <f>H256-C256</f>
        <v>-0.81330199999999997</v>
      </c>
      <c r="J256" s="2">
        <f>Table810[[#This Row],[Difference in Pre-Season Projected WAR and On-Pace WAR]]/Table810[[#This Row],[Pre-Season Projected WAR]]</f>
        <v>-1</v>
      </c>
    </row>
    <row r="257" spans="1:10" x14ac:dyDescent="0.45">
      <c r="A257" t="s">
        <v>2132</v>
      </c>
      <c r="B257" t="str">
        <f>VLOOKUP(Table810[[#This Row],[Player]], FanGraphs_Current___Pitcher[[Name]:[Team]], 2,FALSE)</f>
        <v>OAK</v>
      </c>
      <c r="C257" s="1">
        <f>VLOOKUP($A257, 'FanGraphs ZiPS - PreSeason - Pi'!$A$2:$AI$1942, 35, FALSE)</f>
        <v>1.1549100000000001</v>
      </c>
      <c r="D257" s="2">
        <f>VLOOKUP(Table810[[#This Row],[Player]], 'FanGraphs ZiPS - PreSeason - Pi'!$A$2:$G$1942, 7, FALSE)/C257</f>
        <v>24.244313409702919</v>
      </c>
      <c r="E257" s="1">
        <f>VLOOKUP($A257,FanGraphs_Current___Pitcher[[Name]:[WARWAR - Wins Above Replacement]], 25, FALSE)</f>
        <v>0</v>
      </c>
      <c r="F257" s="2">
        <f>IFERROR(VLOOKUP(A257, FanGraphs_Current___Pitcher[[Name]:[GG - Games Pitched]], 6, FALSE)/E257, 0)</f>
        <v>0</v>
      </c>
      <c r="G257" s="2">
        <f>F257-D257</f>
        <v>-24.244313409702919</v>
      </c>
      <c r="H257" s="2">
        <f>E257/VLOOKUP(A257, FanGraphs_Current___Pitcher[[Name]:[GG - Games Pitched]], 6, FALSE)*VLOOKUP(A257,'FanGraphs ZiPS - Update - Pitch'!$B$2:$G$649, 6, FALSE)</f>
        <v>0</v>
      </c>
      <c r="I257" s="2">
        <f>H257-C257</f>
        <v>-1.1549100000000001</v>
      </c>
      <c r="J257" s="2">
        <f>Table810[[#This Row],[Difference in Pre-Season Projected WAR and On-Pace WAR]]/Table810[[#This Row],[Pre-Season Projected WAR]]</f>
        <v>-1</v>
      </c>
    </row>
    <row r="258" spans="1:10" x14ac:dyDescent="0.45">
      <c r="A258" t="s">
        <v>2285</v>
      </c>
      <c r="B258" t="str">
        <f>VLOOKUP(Table810[[#This Row],[Player]], FanGraphs_Current___Pitcher[[Name]:[Team]], 2,FALSE)</f>
        <v>SFG</v>
      </c>
      <c r="C258" s="1">
        <f>VLOOKUP($A258, 'FanGraphs ZiPS - PreSeason - Pi'!$A$2:$AI$1942, 35, FALSE)</f>
        <v>0.54276000000000002</v>
      </c>
      <c r="D258" s="2">
        <f>VLOOKUP(Table810[[#This Row],[Player]], 'FanGraphs ZiPS - PreSeason - Pi'!$A$2:$G$1942, 7, FALSE)/C258</f>
        <v>121.60070749502542</v>
      </c>
      <c r="E258" s="1">
        <f>VLOOKUP($A258,FanGraphs_Current___Pitcher[[Name]:[WARWAR - Wins Above Replacement]], 25, FALSE)</f>
        <v>0</v>
      </c>
      <c r="F258" s="2">
        <f>IFERROR(VLOOKUP(A258, FanGraphs_Current___Pitcher[[Name]:[GG - Games Pitched]], 6, FALSE)/E258, 0)</f>
        <v>0</v>
      </c>
      <c r="G258" s="2">
        <f>F258-D258</f>
        <v>-121.60070749502542</v>
      </c>
      <c r="H258" s="2">
        <f>E258/VLOOKUP(A258, FanGraphs_Current___Pitcher[[Name]:[GG - Games Pitched]], 6, FALSE)*VLOOKUP(A258,'FanGraphs ZiPS - Update - Pitch'!$B$2:$G$649, 6, FALSE)</f>
        <v>0</v>
      </c>
      <c r="I258" s="2">
        <f>H258-C258</f>
        <v>-0.54276000000000002</v>
      </c>
      <c r="J258" s="2">
        <f>Table810[[#This Row],[Difference in Pre-Season Projected WAR and On-Pace WAR]]/Table810[[#This Row],[Pre-Season Projected WAR]]</f>
        <v>-1</v>
      </c>
    </row>
    <row r="259" spans="1:10" x14ac:dyDescent="0.45">
      <c r="A259" t="s">
        <v>2198</v>
      </c>
      <c r="B259" t="str">
        <f>VLOOKUP(Table810[[#This Row],[Player]], FanGraphs_Current___Pitcher[[Name]:[Team]], 2,FALSE)</f>
        <v>SDP</v>
      </c>
      <c r="C259" s="1">
        <f>VLOOKUP($A259, 'FanGraphs ZiPS - PreSeason - Pi'!$A$2:$AI$1942, 35, FALSE)</f>
        <v>1.23594</v>
      </c>
      <c r="D259" s="2">
        <f>VLOOKUP(Table810[[#This Row],[Player]], 'FanGraphs ZiPS - PreSeason - Pi'!$A$2:$G$1942, 7, FALSE)/C259</f>
        <v>20.227519135233102</v>
      </c>
      <c r="E259" s="1">
        <f>VLOOKUP($A259,FanGraphs_Current___Pitcher[[Name]:[WARWAR - Wins Above Replacement]], 25, FALSE)</f>
        <v>0</v>
      </c>
      <c r="F259" s="2">
        <f>IFERROR(VLOOKUP(A259, FanGraphs_Current___Pitcher[[Name]:[GG - Games Pitched]], 6, FALSE)/E259, 0)</f>
        <v>0</v>
      </c>
      <c r="G259" s="2">
        <f>F259-D259</f>
        <v>-20.227519135233102</v>
      </c>
      <c r="H259" s="2">
        <f>E259/VLOOKUP(A259, FanGraphs_Current___Pitcher[[Name]:[GG - Games Pitched]], 6, FALSE)*VLOOKUP(A259,'FanGraphs ZiPS - Update - Pitch'!$B$2:$G$649, 6, FALSE)</f>
        <v>0</v>
      </c>
      <c r="I259" s="2">
        <f>H259-C259</f>
        <v>-1.23594</v>
      </c>
      <c r="J259" s="2">
        <f>Table810[[#This Row],[Difference in Pre-Season Projected WAR and On-Pace WAR]]/Table810[[#This Row],[Pre-Season Projected WAR]]</f>
        <v>-1</v>
      </c>
    </row>
    <row r="260" spans="1:10" x14ac:dyDescent="0.45">
      <c r="A260" t="s">
        <v>2311</v>
      </c>
      <c r="B260" t="str">
        <f>VLOOKUP(Table810[[#This Row],[Player]], FanGraphs_Current___Pitcher[[Name]:[Team]], 2,FALSE)</f>
        <v>TOR</v>
      </c>
      <c r="C260" s="1">
        <f>VLOOKUP($A260, 'FanGraphs ZiPS - PreSeason - Pi'!$A$2:$AI$1942, 35, FALSE)</f>
        <v>0.26818999999999998</v>
      </c>
      <c r="D260" s="2">
        <f>VLOOKUP(Table810[[#This Row],[Player]], 'FanGraphs ZiPS - PreSeason - Pi'!$A$2:$G$1942, 7, FALSE)/C260</f>
        <v>167.79149110705097</v>
      </c>
      <c r="E260" s="1">
        <f>VLOOKUP($A260,FanGraphs_Current___Pitcher[[Name]:[WARWAR - Wins Above Replacement]], 25, FALSE)</f>
        <v>0</v>
      </c>
      <c r="F260" s="2">
        <f>IFERROR(VLOOKUP(A260, FanGraphs_Current___Pitcher[[Name]:[GG - Games Pitched]], 6, FALSE)/E260, 0)</f>
        <v>0</v>
      </c>
      <c r="G260" s="2">
        <f>F260-D260</f>
        <v>-167.79149110705097</v>
      </c>
      <c r="H260" s="2">
        <f>E260/VLOOKUP(A260, FanGraphs_Current___Pitcher[[Name]:[GG - Games Pitched]], 6, FALSE)*VLOOKUP(A260,'FanGraphs ZiPS - Update - Pitch'!$B$2:$G$649, 6, FALSE)</f>
        <v>0</v>
      </c>
      <c r="I260" s="2">
        <f>H260-C260</f>
        <v>-0.26818999999999998</v>
      </c>
      <c r="J260" s="2">
        <f>Table810[[#This Row],[Difference in Pre-Season Projected WAR and On-Pace WAR]]/Table810[[#This Row],[Pre-Season Projected WAR]]</f>
        <v>-1</v>
      </c>
    </row>
    <row r="261" spans="1:10" x14ac:dyDescent="0.45">
      <c r="A261" t="s">
        <v>2161</v>
      </c>
      <c r="B261" t="str">
        <f>VLOOKUP(Table810[[#This Row],[Player]], FanGraphs_Current___Pitcher[[Name]:[Team]], 2,FALSE)</f>
        <v>TOR</v>
      </c>
      <c r="C261" s="1">
        <f>VLOOKUP($A261, 'FanGraphs ZiPS - PreSeason - Pi'!$A$2:$AI$1942, 35, FALSE)</f>
        <v>0.85206099999999996</v>
      </c>
      <c r="D261" s="2">
        <f>VLOOKUP(Table810[[#This Row],[Player]], 'FanGraphs ZiPS - PreSeason - Pi'!$A$2:$G$1942, 7, FALSE)/C261</f>
        <v>34.035121898549519</v>
      </c>
      <c r="E261" s="1">
        <f>VLOOKUP($A261,FanGraphs_Current___Pitcher[[Name]:[WARWAR - Wins Above Replacement]], 25, FALSE)</f>
        <v>0</v>
      </c>
      <c r="F261" s="2">
        <f>IFERROR(VLOOKUP(A261, FanGraphs_Current___Pitcher[[Name]:[GG - Games Pitched]], 6, FALSE)/E261, 0)</f>
        <v>0</v>
      </c>
      <c r="G261" s="2">
        <f>F261-D261</f>
        <v>-34.035121898549519</v>
      </c>
      <c r="H261" s="2">
        <f>E261/VLOOKUP(A261, FanGraphs_Current___Pitcher[[Name]:[GG - Games Pitched]], 6, FALSE)*VLOOKUP(A261,'FanGraphs ZiPS - Update - Pitch'!$B$2:$G$649, 6, FALSE)</f>
        <v>0</v>
      </c>
      <c r="I261" s="2">
        <f>H261-C261</f>
        <v>-0.85206099999999996</v>
      </c>
      <c r="J261" s="2">
        <f>Table810[[#This Row],[Difference in Pre-Season Projected WAR and On-Pace WAR]]/Table810[[#This Row],[Pre-Season Projected WAR]]</f>
        <v>-1</v>
      </c>
    </row>
    <row r="262" spans="1:10" x14ac:dyDescent="0.45">
      <c r="A262" t="s">
        <v>2144</v>
      </c>
      <c r="B262" t="str">
        <f>VLOOKUP(Table810[[#This Row],[Player]], FanGraphs_Current___Pitcher[[Name]:[Team]], 2,FALSE)</f>
        <v>DET</v>
      </c>
      <c r="C262" s="1">
        <f>VLOOKUP($A262, 'FanGraphs ZiPS - PreSeason - Pi'!$A$2:$AI$1942, 35, FALSE)</f>
        <v>1.2726599999999999</v>
      </c>
      <c r="D262" s="2">
        <f>VLOOKUP(Table810[[#This Row],[Player]], 'FanGraphs ZiPS - PreSeason - Pi'!$A$2:$G$1942, 7, FALSE)/C262</f>
        <v>18.072383826002234</v>
      </c>
      <c r="E262" s="1">
        <f>VLOOKUP($A262,FanGraphs_Current___Pitcher[[Name]:[WARWAR - Wins Above Replacement]], 25, FALSE)</f>
        <v>0</v>
      </c>
      <c r="F262" s="2">
        <f>IFERROR(VLOOKUP(A262, FanGraphs_Current___Pitcher[[Name]:[GG - Games Pitched]], 6, FALSE)/E262, 0)</f>
        <v>0</v>
      </c>
      <c r="G262" s="2">
        <f>F262-D262</f>
        <v>-18.072383826002234</v>
      </c>
      <c r="H262" s="2">
        <f>E262/VLOOKUP(A262, FanGraphs_Current___Pitcher[[Name]:[GG - Games Pitched]], 6, FALSE)*VLOOKUP(A262,'FanGraphs ZiPS - Update - Pitch'!$B$2:$G$649, 6, FALSE)</f>
        <v>0</v>
      </c>
      <c r="I262" s="2">
        <f>H262-C262</f>
        <v>-1.2726599999999999</v>
      </c>
      <c r="J262" s="2">
        <f>Table810[[#This Row],[Difference in Pre-Season Projected WAR and On-Pace WAR]]/Table810[[#This Row],[Pre-Season Projected WAR]]</f>
        <v>-1</v>
      </c>
    </row>
    <row r="263" spans="1:10" x14ac:dyDescent="0.45">
      <c r="A263" t="s">
        <v>2103</v>
      </c>
      <c r="B263" t="str">
        <f>VLOOKUP(Table810[[#This Row],[Player]], FanGraphs_Current___Pitcher[[Name]:[Team]], 2,FALSE)</f>
        <v>COL</v>
      </c>
      <c r="C263" s="1">
        <f>VLOOKUP($A263, 'FanGraphs ZiPS - PreSeason - Pi'!$A$2:$AI$1942, 35, FALSE)</f>
        <v>1.29382</v>
      </c>
      <c r="D263" s="2">
        <f>VLOOKUP(Table810[[#This Row],[Player]], 'FanGraphs ZiPS - PreSeason - Pi'!$A$2:$G$1942, 7, FALSE)/C263</f>
        <v>20.868436103940269</v>
      </c>
      <c r="E263" s="1">
        <f>VLOOKUP($A263,FanGraphs_Current___Pitcher[[Name]:[WARWAR - Wins Above Replacement]], 25, FALSE)</f>
        <v>0</v>
      </c>
      <c r="F263" s="2">
        <f>IFERROR(VLOOKUP(A263, FanGraphs_Current___Pitcher[[Name]:[GG - Games Pitched]], 6, FALSE)/E263, 0)</f>
        <v>0</v>
      </c>
      <c r="G263" s="2">
        <f>F263-D263</f>
        <v>-20.868436103940269</v>
      </c>
      <c r="H263" s="2">
        <f>E263/VLOOKUP(A263, FanGraphs_Current___Pitcher[[Name]:[GG - Games Pitched]], 6, FALSE)*VLOOKUP(A263,'FanGraphs ZiPS - Update - Pitch'!$B$2:$G$649, 6, FALSE)</f>
        <v>0</v>
      </c>
      <c r="I263" s="2">
        <f>H263-C263</f>
        <v>-1.29382</v>
      </c>
      <c r="J263" s="2">
        <f>Table810[[#This Row],[Difference in Pre-Season Projected WAR and On-Pace WAR]]/Table810[[#This Row],[Pre-Season Projected WAR]]</f>
        <v>-1</v>
      </c>
    </row>
    <row r="264" spans="1:10" x14ac:dyDescent="0.45">
      <c r="A264" t="s">
        <v>2241</v>
      </c>
      <c r="B264" t="str">
        <f>VLOOKUP(Table810[[#This Row],[Player]], FanGraphs_Current___Pitcher[[Name]:[Team]], 2,FALSE)</f>
        <v>MIA</v>
      </c>
      <c r="C264" s="1">
        <f>VLOOKUP($A264, 'FanGraphs ZiPS - PreSeason - Pi'!$A$2:$AI$1942, 35, FALSE)</f>
        <v>0.82555299999999998</v>
      </c>
      <c r="D264" s="2">
        <f>VLOOKUP(Table810[[#This Row],[Player]], 'FanGraphs ZiPS - PreSeason - Pi'!$A$2:$G$1942, 7, FALSE)/C264</f>
        <v>13.324401946331731</v>
      </c>
      <c r="E264" s="1">
        <f>VLOOKUP($A264,FanGraphs_Current___Pitcher[[Name]:[WARWAR - Wins Above Replacement]], 25, FALSE)</f>
        <v>0</v>
      </c>
      <c r="F264" s="2">
        <f>IFERROR(VLOOKUP(A264, FanGraphs_Current___Pitcher[[Name]:[GG - Games Pitched]], 6, FALSE)/E264, 0)</f>
        <v>0</v>
      </c>
      <c r="G264" s="2">
        <f>F264-D264</f>
        <v>-13.324401946331731</v>
      </c>
      <c r="H264" s="2">
        <f>E264/VLOOKUP(A264, FanGraphs_Current___Pitcher[[Name]:[GG - Games Pitched]], 6, FALSE)*VLOOKUP(A264,'FanGraphs ZiPS - Update - Pitch'!$B$2:$G$649, 6, FALSE)</f>
        <v>0</v>
      </c>
      <c r="I264" s="2">
        <f>H264-C264</f>
        <v>-0.82555299999999998</v>
      </c>
      <c r="J264" s="2">
        <f>Table810[[#This Row],[Difference in Pre-Season Projected WAR and On-Pace WAR]]/Table810[[#This Row],[Pre-Season Projected WAR]]</f>
        <v>-1</v>
      </c>
    </row>
    <row r="265" spans="1:10" x14ac:dyDescent="0.45">
      <c r="A265" t="s">
        <v>2200</v>
      </c>
      <c r="B265" t="str">
        <f>VLOOKUP(Table810[[#This Row],[Player]], FanGraphs_Current___Pitcher[[Name]:[Team]], 2,FALSE)</f>
        <v>COL</v>
      </c>
      <c r="C265" s="1">
        <f>VLOOKUP($A265, 'FanGraphs ZiPS - PreSeason - Pi'!$A$2:$AI$1942, 35, FALSE)</f>
        <v>0.73025399999999996</v>
      </c>
      <c r="D265" s="2">
        <f>VLOOKUP(Table810[[#This Row],[Player]], 'FanGraphs ZiPS - PreSeason - Pi'!$A$2:$G$1942, 7, FALSE)/C265</f>
        <v>36.973436639854079</v>
      </c>
      <c r="E265" s="1">
        <f>VLOOKUP($A265,FanGraphs_Current___Pitcher[[Name]:[WARWAR - Wins Above Replacement]], 25, FALSE)</f>
        <v>0</v>
      </c>
      <c r="F265" s="2">
        <f>IFERROR(VLOOKUP(A265, FanGraphs_Current___Pitcher[[Name]:[GG - Games Pitched]], 6, FALSE)/E265, 0)</f>
        <v>0</v>
      </c>
      <c r="G265" s="2">
        <f>F265-D265</f>
        <v>-36.973436639854079</v>
      </c>
      <c r="H265" s="2">
        <f>E265/VLOOKUP(A265, FanGraphs_Current___Pitcher[[Name]:[GG - Games Pitched]], 6, FALSE)*VLOOKUP(A265,'FanGraphs ZiPS - Update - Pitch'!$B$2:$G$649, 6, FALSE)</f>
        <v>0</v>
      </c>
      <c r="I265" s="2">
        <f>H265-C265</f>
        <v>-0.73025399999999996</v>
      </c>
      <c r="J265" s="2">
        <f>Table810[[#This Row],[Difference in Pre-Season Projected WAR and On-Pace WAR]]/Table810[[#This Row],[Pre-Season Projected WAR]]</f>
        <v>-1</v>
      </c>
    </row>
    <row r="266" spans="1:10" x14ac:dyDescent="0.45">
      <c r="A266" t="s">
        <v>2357</v>
      </c>
      <c r="B266" t="str">
        <f>VLOOKUP(Table810[[#This Row],[Player]], FanGraphs_Current___Pitcher[[Name]:[Team]], 2,FALSE)</f>
        <v>2 Tms</v>
      </c>
      <c r="C266" s="1">
        <f>VLOOKUP($A266, 'FanGraphs ZiPS - PreSeason - Pi'!$A$2:$AI$1942, 35, FALSE)</f>
        <v>-4.0931000000000002E-2</v>
      </c>
      <c r="D266" s="2">
        <f>VLOOKUP(Table810[[#This Row],[Player]], 'FanGraphs ZiPS - PreSeason - Pi'!$A$2:$G$1942, 7, FALSE)/C266</f>
        <v>-1074.9798441279224</v>
      </c>
      <c r="E266" s="1">
        <f>VLOOKUP($A266,FanGraphs_Current___Pitcher[[Name]:[WARWAR - Wins Above Replacement]], 25, FALSE)</f>
        <v>0</v>
      </c>
      <c r="F266" s="2">
        <f>IFERROR(VLOOKUP(A266, FanGraphs_Current___Pitcher[[Name]:[GG - Games Pitched]], 6, FALSE)/E266, 0)</f>
        <v>0</v>
      </c>
      <c r="G266" s="2">
        <f>F266-D266</f>
        <v>1074.9798441279224</v>
      </c>
      <c r="H266" s="2">
        <f>E266/VLOOKUP(A266, FanGraphs_Current___Pitcher[[Name]:[GG - Games Pitched]], 6, FALSE)*VLOOKUP(A266,'FanGraphs ZiPS - Update - Pitch'!$B$2:$G$649, 6, FALSE)</f>
        <v>0</v>
      </c>
      <c r="I266" s="2">
        <f>H266-C266</f>
        <v>4.0931000000000002E-2</v>
      </c>
      <c r="J266" s="2">
        <f>Table810[[#This Row],[Difference in Pre-Season Projected WAR and On-Pace WAR]]/Table810[[#This Row],[Pre-Season Projected WAR]]</f>
        <v>-1</v>
      </c>
    </row>
    <row r="267" spans="1:10" x14ac:dyDescent="0.45">
      <c r="A267" t="s">
        <v>2335</v>
      </c>
      <c r="B267" t="str">
        <f>VLOOKUP(Table810[[#This Row],[Player]], FanGraphs_Current___Pitcher[[Name]:[Team]], 2,FALSE)</f>
        <v>SEA</v>
      </c>
      <c r="C267" s="1">
        <f>VLOOKUP($A267, 'FanGraphs ZiPS - PreSeason - Pi'!$A$2:$AI$1942, 35, FALSE)</f>
        <v>0.41759200000000002</v>
      </c>
      <c r="D267" s="2">
        <f>VLOOKUP(Table810[[#This Row],[Player]], 'FanGraphs ZiPS - PreSeason - Pi'!$A$2:$G$1942, 7, FALSE)/C267</f>
        <v>79.024502385103162</v>
      </c>
      <c r="E267" s="1">
        <f>VLOOKUP($A267,FanGraphs_Current___Pitcher[[Name]:[WARWAR - Wins Above Replacement]], 25, FALSE)</f>
        <v>-0.1</v>
      </c>
      <c r="F267" s="2">
        <f>IFERROR(VLOOKUP(A267, FanGraphs_Current___Pitcher[[Name]:[GG - Games Pitched]], 6, FALSE)/E267, 0)</f>
        <v>-350</v>
      </c>
      <c r="G267" s="2">
        <f>F267-D267</f>
        <v>-429.02450238510318</v>
      </c>
      <c r="H267" s="2">
        <f>E267/VLOOKUP(A267, FanGraphs_Current___Pitcher[[Name]:[GG - Games Pitched]], 6, FALSE)*VLOOKUP(A267,'FanGraphs ZiPS - Update - Pitch'!$B$2:$G$649, 6, FALSE)</f>
        <v>-0.15714285714285714</v>
      </c>
      <c r="I267" s="2">
        <f>H267-C267</f>
        <v>-0.57473485714285721</v>
      </c>
      <c r="J267" s="2">
        <f>Table810[[#This Row],[Difference in Pre-Season Projected WAR and On-Pace WAR]]/Table810[[#This Row],[Pre-Season Projected WAR]]</f>
        <v>-1.3763071542147771</v>
      </c>
    </row>
    <row r="268" spans="1:10" x14ac:dyDescent="0.45">
      <c r="A268" t="s">
        <v>2177</v>
      </c>
      <c r="B268" t="str">
        <f>VLOOKUP(Table810[[#This Row],[Player]], FanGraphs_Current___Pitcher[[Name]:[Team]], 2,FALSE)</f>
        <v>DET</v>
      </c>
      <c r="C268" s="1">
        <f>VLOOKUP($A268, 'FanGraphs ZiPS - PreSeason - Pi'!$A$2:$AI$1942, 35, FALSE)</f>
        <v>1.12799</v>
      </c>
      <c r="D268" s="2">
        <f>VLOOKUP(Table810[[#This Row],[Player]], 'FanGraphs ZiPS - PreSeason - Pi'!$A$2:$G$1942, 7, FALSE)/C268</f>
        <v>17.730653640546457</v>
      </c>
      <c r="E268" s="1">
        <f>VLOOKUP($A268,FanGraphs_Current___Pitcher[[Name]:[WARWAR - Wins Above Replacement]], 25, FALSE)</f>
        <v>-0.1</v>
      </c>
      <c r="F268" s="2">
        <f>IFERROR(VLOOKUP(A268, FanGraphs_Current___Pitcher[[Name]:[GG - Games Pitched]], 6, FALSE)/E268, 0)</f>
        <v>-220</v>
      </c>
      <c r="G268" s="2">
        <f>F268-D268</f>
        <v>-237.73065364054645</v>
      </c>
      <c r="H268" s="2">
        <f>E268/VLOOKUP(A268, FanGraphs_Current___Pitcher[[Name]:[GG - Games Pitched]], 6, FALSE)*VLOOKUP(A268,'FanGraphs ZiPS - Update - Pitch'!$B$2:$G$649, 6, FALSE)</f>
        <v>-0.15909090909090912</v>
      </c>
      <c r="I268" s="2">
        <f>H268-C268</f>
        <v>-1.2870809090909092</v>
      </c>
      <c r="J268" s="2">
        <f>Table810[[#This Row],[Difference in Pre-Season Projected WAR and On-Pace WAR]]/Table810[[#This Row],[Pre-Season Projected WAR]]</f>
        <v>-1.1410392903225288</v>
      </c>
    </row>
    <row r="269" spans="1:10" x14ac:dyDescent="0.45">
      <c r="A269" t="s">
        <v>2154</v>
      </c>
      <c r="B269" t="str">
        <f>VLOOKUP(Table810[[#This Row],[Player]], FanGraphs_Current___Pitcher[[Name]:[Team]], 2,FALSE)</f>
        <v>DET</v>
      </c>
      <c r="C269" s="1">
        <f>VLOOKUP($A269, 'FanGraphs ZiPS - PreSeason - Pi'!$A$2:$AI$1942, 35, FALSE)</f>
        <v>1.06674</v>
      </c>
      <c r="D269" s="2">
        <f>VLOOKUP(Table810[[#This Row],[Player]], 'FanGraphs ZiPS - PreSeason - Pi'!$A$2:$G$1942, 7, FALSE)/C269</f>
        <v>23.435888782646192</v>
      </c>
      <c r="E269" s="1">
        <f>VLOOKUP($A269,FanGraphs_Current___Pitcher[[Name]:[WARWAR - Wins Above Replacement]], 25, FALSE)</f>
        <v>-0.1</v>
      </c>
      <c r="F269" s="2">
        <f>IFERROR(VLOOKUP(A269, FanGraphs_Current___Pitcher[[Name]:[GG - Games Pitched]], 6, FALSE)/E269, 0)</f>
        <v>-250</v>
      </c>
      <c r="G269" s="2">
        <f>F269-D269</f>
        <v>-273.4358887826462</v>
      </c>
      <c r="H269" s="2">
        <f>E269/VLOOKUP(A269, FanGraphs_Current___Pitcher[[Name]:[GG - Games Pitched]], 6, FALSE)*VLOOKUP(A269,'FanGraphs ZiPS - Update - Pitch'!$B$2:$G$649, 6, FALSE)</f>
        <v>-0.16</v>
      </c>
      <c r="I269" s="2">
        <f>H269-C269</f>
        <v>-1.2267399999999999</v>
      </c>
      <c r="J269" s="2">
        <f>Table810[[#This Row],[Difference in Pre-Season Projected WAR and On-Pace WAR]]/Table810[[#This Row],[Pre-Season Projected WAR]]</f>
        <v>-1.1499896882089355</v>
      </c>
    </row>
    <row r="270" spans="1:10" x14ac:dyDescent="0.45">
      <c r="A270" t="s">
        <v>2362</v>
      </c>
      <c r="B270" t="str">
        <f>VLOOKUP(Table810[[#This Row],[Player]], FanGraphs_Current___Pitcher[[Name]:[Team]], 2,FALSE)</f>
        <v>CHW</v>
      </c>
      <c r="C270" s="1">
        <f>VLOOKUP($A270, 'FanGraphs ZiPS - PreSeason - Pi'!$A$2:$AI$1942, 35, FALSE)</f>
        <v>1.0209900000000001</v>
      </c>
      <c r="D270" s="2">
        <f>VLOOKUP(Table810[[#This Row],[Player]], 'FanGraphs ZiPS - PreSeason - Pi'!$A$2:$G$1942, 7, FALSE)/C270</f>
        <v>21.547713493765855</v>
      </c>
      <c r="E270" s="1">
        <f>VLOOKUP($A270,FanGraphs_Current___Pitcher[[Name]:[WARWAR - Wins Above Replacement]], 25, FALSE)</f>
        <v>-0.1</v>
      </c>
      <c r="F270" s="2">
        <f>IFERROR(VLOOKUP(A270, FanGraphs_Current___Pitcher[[Name]:[GG - Games Pitched]], 6, FALSE)/E270, 0)</f>
        <v>-190</v>
      </c>
      <c r="G270" s="2">
        <f>F270-D270</f>
        <v>-211.54771349376585</v>
      </c>
      <c r="H270" s="2">
        <f>E270/VLOOKUP(A270, FanGraphs_Current___Pitcher[[Name]:[GG - Games Pitched]], 6, FALSE)*VLOOKUP(A270,'FanGraphs ZiPS - Update - Pitch'!$B$2:$G$649, 6, FALSE)</f>
        <v>-0.16315789473684211</v>
      </c>
      <c r="I270" s="2">
        <f>H270-C270</f>
        <v>-1.1841478947368422</v>
      </c>
      <c r="J270" s="2">
        <f>Table810[[#This Row],[Difference in Pre-Season Projected WAR and On-Pace WAR]]/Table810[[#This Row],[Pre-Season Projected WAR]]</f>
        <v>-1.1598036168197947</v>
      </c>
    </row>
    <row r="271" spans="1:10" x14ac:dyDescent="0.45">
      <c r="A271" t="s">
        <v>2365</v>
      </c>
      <c r="B271" t="str">
        <f>VLOOKUP(Table810[[#This Row],[Player]], FanGraphs_Current___Pitcher[[Name]:[Team]], 2,FALSE)</f>
        <v>SFG</v>
      </c>
      <c r="C271" s="1">
        <f>VLOOKUP($A271, 'FanGraphs ZiPS - PreSeason - Pi'!$A$2:$AI$1942, 35, FALSE)</f>
        <v>-3.1192399999999999E-2</v>
      </c>
      <c r="D271" s="2">
        <f>VLOOKUP(Table810[[#This Row],[Player]], 'FanGraphs ZiPS - PreSeason - Pi'!$A$2:$G$1942, 7, FALSE)/C271</f>
        <v>-1474.7182005873226</v>
      </c>
      <c r="E271" s="1">
        <f>VLOOKUP($A271,FanGraphs_Current___Pitcher[[Name]:[WARWAR - Wins Above Replacement]], 25, FALSE)</f>
        <v>-0.1</v>
      </c>
      <c r="F271" s="2">
        <f>IFERROR(VLOOKUP(A271, FanGraphs_Current___Pitcher[[Name]:[GG - Games Pitched]], 6, FALSE)/E271, 0)</f>
        <v>-400</v>
      </c>
      <c r="G271" s="2">
        <f>F271-D271</f>
        <v>1074.7182005873226</v>
      </c>
      <c r="H271" s="2">
        <f>E271/VLOOKUP(A271, FanGraphs_Current___Pitcher[[Name]:[GG - Games Pitched]], 6, FALSE)*VLOOKUP(A271,'FanGraphs ZiPS - Update - Pitch'!$B$2:$G$649, 6, FALSE)</f>
        <v>-0.16500000000000001</v>
      </c>
      <c r="I271" s="2">
        <f>H271-C271</f>
        <v>-0.1338076</v>
      </c>
      <c r="J271" s="2">
        <f>Table810[[#This Row],[Difference in Pre-Season Projected WAR and On-Pace WAR]]/Table810[[#This Row],[Pre-Season Projected WAR]]</f>
        <v>4.2897500673240918</v>
      </c>
    </row>
    <row r="272" spans="1:10" x14ac:dyDescent="0.45">
      <c r="A272" t="s">
        <v>2159</v>
      </c>
      <c r="B272" t="str">
        <f>VLOOKUP(Table810[[#This Row],[Player]], FanGraphs_Current___Pitcher[[Name]:[Team]], 2,FALSE)</f>
        <v>LAA</v>
      </c>
      <c r="C272" s="1">
        <f>VLOOKUP($A272, 'FanGraphs ZiPS - PreSeason - Pi'!$A$2:$AI$1942, 35, FALSE)</f>
        <v>1.2256400000000001</v>
      </c>
      <c r="D272" s="2">
        <f>VLOOKUP(Table810[[#This Row],[Player]], 'FanGraphs ZiPS - PreSeason - Pi'!$A$2:$G$1942, 7, FALSE)/C272</f>
        <v>16.318005287033714</v>
      </c>
      <c r="E272" s="1">
        <f>VLOOKUP($A272,FanGraphs_Current___Pitcher[[Name]:[WARWAR - Wins Above Replacement]], 25, FALSE)</f>
        <v>-0.1</v>
      </c>
      <c r="F272" s="2">
        <f>IFERROR(VLOOKUP(A272, FanGraphs_Current___Pitcher[[Name]:[GG - Games Pitched]], 6, FALSE)/E272, 0)</f>
        <v>-180</v>
      </c>
      <c r="G272" s="2">
        <f>F272-D272</f>
        <v>-196.31800528703371</v>
      </c>
      <c r="H272" s="2">
        <f>E272/VLOOKUP(A272, FanGraphs_Current___Pitcher[[Name]:[GG - Games Pitched]], 6, FALSE)*VLOOKUP(A272,'FanGraphs ZiPS - Update - Pitch'!$B$2:$G$649, 6, FALSE)</f>
        <v>-0.16666666666666669</v>
      </c>
      <c r="I272" s="2">
        <f>H272-C272</f>
        <v>-1.3923066666666668</v>
      </c>
      <c r="J272" s="2">
        <f>Table810[[#This Row],[Difference in Pre-Season Projected WAR and On-Pace WAR]]/Table810[[#This Row],[Pre-Season Projected WAR]]</f>
        <v>-1.1359833773919477</v>
      </c>
    </row>
    <row r="273" spans="1:10" x14ac:dyDescent="0.45">
      <c r="A273" t="s">
        <v>2165</v>
      </c>
      <c r="B273" t="str">
        <f>VLOOKUP(Table810[[#This Row],[Player]], FanGraphs_Current___Pitcher[[Name]:[Team]], 2,FALSE)</f>
        <v>2 Tms</v>
      </c>
      <c r="C273" s="1">
        <f>VLOOKUP($A273, 'FanGraphs ZiPS - PreSeason - Pi'!$A$2:$AI$1942, 35, FALSE)</f>
        <v>1.62018</v>
      </c>
      <c r="D273" s="2">
        <f>VLOOKUP(Table810[[#This Row],[Player]], 'FanGraphs ZiPS - PreSeason - Pi'!$A$2:$G$1942, 7, FALSE)/C273</f>
        <v>16.04759964942167</v>
      </c>
      <c r="E273" s="1">
        <f>VLOOKUP($A273,FanGraphs_Current___Pitcher[[Name]:[WARWAR - Wins Above Replacement]], 25, FALSE)</f>
        <v>-0.1</v>
      </c>
      <c r="F273" s="2">
        <f>IFERROR(VLOOKUP(A273, FanGraphs_Current___Pitcher[[Name]:[GG - Games Pitched]], 6, FALSE)/E273, 0)</f>
        <v>-220</v>
      </c>
      <c r="G273" s="2">
        <f>F273-D273</f>
        <v>-236.04759964942167</v>
      </c>
      <c r="H273" s="2">
        <f>E273/VLOOKUP(A273, FanGraphs_Current___Pitcher[[Name]:[GG - Games Pitched]], 6, FALSE)*VLOOKUP(A273,'FanGraphs ZiPS - Update - Pitch'!$B$2:$G$649, 6, FALSE)</f>
        <v>-0.16818181818181821</v>
      </c>
      <c r="I273" s="2">
        <f>H273-C273</f>
        <v>-1.7883618181818182</v>
      </c>
      <c r="J273" s="2">
        <f>Table810[[#This Row],[Difference in Pre-Season Projected WAR and On-Pace WAR]]/Table810[[#This Row],[Pre-Season Projected WAR]]</f>
        <v>-1.1038044033266787</v>
      </c>
    </row>
    <row r="274" spans="1:10" x14ac:dyDescent="0.45">
      <c r="A274" t="s">
        <v>2219</v>
      </c>
      <c r="B274" t="str">
        <f>VLOOKUP(Table810[[#This Row],[Player]], FanGraphs_Current___Pitcher[[Name]:[Team]], 2,FALSE)</f>
        <v>2 Tms</v>
      </c>
      <c r="C274" s="1">
        <f>VLOOKUP($A274, 'FanGraphs ZiPS - PreSeason - Pi'!$A$2:$AI$1942, 35, FALSE)</f>
        <v>0.57071700000000003</v>
      </c>
      <c r="D274" s="2">
        <f>VLOOKUP(Table810[[#This Row],[Player]], 'FanGraphs ZiPS - PreSeason - Pi'!$A$2:$G$1942, 7, FALSE)/C274</f>
        <v>52.565457135497979</v>
      </c>
      <c r="E274" s="1">
        <f>VLOOKUP($A274,FanGraphs_Current___Pitcher[[Name]:[WARWAR - Wins Above Replacement]], 25, FALSE)</f>
        <v>-0.1</v>
      </c>
      <c r="F274" s="2">
        <f>IFERROR(VLOOKUP(A274, FanGraphs_Current___Pitcher[[Name]:[GG - Games Pitched]], 6, FALSE)/E274, 0)</f>
        <v>-230</v>
      </c>
      <c r="G274" s="2">
        <f>F274-D274</f>
        <v>-282.56545713549798</v>
      </c>
      <c r="H274" s="2">
        <f>E274/VLOOKUP(A274, FanGraphs_Current___Pitcher[[Name]:[GG - Games Pitched]], 6, FALSE)*VLOOKUP(A274,'FanGraphs ZiPS - Update - Pitch'!$B$2:$G$649, 6, FALSE)</f>
        <v>-0.17391304347826086</v>
      </c>
      <c r="I274" s="2">
        <f>H274-C274</f>
        <v>-0.74463004347826089</v>
      </c>
      <c r="J274" s="2">
        <f>Table810[[#This Row],[Difference in Pre-Season Projected WAR and On-Pace WAR]]/Table810[[#This Row],[Pre-Season Projected WAR]]</f>
        <v>-1.3047272877420173</v>
      </c>
    </row>
    <row r="275" spans="1:10" x14ac:dyDescent="0.45">
      <c r="A275" t="s">
        <v>2202</v>
      </c>
      <c r="B275" t="str">
        <f>VLOOKUP(Table810[[#This Row],[Player]], FanGraphs_Current___Pitcher[[Name]:[Team]], 2,FALSE)</f>
        <v>CHC</v>
      </c>
      <c r="C275" s="1">
        <f>VLOOKUP($A275, 'FanGraphs ZiPS - PreSeason - Pi'!$A$2:$AI$1942, 35, FALSE)</f>
        <v>1.11694</v>
      </c>
      <c r="D275" s="2">
        <f>VLOOKUP(Table810[[#This Row],[Player]], 'FanGraphs ZiPS - PreSeason - Pi'!$A$2:$G$1942, 7, FALSE)/C275</f>
        <v>26.859097176213581</v>
      </c>
      <c r="E275" s="1">
        <f>VLOOKUP($A275,FanGraphs_Current___Pitcher[[Name]:[WARWAR - Wins Above Replacement]], 25, FALSE)</f>
        <v>-0.1</v>
      </c>
      <c r="F275" s="2">
        <f>IFERROR(VLOOKUP(A275, FanGraphs_Current___Pitcher[[Name]:[GG - Games Pitched]], 6, FALSE)/E275, 0)</f>
        <v>-210</v>
      </c>
      <c r="G275" s="2">
        <f>F275-D275</f>
        <v>-236.8590971762136</v>
      </c>
      <c r="H275" s="2">
        <f>E275/VLOOKUP(A275, FanGraphs_Current___Pitcher[[Name]:[GG - Games Pitched]], 6, FALSE)*VLOOKUP(A275,'FanGraphs ZiPS - Update - Pitch'!$B$2:$G$649, 6, FALSE)</f>
        <v>-0.1761904761904762</v>
      </c>
      <c r="I275" s="2">
        <f>H275-C275</f>
        <v>-1.2931304761904763</v>
      </c>
      <c r="J275" s="2">
        <f>Table810[[#This Row],[Difference in Pre-Season Projected WAR and On-Pace WAR]]/Table810[[#This Row],[Pre-Season Projected WAR]]</f>
        <v>-1.1577439040507782</v>
      </c>
    </row>
    <row r="276" spans="1:10" x14ac:dyDescent="0.45">
      <c r="A276" t="s">
        <v>2267</v>
      </c>
      <c r="B276" t="str">
        <f>VLOOKUP(Table810[[#This Row],[Player]], FanGraphs_Current___Pitcher[[Name]:[Team]], 2,FALSE)</f>
        <v>SFG</v>
      </c>
      <c r="C276" s="1">
        <f>VLOOKUP($A276, 'FanGraphs ZiPS - PreSeason - Pi'!$A$2:$AI$1942, 35, FALSE)</f>
        <v>1.0672600000000001</v>
      </c>
      <c r="D276" s="2">
        <f>VLOOKUP(Table810[[#This Row],[Player]], 'FanGraphs ZiPS - PreSeason - Pi'!$A$2:$G$1942, 7, FALSE)/C276</f>
        <v>22.487491332946046</v>
      </c>
      <c r="E276" s="1">
        <f>VLOOKUP($A276,FanGraphs_Current___Pitcher[[Name]:[WARWAR - Wins Above Replacement]], 25, FALSE)</f>
        <v>-0.1</v>
      </c>
      <c r="F276" s="2">
        <f>IFERROR(VLOOKUP(A276, FanGraphs_Current___Pitcher[[Name]:[GG - Games Pitched]], 6, FALSE)/E276, 0)</f>
        <v>-120</v>
      </c>
      <c r="G276" s="2">
        <f>F276-D276</f>
        <v>-142.48749133294604</v>
      </c>
      <c r="H276" s="2">
        <f>E276/VLOOKUP(A276, FanGraphs_Current___Pitcher[[Name]:[GG - Games Pitched]], 6, FALSE)*VLOOKUP(A276,'FanGraphs ZiPS - Update - Pitch'!$B$2:$G$649, 6, FALSE)</f>
        <v>-0.19166666666666665</v>
      </c>
      <c r="I276" s="2">
        <f>H276-C276</f>
        <v>-1.2589266666666667</v>
      </c>
      <c r="J276" s="2">
        <f>Table810[[#This Row],[Difference in Pre-Season Projected WAR and On-Pace WAR]]/Table810[[#This Row],[Pre-Season Projected WAR]]</f>
        <v>-1.1795876043950553</v>
      </c>
    </row>
    <row r="277" spans="1:10" x14ac:dyDescent="0.45">
      <c r="A277" t="s">
        <v>2138</v>
      </c>
      <c r="B277" t="str">
        <f>VLOOKUP(Table810[[#This Row],[Player]], FanGraphs_Current___Pitcher[[Name]:[Team]], 2,FALSE)</f>
        <v>SDP</v>
      </c>
      <c r="C277" s="1">
        <f>VLOOKUP($A277, 'FanGraphs ZiPS - PreSeason - Pi'!$A$2:$AI$1942, 35, FALSE)</f>
        <v>2.4885299999999999</v>
      </c>
      <c r="D277" s="2">
        <f>VLOOKUP(Table810[[#This Row],[Player]], 'FanGraphs ZiPS - PreSeason - Pi'!$A$2:$G$1942, 7, FALSE)/C277</f>
        <v>9.6442478089474513</v>
      </c>
      <c r="E277" s="1">
        <f>VLOOKUP($A277,FanGraphs_Current___Pitcher[[Name]:[WARWAR - Wins Above Replacement]], 25, FALSE)</f>
        <v>-0.1</v>
      </c>
      <c r="F277" s="2">
        <f>IFERROR(VLOOKUP(A277, FanGraphs_Current___Pitcher[[Name]:[GG - Games Pitched]], 6, FALSE)/E277, 0)</f>
        <v>-100</v>
      </c>
      <c r="G277" s="2">
        <f>F277-D277</f>
        <v>-109.64424780894745</v>
      </c>
      <c r="H277" s="2">
        <f>E277/VLOOKUP(A277, FanGraphs_Current___Pitcher[[Name]:[GG - Games Pitched]], 6, FALSE)*VLOOKUP(A277,'FanGraphs ZiPS - Update - Pitch'!$B$2:$G$649, 6, FALSE)</f>
        <v>-0.2</v>
      </c>
      <c r="I277" s="2">
        <f>H277-C277</f>
        <v>-2.6885300000000001</v>
      </c>
      <c r="J277" s="2">
        <f>Table810[[#This Row],[Difference in Pre-Season Projected WAR and On-Pace WAR]]/Table810[[#This Row],[Pre-Season Projected WAR]]</f>
        <v>-1.0803687317412289</v>
      </c>
    </row>
    <row r="278" spans="1:10" x14ac:dyDescent="0.45">
      <c r="A278" t="s">
        <v>2227</v>
      </c>
      <c r="B278" t="str">
        <f>VLOOKUP(Table810[[#This Row],[Player]], FanGraphs_Current___Pitcher[[Name]:[Team]], 2,FALSE)</f>
        <v>OAK</v>
      </c>
      <c r="C278" s="1">
        <f>VLOOKUP($A278, 'FanGraphs ZiPS - PreSeason - Pi'!$A$2:$AI$1942, 35, FALSE)</f>
        <v>1.1662300000000001</v>
      </c>
      <c r="D278" s="2">
        <f>VLOOKUP(Table810[[#This Row],[Player]], 'FanGraphs ZiPS - PreSeason - Pi'!$A$2:$G$1942, 7, FALSE)/C278</f>
        <v>19.721667252600259</v>
      </c>
      <c r="E278" s="1">
        <f>VLOOKUP($A278,FanGraphs_Current___Pitcher[[Name]:[WARWAR - Wins Above Replacement]], 25, FALSE)</f>
        <v>-0.1</v>
      </c>
      <c r="F278" s="2">
        <f>IFERROR(VLOOKUP(A278, FanGraphs_Current___Pitcher[[Name]:[GG - Games Pitched]], 6, FALSE)/E278, 0)</f>
        <v>-90</v>
      </c>
      <c r="G278" s="2">
        <f>F278-D278</f>
        <v>-109.72166725260026</v>
      </c>
      <c r="H278" s="2">
        <f>E278/VLOOKUP(A278, FanGraphs_Current___Pitcher[[Name]:[GG - Games Pitched]], 6, FALSE)*VLOOKUP(A278,'FanGraphs ZiPS - Update - Pitch'!$B$2:$G$649, 6, FALSE)</f>
        <v>-0.21111111111111111</v>
      </c>
      <c r="I278" s="2">
        <f>H278-C278</f>
        <v>-1.3773411111111111</v>
      </c>
      <c r="J278" s="2">
        <f>Table810[[#This Row],[Difference in Pre-Season Projected WAR and On-Pace WAR]]/Table810[[#This Row],[Pre-Season Projected WAR]]</f>
        <v>-1.181020134202611</v>
      </c>
    </row>
    <row r="279" spans="1:10" x14ac:dyDescent="0.45">
      <c r="A279" t="s">
        <v>2260</v>
      </c>
      <c r="B279" t="str">
        <f>VLOOKUP(Table810[[#This Row],[Player]], FanGraphs_Current___Pitcher[[Name]:[Team]], 2,FALSE)</f>
        <v>PHI</v>
      </c>
      <c r="C279" s="1">
        <f>VLOOKUP($A279, 'FanGraphs ZiPS - PreSeason - Pi'!$A$2:$AI$1942, 35, FALSE)</f>
        <v>1.7703500000000001</v>
      </c>
      <c r="D279" s="2">
        <f>VLOOKUP(Table810[[#This Row],[Player]], 'FanGraphs ZiPS - PreSeason - Pi'!$A$2:$G$1942, 7, FALSE)/C279</f>
        <v>15.251221509870929</v>
      </c>
      <c r="E279" s="1">
        <f>VLOOKUP($A279,FanGraphs_Current___Pitcher[[Name]:[WARWAR - Wins Above Replacement]], 25, FALSE)</f>
        <v>-0.1</v>
      </c>
      <c r="F279" s="2">
        <f>IFERROR(VLOOKUP(A279, FanGraphs_Current___Pitcher[[Name]:[GG - Games Pitched]], 6, FALSE)/E279, 0)</f>
        <v>-100</v>
      </c>
      <c r="G279" s="2">
        <f>F279-D279</f>
        <v>-115.25122150987093</v>
      </c>
      <c r="H279" s="2">
        <f>E279/VLOOKUP(A279, FanGraphs_Current___Pitcher[[Name]:[GG - Games Pitched]], 6, FALSE)*VLOOKUP(A279,'FanGraphs ZiPS - Update - Pitch'!$B$2:$G$649, 6, FALSE)</f>
        <v>-0.22</v>
      </c>
      <c r="I279" s="2">
        <f>H279-C279</f>
        <v>-1.9903500000000001</v>
      </c>
      <c r="J279" s="2">
        <f>Table810[[#This Row],[Difference in Pre-Season Projected WAR and On-Pace WAR]]/Table810[[#This Row],[Pre-Season Projected WAR]]</f>
        <v>-1.1242692123026521</v>
      </c>
    </row>
    <row r="280" spans="1:10" x14ac:dyDescent="0.45">
      <c r="A280" t="s">
        <v>2312</v>
      </c>
      <c r="B280" t="str">
        <f>VLOOKUP(Table810[[#This Row],[Player]], FanGraphs_Current___Pitcher[[Name]:[Team]], 2,FALSE)</f>
        <v>LAD</v>
      </c>
      <c r="C280" s="1">
        <f>VLOOKUP($A280, 'FanGraphs ZiPS - PreSeason - Pi'!$A$2:$AI$1942, 35, FALSE)</f>
        <v>1.0859700000000001</v>
      </c>
      <c r="D280" s="2">
        <f>VLOOKUP(Table810[[#This Row],[Player]], 'FanGraphs ZiPS - PreSeason - Pi'!$A$2:$G$1942, 7, FALSE)/C280</f>
        <v>22.10005801265228</v>
      </c>
      <c r="E280" s="1">
        <f>VLOOKUP($A280,FanGraphs_Current___Pitcher[[Name]:[WARWAR - Wins Above Replacement]], 25, FALSE)</f>
        <v>-0.2</v>
      </c>
      <c r="F280" s="2">
        <f>IFERROR(VLOOKUP(A280, FanGraphs_Current___Pitcher[[Name]:[GG - Games Pitched]], 6, FALSE)/E280, 0)</f>
        <v>-115</v>
      </c>
      <c r="G280" s="2">
        <f>F280-D280</f>
        <v>-137.10005801265228</v>
      </c>
      <c r="H280" s="2">
        <f>E280/VLOOKUP(A280, FanGraphs_Current___Pitcher[[Name]:[GG - Games Pitched]], 6, FALSE)*VLOOKUP(A280,'FanGraphs ZiPS - Update - Pitch'!$B$2:$G$649, 6, FALSE)</f>
        <v>-0.32173913043478264</v>
      </c>
      <c r="I280" s="2">
        <f>H280-C280</f>
        <v>-1.4077091304347826</v>
      </c>
      <c r="J280" s="2">
        <f>Table810[[#This Row],[Difference in Pre-Season Projected WAR and On-Pace WAR]]/Table810[[#This Row],[Pre-Season Projected WAR]]</f>
        <v>-1.2962688936478748</v>
      </c>
    </row>
    <row r="281" spans="1:10" x14ac:dyDescent="0.45">
      <c r="A281" t="s">
        <v>2451</v>
      </c>
      <c r="B281" t="str">
        <f>VLOOKUP(Table810[[#This Row],[Player]], FanGraphs_Current___Pitcher[[Name]:[Team]], 2,FALSE)</f>
        <v>KCR</v>
      </c>
      <c r="C281" s="1">
        <f>VLOOKUP($A281, 'FanGraphs ZiPS - PreSeason - Pi'!$A$2:$AI$1942, 35, FALSE)</f>
        <v>0.33322400000000002</v>
      </c>
      <c r="D281" s="2">
        <f>VLOOKUP(Table810[[#This Row],[Player]], 'FanGraphs ZiPS - PreSeason - Pi'!$A$2:$G$1942, 7, FALSE)/C281</f>
        <v>120.03937291431589</v>
      </c>
      <c r="E281" s="1">
        <f>VLOOKUP($A281,FanGraphs_Current___Pitcher[[Name]:[WARWAR - Wins Above Replacement]], 25, FALSE)</f>
        <v>-0.2</v>
      </c>
      <c r="F281" s="2">
        <f>IFERROR(VLOOKUP(A281, FanGraphs_Current___Pitcher[[Name]:[GG - Games Pitched]], 6, FALSE)/E281, 0)</f>
        <v>-165</v>
      </c>
      <c r="G281" s="2">
        <f>F281-D281</f>
        <v>-285.03937291431589</v>
      </c>
      <c r="H281" s="2">
        <f>E281/VLOOKUP(A281, FanGraphs_Current___Pitcher[[Name]:[GG - Games Pitched]], 6, FALSE)*VLOOKUP(A281,'FanGraphs ZiPS - Update - Pitch'!$B$2:$G$649, 6, FALSE)</f>
        <v>-0.33333333333333331</v>
      </c>
      <c r="I281" s="2">
        <f>H281-C281</f>
        <v>-0.66655733333333334</v>
      </c>
      <c r="J281" s="2">
        <f>Table810[[#This Row],[Difference in Pre-Season Projected WAR and On-Pace WAR]]/Table810[[#This Row],[Pre-Season Projected WAR]]</f>
        <v>-2.0003281076192989</v>
      </c>
    </row>
    <row r="282" spans="1:10" x14ac:dyDescent="0.45">
      <c r="A282" t="s">
        <v>2466</v>
      </c>
      <c r="B282" t="str">
        <f>VLOOKUP(Table810[[#This Row],[Player]], FanGraphs_Current___Pitcher[[Name]:[Team]], 2,FALSE)</f>
        <v>LAA</v>
      </c>
      <c r="C282" s="1">
        <f>VLOOKUP($A282, 'FanGraphs ZiPS - PreSeason - Pi'!$A$2:$AI$1942, 35, FALSE)</f>
        <v>-0.21431500000000001</v>
      </c>
      <c r="D282" s="2">
        <f>VLOOKUP(Table810[[#This Row],[Player]], 'FanGraphs ZiPS - PreSeason - Pi'!$A$2:$G$1942, 7, FALSE)/C282</f>
        <v>-130.64881132911836</v>
      </c>
      <c r="E282" s="1">
        <f>VLOOKUP($A282,FanGraphs_Current___Pitcher[[Name]:[WARWAR - Wins Above Replacement]], 25, FALSE)</f>
        <v>-0.2</v>
      </c>
      <c r="F282" s="2">
        <f>IFERROR(VLOOKUP(A282, FanGraphs_Current___Pitcher[[Name]:[GG - Games Pitched]], 6, FALSE)/E282, 0)</f>
        <v>-105</v>
      </c>
      <c r="G282" s="2">
        <f>F282-D282</f>
        <v>25.648811329118359</v>
      </c>
      <c r="H282" s="2">
        <f>E282/VLOOKUP(A282, FanGraphs_Current___Pitcher[[Name]:[GG - Games Pitched]], 6, FALSE)*VLOOKUP(A282,'FanGraphs ZiPS - Update - Pitch'!$B$2:$G$649, 6, FALSE)</f>
        <v>-0.34285714285714286</v>
      </c>
      <c r="I282" s="2">
        <f>H282-C282</f>
        <v>-0.12854214285714285</v>
      </c>
      <c r="J282" s="2">
        <f>Table810[[#This Row],[Difference in Pre-Season Projected WAR and On-Pace WAR]]/Table810[[#This Row],[Pre-Season Projected WAR]]</f>
        <v>0.59978136321369413</v>
      </c>
    </row>
    <row r="283" spans="1:10" x14ac:dyDescent="0.45">
      <c r="A283" t="s">
        <v>2391</v>
      </c>
      <c r="B283" t="str">
        <f>VLOOKUP(Table810[[#This Row],[Player]], FanGraphs_Current___Pitcher[[Name]:[Team]], 2,FALSE)</f>
        <v>PIT</v>
      </c>
      <c r="C283" s="1">
        <f>VLOOKUP($A283, 'FanGraphs ZiPS - PreSeason - Pi'!$A$2:$AI$1942, 35, FALSE)</f>
        <v>0.48527999999999999</v>
      </c>
      <c r="D283" s="2">
        <f>VLOOKUP(Table810[[#This Row],[Player]], 'FanGraphs ZiPS - PreSeason - Pi'!$A$2:$G$1942, 7, FALSE)/C283</f>
        <v>109.21529838443786</v>
      </c>
      <c r="E283" s="1">
        <f>VLOOKUP($A283,FanGraphs_Current___Pitcher[[Name]:[WARWAR - Wins Above Replacement]], 25, FALSE)</f>
        <v>-0.2</v>
      </c>
      <c r="F283" s="2">
        <f>IFERROR(VLOOKUP(A283, FanGraphs_Current___Pitcher[[Name]:[GG - Games Pitched]], 6, FALSE)/E283, 0)</f>
        <v>-180</v>
      </c>
      <c r="G283" s="2">
        <f>F283-D283</f>
        <v>-289.21529838443786</v>
      </c>
      <c r="H283" s="2">
        <f>E283/VLOOKUP(A283, FanGraphs_Current___Pitcher[[Name]:[GG - Games Pitched]], 6, FALSE)*VLOOKUP(A283,'FanGraphs ZiPS - Update - Pitch'!$B$2:$G$649, 6, FALSE)</f>
        <v>-0.35555555555555557</v>
      </c>
      <c r="I283" s="2">
        <f>H283-C283</f>
        <v>-0.84083555555555556</v>
      </c>
      <c r="J283" s="2">
        <f>Table810[[#This Row],[Difference in Pre-Season Projected WAR and On-Pace WAR]]/Table810[[#This Row],[Pre-Season Projected WAR]]</f>
        <v>-1.7326812470234825</v>
      </c>
    </row>
    <row r="284" spans="1:10" x14ac:dyDescent="0.45">
      <c r="A284" t="s">
        <v>2193</v>
      </c>
      <c r="B284" t="str">
        <f>VLOOKUP(Table810[[#This Row],[Player]], FanGraphs_Current___Pitcher[[Name]:[Team]], 2,FALSE)</f>
        <v>HOU</v>
      </c>
      <c r="C284" s="1">
        <f>VLOOKUP($A284, 'FanGraphs ZiPS - PreSeason - Pi'!$A$2:$AI$1942, 35, FALSE)</f>
        <v>0.78067200000000003</v>
      </c>
      <c r="D284" s="2">
        <f>VLOOKUP(Table810[[#This Row],[Player]], 'FanGraphs ZiPS - PreSeason - Pi'!$A$2:$G$1942, 7, FALSE)/C284</f>
        <v>79.4187571733071</v>
      </c>
      <c r="E284" s="1">
        <f>VLOOKUP($A284,FanGraphs_Current___Pitcher[[Name]:[WARWAR - Wins Above Replacement]], 25, FALSE)</f>
        <v>-0.2</v>
      </c>
      <c r="F284" s="2">
        <f>IFERROR(VLOOKUP(A284, FanGraphs_Current___Pitcher[[Name]:[GG - Games Pitched]], 6, FALSE)/E284, 0)</f>
        <v>-200</v>
      </c>
      <c r="G284" s="2">
        <f>F284-D284</f>
        <v>-279.41875717330709</v>
      </c>
      <c r="H284" s="2">
        <f>E284/VLOOKUP(A284, FanGraphs_Current___Pitcher[[Name]:[GG - Games Pitched]], 6, FALSE)*VLOOKUP(A284,'FanGraphs ZiPS - Update - Pitch'!$B$2:$G$649, 6, FALSE)</f>
        <v>-0.36</v>
      </c>
      <c r="I284" s="2">
        <f>H284-C284</f>
        <v>-1.1406719999999999</v>
      </c>
      <c r="J284" s="5">
        <f>Table810[[#This Row],[Difference in Pre-Season Projected WAR and On-Pace WAR]]/Table810[[#This Row],[Pre-Season Projected WAR]]</f>
        <v>-1.4611411706837185</v>
      </c>
    </row>
    <row r="285" spans="1:10" x14ac:dyDescent="0.45">
      <c r="A285" t="s">
        <v>2168</v>
      </c>
      <c r="B285" t="str">
        <f>VLOOKUP(Table810[[#This Row],[Player]], FanGraphs_Current___Pitcher[[Name]:[Team]], 2,FALSE)</f>
        <v>CHC</v>
      </c>
      <c r="C285" s="1">
        <f>VLOOKUP($A285, 'FanGraphs ZiPS - PreSeason - Pi'!$A$2:$AI$1942, 35, FALSE)</f>
        <v>1.59613</v>
      </c>
      <c r="D285" s="2">
        <f>VLOOKUP(Table810[[#This Row],[Player]], 'FanGraphs ZiPS - PreSeason - Pi'!$A$2:$G$1942, 7, FALSE)/C285</f>
        <v>15.662884602131404</v>
      </c>
      <c r="E285" s="1">
        <f>VLOOKUP($A285,FanGraphs_Current___Pitcher[[Name]:[WARWAR - Wins Above Replacement]], 25, FALSE)</f>
        <v>-0.2</v>
      </c>
      <c r="F285" s="2">
        <f>IFERROR(VLOOKUP(A285, FanGraphs_Current___Pitcher[[Name]:[GG - Games Pitched]], 6, FALSE)/E285, 0)</f>
        <v>-75</v>
      </c>
      <c r="G285" s="2">
        <f>F285-D285</f>
        <v>-90.662884602131399</v>
      </c>
      <c r="H285" s="2">
        <f>E285/VLOOKUP(A285, FanGraphs_Current___Pitcher[[Name]:[GG - Games Pitched]], 6, FALSE)*VLOOKUP(A285,'FanGraphs ZiPS - Update - Pitch'!$B$2:$G$649, 6, FALSE)</f>
        <v>-0.36000000000000004</v>
      </c>
      <c r="I285" s="2">
        <f>H285-C285</f>
        <v>-1.9561300000000001</v>
      </c>
      <c r="J285" s="2">
        <f>Table810[[#This Row],[Difference in Pre-Season Projected WAR and On-Pace WAR]]/Table810[[#This Row],[Pre-Season Projected WAR]]</f>
        <v>-1.2255455382706923</v>
      </c>
    </row>
    <row r="286" spans="1:10" x14ac:dyDescent="0.45">
      <c r="A286" t="s">
        <v>2185</v>
      </c>
      <c r="B286" t="str">
        <f>VLOOKUP(Table810[[#This Row],[Player]], FanGraphs_Current___Pitcher[[Name]:[Team]], 2,FALSE)</f>
        <v>MIL</v>
      </c>
      <c r="C286" s="1">
        <f>VLOOKUP($A286, 'FanGraphs ZiPS - PreSeason - Pi'!$A$2:$AI$1942, 35, FALSE)</f>
        <v>0.829287</v>
      </c>
      <c r="D286" s="2">
        <f>VLOOKUP(Table810[[#This Row],[Player]], 'FanGraphs ZiPS - PreSeason - Pi'!$A$2:$G$1942, 7, FALSE)/C286</f>
        <v>45.822495710170301</v>
      </c>
      <c r="E286" s="1">
        <f>VLOOKUP($A286,FanGraphs_Current___Pitcher[[Name]:[WARWAR - Wins Above Replacement]], 25, FALSE)</f>
        <v>-0.2</v>
      </c>
      <c r="F286" s="2">
        <f>IFERROR(VLOOKUP(A286, FanGraphs_Current___Pitcher[[Name]:[GG - Games Pitched]], 6, FALSE)/E286, 0)</f>
        <v>-100</v>
      </c>
      <c r="G286" s="2">
        <f>F286-D286</f>
        <v>-145.8224957101703</v>
      </c>
      <c r="H286" s="2">
        <f>E286/VLOOKUP(A286, FanGraphs_Current___Pitcher[[Name]:[GG - Games Pitched]], 6, FALSE)*VLOOKUP(A286,'FanGraphs ZiPS - Update - Pitch'!$B$2:$G$649, 6, FALSE)</f>
        <v>-0.38</v>
      </c>
      <c r="I286" s="2">
        <f>H286-C286</f>
        <v>-1.209287</v>
      </c>
      <c r="J286" s="2">
        <f>Table810[[#This Row],[Difference in Pre-Season Projected WAR and On-Pace WAR]]/Table810[[#This Row],[Pre-Season Projected WAR]]</f>
        <v>-1.458224957101703</v>
      </c>
    </row>
    <row r="287" spans="1:10" x14ac:dyDescent="0.45">
      <c r="A287" t="s">
        <v>2450</v>
      </c>
      <c r="B287" t="str">
        <f>VLOOKUP(Table810[[#This Row],[Player]], FanGraphs_Current___Pitcher[[Name]:[Team]], 2,FALSE)</f>
        <v>2 Tms</v>
      </c>
      <c r="C287" s="1">
        <f>VLOOKUP($A287, 'FanGraphs ZiPS - PreSeason - Pi'!$A$2:$AI$1942, 35, FALSE)</f>
        <v>9.7760399999999997E-2</v>
      </c>
      <c r="D287" s="2">
        <f>VLOOKUP(Table810[[#This Row],[Player]], 'FanGraphs ZiPS - PreSeason - Pi'!$A$2:$G$1942, 7, FALSE)/C287</f>
        <v>265.9563586073707</v>
      </c>
      <c r="E287" s="1">
        <f>VLOOKUP($A287,FanGraphs_Current___Pitcher[[Name]:[WARWAR - Wins Above Replacement]], 25, FALSE)</f>
        <v>-0.2</v>
      </c>
      <c r="F287" s="2">
        <f>IFERROR(VLOOKUP(A287, FanGraphs_Current___Pitcher[[Name]:[GG - Games Pitched]], 6, FALSE)/E287, 0)</f>
        <v>-70</v>
      </c>
      <c r="G287" s="2">
        <f>F287-D287</f>
        <v>-335.9563586073707</v>
      </c>
      <c r="H287" s="2">
        <f>E287/VLOOKUP(A287, FanGraphs_Current___Pitcher[[Name]:[GG - Games Pitched]], 6, FALSE)*VLOOKUP(A287,'FanGraphs ZiPS - Update - Pitch'!$B$2:$G$649, 6, FALSE)</f>
        <v>-0.38571428571428573</v>
      </c>
      <c r="I287" s="2">
        <f>H287-C287</f>
        <v>-0.48347468571428576</v>
      </c>
      <c r="J287" s="2">
        <f>Table810[[#This Row],[Difference in Pre-Season Projected WAR and On-Pace WAR]]/Table810[[#This Row],[Pre-Season Projected WAR]]</f>
        <v>-4.9455064189005542</v>
      </c>
    </row>
    <row r="288" spans="1:10" x14ac:dyDescent="0.45">
      <c r="A288" t="s">
        <v>2366</v>
      </c>
      <c r="B288" t="str">
        <f>VLOOKUP(Table810[[#This Row],[Player]], FanGraphs_Current___Pitcher[[Name]:[Team]], 2,FALSE)</f>
        <v>SEA</v>
      </c>
      <c r="C288" s="1">
        <f>VLOOKUP($A288, 'FanGraphs ZiPS - PreSeason - Pi'!$A$2:$AI$1942, 35, FALSE)</f>
        <v>0.71817299999999995</v>
      </c>
      <c r="D288" s="2">
        <f>VLOOKUP(Table810[[#This Row],[Player]], 'FanGraphs ZiPS - PreSeason - Pi'!$A$2:$G$1942, 7, FALSE)/C288</f>
        <v>29.240865362524072</v>
      </c>
      <c r="E288" s="1">
        <f>VLOOKUP($A288,FanGraphs_Current___Pitcher[[Name]:[WARWAR - Wins Above Replacement]], 25, FALSE)</f>
        <v>-0.2</v>
      </c>
      <c r="F288" s="2">
        <f>IFERROR(VLOOKUP(A288, FanGraphs_Current___Pitcher[[Name]:[GG - Games Pitched]], 6, FALSE)/E288, 0)</f>
        <v>-40</v>
      </c>
      <c r="G288" s="2">
        <f>F288-D288</f>
        <v>-69.240865362524076</v>
      </c>
      <c r="H288" s="2">
        <f>E288/VLOOKUP(A288, FanGraphs_Current___Pitcher[[Name]:[GG - Games Pitched]], 6, FALSE)*VLOOKUP(A288,'FanGraphs ZiPS - Update - Pitch'!$B$2:$G$649, 6, FALSE)</f>
        <v>-0.42500000000000004</v>
      </c>
      <c r="I288" s="2">
        <f>H288-C288</f>
        <v>-1.143173</v>
      </c>
      <c r="J288" s="2">
        <f>Table810[[#This Row],[Difference in Pre-Season Projected WAR and On-Pace WAR]]/Table810[[#This Row],[Pre-Season Projected WAR]]</f>
        <v>-1.5917794180510825</v>
      </c>
    </row>
    <row r="289" spans="1:10" x14ac:dyDescent="0.45">
      <c r="A289" t="s">
        <v>2379</v>
      </c>
      <c r="B289" t="str">
        <f>VLOOKUP(Table810[[#This Row],[Player]], FanGraphs_Current___Pitcher[[Name]:[Team]], 2,FALSE)</f>
        <v>CHW</v>
      </c>
      <c r="C289" s="1">
        <f>VLOOKUP($A289, 'FanGraphs ZiPS - PreSeason - Pi'!$A$2:$AI$1942, 35, FALSE)</f>
        <v>0.84217900000000001</v>
      </c>
      <c r="D289" s="2">
        <f>VLOOKUP(Table810[[#This Row],[Player]], 'FanGraphs ZiPS - PreSeason - Pi'!$A$2:$G$1942, 7, FALSE)/C289</f>
        <v>33.247088801786795</v>
      </c>
      <c r="E289" s="1">
        <f>VLOOKUP($A289,FanGraphs_Current___Pitcher[[Name]:[WARWAR - Wins Above Replacement]], 25, FALSE)</f>
        <v>-0.3</v>
      </c>
      <c r="F289" s="2">
        <f>IFERROR(VLOOKUP(A289, FanGraphs_Current___Pitcher[[Name]:[GG - Games Pitched]], 6, FALSE)/E289, 0)</f>
        <v>-116.66666666666667</v>
      </c>
      <c r="G289" s="2">
        <f>F289-D289</f>
        <v>-149.91375546845347</v>
      </c>
      <c r="H289" s="2">
        <f>E289/VLOOKUP(A289, FanGraphs_Current___Pitcher[[Name]:[GG - Games Pitched]], 6, FALSE)*VLOOKUP(A289,'FanGraphs ZiPS - Update - Pitch'!$B$2:$G$649, 6, FALSE)</f>
        <v>-0.45428571428571429</v>
      </c>
      <c r="I289" s="2">
        <f>H289-C289</f>
        <v>-1.2964647142857144</v>
      </c>
      <c r="J289" s="2">
        <f>Table810[[#This Row],[Difference in Pre-Season Projected WAR and On-Pace WAR]]/Table810[[#This Row],[Pre-Season Projected WAR]]</f>
        <v>-1.5394170530085818</v>
      </c>
    </row>
    <row r="290" spans="1:10" x14ac:dyDescent="0.45">
      <c r="A290" t="s">
        <v>2486</v>
      </c>
      <c r="B290" t="str">
        <f>VLOOKUP(Table810[[#This Row],[Player]], FanGraphs_Current___Pitcher[[Name]:[Team]], 2,FALSE)</f>
        <v>BOS</v>
      </c>
      <c r="C290" s="1">
        <f>VLOOKUP($A290, 'FanGraphs ZiPS - PreSeason - Pi'!$A$2:$AI$1942, 35, FALSE)</f>
        <v>-0.10488400000000001</v>
      </c>
      <c r="D290" s="2">
        <f>VLOOKUP(Table810[[#This Row],[Player]], 'FanGraphs ZiPS - PreSeason - Pi'!$A$2:$G$1942, 7, FALSE)/C290</f>
        <v>-171.61816864345371</v>
      </c>
      <c r="E290" s="1">
        <f>VLOOKUP($A290,FanGraphs_Current___Pitcher[[Name]:[WARWAR - Wins Above Replacement]], 25, FALSE)</f>
        <v>-0.3</v>
      </c>
      <c r="F290" s="2">
        <f>IFERROR(VLOOKUP(A290, FanGraphs_Current___Pitcher[[Name]:[GG - Games Pitched]], 6, FALSE)/E290, 0)</f>
        <v>-70</v>
      </c>
      <c r="G290" s="2">
        <f>F290-D290</f>
        <v>101.61816864345371</v>
      </c>
      <c r="H290" s="2">
        <f>E290/VLOOKUP(A290, FanGraphs_Current___Pitcher[[Name]:[GG - Games Pitched]], 6, FALSE)*VLOOKUP(A290,'FanGraphs ZiPS - Update - Pitch'!$B$2:$G$649, 6, FALSE)</f>
        <v>-0.47142857142857142</v>
      </c>
      <c r="I290" s="2">
        <f>H290-C290</f>
        <v>-0.36654457142857144</v>
      </c>
      <c r="J290" s="2">
        <f>Table810[[#This Row],[Difference in Pre-Season Projected WAR and On-Pace WAR]]/Table810[[#This Row],[Pre-Season Projected WAR]]</f>
        <v>3.4947615597095023</v>
      </c>
    </row>
    <row r="291" spans="1:10" x14ac:dyDescent="0.45">
      <c r="A291" t="s">
        <v>2490</v>
      </c>
      <c r="B291" t="str">
        <f>VLOOKUP(Table810[[#This Row],[Player]], FanGraphs_Current___Pitcher[[Name]:[Team]], 2,FALSE)</f>
        <v>LAA</v>
      </c>
      <c r="C291" s="1">
        <f>VLOOKUP($A291, 'FanGraphs ZiPS - PreSeason - Pi'!$A$2:$AI$1942, 35, FALSE)</f>
        <v>0.18761700000000001</v>
      </c>
      <c r="D291" s="2">
        <f>VLOOKUP(Table810[[#This Row],[Player]], 'FanGraphs ZiPS - PreSeason - Pi'!$A$2:$G$1942, 7, FALSE)/C291</f>
        <v>213.20029634841191</v>
      </c>
      <c r="E291" s="1">
        <f>VLOOKUP($A291,FanGraphs_Current___Pitcher[[Name]:[WARWAR - Wins Above Replacement]], 25, FALSE)</f>
        <v>-0.3</v>
      </c>
      <c r="F291" s="2">
        <f>IFERROR(VLOOKUP(A291, FanGraphs_Current___Pitcher[[Name]:[GG - Games Pitched]], 6, FALSE)/E291, 0)</f>
        <v>-113.33333333333334</v>
      </c>
      <c r="G291" s="2">
        <f>F291-D291</f>
        <v>-326.53362968174525</v>
      </c>
      <c r="H291" s="2">
        <f>E291/VLOOKUP(A291, FanGraphs_Current___Pitcher[[Name]:[GG - Games Pitched]], 6, FALSE)*VLOOKUP(A291,'FanGraphs ZiPS - Update - Pitch'!$B$2:$G$649, 6, FALSE)</f>
        <v>-0.50294117647058822</v>
      </c>
      <c r="I291" s="2">
        <f>H291-C291</f>
        <v>-0.69055817647058826</v>
      </c>
      <c r="J291" s="2">
        <f>Table810[[#This Row],[Difference in Pre-Season Projected WAR and On-Pace WAR]]/Table810[[#This Row],[Pre-Season Projected WAR]]</f>
        <v>-3.6806801967337086</v>
      </c>
    </row>
    <row r="292" spans="1:10" x14ac:dyDescent="0.45">
      <c r="A292" t="s">
        <v>2448</v>
      </c>
      <c r="B292" t="str">
        <f>VLOOKUP(Table810[[#This Row],[Player]], FanGraphs_Current___Pitcher[[Name]:[Team]], 2,FALSE)</f>
        <v>2 Tms</v>
      </c>
      <c r="C292" s="1">
        <f>VLOOKUP($A292, 'FanGraphs ZiPS - PreSeason - Pi'!$A$2:$AI$1942, 35, FALSE)</f>
        <v>0.36309999999999998</v>
      </c>
      <c r="D292" s="2">
        <f>VLOOKUP(Table810[[#This Row],[Player]], 'FanGraphs ZiPS - PreSeason - Pi'!$A$2:$G$1942, 7, FALSE)/C292</f>
        <v>123.93280088129993</v>
      </c>
      <c r="E292" s="1">
        <f>VLOOKUP($A292,FanGraphs_Current___Pitcher[[Name]:[WARWAR - Wins Above Replacement]], 25, FALSE)</f>
        <v>-0.3</v>
      </c>
      <c r="F292" s="2">
        <f>IFERROR(VLOOKUP(A292, FanGraphs_Current___Pitcher[[Name]:[GG - Games Pitched]], 6, FALSE)/E292, 0)</f>
        <v>-106.66666666666667</v>
      </c>
      <c r="G292" s="2">
        <f>F292-D292</f>
        <v>-230.59946754796658</v>
      </c>
      <c r="H292" s="2">
        <f>E292/VLOOKUP(A292, FanGraphs_Current___Pitcher[[Name]:[GG - Games Pitched]], 6, FALSE)*VLOOKUP(A292,'FanGraphs ZiPS - Update - Pitch'!$B$2:$G$649, 6, FALSE)</f>
        <v>-0.515625</v>
      </c>
      <c r="I292" s="2">
        <f>H292-C292</f>
        <v>-0.87872499999999998</v>
      </c>
      <c r="J292" s="2">
        <f>Table810[[#This Row],[Difference in Pre-Season Projected WAR and On-Pace WAR]]/Table810[[#This Row],[Pre-Season Projected WAR]]</f>
        <v>-2.4200633434315617</v>
      </c>
    </row>
    <row r="293" spans="1:10" x14ac:dyDescent="0.45">
      <c r="A293" t="s">
        <v>2479</v>
      </c>
      <c r="B293" t="str">
        <f>VLOOKUP(Table810[[#This Row],[Player]], FanGraphs_Current___Pitcher[[Name]:[Team]], 2,FALSE)</f>
        <v>TOR</v>
      </c>
      <c r="C293" s="1">
        <f>VLOOKUP($A293, 'FanGraphs ZiPS - PreSeason - Pi'!$A$2:$AI$1942, 35, FALSE)</f>
        <v>0.19725599999999999</v>
      </c>
      <c r="D293" s="2">
        <f>VLOOKUP(Table810[[#This Row],[Player]], 'FanGraphs ZiPS - PreSeason - Pi'!$A$2:$G$1942, 7, FALSE)/C293</f>
        <v>288.96459423287507</v>
      </c>
      <c r="E293" s="1">
        <f>VLOOKUP($A293,FanGraphs_Current___Pitcher[[Name]:[WARWAR - Wins Above Replacement]], 25, FALSE)</f>
        <v>-0.3</v>
      </c>
      <c r="F293" s="2">
        <f>IFERROR(VLOOKUP(A293, FanGraphs_Current___Pitcher[[Name]:[GG - Games Pitched]], 6, FALSE)/E293, 0)</f>
        <v>-113.33333333333334</v>
      </c>
      <c r="G293" s="2">
        <f>F293-D293</f>
        <v>-402.29792756620839</v>
      </c>
      <c r="H293" s="2">
        <f>E293/VLOOKUP(A293, FanGraphs_Current___Pitcher[[Name]:[GG - Games Pitched]], 6, FALSE)*VLOOKUP(A293,'FanGraphs ZiPS - Update - Pitch'!$B$2:$G$649, 6, FALSE)</f>
        <v>-0.54705882352941171</v>
      </c>
      <c r="I293" s="2">
        <f>H293-C293</f>
        <v>-0.7443148235294117</v>
      </c>
      <c r="J293" s="2">
        <f>Table810[[#This Row],[Difference in Pre-Season Projected WAR and On-Pace WAR]]/Table810[[#This Row],[Pre-Season Projected WAR]]</f>
        <v>-3.7733444028542187</v>
      </c>
    </row>
    <row r="294" spans="1:10" x14ac:dyDescent="0.45">
      <c r="A294" t="s">
        <v>2460</v>
      </c>
      <c r="B294" t="str">
        <f>VLOOKUP(Table810[[#This Row],[Player]], FanGraphs_Current___Pitcher[[Name]:[Team]], 2,FALSE)</f>
        <v>BAL</v>
      </c>
      <c r="C294" s="1">
        <f>VLOOKUP($A294, 'FanGraphs ZiPS - PreSeason - Pi'!$A$2:$AI$1942, 35, FALSE)</f>
        <v>0.294437</v>
      </c>
      <c r="D294" s="2">
        <f>VLOOKUP(Table810[[#This Row],[Player]], 'FanGraphs ZiPS - PreSeason - Pi'!$A$2:$G$1942, 7, FALSE)/C294</f>
        <v>224.15661075204542</v>
      </c>
      <c r="E294" s="1">
        <f>VLOOKUP($A294,FanGraphs_Current___Pitcher[[Name]:[WARWAR - Wins Above Replacement]], 25, FALSE)</f>
        <v>-0.3</v>
      </c>
      <c r="F294" s="2">
        <f>IFERROR(VLOOKUP(A294, FanGraphs_Current___Pitcher[[Name]:[GG - Games Pitched]], 6, FALSE)/E294, 0)</f>
        <v>-133.33333333333334</v>
      </c>
      <c r="G294" s="2">
        <f>F294-D294</f>
        <v>-357.48994408537874</v>
      </c>
      <c r="H294" s="2">
        <f>E294/VLOOKUP(A294, FanGraphs_Current___Pitcher[[Name]:[GG - Games Pitched]], 6, FALSE)*VLOOKUP(A294,'FanGraphs ZiPS - Update - Pitch'!$B$2:$G$649, 6, FALSE)</f>
        <v>-0.54749999999999999</v>
      </c>
      <c r="I294" s="2">
        <f>H294-C294</f>
        <v>-0.84193699999999994</v>
      </c>
      <c r="J294" s="2">
        <f>Table810[[#This Row],[Difference in Pre-Season Projected WAR and On-Pace WAR]]/Table810[[#This Row],[Pre-Season Projected WAR]]</f>
        <v>-2.8594809755567403</v>
      </c>
    </row>
    <row r="295" spans="1:10" x14ac:dyDescent="0.45">
      <c r="A295" t="s">
        <v>2416</v>
      </c>
      <c r="B295" t="str">
        <f>VLOOKUP(Table810[[#This Row],[Player]], FanGraphs_Current___Pitcher[[Name]:[Team]], 2,FALSE)</f>
        <v>WSN</v>
      </c>
      <c r="C295" s="1">
        <f>VLOOKUP($A295, 'FanGraphs ZiPS - PreSeason - Pi'!$A$2:$AI$1942, 35, FALSE)</f>
        <v>0.10405499999999999</v>
      </c>
      <c r="D295" s="2">
        <f>VLOOKUP(Table810[[#This Row],[Player]], 'FanGraphs ZiPS - PreSeason - Pi'!$A$2:$G$1942, 7, FALSE)/C295</f>
        <v>576.61813464033446</v>
      </c>
      <c r="E295" s="1">
        <f>VLOOKUP($A295,FanGraphs_Current___Pitcher[[Name]:[WARWAR - Wins Above Replacement]], 25, FALSE)</f>
        <v>-0.3</v>
      </c>
      <c r="F295" s="2">
        <f>IFERROR(VLOOKUP(A295, FanGraphs_Current___Pitcher[[Name]:[GG - Games Pitched]], 6, FALSE)/E295, 0)</f>
        <v>-113.33333333333334</v>
      </c>
      <c r="G295" s="2">
        <f>F295-D295</f>
        <v>-689.95146797366783</v>
      </c>
      <c r="H295" s="2">
        <f>E295/VLOOKUP(A295, FanGraphs_Current___Pitcher[[Name]:[GG - Games Pitched]], 6, FALSE)*VLOOKUP(A295,'FanGraphs ZiPS - Update - Pitch'!$B$2:$G$649, 6, FALSE)</f>
        <v>-0.56470588235294117</v>
      </c>
      <c r="I295" s="2">
        <f>H295-C295</f>
        <v>-0.66876088235294118</v>
      </c>
      <c r="J295" s="2">
        <f>Table810[[#This Row],[Difference in Pre-Season Projected WAR and On-Pace WAR]]/Table810[[#This Row],[Pre-Season Projected WAR]]</f>
        <v>-6.426994208379619</v>
      </c>
    </row>
    <row r="296" spans="1:10" x14ac:dyDescent="0.45">
      <c r="A296" t="s">
        <v>2270</v>
      </c>
      <c r="B296" t="str">
        <f>VLOOKUP(Table810[[#This Row],[Player]], FanGraphs_Current___Pitcher[[Name]:[Team]], 2,FALSE)</f>
        <v>PIT</v>
      </c>
      <c r="C296" s="1">
        <f>VLOOKUP($A296, 'FanGraphs ZiPS - PreSeason - Pi'!$A$2:$AI$1942, 35, FALSE)</f>
        <v>1.76891</v>
      </c>
      <c r="D296" s="2">
        <f>VLOOKUP(Table810[[#This Row],[Player]], 'FanGraphs ZiPS - PreSeason - Pi'!$A$2:$G$1942, 7, FALSE)/C296</f>
        <v>15.828956815213889</v>
      </c>
      <c r="E296" s="1">
        <f>VLOOKUP($A296,FanGraphs_Current___Pitcher[[Name]:[WARWAR - Wins Above Replacement]], 25, FALSE)</f>
        <v>-0.2</v>
      </c>
      <c r="F296" s="2">
        <f>IFERROR(VLOOKUP(A296, FanGraphs_Current___Pitcher[[Name]:[GG - Games Pitched]], 6, FALSE)/E296, 0)</f>
        <v>-30</v>
      </c>
      <c r="G296" s="2">
        <f>F296-D296</f>
        <v>-45.828956815213886</v>
      </c>
      <c r="H296" s="2">
        <f>E296/VLOOKUP(A296, FanGraphs_Current___Pitcher[[Name]:[GG - Games Pitched]], 6, FALSE)*VLOOKUP(A296,'FanGraphs ZiPS - Update - Pitch'!$B$2:$G$649, 6, FALSE)</f>
        <v>-0.56666666666666665</v>
      </c>
      <c r="I296" s="2">
        <f>H296-C296</f>
        <v>-2.3355766666666664</v>
      </c>
      <c r="J296" s="2">
        <f>Table810[[#This Row],[Difference in Pre-Season Projected WAR and On-Pace WAR]]/Table810[[#This Row],[Pre-Season Projected WAR]]</f>
        <v>-1.3203479355459953</v>
      </c>
    </row>
    <row r="297" spans="1:10" x14ac:dyDescent="0.45">
      <c r="A297" t="s">
        <v>2386</v>
      </c>
      <c r="B297" t="str">
        <f>VLOOKUP(Table810[[#This Row],[Player]], FanGraphs_Current___Pitcher[[Name]:[Team]], 2,FALSE)</f>
        <v>TBR</v>
      </c>
      <c r="C297" s="1">
        <f>VLOOKUP($A297, 'FanGraphs ZiPS - PreSeason - Pi'!$A$2:$AI$1942, 35, FALSE)</f>
        <v>0.39719199999999999</v>
      </c>
      <c r="D297" s="2">
        <f>VLOOKUP(Table810[[#This Row],[Player]], 'FanGraphs ZiPS - PreSeason - Pi'!$A$2:$G$1942, 7, FALSE)/C297</f>
        <v>65.459525871618766</v>
      </c>
      <c r="E297" s="1">
        <f>VLOOKUP($A297,FanGraphs_Current___Pitcher[[Name]:[WARWAR - Wins Above Replacement]], 25, FALSE)</f>
        <v>-0.3</v>
      </c>
      <c r="F297" s="2">
        <f>IFERROR(VLOOKUP(A297, FanGraphs_Current___Pitcher[[Name]:[GG - Games Pitched]], 6, FALSE)/E297, 0)</f>
        <v>-36.666666666666671</v>
      </c>
      <c r="G297" s="2">
        <f>F297-D297</f>
        <v>-102.12619253828544</v>
      </c>
      <c r="H297" s="2">
        <f>E297/VLOOKUP(A297, FanGraphs_Current___Pitcher[[Name]:[GG - Games Pitched]], 6, FALSE)*VLOOKUP(A297,'FanGraphs ZiPS - Update - Pitch'!$B$2:$G$649, 6, FALSE)</f>
        <v>-0.6272727272727272</v>
      </c>
      <c r="I297" s="2">
        <f>H297-C297</f>
        <v>-1.0244647272727272</v>
      </c>
      <c r="J297" s="2">
        <f>Table810[[#This Row],[Difference in Pre-Season Projected WAR and On-Pace WAR]]/Table810[[#This Row],[Pre-Season Projected WAR]]</f>
        <v>-2.579268281518075</v>
      </c>
    </row>
    <row r="298" spans="1:10" x14ac:dyDescent="0.45">
      <c r="A298" t="s">
        <v>114</v>
      </c>
      <c r="B298" t="str">
        <f>VLOOKUP(Table810[[#This Row],[Player]], FanGraphs_Current___Pitcher[[Name]:[Team]], 2,FALSE)</f>
        <v>LAD</v>
      </c>
      <c r="C298" s="1">
        <f>VLOOKUP($A298, 'FanGraphs ZiPS - PreSeason - Pi'!$A$2:$AI$1942, 35, FALSE)</f>
        <v>3.2546599999999999</v>
      </c>
      <c r="D298" s="2">
        <f>VLOOKUP(Table810[[#This Row],[Player]], 'FanGraphs ZiPS - PreSeason - Pi'!$A$2:$G$1942, 7, FALSE)/C298</f>
        <v>7.6812938985946309</v>
      </c>
      <c r="E298" s="1">
        <f>VLOOKUP($A298,FanGraphs_Current___Pitcher[[Name]:[WARWAR - Wins Above Replacement]], 25, FALSE)</f>
        <v>-0.3</v>
      </c>
      <c r="F298" s="2">
        <f>IFERROR(VLOOKUP(A298, FanGraphs_Current___Pitcher[[Name]:[GG - Games Pitched]], 6, FALSE)/E298, 0)</f>
        <v>-26.666666666666668</v>
      </c>
      <c r="G298" s="2">
        <f>F298-D298</f>
        <v>-34.347960565261296</v>
      </c>
      <c r="H298" s="2">
        <f>E298/VLOOKUP(A298, FanGraphs_Current___Pitcher[[Name]:[GG - Games Pitched]], 6, FALSE)*VLOOKUP(A298,'FanGraphs ZiPS - Update - Pitch'!$B$2:$G$649, 6, FALSE)</f>
        <v>-0.71250000000000002</v>
      </c>
      <c r="I298" s="2">
        <f>H298-C298</f>
        <v>-3.9671599999999998</v>
      </c>
      <c r="J298" s="2">
        <f>Table810[[#This Row],[Difference in Pre-Season Projected WAR and On-Pace WAR]]/Table810[[#This Row],[Pre-Season Projected WAR]]</f>
        <v>-1.2189168761099469</v>
      </c>
    </row>
    <row r="299" spans="1:10" x14ac:dyDescent="0.45">
      <c r="A299" t="s">
        <v>2347</v>
      </c>
      <c r="B299" t="str">
        <f>VLOOKUP(Table810[[#This Row],[Player]], FanGraphs_Current___Pitcher[[Name]:[Team]], 2,FALSE)</f>
        <v>CLE</v>
      </c>
      <c r="C299" s="1">
        <f>VLOOKUP($A299, 'FanGraphs ZiPS - PreSeason - Pi'!$A$2:$AI$1942, 35, FALSE)</f>
        <v>1.6969399999999999</v>
      </c>
      <c r="D299" s="2">
        <f>VLOOKUP(Table810[[#This Row],[Player]], 'FanGraphs ZiPS - PreSeason - Pi'!$A$2:$G$1942, 7, FALSE)/C299</f>
        <v>15.321696701120842</v>
      </c>
      <c r="E299" s="1">
        <f>VLOOKUP($A299,FanGraphs_Current___Pitcher[[Name]:[WARWAR - Wins Above Replacement]], 25, FALSE)</f>
        <v>-0.4</v>
      </c>
      <c r="F299" s="2">
        <f>IFERROR(VLOOKUP(A299, FanGraphs_Current___Pitcher[[Name]:[GG - Games Pitched]], 6, FALSE)/E299, 0)</f>
        <v>-42.5</v>
      </c>
      <c r="G299" s="2">
        <f>F299-D299</f>
        <v>-57.821696701120842</v>
      </c>
      <c r="H299" s="2">
        <f>E299/VLOOKUP(A299, FanGraphs_Current___Pitcher[[Name]:[GG - Games Pitched]], 6, FALSE)*VLOOKUP(A299,'FanGraphs ZiPS - Update - Pitch'!$B$2:$G$649, 6, FALSE)</f>
        <v>-0.72941176470588232</v>
      </c>
      <c r="I299" s="2">
        <f>H299-C299</f>
        <v>-2.4263517647058821</v>
      </c>
      <c r="J299" s="2">
        <f>Table810[[#This Row],[Difference in Pre-Season Projected WAR and On-Pace WAR]]/Table810[[#This Row],[Pre-Season Projected WAR]]</f>
        <v>-1.4298394549635711</v>
      </c>
    </row>
    <row r="300" spans="1:10" x14ac:dyDescent="0.45">
      <c r="A300" t="s">
        <v>2501</v>
      </c>
      <c r="B300" t="str">
        <f>VLOOKUP(Table810[[#This Row],[Player]], FanGraphs_Current___Pitcher[[Name]:[Team]], 2,FALSE)</f>
        <v>COL</v>
      </c>
      <c r="C300" s="1">
        <f>VLOOKUP($A300, 'FanGraphs ZiPS - PreSeason - Pi'!$A$2:$AI$1942, 35, FALSE)</f>
        <v>0.20278399999999999</v>
      </c>
      <c r="D300" s="2">
        <f>VLOOKUP(Table810[[#This Row],[Player]], 'FanGraphs ZiPS - PreSeason - Pi'!$A$2:$G$1942, 7, FALSE)/C300</f>
        <v>187.39151017831782</v>
      </c>
      <c r="E300" s="1">
        <f>VLOOKUP($A300,FanGraphs_Current___Pitcher[[Name]:[WARWAR - Wins Above Replacement]], 25, FALSE)</f>
        <v>-0.5</v>
      </c>
      <c r="F300" s="2">
        <f>IFERROR(VLOOKUP(A300, FanGraphs_Current___Pitcher[[Name]:[GG - Games Pitched]], 6, FALSE)/E300, 0)</f>
        <v>-72</v>
      </c>
      <c r="G300" s="2">
        <f>F300-D300</f>
        <v>-259.39151017831784</v>
      </c>
      <c r="H300" s="2">
        <f>E300/VLOOKUP(A300, FanGraphs_Current___Pitcher[[Name]:[GG - Games Pitched]], 6, FALSE)*VLOOKUP(A300,'FanGraphs ZiPS - Update - Pitch'!$B$2:$G$649, 6, FALSE)</f>
        <v>-0.80555555555555547</v>
      </c>
      <c r="I300" s="2">
        <f>H300-C300</f>
        <v>-1.0083395555555554</v>
      </c>
      <c r="J300" s="2">
        <f>Table810[[#This Row],[Difference in Pre-Season Projected WAR and On-Pace WAR]]/Table810[[#This Row],[Pre-Season Projected WAR]]</f>
        <v>-4.9724808444234032</v>
      </c>
    </row>
    <row r="301" spans="1:10" x14ac:dyDescent="0.45">
      <c r="A301" t="s">
        <v>2499</v>
      </c>
      <c r="B301" t="str">
        <f>VLOOKUP(Table810[[#This Row],[Player]], FanGraphs_Current___Pitcher[[Name]:[Team]], 2,FALSE)</f>
        <v>SDP</v>
      </c>
      <c r="C301" s="1">
        <f>VLOOKUP($A301, 'FanGraphs ZiPS - PreSeason - Pi'!$A$2:$AI$1942, 35, FALSE)</f>
        <v>0.38555299999999998</v>
      </c>
      <c r="D301" s="2">
        <f>VLOOKUP(Table810[[#This Row],[Player]], 'FanGraphs ZiPS - PreSeason - Pi'!$A$2:$G$1942, 7, FALSE)/C301</f>
        <v>158.21430516686422</v>
      </c>
      <c r="E301" s="1">
        <f>VLOOKUP($A301,FanGraphs_Current___Pitcher[[Name]:[WARWAR - Wins Above Replacement]], 25, FALSE)</f>
        <v>-0.5</v>
      </c>
      <c r="F301" s="2">
        <f>IFERROR(VLOOKUP(A301, FanGraphs_Current___Pitcher[[Name]:[GG - Games Pitched]], 6, FALSE)/E301, 0)</f>
        <v>-74</v>
      </c>
      <c r="G301" s="2">
        <f>F301-D301</f>
        <v>-232.21430516686422</v>
      </c>
      <c r="H301" s="2">
        <f>E301/VLOOKUP(A301, FanGraphs_Current___Pitcher[[Name]:[GG - Games Pitched]], 6, FALSE)*VLOOKUP(A301,'FanGraphs ZiPS - Update - Pitch'!$B$2:$G$649, 6, FALSE)</f>
        <v>-0.89189189189189189</v>
      </c>
      <c r="I301" s="2">
        <f>H301-C301</f>
        <v>-1.2774448918918919</v>
      </c>
      <c r="J301" s="2">
        <f>Table810[[#This Row],[Difference in Pre-Season Projected WAR and On-Pace WAR]]/Table810[[#This Row],[Pre-Season Projected WAR]]</f>
        <v>-3.3132796058956666</v>
      </c>
    </row>
    <row r="302" spans="1:10" x14ac:dyDescent="0.45">
      <c r="A302" t="s">
        <v>2483</v>
      </c>
      <c r="B302" t="str">
        <f>VLOOKUP(Table810[[#This Row],[Player]], FanGraphs_Current___Pitcher[[Name]:[Team]], 2,FALSE)</f>
        <v>ARI</v>
      </c>
      <c r="C302" s="1">
        <f>VLOOKUP($A302, 'FanGraphs ZiPS - PreSeason - Pi'!$A$2:$AI$1942, 35, FALSE)</f>
        <v>1.2219</v>
      </c>
      <c r="D302" s="2">
        <f>VLOOKUP(Table810[[#This Row],[Player]], 'FanGraphs ZiPS - PreSeason - Pi'!$A$2:$G$1942, 7, FALSE)/C302</f>
        <v>18.004746705949749</v>
      </c>
      <c r="E302" s="1">
        <f>VLOOKUP($A302,FanGraphs_Current___Pitcher[[Name]:[WARWAR - Wins Above Replacement]], 25, FALSE)</f>
        <v>-0.5</v>
      </c>
      <c r="F302" s="2">
        <f>IFERROR(VLOOKUP(A302, FanGraphs_Current___Pitcher[[Name]:[GG - Games Pitched]], 6, FALSE)/E302, 0)</f>
        <v>-18</v>
      </c>
      <c r="G302" s="2">
        <f>F302-D302</f>
        <v>-36.004746705949749</v>
      </c>
      <c r="H302" s="2">
        <f>E302/VLOOKUP(A302, FanGraphs_Current___Pitcher[[Name]:[GG - Games Pitched]], 6, FALSE)*VLOOKUP(A302,'FanGraphs ZiPS - Update - Pitch'!$B$2:$G$649, 6, FALSE)</f>
        <v>-1.0555555555555556</v>
      </c>
      <c r="I302" s="2">
        <f>H302-C302</f>
        <v>-2.2774555555555556</v>
      </c>
      <c r="J302" s="2">
        <f>Table810[[#This Row],[Difference in Pre-Season Projected WAR and On-Pace WAR]]/Table810[[#This Row],[Pre-Season Projected WAR]]</f>
        <v>-1.8638641096289021</v>
      </c>
    </row>
    <row r="303" spans="1:10" x14ac:dyDescent="0.45">
      <c r="A303" t="s">
        <v>2503</v>
      </c>
      <c r="B303" t="str">
        <f>VLOOKUP(Table810[[#This Row],[Player]], FanGraphs_Current___Pitcher[[Name]:[Team]], 2,FALSE)</f>
        <v>HOU</v>
      </c>
      <c r="C303" s="1">
        <f>VLOOKUP($A303, 'FanGraphs ZiPS - PreSeason - Pi'!$A$2:$AI$1942, 35, FALSE)</f>
        <v>0.118489</v>
      </c>
      <c r="D303" s="2">
        <f>VLOOKUP(Table810[[#This Row],[Player]], 'FanGraphs ZiPS - PreSeason - Pi'!$A$2:$G$1942, 7, FALSE)/C303</f>
        <v>464.17810936036255</v>
      </c>
      <c r="E303" s="1">
        <f>VLOOKUP($A303,FanGraphs_Current___Pitcher[[Name]:[WARWAR - Wins Above Replacement]], 25, FALSE)</f>
        <v>-0.7</v>
      </c>
      <c r="F303" s="2">
        <f>IFERROR(VLOOKUP(A303, FanGraphs_Current___Pitcher[[Name]:[GG - Games Pitched]], 6, FALSE)/E303, 0)</f>
        <v>-48.571428571428577</v>
      </c>
      <c r="G303" s="2">
        <f>F303-D303</f>
        <v>-512.74953793179111</v>
      </c>
      <c r="H303" s="2">
        <f>E303/VLOOKUP(A303, FanGraphs_Current___Pitcher[[Name]:[GG - Games Pitched]], 6, FALSE)*VLOOKUP(A303,'FanGraphs ZiPS - Update - Pitch'!$B$2:$G$649, 6, FALSE)</f>
        <v>-1.276470588235294</v>
      </c>
      <c r="I303" s="2">
        <f>H303-C303</f>
        <v>-1.3949595882352941</v>
      </c>
      <c r="J303" s="2">
        <f>Table810[[#This Row],[Difference in Pre-Season Projected WAR and On-Pace WAR]]/Table810[[#This Row],[Pre-Season Projected WAR]]</f>
        <v>-11.772903714566704</v>
      </c>
    </row>
    <row r="304" spans="1:10" x14ac:dyDescent="0.45">
      <c r="A304" t="s">
        <v>118</v>
      </c>
      <c r="B304" t="str">
        <f>VLOOKUP(Table810[[#This Row],[Player]], FanGraphs_Current___Pitcher[[Name]:[Team]], 2,FALSE)</f>
        <v>CLE</v>
      </c>
      <c r="C304" s="1">
        <f>VLOOKUP($A304, 'FanGraphs ZiPS - PreSeason - Pi'!$A$2:$AI$1942, 35, FALSE)</f>
        <v>3.10216</v>
      </c>
      <c r="D304" s="2">
        <f>VLOOKUP(Table810[[#This Row],[Player]], 'FanGraphs ZiPS - PreSeason - Pi'!$A$2:$G$1942, 7, FALSE)/C304</f>
        <v>8.3812569306547697</v>
      </c>
      <c r="E304" s="1">
        <f>VLOOKUP($A304,FanGraphs_Current___Pitcher[[Name]:[WARWAR - Wins Above Replacement]], 25, FALSE)</f>
        <v>-1</v>
      </c>
      <c r="F304" s="2">
        <f>IFERROR(VLOOKUP(A304, FanGraphs_Current___Pitcher[[Name]:[GG - Games Pitched]], 6, FALSE)/E304, 0)</f>
        <v>-16</v>
      </c>
      <c r="G304" s="2">
        <f>F304-D304</f>
        <v>-24.381256930654772</v>
      </c>
      <c r="H304" s="2">
        <f>E304/VLOOKUP(A304, FanGraphs_Current___Pitcher[[Name]:[GG - Games Pitched]], 6, FALSE)*VLOOKUP(A304,'FanGraphs ZiPS - Update - Pitch'!$B$2:$G$649, 6, FALSE)</f>
        <v>-1.875</v>
      </c>
      <c r="I304" s="2">
        <f>H304-C304</f>
        <v>-4.9771599999999996</v>
      </c>
      <c r="J304" s="2">
        <f>Table810[[#This Row],[Difference in Pre-Season Projected WAR and On-Pace WAR]]/Table810[[#This Row],[Pre-Season Projected WAR]]</f>
        <v>-1.6044175671145264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DFD1A-6029-4BF9-BBA8-39A4D4CA1448}">
  <sheetPr codeName="Sheet8"/>
  <dimension ref="A1:J146"/>
  <sheetViews>
    <sheetView workbookViewId="0">
      <selection activeCell="A2" sqref="A2"/>
    </sheetView>
  </sheetViews>
  <sheetFormatPr defaultRowHeight="14.25" x14ac:dyDescent="0.45"/>
  <cols>
    <col min="1" max="1" width="19.33203125" customWidth="1"/>
    <col min="2" max="2" width="8.46484375" customWidth="1"/>
    <col min="3" max="3" width="14.46484375" customWidth="1"/>
    <col min="4" max="4" width="20.73046875" customWidth="1"/>
    <col min="5" max="5" width="12.86328125" customWidth="1"/>
    <col min="6" max="6" width="16.53125" customWidth="1"/>
    <col min="7" max="7" width="25.9296875" customWidth="1"/>
    <col min="8" max="8" width="20.9296875" style="2" customWidth="1"/>
    <col min="9" max="9" width="29.33203125" customWidth="1"/>
  </cols>
  <sheetData>
    <row r="1" spans="1:10" x14ac:dyDescent="0.45">
      <c r="A1" t="s">
        <v>343</v>
      </c>
      <c r="B1" t="s">
        <v>2</v>
      </c>
      <c r="C1" t="s">
        <v>3880</v>
      </c>
      <c r="D1" t="s">
        <v>3881</v>
      </c>
      <c r="E1" t="s">
        <v>1947</v>
      </c>
      <c r="F1" t="s">
        <v>3882</v>
      </c>
      <c r="G1" t="s">
        <v>3887</v>
      </c>
      <c r="H1" t="s">
        <v>3879</v>
      </c>
      <c r="I1" t="s">
        <v>3888</v>
      </c>
      <c r="J1" t="s">
        <v>3889</v>
      </c>
    </row>
    <row r="2" spans="1:10" x14ac:dyDescent="0.45">
      <c r="A2" t="s">
        <v>287</v>
      </c>
      <c r="B2" t="str">
        <f>VLOOKUP(Table8[[#This Row],[Player]], FanGraphs_Current___Batter[[Name]:[Team]], 2, FALSE)</f>
        <v>SEA</v>
      </c>
      <c r="C2" s="1">
        <f>VLOOKUP($A2, 'FanGraphs ZiPS - PreSeason - Ba'!$A$2:$AP$1734,42, FALSE)</f>
        <v>0.86415299999999995</v>
      </c>
      <c r="D2" s="2">
        <f>VLOOKUP(Table8[[#This Row],[Player]], 'FanGraphs ZiPS - PreSeason - Ba'!$A$2:$C$1734, 3, FALSE)/Table8[[#This Row],[Pre-Season Projected WAR]]</f>
        <v>114.56304612724831</v>
      </c>
      <c r="E2" s="1">
        <f>VLOOKUP($A2, FanGraphs_Current___Batter[[Name]:[WARWAR - Wins Above Replacement]], 26, FALSE)</f>
        <v>-0.8</v>
      </c>
      <c r="F2" s="2">
        <f>IFERROR(VLOOKUP(A2, FanGraphs_Current___Batter[[Name]:[GG - Games Played]], 3, FALSE)/E2, 0)</f>
        <v>-93.75</v>
      </c>
      <c r="G2" s="2">
        <f>F2-D2</f>
        <v>-208.3130461272483</v>
      </c>
      <c r="H2" s="2">
        <f>E2/VLOOKUP(A2, FanGraphs_Current___Batter[[Name]:[GG - Games Played]], 3, FALSE)*VLOOKUP(A2, 'FanGraphs ZiPS - Update - Batte'!$B$2:$D$563, 3, FALSE)</f>
        <v>-1.3546666666666669</v>
      </c>
      <c r="I2" s="2">
        <f>H2-C2</f>
        <v>-2.2188196666666666</v>
      </c>
      <c r="J2" s="5">
        <f>Table8[[#This Row],[Difference Between Pre-Season Projected and On-Pace WAR]]/Table8[[#This Row],[Pre-Season Projected WAR]]</f>
        <v>-2.5676236345492831</v>
      </c>
    </row>
    <row r="3" spans="1:10" x14ac:dyDescent="0.45">
      <c r="A3" t="s">
        <v>285</v>
      </c>
      <c r="B3" t="str">
        <f>VLOOKUP(Table8[[#This Row],[Player]], FanGraphs_Current___Batter[[Name]:[Team]], 2, FALSE)</f>
        <v>WSN</v>
      </c>
      <c r="C3" s="1">
        <f>VLOOKUP($A3, 'FanGraphs ZiPS - PreSeason - Ba'!$A$2:$AP$1734,42, FALSE)</f>
        <v>0.81489299999999998</v>
      </c>
      <c r="D3" s="2">
        <f>VLOOKUP(Table8[[#This Row],[Player]], 'FanGraphs ZiPS - PreSeason - Ba'!$A$2:$C$1734, 3, FALSE)/Table8[[#This Row],[Pre-Season Projected WAR]]</f>
        <v>174.25600661681963</v>
      </c>
      <c r="E3" s="1">
        <f>VLOOKUP($A3, FanGraphs_Current___Batter[[Name]:[WARWAR - Wins Above Replacement]], 26, FALSE)</f>
        <v>-0.7</v>
      </c>
      <c r="F3" s="2">
        <f>IFERROR(VLOOKUP(A3, FanGraphs_Current___Batter[[Name]:[GG - Games Played]], 3, FALSE)/E3, 0)</f>
        <v>-104.28571428571429</v>
      </c>
      <c r="G3" s="2">
        <f>F3-D3</f>
        <v>-278.54172090253394</v>
      </c>
      <c r="H3" s="2">
        <f>E3/VLOOKUP(A3, FanGraphs_Current___Batter[[Name]:[GG - Games Played]], 3, FALSE)*VLOOKUP(A3, 'FanGraphs ZiPS - Update - Batte'!$B$2:$D$563, 3, FALSE)</f>
        <v>-1.3520547945205477</v>
      </c>
      <c r="I3" s="2">
        <f>H3-C3</f>
        <v>-2.1669477945205475</v>
      </c>
      <c r="J3" s="5">
        <f>Table8[[#This Row],[Difference Between Pre-Season Projected and On-Pace WAR]]/Table8[[#This Row],[Pre-Season Projected WAR]]</f>
        <v>-2.6591807691568681</v>
      </c>
    </row>
    <row r="4" spans="1:10" x14ac:dyDescent="0.45">
      <c r="A4" t="s">
        <v>286</v>
      </c>
      <c r="B4" t="str">
        <f>VLOOKUP(Table8[[#This Row],[Player]], FanGraphs_Current___Batter[[Name]:[Team]], 2, FALSE)</f>
        <v>PHI</v>
      </c>
      <c r="C4" s="1">
        <f>VLOOKUP($A4, 'FanGraphs ZiPS - PreSeason - Ba'!$A$2:$AP$1734,42, FALSE)</f>
        <v>0.52219800000000005</v>
      </c>
      <c r="D4" s="2">
        <f>VLOOKUP(Table8[[#This Row],[Player]], 'FanGraphs ZiPS - PreSeason - Ba'!$A$2:$C$1734, 3, FALSE)/Table8[[#This Row],[Pre-Season Projected WAR]]</f>
        <v>270.01252398515504</v>
      </c>
      <c r="E4" s="1">
        <f>VLOOKUP($A4, FanGraphs_Current___Batter[[Name]:[WARWAR - Wins Above Replacement]], 26, FALSE)</f>
        <v>-0.6</v>
      </c>
      <c r="F4" s="2">
        <f>IFERROR(VLOOKUP(A4, FanGraphs_Current___Batter[[Name]:[GG - Games Played]], 3, FALSE)/E4, 0)</f>
        <v>-140</v>
      </c>
      <c r="G4" s="2">
        <f>F4-D4</f>
        <v>-410.01252398515504</v>
      </c>
      <c r="H4" s="2">
        <f>E4/VLOOKUP(A4, FanGraphs_Current___Batter[[Name]:[GG - Games Played]], 3, FALSE)*VLOOKUP(A4, 'FanGraphs ZiPS - Update - Batte'!$B$2:$D$563, 3, FALSE)</f>
        <v>-1.1071428571428572</v>
      </c>
      <c r="I4" s="2">
        <f>H4-C4</f>
        <v>-1.6293408571428571</v>
      </c>
      <c r="J4" s="5">
        <f>Table8[[#This Row],[Difference Between Pre-Season Projected and On-Pace WAR]]/Table8[[#This Row],[Pre-Season Projected WAR]]</f>
        <v>-3.1201591295693532</v>
      </c>
    </row>
    <row r="5" spans="1:10" x14ac:dyDescent="0.45">
      <c r="A5" t="s">
        <v>282</v>
      </c>
      <c r="B5" t="str">
        <f>VLOOKUP(Table8[[#This Row],[Player]], FanGraphs_Current___Batter[[Name]:[Team]], 2, FALSE)</f>
        <v>CIN</v>
      </c>
      <c r="C5" s="1">
        <f>VLOOKUP($A5, 'FanGraphs ZiPS - PreSeason - Ba'!$A$2:$AP$1734,42, FALSE)</f>
        <v>1.2897700000000001</v>
      </c>
      <c r="D5" s="2">
        <f>VLOOKUP(Table8[[#This Row],[Player]], 'FanGraphs ZiPS - PreSeason - Ba'!$A$2:$C$1734, 3, FALSE)/Table8[[#This Row],[Pre-Season Projected WAR]]</f>
        <v>96.141172457104744</v>
      </c>
      <c r="E5" s="1">
        <f>VLOOKUP($A5, FanGraphs_Current___Batter[[Name]:[WARWAR - Wins Above Replacement]], 26, FALSE)</f>
        <v>-0.5</v>
      </c>
      <c r="F5" s="2">
        <f>IFERROR(VLOOKUP(A5, FanGraphs_Current___Batter[[Name]:[GG - Games Played]], 3, FALSE)/E5, 0)</f>
        <v>-156</v>
      </c>
      <c r="G5" s="2">
        <f>F5-D5</f>
        <v>-252.14117245710474</v>
      </c>
      <c r="H5" s="2">
        <f>E5/VLOOKUP(A5, FanGraphs_Current___Batter[[Name]:[GG - Games Played]], 3, FALSE)*VLOOKUP(A5, 'FanGraphs ZiPS - Update - Batte'!$B$2:$D$563, 3, FALSE)</f>
        <v>-0.90384615384615385</v>
      </c>
      <c r="I5" s="2">
        <f>H5-C5</f>
        <v>-2.193616153846154</v>
      </c>
      <c r="J5" s="5">
        <f>Table8[[#This Row],[Difference Between Pre-Season Projected and On-Pace WAR]]/Table8[[#This Row],[Pre-Season Projected WAR]]</f>
        <v>-1.7007808786420477</v>
      </c>
    </row>
    <row r="6" spans="1:10" x14ac:dyDescent="0.45">
      <c r="A6" t="s">
        <v>283</v>
      </c>
      <c r="B6" t="str">
        <f>VLOOKUP(Table8[[#This Row],[Player]], FanGraphs_Current___Batter[[Name]:[Team]], 2, FALSE)</f>
        <v>NYY</v>
      </c>
      <c r="C6" s="1">
        <f>VLOOKUP($A6, 'FanGraphs ZiPS - PreSeason - Ba'!$A$2:$AP$1734,42, FALSE)</f>
        <v>1.1078300000000001</v>
      </c>
      <c r="D6" s="2">
        <f>VLOOKUP(Table8[[#This Row],[Player]], 'FanGraphs ZiPS - PreSeason - Ba'!$A$2:$C$1734, 3, FALSE)/Table8[[#This Row],[Pre-Season Projected WAR]]</f>
        <v>98.390547286135956</v>
      </c>
      <c r="E6" s="1">
        <f>VLOOKUP($A6, FanGraphs_Current___Batter[[Name]:[WARWAR - Wins Above Replacement]], 26, FALSE)</f>
        <v>-0.4</v>
      </c>
      <c r="F6" s="2">
        <f>IFERROR(VLOOKUP(A6, FanGraphs_Current___Batter[[Name]:[GG - Games Played]], 3, FALSE)/E6, 0)</f>
        <v>-175</v>
      </c>
      <c r="G6" s="2">
        <f>F6-D6</f>
        <v>-273.39054728613598</v>
      </c>
      <c r="H6" s="2">
        <f>E6/VLOOKUP(A6, FanGraphs_Current___Batter[[Name]:[GG - Games Played]], 3, FALSE)*VLOOKUP(A6, 'FanGraphs ZiPS - Update - Batte'!$B$2:$D$563, 3, FALSE)</f>
        <v>-0.70857142857142852</v>
      </c>
      <c r="I6" s="2">
        <f>H6-C6</f>
        <v>-1.8164014285714285</v>
      </c>
      <c r="J6" s="5">
        <f>Table8[[#This Row],[Difference Between Pre-Season Projected and On-Pace WAR]]/Table8[[#This Row],[Pre-Season Projected WAR]]</f>
        <v>-1.6396030334721288</v>
      </c>
    </row>
    <row r="7" spans="1:10" x14ac:dyDescent="0.45">
      <c r="A7" t="s">
        <v>284</v>
      </c>
      <c r="B7" t="str">
        <f>VLOOKUP(Table8[[#This Row],[Player]], FanGraphs_Current___Batter[[Name]:[Team]], 2, FALSE)</f>
        <v>MIA</v>
      </c>
      <c r="C7" s="1">
        <f>VLOOKUP($A7, 'FanGraphs ZiPS - PreSeason - Ba'!$A$2:$AP$1734,42, FALSE)</f>
        <v>1.23505</v>
      </c>
      <c r="D7" s="2">
        <f>VLOOKUP(Table8[[#This Row],[Player]], 'FanGraphs ZiPS - PreSeason - Ba'!$A$2:$C$1734, 3, FALSE)/Table8[[#This Row],[Pre-Season Projected WAR]]</f>
        <v>114.97510222258208</v>
      </c>
      <c r="E7" s="1">
        <f>VLOOKUP($A7, FanGraphs_Current___Batter[[Name]:[WARWAR - Wins Above Replacement]], 26, FALSE)</f>
        <v>-0.4</v>
      </c>
      <c r="F7" s="2">
        <f>IFERROR(VLOOKUP(A7, FanGraphs_Current___Batter[[Name]:[GG - Games Played]], 3, FALSE)/E7, 0)</f>
        <v>-207.5</v>
      </c>
      <c r="G7" s="2">
        <f>F7-D7</f>
        <v>-322.47510222258211</v>
      </c>
      <c r="H7" s="2">
        <f>E7/VLOOKUP(A7, FanGraphs_Current___Batter[[Name]:[GG - Games Played]], 3, FALSE)*VLOOKUP(A7, 'FanGraphs ZiPS - Update - Batte'!$B$2:$D$563, 3, FALSE)</f>
        <v>-0.74216867469879522</v>
      </c>
      <c r="I7" s="2">
        <f>H7-C7</f>
        <v>-1.9772186746987952</v>
      </c>
      <c r="J7" s="5">
        <f>Table8[[#This Row],[Difference Between Pre-Season Projected and On-Pace WAR]]/Table8[[#This Row],[Pre-Season Projected WAR]]</f>
        <v>-1.6009219664781145</v>
      </c>
    </row>
    <row r="8" spans="1:10" x14ac:dyDescent="0.45">
      <c r="A8" t="s">
        <v>278</v>
      </c>
      <c r="B8" t="str">
        <f>VLOOKUP(Table8[[#This Row],[Player]], FanGraphs_Current___Batter[[Name]:[Team]], 2, FALSE)</f>
        <v>NYM</v>
      </c>
      <c r="C8" s="1">
        <f>VLOOKUP($A8, 'FanGraphs ZiPS - PreSeason - Ba'!$A$2:$AP$1734,42, FALSE)</f>
        <v>2.6114600000000001</v>
      </c>
      <c r="D8" s="2">
        <f>VLOOKUP(Table8[[#This Row],[Player]], 'FanGraphs ZiPS - PreSeason - Ba'!$A$2:$C$1734, 3, FALSE)/Table8[[#This Row],[Pre-Season Projected WAR]]</f>
        <v>55.524495875870201</v>
      </c>
      <c r="E8" s="1">
        <f>VLOOKUP($A8, FanGraphs_Current___Batter[[Name]:[WARWAR - Wins Above Replacement]], 26, FALSE)</f>
        <v>-0.4</v>
      </c>
      <c r="F8" s="2">
        <f>IFERROR(VLOOKUP(A8, FanGraphs_Current___Batter[[Name]:[GG - Games Played]], 3, FALSE)/E8, 0)</f>
        <v>-187.5</v>
      </c>
      <c r="G8" s="2">
        <f>F8-D8</f>
        <v>-243.0244958758702</v>
      </c>
      <c r="H8" s="2">
        <f>E8/VLOOKUP(A8, FanGraphs_Current___Batter[[Name]:[GG - Games Played]], 3, FALSE)*VLOOKUP(A8, 'FanGraphs ZiPS - Update - Batte'!$B$2:$D$563, 3, FALSE)</f>
        <v>-0.78400000000000014</v>
      </c>
      <c r="I8" s="2">
        <f>H8-C8</f>
        <v>-3.3954600000000004</v>
      </c>
      <c r="J8" s="5">
        <f>Table8[[#This Row],[Difference Between Pre-Season Projected and On-Pace WAR]]/Table8[[#This Row],[Pre-Season Projected WAR]]</f>
        <v>-1.3002152052874638</v>
      </c>
    </row>
    <row r="9" spans="1:10" x14ac:dyDescent="0.45">
      <c r="A9" t="s">
        <v>280</v>
      </c>
      <c r="B9" t="str">
        <f>VLOOKUP(Table8[[#This Row],[Player]], FanGraphs_Current___Batter[[Name]:[Team]], 2, FALSE)</f>
        <v>DET</v>
      </c>
      <c r="C9" s="1">
        <f>VLOOKUP($A9, 'FanGraphs ZiPS - PreSeason - Ba'!$A$2:$AP$1734,42, FALSE)</f>
        <v>1.8845700000000001</v>
      </c>
      <c r="D9" s="2">
        <f>VLOOKUP(Table8[[#This Row],[Player]], 'FanGraphs ZiPS - PreSeason - Ba'!$A$2:$C$1734, 3, FALSE)/Table8[[#This Row],[Pre-Season Projected WAR]]</f>
        <v>64.736252832211065</v>
      </c>
      <c r="E9" s="1">
        <f>VLOOKUP($A9, FanGraphs_Current___Batter[[Name]:[WARWAR - Wins Above Replacement]], 26, FALSE)</f>
        <v>-0.3</v>
      </c>
      <c r="F9" s="2">
        <f>IFERROR(VLOOKUP(A9, FanGraphs_Current___Batter[[Name]:[GG - Games Played]], 3, FALSE)/E9, 0)</f>
        <v>-243.33333333333334</v>
      </c>
      <c r="G9" s="2">
        <f>F9-D9</f>
        <v>-308.06958616554442</v>
      </c>
      <c r="H9" s="2">
        <f>E9/VLOOKUP(A9, FanGraphs_Current___Batter[[Name]:[GG - Games Played]], 3, FALSE)*VLOOKUP(A9, 'FanGraphs ZiPS - Update - Batte'!$B$2:$D$563, 3, FALSE)</f>
        <v>-0.55068493150684927</v>
      </c>
      <c r="I9" s="2">
        <f>H9-C9</f>
        <v>-2.4352549315068495</v>
      </c>
      <c r="J9" s="5">
        <f>Table8[[#This Row],[Difference Between Pre-Season Projected and On-Pace WAR]]/Table8[[#This Row],[Pre-Season Projected WAR]]</f>
        <v>-1.2922072045648871</v>
      </c>
    </row>
    <row r="10" spans="1:10" x14ac:dyDescent="0.45">
      <c r="A10" t="s">
        <v>281</v>
      </c>
      <c r="B10" t="str">
        <f>VLOOKUP(Table8[[#This Row],[Player]], FanGraphs_Current___Batter[[Name]:[Team]], 2, FALSE)</f>
        <v>CHW</v>
      </c>
      <c r="C10" s="1">
        <f>VLOOKUP($A10, 'FanGraphs ZiPS - PreSeason - Ba'!$A$2:$AP$1734,42, FALSE)</f>
        <v>1.4586300000000001</v>
      </c>
      <c r="D10" s="2">
        <f>VLOOKUP(Table8[[#This Row],[Player]], 'FanGraphs ZiPS - PreSeason - Ba'!$A$2:$C$1734, 3, FALSE)/Table8[[#This Row],[Pre-Season Projected WAR]]</f>
        <v>98.722774109952482</v>
      </c>
      <c r="E10" s="1">
        <f>VLOOKUP($A10, FanGraphs_Current___Batter[[Name]:[WARWAR - Wins Above Replacement]], 26, FALSE)</f>
        <v>-0.1</v>
      </c>
      <c r="F10" s="2">
        <f>IFERROR(VLOOKUP(A10, FanGraphs_Current___Batter[[Name]:[GG - Games Played]], 3, FALSE)/E10, 0)</f>
        <v>-790</v>
      </c>
      <c r="G10" s="2">
        <f>F10-D10</f>
        <v>-888.72277410995252</v>
      </c>
      <c r="H10" s="2">
        <f>E10/VLOOKUP(A10, FanGraphs_Current___Batter[[Name]:[GG - Games Played]], 3, FALSE)*VLOOKUP(A10, 'FanGraphs ZiPS - Update - Batte'!$B$2:$D$563, 3, FALSE)</f>
        <v>-0.1860759493670886</v>
      </c>
      <c r="I10" s="2">
        <f>H10-C10</f>
        <v>-1.6447059493670886</v>
      </c>
      <c r="J10" s="5">
        <f>Table8[[#This Row],[Difference Between Pre-Season Projected and On-Pace WAR]]/Table8[[#This Row],[Pre-Season Projected WAR]]</f>
        <v>-1.1275689855323752</v>
      </c>
    </row>
    <row r="11" spans="1:10" x14ac:dyDescent="0.45">
      <c r="A11" t="s">
        <v>279</v>
      </c>
      <c r="B11" t="str">
        <f>VLOOKUP(Table8[[#This Row],[Player]], FanGraphs_Current___Batter[[Name]:[Team]], 2, FALSE)</f>
        <v>LAA</v>
      </c>
      <c r="C11" s="1">
        <f>VLOOKUP($A11, 'FanGraphs ZiPS - PreSeason - Ba'!$A$2:$AP$1734,42, FALSE)</f>
        <v>1.51823</v>
      </c>
      <c r="D11" s="2">
        <f>VLOOKUP(Table8[[#This Row],[Player]], 'FanGraphs ZiPS - PreSeason - Ba'!$A$2:$C$1734, 3, FALSE)/Table8[[#This Row],[Pre-Season Projected WAR]]</f>
        <v>70.476805227139494</v>
      </c>
      <c r="E11" s="1">
        <f>VLOOKUP($A11, FanGraphs_Current___Batter[[Name]:[WARWAR - Wins Above Replacement]], 26, FALSE)</f>
        <v>-0.1</v>
      </c>
      <c r="F11" s="2">
        <f>IFERROR(VLOOKUP(A11, FanGraphs_Current___Batter[[Name]:[GG - Games Played]], 3, FALSE)/E11, 0)</f>
        <v>-750</v>
      </c>
      <c r="G11" s="2">
        <f>F11-D11</f>
        <v>-820.47680522713949</v>
      </c>
      <c r="H11" s="2">
        <f>E11/VLOOKUP(A11, FanGraphs_Current___Batter[[Name]:[GG - Games Played]], 3, FALSE)*VLOOKUP(A11, 'FanGraphs ZiPS - Update - Batte'!$B$2:$D$563, 3, FALSE)</f>
        <v>-0.17600000000000002</v>
      </c>
      <c r="I11" s="2">
        <f>H11-C11</f>
        <v>-1.6942299999999999</v>
      </c>
      <c r="J11" s="5">
        <f>Table8[[#This Row],[Difference Between Pre-Season Projected and On-Pace WAR]]/Table8[[#This Row],[Pre-Season Projected WAR]]</f>
        <v>-1.115924464672678</v>
      </c>
    </row>
    <row r="12" spans="1:10" x14ac:dyDescent="0.45">
      <c r="A12" t="s">
        <v>277</v>
      </c>
      <c r="B12" t="str">
        <f>VLOOKUP(Table8[[#This Row],[Player]], FanGraphs_Current___Batter[[Name]:[Team]], 2, FALSE)</f>
        <v>SEA</v>
      </c>
      <c r="C12" s="1">
        <f>VLOOKUP($A12, 'FanGraphs ZiPS - PreSeason - Ba'!$A$2:$AP$1734,42, FALSE)</f>
        <v>1.8999200000000001</v>
      </c>
      <c r="D12" s="2">
        <f>VLOOKUP(Table8[[#This Row],[Player]], 'FanGraphs ZiPS - PreSeason - Ba'!$A$2:$C$1734, 3, FALSE)/Table8[[#This Row],[Pre-Season Projected WAR]]</f>
        <v>43.159711987873173</v>
      </c>
      <c r="E12" s="1">
        <f>VLOOKUP($A12, FanGraphs_Current___Batter[[Name]:[WARWAR - Wins Above Replacement]], 26, FALSE)</f>
        <v>0</v>
      </c>
      <c r="F12" s="2">
        <f>IFERROR(VLOOKUP(A12, FanGraphs_Current___Batter[[Name]:[GG - Games Played]], 3, FALSE)/E12, 0)</f>
        <v>0</v>
      </c>
      <c r="G12" s="2">
        <f>F12-D12</f>
        <v>-43.159711987873173</v>
      </c>
      <c r="H12" s="2">
        <f>E12/VLOOKUP(A12, FanGraphs_Current___Batter[[Name]:[GG - Games Played]], 3, FALSE)*VLOOKUP(A12, 'FanGraphs ZiPS - Update - Batte'!$B$2:$D$563, 3, FALSE)</f>
        <v>0</v>
      </c>
      <c r="I12" s="2">
        <f>H12-C12</f>
        <v>-1.8999200000000001</v>
      </c>
      <c r="J12" s="5">
        <f>Table8[[#This Row],[Difference Between Pre-Season Projected and On-Pace WAR]]/Table8[[#This Row],[Pre-Season Projected WAR]]</f>
        <v>-1</v>
      </c>
    </row>
    <row r="13" spans="1:10" x14ac:dyDescent="0.45">
      <c r="A13" t="s">
        <v>270</v>
      </c>
      <c r="B13" t="str">
        <f>VLOOKUP(Table8[[#This Row],[Player]], FanGraphs_Current___Batter[[Name]:[Team]], 2, FALSE)</f>
        <v>BOS</v>
      </c>
      <c r="C13" s="1">
        <f>VLOOKUP($A13, 'FanGraphs ZiPS - PreSeason - Ba'!$A$2:$AP$1734,42, FALSE)</f>
        <v>2.1317499999999998</v>
      </c>
      <c r="D13" s="2">
        <f>VLOOKUP(Table8[[#This Row],[Player]], 'FanGraphs ZiPS - PreSeason - Ba'!$A$2:$C$1734, 3, FALSE)/Table8[[#This Row],[Pre-Season Projected WAR]]</f>
        <v>60.982760642664481</v>
      </c>
      <c r="E13" s="1">
        <f>VLOOKUP($A13, FanGraphs_Current___Batter[[Name]:[WARWAR - Wins Above Replacement]], 26, FALSE)</f>
        <v>0</v>
      </c>
      <c r="F13" s="2">
        <f>IFERROR(VLOOKUP(A13, FanGraphs_Current___Batter[[Name]:[GG - Games Played]], 3, FALSE)/E13, 0)</f>
        <v>0</v>
      </c>
      <c r="G13" s="2">
        <f>F13-D13</f>
        <v>-60.982760642664481</v>
      </c>
      <c r="H13" s="2">
        <f>E13/VLOOKUP(A13, FanGraphs_Current___Batter[[Name]:[GG - Games Played]], 3, FALSE)*VLOOKUP(A13, 'FanGraphs ZiPS - Update - Batte'!$B$2:$D$563, 3, FALSE)</f>
        <v>0</v>
      </c>
      <c r="I13" s="2">
        <f>H13-C13</f>
        <v>-2.1317499999999998</v>
      </c>
      <c r="J13" s="5">
        <f>Table8[[#This Row],[Difference Between Pre-Season Projected and On-Pace WAR]]/Table8[[#This Row],[Pre-Season Projected WAR]]</f>
        <v>-1</v>
      </c>
    </row>
    <row r="14" spans="1:10" x14ac:dyDescent="0.45">
      <c r="A14" t="s">
        <v>271</v>
      </c>
      <c r="B14" t="str">
        <f>VLOOKUP(Table8[[#This Row],[Player]], FanGraphs_Current___Batter[[Name]:[Team]], 2, FALSE)</f>
        <v>SEA</v>
      </c>
      <c r="C14" s="1">
        <f>VLOOKUP($A14, 'FanGraphs ZiPS - PreSeason - Ba'!$A$2:$AP$1734,42, FALSE)</f>
        <v>2.0808900000000001</v>
      </c>
      <c r="D14" s="2">
        <f>VLOOKUP(Table8[[#This Row],[Player]], 'FanGraphs ZiPS - PreSeason - Ba'!$A$2:$C$1734, 3, FALSE)/Table8[[#This Row],[Pre-Season Projected WAR]]</f>
        <v>72.565104354386818</v>
      </c>
      <c r="E14" s="1">
        <f>VLOOKUP($A14, FanGraphs_Current___Batter[[Name]:[WARWAR - Wins Above Replacement]], 26, FALSE)</f>
        <v>0.1</v>
      </c>
      <c r="F14" s="2">
        <f>IFERROR(VLOOKUP(A14, FanGraphs_Current___Batter[[Name]:[GG - Games Played]], 3, FALSE)/E14, 0)</f>
        <v>730</v>
      </c>
      <c r="G14" s="2">
        <f>F14-D14</f>
        <v>657.43489564561321</v>
      </c>
      <c r="H14" s="2">
        <f>E14/VLOOKUP(A14, FanGraphs_Current___Batter[[Name]:[GG - Games Played]], 3, FALSE)*VLOOKUP(A14, 'FanGraphs ZiPS - Update - Batte'!$B$2:$D$563, 3, FALSE)</f>
        <v>0.19452054794520549</v>
      </c>
      <c r="I14" s="2">
        <f>H14-C14</f>
        <v>-1.8863694520547947</v>
      </c>
      <c r="J14" s="5">
        <f>Table8[[#This Row],[Difference Between Pre-Season Projected and On-Pace WAR]]/Table8[[#This Row],[Pre-Season Projected WAR]]</f>
        <v>-0.90652050423366659</v>
      </c>
    </row>
    <row r="15" spans="1:10" x14ac:dyDescent="0.45">
      <c r="A15" t="s">
        <v>276</v>
      </c>
      <c r="B15" t="str">
        <f>VLOOKUP(Table8[[#This Row],[Player]], FanGraphs_Current___Batter[[Name]:[Team]], 2, FALSE)</f>
        <v>STL</v>
      </c>
      <c r="C15" s="1">
        <f>VLOOKUP($A15, 'FanGraphs ZiPS - PreSeason - Ba'!$A$2:$AP$1734,42, FALSE)</f>
        <v>2.7696299999999998</v>
      </c>
      <c r="D15" s="2">
        <f>VLOOKUP(Table8[[#This Row],[Player]], 'FanGraphs ZiPS - PreSeason - Ba'!$A$2:$C$1734, 3, FALSE)/Table8[[#This Row],[Pre-Season Projected WAR]]</f>
        <v>51.270386297086617</v>
      </c>
      <c r="E15" s="1">
        <f>VLOOKUP($A15, FanGraphs_Current___Batter[[Name]:[WARWAR - Wins Above Replacement]], 26, FALSE)</f>
        <v>0.1</v>
      </c>
      <c r="F15" s="2">
        <f>IFERROR(VLOOKUP(A15, FanGraphs_Current___Batter[[Name]:[GG - Games Played]], 3, FALSE)/E15, 0)</f>
        <v>800</v>
      </c>
      <c r="G15" s="2">
        <f>F15-D15</f>
        <v>748.72961370291341</v>
      </c>
      <c r="H15" s="2">
        <f>E15/VLOOKUP(A15, FanGraphs_Current___Batter[[Name]:[GG - Games Played]], 3, FALSE)*VLOOKUP(A15, 'FanGraphs ZiPS - Update - Batte'!$B$2:$D$563, 3, FALSE)</f>
        <v>0.18875</v>
      </c>
      <c r="I15" s="2">
        <f>H15-C15</f>
        <v>-2.5808799999999996</v>
      </c>
      <c r="J15" s="5">
        <f>Table8[[#This Row],[Difference Between Pre-Season Projected and On-Pace WAR]]/Table8[[#This Row],[Pre-Season Projected WAR]]</f>
        <v>-0.93185010272130209</v>
      </c>
    </row>
    <row r="16" spans="1:10" x14ac:dyDescent="0.45">
      <c r="A16" t="s">
        <v>273</v>
      </c>
      <c r="B16" t="str">
        <f>VLOOKUP(Table8[[#This Row],[Player]], FanGraphs_Current___Batter[[Name]:[Team]], 2, FALSE)</f>
        <v>MIA</v>
      </c>
      <c r="C16" s="1">
        <f>VLOOKUP($A16, 'FanGraphs ZiPS - PreSeason - Ba'!$A$2:$AP$1734,42, FALSE)</f>
        <v>1.0843100000000001</v>
      </c>
      <c r="D16" s="2">
        <f>VLOOKUP(Table8[[#This Row],[Player]], 'FanGraphs ZiPS - PreSeason - Ba'!$A$2:$C$1734, 3, FALSE)/Table8[[#This Row],[Pre-Season Projected WAR]]</f>
        <v>130.03661314568711</v>
      </c>
      <c r="E16" s="1">
        <f>VLOOKUP($A16, FanGraphs_Current___Batter[[Name]:[WARWAR - Wins Above Replacement]], 26, FALSE)</f>
        <v>0.2</v>
      </c>
      <c r="F16" s="2">
        <f>IFERROR(VLOOKUP(A16, FanGraphs_Current___Batter[[Name]:[GG - Games Played]], 3, FALSE)/E16, 0)</f>
        <v>415</v>
      </c>
      <c r="G16" s="2">
        <f>F16-D16</f>
        <v>284.96338685431289</v>
      </c>
      <c r="H16" s="2">
        <f>E16/VLOOKUP(A16, FanGraphs_Current___Batter[[Name]:[GG - Games Played]], 3, FALSE)*VLOOKUP(A16, 'FanGraphs ZiPS - Update - Batte'!$B$2:$D$563, 3, FALSE)</f>
        <v>0.36867469879518078</v>
      </c>
      <c r="I16" s="2">
        <f>H16-C16</f>
        <v>-0.71563530120481933</v>
      </c>
      <c r="J16" s="5">
        <f>Table8[[#This Row],[Difference Between Pre-Season Projected and On-Pace WAR]]/Table8[[#This Row],[Pre-Season Projected WAR]]</f>
        <v>-0.65999142422814439</v>
      </c>
    </row>
    <row r="17" spans="1:10" x14ac:dyDescent="0.45">
      <c r="A17" t="s">
        <v>266</v>
      </c>
      <c r="B17" t="str">
        <f>VLOOKUP(Table8[[#This Row],[Player]], FanGraphs_Current___Batter[[Name]:[Team]], 2, FALSE)</f>
        <v>CLE</v>
      </c>
      <c r="C17" s="1">
        <f>VLOOKUP($A17, 'FanGraphs ZiPS - PreSeason - Ba'!$A$2:$AP$1734,42, FALSE)</f>
        <v>1.1568700000000001</v>
      </c>
      <c r="D17" s="2">
        <f>VLOOKUP(Table8[[#This Row],[Player]], 'FanGraphs ZiPS - PreSeason - Ba'!$A$2:$C$1734, 3, FALSE)/Table8[[#This Row],[Pre-Season Projected WAR]]</f>
        <v>75.202918218987435</v>
      </c>
      <c r="E17" s="1">
        <f>VLOOKUP($A17, FanGraphs_Current___Batter[[Name]:[WARWAR - Wins Above Replacement]], 26, FALSE)</f>
        <v>0.2</v>
      </c>
      <c r="F17" s="2">
        <f>IFERROR(VLOOKUP(A17, FanGraphs_Current___Batter[[Name]:[GG - Games Played]], 3, FALSE)/E17, 0)</f>
        <v>370</v>
      </c>
      <c r="G17" s="2">
        <f>F17-D17</f>
        <v>294.79708178101259</v>
      </c>
      <c r="H17" s="2">
        <f>E17/VLOOKUP(A17, FanGraphs_Current___Batter[[Name]:[GG - Games Played]], 3, FALSE)*VLOOKUP(A17, 'FanGraphs ZiPS - Update - Batte'!$B$2:$D$563, 3, FALSE)</f>
        <v>0.33783783783783783</v>
      </c>
      <c r="I17" s="2">
        <f>H17-C17</f>
        <v>-0.81903216216216224</v>
      </c>
      <c r="J17" s="5">
        <f>Table8[[#This Row],[Difference Between Pre-Season Projected and On-Pace WAR]]/Table8[[#This Row],[Pre-Season Projected WAR]]</f>
        <v>-0.70797251390576488</v>
      </c>
    </row>
    <row r="18" spans="1:10" x14ac:dyDescent="0.45">
      <c r="A18" t="s">
        <v>269</v>
      </c>
      <c r="B18" t="str">
        <f>VLOOKUP(Table8[[#This Row],[Player]], FanGraphs_Current___Batter[[Name]:[Team]], 2, FALSE)</f>
        <v>ATL</v>
      </c>
      <c r="C18" s="1">
        <f>VLOOKUP($A18, 'FanGraphs ZiPS - PreSeason - Ba'!$A$2:$AP$1734,42, FALSE)</f>
        <v>1.5719099999999999</v>
      </c>
      <c r="D18" s="2">
        <f>VLOOKUP(Table8[[#This Row],[Player]], 'FanGraphs ZiPS - PreSeason - Ba'!$A$2:$C$1734, 3, FALSE)/Table8[[#This Row],[Pre-Season Projected WAR]]</f>
        <v>80.793429649280185</v>
      </c>
      <c r="E18" s="1">
        <f>VLOOKUP($A18, FanGraphs_Current___Batter[[Name]:[WARWAR - Wins Above Replacement]], 26, FALSE)</f>
        <v>0.2</v>
      </c>
      <c r="F18" s="2">
        <f>VLOOKUP(A18, FanGraphs_Current___Batter[[Name]:[GG - Games Played]], 3, FALSE)/E18</f>
        <v>400</v>
      </c>
      <c r="G18" s="2">
        <f>F18-D18</f>
        <v>319.2065703507198</v>
      </c>
      <c r="H18" s="2">
        <f>E18/VLOOKUP(A18, FanGraphs_Current___Batter[[Name]:[GG - Games Played]], 3, FALSE)*VLOOKUP(A18, 'FanGraphs ZiPS - Update - Batte'!$B$2:$D$563, 3, FALSE)</f>
        <v>0.36749999999999999</v>
      </c>
      <c r="I18" s="2">
        <f>H18-C18</f>
        <v>-1.20441</v>
      </c>
      <c r="J18" s="2">
        <f>Table8[[#This Row],[Difference Between Pre-Season Projected and On-Pace WAR]]/Table8[[#This Row],[Pre-Season Projected WAR]]</f>
        <v>-0.76620798900700426</v>
      </c>
    </row>
    <row r="19" spans="1:10" x14ac:dyDescent="0.45">
      <c r="A19" t="s">
        <v>265</v>
      </c>
      <c r="B19" t="str">
        <f>VLOOKUP(Table8[[#This Row],[Player]], FanGraphs_Current___Batter[[Name]:[Team]], 2, FALSE)</f>
        <v>CHC</v>
      </c>
      <c r="C19" s="1">
        <f>VLOOKUP($A19, 'FanGraphs ZiPS - PreSeason - Ba'!$A$2:$AP$1734,42, FALSE)</f>
        <v>2.1345200000000002</v>
      </c>
      <c r="D19" s="2">
        <f>VLOOKUP(Table8[[#This Row],[Player]], 'FanGraphs ZiPS - PreSeason - Ba'!$A$2:$C$1734, 3, FALSE)/Table8[[#This Row],[Pre-Season Projected WAR]]</f>
        <v>63.246069373910757</v>
      </c>
      <c r="E19" s="1">
        <f>VLOOKUP($A19, FanGraphs_Current___Batter[[Name]:[WARWAR - Wins Above Replacement]], 26, FALSE)</f>
        <v>0.2</v>
      </c>
      <c r="F19" s="2">
        <f>IFERROR(VLOOKUP(A19, FanGraphs_Current___Batter[[Name]:[GG - Games Played]], 3, FALSE)/E19, 0)</f>
        <v>420</v>
      </c>
      <c r="G19" s="2">
        <f>F19-D19</f>
        <v>356.75393062608924</v>
      </c>
      <c r="H19" s="2">
        <f>E19/VLOOKUP(A19, FanGraphs_Current___Batter[[Name]:[GG - Games Played]], 3, FALSE)*VLOOKUP(A19, 'FanGraphs ZiPS - Update - Batte'!$B$2:$D$563, 3, FALSE)</f>
        <v>0.35952380952380958</v>
      </c>
      <c r="I19" s="2">
        <f>H19-C19</f>
        <v>-1.7749961904761906</v>
      </c>
      <c r="J19" s="5">
        <f>Table8[[#This Row],[Difference Between Pre-Season Projected and On-Pace WAR]]/Table8[[#This Row],[Pre-Season Projected WAR]]</f>
        <v>-0.83156690519469967</v>
      </c>
    </row>
    <row r="20" spans="1:10" x14ac:dyDescent="0.45">
      <c r="A20" t="s">
        <v>264</v>
      </c>
      <c r="B20" t="str">
        <f>VLOOKUP(Table8[[#This Row],[Player]], FanGraphs_Current___Batter[[Name]:[Team]], 2, FALSE)</f>
        <v>STL</v>
      </c>
      <c r="C20" s="1">
        <f>VLOOKUP($A20, 'FanGraphs ZiPS - PreSeason - Ba'!$A$2:$AP$1734,42, FALSE)</f>
        <v>2.2037399999999998</v>
      </c>
      <c r="D20" s="2">
        <f>VLOOKUP(Table8[[#This Row],[Player]], 'FanGraphs ZiPS - PreSeason - Ba'!$A$2:$C$1734, 3, FALSE)/Table8[[#This Row],[Pre-Season Projected WAR]]</f>
        <v>59.898173105720282</v>
      </c>
      <c r="E20" s="1">
        <f>VLOOKUP($A20, FanGraphs_Current___Batter[[Name]:[WARWAR - Wins Above Replacement]], 26, FALSE)</f>
        <v>0.2</v>
      </c>
      <c r="F20" s="2">
        <f>IFERROR(VLOOKUP(A20, FanGraphs_Current___Batter[[Name]:[GG - Games Played]], 3, FALSE)/E20, 0)</f>
        <v>385</v>
      </c>
      <c r="G20" s="2">
        <f>F20-D20</f>
        <v>325.10182689427972</v>
      </c>
      <c r="H20" s="2">
        <f>E20/VLOOKUP(A20, FanGraphs_Current___Batter[[Name]:[GG - Games Played]], 3, FALSE)*VLOOKUP(A20, 'FanGraphs ZiPS - Update - Batte'!$B$2:$D$563, 3, FALSE)</f>
        <v>0.37402597402597404</v>
      </c>
      <c r="I20" s="2">
        <f>H20-C20</f>
        <v>-1.8297140259740257</v>
      </c>
      <c r="J20" s="5">
        <f>Table8[[#This Row],[Difference Between Pre-Season Projected and On-Pace WAR]]/Table8[[#This Row],[Pre-Season Projected WAR]]</f>
        <v>-0.83027672319512547</v>
      </c>
    </row>
    <row r="21" spans="1:10" x14ac:dyDescent="0.45">
      <c r="A21" t="s">
        <v>263</v>
      </c>
      <c r="B21" t="str">
        <f>VLOOKUP(Table8[[#This Row],[Player]], FanGraphs_Current___Batter[[Name]:[Team]], 2, FALSE)</f>
        <v>CHW</v>
      </c>
      <c r="C21" s="1">
        <f>VLOOKUP($A21, 'FanGraphs ZiPS - PreSeason - Ba'!$A$2:$AP$1734,42, FALSE)</f>
        <v>-4.6406799999999998E-2</v>
      </c>
      <c r="D21" s="2">
        <f>VLOOKUP(Table8[[#This Row],[Player]], 'FanGraphs ZiPS - PreSeason - Ba'!$A$2:$C$1734, 3, FALSE)/Table8[[#This Row],[Pre-Season Projected WAR]]</f>
        <v>-2564.2793728505308</v>
      </c>
      <c r="E21" s="1">
        <f>VLOOKUP($A21, FanGraphs_Current___Batter[[Name]:[WARWAR - Wins Above Replacement]], 26, FALSE)</f>
        <v>0.3</v>
      </c>
      <c r="F21" s="2">
        <f>IFERROR(VLOOKUP(A21, FanGraphs_Current___Batter[[Name]:[GG - Games Played]], 3, FALSE)/E21, 0)</f>
        <v>256.66666666666669</v>
      </c>
      <c r="G21" s="2">
        <f>F21-D21</f>
        <v>2820.9460395171973</v>
      </c>
      <c r="H21" s="2">
        <f>E21/VLOOKUP(A21, FanGraphs_Current___Batter[[Name]:[GG - Games Played]], 3, FALSE)*VLOOKUP(A21, 'FanGraphs ZiPS - Update - Batte'!$B$2:$D$563, 3, FALSE)</f>
        <v>0.52987012987012982</v>
      </c>
      <c r="I21" s="2">
        <f>H21-C21</f>
        <v>0.57627692987012979</v>
      </c>
      <c r="J21" s="5">
        <f>Table8[[#This Row],[Difference Between Pre-Season Projected and On-Pace WAR]]/Table8[[#This Row],[Pre-Season Projected WAR]]</f>
        <v>-12.417941548870635</v>
      </c>
    </row>
    <row r="22" spans="1:10" x14ac:dyDescent="0.45">
      <c r="A22" t="s">
        <v>275</v>
      </c>
      <c r="B22" t="str">
        <f>VLOOKUP(Table8[[#This Row],[Player]], FanGraphs_Current___Batter[[Name]:[Team]], 2, FALSE)</f>
        <v>SFG</v>
      </c>
      <c r="C22" s="1">
        <f>VLOOKUP($A22, 'FanGraphs ZiPS - PreSeason - Ba'!$A$2:$AP$1734,42, FALSE)</f>
        <v>1.3334900000000001</v>
      </c>
      <c r="D22" s="2">
        <f>VLOOKUP(Table8[[#This Row],[Player]], 'FanGraphs ZiPS - PreSeason - Ba'!$A$2:$C$1734, 3, FALSE)/Table8[[#This Row],[Pre-Season Projected WAR]]</f>
        <v>95.988721325244285</v>
      </c>
      <c r="E22" s="1">
        <f>VLOOKUP($A22, FanGraphs_Current___Batter[[Name]:[WARWAR - Wins Above Replacement]], 26, FALSE)</f>
        <v>0.3</v>
      </c>
      <c r="F22" s="2">
        <f>IFERROR(VLOOKUP(A22, FanGraphs_Current___Batter[[Name]:[GG - Games Played]], 3, FALSE)/E22, 0)</f>
        <v>240</v>
      </c>
      <c r="G22" s="2">
        <f>F22-D22</f>
        <v>144.01127867475572</v>
      </c>
      <c r="H22" s="2">
        <f>E22/VLOOKUP(A22, FanGraphs_Current___Batter[[Name]:[GG - Games Played]], 3, FALSE)*VLOOKUP(A22, 'FanGraphs ZiPS - Update - Batte'!$B$2:$D$563, 3, FALSE)</f>
        <v>0.55833333333333335</v>
      </c>
      <c r="I22" s="2">
        <f>H22-C22</f>
        <v>-0.77515666666666672</v>
      </c>
      <c r="J22" s="5">
        <f>Table8[[#This Row],[Difference Between Pre-Season Projected and On-Pace WAR]]/Table8[[#This Row],[Pre-Season Projected WAR]]</f>
        <v>-0.58129919734431201</v>
      </c>
    </row>
    <row r="23" spans="1:10" x14ac:dyDescent="0.45">
      <c r="A23" t="s">
        <v>268</v>
      </c>
      <c r="B23" t="str">
        <f>VLOOKUP(Table8[[#This Row],[Player]], FanGraphs_Current___Batter[[Name]:[Team]], 2, FALSE)</f>
        <v>ARI</v>
      </c>
      <c r="C23" s="1">
        <f>VLOOKUP($A23, 'FanGraphs ZiPS - PreSeason - Ba'!$A$2:$AP$1734,42, FALSE)</f>
        <v>1.91716</v>
      </c>
      <c r="D23" s="2">
        <f>VLOOKUP(Table8[[#This Row],[Player]], 'FanGraphs ZiPS - PreSeason - Ba'!$A$2:$C$1734, 3, FALSE)/Table8[[#This Row],[Pre-Season Projected WAR]]</f>
        <v>77.197521333639344</v>
      </c>
      <c r="E23" s="1">
        <f>VLOOKUP($A23, FanGraphs_Current___Batter[[Name]:[WARWAR - Wins Above Replacement]], 26, FALSE)</f>
        <v>0.3</v>
      </c>
      <c r="F23" s="2">
        <f>IFERROR(VLOOKUP(A23, FanGraphs_Current___Batter[[Name]:[GG - Games Played]], 3, FALSE)/E23, 0)</f>
        <v>266.66666666666669</v>
      </c>
      <c r="G23" s="2">
        <f>F23-D23</f>
        <v>189.46914533302734</v>
      </c>
      <c r="H23" s="2">
        <f>E23/VLOOKUP(A23, FanGraphs_Current___Batter[[Name]:[GG - Games Played]], 3, FALSE)*VLOOKUP(A23, 'FanGraphs ZiPS - Update - Batte'!$B$2:$D$563, 3, FALSE)</f>
        <v>0.56999999999999995</v>
      </c>
      <c r="I23" s="2">
        <f>H23-C23</f>
        <v>-1.3471600000000001</v>
      </c>
      <c r="J23" s="5">
        <f>Table8[[#This Row],[Difference Between Pre-Season Projected and On-Pace WAR]]/Table8[[#This Row],[Pre-Season Projected WAR]]</f>
        <v>-0.70268522189071347</v>
      </c>
    </row>
    <row r="24" spans="1:10" x14ac:dyDescent="0.45">
      <c r="A24" t="s">
        <v>267</v>
      </c>
      <c r="B24" t="str">
        <f>VLOOKUP(Table8[[#This Row],[Player]], FanGraphs_Current___Batter[[Name]:[Team]], 2, FALSE)</f>
        <v>TEX</v>
      </c>
      <c r="C24" s="1">
        <f>VLOOKUP($A24, 'FanGraphs ZiPS - PreSeason - Ba'!$A$2:$AP$1734,42, FALSE)</f>
        <v>2.71122</v>
      </c>
      <c r="D24" s="2">
        <f>VLOOKUP(Table8[[#This Row],[Player]], 'FanGraphs ZiPS - PreSeason - Ba'!$A$2:$C$1734, 3, FALSE)/Table8[[#This Row],[Pre-Season Projected WAR]]</f>
        <v>54.587971466719779</v>
      </c>
      <c r="E24" s="1">
        <f>VLOOKUP($A24, FanGraphs_Current___Batter[[Name]:[WARWAR - Wins Above Replacement]], 26, FALSE)</f>
        <v>0.3</v>
      </c>
      <c r="F24" s="2">
        <f>IFERROR(VLOOKUP(A24, FanGraphs_Current___Batter[[Name]:[GG - Games Played]], 3, FALSE)/E24, 0)</f>
        <v>263.33333333333337</v>
      </c>
      <c r="G24" s="2">
        <f>F24-D24</f>
        <v>208.74536186661359</v>
      </c>
      <c r="H24" s="2">
        <f>E24/VLOOKUP(A24, FanGraphs_Current___Batter[[Name]:[GG - Games Played]], 3, FALSE)*VLOOKUP(A24, 'FanGraphs ZiPS - Update - Batte'!$B$2:$D$563, 3, FALSE)</f>
        <v>0.57341772151898729</v>
      </c>
      <c r="I24" s="2">
        <f>H24-C24</f>
        <v>-2.1378022784810127</v>
      </c>
      <c r="J24" s="5">
        <f>Table8[[#This Row],[Difference Between Pre-Season Projected and On-Pace WAR]]/Table8[[#This Row],[Pre-Season Projected WAR]]</f>
        <v>-0.78850195796763545</v>
      </c>
    </row>
    <row r="25" spans="1:10" x14ac:dyDescent="0.45">
      <c r="A25" t="s">
        <v>260</v>
      </c>
      <c r="B25" t="str">
        <f>VLOOKUP(Table8[[#This Row],[Player]], FanGraphs_Current___Batter[[Name]:[Team]], 2, FALSE)</f>
        <v>PIT</v>
      </c>
      <c r="C25" s="1">
        <f>VLOOKUP($A25, 'FanGraphs ZiPS - PreSeason - Ba'!$A$2:$AP$1734,42, FALSE)</f>
        <v>0.55621299999999996</v>
      </c>
      <c r="D25" s="2">
        <f>VLOOKUP(Table8[[#This Row],[Player]], 'FanGraphs ZiPS - PreSeason - Ba'!$A$2:$C$1734, 3, FALSE)/Table8[[#This Row],[Pre-Season Projected WAR]]</f>
        <v>192.37234656507491</v>
      </c>
      <c r="E25" s="1">
        <f>VLOOKUP($A25, FanGraphs_Current___Batter[[Name]:[WARWAR - Wins Above Replacement]], 26, FALSE)</f>
        <v>0.4</v>
      </c>
      <c r="F25" s="2">
        <f>IFERROR(VLOOKUP(A25, FanGraphs_Current___Batter[[Name]:[GG - Games Played]], 3, FALSE)/E25, 0)</f>
        <v>175</v>
      </c>
      <c r="G25" s="2">
        <f>F25-D25</f>
        <v>-17.372346565074906</v>
      </c>
      <c r="H25" s="2">
        <f>E25/VLOOKUP(A25, FanGraphs_Current___Batter[[Name]:[GG - Games Played]], 3, FALSE)*VLOOKUP(A25, 'FanGraphs ZiPS - Update - Batte'!$B$2:$D$563, 3, FALSE)</f>
        <v>0.72</v>
      </c>
      <c r="I25" s="2">
        <f>H25-C25</f>
        <v>0.16378700000000002</v>
      </c>
      <c r="J25" s="5">
        <f>Table8[[#This Row],[Difference Between Pre-Season Projected and On-Pace WAR]]/Table8[[#This Row],[Pre-Season Projected WAR]]</f>
        <v>0.29446812641919556</v>
      </c>
    </row>
    <row r="26" spans="1:10" x14ac:dyDescent="0.45">
      <c r="A26" t="s">
        <v>262</v>
      </c>
      <c r="B26" t="str">
        <f>VLOOKUP(Table8[[#This Row],[Player]], FanGraphs_Current___Batter[[Name]:[Team]], 2, FALSE)</f>
        <v>TOR</v>
      </c>
      <c r="C26" s="1">
        <f>VLOOKUP($A26, 'FanGraphs ZiPS - PreSeason - Ba'!$A$2:$AP$1734,42, FALSE)</f>
        <v>1.7294700000000001</v>
      </c>
      <c r="D26" s="2">
        <f>VLOOKUP(Table8[[#This Row],[Player]], 'FanGraphs ZiPS - PreSeason - Ba'!$A$2:$C$1734, 3, FALSE)/Table8[[#This Row],[Pre-Season Projected WAR]]</f>
        <v>71.120054120626548</v>
      </c>
      <c r="E26" s="1">
        <f>VLOOKUP($A26, FanGraphs_Current___Batter[[Name]:[WARWAR - Wins Above Replacement]], 26, FALSE)</f>
        <v>0.4</v>
      </c>
      <c r="F26" s="2">
        <f>IFERROR(VLOOKUP(A26, FanGraphs_Current___Batter[[Name]:[GG - Games Played]], 3, FALSE)/E26, 0)</f>
        <v>185</v>
      </c>
      <c r="G26" s="2">
        <f>F26-D26</f>
        <v>113.87994587937345</v>
      </c>
      <c r="H26" s="2">
        <f>E26/VLOOKUP(A26, FanGraphs_Current___Batter[[Name]:[GG - Games Played]], 3, FALSE)*VLOOKUP(A26, 'FanGraphs ZiPS - Update - Batte'!$B$2:$D$563, 3, FALSE)</f>
        <v>0.72972972972972983</v>
      </c>
      <c r="I26" s="2">
        <f>H26-C26</f>
        <v>-0.99974027027027024</v>
      </c>
      <c r="J26" s="5">
        <f>Table8[[#This Row],[Difference Between Pre-Season Projected and On-Pace WAR]]/Table8[[#This Row],[Pre-Season Projected WAR]]</f>
        <v>-0.57806164331862953</v>
      </c>
    </row>
    <row r="27" spans="1:10" x14ac:dyDescent="0.45">
      <c r="A27" t="s">
        <v>274</v>
      </c>
      <c r="B27" t="str">
        <f>VLOOKUP(Table8[[#This Row],[Player]], FanGraphs_Current___Batter[[Name]:[Team]], 2, FALSE)</f>
        <v>TEX</v>
      </c>
      <c r="C27" s="1">
        <f>VLOOKUP($A27, 'FanGraphs ZiPS - PreSeason - Ba'!$A$2:$AP$1734,42, FALSE)</f>
        <v>2.98522</v>
      </c>
      <c r="D27" s="2">
        <f>VLOOKUP(Table8[[#This Row],[Player]], 'FanGraphs ZiPS - PreSeason - Ba'!$A$2:$C$1734, 3, FALSE)/Table8[[#This Row],[Pre-Season Projected WAR]]</f>
        <v>47.902667140110275</v>
      </c>
      <c r="E27" s="1">
        <f>VLOOKUP($A27, FanGraphs_Current___Batter[[Name]:[WARWAR - Wins Above Replacement]], 26, FALSE)</f>
        <v>0.4</v>
      </c>
      <c r="F27" s="2">
        <f>IFERROR(VLOOKUP(A27, FanGraphs_Current___Batter[[Name]:[GG - Games Played]], 3, FALSE)/E27, 0)</f>
        <v>200</v>
      </c>
      <c r="G27" s="2">
        <f>F27-D27</f>
        <v>152.09733285988972</v>
      </c>
      <c r="H27" s="2">
        <f>E27/VLOOKUP(A27, FanGraphs_Current___Batter[[Name]:[GG - Games Played]], 3, FALSE)*VLOOKUP(A27, 'FanGraphs ZiPS - Update - Batte'!$B$2:$D$563, 3, FALSE)</f>
        <v>0.75</v>
      </c>
      <c r="I27" s="2">
        <f>H27-C27</f>
        <v>-2.23522</v>
      </c>
      <c r="J27" s="5">
        <f>Table8[[#This Row],[Difference Between Pre-Season Projected and On-Pace WAR]]/Table8[[#This Row],[Pre-Season Projected WAR]]</f>
        <v>-0.74876223527914187</v>
      </c>
    </row>
    <row r="28" spans="1:10" x14ac:dyDescent="0.45">
      <c r="A28" t="s">
        <v>272</v>
      </c>
      <c r="B28" t="str">
        <f>VLOOKUP(Table8[[#This Row],[Player]], FanGraphs_Current___Batter[[Name]:[Team]], 2, FALSE)</f>
        <v>TBR</v>
      </c>
      <c r="C28" s="1">
        <f>VLOOKUP($A28, 'FanGraphs ZiPS - PreSeason - Ba'!$A$2:$AP$1734,42, FALSE)</f>
        <v>3.323</v>
      </c>
      <c r="D28" s="2">
        <f>VLOOKUP(Table8[[#This Row],[Player]], 'FanGraphs ZiPS - PreSeason - Ba'!$A$2:$C$1734, 3, FALSE)/Table8[[#This Row],[Pre-Season Projected WAR]]</f>
        <v>44.839000902798674</v>
      </c>
      <c r="E28" s="1">
        <f>VLOOKUP($A28, FanGraphs_Current___Batter[[Name]:[WARWAR - Wins Above Replacement]], 26, FALSE)</f>
        <v>0.4</v>
      </c>
      <c r="F28" s="2">
        <f>IFERROR(VLOOKUP(A28, FanGraphs_Current___Batter[[Name]:[GG - Games Played]], 3, FALSE)/E28, 0)</f>
        <v>202.5</v>
      </c>
      <c r="G28" s="2">
        <f>F28-D28</f>
        <v>157.66099909720134</v>
      </c>
      <c r="H28" s="2">
        <f>E28/VLOOKUP(A28, FanGraphs_Current___Batter[[Name]:[GG - Games Played]], 3, FALSE)*VLOOKUP(A28, 'FanGraphs ZiPS - Update - Batte'!$B$2:$D$563, 3, FALSE)</f>
        <v>0.76049382716049385</v>
      </c>
      <c r="I28" s="2">
        <f>H28-C28</f>
        <v>-2.5625061728395062</v>
      </c>
      <c r="J28" s="5">
        <f>Table8[[#This Row],[Difference Between Pre-Season Projected and On-Pace WAR]]/Table8[[#This Row],[Pre-Season Projected WAR]]</f>
        <v>-0.77114239327099199</v>
      </c>
    </row>
    <row r="29" spans="1:10" x14ac:dyDescent="0.45">
      <c r="A29" t="s">
        <v>57</v>
      </c>
      <c r="B29" t="str">
        <f>VLOOKUP(Table8[[#This Row],[Player]], FanGraphs_Current___Batter[[Name]:[Team]], 2, FALSE)</f>
        <v>TOR</v>
      </c>
      <c r="C29" s="1">
        <f>VLOOKUP($A29, 'FanGraphs ZiPS - PreSeason - Ba'!$A$2:$AP$1734,42, FALSE)</f>
        <v>4.2842200000000004</v>
      </c>
      <c r="D29" s="2">
        <f>VLOOKUP(Table8[[#This Row],[Player]], 'FanGraphs ZiPS - PreSeason - Ba'!$A$2:$C$1734, 3, FALSE)/Table8[[#This Row],[Pre-Season Projected WAR]]</f>
        <v>35.012207589712943</v>
      </c>
      <c r="E29" s="1">
        <f>VLOOKUP($A29, FanGraphs_Current___Batter[[Name]:[WARWAR - Wins Above Replacement]], 26, FALSE)</f>
        <v>0.4</v>
      </c>
      <c r="F29" s="2">
        <f>IFERROR(VLOOKUP(A29, FanGraphs_Current___Batter[[Name]:[GG - Games Played]], 3, FALSE)/E29, 0)</f>
        <v>180</v>
      </c>
      <c r="G29" s="2">
        <f>F29-D29</f>
        <v>144.98779241028706</v>
      </c>
      <c r="H29" s="2">
        <f>E29/VLOOKUP(A29, FanGraphs_Current___Batter[[Name]:[GG - Games Played]], 3, FALSE)*VLOOKUP(A29, 'FanGraphs ZiPS - Update - Batte'!$B$2:$D$563, 3, FALSE)</f>
        <v>0.78888888888888897</v>
      </c>
      <c r="I29" s="2">
        <f>H29-C29</f>
        <v>-3.4953311111111116</v>
      </c>
      <c r="J29" s="5">
        <f>Table8[[#This Row],[Difference Between Pre-Season Projected and On-Pace WAR]]/Table8[[#This Row],[Pre-Season Projected WAR]]</f>
        <v>-0.81586172304669491</v>
      </c>
    </row>
    <row r="30" spans="1:10" x14ac:dyDescent="0.45">
      <c r="A30" t="s">
        <v>259</v>
      </c>
      <c r="B30" t="str">
        <f>VLOOKUP(Table8[[#This Row],[Player]], FanGraphs_Current___Batter[[Name]:[Team]], 2, FALSE)</f>
        <v>TEX</v>
      </c>
      <c r="C30" s="1">
        <f>VLOOKUP($A30, 'FanGraphs ZiPS - PreSeason - Ba'!$A$2:$AP$1734,42, FALSE)</f>
        <v>3.2760699999999998</v>
      </c>
      <c r="D30" s="2">
        <f>VLOOKUP(Table8[[#This Row],[Player]], 'FanGraphs ZiPS - PreSeason - Ba'!$A$2:$C$1734, 3, FALSE)/Table8[[#This Row],[Pre-Season Projected WAR]]</f>
        <v>37.239741519564603</v>
      </c>
      <c r="E30" s="1">
        <f>VLOOKUP($A30, FanGraphs_Current___Batter[[Name]:[WARWAR - Wins Above Replacement]], 26, FALSE)</f>
        <v>0.5</v>
      </c>
      <c r="F30" s="2">
        <f>IFERROR(VLOOKUP(A30, FanGraphs_Current___Batter[[Name]:[GG - Games Played]], 3, FALSE)/E30, 0)</f>
        <v>142</v>
      </c>
      <c r="G30" s="2">
        <f>F30-D30</f>
        <v>104.7602584804354</v>
      </c>
      <c r="H30" s="2">
        <f>E30/VLOOKUP(A30, FanGraphs_Current___Batter[[Name]:[GG - Games Played]], 3, FALSE)*VLOOKUP(A30, 'FanGraphs ZiPS - Update - Batte'!$B$2:$D$563, 3, FALSE)</f>
        <v>0.92957746478873238</v>
      </c>
      <c r="I30" s="2">
        <f>H30-C30</f>
        <v>-2.3464925352112673</v>
      </c>
      <c r="J30" s="5">
        <f>Table8[[#This Row],[Difference Between Pre-Season Projected and On-Pace WAR]]/Table8[[#This Row],[Pre-Season Projected WAR]]</f>
        <v>-0.71625225810537241</v>
      </c>
    </row>
    <row r="31" spans="1:10" x14ac:dyDescent="0.45">
      <c r="A31" t="s">
        <v>261</v>
      </c>
      <c r="B31" t="str">
        <f>VLOOKUP(Table8[[#This Row],[Player]], FanGraphs_Current___Batter[[Name]:[Team]], 2, FALSE)</f>
        <v>NYY</v>
      </c>
      <c r="C31" s="1">
        <f>VLOOKUP($A31, 'FanGraphs ZiPS - PreSeason - Ba'!$A$2:$AP$1734,42, FALSE)</f>
        <v>3.6367099999999999</v>
      </c>
      <c r="D31" s="2">
        <f>VLOOKUP(Table8[[#This Row],[Player]], 'FanGraphs ZiPS - PreSeason - Ba'!$A$2:$C$1734, 3, FALSE)/Table8[[#This Row],[Pre-Season Projected WAR]]</f>
        <v>41.796018929196997</v>
      </c>
      <c r="E31" s="1">
        <f>VLOOKUP($A31, FanGraphs_Current___Batter[[Name]:[WARWAR - Wins Above Replacement]], 26, FALSE)</f>
        <v>0.5</v>
      </c>
      <c r="F31" s="2">
        <f>IFERROR(VLOOKUP(A31, FanGraphs_Current___Batter[[Name]:[GG - Games Played]], 3, FALSE)/E31, 0)</f>
        <v>166</v>
      </c>
      <c r="G31" s="2">
        <f>F31-D31</f>
        <v>124.203981070803</v>
      </c>
      <c r="H31" s="2">
        <f>E31/VLOOKUP(A31, FanGraphs_Current___Batter[[Name]:[GG - Games Played]], 3, FALSE)*VLOOKUP(A31, 'FanGraphs ZiPS - Update - Batte'!$B$2:$D$563, 3, FALSE)</f>
        <v>0.93373493975903621</v>
      </c>
      <c r="I31" s="2">
        <f>H31-C31</f>
        <v>-2.7029750602409637</v>
      </c>
      <c r="J31" s="5">
        <f>Table8[[#This Row],[Difference Between Pre-Season Projected and On-Pace WAR]]/Table8[[#This Row],[Pre-Season Projected WAR]]</f>
        <v>-0.74324734725643882</v>
      </c>
    </row>
    <row r="32" spans="1:10" x14ac:dyDescent="0.45">
      <c r="A32" t="s">
        <v>252</v>
      </c>
      <c r="B32" t="str">
        <f>VLOOKUP(Table8[[#This Row],[Player]], FanGraphs_Current___Batter[[Name]:[Team]], 2, FALSE)</f>
        <v>NYM</v>
      </c>
      <c r="C32" s="1">
        <f>VLOOKUP($A32, 'FanGraphs ZiPS - PreSeason - Ba'!$A$2:$AP$1734,42, FALSE)</f>
        <v>1.18435</v>
      </c>
      <c r="D32" s="2">
        <f>VLOOKUP(Table8[[#This Row],[Player]], 'FanGraphs ZiPS - PreSeason - Ba'!$A$2:$C$1734, 3, FALSE)/Table8[[#This Row],[Pre-Season Projected WAR]]</f>
        <v>81.057119939207155</v>
      </c>
      <c r="E32" s="1">
        <f>VLOOKUP($A32, FanGraphs_Current___Batter[[Name]:[WARWAR - Wins Above Replacement]], 26, FALSE)</f>
        <v>0.6</v>
      </c>
      <c r="F32" s="2">
        <f>IFERROR(VLOOKUP(A32, FanGraphs_Current___Batter[[Name]:[GG - Games Played]], 3, FALSE)/E32, 0)</f>
        <v>110</v>
      </c>
      <c r="G32" s="2">
        <f>F32-D32</f>
        <v>28.942880060792845</v>
      </c>
      <c r="H32" s="2">
        <f>E32/VLOOKUP(A32, FanGraphs_Current___Batter[[Name]:[GG - Games Played]], 3, FALSE)*VLOOKUP(A32, 'FanGraphs ZiPS - Update - Batte'!$B$2:$D$563, 3, FALSE)</f>
        <v>1.0727272727272728</v>
      </c>
      <c r="I32" s="2">
        <f>H32-C32</f>
        <v>-0.11162272727272726</v>
      </c>
      <c r="J32" s="5">
        <f>Table8[[#This Row],[Difference Between Pre-Season Projected and On-Pace WAR]]/Table8[[#This Row],[Pre-Season Projected WAR]]</f>
        <v>-9.4248091588404831E-2</v>
      </c>
    </row>
    <row r="33" spans="1:10" x14ac:dyDescent="0.45">
      <c r="A33" t="s">
        <v>258</v>
      </c>
      <c r="B33" t="str">
        <f>VLOOKUP(Table8[[#This Row],[Player]], FanGraphs_Current___Batter[[Name]:[Team]], 2, FALSE)</f>
        <v>PIT</v>
      </c>
      <c r="C33" s="1">
        <f>VLOOKUP($A33, 'FanGraphs ZiPS - PreSeason - Ba'!$A$2:$AP$1734,42, FALSE)</f>
        <v>1.2687299999999999</v>
      </c>
      <c r="D33" s="2">
        <f>VLOOKUP(Table8[[#This Row],[Player]], 'FanGraphs ZiPS - PreSeason - Ba'!$A$2:$C$1734, 3, FALSE)/Table8[[#This Row],[Pre-Season Projected WAR]]</f>
        <v>89.065443396152062</v>
      </c>
      <c r="E33" s="1">
        <f>VLOOKUP($A33, FanGraphs_Current___Batter[[Name]:[WARWAR - Wins Above Replacement]], 26, FALSE)</f>
        <v>0.6</v>
      </c>
      <c r="F33" s="2">
        <f>IFERROR(VLOOKUP(A33, FanGraphs_Current___Batter[[Name]:[GG - Games Played]], 3, FALSE)/E33, 0)</f>
        <v>120</v>
      </c>
      <c r="G33" s="2">
        <f>F33-D33</f>
        <v>30.934556603847938</v>
      </c>
      <c r="H33" s="2">
        <f>E33/VLOOKUP(A33, FanGraphs_Current___Batter[[Name]:[GG - Games Played]], 3, FALSE)*VLOOKUP(A33, 'FanGraphs ZiPS - Update - Batte'!$B$2:$D$563, 3, FALSE)</f>
        <v>1.0916666666666666</v>
      </c>
      <c r="I33" s="2">
        <f>H33-C33</f>
        <v>-0.17706333333333335</v>
      </c>
      <c r="J33" s="5">
        <f>Table8[[#This Row],[Difference Between Pre-Season Projected and On-Pace WAR]]/Table8[[#This Row],[Pre-Season Projected WAR]]</f>
        <v>-0.13955950701357528</v>
      </c>
    </row>
    <row r="34" spans="1:10" x14ac:dyDescent="0.45">
      <c r="A34" t="s">
        <v>249</v>
      </c>
      <c r="B34" t="str">
        <f>VLOOKUP(Table8[[#This Row],[Player]], FanGraphs_Current___Batter[[Name]:[Team]], 2, FALSE)</f>
        <v>DET</v>
      </c>
      <c r="C34" s="1">
        <f>VLOOKUP($A34, 'FanGraphs ZiPS - PreSeason - Ba'!$A$2:$AP$1734,42, FALSE)</f>
        <v>2.0562800000000001</v>
      </c>
      <c r="D34" s="2">
        <f>VLOOKUP(Table8[[#This Row],[Player]], 'FanGraphs ZiPS - PreSeason - Ba'!$A$2:$C$1734, 3, FALSE)/Table8[[#This Row],[Pre-Season Projected WAR]]</f>
        <v>60.789386659404357</v>
      </c>
      <c r="E34" s="1">
        <f>VLOOKUP($A34, FanGraphs_Current___Batter[[Name]:[WARWAR - Wins Above Replacement]], 26, FALSE)</f>
        <v>0.6</v>
      </c>
      <c r="F34" s="2">
        <f>IFERROR(VLOOKUP(A34, FanGraphs_Current___Batter[[Name]:[GG - Games Played]], 3, FALSE)/E34, 0)</f>
        <v>128.33333333333334</v>
      </c>
      <c r="G34" s="2">
        <f>F34-D34</f>
        <v>67.543946673928986</v>
      </c>
      <c r="H34" s="2">
        <f>E34/VLOOKUP(A34, FanGraphs_Current___Batter[[Name]:[GG - Games Played]], 3, FALSE)*VLOOKUP(A34, 'FanGraphs ZiPS - Update - Batte'!$B$2:$D$563, 3, FALSE)</f>
        <v>1.0909090909090908</v>
      </c>
      <c r="I34" s="2">
        <f>H34-C34</f>
        <v>-0.96537090909090928</v>
      </c>
      <c r="J34" s="5">
        <f>Table8[[#This Row],[Difference Between Pre-Season Projected and On-Pace WAR]]/Table8[[#This Row],[Pre-Season Projected WAR]]</f>
        <v>-0.46947444369974384</v>
      </c>
    </row>
    <row r="35" spans="1:10" x14ac:dyDescent="0.45">
      <c r="A35" t="s">
        <v>254</v>
      </c>
      <c r="B35" t="str">
        <f>VLOOKUP(Table8[[#This Row],[Player]], FanGraphs_Current___Batter[[Name]:[Team]], 2, FALSE)</f>
        <v>ATL</v>
      </c>
      <c r="C35" s="1">
        <f>VLOOKUP($A35, 'FanGraphs ZiPS - PreSeason - Ba'!$A$2:$AP$1734,42, FALSE)</f>
        <v>3.7079300000000002</v>
      </c>
      <c r="D35" s="2">
        <f>VLOOKUP(Table8[[#This Row],[Player]], 'FanGraphs ZiPS - PreSeason - Ba'!$A$2:$C$1734, 3, FALSE)/Table8[[#This Row],[Pre-Season Projected WAR]]</f>
        <v>39.105376854471359</v>
      </c>
      <c r="E35" s="1">
        <f>VLOOKUP($A35, FanGraphs_Current___Batter[[Name]:[WARWAR - Wins Above Replacement]], 26, FALSE)</f>
        <v>0.6</v>
      </c>
      <c r="F35" s="2">
        <f>IFERROR(VLOOKUP(A35, FanGraphs_Current___Batter[[Name]:[GG - Games Played]], 3, FALSE)/E35, 0)</f>
        <v>111.66666666666667</v>
      </c>
      <c r="G35" s="2">
        <f>F35-D35</f>
        <v>72.561289812195312</v>
      </c>
      <c r="H35" s="2">
        <f>E35/VLOOKUP(A35, FanGraphs_Current___Batter[[Name]:[GG - Games Played]], 3, FALSE)*VLOOKUP(A35, 'FanGraphs ZiPS - Update - Batte'!$B$2:$D$563, 3, FALSE)</f>
        <v>1.2268656716417912</v>
      </c>
      <c r="I35" s="2">
        <f>H35-C35</f>
        <v>-2.481064328358209</v>
      </c>
      <c r="J35" s="5">
        <f>Table8[[#This Row],[Difference Between Pre-Season Projected and On-Pace WAR]]/Table8[[#This Row],[Pre-Season Projected WAR]]</f>
        <v>-0.66912383145264576</v>
      </c>
    </row>
    <row r="36" spans="1:10" x14ac:dyDescent="0.45">
      <c r="A36" t="s">
        <v>251</v>
      </c>
      <c r="B36" t="str">
        <f>VLOOKUP(Table8[[#This Row],[Player]], FanGraphs_Current___Batter[[Name]:[Team]], 2, FALSE)</f>
        <v>NYY</v>
      </c>
      <c r="C36" s="1">
        <f>VLOOKUP($A36, 'FanGraphs ZiPS - PreSeason - Ba'!$A$2:$AP$1734,42, FALSE)</f>
        <v>0.902505</v>
      </c>
      <c r="D36" s="2">
        <f>VLOOKUP(Table8[[#This Row],[Player]], 'FanGraphs ZiPS - PreSeason - Ba'!$A$2:$C$1734, 3, FALSE)/Table8[[#This Row],[Pre-Season Projected WAR]]</f>
        <v>121.88298125772157</v>
      </c>
      <c r="E36" s="1">
        <f>VLOOKUP($A36, FanGraphs_Current___Batter[[Name]:[WARWAR - Wins Above Replacement]], 26, FALSE)</f>
        <v>0.7</v>
      </c>
      <c r="F36" s="2">
        <f>IFERROR(VLOOKUP(A36, FanGraphs_Current___Batter[[Name]:[GG - Games Played]], 3, FALSE)/E36, 0)</f>
        <v>98.571428571428584</v>
      </c>
      <c r="G36" s="2">
        <f>F36-D36</f>
        <v>-23.311552686292984</v>
      </c>
      <c r="H36" s="2">
        <f>E36/VLOOKUP(A36, FanGraphs_Current___Batter[[Name]:[GG - Games Played]], 3, FALSE)*VLOOKUP(A36, 'FanGraphs ZiPS - Update - Batte'!$B$2:$D$563, 3, FALSE)</f>
        <v>1.2478260869565216</v>
      </c>
      <c r="I36" s="2">
        <f>H36-C36</f>
        <v>0.34532108695652164</v>
      </c>
      <c r="J36" s="5">
        <f>Table8[[#This Row],[Difference Between Pre-Season Projected and On-Pace WAR]]/Table8[[#This Row],[Pre-Season Projected WAR]]</f>
        <v>0.38262512335834331</v>
      </c>
    </row>
    <row r="37" spans="1:10" x14ac:dyDescent="0.45">
      <c r="A37" t="s">
        <v>247</v>
      </c>
      <c r="B37" t="str">
        <f>VLOOKUP(Table8[[#This Row],[Player]], FanGraphs_Current___Batter[[Name]:[Team]], 2, FALSE)</f>
        <v>CIN</v>
      </c>
      <c r="C37" s="1">
        <f>VLOOKUP($A37, 'FanGraphs ZiPS - PreSeason - Ba'!$A$2:$AP$1734,42, FALSE)</f>
        <v>2.74193</v>
      </c>
      <c r="D37" s="2">
        <f>VLOOKUP(Table8[[#This Row],[Player]], 'FanGraphs ZiPS - PreSeason - Ba'!$A$2:$C$1734, 3, FALSE)/Table8[[#This Row],[Pre-Season Projected WAR]]</f>
        <v>50.329512423730733</v>
      </c>
      <c r="E37" s="1">
        <f>VLOOKUP($A37, FanGraphs_Current___Batter[[Name]:[WARWAR - Wins Above Replacement]], 26, FALSE)</f>
        <v>0.7</v>
      </c>
      <c r="F37" s="2">
        <f>IFERROR(VLOOKUP(A37, FanGraphs_Current___Batter[[Name]:[GG - Games Played]], 3, FALSE)/E37, 0)</f>
        <v>102.85714285714286</v>
      </c>
      <c r="G37" s="2">
        <f>F37-D37</f>
        <v>52.527630433412128</v>
      </c>
      <c r="H37" s="2">
        <f>E37/VLOOKUP(A37, FanGraphs_Current___Batter[[Name]:[GG - Games Played]], 3, FALSE)*VLOOKUP(A37, 'FanGraphs ZiPS - Update - Batte'!$B$2:$D$563, 3, FALSE)</f>
        <v>1.351388888888889</v>
      </c>
      <c r="I37" s="2">
        <f>H37-C37</f>
        <v>-1.390541111111111</v>
      </c>
      <c r="J37" s="5">
        <f>Table8[[#This Row],[Difference Between Pre-Season Projected and On-Pace WAR]]/Table8[[#This Row],[Pre-Season Projected WAR]]</f>
        <v>-0.50713953715489124</v>
      </c>
    </row>
    <row r="38" spans="1:10" x14ac:dyDescent="0.45">
      <c r="A38" t="s">
        <v>248</v>
      </c>
      <c r="B38" t="str">
        <f>VLOOKUP(Table8[[#This Row],[Player]], FanGraphs_Current___Batter[[Name]:[Team]], 2, FALSE)</f>
        <v>TBR</v>
      </c>
      <c r="C38" s="1">
        <f>VLOOKUP($A38, 'FanGraphs ZiPS - PreSeason - Ba'!$A$2:$AP$1734,42, FALSE)</f>
        <v>2.9315799999999999</v>
      </c>
      <c r="D38" s="2">
        <f>VLOOKUP(Table8[[#This Row],[Player]], 'FanGraphs ZiPS - PreSeason - Ba'!$A$2:$C$1734, 3, FALSE)/Table8[[#This Row],[Pre-Season Projected WAR]]</f>
        <v>44.68580083095123</v>
      </c>
      <c r="E38" s="1">
        <f>VLOOKUP($A38, FanGraphs_Current___Batter[[Name]:[WARWAR - Wins Above Replacement]], 26, FALSE)</f>
        <v>0.7</v>
      </c>
      <c r="F38" s="2">
        <f>IFERROR(VLOOKUP(A38, FanGraphs_Current___Batter[[Name]:[GG - Games Played]], 3, FALSE)/E38, 0)</f>
        <v>118.57142857142858</v>
      </c>
      <c r="G38" s="2">
        <f>F38-D38</f>
        <v>73.885627740477361</v>
      </c>
      <c r="H38" s="2">
        <f>E38/VLOOKUP(A38, FanGraphs_Current___Batter[[Name]:[GG - Games Played]], 3, FALSE)*VLOOKUP(A38, 'FanGraphs ZiPS - Update - Batte'!$B$2:$D$563, 3, FALSE)</f>
        <v>1.2650602409638554</v>
      </c>
      <c r="I38" s="2">
        <f>H38-C38</f>
        <v>-1.6665197590361445</v>
      </c>
      <c r="J38" s="5">
        <f>Table8[[#This Row],[Difference Between Pre-Season Projected and On-Pace WAR]]/Table8[[#This Row],[Pre-Season Projected WAR]]</f>
        <v>-0.56847152697048842</v>
      </c>
    </row>
    <row r="39" spans="1:10" x14ac:dyDescent="0.45">
      <c r="A39" t="s">
        <v>51</v>
      </c>
      <c r="B39" t="str">
        <f>VLOOKUP(Table8[[#This Row],[Player]], FanGraphs_Current___Batter[[Name]:[Team]], 2, FALSE)</f>
        <v>ARI</v>
      </c>
      <c r="C39" s="1">
        <f>VLOOKUP($A39, 'FanGraphs ZiPS - PreSeason - Ba'!$A$2:$AP$1734,42, FALSE)</f>
        <v>4.5013300000000003</v>
      </c>
      <c r="D39" s="2">
        <f>VLOOKUP(Table8[[#This Row],[Player]], 'FanGraphs ZiPS - PreSeason - Ba'!$A$2:$C$1734, 3, FALSE)/Table8[[#This Row],[Pre-Season Projected WAR]]</f>
        <v>32.879171267158817</v>
      </c>
      <c r="E39" s="1">
        <f>VLOOKUP($A39, FanGraphs_Current___Batter[[Name]:[WARWAR - Wins Above Replacement]], 26, FALSE)</f>
        <v>0.7</v>
      </c>
      <c r="F39" s="2">
        <f>IFERROR(VLOOKUP(A39, FanGraphs_Current___Batter[[Name]:[GG - Games Played]], 3, FALSE)/E39, 0)</f>
        <v>117.14285714285715</v>
      </c>
      <c r="G39" s="2">
        <f>F39-D39</f>
        <v>84.263685875698343</v>
      </c>
      <c r="H39" s="2">
        <f>E39/VLOOKUP(A39, FanGraphs_Current___Batter[[Name]:[GG - Games Played]], 3, FALSE)*VLOOKUP(A39, 'FanGraphs ZiPS - Update - Batte'!$B$2:$D$563, 3, FALSE)</f>
        <v>1.3231707317073169</v>
      </c>
      <c r="I39" s="2">
        <f>H39-C39</f>
        <v>-3.1781592682926831</v>
      </c>
      <c r="J39" s="5">
        <f>Table8[[#This Row],[Difference Between Pre-Season Projected and On-Pace WAR]]/Table8[[#This Row],[Pre-Season Projected WAR]]</f>
        <v>-0.70604893848988692</v>
      </c>
    </row>
    <row r="40" spans="1:10" x14ac:dyDescent="0.45">
      <c r="A40" t="s">
        <v>250</v>
      </c>
      <c r="B40" t="str">
        <f>VLOOKUP(Table8[[#This Row],[Player]], FanGraphs_Current___Batter[[Name]:[Team]], 2, FALSE)</f>
        <v>WSN</v>
      </c>
      <c r="C40" s="1">
        <f>VLOOKUP($A40, 'FanGraphs ZiPS - PreSeason - Ba'!$A$2:$AP$1734,42, FALSE)</f>
        <v>1.2528300000000001</v>
      </c>
      <c r="D40" s="2">
        <f>VLOOKUP(Table8[[#This Row],[Player]], 'FanGraphs ZiPS - PreSeason - Ba'!$A$2:$C$1734, 3, FALSE)/Table8[[#This Row],[Pre-Season Projected WAR]]</f>
        <v>114.14158345505774</v>
      </c>
      <c r="E40" s="1">
        <f>VLOOKUP($A40, FanGraphs_Current___Batter[[Name]:[WARWAR - Wins Above Replacement]], 26, FALSE)</f>
        <v>0.8</v>
      </c>
      <c r="F40" s="2">
        <f>IFERROR(VLOOKUP(A40, FanGraphs_Current___Batter[[Name]:[GG - Games Played]], 3, FALSE)/E40, 0)</f>
        <v>91.25</v>
      </c>
      <c r="G40" s="2">
        <f>F40-D40</f>
        <v>-22.891583455057742</v>
      </c>
      <c r="H40" s="2">
        <f>E40/VLOOKUP(A40, FanGraphs_Current___Batter[[Name]:[GG - Games Played]], 3, FALSE)*VLOOKUP(A40, 'FanGraphs ZiPS - Update - Batte'!$B$2:$D$563, 3, FALSE)</f>
        <v>1.5561643835616439</v>
      </c>
      <c r="I40" s="2">
        <f>H40-C40</f>
        <v>0.30333438356164377</v>
      </c>
      <c r="J40" s="5">
        <f>Table8[[#This Row],[Difference Between Pre-Season Projected and On-Pace WAR]]/Table8[[#This Row],[Pre-Season Projected WAR]]</f>
        <v>0.24211934864398502</v>
      </c>
    </row>
    <row r="41" spans="1:10" x14ac:dyDescent="0.45">
      <c r="A41" t="s">
        <v>238</v>
      </c>
      <c r="B41" t="str">
        <f>VLOOKUP(Table8[[#This Row],[Player]], FanGraphs_Current___Batter[[Name]:[Team]], 2, FALSE)</f>
        <v>KCR</v>
      </c>
      <c r="C41" s="1">
        <f>VLOOKUP($A41, 'FanGraphs ZiPS - PreSeason - Ba'!$A$2:$AP$1734,42, FALSE)</f>
        <v>2.07904</v>
      </c>
      <c r="D41" s="2">
        <f>VLOOKUP(Table8[[#This Row],[Player]], 'FanGraphs ZiPS - PreSeason - Ba'!$A$2:$C$1734, 3, FALSE)/Table8[[#This Row],[Pre-Season Projected WAR]]</f>
        <v>63.490841927043249</v>
      </c>
      <c r="E41" s="1">
        <f>VLOOKUP($A41, FanGraphs_Current___Batter[[Name]:[WARWAR - Wins Above Replacement]], 26, FALSE)</f>
        <v>0.8</v>
      </c>
      <c r="F41" s="2">
        <f>IFERROR(VLOOKUP(A41, FanGraphs_Current___Batter[[Name]:[GG - Games Played]], 3, FALSE)/E41, 0)</f>
        <v>105</v>
      </c>
      <c r="G41" s="2">
        <f>F41-D41</f>
        <v>41.509158072956751</v>
      </c>
      <c r="H41" s="2">
        <f>E41/VLOOKUP(A41, FanGraphs_Current___Batter[[Name]:[GG - Games Played]], 3, FALSE)*VLOOKUP(A41, 'FanGraphs ZiPS - Update - Batte'!$B$2:$D$563, 3, FALSE)</f>
        <v>1.4190476190476191</v>
      </c>
      <c r="I41" s="2">
        <f>H41-C41</f>
        <v>-0.65999238095238089</v>
      </c>
      <c r="J41" s="5">
        <f>Table8[[#This Row],[Difference Between Pre-Season Projected and On-Pace WAR]]/Table8[[#This Row],[Pre-Season Projected WAR]]</f>
        <v>-0.31745054494015551</v>
      </c>
    </row>
    <row r="42" spans="1:10" x14ac:dyDescent="0.45">
      <c r="A42" t="s">
        <v>256</v>
      </c>
      <c r="B42" t="str">
        <f>VLOOKUP(Table8[[#This Row],[Player]], FanGraphs_Current___Batter[[Name]:[Team]], 2, FALSE)</f>
        <v>2 Tms</v>
      </c>
      <c r="C42" s="1">
        <f>VLOOKUP($A42, 'FanGraphs ZiPS - PreSeason - Ba'!$A$2:$AP$1734,42, FALSE)</f>
        <v>2.35412</v>
      </c>
      <c r="D42" s="2">
        <f>VLOOKUP(Table8[[#This Row],[Player]], 'FanGraphs ZiPS - PreSeason - Ba'!$A$2:$C$1734, 3, FALSE)/Table8[[#This Row],[Pre-Season Projected WAR]]</f>
        <v>62.018928516813077</v>
      </c>
      <c r="E42" s="1">
        <f>VLOOKUP($A42, FanGraphs_Current___Batter[[Name]:[WARWAR - Wins Above Replacement]], 26, FALSE)</f>
        <v>0.8</v>
      </c>
      <c r="F42" s="2">
        <f>IFERROR(VLOOKUP(A42, FanGraphs_Current___Batter[[Name]:[GG - Games Played]], 3, FALSE)/E42, 0)</f>
        <v>103.75</v>
      </c>
      <c r="G42" s="2">
        <f>F42-D42</f>
        <v>41.731071483186923</v>
      </c>
      <c r="H42" s="2">
        <f>E42/VLOOKUP(A42, FanGraphs_Current___Batter[[Name]:[GG - Games Played]], 3, FALSE)*VLOOKUP(A42, 'FanGraphs ZiPS - Update - Batte'!$B$2:$D$563, 3, FALSE)</f>
        <v>1.455421686746988</v>
      </c>
      <c r="I42" s="2">
        <f>H42-C42</f>
        <v>-0.89869831325301197</v>
      </c>
      <c r="J42" s="5">
        <f>Table8[[#This Row],[Difference Between Pre-Season Projected and On-Pace WAR]]/Table8[[#This Row],[Pre-Season Projected WAR]]</f>
        <v>-0.38175552361519888</v>
      </c>
    </row>
    <row r="43" spans="1:10" x14ac:dyDescent="0.45">
      <c r="A43" t="s">
        <v>253</v>
      </c>
      <c r="B43" t="str">
        <f>VLOOKUP(Table8[[#This Row],[Player]], FanGraphs_Current___Batter[[Name]:[Team]], 2, FALSE)</f>
        <v>TOR</v>
      </c>
      <c r="C43" s="1">
        <f>VLOOKUP($A43, 'FanGraphs ZiPS - PreSeason - Ba'!$A$2:$AP$1734,42, FALSE)</f>
        <v>2.87242</v>
      </c>
      <c r="D43" s="2">
        <f>VLOOKUP(Table8[[#This Row],[Player]], 'FanGraphs ZiPS - PreSeason - Ba'!$A$2:$C$1734, 3, FALSE)/Table8[[#This Row],[Pre-Season Projected WAR]]</f>
        <v>44.909866941463996</v>
      </c>
      <c r="E43" s="1">
        <f>VLOOKUP($A43, FanGraphs_Current___Batter[[Name]:[WARWAR - Wins Above Replacement]], 26, FALSE)</f>
        <v>0.8</v>
      </c>
      <c r="F43" s="2">
        <f>IFERROR(VLOOKUP(A43, FanGraphs_Current___Batter[[Name]:[GG - Games Played]], 3, FALSE)/E43, 0)</f>
        <v>97.5</v>
      </c>
      <c r="G43" s="2">
        <f>F43-D43</f>
        <v>52.590133058536004</v>
      </c>
      <c r="H43" s="2">
        <f>E43/VLOOKUP(A43, FanGraphs_Current___Batter[[Name]:[GG - Games Played]], 3, FALSE)*VLOOKUP(A43, 'FanGraphs ZiPS - Update - Batte'!$B$2:$D$563, 3, FALSE)</f>
        <v>1.4564102564102563</v>
      </c>
      <c r="I43" s="2">
        <f>H43-C43</f>
        <v>-1.4160097435897436</v>
      </c>
      <c r="J43" s="5">
        <f>Table8[[#This Row],[Difference Between Pre-Season Projected and On-Pace WAR]]/Table8[[#This Row],[Pre-Season Projected WAR]]</f>
        <v>-0.49296751296458863</v>
      </c>
    </row>
    <row r="44" spans="1:10" x14ac:dyDescent="0.45">
      <c r="A44" t="s">
        <v>245</v>
      </c>
      <c r="B44" t="str">
        <f>VLOOKUP(Table8[[#This Row],[Player]], FanGraphs_Current___Batter[[Name]:[Team]], 2, FALSE)</f>
        <v>ATL</v>
      </c>
      <c r="C44" s="1">
        <f>VLOOKUP($A44, 'FanGraphs ZiPS - PreSeason - Ba'!$A$2:$AP$1734,42, FALSE)</f>
        <v>3.6596199999999999</v>
      </c>
      <c r="D44" s="2">
        <f>VLOOKUP(Table8[[#This Row],[Player]], 'FanGraphs ZiPS - PreSeason - Ba'!$A$2:$C$1734, 3, FALSE)/Table8[[#This Row],[Pre-Season Projected WAR]]</f>
        <v>41.534366956132061</v>
      </c>
      <c r="E44" s="1">
        <f>VLOOKUP($A44, FanGraphs_Current___Batter[[Name]:[WARWAR - Wins Above Replacement]], 26, FALSE)</f>
        <v>0.8</v>
      </c>
      <c r="F44" s="2">
        <f>IFERROR(VLOOKUP(A44, FanGraphs_Current___Batter[[Name]:[GG - Games Played]], 3, FALSE)/E44, 0)</f>
        <v>102.5</v>
      </c>
      <c r="G44" s="2">
        <f>F44-D44</f>
        <v>60.965633043867939</v>
      </c>
      <c r="H44" s="2">
        <f>E44/VLOOKUP(A44, FanGraphs_Current___Batter[[Name]:[GG - Games Played]], 3, FALSE)*VLOOKUP(A44, 'FanGraphs ZiPS - Update - Batte'!$B$2:$D$563, 3, FALSE)</f>
        <v>1.5414634146341464</v>
      </c>
      <c r="I44" s="2">
        <f>H44-C44</f>
        <v>-2.1181565853658535</v>
      </c>
      <c r="J44" s="5">
        <f>Table8[[#This Row],[Difference Between Pre-Season Projected and On-Pace WAR]]/Table8[[#This Row],[Pre-Season Projected WAR]]</f>
        <v>-0.57879140057324352</v>
      </c>
    </row>
    <row r="45" spans="1:10" x14ac:dyDescent="0.45">
      <c r="A45" t="s">
        <v>64</v>
      </c>
      <c r="B45" t="str">
        <f>VLOOKUP(Table8[[#This Row],[Player]], FanGraphs_Current___Batter[[Name]:[Team]], 2, FALSE)</f>
        <v>SDP</v>
      </c>
      <c r="C45" s="1">
        <f>VLOOKUP($A45, 'FanGraphs ZiPS - PreSeason - Ba'!$A$2:$AP$1734,42, FALSE)</f>
        <v>4.0880000000000001</v>
      </c>
      <c r="D45" s="2">
        <f>VLOOKUP(Table8[[#This Row],[Player]], 'FanGraphs ZiPS - PreSeason - Ba'!$A$2:$C$1734, 3, FALSE)/Table8[[#This Row],[Pre-Season Projected WAR]]</f>
        <v>34.49119373776908</v>
      </c>
      <c r="E45" s="1">
        <f>VLOOKUP($A45, FanGraphs_Current___Batter[[Name]:[WARWAR - Wins Above Replacement]], 26, FALSE)</f>
        <v>0.8</v>
      </c>
      <c r="F45" s="2">
        <f>IFERROR(VLOOKUP(A45, FanGraphs_Current___Batter[[Name]:[GG - Games Played]], 3, FALSE)/E45, 0)</f>
        <v>100</v>
      </c>
      <c r="G45" s="2">
        <f>F45-D45</f>
        <v>65.50880626223092</v>
      </c>
      <c r="H45" s="2">
        <f>E45/VLOOKUP(A45, FanGraphs_Current___Batter[[Name]:[GG - Games Played]], 3, FALSE)*VLOOKUP(A45, 'FanGraphs ZiPS - Update - Batte'!$B$2:$D$563, 3, FALSE)</f>
        <v>1.45</v>
      </c>
      <c r="I45" s="2">
        <f>H45-C45</f>
        <v>-2.6379999999999999</v>
      </c>
      <c r="J45" s="5">
        <f>Table8[[#This Row],[Difference Between Pre-Season Projected and On-Pace WAR]]/Table8[[#This Row],[Pre-Season Projected WAR]]</f>
        <v>-0.6453033268101761</v>
      </c>
    </row>
    <row r="46" spans="1:10" x14ac:dyDescent="0.45">
      <c r="A46" t="s">
        <v>31</v>
      </c>
      <c r="B46" t="str">
        <f>VLOOKUP(Table8[[#This Row],[Player]], FanGraphs_Current___Batter[[Name]:[Team]], 2, FALSE)</f>
        <v>SEA</v>
      </c>
      <c r="C46" s="1">
        <f>VLOOKUP($A46, 'FanGraphs ZiPS - PreSeason - Ba'!$A$2:$AP$1734,42, FALSE)</f>
        <v>5.4085000000000001</v>
      </c>
      <c r="D46" s="2">
        <f>VLOOKUP(Table8[[#This Row],[Player]], 'FanGraphs ZiPS - PreSeason - Ba'!$A$2:$C$1734, 3, FALSE)/Table8[[#This Row],[Pre-Season Projected WAR]]</f>
        <v>28.103910511232318</v>
      </c>
      <c r="E46" s="1">
        <f>VLOOKUP($A46, FanGraphs_Current___Batter[[Name]:[WARWAR - Wins Above Replacement]], 26, FALSE)</f>
        <v>0.8</v>
      </c>
      <c r="F46" s="2">
        <f>IFERROR(VLOOKUP(A46, FanGraphs_Current___Batter[[Name]:[GG - Games Played]], 3, FALSE)/E46, 0)</f>
        <v>106.25</v>
      </c>
      <c r="G46" s="2">
        <f>F46-D46</f>
        <v>78.146089488767686</v>
      </c>
      <c r="H46" s="2">
        <f>E46/VLOOKUP(A46, FanGraphs_Current___Batter[[Name]:[GG - Games Played]], 3, FALSE)*VLOOKUP(A46, 'FanGraphs ZiPS - Update - Batte'!$B$2:$D$563, 3, FALSE)</f>
        <v>1.4776470588235295</v>
      </c>
      <c r="I46" s="2">
        <f>H46-C46</f>
        <v>-3.9308529411764708</v>
      </c>
      <c r="J46" s="5">
        <f>Table8[[#This Row],[Difference Between Pre-Season Projected and On-Pace WAR]]/Table8[[#This Row],[Pre-Season Projected WAR]]</f>
        <v>-0.72679170586603881</v>
      </c>
    </row>
    <row r="47" spans="1:10" x14ac:dyDescent="0.45">
      <c r="A47" t="s">
        <v>243</v>
      </c>
      <c r="B47" t="str">
        <f>VLOOKUP(Table8[[#This Row],[Player]], FanGraphs_Current___Batter[[Name]:[Team]], 2, FALSE)</f>
        <v>DET</v>
      </c>
      <c r="C47" s="1">
        <f>VLOOKUP($A47, 'FanGraphs ZiPS - PreSeason - Ba'!$A$2:$AP$1734,42, FALSE)</f>
        <v>0.65113399999999999</v>
      </c>
      <c r="D47" s="2">
        <f>VLOOKUP(Table8[[#This Row],[Player]], 'FanGraphs ZiPS - PreSeason - Ba'!$A$2:$C$1734, 3, FALSE)/Table8[[#This Row],[Pre-Season Projected WAR]]</f>
        <v>204.25903116716376</v>
      </c>
      <c r="E47" s="1">
        <f>VLOOKUP($A47, FanGraphs_Current___Batter[[Name]:[WARWAR - Wins Above Replacement]], 26, FALSE)</f>
        <v>0.9</v>
      </c>
      <c r="F47" s="2">
        <f>IFERROR(VLOOKUP(A47, FanGraphs_Current___Batter[[Name]:[GG - Games Played]], 3, FALSE)/E47, 0)</f>
        <v>83.333333333333329</v>
      </c>
      <c r="G47" s="2">
        <f>F47-D47</f>
        <v>-120.92569783383043</v>
      </c>
      <c r="H47" s="2">
        <f>E47/VLOOKUP(A47, FanGraphs_Current___Batter[[Name]:[GG - Games Played]], 3, FALSE)*VLOOKUP(A47, 'FanGraphs ZiPS - Update - Batte'!$B$2:$D$563, 3, FALSE)</f>
        <v>1.6919999999999999</v>
      </c>
      <c r="I47" s="2">
        <f>H47-C47</f>
        <v>1.0408659999999998</v>
      </c>
      <c r="J47" s="5">
        <f>Table8[[#This Row],[Difference Between Pre-Season Projected and On-Pace WAR]]/Table8[[#This Row],[Pre-Season Projected WAR]]</f>
        <v>1.5985434641717371</v>
      </c>
    </row>
    <row r="48" spans="1:10" x14ac:dyDescent="0.45">
      <c r="A48" t="s">
        <v>240</v>
      </c>
      <c r="B48" t="str">
        <f>VLOOKUP(Table8[[#This Row],[Player]], FanGraphs_Current___Batter[[Name]:[Team]], 2, FALSE)</f>
        <v>STL</v>
      </c>
      <c r="C48" s="1">
        <f>VLOOKUP($A48, 'FanGraphs ZiPS - PreSeason - Ba'!$A$2:$AP$1734,42, FALSE)</f>
        <v>1.2793699999999999</v>
      </c>
      <c r="D48" s="2">
        <f>VLOOKUP(Table8[[#This Row],[Player]], 'FanGraphs ZiPS - PreSeason - Ba'!$A$2:$C$1734, 3, FALSE)/Table8[[#This Row],[Pre-Season Projected WAR]]</f>
        <v>93.014530589274415</v>
      </c>
      <c r="E48" s="1">
        <f>VLOOKUP($A48, FanGraphs_Current___Batter[[Name]:[WARWAR - Wins Above Replacement]], 26, FALSE)</f>
        <v>0.9</v>
      </c>
      <c r="F48" s="2">
        <f>IFERROR(VLOOKUP(A48, FanGraphs_Current___Batter[[Name]:[GG - Games Played]], 3, FALSE)/E48, 0)</f>
        <v>84.444444444444443</v>
      </c>
      <c r="G48" s="2">
        <f>F48-D48</f>
        <v>-8.5700861448299719</v>
      </c>
      <c r="H48" s="2">
        <f>E48/VLOOKUP(A48, FanGraphs_Current___Batter[[Name]:[GG - Games Played]], 3, FALSE)*VLOOKUP(A48, 'FanGraphs ZiPS - Update - Batte'!$B$2:$D$563, 3, FALSE)</f>
        <v>1.6342105263157896</v>
      </c>
      <c r="I48" s="2">
        <f>H48-C48</f>
        <v>0.35484052631578966</v>
      </c>
      <c r="J48" s="5">
        <f>Table8[[#This Row],[Difference Between Pre-Season Projected and On-Pace WAR]]/Table8[[#This Row],[Pre-Season Projected WAR]]</f>
        <v>0.27735567217911133</v>
      </c>
    </row>
    <row r="49" spans="1:10" x14ac:dyDescent="0.45">
      <c r="A49" t="s">
        <v>255</v>
      </c>
      <c r="B49" t="str">
        <f>VLOOKUP(Table8[[#This Row],[Player]], FanGraphs_Current___Batter[[Name]:[Team]], 2, FALSE)</f>
        <v>KCR</v>
      </c>
      <c r="C49" s="1">
        <f>VLOOKUP($A49, 'FanGraphs ZiPS - PreSeason - Ba'!$A$2:$AP$1734,42, FALSE)</f>
        <v>1.67618</v>
      </c>
      <c r="D49" s="2">
        <f>VLOOKUP(Table8[[#This Row],[Player]], 'FanGraphs ZiPS - PreSeason - Ba'!$A$2:$C$1734, 3, FALSE)/Table8[[#This Row],[Pre-Season Projected WAR]]</f>
        <v>65.028815521006095</v>
      </c>
      <c r="E49" s="1">
        <f>VLOOKUP($A49, FanGraphs_Current___Batter[[Name]:[WARWAR - Wins Above Replacement]], 26, FALSE)</f>
        <v>0.9</v>
      </c>
      <c r="F49" s="2">
        <f>IFERROR(VLOOKUP(A49, FanGraphs_Current___Batter[[Name]:[GG - Games Played]], 3, FALSE)/E49, 0)</f>
        <v>91.111111111111114</v>
      </c>
      <c r="G49" s="2">
        <f>F49-D49</f>
        <v>26.082295590105019</v>
      </c>
      <c r="H49" s="2">
        <f>E49/VLOOKUP(A49, FanGraphs_Current___Batter[[Name]:[GG - Games Played]], 3, FALSE)*VLOOKUP(A49, 'FanGraphs ZiPS - Update - Batte'!$B$2:$D$563, 3, FALSE)</f>
        <v>1.5256097560975612</v>
      </c>
      <c r="I49" s="2">
        <f>H49-C49</f>
        <v>-0.15057024390243878</v>
      </c>
      <c r="J49" s="5">
        <f>Table8[[#This Row],[Difference Between Pre-Season Projected and On-Pace WAR]]/Table8[[#This Row],[Pre-Season Projected WAR]]</f>
        <v>-8.9829400125546646E-2</v>
      </c>
    </row>
    <row r="50" spans="1:10" x14ac:dyDescent="0.45">
      <c r="A50" t="s">
        <v>244</v>
      </c>
      <c r="B50" t="str">
        <f>VLOOKUP(Table8[[#This Row],[Player]], FanGraphs_Current___Batter[[Name]:[Team]], 2, FALSE)</f>
        <v>CIN</v>
      </c>
      <c r="C50" s="1">
        <f>VLOOKUP($A50, 'FanGraphs ZiPS - PreSeason - Ba'!$A$2:$AP$1734,42, FALSE)</f>
        <v>2.1958199999999999</v>
      </c>
      <c r="D50" s="2">
        <f>VLOOKUP(Table8[[#This Row],[Player]], 'FanGraphs ZiPS - PreSeason - Ba'!$A$2:$C$1734, 3, FALSE)/Table8[[#This Row],[Pre-Season Projected WAR]]</f>
        <v>67.400788771392925</v>
      </c>
      <c r="E50" s="1">
        <f>VLOOKUP($A50, FanGraphs_Current___Batter[[Name]:[WARWAR - Wins Above Replacement]], 26, FALSE)</f>
        <v>0.9</v>
      </c>
      <c r="F50" s="2">
        <f>IFERROR(VLOOKUP(A50, FanGraphs_Current___Batter[[Name]:[GG - Games Played]], 3, FALSE)/E50, 0)</f>
        <v>91.111111111111114</v>
      </c>
      <c r="G50" s="2">
        <f>F50-D50</f>
        <v>23.710322339718189</v>
      </c>
      <c r="H50" s="2">
        <f>E50/VLOOKUP(A50, FanGraphs_Current___Batter[[Name]:[GG - Games Played]], 3, FALSE)*VLOOKUP(A50, 'FanGraphs ZiPS - Update - Batte'!$B$2:$D$563, 3, FALSE)</f>
        <v>1.7012195121951221</v>
      </c>
      <c r="I50" s="2">
        <f>H50-C50</f>
        <v>-0.49460048780487775</v>
      </c>
      <c r="J50" s="5">
        <f>Table8[[#This Row],[Difference Between Pre-Season Projected and On-Pace WAR]]/Table8[[#This Row],[Pre-Season Projected WAR]]</f>
        <v>-0.22524637165381398</v>
      </c>
    </row>
    <row r="51" spans="1:10" x14ac:dyDescent="0.45">
      <c r="A51" t="s">
        <v>241</v>
      </c>
      <c r="B51" t="str">
        <f>VLOOKUP(Table8[[#This Row],[Player]], FanGraphs_Current___Batter[[Name]:[Team]], 2, FALSE)</f>
        <v>HOU</v>
      </c>
      <c r="C51" s="1">
        <f>VLOOKUP($A51, 'FanGraphs ZiPS - PreSeason - Ba'!$A$2:$AP$1734,42, FALSE)</f>
        <v>2.1345900000000002</v>
      </c>
      <c r="D51" s="2">
        <f>VLOOKUP(Table8[[#This Row],[Player]], 'FanGraphs ZiPS - PreSeason - Ba'!$A$2:$C$1734, 3, FALSE)/Table8[[#This Row],[Pre-Season Projected WAR]]</f>
        <v>50.595196267198851</v>
      </c>
      <c r="E51" s="1">
        <f>VLOOKUP($A51, FanGraphs_Current___Batter[[Name]:[WARWAR - Wins Above Replacement]], 26, FALSE)</f>
        <v>0.9</v>
      </c>
      <c r="F51" s="2">
        <f>IFERROR(VLOOKUP(A51, FanGraphs_Current___Batter[[Name]:[GG - Games Played]], 3, FALSE)/E51, 0)</f>
        <v>81.111111111111114</v>
      </c>
      <c r="G51" s="2">
        <f>F51-D51</f>
        <v>30.515914843912263</v>
      </c>
      <c r="H51" s="2">
        <f>E51/VLOOKUP(A51, FanGraphs_Current___Batter[[Name]:[GG - Games Played]], 3, FALSE)*VLOOKUP(A51, 'FanGraphs ZiPS - Update - Batte'!$B$2:$D$563, 3, FALSE)</f>
        <v>1.5904109589041096</v>
      </c>
      <c r="I51" s="2">
        <f>H51-C51</f>
        <v>-0.54417904109589066</v>
      </c>
      <c r="J51" s="5">
        <f>Table8[[#This Row],[Difference Between Pre-Season Projected and On-Pace WAR]]/Table8[[#This Row],[Pre-Season Projected WAR]]</f>
        <v>-0.25493375359946902</v>
      </c>
    </row>
    <row r="52" spans="1:10" x14ac:dyDescent="0.45">
      <c r="A52" t="s">
        <v>246</v>
      </c>
      <c r="B52" t="str">
        <f>VLOOKUP(Table8[[#This Row],[Player]], FanGraphs_Current___Batter[[Name]:[Team]], 2, FALSE)</f>
        <v>ATL</v>
      </c>
      <c r="C52" s="1">
        <f>VLOOKUP($A52, 'FanGraphs ZiPS - PreSeason - Ba'!$A$2:$AP$1734,42, FALSE)</f>
        <v>3.3152699999999999</v>
      </c>
      <c r="D52" s="2">
        <f>VLOOKUP(Table8[[#This Row],[Player]], 'FanGraphs ZiPS - PreSeason - Ba'!$A$2:$C$1734, 3, FALSE)/Table8[[#This Row],[Pre-Season Projected WAR]]</f>
        <v>43.737010861860419</v>
      </c>
      <c r="E52" s="1">
        <f>VLOOKUP($A52, FanGraphs_Current___Batter[[Name]:[WARWAR - Wins Above Replacement]], 26, FALSE)</f>
        <v>0.9</v>
      </c>
      <c r="F52" s="2">
        <f>IFERROR(VLOOKUP(A52, FanGraphs_Current___Batter[[Name]:[GG - Games Played]], 3, FALSE)/E52, 0)</f>
        <v>82.222222222222214</v>
      </c>
      <c r="G52" s="2">
        <f>F52-D52</f>
        <v>38.485211360361795</v>
      </c>
      <c r="H52" s="2">
        <f>E52/VLOOKUP(A52, FanGraphs_Current___Batter[[Name]:[GG - Games Played]], 3, FALSE)*VLOOKUP(A52, 'FanGraphs ZiPS - Update - Batte'!$B$2:$D$563, 3, FALSE)</f>
        <v>1.7756756756756757</v>
      </c>
      <c r="I52" s="2">
        <f>H52-C52</f>
        <v>-1.5395943243243242</v>
      </c>
      <c r="J52" s="5">
        <f>Table8[[#This Row],[Difference Between Pre-Season Projected and On-Pace WAR]]/Table8[[#This Row],[Pre-Season Projected WAR]]</f>
        <v>-0.46439485300573535</v>
      </c>
    </row>
    <row r="53" spans="1:10" x14ac:dyDescent="0.45">
      <c r="A53" t="s">
        <v>233</v>
      </c>
      <c r="B53" t="str">
        <f>VLOOKUP(Table8[[#This Row],[Player]], FanGraphs_Current___Batter[[Name]:[Team]], 2, FALSE)</f>
        <v>NYY</v>
      </c>
      <c r="C53" s="1">
        <f>VLOOKUP($A53, 'FanGraphs ZiPS - PreSeason - Ba'!$A$2:$AP$1734,42, FALSE)</f>
        <v>1.99295</v>
      </c>
      <c r="D53" s="2">
        <f>VLOOKUP(Table8[[#This Row],[Player]], 'FanGraphs ZiPS - PreSeason - Ba'!$A$2:$C$1734, 3, FALSE)/Table8[[#This Row],[Pre-Season Projected WAR]]</f>
        <v>71.251160340199206</v>
      </c>
      <c r="E53" s="1">
        <f>VLOOKUP($A53, FanGraphs_Current___Batter[[Name]:[WARWAR - Wins Above Replacement]], 26, FALSE)</f>
        <v>1</v>
      </c>
      <c r="F53" s="2">
        <f>IFERROR(VLOOKUP(A53, FanGraphs_Current___Batter[[Name]:[GG - Games Played]], 3, FALSE)/E53, 0)</f>
        <v>82</v>
      </c>
      <c r="G53" s="2">
        <f>F53-D53</f>
        <v>10.748839659800794</v>
      </c>
      <c r="H53" s="2">
        <f>E53/VLOOKUP(A53, FanGraphs_Current___Batter[[Name]:[GG - Games Played]], 3, FALSE)*VLOOKUP(A53, 'FanGraphs ZiPS - Update - Batte'!$B$2:$D$563, 3, FALSE)</f>
        <v>1.8292682926829269</v>
      </c>
      <c r="I53" s="2">
        <f>H53-C53</f>
        <v>-0.1636817073170731</v>
      </c>
      <c r="J53" s="5">
        <f>Table8[[#This Row],[Difference Between Pre-Season Projected and On-Pace WAR]]/Table8[[#This Row],[Pre-Season Projected WAR]]</f>
        <v>-8.2130363188776992E-2</v>
      </c>
    </row>
    <row r="54" spans="1:10" x14ac:dyDescent="0.45">
      <c r="A54" t="s">
        <v>242</v>
      </c>
      <c r="B54" t="str">
        <f>VLOOKUP(Table8[[#This Row],[Player]], FanGraphs_Current___Batter[[Name]:[Team]], 2, FALSE)</f>
        <v>MIL</v>
      </c>
      <c r="C54" s="1">
        <f>VLOOKUP($A54, 'FanGraphs ZiPS - PreSeason - Ba'!$A$2:$AP$1734,42, FALSE)</f>
        <v>2.0115500000000002</v>
      </c>
      <c r="D54" s="2">
        <f>VLOOKUP(Table8[[#This Row],[Player]], 'FanGraphs ZiPS - PreSeason - Ba'!$A$2:$C$1734, 3, FALSE)/Table8[[#This Row],[Pre-Season Projected WAR]]</f>
        <v>57.666973229599058</v>
      </c>
      <c r="E54" s="1">
        <f>VLOOKUP($A54, FanGraphs_Current___Batter[[Name]:[WARWAR - Wins Above Replacement]], 26, FALSE)</f>
        <v>1</v>
      </c>
      <c r="F54" s="2">
        <f>IFERROR(VLOOKUP(A54, FanGraphs_Current___Batter[[Name]:[GG - Games Played]], 3, FALSE)/E54, 0)</f>
        <v>77</v>
      </c>
      <c r="G54" s="2">
        <f>F54-D54</f>
        <v>19.333026770400942</v>
      </c>
      <c r="H54" s="2">
        <f>E54/VLOOKUP(A54, FanGraphs_Current___Batter[[Name]:[GG - Games Played]], 3, FALSE)*VLOOKUP(A54, 'FanGraphs ZiPS - Update - Batte'!$B$2:$D$563, 3, FALSE)</f>
        <v>1.7662337662337664</v>
      </c>
      <c r="I54" s="2">
        <f>H54-C54</f>
        <v>-0.24531623376623379</v>
      </c>
      <c r="J54" s="5">
        <f>Table8[[#This Row],[Difference Between Pre-Season Projected and On-Pace WAR]]/Table8[[#This Row],[Pre-Season Projected WAR]]</f>
        <v>-0.12195383349468508</v>
      </c>
    </row>
    <row r="55" spans="1:10" x14ac:dyDescent="0.45">
      <c r="A55" t="s">
        <v>234</v>
      </c>
      <c r="B55" t="str">
        <f>VLOOKUP(Table8[[#This Row],[Player]], FanGraphs_Current___Batter[[Name]:[Team]], 2, FALSE)</f>
        <v>LAA</v>
      </c>
      <c r="C55" s="1">
        <f>VLOOKUP($A55, 'FanGraphs ZiPS - PreSeason - Ba'!$A$2:$AP$1734,42, FALSE)</f>
        <v>2.0021300000000002</v>
      </c>
      <c r="D55" s="2">
        <f>VLOOKUP(Table8[[#This Row],[Player]], 'FanGraphs ZiPS - PreSeason - Ba'!$A$2:$C$1734, 3, FALSE)/Table8[[#This Row],[Pre-Season Projected WAR]]</f>
        <v>44.452657919315925</v>
      </c>
      <c r="E55" s="1">
        <f>VLOOKUP($A55, FanGraphs_Current___Batter[[Name]:[WARWAR - Wins Above Replacement]], 26, FALSE)</f>
        <v>1</v>
      </c>
      <c r="F55" s="2">
        <f>IFERROR(VLOOKUP(A55, FanGraphs_Current___Batter[[Name]:[GG - Games Played]], 3, FALSE)/E55, 0)</f>
        <v>81</v>
      </c>
      <c r="G55" s="2">
        <f>F55-D55</f>
        <v>36.547342080684075</v>
      </c>
      <c r="H55" s="2">
        <f>E55/VLOOKUP(A55, FanGraphs_Current___Batter[[Name]:[GG - Games Played]], 3, FALSE)*VLOOKUP(A55, 'FanGraphs ZiPS - Update - Batte'!$B$2:$D$563, 3, FALSE)</f>
        <v>1.6543209876543208</v>
      </c>
      <c r="I55" s="2">
        <f>H55-C55</f>
        <v>-0.3478090123456794</v>
      </c>
      <c r="J55" s="5">
        <f>Table8[[#This Row],[Difference Between Pre-Season Projected and On-Pace WAR]]/Table8[[#This Row],[Pre-Season Projected WAR]]</f>
        <v>-0.17371949491075972</v>
      </c>
    </row>
    <row r="56" spans="1:10" x14ac:dyDescent="0.45">
      <c r="A56" t="s">
        <v>239</v>
      </c>
      <c r="B56" t="str">
        <f>VLOOKUP(Table8[[#This Row],[Player]], FanGraphs_Current___Batter[[Name]:[Team]], 2, FALSE)</f>
        <v>CHC</v>
      </c>
      <c r="C56" s="1">
        <f>VLOOKUP($A56, 'FanGraphs ZiPS - PreSeason - Ba'!$A$2:$AP$1734,42, FALSE)</f>
        <v>2.76553</v>
      </c>
      <c r="D56" s="2">
        <f>VLOOKUP(Table8[[#This Row],[Player]], 'FanGraphs ZiPS - PreSeason - Ba'!$A$2:$C$1734, 3, FALSE)/Table8[[#This Row],[Pre-Season Projected WAR]]</f>
        <v>47.36885877209793</v>
      </c>
      <c r="E56" s="1">
        <f>VLOOKUP($A56, FanGraphs_Current___Batter[[Name]:[WARWAR - Wins Above Replacement]], 26, FALSE)</f>
        <v>1</v>
      </c>
      <c r="F56" s="2">
        <f>IFERROR(VLOOKUP(A56, FanGraphs_Current___Batter[[Name]:[GG - Games Played]], 3, FALSE)/E56, 0)</f>
        <v>71</v>
      </c>
      <c r="G56" s="2">
        <f>F56-D56</f>
        <v>23.63114122790207</v>
      </c>
      <c r="H56" s="2">
        <f>E56/VLOOKUP(A56, FanGraphs_Current___Batter[[Name]:[GG - Games Played]], 3, FALSE)*VLOOKUP(A56, 'FanGraphs ZiPS - Update - Batte'!$B$2:$D$563, 3, FALSE)</f>
        <v>1.887323943661972</v>
      </c>
      <c r="I56" s="2">
        <f>H56-C56</f>
        <v>-0.87820605633802806</v>
      </c>
      <c r="J56" s="5">
        <f>Table8[[#This Row],[Difference Between Pre-Season Projected and On-Pace WAR]]/Table8[[#This Row],[Pre-Season Projected WAR]]</f>
        <v>-0.3175543408815048</v>
      </c>
    </row>
    <row r="57" spans="1:10" x14ac:dyDescent="0.45">
      <c r="A57" t="s">
        <v>232</v>
      </c>
      <c r="B57" t="str">
        <f>VLOOKUP(Table8[[#This Row],[Player]], FanGraphs_Current___Batter[[Name]:[Team]], 2, FALSE)</f>
        <v>TOR</v>
      </c>
      <c r="C57" s="1">
        <f>VLOOKUP($A57, 'FanGraphs ZiPS - PreSeason - Ba'!$A$2:$AP$1734,42, FALSE)</f>
        <v>3.14439</v>
      </c>
      <c r="D57" s="2">
        <f>VLOOKUP(Table8[[#This Row],[Player]], 'FanGraphs ZiPS - PreSeason - Ba'!$A$2:$C$1734, 3, FALSE)/Table8[[#This Row],[Pre-Season Projected WAR]]</f>
        <v>37.845178238068435</v>
      </c>
      <c r="E57" s="1">
        <f>VLOOKUP($A57, FanGraphs_Current___Batter[[Name]:[WARWAR - Wins Above Replacement]], 26, FALSE)</f>
        <v>1</v>
      </c>
      <c r="F57" s="2">
        <f>IFERROR(VLOOKUP(A57, FanGraphs_Current___Batter[[Name]:[GG - Games Played]], 3, FALSE)/E57, 0)</f>
        <v>77</v>
      </c>
      <c r="G57" s="2">
        <f>F57-D57</f>
        <v>39.154821761931565</v>
      </c>
      <c r="H57" s="2">
        <f>E57/VLOOKUP(A57, FanGraphs_Current___Batter[[Name]:[GG - Games Played]], 3, FALSE)*VLOOKUP(A57, 'FanGraphs ZiPS - Update - Batte'!$B$2:$D$563, 3, FALSE)</f>
        <v>1.7792207792207793</v>
      </c>
      <c r="I57" s="2">
        <f>H57-C57</f>
        <v>-1.3651692207792208</v>
      </c>
      <c r="J57" s="5">
        <f>Table8[[#This Row],[Difference Between Pre-Season Projected and On-Pace WAR]]/Table8[[#This Row],[Pre-Season Projected WAR]]</f>
        <v>-0.43416027298751769</v>
      </c>
    </row>
    <row r="58" spans="1:10" x14ac:dyDescent="0.45">
      <c r="A58" t="s">
        <v>608</v>
      </c>
      <c r="B58" t="str">
        <f>VLOOKUP(Table8[[#This Row],[Player]], FanGraphs_Current___Batter[[Name]:[Team]], 2, FALSE)</f>
        <v>LAD</v>
      </c>
      <c r="C58" s="1">
        <f>VLOOKUP($A58, 'FanGraphs ZiPS - PreSeason - Ba'!$A$2:$AP$1734,42, FALSE)</f>
        <v>1.1715199999999999</v>
      </c>
      <c r="D58" s="2">
        <f>VLOOKUP(Table8[[#This Row],[Player]], 'FanGraphs ZiPS - PreSeason - Ba'!$A$2:$C$1734, 3, FALSE)/Table8[[#This Row],[Pre-Season Projected WAR]]</f>
        <v>91.334334881180013</v>
      </c>
      <c r="E58" s="1">
        <f>VLOOKUP($A58, FanGraphs_Current___Batter[[Name]:[WARWAR - Wins Above Replacement]], 26, FALSE)</f>
        <v>1.1000000000000001</v>
      </c>
      <c r="F58" s="2">
        <f>IFERROR(VLOOKUP(A58, FanGraphs_Current___Batter[[Name]:[GG - Games Played]], 3, FALSE)/E58, 0)</f>
        <v>59.090909090909086</v>
      </c>
      <c r="G58" s="2">
        <f>F58-D58</f>
        <v>-32.243425790270926</v>
      </c>
      <c r="H58" s="2">
        <f>E58/VLOOKUP(A58, FanGraphs_Current___Batter[[Name]:[GG - Games Played]], 3, FALSE)*VLOOKUP(A58, 'FanGraphs ZiPS - Update - Batte'!$B$2:$D$563, 3, FALSE)</f>
        <v>1.9969230769230772</v>
      </c>
      <c r="I58" s="2">
        <f>H58-C58</f>
        <v>0.82540307692307735</v>
      </c>
      <c r="J58" s="5">
        <f>Table8[[#This Row],[Difference Between Pre-Season Projected and On-Pace WAR]]/Table8[[#This Row],[Pre-Season Projected WAR]]</f>
        <v>0.70455739289391339</v>
      </c>
    </row>
    <row r="59" spans="1:10" x14ac:dyDescent="0.45">
      <c r="A59" t="s">
        <v>237</v>
      </c>
      <c r="B59" t="str">
        <f>VLOOKUP(Table8[[#This Row],[Player]], FanGraphs_Current___Batter[[Name]:[Team]], 2, FALSE)</f>
        <v>BAL</v>
      </c>
      <c r="C59" s="1">
        <f>VLOOKUP($A59, 'FanGraphs ZiPS - PreSeason - Ba'!$A$2:$AP$1734,42, FALSE)</f>
        <v>1.34382</v>
      </c>
      <c r="D59" s="2">
        <f>VLOOKUP(Table8[[#This Row],[Player]], 'FanGraphs ZiPS - PreSeason - Ba'!$A$2:$C$1734, 3, FALSE)/Table8[[#This Row],[Pre-Season Projected WAR]]</f>
        <v>98.971588456787373</v>
      </c>
      <c r="E59" s="1">
        <f>VLOOKUP($A59, FanGraphs_Current___Batter[[Name]:[WARWAR - Wins Above Replacement]], 26, FALSE)</f>
        <v>1.1000000000000001</v>
      </c>
      <c r="F59" s="2">
        <f>IFERROR(VLOOKUP(A59, FanGraphs_Current___Batter[[Name]:[GG - Games Played]], 3, FALSE)/E59, 0)</f>
        <v>70.909090909090907</v>
      </c>
      <c r="G59" s="2">
        <f>F59-D59</f>
        <v>-28.062497547696466</v>
      </c>
      <c r="H59" s="2">
        <f>E59/VLOOKUP(A59, FanGraphs_Current___Batter[[Name]:[GG - Games Played]], 3, FALSE)*VLOOKUP(A59, 'FanGraphs ZiPS - Update - Batte'!$B$2:$D$563, 3, FALSE)</f>
        <v>2.0307692307692311</v>
      </c>
      <c r="I59" s="2">
        <f>H59-C59</f>
        <v>0.68694923076923109</v>
      </c>
      <c r="J59" s="5">
        <f>Table8[[#This Row],[Difference Between Pre-Season Projected and On-Pace WAR]]/Table8[[#This Row],[Pre-Season Projected WAR]]</f>
        <v>0.51119140269472929</v>
      </c>
    </row>
    <row r="60" spans="1:10" x14ac:dyDescent="0.45">
      <c r="A60" t="s">
        <v>235</v>
      </c>
      <c r="B60" t="str">
        <f>VLOOKUP(Table8[[#This Row],[Player]], FanGraphs_Current___Batter[[Name]:[Team]], 2, FALSE)</f>
        <v>OAK</v>
      </c>
      <c r="C60" s="1">
        <f>VLOOKUP($A60, 'FanGraphs ZiPS - PreSeason - Ba'!$A$2:$AP$1734,42, FALSE)</f>
        <v>1.5313300000000001</v>
      </c>
      <c r="D60" s="2">
        <f>VLOOKUP(Table8[[#This Row],[Player]], 'FanGraphs ZiPS - PreSeason - Ba'!$A$2:$C$1734, 3, FALSE)/Table8[[#This Row],[Pre-Season Projected WAR]]</f>
        <v>75.751144430005283</v>
      </c>
      <c r="E60" s="1">
        <f>VLOOKUP($A60, FanGraphs_Current___Batter[[Name]:[WARWAR - Wins Above Replacement]], 26, FALSE)</f>
        <v>1.1000000000000001</v>
      </c>
      <c r="F60" s="2">
        <f>IFERROR(VLOOKUP(A60, FanGraphs_Current___Batter[[Name]:[GG - Games Played]], 3, FALSE)/E60, 0)</f>
        <v>66.36363636363636</v>
      </c>
      <c r="G60" s="2">
        <f>F60-D60</f>
        <v>-9.3875080663689232</v>
      </c>
      <c r="H60" s="2">
        <f>E60/VLOOKUP(A60, FanGraphs_Current___Batter[[Name]:[GG - Games Played]], 3, FALSE)*VLOOKUP(A60, 'FanGraphs ZiPS - Update - Batte'!$B$2:$D$563, 3, FALSE)</f>
        <v>1.9589041095890412</v>
      </c>
      <c r="I60" s="2">
        <f>H60-C60</f>
        <v>0.42757410958904107</v>
      </c>
      <c r="J60" s="5">
        <f>Table8[[#This Row],[Difference Between Pre-Season Projected and On-Pace WAR]]/Table8[[#This Row],[Pre-Season Projected WAR]]</f>
        <v>0.27921748387939965</v>
      </c>
    </row>
    <row r="61" spans="1:10" x14ac:dyDescent="0.45">
      <c r="A61" t="s">
        <v>231</v>
      </c>
      <c r="B61" t="str">
        <f>VLOOKUP(Table8[[#This Row],[Player]], FanGraphs_Current___Batter[[Name]:[Team]], 2, FALSE)</f>
        <v>CHW</v>
      </c>
      <c r="C61" s="1">
        <f>VLOOKUP($A61, 'FanGraphs ZiPS - PreSeason - Ba'!$A$2:$AP$1734,42, FALSE)</f>
        <v>1.34219</v>
      </c>
      <c r="D61" s="2">
        <f>VLOOKUP(Table8[[#This Row],[Player]], 'FanGraphs ZiPS - PreSeason - Ba'!$A$2:$C$1734, 3, FALSE)/Table8[[#This Row],[Pre-Season Projected WAR]]</f>
        <v>89.406119848903657</v>
      </c>
      <c r="E61" s="1">
        <f>VLOOKUP($A61, FanGraphs_Current___Batter[[Name]:[WARWAR - Wins Above Replacement]], 26, FALSE)</f>
        <v>1.2</v>
      </c>
      <c r="F61" s="2">
        <f>IFERROR(VLOOKUP(A61, FanGraphs_Current___Batter[[Name]:[GG - Games Played]], 3, FALSE)/E61, 0)</f>
        <v>66.666666666666671</v>
      </c>
      <c r="G61" s="2">
        <f>F61-D61</f>
        <v>-22.739453182236986</v>
      </c>
      <c r="H61" s="2">
        <f>E61/VLOOKUP(A61, FanGraphs_Current___Batter[[Name]:[GG - Games Played]], 3, FALSE)*VLOOKUP(A61, 'FanGraphs ZiPS - Update - Batte'!$B$2:$D$563, 3, FALSE)</f>
        <v>2.1</v>
      </c>
      <c r="I61" s="2">
        <f>H61-C61</f>
        <v>0.75781000000000009</v>
      </c>
      <c r="J61" s="5">
        <f>Table8[[#This Row],[Difference Between Pre-Season Projected and On-Pace WAR]]/Table8[[#This Row],[Pre-Season Projected WAR]]</f>
        <v>0.56460709735581405</v>
      </c>
    </row>
    <row r="62" spans="1:10" x14ac:dyDescent="0.45">
      <c r="A62" t="s">
        <v>230</v>
      </c>
      <c r="B62" t="str">
        <f>VLOOKUP(Table8[[#This Row],[Player]], FanGraphs_Current___Batter[[Name]:[Team]], 2, FALSE)</f>
        <v>SFG</v>
      </c>
      <c r="C62" s="1">
        <f>VLOOKUP($A62, 'FanGraphs ZiPS - PreSeason - Ba'!$A$2:$AP$1734,42, FALSE)</f>
        <v>1.82169</v>
      </c>
      <c r="D62" s="2">
        <f>VLOOKUP(Table8[[#This Row],[Player]], 'FanGraphs ZiPS - PreSeason - Ba'!$A$2:$C$1734, 3, FALSE)/Table8[[#This Row],[Pre-Season Projected WAR]]</f>
        <v>70.81336561105347</v>
      </c>
      <c r="E62" s="1">
        <f>VLOOKUP($A62, FanGraphs_Current___Batter[[Name]:[WARWAR - Wins Above Replacement]], 26, FALSE)</f>
        <v>1.2</v>
      </c>
      <c r="F62" s="2">
        <f>IFERROR(VLOOKUP(A62, FanGraphs_Current___Batter[[Name]:[GG - Games Played]], 3, FALSE)/E62, 0)</f>
        <v>64.166666666666671</v>
      </c>
      <c r="G62" s="2">
        <f>F62-D62</f>
        <v>-6.6466989443867988</v>
      </c>
      <c r="H62" s="2">
        <f>E62/VLOOKUP(A62, FanGraphs_Current___Batter[[Name]:[GG - Games Played]], 3, FALSE)*VLOOKUP(A62, 'FanGraphs ZiPS - Update - Batte'!$B$2:$D$563, 3, FALSE)</f>
        <v>2.1974025974025975</v>
      </c>
      <c r="I62" s="2">
        <f>H62-C62</f>
        <v>0.37571259740259744</v>
      </c>
      <c r="J62" s="5">
        <f>Table8[[#This Row],[Difference Between Pre-Season Projected and On-Pace WAR]]/Table8[[#This Row],[Pre-Season Projected WAR]]</f>
        <v>0.20624398081045481</v>
      </c>
    </row>
    <row r="63" spans="1:10" x14ac:dyDescent="0.45">
      <c r="A63" t="s">
        <v>225</v>
      </c>
      <c r="B63" t="str">
        <f>VLOOKUP(Table8[[#This Row],[Player]], FanGraphs_Current___Batter[[Name]:[Team]], 2, FALSE)</f>
        <v>OAK</v>
      </c>
      <c r="C63" s="1">
        <f>VLOOKUP($A63, 'FanGraphs ZiPS - PreSeason - Ba'!$A$2:$AP$1734,42, FALSE)</f>
        <v>1.87771</v>
      </c>
      <c r="D63" s="2">
        <f>VLOOKUP(Table8[[#This Row],[Player]], 'FanGraphs ZiPS - PreSeason - Ba'!$A$2:$C$1734, 3, FALSE)/Table8[[#This Row],[Pre-Season Projected WAR]]</f>
        <v>65.505322973196073</v>
      </c>
      <c r="E63" s="1">
        <f>VLOOKUP($A63, FanGraphs_Current___Batter[[Name]:[WARWAR - Wins Above Replacement]], 26, FALSE)</f>
        <v>1.2</v>
      </c>
      <c r="F63" s="2">
        <f>IFERROR(VLOOKUP(A63, FanGraphs_Current___Batter[[Name]:[GG - Games Played]], 3, FALSE)/E63, 0)</f>
        <v>60</v>
      </c>
      <c r="G63" s="2">
        <f>F63-D63</f>
        <v>-5.5053229731960727</v>
      </c>
      <c r="H63" s="2">
        <f>E63/VLOOKUP(A63, FanGraphs_Current___Batter[[Name]:[GG - Games Played]], 3, FALSE)*VLOOKUP(A63, 'FanGraphs ZiPS - Update - Batte'!$B$2:$D$563, 3, FALSE)</f>
        <v>2.1833333333333331</v>
      </c>
      <c r="I63" s="2">
        <f>H63-C63</f>
        <v>0.30562333333333314</v>
      </c>
      <c r="J63" s="5">
        <f>Table8[[#This Row],[Difference Between Pre-Season Projected and On-Pace WAR]]/Table8[[#This Row],[Pre-Season Projected WAR]]</f>
        <v>0.16276386307434754</v>
      </c>
    </row>
    <row r="64" spans="1:10" x14ac:dyDescent="0.45">
      <c r="A64" t="s">
        <v>229</v>
      </c>
      <c r="B64" t="str">
        <f>VLOOKUP(Table8[[#This Row],[Player]], FanGraphs_Current___Batter[[Name]:[Team]], 2, FALSE)</f>
        <v>NYM</v>
      </c>
      <c r="C64" s="1">
        <f>VLOOKUP($A64, 'FanGraphs ZiPS - PreSeason - Ba'!$A$2:$AP$1734,42, FALSE)</f>
        <v>2.8461699999999999</v>
      </c>
      <c r="D64" s="2">
        <f>VLOOKUP(Table8[[#This Row],[Player]], 'FanGraphs ZiPS - PreSeason - Ba'!$A$2:$C$1734, 3, FALSE)/Table8[[#This Row],[Pre-Season Projected WAR]]</f>
        <v>53.405102295365353</v>
      </c>
      <c r="E64" s="1">
        <f>VLOOKUP($A64, FanGraphs_Current___Batter[[Name]:[WARWAR - Wins Above Replacement]], 26, FALSE)</f>
        <v>1.2</v>
      </c>
      <c r="F64" s="2">
        <f>IFERROR(VLOOKUP(A64, FanGraphs_Current___Batter[[Name]:[GG - Games Played]], 3, FALSE)/E64, 0)</f>
        <v>68.333333333333343</v>
      </c>
      <c r="G64" s="2">
        <f>F64-D64</f>
        <v>14.92823103796799</v>
      </c>
      <c r="H64" s="2">
        <f>E64/VLOOKUP(A64, FanGraphs_Current___Batter[[Name]:[GG - Games Played]], 3, FALSE)*VLOOKUP(A64, 'FanGraphs ZiPS - Update - Batte'!$B$2:$D$563, 3, FALSE)</f>
        <v>2.3121951219512193</v>
      </c>
      <c r="I64" s="2">
        <f>H64-C64</f>
        <v>-0.53397487804878052</v>
      </c>
      <c r="J64" s="5">
        <f>Table8[[#This Row],[Difference Between Pre-Season Projected and On-Pace WAR]]/Table8[[#This Row],[Pre-Season Projected WAR]]</f>
        <v>-0.18761173016677871</v>
      </c>
    </row>
    <row r="65" spans="1:10" x14ac:dyDescent="0.45">
      <c r="A65" t="s">
        <v>227</v>
      </c>
      <c r="B65" t="str">
        <f>VLOOKUP(Table8[[#This Row],[Player]], FanGraphs_Current___Batter[[Name]:[Team]], 2, FALSE)</f>
        <v>STL</v>
      </c>
      <c r="C65" s="1">
        <f>VLOOKUP($A65, 'FanGraphs ZiPS - PreSeason - Ba'!$A$2:$AP$1734,42, FALSE)</f>
        <v>3.4296700000000002</v>
      </c>
      <c r="D65" s="2">
        <f>VLOOKUP(Table8[[#This Row],[Player]], 'FanGraphs ZiPS - PreSeason - Ba'!$A$2:$C$1734, 3, FALSE)/Table8[[#This Row],[Pre-Season Projected WAR]]</f>
        <v>40.528680601923796</v>
      </c>
      <c r="E65" s="1">
        <f>VLOOKUP($A65, FanGraphs_Current___Batter[[Name]:[WARWAR - Wins Above Replacement]], 26, FALSE)</f>
        <v>1.2</v>
      </c>
      <c r="F65" s="2">
        <f>IFERROR(VLOOKUP(A65, FanGraphs_Current___Batter[[Name]:[GG - Games Played]], 3, FALSE)/E65, 0)</f>
        <v>64.166666666666671</v>
      </c>
      <c r="G65" s="2">
        <f>F65-D65</f>
        <v>23.637986064742876</v>
      </c>
      <c r="H65" s="2">
        <f>E65/VLOOKUP(A65, FanGraphs_Current___Batter[[Name]:[GG - Games Played]], 3, FALSE)*VLOOKUP(A65, 'FanGraphs ZiPS - Update - Batte'!$B$2:$D$563, 3, FALSE)</f>
        <v>2.2753246753246752</v>
      </c>
      <c r="I65" s="2">
        <f>H65-C65</f>
        <v>-1.154345324675325</v>
      </c>
      <c r="J65" s="5">
        <f>Table8[[#This Row],[Difference Between Pre-Season Projected and On-Pace WAR]]/Table8[[#This Row],[Pre-Season Projected WAR]]</f>
        <v>-0.33657620840352714</v>
      </c>
    </row>
    <row r="66" spans="1:10" x14ac:dyDescent="0.45">
      <c r="A66" t="s">
        <v>228</v>
      </c>
      <c r="B66" t="str">
        <f>VLOOKUP(Table8[[#This Row],[Player]], FanGraphs_Current___Batter[[Name]:[Team]], 2, FALSE)</f>
        <v>WSN</v>
      </c>
      <c r="C66" s="1">
        <f>VLOOKUP($A66, 'FanGraphs ZiPS - PreSeason - Ba'!$A$2:$AP$1734,42, FALSE)</f>
        <v>0.226575</v>
      </c>
      <c r="D66" s="2">
        <f>VLOOKUP(Table8[[#This Row],[Player]], 'FanGraphs ZiPS - PreSeason - Ba'!$A$2:$C$1734, 3, FALSE)/Table8[[#This Row],[Pre-Season Projected WAR]]</f>
        <v>476.66335650446871</v>
      </c>
      <c r="E66" s="1">
        <f>VLOOKUP($A66, FanGraphs_Current___Batter[[Name]:[WARWAR - Wins Above Replacement]], 26, FALSE)</f>
        <v>1.3</v>
      </c>
      <c r="F66" s="2">
        <f>IFERROR(VLOOKUP(A66, FanGraphs_Current___Batter[[Name]:[GG - Games Played]], 3, FALSE)/E66, 0)</f>
        <v>62.307692307692307</v>
      </c>
      <c r="G66" s="2">
        <f>F66-D66</f>
        <v>-414.35566419677639</v>
      </c>
      <c r="H66" s="2">
        <f>E66/VLOOKUP(A66, FanGraphs_Current___Batter[[Name]:[GG - Games Played]], 3, FALSE)*VLOOKUP(A66, 'FanGraphs ZiPS - Update - Batte'!$B$2:$D$563, 3, FALSE)</f>
        <v>2.2308641975308645</v>
      </c>
      <c r="I66" s="2">
        <f>H66-C66</f>
        <v>2.0042891975308645</v>
      </c>
      <c r="J66" s="5">
        <f>Table8[[#This Row],[Difference Between Pre-Season Projected and On-Pace WAR]]/Table8[[#This Row],[Pre-Season Projected WAR]]</f>
        <v>8.8460297805621302</v>
      </c>
    </row>
    <row r="67" spans="1:10" x14ac:dyDescent="0.45">
      <c r="A67" t="s">
        <v>224</v>
      </c>
      <c r="B67" t="str">
        <f>VLOOKUP(Table8[[#This Row],[Player]], FanGraphs_Current___Batter[[Name]:[Team]], 2, FALSE)</f>
        <v>ARI</v>
      </c>
      <c r="C67" s="1">
        <f>VLOOKUP($A67, 'FanGraphs ZiPS - PreSeason - Ba'!$A$2:$AP$1734,42, FALSE)</f>
        <v>1.94556</v>
      </c>
      <c r="D67" s="2">
        <f>VLOOKUP(Table8[[#This Row],[Player]], 'FanGraphs ZiPS - PreSeason - Ba'!$A$2:$C$1734, 3, FALSE)/Table8[[#This Row],[Pre-Season Projected WAR]]</f>
        <v>69.388762104484059</v>
      </c>
      <c r="E67" s="1">
        <f>VLOOKUP($A67, FanGraphs_Current___Batter[[Name]:[WARWAR - Wins Above Replacement]], 26, FALSE)</f>
        <v>1.3</v>
      </c>
      <c r="F67" s="2">
        <f>IFERROR(VLOOKUP(A67, FanGraphs_Current___Batter[[Name]:[GG - Games Played]], 3, FALSE)/E67, 0)</f>
        <v>60</v>
      </c>
      <c r="G67" s="2">
        <f>F67-D67</f>
        <v>-9.3887621044840586</v>
      </c>
      <c r="H67" s="2">
        <f>E67/VLOOKUP(A67, FanGraphs_Current___Batter[[Name]:[GG - Games Played]], 3, FALSE)*VLOOKUP(A67, 'FanGraphs ZiPS - Update - Batte'!$B$2:$D$563, 3, FALSE)</f>
        <v>2.4166666666666665</v>
      </c>
      <c r="I67" s="2">
        <f>H67-C67</f>
        <v>0.47110666666666656</v>
      </c>
      <c r="J67" s="5">
        <f>Table8[[#This Row],[Difference Between Pre-Season Projected and On-Pace WAR]]/Table8[[#This Row],[Pre-Season Projected WAR]]</f>
        <v>0.24214450680866514</v>
      </c>
    </row>
    <row r="68" spans="1:10" x14ac:dyDescent="0.45">
      <c r="A68" t="s">
        <v>236</v>
      </c>
      <c r="B68" t="str">
        <f>VLOOKUP(Table8[[#This Row],[Player]], FanGraphs_Current___Batter[[Name]:[Team]], 2, FALSE)</f>
        <v>PIT</v>
      </c>
      <c r="C68" s="1">
        <f>VLOOKUP($A68, 'FanGraphs ZiPS - PreSeason - Ba'!$A$2:$AP$1734,42, FALSE)</f>
        <v>2.02258</v>
      </c>
      <c r="D68" s="2">
        <f>VLOOKUP(Table8[[#This Row],[Player]], 'FanGraphs ZiPS - PreSeason - Ba'!$A$2:$C$1734, 3, FALSE)/Table8[[#This Row],[Pre-Season Projected WAR]]</f>
        <v>54.880400280829434</v>
      </c>
      <c r="E68" s="1">
        <f>VLOOKUP($A68, FanGraphs_Current___Batter[[Name]:[WARWAR - Wins Above Replacement]], 26, FALSE)</f>
        <v>1.3</v>
      </c>
      <c r="F68" s="2">
        <f>IFERROR(VLOOKUP(A68, FanGraphs_Current___Batter[[Name]:[GG - Games Played]], 3, FALSE)/E68, 0)</f>
        <v>57.692307692307693</v>
      </c>
      <c r="G68" s="2">
        <f>F68-D68</f>
        <v>2.8119074114782592</v>
      </c>
      <c r="H68" s="2">
        <f>E68/VLOOKUP(A68, FanGraphs_Current___Batter[[Name]:[GG - Games Played]], 3, FALSE)*VLOOKUP(A68, 'FanGraphs ZiPS - Update - Batte'!$B$2:$D$563, 3, FALSE)</f>
        <v>2.3226666666666667</v>
      </c>
      <c r="I68" s="2">
        <f>H68-C68</f>
        <v>0.30008666666666661</v>
      </c>
      <c r="J68" s="5">
        <f>Table8[[#This Row],[Difference Between Pre-Season Projected and On-Pace WAR]]/Table8[[#This Row],[Pre-Season Projected WAR]]</f>
        <v>0.14836825572618467</v>
      </c>
    </row>
    <row r="69" spans="1:10" x14ac:dyDescent="0.45">
      <c r="A69" t="s">
        <v>226</v>
      </c>
      <c r="B69" t="str">
        <f>VLOOKUP(Table8[[#This Row],[Player]], FanGraphs_Current___Batter[[Name]:[Team]], 2, FALSE)</f>
        <v>PHI</v>
      </c>
      <c r="C69" s="1">
        <f>VLOOKUP($A69, 'FanGraphs ZiPS - PreSeason - Ba'!$A$2:$AP$1734,42, FALSE)</f>
        <v>2.5754899999999998</v>
      </c>
      <c r="D69" s="2">
        <f>VLOOKUP(Table8[[#This Row],[Player]], 'FanGraphs ZiPS - PreSeason - Ba'!$A$2:$C$1734, 3, FALSE)/Table8[[#This Row],[Pre-Season Projected WAR]]</f>
        <v>54.746863703605918</v>
      </c>
      <c r="E69" s="1">
        <f>VLOOKUP($A69, FanGraphs_Current___Batter[[Name]:[WARWAR - Wins Above Replacement]], 26, FALSE)</f>
        <v>1.3</v>
      </c>
      <c r="F69" s="2">
        <f>IFERROR(VLOOKUP(A69, FanGraphs_Current___Batter[[Name]:[GG - Games Played]], 3, FALSE)/E69, 0)</f>
        <v>60</v>
      </c>
      <c r="G69" s="2">
        <f>F69-D69</f>
        <v>5.2531362963940822</v>
      </c>
      <c r="H69" s="2">
        <f>E69/VLOOKUP(A69, FanGraphs_Current___Batter[[Name]:[GG - Games Played]], 3, FALSE)*VLOOKUP(A69, 'FanGraphs ZiPS - Update - Batte'!$B$2:$D$563, 3, FALSE)</f>
        <v>2.4500000000000002</v>
      </c>
      <c r="I69" s="2">
        <f>H69-C69</f>
        <v>-0.12548999999999966</v>
      </c>
      <c r="J69" s="5">
        <f>Table8[[#This Row],[Difference Between Pre-Season Projected and On-Pace WAR]]/Table8[[#This Row],[Pre-Season Projected WAR]]</f>
        <v>-4.8724708696209137E-2</v>
      </c>
    </row>
    <row r="70" spans="1:10" x14ac:dyDescent="0.45">
      <c r="A70" t="s">
        <v>370</v>
      </c>
      <c r="B70" t="str">
        <f>VLOOKUP(Table8[[#This Row],[Player]], FanGraphs_Current___Batter[[Name]:[Team]], 2, FALSE)</f>
        <v>SEA</v>
      </c>
      <c r="C70" s="1">
        <f>VLOOKUP($A70, 'FanGraphs ZiPS - PreSeason - Ba'!$A$2:$AP$1734,42, FALSE)</f>
        <v>3.2622399999999998</v>
      </c>
      <c r="D70" s="2">
        <f>VLOOKUP(Table8[[#This Row],[Player]], 'FanGraphs ZiPS - PreSeason - Ba'!$A$2:$C$1734, 3, FALSE)/Table8[[#This Row],[Pre-Season Projected WAR]]</f>
        <v>45.061062337534949</v>
      </c>
      <c r="E70" s="1">
        <f>VLOOKUP($A70, FanGraphs_Current___Batter[[Name]:[WARWAR - Wins Above Replacement]], 26, FALSE)</f>
        <v>1.3</v>
      </c>
      <c r="F70" s="2">
        <f>IFERROR(VLOOKUP(A70, FanGraphs_Current___Batter[[Name]:[GG - Games Played]], 3, FALSE)/E70, 0)</f>
        <v>46.92307692307692</v>
      </c>
      <c r="G70" s="2">
        <f>F70-D70</f>
        <v>1.8620145855419707</v>
      </c>
      <c r="H70" s="2">
        <f>E70/VLOOKUP(A70, FanGraphs_Current___Batter[[Name]:[GG - Games Played]], 3, FALSE)*VLOOKUP(A70, 'FanGraphs ZiPS - Update - Batte'!$B$2:$D$563, 3, FALSE)</f>
        <v>2.6852459016393446</v>
      </c>
      <c r="I70" s="2">
        <f>H70-C70</f>
        <v>-0.57699409836065518</v>
      </c>
      <c r="J70" s="5">
        <f>Table8[[#This Row],[Difference Between Pre-Season Projected and On-Pace WAR]]/Table8[[#This Row],[Pre-Season Projected WAR]]</f>
        <v>-0.17687052404502895</v>
      </c>
    </row>
    <row r="71" spans="1:10" x14ac:dyDescent="0.45">
      <c r="A71" t="s">
        <v>60</v>
      </c>
      <c r="B71" t="str">
        <f>VLOOKUP(Table8[[#This Row],[Player]], FanGraphs_Current___Batter[[Name]:[Team]], 2, FALSE)</f>
        <v>CHC</v>
      </c>
      <c r="C71" s="1">
        <f>VLOOKUP($A71, 'FanGraphs ZiPS - PreSeason - Ba'!$A$2:$AP$1734,42, FALSE)</f>
        <v>4.2337199999999999</v>
      </c>
      <c r="D71" s="2">
        <f>VLOOKUP(Table8[[#This Row],[Player]], 'FanGraphs ZiPS - PreSeason - Ba'!$A$2:$C$1734, 3, FALSE)/Table8[[#This Row],[Pre-Season Projected WAR]]</f>
        <v>35.193635856882366</v>
      </c>
      <c r="E71" s="1">
        <f>VLOOKUP($A71, FanGraphs_Current___Batter[[Name]:[WARWAR - Wins Above Replacement]], 26, FALSE)</f>
        <v>1.3</v>
      </c>
      <c r="F71" s="2">
        <f>IFERROR(VLOOKUP(A71, FanGraphs_Current___Batter[[Name]:[GG - Games Played]], 3, FALSE)/E71, 0)</f>
        <v>56.92307692307692</v>
      </c>
      <c r="G71" s="2">
        <f>F71-D71</f>
        <v>21.729441066194553</v>
      </c>
      <c r="H71" s="2">
        <f>E71/VLOOKUP(A71, FanGraphs_Current___Batter[[Name]:[GG - Games Played]], 3, FALSE)*VLOOKUP(A71, 'FanGraphs ZiPS - Update - Batte'!$B$2:$D$563, 3, FALSE)</f>
        <v>2.5297297297297296</v>
      </c>
      <c r="I71" s="2">
        <f>H71-C71</f>
        <v>-1.7039902702702703</v>
      </c>
      <c r="J71" s="5">
        <f>Table8[[#This Row],[Difference Between Pre-Season Projected and On-Pace WAR]]/Table8[[#This Row],[Pre-Season Projected WAR]]</f>
        <v>-0.40248062466820439</v>
      </c>
    </row>
    <row r="72" spans="1:10" x14ac:dyDescent="0.45">
      <c r="A72" t="s">
        <v>47</v>
      </c>
      <c r="B72" t="str">
        <f>VLOOKUP(Table8[[#This Row],[Player]], FanGraphs_Current___Batter[[Name]:[Team]], 2, FALSE)</f>
        <v>CLE</v>
      </c>
      <c r="C72" s="1">
        <f>VLOOKUP($A72, 'FanGraphs ZiPS - PreSeason - Ba'!$A$2:$AP$1734,42, FALSE)</f>
        <v>4.6697699999999998</v>
      </c>
      <c r="D72" s="2">
        <f>VLOOKUP(Table8[[#This Row],[Player]], 'FanGraphs ZiPS - PreSeason - Ba'!$A$2:$C$1734, 3, FALSE)/Table8[[#This Row],[Pre-Season Projected WAR]]</f>
        <v>32.549782965756343</v>
      </c>
      <c r="E72" s="1">
        <f>VLOOKUP($A72, FanGraphs_Current___Batter[[Name]:[WARWAR - Wins Above Replacement]], 26, FALSE)</f>
        <v>1.3</v>
      </c>
      <c r="F72" s="2">
        <f>IFERROR(VLOOKUP(A72, FanGraphs_Current___Batter[[Name]:[GG - Games Played]], 3, FALSE)/E72, 0)</f>
        <v>58.46153846153846</v>
      </c>
      <c r="G72" s="2">
        <f>F72-D72</f>
        <v>25.911755495782117</v>
      </c>
      <c r="H72" s="2">
        <f>E72/VLOOKUP(A72, FanGraphs_Current___Batter[[Name]:[GG - Games Played]], 3, FALSE)*VLOOKUP(A72, 'FanGraphs ZiPS - Update - Batte'!$B$2:$D$563, 3, FALSE)</f>
        <v>2.5828947368421056</v>
      </c>
      <c r="I72" s="2">
        <f>H72-C72</f>
        <v>-2.0868752631578942</v>
      </c>
      <c r="J72" s="5">
        <f>Table8[[#This Row],[Difference Between Pre-Season Projected and On-Pace WAR]]/Table8[[#This Row],[Pre-Season Projected WAR]]</f>
        <v>-0.44689037429207312</v>
      </c>
    </row>
    <row r="73" spans="1:10" x14ac:dyDescent="0.45">
      <c r="A73" t="s">
        <v>217</v>
      </c>
      <c r="B73" t="str">
        <f>VLOOKUP(Table8[[#This Row],[Player]], FanGraphs_Current___Batter[[Name]:[Team]], 2, FALSE)</f>
        <v>SDP</v>
      </c>
      <c r="C73" s="1">
        <f>VLOOKUP($A73, 'FanGraphs ZiPS - PreSeason - Ba'!$A$2:$AP$1734,42, FALSE)</f>
        <v>1.571</v>
      </c>
      <c r="D73" s="2">
        <f>VLOOKUP(Table8[[#This Row],[Player]], 'FanGraphs ZiPS - PreSeason - Ba'!$A$2:$C$1734, 3, FALSE)/Table8[[#This Row],[Pre-Season Projected WAR]]</f>
        <v>86.569064290260982</v>
      </c>
      <c r="E73" s="1">
        <f>VLOOKUP($A73, FanGraphs_Current___Batter[[Name]:[WARWAR - Wins Above Replacement]], 26, FALSE)</f>
        <v>1.4</v>
      </c>
      <c r="F73" s="2">
        <f>IFERROR(VLOOKUP(A73, FanGraphs_Current___Batter[[Name]:[GG - Games Played]], 3, FALSE)/E73, 0)</f>
        <v>59.285714285714292</v>
      </c>
      <c r="G73" s="2">
        <f>F73-D73</f>
        <v>-27.283350004546691</v>
      </c>
      <c r="H73" s="2">
        <f>E73/VLOOKUP(A73, FanGraphs_Current___Batter[[Name]:[GG - Games Played]], 3, FALSE)*VLOOKUP(A73, 'FanGraphs ZiPS - Update - Batte'!$B$2:$D$563, 3, FALSE)</f>
        <v>2.4795180722891565</v>
      </c>
      <c r="I73" s="2">
        <f>H73-C73</f>
        <v>0.9085180722891566</v>
      </c>
      <c r="J73" s="5">
        <f>Table8[[#This Row],[Difference Between Pre-Season Projected and On-Pace WAR]]/Table8[[#This Row],[Pre-Season Projected WAR]]</f>
        <v>0.57830558388870568</v>
      </c>
    </row>
    <row r="74" spans="1:10" x14ac:dyDescent="0.45">
      <c r="A74" t="s">
        <v>208</v>
      </c>
      <c r="B74" t="str">
        <f>VLOOKUP(Table8[[#This Row],[Player]], FanGraphs_Current___Batter[[Name]:[Team]], 2, FALSE)</f>
        <v>STL</v>
      </c>
      <c r="C74" s="1">
        <f>VLOOKUP($A74, 'FanGraphs ZiPS - PreSeason - Ba'!$A$2:$AP$1734,42, FALSE)</f>
        <v>1.82813</v>
      </c>
      <c r="D74" s="2">
        <f>VLOOKUP(Table8[[#This Row],[Player]], 'FanGraphs ZiPS - PreSeason - Ba'!$A$2:$C$1734, 3, FALSE)/Table8[[#This Row],[Pre-Season Projected WAR]]</f>
        <v>66.187853161427256</v>
      </c>
      <c r="E74" s="1">
        <f>VLOOKUP($A74, FanGraphs_Current___Batter[[Name]:[WARWAR - Wins Above Replacement]], 26, FALSE)</f>
        <v>1.4</v>
      </c>
      <c r="F74" s="2">
        <f>IFERROR(VLOOKUP(A74, FanGraphs_Current___Batter[[Name]:[GG - Games Played]], 3, FALSE)/E74, 0)</f>
        <v>55.714285714285715</v>
      </c>
      <c r="G74" s="2">
        <f>F74-D74</f>
        <v>-10.473567447141541</v>
      </c>
      <c r="H74" s="2">
        <f>E74/VLOOKUP(A74, FanGraphs_Current___Batter[[Name]:[GG - Games Played]], 3, FALSE)*VLOOKUP(A74, 'FanGraphs ZiPS - Update - Batte'!$B$2:$D$563, 3, FALSE)</f>
        <v>2.5307692307692307</v>
      </c>
      <c r="I74" s="2">
        <f>H74-C74</f>
        <v>0.70263923076923063</v>
      </c>
      <c r="J74" s="5">
        <f>Table8[[#This Row],[Difference Between Pre-Season Projected and On-Pace WAR]]/Table8[[#This Row],[Pre-Season Projected WAR]]</f>
        <v>0.38434861348439697</v>
      </c>
    </row>
    <row r="75" spans="1:10" x14ac:dyDescent="0.45">
      <c r="A75" t="s">
        <v>223</v>
      </c>
      <c r="B75" t="str">
        <f>VLOOKUP(Table8[[#This Row],[Player]], FanGraphs_Current___Batter[[Name]:[Team]], 2, FALSE)</f>
        <v>CLE</v>
      </c>
      <c r="C75" s="1">
        <f>VLOOKUP($A75, 'FanGraphs ZiPS - PreSeason - Ba'!$A$2:$AP$1734,42, FALSE)</f>
        <v>1.9242300000000001</v>
      </c>
      <c r="D75" s="2">
        <f>VLOOKUP(Table8[[#This Row],[Player]], 'FanGraphs ZiPS - PreSeason - Ba'!$A$2:$C$1734, 3, FALSE)/Table8[[#This Row],[Pre-Season Projected WAR]]</f>
        <v>68.598868118676037</v>
      </c>
      <c r="E75" s="1">
        <f>VLOOKUP($A75, FanGraphs_Current___Batter[[Name]:[WARWAR - Wins Above Replacement]], 26, FALSE)</f>
        <v>1.4</v>
      </c>
      <c r="F75" s="2">
        <f>IFERROR(VLOOKUP(A75, FanGraphs_Current___Batter[[Name]:[GG - Games Played]], 3, FALSE)/E75, 0)</f>
        <v>55.714285714285715</v>
      </c>
      <c r="G75" s="2">
        <f>F75-D75</f>
        <v>-12.884582404390322</v>
      </c>
      <c r="H75" s="2">
        <f>E75/VLOOKUP(A75, FanGraphs_Current___Batter[[Name]:[GG - Games Played]], 3, FALSE)*VLOOKUP(A75, 'FanGraphs ZiPS - Update - Batte'!$B$2:$D$563, 3, FALSE)</f>
        <v>2.6205128205128205</v>
      </c>
      <c r="I75" s="2">
        <f>H75-C75</f>
        <v>0.69628282051282042</v>
      </c>
      <c r="J75" s="5">
        <f>Table8[[#This Row],[Difference Between Pre-Season Projected and On-Pace WAR]]/Table8[[#This Row],[Pre-Season Projected WAR]]</f>
        <v>0.36185010134589962</v>
      </c>
    </row>
    <row r="76" spans="1:10" x14ac:dyDescent="0.45">
      <c r="A76" t="s">
        <v>218</v>
      </c>
      <c r="B76" t="str">
        <f>VLOOKUP(Table8[[#This Row],[Player]], FanGraphs_Current___Batter[[Name]:[Team]], 2, FALSE)</f>
        <v>LAA</v>
      </c>
      <c r="C76" s="1">
        <f>VLOOKUP($A76, 'FanGraphs ZiPS - PreSeason - Ba'!$A$2:$AP$1734,42, FALSE)</f>
        <v>1.8590500000000001</v>
      </c>
      <c r="D76" s="2">
        <f>VLOOKUP(Table8[[#This Row],[Player]], 'FanGraphs ZiPS - PreSeason - Ba'!$A$2:$C$1734, 3, FALSE)/Table8[[#This Row],[Pre-Season Projected WAR]]</f>
        <v>58.094187891665094</v>
      </c>
      <c r="E76" s="1">
        <f>VLOOKUP($A76, FanGraphs_Current___Batter[[Name]:[WARWAR - Wins Above Replacement]], 26, FALSE)</f>
        <v>1.4</v>
      </c>
      <c r="F76" s="2">
        <f>IFERROR(VLOOKUP(A76, FanGraphs_Current___Batter[[Name]:[GG - Games Played]], 3, FALSE)/E76, 0)</f>
        <v>57.857142857142861</v>
      </c>
      <c r="G76" s="2">
        <f>F76-D76</f>
        <v>-0.23704503452223236</v>
      </c>
      <c r="H76" s="2">
        <f>E76/VLOOKUP(A76, FanGraphs_Current___Batter[[Name]:[GG - Games Played]], 3, FALSE)*VLOOKUP(A76, 'FanGraphs ZiPS - Update - Batte'!$B$2:$D$563, 3, FALSE)</f>
        <v>2.4197530864197527</v>
      </c>
      <c r="I76" s="2">
        <f>H76-C76</f>
        <v>0.56070308641975264</v>
      </c>
      <c r="J76" s="5">
        <f>Table8[[#This Row],[Difference Between Pre-Season Projected and On-Pace WAR]]/Table8[[#This Row],[Pre-Season Projected WAR]]</f>
        <v>0.30160731901764481</v>
      </c>
    </row>
    <row r="77" spans="1:10" x14ac:dyDescent="0.45">
      <c r="A77" t="s">
        <v>213</v>
      </c>
      <c r="B77" t="str">
        <f>VLOOKUP(Table8[[#This Row],[Player]], FanGraphs_Current___Batter[[Name]:[Team]], 2, FALSE)</f>
        <v>MIA</v>
      </c>
      <c r="C77" s="1">
        <f>VLOOKUP($A77, 'FanGraphs ZiPS - PreSeason - Ba'!$A$2:$AP$1734,42, FALSE)</f>
        <v>2.34937</v>
      </c>
      <c r="D77" s="2">
        <f>VLOOKUP(Table8[[#This Row],[Player]], 'FanGraphs ZiPS - PreSeason - Ba'!$A$2:$C$1734, 3, FALSE)/Table8[[#This Row],[Pre-Season Projected WAR]]</f>
        <v>46.821062667864155</v>
      </c>
      <c r="E77" s="1">
        <f>VLOOKUP($A77, FanGraphs_Current___Batter[[Name]:[WARWAR - Wins Above Replacement]], 26, FALSE)</f>
        <v>1.4</v>
      </c>
      <c r="F77" s="2">
        <f>IFERROR(VLOOKUP(A77, FanGraphs_Current___Batter[[Name]:[GG - Games Played]], 3, FALSE)/E77, 0)</f>
        <v>57.857142857142861</v>
      </c>
      <c r="G77" s="2">
        <f>F77-D77</f>
        <v>11.036080189278707</v>
      </c>
      <c r="H77" s="2">
        <f>E77/VLOOKUP(A77, FanGraphs_Current___Batter[[Name]:[GG - Games Played]], 3, FALSE)*VLOOKUP(A77, 'FanGraphs ZiPS - Update - Batte'!$B$2:$D$563, 3, FALSE)</f>
        <v>2.4197530864197527</v>
      </c>
      <c r="I77" s="2">
        <f>H77-C77</f>
        <v>7.0383086419752772E-2</v>
      </c>
      <c r="J77" s="5">
        <f>Table8[[#This Row],[Difference Between Pre-Season Projected and On-Pace WAR]]/Table8[[#This Row],[Pre-Season Projected WAR]]</f>
        <v>2.9958280909244937E-2</v>
      </c>
    </row>
    <row r="78" spans="1:10" x14ac:dyDescent="0.45">
      <c r="A78" t="s">
        <v>211</v>
      </c>
      <c r="B78" t="str">
        <f>VLOOKUP(Table8[[#This Row],[Player]], FanGraphs_Current___Batter[[Name]:[Team]], 2, FALSE)</f>
        <v>PIT</v>
      </c>
      <c r="C78" s="1">
        <f>VLOOKUP($A78, 'FanGraphs ZiPS - PreSeason - Ba'!$A$2:$AP$1734,42, FALSE)</f>
        <v>2.6327099999999999</v>
      </c>
      <c r="D78" s="2">
        <f>VLOOKUP(Table8[[#This Row],[Player]], 'FanGraphs ZiPS - PreSeason - Ba'!$A$2:$C$1734, 3, FALSE)/Table8[[#This Row],[Pre-Season Projected WAR]]</f>
        <v>56.59567517880815</v>
      </c>
      <c r="E78" s="1">
        <f>VLOOKUP($A78, FanGraphs_Current___Batter[[Name]:[WARWAR - Wins Above Replacement]], 26, FALSE)</f>
        <v>1.4</v>
      </c>
      <c r="F78" s="2">
        <f>IFERROR(VLOOKUP(A78, FanGraphs_Current___Batter[[Name]:[GG - Games Played]], 3, FALSE)/E78, 0)</f>
        <v>59.285714285714292</v>
      </c>
      <c r="G78" s="2">
        <f>F78-D78</f>
        <v>2.6900391069061413</v>
      </c>
      <c r="H78" s="2">
        <f>E78/VLOOKUP(A78, FanGraphs_Current___Batter[[Name]:[GG - Games Played]], 3, FALSE)*VLOOKUP(A78, 'FanGraphs ZiPS - Update - Batte'!$B$2:$D$563, 3, FALSE)</f>
        <v>2.6481927710843376</v>
      </c>
      <c r="I78" s="2">
        <f>H78-C78</f>
        <v>1.548277108433771E-2</v>
      </c>
      <c r="J78" s="5">
        <f>Table8[[#This Row],[Difference Between Pre-Season Projected and On-Pace WAR]]/Table8[[#This Row],[Pre-Season Projected WAR]]</f>
        <v>5.8809253903155719E-3</v>
      </c>
    </row>
    <row r="79" spans="1:10" x14ac:dyDescent="0.45">
      <c r="A79" t="s">
        <v>222</v>
      </c>
      <c r="B79" t="str">
        <f>VLOOKUP(Table8[[#This Row],[Player]], FanGraphs_Current___Batter[[Name]:[Team]], 2, FALSE)</f>
        <v>CHC</v>
      </c>
      <c r="C79" s="1">
        <f>VLOOKUP($A79, 'FanGraphs ZiPS - PreSeason - Ba'!$A$2:$AP$1734,42, FALSE)</f>
        <v>2.7496</v>
      </c>
      <c r="D79" s="2">
        <f>VLOOKUP(Table8[[#This Row],[Player]], 'FanGraphs ZiPS - PreSeason - Ba'!$A$2:$C$1734, 3, FALSE)/Table8[[#This Row],[Pre-Season Projected WAR]]</f>
        <v>55.280768111725344</v>
      </c>
      <c r="E79" s="1">
        <f>VLOOKUP($A79, FanGraphs_Current___Batter[[Name]:[WARWAR - Wins Above Replacement]], 26, FALSE)</f>
        <v>1.4</v>
      </c>
      <c r="F79" s="2">
        <f>IFERROR(VLOOKUP(A79, FanGraphs_Current___Batter[[Name]:[GG - Games Played]], 3, FALSE)/E79, 0)</f>
        <v>56.428571428571431</v>
      </c>
      <c r="G79" s="2">
        <f>F79-D79</f>
        <v>1.1478033168460868</v>
      </c>
      <c r="H79" s="2">
        <f>E79/VLOOKUP(A79, FanGraphs_Current___Batter[[Name]:[GG - Games Played]], 3, FALSE)*VLOOKUP(A79, 'FanGraphs ZiPS - Update - Batte'!$B$2:$D$563, 3, FALSE)</f>
        <v>2.6759493670886072</v>
      </c>
      <c r="I79" s="2">
        <f>H79-C79</f>
        <v>-7.3650632911392844E-2</v>
      </c>
      <c r="J79" s="5">
        <f>Table8[[#This Row],[Difference Between Pre-Season Projected and On-Pace WAR]]/Table8[[#This Row],[Pre-Season Projected WAR]]</f>
        <v>-2.6785944468792858E-2</v>
      </c>
    </row>
    <row r="80" spans="1:10" x14ac:dyDescent="0.45">
      <c r="A80" t="s">
        <v>214</v>
      </c>
      <c r="B80" t="str">
        <f>VLOOKUP(Table8[[#This Row],[Player]], FanGraphs_Current___Batter[[Name]:[Team]], 2, FALSE)</f>
        <v>LAA</v>
      </c>
      <c r="C80" s="1">
        <f>VLOOKUP($A80, 'FanGraphs ZiPS - PreSeason - Ba'!$A$2:$AP$1734,42, FALSE)</f>
        <v>1.55735</v>
      </c>
      <c r="D80" s="2">
        <f>VLOOKUP(Table8[[#This Row],[Player]], 'FanGraphs ZiPS - PreSeason - Ba'!$A$2:$C$1734, 3, FALSE)/Table8[[#This Row],[Pre-Season Projected WAR]]</f>
        <v>83.47513404180178</v>
      </c>
      <c r="E80" s="1">
        <f>VLOOKUP($A80, FanGraphs_Current___Batter[[Name]:[WARWAR - Wins Above Replacement]], 26, FALSE)</f>
        <v>1.5</v>
      </c>
      <c r="F80" s="2">
        <f>IFERROR(VLOOKUP(A80, FanGraphs_Current___Batter[[Name]:[GG - Games Played]], 3, FALSE)/E80, 0)</f>
        <v>44.666666666666664</v>
      </c>
      <c r="G80" s="2">
        <f>F80-D80</f>
        <v>-38.808467375135116</v>
      </c>
      <c r="H80" s="2">
        <f>E80/VLOOKUP(A80, FanGraphs_Current___Batter[[Name]:[GG - Games Played]], 3, FALSE)*VLOOKUP(A80, 'FanGraphs ZiPS - Update - Batte'!$B$2:$D$563, 3, FALSE)</f>
        <v>2.9104477611940296</v>
      </c>
      <c r="I80" s="2">
        <f>H80-C80</f>
        <v>1.3530977611940296</v>
      </c>
      <c r="J80" s="5">
        <f>Table8[[#This Row],[Difference Between Pre-Season Projected and On-Pace WAR]]/Table8[[#This Row],[Pre-Season Projected WAR]]</f>
        <v>0.8688462845179501</v>
      </c>
    </row>
    <row r="81" spans="1:10" x14ac:dyDescent="0.45">
      <c r="A81" t="s">
        <v>204</v>
      </c>
      <c r="B81" t="str">
        <f>VLOOKUP(Table8[[#This Row],[Player]], FanGraphs_Current___Batter[[Name]:[Team]], 2, FALSE)</f>
        <v>OAK</v>
      </c>
      <c r="C81" s="1">
        <f>VLOOKUP($A81, 'FanGraphs ZiPS - PreSeason - Ba'!$A$2:$AP$1734,42, FALSE)</f>
        <v>1.6113299999999999</v>
      </c>
      <c r="D81" s="2">
        <f>VLOOKUP(Table8[[#This Row],[Player]], 'FanGraphs ZiPS - PreSeason - Ba'!$A$2:$C$1734, 3, FALSE)/Table8[[#This Row],[Pre-Season Projected WAR]]</f>
        <v>85.022931367255623</v>
      </c>
      <c r="E81" s="1">
        <f>VLOOKUP($A81, FanGraphs_Current___Batter[[Name]:[WARWAR - Wins Above Replacement]], 26, FALSE)</f>
        <v>1.5</v>
      </c>
      <c r="F81" s="2">
        <f>IFERROR(VLOOKUP(A81, FanGraphs_Current___Batter[[Name]:[GG - Games Played]], 3, FALSE)/E81, 0)</f>
        <v>47.333333333333336</v>
      </c>
      <c r="G81" s="2">
        <f>F81-D81</f>
        <v>-37.689598033922287</v>
      </c>
      <c r="H81" s="2">
        <f>E81/VLOOKUP(A81, FanGraphs_Current___Batter[[Name]:[GG - Games Played]], 3, FALSE)*VLOOKUP(A81, 'FanGraphs ZiPS - Update - Batte'!$B$2:$D$563, 3, FALSE)</f>
        <v>2.852112676056338</v>
      </c>
      <c r="I81" s="2">
        <f>H81-C81</f>
        <v>1.2407826760563381</v>
      </c>
      <c r="J81" s="5">
        <f>Table8[[#This Row],[Difference Between Pre-Season Projected and On-Pace WAR]]/Table8[[#This Row],[Pre-Season Projected WAR]]</f>
        <v>0.77003635261326864</v>
      </c>
    </row>
    <row r="82" spans="1:10" x14ac:dyDescent="0.45">
      <c r="A82" t="s">
        <v>210</v>
      </c>
      <c r="B82" t="str">
        <f>VLOOKUP(Table8[[#This Row],[Player]], FanGraphs_Current___Batter[[Name]:[Team]], 2, FALSE)</f>
        <v>STL</v>
      </c>
      <c r="C82" s="1">
        <f>VLOOKUP($A82, 'FanGraphs ZiPS - PreSeason - Ba'!$A$2:$AP$1734,42, FALSE)</f>
        <v>2.4343599999999999</v>
      </c>
      <c r="D82" s="2">
        <f>VLOOKUP(Table8[[#This Row],[Player]], 'FanGraphs ZiPS - PreSeason - Ba'!$A$2:$C$1734, 3, FALSE)/Table8[[#This Row],[Pre-Season Projected WAR]]</f>
        <v>57.099196503393095</v>
      </c>
      <c r="E82" s="1">
        <f>VLOOKUP($A82, FanGraphs_Current___Batter[[Name]:[WARWAR - Wins Above Replacement]], 26, FALSE)</f>
        <v>1.5</v>
      </c>
      <c r="F82" s="2">
        <f>IFERROR(VLOOKUP(A82, FanGraphs_Current___Batter[[Name]:[GG - Games Played]], 3, FALSE)/E82, 0)</f>
        <v>50</v>
      </c>
      <c r="G82" s="2">
        <f>F82-D82</f>
        <v>-7.0991965033930953</v>
      </c>
      <c r="H82" s="2">
        <f>E82/VLOOKUP(A82, FanGraphs_Current___Batter[[Name]:[GG - Games Played]], 3, FALSE)*VLOOKUP(A82, 'FanGraphs ZiPS - Update - Batte'!$B$2:$D$563, 3, FALSE)</f>
        <v>2.88</v>
      </c>
      <c r="I82" s="2">
        <f>H82-C82</f>
        <v>0.44564000000000004</v>
      </c>
      <c r="J82" s="5">
        <f>Table8[[#This Row],[Difference Between Pre-Season Projected and On-Pace WAR]]/Table8[[#This Row],[Pre-Season Projected WAR]]</f>
        <v>0.18306248870339639</v>
      </c>
    </row>
    <row r="83" spans="1:10" x14ac:dyDescent="0.45">
      <c r="A83" t="s">
        <v>220</v>
      </c>
      <c r="B83" t="str">
        <f>VLOOKUP(Table8[[#This Row],[Player]], FanGraphs_Current___Batter[[Name]:[Team]], 2, FALSE)</f>
        <v>BAL</v>
      </c>
      <c r="C83" s="1">
        <f>VLOOKUP($A83, 'FanGraphs ZiPS - PreSeason - Ba'!$A$2:$AP$1734,42, FALSE)</f>
        <v>2.59232</v>
      </c>
      <c r="D83" s="2">
        <f>VLOOKUP(Table8[[#This Row],[Player]], 'FanGraphs ZiPS - PreSeason - Ba'!$A$2:$C$1734, 3, FALSE)/Table8[[#This Row],[Pre-Season Projected WAR]]</f>
        <v>55.548697691643007</v>
      </c>
      <c r="E83" s="1">
        <f>VLOOKUP($A83, FanGraphs_Current___Batter[[Name]:[WARWAR - Wins Above Replacement]], 26, FALSE)</f>
        <v>1.5</v>
      </c>
      <c r="F83" s="2">
        <f>IFERROR(VLOOKUP(A83, FanGraphs_Current___Batter[[Name]:[GG - Games Played]], 3, FALSE)/E83, 0)</f>
        <v>52.666666666666664</v>
      </c>
      <c r="G83" s="2">
        <f>F83-D83</f>
        <v>-2.8820310249763423</v>
      </c>
      <c r="H83" s="2">
        <f>E83/VLOOKUP(A83, FanGraphs_Current___Batter[[Name]:[GG - Games Played]], 3, FALSE)*VLOOKUP(A83, 'FanGraphs ZiPS - Update - Batte'!$B$2:$D$563, 3, FALSE)</f>
        <v>2.8291139240506329</v>
      </c>
      <c r="I83" s="2">
        <f>H83-C83</f>
        <v>0.23679392405063293</v>
      </c>
      <c r="J83" s="5">
        <f>Table8[[#This Row],[Difference Between Pre-Season Projected and On-Pace WAR]]/Table8[[#This Row],[Pre-Season Projected WAR]]</f>
        <v>9.1344403488239467E-2</v>
      </c>
    </row>
    <row r="84" spans="1:10" x14ac:dyDescent="0.45">
      <c r="A84" t="s">
        <v>216</v>
      </c>
      <c r="B84" t="str">
        <f>VLOOKUP(Table8[[#This Row],[Player]], FanGraphs_Current___Batter[[Name]:[Team]], 2, FALSE)</f>
        <v>SEA</v>
      </c>
      <c r="C84" s="1">
        <f>VLOOKUP($A84, 'FanGraphs ZiPS - PreSeason - Ba'!$A$2:$AP$1734,42, FALSE)</f>
        <v>3.7235499999999999</v>
      </c>
      <c r="D84" s="2">
        <f>VLOOKUP(Table8[[#This Row],[Player]], 'FanGraphs ZiPS - PreSeason - Ba'!$A$2:$C$1734, 3, FALSE)/Table8[[#This Row],[Pre-Season Projected WAR]]</f>
        <v>35.718601871869588</v>
      </c>
      <c r="E84" s="1">
        <f>VLOOKUP($A84, FanGraphs_Current___Batter[[Name]:[WARWAR - Wins Above Replacement]], 26, FALSE)</f>
        <v>1.5</v>
      </c>
      <c r="F84" s="2">
        <f>IFERROR(VLOOKUP(A84, FanGraphs_Current___Batter[[Name]:[GG - Games Played]], 3, FALSE)/E84, 0)</f>
        <v>53.333333333333336</v>
      </c>
      <c r="G84" s="2">
        <f>F84-D84</f>
        <v>17.614731461463748</v>
      </c>
      <c r="H84" s="2">
        <f>E84/VLOOKUP(A84, FanGraphs_Current___Batter[[Name]:[GG - Games Played]], 3, FALSE)*VLOOKUP(A84, 'FanGraphs ZiPS - Update - Batte'!$B$2:$D$563, 3, FALSE)</f>
        <v>2.71875</v>
      </c>
      <c r="I84" s="2">
        <f>H84-C84</f>
        <v>-1.0047999999999999</v>
      </c>
      <c r="J84" s="5">
        <f>Table8[[#This Row],[Difference Between Pre-Season Projected and On-Pace WAR]]/Table8[[#This Row],[Pre-Season Projected WAR]]</f>
        <v>-0.26985000872822978</v>
      </c>
    </row>
    <row r="85" spans="1:10" x14ac:dyDescent="0.45">
      <c r="A85" t="s">
        <v>219</v>
      </c>
      <c r="B85" t="str">
        <f>VLOOKUP(Table8[[#This Row],[Player]], FanGraphs_Current___Batter[[Name]:[Team]], 2, FALSE)</f>
        <v>TBR</v>
      </c>
      <c r="C85" s="1">
        <f>VLOOKUP($A85, 'FanGraphs ZiPS - PreSeason - Ba'!$A$2:$AP$1734,42, FALSE)</f>
        <v>1.7160599999999999</v>
      </c>
      <c r="D85" s="2">
        <f>VLOOKUP(Table8[[#This Row],[Player]], 'FanGraphs ZiPS - PreSeason - Ba'!$A$2:$C$1734, 3, FALSE)/Table8[[#This Row],[Pre-Season Projected WAR]]</f>
        <v>51.862988473596495</v>
      </c>
      <c r="E85" s="1">
        <f>VLOOKUP($A85, FanGraphs_Current___Batter[[Name]:[WARWAR - Wins Above Replacement]], 26, FALSE)</f>
        <v>1.6</v>
      </c>
      <c r="F85" s="2">
        <f>IFERROR(VLOOKUP(A85, FanGraphs_Current___Batter[[Name]:[GG - Games Played]], 3, FALSE)/E85, 0)</f>
        <v>44.375</v>
      </c>
      <c r="G85" s="2">
        <f>F85-D85</f>
        <v>-7.487988473596495</v>
      </c>
      <c r="H85" s="2">
        <f>E85/VLOOKUP(A85, FanGraphs_Current___Batter[[Name]:[GG - Games Played]], 3, FALSE)*VLOOKUP(A85, 'FanGraphs ZiPS - Update - Batte'!$B$2:$D$563, 3, FALSE)</f>
        <v>2.704225352112676</v>
      </c>
      <c r="I85" s="2">
        <f>H85-C85</f>
        <v>0.98816535211267609</v>
      </c>
      <c r="J85" s="5">
        <f>Table8[[#This Row],[Difference Between Pre-Season Projected and On-Pace WAR]]/Table8[[#This Row],[Pre-Season Projected WAR]]</f>
        <v>0.57583380074861956</v>
      </c>
    </row>
    <row r="86" spans="1:10" x14ac:dyDescent="0.45">
      <c r="A86" t="s">
        <v>202</v>
      </c>
      <c r="B86" t="str">
        <f>VLOOKUP(Table8[[#This Row],[Player]], FanGraphs_Current___Batter[[Name]:[Team]], 2, FALSE)</f>
        <v>LAD</v>
      </c>
      <c r="C86" s="1">
        <f>VLOOKUP($A86, 'FanGraphs ZiPS - PreSeason - Ba'!$A$2:$AP$1734,42, FALSE)</f>
        <v>2.0585200000000001</v>
      </c>
      <c r="D86" s="2">
        <f>VLOOKUP(Table8[[#This Row],[Player]], 'FanGraphs ZiPS - PreSeason - Ba'!$A$2:$C$1734, 3, FALSE)/Table8[[#This Row],[Pre-Season Projected WAR]]</f>
        <v>71.41052795212093</v>
      </c>
      <c r="E86" s="1">
        <f>VLOOKUP($A86, FanGraphs_Current___Batter[[Name]:[WARWAR - Wins Above Replacement]], 26, FALSE)</f>
        <v>1.6</v>
      </c>
      <c r="F86" s="2">
        <f>IFERROR(VLOOKUP(A86, FanGraphs_Current___Batter[[Name]:[GG - Games Played]], 3, FALSE)/E86, 0)</f>
        <v>51.875</v>
      </c>
      <c r="G86" s="2">
        <f>F86-D86</f>
        <v>-19.53552795212093</v>
      </c>
      <c r="H86" s="2">
        <f>E86/VLOOKUP(A86, FanGraphs_Current___Batter[[Name]:[GG - Games Played]], 3, FALSE)*VLOOKUP(A86, 'FanGraphs ZiPS - Update - Batte'!$B$2:$D$563, 3, FALSE)</f>
        <v>2.9686746987951809</v>
      </c>
      <c r="I86" s="2">
        <f>H86-C86</f>
        <v>0.91015469879518074</v>
      </c>
      <c r="J86" s="5">
        <f>Table8[[#This Row],[Difference Between Pre-Season Projected and On-Pace WAR]]/Table8[[#This Row],[Pre-Season Projected WAR]]</f>
        <v>0.44214032353107119</v>
      </c>
    </row>
    <row r="87" spans="1:10" x14ac:dyDescent="0.45">
      <c r="A87" t="s">
        <v>200</v>
      </c>
      <c r="B87" t="str">
        <f>VLOOKUP(Table8[[#This Row],[Player]], FanGraphs_Current___Batter[[Name]:[Team]], 2, FALSE)</f>
        <v>TOR</v>
      </c>
      <c r="C87" s="1">
        <f>VLOOKUP($A87, 'FanGraphs ZiPS - PreSeason - Ba'!$A$2:$AP$1734,42, FALSE)</f>
        <v>2.3352200000000001</v>
      </c>
      <c r="D87" s="2">
        <f>VLOOKUP(Table8[[#This Row],[Player]], 'FanGraphs ZiPS - PreSeason - Ba'!$A$2:$C$1734, 3, FALSE)/Table8[[#This Row],[Pre-Season Projected WAR]]</f>
        <v>62.52087597742397</v>
      </c>
      <c r="E87" s="1">
        <f>VLOOKUP($A87, FanGraphs_Current___Batter[[Name]:[WARWAR - Wins Above Replacement]], 26, FALSE)</f>
        <v>1.6</v>
      </c>
      <c r="F87" s="2">
        <f>IFERROR(VLOOKUP(A87, FanGraphs_Current___Batter[[Name]:[GG - Games Played]], 3, FALSE)/E87, 0)</f>
        <v>48.125</v>
      </c>
      <c r="G87" s="2">
        <f>F87-D87</f>
        <v>-14.39587597742397</v>
      </c>
      <c r="H87" s="2">
        <f>E87/VLOOKUP(A87, FanGraphs_Current___Batter[[Name]:[GG - Games Played]], 3, FALSE)*VLOOKUP(A87, 'FanGraphs ZiPS - Update - Batte'!$B$2:$D$563, 3, FALSE)</f>
        <v>3.0337662337662339</v>
      </c>
      <c r="I87" s="2">
        <f>H87-C87</f>
        <v>0.69854623376623382</v>
      </c>
      <c r="J87" s="5">
        <f>Table8[[#This Row],[Difference Between Pre-Season Projected and On-Pace WAR]]/Table8[[#This Row],[Pre-Season Projected WAR]]</f>
        <v>0.2991350852451734</v>
      </c>
    </row>
    <row r="88" spans="1:10" x14ac:dyDescent="0.45">
      <c r="A88" t="s">
        <v>205</v>
      </c>
      <c r="B88" t="str">
        <f>VLOOKUP(Table8[[#This Row],[Player]], FanGraphs_Current___Batter[[Name]:[Team]], 2, FALSE)</f>
        <v>HOU</v>
      </c>
      <c r="C88" s="1">
        <f>VLOOKUP($A88, 'FanGraphs ZiPS - PreSeason - Ba'!$A$2:$AP$1734,42, FALSE)</f>
        <v>2.3311899999999999</v>
      </c>
      <c r="D88" s="2">
        <f>VLOOKUP(Table8[[#This Row],[Player]], 'FanGraphs ZiPS - PreSeason - Ba'!$A$2:$C$1734, 3, FALSE)/Table8[[#This Row],[Pre-Season Projected WAR]]</f>
        <v>62.19999227862165</v>
      </c>
      <c r="E88" s="1">
        <f>VLOOKUP($A88, FanGraphs_Current___Batter[[Name]:[WARWAR - Wins Above Replacement]], 26, FALSE)</f>
        <v>1.6</v>
      </c>
      <c r="F88" s="2">
        <f>IFERROR(VLOOKUP(A88, FanGraphs_Current___Batter[[Name]:[GG - Games Played]], 3, FALSE)/E88, 0)</f>
        <v>51.25</v>
      </c>
      <c r="G88" s="2">
        <f>F88-D88</f>
        <v>-10.94999227862165</v>
      </c>
      <c r="H88" s="2">
        <f>E88/VLOOKUP(A88, FanGraphs_Current___Batter[[Name]:[GG - Games Played]], 3, FALSE)*VLOOKUP(A88, 'FanGraphs ZiPS - Update - Batte'!$B$2:$D$563, 3, FALSE)</f>
        <v>3.0048780487804878</v>
      </c>
      <c r="I88" s="2">
        <f>H88-C88</f>
        <v>0.67368804878048794</v>
      </c>
      <c r="J88" s="5">
        <f>Table8[[#This Row],[Difference Between Pre-Season Projected and On-Pace WAR]]/Table8[[#This Row],[Pre-Season Projected WAR]]</f>
        <v>0.28898890642997266</v>
      </c>
    </row>
    <row r="89" spans="1:10" x14ac:dyDescent="0.45">
      <c r="A89" t="s">
        <v>221</v>
      </c>
      <c r="B89" t="str">
        <f>VLOOKUP(Table8[[#This Row],[Player]], FanGraphs_Current___Batter[[Name]:[Team]], 2, FALSE)</f>
        <v>LAA</v>
      </c>
      <c r="C89" s="1">
        <f>VLOOKUP($A89, 'FanGraphs ZiPS - PreSeason - Ba'!$A$2:$AP$1734,42, FALSE)</f>
        <v>2.4224399999999999</v>
      </c>
      <c r="D89" s="2">
        <f>VLOOKUP(Table8[[#This Row],[Player]], 'FanGraphs ZiPS - PreSeason - Ba'!$A$2:$C$1734, 3, FALSE)/Table8[[#This Row],[Pre-Season Projected WAR]]</f>
        <v>39.216657584914387</v>
      </c>
      <c r="E89" s="1">
        <f>VLOOKUP($A89, FanGraphs_Current___Batter[[Name]:[WARWAR - Wins Above Replacement]], 26, FALSE)</f>
        <v>1.6</v>
      </c>
      <c r="F89" s="2">
        <f>IFERROR(VLOOKUP(A89, FanGraphs_Current___Batter[[Name]:[GG - Games Played]], 3, FALSE)/E89, 0)</f>
        <v>44.375</v>
      </c>
      <c r="G89" s="2">
        <f>F89-D89</f>
        <v>5.1583424150856132</v>
      </c>
      <c r="H89" s="2">
        <f>E89/VLOOKUP(A89, FanGraphs_Current___Batter[[Name]:[GG - Games Played]], 3, FALSE)*VLOOKUP(A89, 'FanGraphs ZiPS - Update - Batte'!$B$2:$D$563, 3, FALSE)</f>
        <v>2.7718309859154933</v>
      </c>
      <c r="I89" s="2">
        <f>H89-C89</f>
        <v>0.34939098591549334</v>
      </c>
      <c r="J89" s="5">
        <f>Table8[[#This Row],[Difference Between Pre-Season Projected and On-Pace WAR]]/Table8[[#This Row],[Pre-Season Projected WAR]]</f>
        <v>0.14423101745161629</v>
      </c>
    </row>
    <row r="90" spans="1:10" x14ac:dyDescent="0.45">
      <c r="A90" t="s">
        <v>212</v>
      </c>
      <c r="B90" t="str">
        <f>VLOOKUP(Table8[[#This Row],[Player]], FanGraphs_Current___Batter[[Name]:[Team]], 2, FALSE)</f>
        <v>COL</v>
      </c>
      <c r="C90" s="1">
        <f>VLOOKUP($A90, 'FanGraphs ZiPS - PreSeason - Ba'!$A$2:$AP$1734,42, FALSE)</f>
        <v>0.77398999999999996</v>
      </c>
      <c r="D90" s="2">
        <f>VLOOKUP(Table8[[#This Row],[Player]], 'FanGraphs ZiPS - PreSeason - Ba'!$A$2:$C$1734, 3, FALSE)/Table8[[#This Row],[Pre-Season Projected WAR]]</f>
        <v>160.20878822723807</v>
      </c>
      <c r="E90" s="1">
        <f>VLOOKUP($A90, FanGraphs_Current___Batter[[Name]:[WARWAR - Wins Above Replacement]], 26, FALSE)</f>
        <v>1.7</v>
      </c>
      <c r="F90" s="2">
        <f>IFERROR(VLOOKUP(A90, FanGraphs_Current___Batter[[Name]:[GG - Games Played]], 3, FALSE)/E90, 0)</f>
        <v>47.058823529411768</v>
      </c>
      <c r="G90" s="2">
        <f>F90-D90</f>
        <v>-113.14996469782631</v>
      </c>
      <c r="H90" s="2">
        <f>E90/VLOOKUP(A90, FanGraphs_Current___Batter[[Name]:[GG - Games Played]], 3, FALSE)*VLOOKUP(A90, 'FanGraphs ZiPS - Update - Batte'!$B$2:$D$563, 3, FALSE)</f>
        <v>3.0599999999999996</v>
      </c>
      <c r="I90" s="2">
        <f>H90-C90</f>
        <v>2.2860099999999997</v>
      </c>
      <c r="J90" s="5">
        <f>Table8[[#This Row],[Difference Between Pre-Season Projected and On-Pace WAR]]/Table8[[#This Row],[Pre-Season Projected WAR]]</f>
        <v>2.9535394514141005</v>
      </c>
    </row>
    <row r="91" spans="1:10" x14ac:dyDescent="0.45">
      <c r="A91" t="s">
        <v>206</v>
      </c>
      <c r="B91" t="str">
        <f>VLOOKUP(Table8[[#This Row],[Player]], FanGraphs_Current___Batter[[Name]:[Team]], 2, FALSE)</f>
        <v>MIN</v>
      </c>
      <c r="C91" s="1">
        <f>VLOOKUP($A91, 'FanGraphs ZiPS - PreSeason - Ba'!$A$2:$AP$1734,42, FALSE)</f>
        <v>0.83228899999999995</v>
      </c>
      <c r="D91" s="2">
        <f>VLOOKUP(Table8[[#This Row],[Player]], 'FanGraphs ZiPS - PreSeason - Ba'!$A$2:$C$1734, 3, FALSE)/Table8[[#This Row],[Pre-Season Projected WAR]]</f>
        <v>151.38972159910801</v>
      </c>
      <c r="E91" s="1">
        <f>VLOOKUP($A91, FanGraphs_Current___Batter[[Name]:[WARWAR - Wins Above Replacement]], 26, FALSE)</f>
        <v>1.7</v>
      </c>
      <c r="F91" s="2">
        <f>IFERROR(VLOOKUP(A91, FanGraphs_Current___Batter[[Name]:[GG - Games Played]], 3, FALSE)/E91, 0)</f>
        <v>45.882352941176471</v>
      </c>
      <c r="G91" s="2">
        <f>F91-D91</f>
        <v>-105.50736865793155</v>
      </c>
      <c r="H91" s="2">
        <f>E91/VLOOKUP(A91, FanGraphs_Current___Batter[[Name]:[GG - Games Played]], 3, FALSE)*VLOOKUP(A91, 'FanGraphs ZiPS - Update - Batte'!$B$2:$D$563, 3, FALSE)</f>
        <v>3.0948717948717945</v>
      </c>
      <c r="I91" s="2">
        <f>H91-C91</f>
        <v>2.2625827948717947</v>
      </c>
      <c r="J91" s="5">
        <f>Table8[[#This Row],[Difference Between Pre-Season Projected and On-Pace WAR]]/Table8[[#This Row],[Pre-Season Projected WAR]]</f>
        <v>2.718506185798196</v>
      </c>
    </row>
    <row r="92" spans="1:10" x14ac:dyDescent="0.45">
      <c r="A92" t="s">
        <v>195</v>
      </c>
      <c r="B92" t="str">
        <f>VLOOKUP(Table8[[#This Row],[Player]], FanGraphs_Current___Batter[[Name]:[Team]], 2, FALSE)</f>
        <v>OAK</v>
      </c>
      <c r="C92" s="1">
        <f>VLOOKUP($A92, 'FanGraphs ZiPS - PreSeason - Ba'!$A$2:$AP$1734,42, FALSE)</f>
        <v>0.72887999999999997</v>
      </c>
      <c r="D92" s="2">
        <f>VLOOKUP(Table8[[#This Row],[Player]], 'FanGraphs ZiPS - PreSeason - Ba'!$A$2:$C$1734, 3, FALSE)/Table8[[#This Row],[Pre-Season Projected WAR]]</f>
        <v>164.63615409944023</v>
      </c>
      <c r="E92" s="1">
        <f>VLOOKUP($A92, FanGraphs_Current___Batter[[Name]:[WARWAR - Wins Above Replacement]], 26, FALSE)</f>
        <v>1.7</v>
      </c>
      <c r="F92" s="2">
        <f>IFERROR(VLOOKUP(A92, FanGraphs_Current___Batter[[Name]:[GG - Games Played]], 3, FALSE)/E92, 0)</f>
        <v>50</v>
      </c>
      <c r="G92" s="2">
        <f>F92-D92</f>
        <v>-114.63615409944023</v>
      </c>
      <c r="H92" s="2">
        <f>E92/VLOOKUP(A92, FanGraphs_Current___Batter[[Name]:[GG - Games Played]], 3, FALSE)*VLOOKUP(A92, 'FanGraphs ZiPS - Update - Batte'!$B$2:$D$563, 3, FALSE)</f>
        <v>2.94</v>
      </c>
      <c r="I92" s="2">
        <f>H92-C92</f>
        <v>2.2111200000000002</v>
      </c>
      <c r="J92" s="5">
        <f>Table8[[#This Row],[Difference Between Pre-Season Projected and On-Pace WAR]]/Table8[[#This Row],[Pre-Season Projected WAR]]</f>
        <v>3.0335857754362863</v>
      </c>
    </row>
    <row r="93" spans="1:10" x14ac:dyDescent="0.45">
      <c r="A93" t="s">
        <v>199</v>
      </c>
      <c r="B93" t="str">
        <f>VLOOKUP(Table8[[#This Row],[Player]], FanGraphs_Current___Batter[[Name]:[Team]], 2, FALSE)</f>
        <v>MIN</v>
      </c>
      <c r="C93" s="1">
        <f>VLOOKUP($A93, 'FanGraphs ZiPS - PreSeason - Ba'!$A$2:$AP$1734,42, FALSE)</f>
        <v>2.1367799999999999</v>
      </c>
      <c r="D93" s="2">
        <f>VLOOKUP(Table8[[#This Row],[Player]], 'FanGraphs ZiPS - PreSeason - Ba'!$A$2:$C$1734, 3, FALSE)/Table8[[#This Row],[Pre-Season Projected WAR]]</f>
        <v>45.863401941238685</v>
      </c>
      <c r="E93" s="1">
        <f>VLOOKUP($A93, FanGraphs_Current___Batter[[Name]:[WARWAR - Wins Above Replacement]], 26, FALSE)</f>
        <v>1.7</v>
      </c>
      <c r="F93" s="2">
        <f>IFERROR(VLOOKUP(A93, FanGraphs_Current___Batter[[Name]:[GG - Games Played]], 3, FALSE)/E93, 0)</f>
        <v>39.411764705882355</v>
      </c>
      <c r="G93" s="2">
        <f>F93-D93</f>
        <v>-6.4516372353563298</v>
      </c>
      <c r="H93" s="2">
        <f>E93/VLOOKUP(A93, FanGraphs_Current___Batter[[Name]:[GG - Games Played]], 3, FALSE)*VLOOKUP(A93, 'FanGraphs ZiPS - Update - Batte'!$B$2:$D$563, 3, FALSE)</f>
        <v>2.9940298507462684</v>
      </c>
      <c r="I93" s="2">
        <f>H93-C93</f>
        <v>0.85724985074626847</v>
      </c>
      <c r="J93" s="5">
        <f>Table8[[#This Row],[Difference Between Pre-Season Projected and On-Pace WAR]]/Table8[[#This Row],[Pre-Season Projected WAR]]</f>
        <v>0.40118769866166309</v>
      </c>
    </row>
    <row r="94" spans="1:10" x14ac:dyDescent="0.45">
      <c r="A94" t="s">
        <v>68</v>
      </c>
      <c r="B94" t="str">
        <f>VLOOKUP(Table8[[#This Row],[Player]], FanGraphs_Current___Batter[[Name]:[Team]], 2, FALSE)</f>
        <v>CHC</v>
      </c>
      <c r="C94" s="1">
        <f>VLOOKUP($A94, 'FanGraphs ZiPS - PreSeason - Ba'!$A$2:$AP$1734,42, FALSE)</f>
        <v>3.9540799999999998</v>
      </c>
      <c r="D94" s="2">
        <f>VLOOKUP(Table8[[#This Row],[Player]], 'FanGraphs ZiPS - PreSeason - Ba'!$A$2:$C$1734, 3, FALSE)/Table8[[#This Row],[Pre-Season Projected WAR]]</f>
        <v>37.429692874195766</v>
      </c>
      <c r="E94" s="1">
        <f>VLOOKUP($A94, FanGraphs_Current___Batter[[Name]:[WARWAR - Wins Above Replacement]], 26, FALSE)</f>
        <v>1.7</v>
      </c>
      <c r="F94" s="2">
        <f>IFERROR(VLOOKUP(A94, FanGraphs_Current___Batter[[Name]:[GG - Games Played]], 3, FALSE)/E94, 0)</f>
        <v>44.705882352941181</v>
      </c>
      <c r="G94" s="2">
        <f>F94-D94</f>
        <v>7.2761894787454153</v>
      </c>
      <c r="H94" s="2">
        <f>E94/VLOOKUP(A94, FanGraphs_Current___Batter[[Name]:[GG - Games Played]], 3, FALSE)*VLOOKUP(A94, 'FanGraphs ZiPS - Update - Batte'!$B$2:$D$563, 3, FALSE)</f>
        <v>3.2657894736842104</v>
      </c>
      <c r="I94" s="2">
        <f>H94-C94</f>
        <v>-0.68829052631578946</v>
      </c>
      <c r="J94" s="5">
        <f>Table8[[#This Row],[Difference Between Pre-Season Projected and On-Pace WAR]]/Table8[[#This Row],[Pre-Season Projected WAR]]</f>
        <v>-0.17407096627174704</v>
      </c>
    </row>
    <row r="95" spans="1:10" x14ac:dyDescent="0.45">
      <c r="A95" t="s">
        <v>48</v>
      </c>
      <c r="B95" t="str">
        <f>VLOOKUP(Table8[[#This Row],[Player]], FanGraphs_Current___Batter[[Name]:[Team]], 2, FALSE)</f>
        <v>ATL</v>
      </c>
      <c r="C95" s="1">
        <f>VLOOKUP($A95, 'FanGraphs ZiPS - PreSeason - Ba'!$A$2:$AP$1734,42, FALSE)</f>
        <v>4.6561700000000004</v>
      </c>
      <c r="D95" s="2">
        <f>VLOOKUP(Table8[[#This Row],[Player]], 'FanGraphs ZiPS - PreSeason - Ba'!$A$2:$C$1734, 3, FALSE)/Table8[[#This Row],[Pre-Season Projected WAR]]</f>
        <v>32.64485618007933</v>
      </c>
      <c r="E95" s="1">
        <f>VLOOKUP($A95, FanGraphs_Current___Batter[[Name]:[WARWAR - Wins Above Replacement]], 26, FALSE)</f>
        <v>1.7</v>
      </c>
      <c r="F95" s="2">
        <f>IFERROR(VLOOKUP(A95, FanGraphs_Current___Batter[[Name]:[GG - Games Played]], 3, FALSE)/E95, 0)</f>
        <v>40.588235294117645</v>
      </c>
      <c r="G95" s="2">
        <f>F95-D95</f>
        <v>7.943379114038315</v>
      </c>
      <c r="H95" s="2">
        <f>E95/VLOOKUP(A95, FanGraphs_Current___Batter[[Name]:[GG - Games Played]], 3, FALSE)*VLOOKUP(A95, 'FanGraphs ZiPS - Update - Batte'!$B$2:$D$563, 3, FALSE)</f>
        <v>3.4985507246376808</v>
      </c>
      <c r="I95" s="2">
        <f>H95-C95</f>
        <v>-1.1576192753623196</v>
      </c>
      <c r="J95" s="5">
        <f>Table8[[#This Row],[Difference Between Pre-Season Projected and On-Pace WAR]]/Table8[[#This Row],[Pre-Season Projected WAR]]</f>
        <v>-0.248620491812438</v>
      </c>
    </row>
    <row r="96" spans="1:10" x14ac:dyDescent="0.45">
      <c r="A96" t="s">
        <v>46</v>
      </c>
      <c r="B96" t="str">
        <f>VLOOKUP(Table8[[#This Row],[Player]], FanGraphs_Current___Batter[[Name]:[Team]], 2, FALSE)</f>
        <v>HOU</v>
      </c>
      <c r="C96" s="1">
        <f>VLOOKUP($A96, 'FanGraphs ZiPS - PreSeason - Ba'!$A$2:$AP$1734,42, FALSE)</f>
        <v>4.6705899999999998</v>
      </c>
      <c r="D96" s="2">
        <f>VLOOKUP(Table8[[#This Row],[Player]], 'FanGraphs ZiPS - PreSeason - Ba'!$A$2:$C$1734, 3, FALSE)/Table8[[#This Row],[Pre-Season Projected WAR]]</f>
        <v>31.687645458068467</v>
      </c>
      <c r="E96" s="1">
        <f>VLOOKUP($A96, FanGraphs_Current___Batter[[Name]:[WARWAR - Wins Above Replacement]], 26, FALSE)</f>
        <v>1.7</v>
      </c>
      <c r="F96" s="2">
        <f>IFERROR(VLOOKUP(A96, FanGraphs_Current___Batter[[Name]:[GG - Games Played]], 3, FALSE)/E96, 0)</f>
        <v>47.058823529411768</v>
      </c>
      <c r="G96" s="2">
        <f>F96-D96</f>
        <v>15.371178071343301</v>
      </c>
      <c r="H96" s="2">
        <f>E96/VLOOKUP(A96, FanGraphs_Current___Batter[[Name]:[GG - Games Played]], 3, FALSE)*VLOOKUP(A96, 'FanGraphs ZiPS - Update - Batte'!$B$2:$D$563, 3, FALSE)</f>
        <v>3.2299999999999995</v>
      </c>
      <c r="I96" s="2">
        <f>H96-C96</f>
        <v>-1.4405900000000003</v>
      </c>
      <c r="J96" s="5">
        <f>Table8[[#This Row],[Difference Between Pre-Season Projected and On-Pace WAR]]/Table8[[#This Row],[Pre-Season Projected WAR]]</f>
        <v>-0.30843854844891122</v>
      </c>
    </row>
    <row r="97" spans="1:10" x14ac:dyDescent="0.45">
      <c r="A97" t="s">
        <v>198</v>
      </c>
      <c r="B97" t="str">
        <f>VLOOKUP(Table8[[#This Row],[Player]], FanGraphs_Current___Batter[[Name]:[Team]], 2, FALSE)</f>
        <v>PHI</v>
      </c>
      <c r="C97" s="1">
        <f>VLOOKUP($A97, 'FanGraphs ZiPS - PreSeason - Ba'!$A$2:$AP$1734,42, FALSE)</f>
        <v>1.76159</v>
      </c>
      <c r="D97" s="2">
        <f>VLOOKUP(Table8[[#This Row],[Player]], 'FanGraphs ZiPS - PreSeason - Ba'!$A$2:$C$1734, 3, FALSE)/Table8[[#This Row],[Pre-Season Projected WAR]]</f>
        <v>84.582678148717918</v>
      </c>
      <c r="E97" s="1">
        <f>VLOOKUP($A97, FanGraphs_Current___Batter[[Name]:[WARWAR - Wins Above Replacement]], 26, FALSE)</f>
        <v>1.8</v>
      </c>
      <c r="F97" s="2">
        <f>IFERROR(VLOOKUP(A97, FanGraphs_Current___Batter[[Name]:[GG - Games Played]], 3, FALSE)/E97, 0)</f>
        <v>43.888888888888886</v>
      </c>
      <c r="G97" s="2">
        <f>F97-D97</f>
        <v>-40.693789259829032</v>
      </c>
      <c r="H97" s="2">
        <f>E97/VLOOKUP(A97, FanGraphs_Current___Batter[[Name]:[GG - Games Played]], 3, FALSE)*VLOOKUP(A97, 'FanGraphs ZiPS - Update - Batte'!$B$2:$D$563, 3, FALSE)</f>
        <v>3.4405063291139242</v>
      </c>
      <c r="I97" s="2">
        <f>H97-C97</f>
        <v>1.6789163291139242</v>
      </c>
      <c r="J97" s="5">
        <f>Table8[[#This Row],[Difference Between Pre-Season Projected and On-Pace WAR]]/Table8[[#This Row],[Pre-Season Projected WAR]]</f>
        <v>0.9530687215038256</v>
      </c>
    </row>
    <row r="98" spans="1:10" x14ac:dyDescent="0.45">
      <c r="A98" t="s">
        <v>203</v>
      </c>
      <c r="B98" t="str">
        <f>VLOOKUP(Table8[[#This Row],[Player]], FanGraphs_Current___Batter[[Name]:[Team]], 2, FALSE)</f>
        <v>CHC</v>
      </c>
      <c r="C98" s="1">
        <f>VLOOKUP($A98, 'FanGraphs ZiPS - PreSeason - Ba'!$A$2:$AP$1734,42, FALSE)</f>
        <v>2.6887699999999999</v>
      </c>
      <c r="D98" s="2">
        <f>VLOOKUP(Table8[[#This Row],[Player]], 'FanGraphs ZiPS - PreSeason - Ba'!$A$2:$C$1734, 3, FALSE)/Table8[[#This Row],[Pre-Season Projected WAR]]</f>
        <v>46.861576111009867</v>
      </c>
      <c r="E98" s="1">
        <f>VLOOKUP($A98, FanGraphs_Current___Batter[[Name]:[WARWAR - Wins Above Replacement]], 26, FALSE)</f>
        <v>1.8</v>
      </c>
      <c r="F98" s="2">
        <f>IFERROR(VLOOKUP(A98, FanGraphs_Current___Batter[[Name]:[GG - Games Played]], 3, FALSE)/E98, 0)</f>
        <v>43.888888888888886</v>
      </c>
      <c r="G98" s="2">
        <f>F98-D98</f>
        <v>-2.9726872221209817</v>
      </c>
      <c r="H98" s="2">
        <f>E98/VLOOKUP(A98, FanGraphs_Current___Batter[[Name]:[GG - Games Played]], 3, FALSE)*VLOOKUP(A98, 'FanGraphs ZiPS - Update - Batte'!$B$2:$D$563, 3, FALSE)</f>
        <v>3.2354430379746835</v>
      </c>
      <c r="I98" s="2">
        <f>H98-C98</f>
        <v>0.54667303797468358</v>
      </c>
      <c r="J98" s="5">
        <f>Table8[[#This Row],[Difference Between Pre-Season Projected and On-Pace WAR]]/Table8[[#This Row],[Pre-Season Projected WAR]]</f>
        <v>0.20331714426101288</v>
      </c>
    </row>
    <row r="99" spans="1:10" x14ac:dyDescent="0.45">
      <c r="A99" t="s">
        <v>43</v>
      </c>
      <c r="B99" t="str">
        <f>VLOOKUP(Table8[[#This Row],[Player]], FanGraphs_Current___Batter[[Name]:[Team]], 2, FALSE)</f>
        <v>TEX</v>
      </c>
      <c r="C99" s="1">
        <f>VLOOKUP($A99, 'FanGraphs ZiPS - PreSeason - Ba'!$A$2:$AP$1734,42, FALSE)</f>
        <v>4.84239</v>
      </c>
      <c r="D99" s="2">
        <f>VLOOKUP(Table8[[#This Row],[Player]], 'FanGraphs ZiPS - PreSeason - Ba'!$A$2:$C$1734, 3, FALSE)/Table8[[#This Row],[Pre-Season Projected WAR]]</f>
        <v>26.020209029012534</v>
      </c>
      <c r="E99" s="1">
        <f>VLOOKUP($A99, FanGraphs_Current___Batter[[Name]:[WARWAR - Wins Above Replacement]], 26, FALSE)</f>
        <v>1.8</v>
      </c>
      <c r="F99" s="2">
        <f>IFERROR(VLOOKUP(A99, FanGraphs_Current___Batter[[Name]:[GG - Games Played]], 3, FALSE)/E99, 0)</f>
        <v>40</v>
      </c>
      <c r="G99" s="2">
        <f>F99-D99</f>
        <v>13.979790970987466</v>
      </c>
      <c r="H99" s="2">
        <f>E99/VLOOKUP(A99, FanGraphs_Current___Batter[[Name]:[GG - Games Played]], 3, FALSE)*VLOOKUP(A99, 'FanGraphs ZiPS - Update - Batte'!$B$2:$D$563, 3, FALSE)</f>
        <v>3.35</v>
      </c>
      <c r="I99" s="2">
        <f>H99-C99</f>
        <v>-1.4923899999999999</v>
      </c>
      <c r="J99" s="5">
        <f>Table8[[#This Row],[Difference Between Pre-Season Projected and On-Pace WAR]]/Table8[[#This Row],[Pre-Season Projected WAR]]</f>
        <v>-0.30819285518101597</v>
      </c>
    </row>
    <row r="100" spans="1:10" x14ac:dyDescent="0.45">
      <c r="A100" t="s">
        <v>207</v>
      </c>
      <c r="B100" t="str">
        <f>VLOOKUP(Table8[[#This Row],[Player]], FanGraphs_Current___Batter[[Name]:[Team]], 2, FALSE)</f>
        <v>TOR</v>
      </c>
      <c r="C100" s="1">
        <f>VLOOKUP($A100, 'FanGraphs ZiPS - PreSeason - Ba'!$A$2:$AP$1734,42, FALSE)</f>
        <v>3.2121200000000001</v>
      </c>
      <c r="D100" s="2">
        <f>VLOOKUP(Table8[[#This Row],[Player]], 'FanGraphs ZiPS - PreSeason - Ba'!$A$2:$C$1734, 3, FALSE)/Table8[[#This Row],[Pre-Season Projected WAR]]</f>
        <v>47.32077257387644</v>
      </c>
      <c r="E100" s="1">
        <f>VLOOKUP($A100, FanGraphs_Current___Batter[[Name]:[WARWAR - Wins Above Replacement]], 26, FALSE)</f>
        <v>1.9</v>
      </c>
      <c r="F100" s="2">
        <f>IFERROR(VLOOKUP(A100, FanGraphs_Current___Batter[[Name]:[GG - Games Played]], 3, FALSE)/E100, 0)</f>
        <v>44.210526315789473</v>
      </c>
      <c r="G100" s="2">
        <f>F100-D100</f>
        <v>-3.110246258086967</v>
      </c>
      <c r="H100" s="2">
        <f>E100/VLOOKUP(A100, FanGraphs_Current___Batter[[Name]:[GG - Games Played]], 3, FALSE)*VLOOKUP(A100, 'FanGraphs ZiPS - Update - Batte'!$B$2:$D$563, 3, FALSE)</f>
        <v>3.551190476190476</v>
      </c>
      <c r="I100" s="2">
        <f>H100-C100</f>
        <v>0.33907047619047592</v>
      </c>
      <c r="J100" s="5">
        <f>Table8[[#This Row],[Difference Between Pre-Season Projected and On-Pace WAR]]/Table8[[#This Row],[Pre-Season Projected WAR]]</f>
        <v>0.10555971638372039</v>
      </c>
    </row>
    <row r="101" spans="1:10" x14ac:dyDescent="0.45">
      <c r="A101" t="s">
        <v>193</v>
      </c>
      <c r="B101" t="str">
        <f>VLOOKUP(Table8[[#This Row],[Player]], FanGraphs_Current___Batter[[Name]:[Team]], 2, FALSE)</f>
        <v>TOR</v>
      </c>
      <c r="C101" s="1">
        <f>VLOOKUP($A101, 'FanGraphs ZiPS - PreSeason - Ba'!$A$2:$AP$1734,42, FALSE)</f>
        <v>0.69467500000000004</v>
      </c>
      <c r="D101" s="2">
        <f>VLOOKUP(Table8[[#This Row],[Player]], 'FanGraphs ZiPS - PreSeason - Ba'!$A$2:$C$1734, 3, FALSE)/Table8[[#This Row],[Pre-Season Projected WAR]]</f>
        <v>185.69834814841471</v>
      </c>
      <c r="E101" s="1">
        <f>VLOOKUP($A101, FanGraphs_Current___Batter[[Name]:[WARWAR - Wins Above Replacement]], 26, FALSE)</f>
        <v>2</v>
      </c>
      <c r="F101" s="2">
        <f>IFERROR(VLOOKUP(A101, FanGraphs_Current___Batter[[Name]:[GG - Games Played]], 3, FALSE)/E101, 0)</f>
        <v>41.5</v>
      </c>
      <c r="G101" s="2">
        <f>F101-D101</f>
        <v>-144.19834814841471</v>
      </c>
      <c r="H101" s="2">
        <f>E101/VLOOKUP(A101, FanGraphs_Current___Batter[[Name]:[GG - Games Played]], 3, FALSE)*VLOOKUP(A101, 'FanGraphs ZiPS - Update - Batte'!$B$2:$D$563, 3, FALSE)</f>
        <v>3.5662650602409642</v>
      </c>
      <c r="I101" s="2">
        <f>H101-C101</f>
        <v>2.8715900602409641</v>
      </c>
      <c r="J101" s="5">
        <f>Table8[[#This Row],[Difference Between Pre-Season Projected and On-Pace WAR]]/Table8[[#This Row],[Pre-Season Projected WAR]]</f>
        <v>4.1337172926058425</v>
      </c>
    </row>
    <row r="102" spans="1:10" x14ac:dyDescent="0.45">
      <c r="A102" t="s">
        <v>192</v>
      </c>
      <c r="B102" t="str">
        <f>VLOOKUP(Table8[[#This Row],[Player]], FanGraphs_Current___Batter[[Name]:[Team]], 2, FALSE)</f>
        <v>CIN</v>
      </c>
      <c r="C102" s="1">
        <f>VLOOKUP($A102, 'FanGraphs ZiPS - PreSeason - Ba'!$A$2:$AP$1734,42, FALSE)</f>
        <v>1.72248</v>
      </c>
      <c r="D102" s="2">
        <f>VLOOKUP(Table8[[#This Row],[Player]], 'FanGraphs ZiPS - PreSeason - Ba'!$A$2:$C$1734, 3, FALSE)/Table8[[#This Row],[Pre-Season Projected WAR]]</f>
        <v>74.311457897914636</v>
      </c>
      <c r="E102" s="1">
        <f>VLOOKUP($A102, FanGraphs_Current___Batter[[Name]:[WARWAR - Wins Above Replacement]], 26, FALSE)</f>
        <v>2</v>
      </c>
      <c r="F102" s="2">
        <f>IFERROR(VLOOKUP(A102, FanGraphs_Current___Batter[[Name]:[GG - Games Played]], 3, FALSE)/E102, 0)</f>
        <v>38.5</v>
      </c>
      <c r="G102" s="2">
        <f>F102-D102</f>
        <v>-35.811457897914636</v>
      </c>
      <c r="H102" s="2">
        <f>E102/VLOOKUP(A102, FanGraphs_Current___Batter[[Name]:[GG - Games Played]], 3, FALSE)*VLOOKUP(A102, 'FanGraphs ZiPS - Update - Batte'!$B$2:$D$563, 3, FALSE)</f>
        <v>3.6623376623376624</v>
      </c>
      <c r="I102" s="2">
        <f>H102-C102</f>
        <v>1.9398576623376624</v>
      </c>
      <c r="J102" s="5">
        <f>Table8[[#This Row],[Difference Between Pre-Season Projected and On-Pace WAR]]/Table8[[#This Row],[Pre-Season Projected WAR]]</f>
        <v>1.1262003984590023</v>
      </c>
    </row>
    <row r="103" spans="1:10" x14ac:dyDescent="0.45">
      <c r="A103" t="s">
        <v>191</v>
      </c>
      <c r="B103" t="str">
        <f>VLOOKUP(Table8[[#This Row],[Player]], FanGraphs_Current___Batter[[Name]:[Team]], 2, FALSE)</f>
        <v>KCR</v>
      </c>
      <c r="C103" s="1">
        <f>VLOOKUP($A103, 'FanGraphs ZiPS - PreSeason - Ba'!$A$2:$AP$1734,42, FALSE)</f>
        <v>1.73628</v>
      </c>
      <c r="D103" s="2">
        <f>VLOOKUP(Table8[[#This Row],[Player]], 'FanGraphs ZiPS - PreSeason - Ba'!$A$2:$C$1734, 3, FALSE)/Table8[[#This Row],[Pre-Season Projected WAR]]</f>
        <v>76.024604326491115</v>
      </c>
      <c r="E103" s="1">
        <f>VLOOKUP($A103, FanGraphs_Current___Batter[[Name]:[WARWAR - Wins Above Replacement]], 26, FALSE)</f>
        <v>2</v>
      </c>
      <c r="F103" s="2">
        <f>IFERROR(VLOOKUP(A103, FanGraphs_Current___Batter[[Name]:[GG - Games Played]], 3, FALSE)/E103, 0)</f>
        <v>41.5</v>
      </c>
      <c r="G103" s="2">
        <f>F103-D103</f>
        <v>-34.524604326491115</v>
      </c>
      <c r="H103" s="2">
        <f>E103/VLOOKUP(A103, FanGraphs_Current___Batter[[Name]:[GG - Games Played]], 3, FALSE)*VLOOKUP(A103, 'FanGraphs ZiPS - Update - Batte'!$B$2:$D$563, 3, FALSE)</f>
        <v>3.5662650602409642</v>
      </c>
      <c r="I103" s="2">
        <f>H103-C103</f>
        <v>1.8299850602409642</v>
      </c>
      <c r="J103" s="5">
        <f>Table8[[#This Row],[Difference Between Pre-Season Projected and On-Pace WAR]]/Table8[[#This Row],[Pre-Season Projected WAR]]</f>
        <v>1.0539688646076464</v>
      </c>
    </row>
    <row r="104" spans="1:10" x14ac:dyDescent="0.45">
      <c r="A104" t="s">
        <v>189</v>
      </c>
      <c r="B104" t="str">
        <f>VLOOKUP(Table8[[#This Row],[Player]], FanGraphs_Current___Batter[[Name]:[Team]], 2, FALSE)</f>
        <v>COL</v>
      </c>
      <c r="C104" s="1">
        <f>VLOOKUP($A104, 'FanGraphs ZiPS - PreSeason - Ba'!$A$2:$AP$1734,42, FALSE)</f>
        <v>2.20072</v>
      </c>
      <c r="D104" s="2">
        <f>VLOOKUP(Table8[[#This Row],[Player]], 'FanGraphs ZiPS - PreSeason - Ba'!$A$2:$C$1734, 3, FALSE)/Table8[[#This Row],[Pre-Season Projected WAR]]</f>
        <v>67.250717946853754</v>
      </c>
      <c r="E104" s="1">
        <f>VLOOKUP($A104, FanGraphs_Current___Batter[[Name]:[WARWAR - Wins Above Replacement]], 26, FALSE)</f>
        <v>2</v>
      </c>
      <c r="F104" s="2">
        <f>IFERROR(VLOOKUP(A104, FanGraphs_Current___Batter[[Name]:[GG - Games Played]], 3, FALSE)/E104, 0)</f>
        <v>41</v>
      </c>
      <c r="G104" s="2">
        <f>F104-D104</f>
        <v>-26.250717946853754</v>
      </c>
      <c r="H104" s="2">
        <f>E104/VLOOKUP(A104, FanGraphs_Current___Batter[[Name]:[GG - Games Played]], 3, FALSE)*VLOOKUP(A104, 'FanGraphs ZiPS - Update - Batte'!$B$2:$D$563, 3, FALSE)</f>
        <v>3.780487804878049</v>
      </c>
      <c r="I104" s="2">
        <f>H104-C104</f>
        <v>1.579767804878049</v>
      </c>
      <c r="J104" s="5">
        <f>Table8[[#This Row],[Difference Between Pre-Season Projected and On-Pace WAR]]/Table8[[#This Row],[Pre-Season Projected WAR]]</f>
        <v>0.71784134504982411</v>
      </c>
    </row>
    <row r="105" spans="1:10" x14ac:dyDescent="0.45">
      <c r="A105" t="s">
        <v>49</v>
      </c>
      <c r="B105" t="str">
        <f>VLOOKUP(Table8[[#This Row],[Player]], FanGraphs_Current___Batter[[Name]:[Team]], 2, FALSE)</f>
        <v>TEX</v>
      </c>
      <c r="C105" s="1">
        <f>VLOOKUP($A105, 'FanGraphs ZiPS - PreSeason - Ba'!$A$2:$AP$1734,42, FALSE)</f>
        <v>4.6443700000000003</v>
      </c>
      <c r="D105" s="2">
        <f>VLOOKUP(Table8[[#This Row],[Player]], 'FanGraphs ZiPS - PreSeason - Ba'!$A$2:$C$1734, 3, FALSE)/Table8[[#This Row],[Pre-Season Projected WAR]]</f>
        <v>32.7277973115837</v>
      </c>
      <c r="E105" s="1">
        <f>VLOOKUP($A105, FanGraphs_Current___Batter[[Name]:[WARWAR - Wins Above Replacement]], 26, FALSE)</f>
        <v>2</v>
      </c>
      <c r="F105" s="2">
        <f>IFERROR(VLOOKUP(A105, FanGraphs_Current___Batter[[Name]:[GG - Games Played]], 3, FALSE)/E105, 0)</f>
        <v>41.5</v>
      </c>
      <c r="G105" s="2">
        <f>F105-D105</f>
        <v>8.7722026884163</v>
      </c>
      <c r="H105" s="2">
        <f>E105/VLOOKUP(A105, FanGraphs_Current___Batter[[Name]:[GG - Games Played]], 3, FALSE)*VLOOKUP(A105, 'FanGraphs ZiPS - Update - Batte'!$B$2:$D$563, 3, FALSE)</f>
        <v>3.7831325301204823</v>
      </c>
      <c r="I105" s="2">
        <f>H105-C105</f>
        <v>-0.86123746987951799</v>
      </c>
      <c r="J105" s="5">
        <f>Table8[[#This Row],[Difference Between Pre-Season Projected and On-Pace WAR]]/Table8[[#This Row],[Pre-Season Projected WAR]]</f>
        <v>-0.18543687731156602</v>
      </c>
    </row>
    <row r="106" spans="1:10" x14ac:dyDescent="0.45">
      <c r="A106" t="s">
        <v>201</v>
      </c>
      <c r="B106" t="str">
        <f>VLOOKUP(Table8[[#This Row],[Player]], FanGraphs_Current___Batter[[Name]:[Team]], 2, FALSE)</f>
        <v>WSN</v>
      </c>
      <c r="C106" s="1">
        <f>VLOOKUP($A106, 'FanGraphs ZiPS - PreSeason - Ba'!$A$2:$AP$1734,42, FALSE)</f>
        <v>2.03607</v>
      </c>
      <c r="D106" s="2">
        <f>VLOOKUP(Table8[[#This Row],[Player]], 'FanGraphs ZiPS - PreSeason - Ba'!$A$2:$C$1734, 3, FALSE)/Table8[[#This Row],[Pre-Season Projected WAR]]</f>
        <v>70.233341682751572</v>
      </c>
      <c r="E106" s="1">
        <f>VLOOKUP($A106, FanGraphs_Current___Batter[[Name]:[WARWAR - Wins Above Replacement]], 26, FALSE)</f>
        <v>2.1</v>
      </c>
      <c r="F106" s="2">
        <f>IFERROR(VLOOKUP(A106, FanGraphs_Current___Batter[[Name]:[GG - Games Played]], 3, FALSE)/E106, 0)</f>
        <v>36.19047619047619</v>
      </c>
      <c r="G106" s="2">
        <f>F106-D106</f>
        <v>-34.042865492275382</v>
      </c>
      <c r="H106" s="2">
        <f>E106/VLOOKUP(A106, FanGraphs_Current___Batter[[Name]:[GG - Games Played]], 3, FALSE)*VLOOKUP(A106, 'FanGraphs ZiPS - Update - Batte'!$B$2:$D$563, 3, FALSE)</f>
        <v>4.0065789473684212</v>
      </c>
      <c r="I106" s="2">
        <f>H106-C106</f>
        <v>1.9705089473684212</v>
      </c>
      <c r="J106" s="5">
        <f>Table8[[#This Row],[Difference Between Pre-Season Projected and On-Pace WAR]]/Table8[[#This Row],[Pre-Season Projected WAR]]</f>
        <v>0.96780019712898924</v>
      </c>
    </row>
    <row r="107" spans="1:10" x14ac:dyDescent="0.45">
      <c r="A107" t="s">
        <v>194</v>
      </c>
      <c r="B107" t="str">
        <f>VLOOKUP(Table8[[#This Row],[Player]], FanGraphs_Current___Batter[[Name]:[Team]], 2, FALSE)</f>
        <v>ARI</v>
      </c>
      <c r="C107" s="1">
        <f>VLOOKUP($A107, 'FanGraphs ZiPS - PreSeason - Ba'!$A$2:$AP$1734,42, FALSE)</f>
        <v>2.3942999999999999</v>
      </c>
      <c r="D107" s="2">
        <f>VLOOKUP(Table8[[#This Row],[Player]], 'FanGraphs ZiPS - PreSeason - Ba'!$A$2:$C$1734, 3, FALSE)/Table8[[#This Row],[Pre-Season Projected WAR]]</f>
        <v>59.307522031491459</v>
      </c>
      <c r="E107" s="1">
        <f>VLOOKUP($A107, FanGraphs_Current___Batter[[Name]:[WARWAR - Wins Above Replacement]], 26, FALSE)</f>
        <v>2.1</v>
      </c>
      <c r="F107" s="2">
        <f>IFERROR(VLOOKUP(A107, FanGraphs_Current___Batter[[Name]:[GG - Games Played]], 3, FALSE)/E107, 0)</f>
        <v>40</v>
      </c>
      <c r="G107" s="2">
        <f>F107-D107</f>
        <v>-19.307522031491459</v>
      </c>
      <c r="H107" s="2">
        <f>E107/VLOOKUP(A107, FanGraphs_Current___Batter[[Name]:[GG - Games Played]], 3, FALSE)*VLOOKUP(A107, 'FanGraphs ZiPS - Update - Batte'!$B$2:$D$563, 3, FALSE)</f>
        <v>3.875</v>
      </c>
      <c r="I107" s="2">
        <f>H107-C107</f>
        <v>1.4807000000000001</v>
      </c>
      <c r="J107" s="5">
        <f>Table8[[#This Row],[Difference Between Pre-Season Projected and On-Pace WAR]]/Table8[[#This Row],[Pre-Season Projected WAR]]</f>
        <v>0.61842709769034798</v>
      </c>
    </row>
    <row r="108" spans="1:10" x14ac:dyDescent="0.45">
      <c r="A108" t="s">
        <v>185</v>
      </c>
      <c r="B108" t="str">
        <f>VLOOKUP(Table8[[#This Row],[Player]], FanGraphs_Current___Batter[[Name]:[Team]], 2, FALSE)</f>
        <v>DET</v>
      </c>
      <c r="C108" s="1">
        <f>VLOOKUP($A108, 'FanGraphs ZiPS - PreSeason - Ba'!$A$2:$AP$1734,42, FALSE)</f>
        <v>2.7688000000000001</v>
      </c>
      <c r="D108" s="2">
        <f>VLOOKUP(Table8[[#This Row],[Player]], 'FanGraphs ZiPS - PreSeason - Ba'!$A$2:$C$1734, 3, FALSE)/Table8[[#This Row],[Pre-Season Projected WAR]]</f>
        <v>41.173071366657034</v>
      </c>
      <c r="E108" s="1">
        <f>VLOOKUP($A108, FanGraphs_Current___Batter[[Name]:[WARWAR - Wins Above Replacement]], 26, FALSE)</f>
        <v>2.1</v>
      </c>
      <c r="F108" s="2">
        <f>IFERROR(VLOOKUP(A108, FanGraphs_Current___Batter[[Name]:[GG - Games Played]], 3, FALSE)/E108, 0)</f>
        <v>39.523809523809526</v>
      </c>
      <c r="G108" s="2">
        <f>F108-D108</f>
        <v>-1.6492618428475083</v>
      </c>
      <c r="H108" s="2">
        <f>E108/VLOOKUP(A108, FanGraphs_Current___Batter[[Name]:[GG - Games Played]], 3, FALSE)*VLOOKUP(A108, 'FanGraphs ZiPS - Update - Batte'!$B$2:$D$563, 3, FALSE)</f>
        <v>3.6433734939759037</v>
      </c>
      <c r="I108" s="2">
        <f>H108-C108</f>
        <v>0.87457349397590356</v>
      </c>
      <c r="J108" s="5">
        <f>Table8[[#This Row],[Difference Between Pre-Season Projected and On-Pace WAR]]/Table8[[#This Row],[Pre-Season Projected WAR]]</f>
        <v>0.31586734107768838</v>
      </c>
    </row>
    <row r="109" spans="1:10" x14ac:dyDescent="0.45">
      <c r="A109" t="s">
        <v>197</v>
      </c>
      <c r="B109" t="str">
        <f>VLOOKUP(Table8[[#This Row],[Player]], FanGraphs_Current___Batter[[Name]:[Team]], 2, FALSE)</f>
        <v>SFG</v>
      </c>
      <c r="C109" s="1">
        <f>VLOOKUP($A109, 'FanGraphs ZiPS - PreSeason - Ba'!$A$2:$AP$1734,42, FALSE)</f>
        <v>3.6970299999999998</v>
      </c>
      <c r="D109" s="2">
        <f>VLOOKUP(Table8[[#This Row],[Player]], 'FanGraphs ZiPS - PreSeason - Ba'!$A$2:$C$1734, 3, FALSE)/Table8[[#This Row],[Pre-Season Projected WAR]]</f>
        <v>38.138722163466355</v>
      </c>
      <c r="E109" s="1">
        <f>VLOOKUP($A109, FanGraphs_Current___Batter[[Name]:[WARWAR - Wins Above Replacement]], 26, FALSE)</f>
        <v>2.1</v>
      </c>
      <c r="F109" s="2">
        <f>IFERROR(VLOOKUP(A109, FanGraphs_Current___Batter[[Name]:[GG - Games Played]], 3, FALSE)/E109, 0)</f>
        <v>39.047619047619044</v>
      </c>
      <c r="G109" s="2">
        <f>F109-D109</f>
        <v>0.90889688415268921</v>
      </c>
      <c r="H109" s="2">
        <f>E109/VLOOKUP(A109, FanGraphs_Current___Batter[[Name]:[GG - Games Played]], 3, FALSE)*VLOOKUP(A109, 'FanGraphs ZiPS - Update - Batte'!$B$2:$D$563, 3, FALSE)</f>
        <v>3.8670731707317074</v>
      </c>
      <c r="I109" s="2">
        <f>H109-C109</f>
        <v>0.1700431707317076</v>
      </c>
      <c r="J109" s="5">
        <f>Table8[[#This Row],[Difference Between Pre-Season Projected and On-Pace WAR]]/Table8[[#This Row],[Pre-Season Projected WAR]]</f>
        <v>4.5994533647740921E-2</v>
      </c>
    </row>
    <row r="110" spans="1:10" x14ac:dyDescent="0.45">
      <c r="A110" t="s">
        <v>186</v>
      </c>
      <c r="B110" t="str">
        <f>VLOOKUP(Table8[[#This Row],[Player]], FanGraphs_Current___Batter[[Name]:[Team]], 2, FALSE)</f>
        <v>BAL</v>
      </c>
      <c r="C110" s="1">
        <f>VLOOKUP($A110, 'FanGraphs ZiPS - PreSeason - Ba'!$A$2:$AP$1734,42, FALSE)</f>
        <v>1.74478</v>
      </c>
      <c r="D110" s="2">
        <f>VLOOKUP(Table8[[#This Row],[Player]], 'FanGraphs ZiPS - PreSeason - Ba'!$A$2:$C$1734, 3, FALSE)/Table8[[#This Row],[Pre-Season Projected WAR]]</f>
        <v>67.630302960831742</v>
      </c>
      <c r="E110" s="1">
        <f>VLOOKUP($A110, FanGraphs_Current___Batter[[Name]:[WARWAR - Wins Above Replacement]], 26, FALSE)</f>
        <v>2.2000000000000002</v>
      </c>
      <c r="F110" s="2">
        <f>IFERROR(VLOOKUP(A110, FanGraphs_Current___Batter[[Name]:[GG - Games Played]], 3, FALSE)/E110, 0)</f>
        <v>36.36363636363636</v>
      </c>
      <c r="G110" s="2">
        <f>F110-D110</f>
        <v>-31.266666597195382</v>
      </c>
      <c r="H110" s="2">
        <f>E110/VLOOKUP(A110, FanGraphs_Current___Batter[[Name]:[GG - Games Played]], 3, FALSE)*VLOOKUP(A110, 'FanGraphs ZiPS - Update - Batte'!$B$2:$D$563, 3, FALSE)</f>
        <v>3.9050000000000007</v>
      </c>
      <c r="I110" s="2">
        <f>H110-C110</f>
        <v>2.1602200000000007</v>
      </c>
      <c r="J110" s="5">
        <f>Table8[[#This Row],[Difference Between Pre-Season Projected and On-Pace WAR]]/Table8[[#This Row],[Pre-Season Projected WAR]]</f>
        <v>1.238104517474983</v>
      </c>
    </row>
    <row r="111" spans="1:10" x14ac:dyDescent="0.45">
      <c r="A111" t="s">
        <v>183</v>
      </c>
      <c r="B111" t="str">
        <f>VLOOKUP(Table8[[#This Row],[Player]], FanGraphs_Current___Batter[[Name]:[Team]], 2, FALSE)</f>
        <v>COL</v>
      </c>
      <c r="C111" s="1">
        <f>VLOOKUP($A111, 'FanGraphs ZiPS - PreSeason - Ba'!$A$2:$AP$1734,42, FALSE)</f>
        <v>2.0694599999999999</v>
      </c>
      <c r="D111" s="2">
        <f>VLOOKUP(Table8[[#This Row],[Player]], 'FanGraphs ZiPS - PreSeason - Ba'!$A$2:$C$1734, 3, FALSE)/Table8[[#This Row],[Pre-Season Projected WAR]]</f>
        <v>69.100151730403098</v>
      </c>
      <c r="E111" s="1">
        <f>VLOOKUP($A111, FanGraphs_Current___Batter[[Name]:[WARWAR - Wins Above Replacement]], 26, FALSE)</f>
        <v>2.2999999999999998</v>
      </c>
      <c r="F111" s="2">
        <f>IFERROR(VLOOKUP(A111, FanGraphs_Current___Batter[[Name]:[GG - Games Played]], 3, FALSE)/E111, 0)</f>
        <v>36.086956521739133</v>
      </c>
      <c r="G111" s="2">
        <f>F111-D111</f>
        <v>-33.013195208663966</v>
      </c>
      <c r="H111" s="2">
        <f>E111/VLOOKUP(A111, FanGraphs_Current___Batter[[Name]:[GG - Games Played]], 3, FALSE)*VLOOKUP(A111, 'FanGraphs ZiPS - Update - Batte'!$B$2:$D$563, 3, FALSE)</f>
        <v>4.2674698795180719</v>
      </c>
      <c r="I111" s="2">
        <f>H111-C111</f>
        <v>2.198009879518072</v>
      </c>
      <c r="J111" s="5">
        <f>Table8[[#This Row],[Difference Between Pre-Season Projected and On-Pace WAR]]/Table8[[#This Row],[Pre-Season Projected WAR]]</f>
        <v>1.062117595661705</v>
      </c>
    </row>
    <row r="112" spans="1:10" x14ac:dyDescent="0.45">
      <c r="A112" t="s">
        <v>187</v>
      </c>
      <c r="B112" t="str">
        <f>VLOOKUP(Table8[[#This Row],[Player]], FanGraphs_Current___Batter[[Name]:[Team]], 2, FALSE)</f>
        <v>MIL</v>
      </c>
      <c r="C112" s="1">
        <f>VLOOKUP($A112, 'FanGraphs ZiPS - PreSeason - Ba'!$A$2:$AP$1734,42, FALSE)</f>
        <v>1.4993099999999999</v>
      </c>
      <c r="D112" s="2">
        <f>VLOOKUP(Table8[[#This Row],[Player]], 'FanGraphs ZiPS - PreSeason - Ba'!$A$2:$C$1734, 3, FALSE)/Table8[[#This Row],[Pre-Season Projected WAR]]</f>
        <v>91.375366001694118</v>
      </c>
      <c r="E112" s="1">
        <f>VLOOKUP($A112, FanGraphs_Current___Batter[[Name]:[WARWAR - Wins Above Replacement]], 26, FALSE)</f>
        <v>2.4</v>
      </c>
      <c r="F112" s="2">
        <f>IFERROR(VLOOKUP(A112, FanGraphs_Current___Batter[[Name]:[GG - Games Played]], 3, FALSE)/E112, 0)</f>
        <v>33.75</v>
      </c>
      <c r="G112" s="2">
        <f>F112-D112</f>
        <v>-57.625366001694118</v>
      </c>
      <c r="H112" s="2">
        <f>E112/VLOOKUP(A112, FanGraphs_Current___Batter[[Name]:[GG - Games Played]], 3, FALSE)*VLOOKUP(A112, 'FanGraphs ZiPS - Update - Batte'!$B$2:$D$563, 3, FALSE)</f>
        <v>4.3851851851851844</v>
      </c>
      <c r="I112" s="2">
        <f>H112-C112</f>
        <v>2.8858751851851845</v>
      </c>
      <c r="J112" s="5">
        <f>Table8[[#This Row],[Difference Between Pre-Season Projected and On-Pace WAR]]/Table8[[#This Row],[Pre-Season Projected WAR]]</f>
        <v>1.9248021991350586</v>
      </c>
    </row>
    <row r="113" spans="1:10" x14ac:dyDescent="0.45">
      <c r="A113" t="s">
        <v>41</v>
      </c>
      <c r="B113" t="str">
        <f>VLOOKUP(Table8[[#This Row],[Player]], FanGraphs_Current___Batter[[Name]:[Team]], 2, FALSE)</f>
        <v>HOU</v>
      </c>
      <c r="C113" s="1">
        <f>VLOOKUP($A113, 'FanGraphs ZiPS - PreSeason - Ba'!$A$2:$AP$1734,42, FALSE)</f>
        <v>4.8444399999999996</v>
      </c>
      <c r="D113" s="2">
        <f>VLOOKUP(Table8[[#This Row],[Player]], 'FanGraphs ZiPS - PreSeason - Ba'!$A$2:$C$1734, 3, FALSE)/Table8[[#This Row],[Pre-Season Projected WAR]]</f>
        <v>27.660575835390677</v>
      </c>
      <c r="E113" s="1">
        <f>VLOOKUP($A113, FanGraphs_Current___Batter[[Name]:[WARWAR - Wins Above Replacement]], 26, FALSE)</f>
        <v>2.4</v>
      </c>
      <c r="F113" s="2">
        <f>IFERROR(VLOOKUP(A113, FanGraphs_Current___Batter[[Name]:[GG - Games Played]], 3, FALSE)/E113, 0)</f>
        <v>33.75</v>
      </c>
      <c r="G113" s="2">
        <f>F113-D113</f>
        <v>6.0894241646093228</v>
      </c>
      <c r="H113" s="2">
        <f>E113/VLOOKUP(A113, FanGraphs_Current___Batter[[Name]:[GG - Games Played]], 3, FALSE)*VLOOKUP(A113, 'FanGraphs ZiPS - Update - Batte'!$B$2:$D$563, 3, FALSE)</f>
        <v>4.3851851851851844</v>
      </c>
      <c r="I113" s="2">
        <f>H113-C113</f>
        <v>-0.45925481481481523</v>
      </c>
      <c r="J113" s="5">
        <f>Table8[[#This Row],[Difference Between Pre-Season Projected and On-Pace WAR]]/Table8[[#This Row],[Pre-Season Projected WAR]]</f>
        <v>-9.4800392783235057E-2</v>
      </c>
    </row>
    <row r="114" spans="1:10" x14ac:dyDescent="0.45">
      <c r="A114" t="s">
        <v>190</v>
      </c>
      <c r="B114" t="str">
        <f>VLOOKUP(Table8[[#This Row],[Player]], FanGraphs_Current___Batter[[Name]:[Team]], 2, FALSE)</f>
        <v>SDP</v>
      </c>
      <c r="C114" s="1">
        <f>VLOOKUP($A114, 'FanGraphs ZiPS - PreSeason - Ba'!$A$2:$AP$1734,42, FALSE)</f>
        <v>1.3373999999999999</v>
      </c>
      <c r="D114" s="2">
        <f>VLOOKUP(Table8[[#This Row],[Player]], 'FanGraphs ZiPS - PreSeason - Ba'!$A$2:$C$1734, 3, FALSE)/Table8[[#This Row],[Pre-Season Projected WAR]]</f>
        <v>81.501420666965757</v>
      </c>
      <c r="E114" s="1">
        <f>VLOOKUP($A114, FanGraphs_Current___Batter[[Name]:[WARWAR - Wins Above Replacement]], 26, FALSE)</f>
        <v>2.5</v>
      </c>
      <c r="F114" s="2">
        <f>IFERROR(VLOOKUP(A114, FanGraphs_Current___Batter[[Name]:[GG - Games Played]], 3, FALSE)/E114, 0)</f>
        <v>33.6</v>
      </c>
      <c r="G114" s="2">
        <f>F114-D114</f>
        <v>-47.901420666965755</v>
      </c>
      <c r="H114" s="2">
        <f>E114/VLOOKUP(A114, FanGraphs_Current___Batter[[Name]:[GG - Games Played]], 3, FALSE)*VLOOKUP(A114, 'FanGraphs ZiPS - Update - Batte'!$B$2:$D$563, 3, FALSE)</f>
        <v>4.1666666666666661</v>
      </c>
      <c r="I114" s="2">
        <f>H114-C114</f>
        <v>2.8292666666666664</v>
      </c>
      <c r="J114" s="5">
        <f>Table8[[#This Row],[Difference Between Pre-Season Projected and On-Pace WAR]]/Table8[[#This Row],[Pre-Season Projected WAR]]</f>
        <v>2.1154977319176509</v>
      </c>
    </row>
    <row r="115" spans="1:10" x14ac:dyDescent="0.45">
      <c r="A115" t="s">
        <v>181</v>
      </c>
      <c r="B115" t="str">
        <f>VLOOKUP(Table8[[#This Row],[Player]], FanGraphs_Current___Batter[[Name]:[Team]], 2, FALSE)</f>
        <v>TEX</v>
      </c>
      <c r="C115" s="1">
        <f>VLOOKUP($A115, 'FanGraphs ZiPS - PreSeason - Ba'!$A$2:$AP$1734,42, FALSE)</f>
        <v>1.69462</v>
      </c>
      <c r="D115" s="2">
        <f>VLOOKUP(Table8[[#This Row],[Player]], 'FanGraphs ZiPS - PreSeason - Ba'!$A$2:$C$1734, 3, FALSE)/Table8[[#This Row],[Pre-Season Projected WAR]]</f>
        <v>61.960793570239936</v>
      </c>
      <c r="E115" s="1">
        <f>VLOOKUP($A115, FanGraphs_Current___Batter[[Name]:[WARWAR - Wins Above Replacement]], 26, FALSE)</f>
        <v>2.5</v>
      </c>
      <c r="F115" s="2">
        <f>IFERROR(VLOOKUP(A115, FanGraphs_Current___Batter[[Name]:[GG - Games Played]], 3, FALSE)/E115, 0)</f>
        <v>32</v>
      </c>
      <c r="G115" s="2">
        <f>F115-D115</f>
        <v>-29.960793570239936</v>
      </c>
      <c r="H115" s="2">
        <f>E115/VLOOKUP(A115, FanGraphs_Current___Batter[[Name]:[GG - Games Played]], 3, FALSE)*VLOOKUP(A115, 'FanGraphs ZiPS - Update - Batte'!$B$2:$D$563, 3, FALSE)</f>
        <v>4.28125</v>
      </c>
      <c r="I115" s="2">
        <f>H115-C115</f>
        <v>2.58663</v>
      </c>
      <c r="J115" s="5">
        <f>Table8[[#This Row],[Difference Between Pre-Season Projected and On-Pace WAR]]/Table8[[#This Row],[Pre-Season Projected WAR]]</f>
        <v>1.5263775949770451</v>
      </c>
    </row>
    <row r="116" spans="1:10" x14ac:dyDescent="0.45">
      <c r="A116" t="s">
        <v>82</v>
      </c>
      <c r="B116" t="str">
        <f>VLOOKUP(Table8[[#This Row],[Player]], FanGraphs_Current___Batter[[Name]:[Team]], 2, FALSE)</f>
        <v>SDP</v>
      </c>
      <c r="C116" s="1">
        <f>VLOOKUP($A116, 'FanGraphs ZiPS - PreSeason - Ba'!$A$2:$AP$1734,42, FALSE)</f>
        <v>3.3238599999999998</v>
      </c>
      <c r="D116" s="2">
        <f>VLOOKUP(Table8[[#This Row],[Player]], 'FanGraphs ZiPS - PreSeason - Ba'!$A$2:$C$1734, 3, FALSE)/Table8[[#This Row],[Pre-Season Projected WAR]]</f>
        <v>45.72996455927747</v>
      </c>
      <c r="E116" s="1">
        <f>VLOOKUP($A116, FanGraphs_Current___Batter[[Name]:[WARWAR - Wins Above Replacement]], 26, FALSE)</f>
        <v>2.5</v>
      </c>
      <c r="F116" s="2">
        <f>IFERROR(VLOOKUP(A116, FanGraphs_Current___Batter[[Name]:[GG - Games Played]], 3, FALSE)/E116, 0)</f>
        <v>34.4</v>
      </c>
      <c r="G116" s="2">
        <f>F116-D116</f>
        <v>-11.329964559277471</v>
      </c>
      <c r="H116" s="2">
        <f>E116/VLOOKUP(A116, FanGraphs_Current___Batter[[Name]:[GG - Games Played]], 3, FALSE)*VLOOKUP(A116, 'FanGraphs ZiPS - Update - Batte'!$B$2:$D$563, 3, FALSE)</f>
        <v>4.5348837209302326</v>
      </c>
      <c r="I116" s="2">
        <f>H116-C116</f>
        <v>1.2110237209302328</v>
      </c>
      <c r="J116" s="5">
        <f>Table8[[#This Row],[Difference Between Pre-Season Projected and On-Pace WAR]]/Table8[[#This Row],[Pre-Season Projected WAR]]</f>
        <v>0.36434257788542024</v>
      </c>
    </row>
    <row r="117" spans="1:10" x14ac:dyDescent="0.45">
      <c r="A117" t="s">
        <v>188</v>
      </c>
      <c r="B117" t="str">
        <f>VLOOKUP(Table8[[#This Row],[Player]], FanGraphs_Current___Batter[[Name]:[Team]], 2, FALSE)</f>
        <v>TBR</v>
      </c>
      <c r="C117" s="1">
        <f>VLOOKUP($A117, 'FanGraphs ZiPS - PreSeason - Ba'!$A$2:$AP$1734,42, FALSE)</f>
        <v>3.6076800000000002</v>
      </c>
      <c r="D117" s="2">
        <f>VLOOKUP(Table8[[#This Row],[Player]], 'FanGraphs ZiPS - PreSeason - Ba'!$A$2:$C$1734, 3, FALSE)/Table8[[#This Row],[Pre-Season Projected WAR]]</f>
        <v>41.577967003725384</v>
      </c>
      <c r="E117" s="1">
        <f>VLOOKUP($A117, FanGraphs_Current___Batter[[Name]:[WARWAR - Wins Above Replacement]], 26, FALSE)</f>
        <v>2.5</v>
      </c>
      <c r="F117" s="2">
        <f>IFERROR(VLOOKUP(A117, FanGraphs_Current___Batter[[Name]:[GG - Games Played]], 3, FALSE)/E117, 0)</f>
        <v>31.6</v>
      </c>
      <c r="G117" s="2">
        <f>F117-D117</f>
        <v>-9.9779670037253823</v>
      </c>
      <c r="H117" s="2">
        <f>E117/VLOOKUP(A117, FanGraphs_Current___Batter[[Name]:[GG - Games Played]], 3, FALSE)*VLOOKUP(A117, 'FanGraphs ZiPS - Update - Batte'!$B$2:$D$563, 3, FALSE)</f>
        <v>4.8101265822784818</v>
      </c>
      <c r="I117" s="2">
        <f>H117-C117</f>
        <v>1.2024465822784816</v>
      </c>
      <c r="J117" s="5">
        <f>Table8[[#This Row],[Difference Between Pre-Season Projected and On-Pace WAR]]/Table8[[#This Row],[Pre-Season Projected WAR]]</f>
        <v>0.33330189547811379</v>
      </c>
    </row>
    <row r="118" spans="1:10" x14ac:dyDescent="0.45">
      <c r="A118" t="s">
        <v>80</v>
      </c>
      <c r="B118" t="str">
        <f>VLOOKUP(Table8[[#This Row],[Player]], FanGraphs_Current___Batter[[Name]:[Team]], 2, FALSE)</f>
        <v>HOU</v>
      </c>
      <c r="C118" s="1">
        <f>VLOOKUP($A118, 'FanGraphs ZiPS - PreSeason - Ba'!$A$2:$AP$1734,42, FALSE)</f>
        <v>3.3861300000000001</v>
      </c>
      <c r="D118" s="2">
        <f>VLOOKUP(Table8[[#This Row],[Player]], 'FanGraphs ZiPS - PreSeason - Ba'!$A$2:$C$1734, 3, FALSE)/Table8[[#This Row],[Pre-Season Projected WAR]]</f>
        <v>34.552719476216211</v>
      </c>
      <c r="E118" s="1">
        <f>VLOOKUP($A118, FanGraphs_Current___Batter[[Name]:[WARWAR - Wins Above Replacement]], 26, FALSE)</f>
        <v>2.5</v>
      </c>
      <c r="F118" s="2">
        <f>IFERROR(VLOOKUP(A118, FanGraphs_Current___Batter[[Name]:[GG - Games Played]], 3, FALSE)/E118, 0)</f>
        <v>32.799999999999997</v>
      </c>
      <c r="G118" s="2">
        <f>F118-D118</f>
        <v>-1.7527194762162139</v>
      </c>
      <c r="H118" s="2">
        <f>E118/VLOOKUP(A118, FanGraphs_Current___Batter[[Name]:[GG - Games Played]], 3, FALSE)*VLOOKUP(A118, 'FanGraphs ZiPS - Update - Batte'!$B$2:$D$563, 3, FALSE)</f>
        <v>4.3902439024390247</v>
      </c>
      <c r="I118" s="2">
        <f>H118-C118</f>
        <v>1.0041139024390247</v>
      </c>
      <c r="J118" s="5">
        <f>Table8[[#This Row],[Difference Between Pre-Season Projected and On-Pace WAR]]/Table8[[#This Row],[Pre-Season Projected WAR]]</f>
        <v>0.29653731618072093</v>
      </c>
    </row>
    <row r="119" spans="1:10" x14ac:dyDescent="0.45">
      <c r="A119" t="s">
        <v>29</v>
      </c>
      <c r="B119" t="str">
        <f>VLOOKUP(Table8[[#This Row],[Player]], FanGraphs_Current___Batter[[Name]:[Team]], 2, FALSE)</f>
        <v>SDP</v>
      </c>
      <c r="C119" s="1">
        <f>VLOOKUP($A119, 'FanGraphs ZiPS - PreSeason - Ba'!$A$2:$AP$1734,42, FALSE)</f>
        <v>5.4116600000000004</v>
      </c>
      <c r="D119" s="2">
        <f>VLOOKUP(Table8[[#This Row],[Player]], 'FanGraphs ZiPS - PreSeason - Ba'!$A$2:$C$1734, 3, FALSE)/Table8[[#This Row],[Pre-Season Projected WAR]]</f>
        <v>26.239638114737435</v>
      </c>
      <c r="E119" s="1">
        <f>VLOOKUP($A119, FanGraphs_Current___Batter[[Name]:[WARWAR - Wins Above Replacement]], 26, FALSE)</f>
        <v>2.5</v>
      </c>
      <c r="F119" s="2">
        <f>IFERROR(VLOOKUP(A119, FanGraphs_Current___Batter[[Name]:[GG - Games Played]], 3, FALSE)/E119, 0)</f>
        <v>32</v>
      </c>
      <c r="G119" s="2">
        <f>F119-D119</f>
        <v>5.7603618852625651</v>
      </c>
      <c r="H119" s="2">
        <f>E119/VLOOKUP(A119, FanGraphs_Current___Batter[[Name]:[GG - Games Played]], 3, FALSE)*VLOOKUP(A119, 'FanGraphs ZiPS - Update - Batte'!$B$2:$D$563, 3, FALSE)</f>
        <v>4.5625</v>
      </c>
      <c r="I119" s="2">
        <f>H119-C119</f>
        <v>-0.84916000000000036</v>
      </c>
      <c r="J119" s="5">
        <f>Table8[[#This Row],[Difference Between Pre-Season Projected and On-Pace WAR]]/Table8[[#This Row],[Pre-Season Projected WAR]]</f>
        <v>-0.15691303592612993</v>
      </c>
    </row>
    <row r="120" spans="1:10" x14ac:dyDescent="0.45">
      <c r="A120" t="s">
        <v>182</v>
      </c>
      <c r="B120" t="str">
        <f>VLOOKUP(Table8[[#This Row],[Player]], FanGraphs_Current___Batter[[Name]:[Team]], 2, FALSE)</f>
        <v>PHI</v>
      </c>
      <c r="C120" s="1">
        <f>VLOOKUP($A120, 'FanGraphs ZiPS - PreSeason - Ba'!$A$2:$AP$1734,42, FALSE)</f>
        <v>1.61233</v>
      </c>
      <c r="D120" s="2">
        <f>VLOOKUP(Table8[[#This Row],[Player]], 'FanGraphs ZiPS - PreSeason - Ba'!$A$2:$C$1734, 3, FALSE)/Table8[[#This Row],[Pre-Season Projected WAR]]</f>
        <v>89.311741392891037</v>
      </c>
      <c r="E120" s="1">
        <f>VLOOKUP($A120, FanGraphs_Current___Batter[[Name]:[WARWAR - Wins Above Replacement]], 26, FALSE)</f>
        <v>2.6</v>
      </c>
      <c r="F120" s="2">
        <f>IFERROR(VLOOKUP(A120, FanGraphs_Current___Batter[[Name]:[GG - Games Played]], 3, FALSE)/E120, 0)</f>
        <v>31.538461538461537</v>
      </c>
      <c r="G120" s="2">
        <f>F120-D120</f>
        <v>-57.773279854429504</v>
      </c>
      <c r="H120" s="2">
        <f>E120/VLOOKUP(A120, FanGraphs_Current___Batter[[Name]:[GG - Games Played]], 3, FALSE)*VLOOKUP(A120, 'FanGraphs ZiPS - Update - Batte'!$B$2:$D$563, 3, FALSE)</f>
        <v>4.8512195121951223</v>
      </c>
      <c r="I120" s="2">
        <f>H120-C120</f>
        <v>3.2388895121951222</v>
      </c>
      <c r="J120" s="5">
        <f>Table8[[#This Row],[Difference Between Pre-Season Projected and On-Pace WAR]]/Table8[[#This Row],[Pre-Season Projected WAR]]</f>
        <v>2.0088254341202623</v>
      </c>
    </row>
    <row r="121" spans="1:10" x14ac:dyDescent="0.45">
      <c r="A121" t="s">
        <v>81</v>
      </c>
      <c r="B121" t="str">
        <f>VLOOKUP(Table8[[#This Row],[Player]], FanGraphs_Current___Batter[[Name]:[Team]], 2, FALSE)</f>
        <v>NYM</v>
      </c>
      <c r="C121" s="1">
        <f>VLOOKUP($A121, 'FanGraphs ZiPS - PreSeason - Ba'!$A$2:$AP$1734,42, FALSE)</f>
        <v>3.93866</v>
      </c>
      <c r="D121" s="2">
        <f>VLOOKUP(Table8[[#This Row],[Player]], 'FanGraphs ZiPS - PreSeason - Ba'!$A$2:$C$1734, 3, FALSE)/Table8[[#This Row],[Pre-Season Projected WAR]]</f>
        <v>35.545083861008564</v>
      </c>
      <c r="E121" s="1">
        <f>VLOOKUP($A121, FanGraphs_Current___Batter[[Name]:[WARWAR - Wins Above Replacement]], 26, FALSE)</f>
        <v>2.6</v>
      </c>
      <c r="F121" s="2">
        <f>IFERROR(VLOOKUP(A121, FanGraphs_Current___Batter[[Name]:[GG - Games Played]], 3, FALSE)/E121, 0)</f>
        <v>29.615384615384613</v>
      </c>
      <c r="G121" s="2">
        <f>F121-D121</f>
        <v>-5.9296992456239508</v>
      </c>
      <c r="H121" s="2">
        <f>E121/VLOOKUP(A121, FanGraphs_Current___Batter[[Name]:[GG - Games Played]], 3, FALSE)*VLOOKUP(A121, 'FanGraphs ZiPS - Update - Batte'!$B$2:$D$563, 3, FALSE)</f>
        <v>4.9974025974025977</v>
      </c>
      <c r="I121" s="2">
        <f>H121-C121</f>
        <v>1.0587425974025977</v>
      </c>
      <c r="J121" s="5">
        <f>Table8[[#This Row],[Difference Between Pre-Season Projected and On-Pace WAR]]/Table8[[#This Row],[Pre-Season Projected WAR]]</f>
        <v>0.26880781722783831</v>
      </c>
    </row>
    <row r="122" spans="1:10" x14ac:dyDescent="0.45">
      <c r="A122" t="s">
        <v>62</v>
      </c>
      <c r="B122" t="str">
        <f>VLOOKUP(Table8[[#This Row],[Player]], FanGraphs_Current___Batter[[Name]:[Team]], 2, FALSE)</f>
        <v>MIL</v>
      </c>
      <c r="C122" s="1">
        <f>VLOOKUP($A122, 'FanGraphs ZiPS - PreSeason - Ba'!$A$2:$AP$1734,42, FALSE)</f>
        <v>4.1268099999999999</v>
      </c>
      <c r="D122" s="2">
        <f>VLOOKUP(Table8[[#This Row],[Player]], 'FanGraphs ZiPS - PreSeason - Ba'!$A$2:$C$1734, 3, FALSE)/Table8[[#This Row],[Pre-Season Projected WAR]]</f>
        <v>36.105369522706404</v>
      </c>
      <c r="E122" s="1">
        <f>VLOOKUP($A122, FanGraphs_Current___Batter[[Name]:[WARWAR - Wins Above Replacement]], 26, FALSE)</f>
        <v>2.6</v>
      </c>
      <c r="F122" s="2">
        <f>IFERROR(VLOOKUP(A122, FanGraphs_Current___Batter[[Name]:[GG - Games Played]], 3, FALSE)/E122, 0)</f>
        <v>32.692307692307693</v>
      </c>
      <c r="G122" s="2">
        <f>F122-D122</f>
        <v>-3.4130618303987106</v>
      </c>
      <c r="H122" s="2">
        <f>E122/VLOOKUP(A122, FanGraphs_Current___Batter[[Name]:[GG - Games Played]], 3, FALSE)*VLOOKUP(A122, 'FanGraphs ZiPS - Update - Batte'!$B$2:$D$563, 3, FALSE)</f>
        <v>4.8329411764705883</v>
      </c>
      <c r="I122" s="2">
        <f>H122-C122</f>
        <v>0.70613117647058843</v>
      </c>
      <c r="J122" s="5">
        <f>Table8[[#This Row],[Difference Between Pre-Season Projected and On-Pace WAR]]/Table8[[#This Row],[Pre-Season Projected WAR]]</f>
        <v>0.17110823528841609</v>
      </c>
    </row>
    <row r="123" spans="1:10" x14ac:dyDescent="0.45">
      <c r="A123" t="s">
        <v>83</v>
      </c>
      <c r="B123" t="str">
        <f>VLOOKUP(Table8[[#This Row],[Player]], FanGraphs_Current___Batter[[Name]:[Team]], 2, FALSE)</f>
        <v>ATL</v>
      </c>
      <c r="C123" s="1">
        <f>VLOOKUP($A123, 'FanGraphs ZiPS - PreSeason - Ba'!$A$2:$AP$1734,42, FALSE)</f>
        <v>1.6942200000000001</v>
      </c>
      <c r="D123" s="2">
        <f>VLOOKUP(Table8[[#This Row],[Player]], 'FanGraphs ZiPS - PreSeason - Ba'!$A$2:$C$1734, 3, FALSE)/Table8[[#This Row],[Pre-Season Projected WAR]]</f>
        <v>71.41929619529931</v>
      </c>
      <c r="E123" s="1">
        <f>VLOOKUP($A123, FanGraphs_Current___Batter[[Name]:[WARWAR - Wins Above Replacement]], 26, FALSE)</f>
        <v>2.7</v>
      </c>
      <c r="F123" s="2">
        <f>IFERROR(VLOOKUP(A123, FanGraphs_Current___Batter[[Name]:[GG - Games Played]], 3, FALSE)/E123, 0)</f>
        <v>30.370370370370367</v>
      </c>
      <c r="G123" s="2">
        <f>F123-D123</f>
        <v>-41.048925824928943</v>
      </c>
      <c r="H123" s="2">
        <f>E123/VLOOKUP(A123, FanGraphs_Current___Batter[[Name]:[GG - Games Played]], 3, FALSE)*VLOOKUP(A123, 'FanGraphs ZiPS - Update - Batte'!$B$2:$D$563, 3, FALSE)</f>
        <v>4.8402439024390249</v>
      </c>
      <c r="I123" s="2">
        <f>H123-C123</f>
        <v>3.1460239024390249</v>
      </c>
      <c r="J123" s="5">
        <f>Table8[[#This Row],[Difference Between Pre-Season Projected and On-Pace WAR]]/Table8[[#This Row],[Pre-Season Projected WAR]]</f>
        <v>1.856915809304001</v>
      </c>
    </row>
    <row r="124" spans="1:10" x14ac:dyDescent="0.45">
      <c r="A124" t="s">
        <v>78</v>
      </c>
      <c r="B124" t="str">
        <f>VLOOKUP(Table8[[#This Row],[Player]], FanGraphs_Current___Batter[[Name]:[Team]], 2, FALSE)</f>
        <v>BAL</v>
      </c>
      <c r="C124" s="1">
        <f>VLOOKUP($A124, 'FanGraphs ZiPS - PreSeason - Ba'!$A$2:$AP$1734,42, FALSE)</f>
        <v>2.7713199999999998</v>
      </c>
      <c r="D124" s="2">
        <f>VLOOKUP(Table8[[#This Row],[Player]], 'FanGraphs ZiPS - PreSeason - Ba'!$A$2:$C$1734, 3, FALSE)/Table8[[#This Row],[Pre-Season Projected WAR]]</f>
        <v>46.54821529090831</v>
      </c>
      <c r="E124" s="1">
        <f>VLOOKUP($A124, FanGraphs_Current___Batter[[Name]:[WARWAR - Wins Above Replacement]], 26, FALSE)</f>
        <v>2.7</v>
      </c>
      <c r="F124" s="2">
        <f>IFERROR(VLOOKUP(A124, FanGraphs_Current___Batter[[Name]:[GG - Games Played]], 3, FALSE)/E124, 0)</f>
        <v>28.518518518518515</v>
      </c>
      <c r="G124" s="2">
        <f>F124-D124</f>
        <v>-18.029696772389794</v>
      </c>
      <c r="H124" s="2">
        <f>E124/VLOOKUP(A124, FanGraphs_Current___Batter[[Name]:[GG - Games Played]], 3, FALSE)*VLOOKUP(A124, 'FanGraphs ZiPS - Update - Batte'!$B$2:$D$563, 3, FALSE)</f>
        <v>4.9792207792207801</v>
      </c>
      <c r="I124" s="2">
        <f>H124-C124</f>
        <v>2.2079007792207803</v>
      </c>
      <c r="J124" s="5">
        <f>Table8[[#This Row],[Difference Between Pre-Season Projected and On-Pace WAR]]/Table8[[#This Row],[Pre-Season Projected WAR]]</f>
        <v>0.79669644040413246</v>
      </c>
    </row>
    <row r="125" spans="1:10" x14ac:dyDescent="0.45">
      <c r="A125" t="s">
        <v>75</v>
      </c>
      <c r="B125" t="str">
        <f>VLOOKUP(Table8[[#This Row],[Player]], FanGraphs_Current___Batter[[Name]:[Team]], 2, FALSE)</f>
        <v>BOS</v>
      </c>
      <c r="C125" s="1">
        <f>VLOOKUP($A125, 'FanGraphs ZiPS - PreSeason - Ba'!$A$2:$AP$1734,42, FALSE)</f>
        <v>3.91432</v>
      </c>
      <c r="D125" s="2">
        <f>VLOOKUP(Table8[[#This Row],[Player]], 'FanGraphs ZiPS - PreSeason - Ba'!$A$2:$C$1734, 3, FALSE)/Table8[[#This Row],[Pre-Season Projected WAR]]</f>
        <v>38.831776655970899</v>
      </c>
      <c r="E125" s="1">
        <f>VLOOKUP($A125, FanGraphs_Current___Batter[[Name]:[WARWAR - Wins Above Replacement]], 26, FALSE)</f>
        <v>2.7</v>
      </c>
      <c r="F125" s="2">
        <f>IFERROR(VLOOKUP(A125, FanGraphs_Current___Batter[[Name]:[GG - Games Played]], 3, FALSE)/E125, 0)</f>
        <v>26.666666666666664</v>
      </c>
      <c r="G125" s="2">
        <f>F125-D125</f>
        <v>-12.165109989304234</v>
      </c>
      <c r="H125" s="2">
        <f>E125/VLOOKUP(A125, FanGraphs_Current___Batter[[Name]:[GG - Games Played]], 3, FALSE)*VLOOKUP(A125, 'FanGraphs ZiPS - Update - Batte'!$B$2:$D$563, 3, FALSE)</f>
        <v>5.3625000000000007</v>
      </c>
      <c r="I125" s="2">
        <f>H125-C125</f>
        <v>1.4481800000000007</v>
      </c>
      <c r="J125" s="5">
        <f>Table8[[#This Row],[Difference Between Pre-Season Projected and On-Pace WAR]]/Table8[[#This Row],[Pre-Season Projected WAR]]</f>
        <v>0.3699697520897629</v>
      </c>
    </row>
    <row r="126" spans="1:10" x14ac:dyDescent="0.45">
      <c r="A126" t="s">
        <v>79</v>
      </c>
      <c r="B126" t="str">
        <f>VLOOKUP(Table8[[#This Row],[Player]], FanGraphs_Current___Batter[[Name]:[Team]], 2, FALSE)</f>
        <v>MIL</v>
      </c>
      <c r="C126" s="1">
        <f>VLOOKUP($A126, 'FanGraphs ZiPS - PreSeason - Ba'!$A$2:$AP$1734,42, FALSE)</f>
        <v>3.51092</v>
      </c>
      <c r="D126" s="2">
        <f>VLOOKUP(Table8[[#This Row],[Player]], 'FanGraphs ZiPS - PreSeason - Ba'!$A$2:$C$1734, 3, FALSE)/Table8[[#This Row],[Pre-Season Projected WAR]]</f>
        <v>38.451460016178096</v>
      </c>
      <c r="E126" s="1">
        <f>VLOOKUP($A126, FanGraphs_Current___Batter[[Name]:[WARWAR - Wins Above Replacement]], 26, FALSE)</f>
        <v>2.7</v>
      </c>
      <c r="F126" s="2">
        <f>IFERROR(VLOOKUP(A126, FanGraphs_Current___Batter[[Name]:[GG - Games Played]], 3, FALSE)/E126, 0)</f>
        <v>30.370370370370367</v>
      </c>
      <c r="G126" s="2">
        <f>F126-D126</f>
        <v>-8.0810896458077295</v>
      </c>
      <c r="H126" s="2">
        <f>E126/VLOOKUP(A126, FanGraphs_Current___Batter[[Name]:[GG - Games Played]], 3, FALSE)*VLOOKUP(A126, 'FanGraphs ZiPS - Update - Batte'!$B$2:$D$563, 3, FALSE)</f>
        <v>4.9060975609756099</v>
      </c>
      <c r="I126" s="2">
        <f>H126-C126</f>
        <v>1.3951775609756099</v>
      </c>
      <c r="J126" s="5">
        <f>Table8[[#This Row],[Difference Between Pre-Season Projected and On-Pace WAR]]/Table8[[#This Row],[Pre-Season Projected WAR]]</f>
        <v>0.39738232741720397</v>
      </c>
    </row>
    <row r="127" spans="1:10" x14ac:dyDescent="0.45">
      <c r="A127" t="s">
        <v>50</v>
      </c>
      <c r="B127" t="str">
        <f>VLOOKUP(Table8[[#This Row],[Player]], FanGraphs_Current___Batter[[Name]:[Team]], 2, FALSE)</f>
        <v>LAD</v>
      </c>
      <c r="C127" s="1">
        <f>VLOOKUP($A127, 'FanGraphs ZiPS - PreSeason - Ba'!$A$2:$AP$1734,42, FALSE)</f>
        <v>4.6369400000000001</v>
      </c>
      <c r="D127" s="2">
        <f>VLOOKUP(Table8[[#This Row],[Player]], 'FanGraphs ZiPS - PreSeason - Ba'!$A$2:$C$1734, 3, FALSE)/Table8[[#This Row],[Pre-Season Projected WAR]]</f>
        <v>28.898368320487219</v>
      </c>
      <c r="E127" s="1">
        <f>VLOOKUP($A127, FanGraphs_Current___Batter[[Name]:[WARWAR - Wins Above Replacement]], 26, FALSE)</f>
        <v>2.7</v>
      </c>
      <c r="F127" s="2">
        <f>IFERROR(VLOOKUP(A127, FanGraphs_Current___Batter[[Name]:[GG - Games Played]], 3, FALSE)/E127, 0)</f>
        <v>25.925925925925924</v>
      </c>
      <c r="G127" s="2">
        <f>F127-D127</f>
        <v>-2.9724423945612948</v>
      </c>
      <c r="H127" s="2">
        <f>E127/VLOOKUP(A127, FanGraphs_Current___Batter[[Name]:[GG - Games Played]], 3, FALSE)*VLOOKUP(A127, 'FanGraphs ZiPS - Update - Batte'!$B$2:$D$563, 3, FALSE)</f>
        <v>5.168571428571429</v>
      </c>
      <c r="I127" s="2">
        <f>H127-C127</f>
        <v>0.53163142857142898</v>
      </c>
      <c r="J127" s="5">
        <f>Table8[[#This Row],[Difference Between Pre-Season Projected and On-Pace WAR]]/Table8[[#This Row],[Pre-Season Projected WAR]]</f>
        <v>0.11465134950450706</v>
      </c>
    </row>
    <row r="128" spans="1:10" x14ac:dyDescent="0.45">
      <c r="A128" t="s">
        <v>180</v>
      </c>
      <c r="B128" t="str">
        <f>VLOOKUP(Table8[[#This Row],[Player]], FanGraphs_Current___Batter[[Name]:[Team]], 2, FALSE)</f>
        <v>SDP</v>
      </c>
      <c r="C128" s="1">
        <f>VLOOKUP($A128, 'FanGraphs ZiPS - PreSeason - Ba'!$A$2:$AP$1734,42, FALSE)</f>
        <v>0.21052799999999999</v>
      </c>
      <c r="D128" s="2">
        <f>VLOOKUP(Table8[[#This Row],[Player]], 'FanGraphs ZiPS - PreSeason - Ba'!$A$2:$C$1734, 3, FALSE)/Table8[[#This Row],[Pre-Season Projected WAR]]</f>
        <v>631.74494604043173</v>
      </c>
      <c r="E128" s="1">
        <f>VLOOKUP($A128, FanGraphs_Current___Batter[[Name]:[WARWAR - Wins Above Replacement]], 26, FALSE)</f>
        <v>2.9</v>
      </c>
      <c r="F128" s="2">
        <f>IFERROR(VLOOKUP(A128, FanGraphs_Current___Batter[[Name]:[GG - Games Played]], 3, FALSE)/E128, 0)</f>
        <v>29.655172413793103</v>
      </c>
      <c r="G128" s="2">
        <f>F128-D128</f>
        <v>-602.08977362663859</v>
      </c>
      <c r="H128" s="2">
        <f>E128/VLOOKUP(A128, FanGraphs_Current___Batter[[Name]:[GG - Games Played]], 3, FALSE)*VLOOKUP(A128, 'FanGraphs ZiPS - Update - Batte'!$B$2:$D$563, 3, FALSE)</f>
        <v>5.0581395348837201</v>
      </c>
      <c r="I128" s="2">
        <f>H128-C128</f>
        <v>4.8476115348837201</v>
      </c>
      <c r="J128" s="5">
        <f>Table8[[#This Row],[Difference Between Pre-Season Projected and On-Pace WAR]]/Table8[[#This Row],[Pre-Season Projected WAR]]</f>
        <v>23.025970582933009</v>
      </c>
    </row>
    <row r="129" spans="1:10" x14ac:dyDescent="0.45">
      <c r="A129" t="s">
        <v>179</v>
      </c>
      <c r="B129" t="str">
        <f>VLOOKUP(Table8[[#This Row],[Player]], FanGraphs_Current___Batter[[Name]:[Team]], 2, FALSE)</f>
        <v>MIN</v>
      </c>
      <c r="C129" s="1">
        <f>VLOOKUP($A129, 'FanGraphs ZiPS - PreSeason - Ba'!$A$2:$AP$1734,42, FALSE)</f>
        <v>0.94981700000000002</v>
      </c>
      <c r="D129" s="2">
        <f>VLOOKUP(Table8[[#This Row],[Player]], 'FanGraphs ZiPS - PreSeason - Ba'!$A$2:$C$1734, 3, FALSE)/Table8[[#This Row],[Pre-Season Projected WAR]]</f>
        <v>131.60429851223972</v>
      </c>
      <c r="E129" s="1">
        <f>VLOOKUP($A129, FanGraphs_Current___Batter[[Name]:[WARWAR - Wins Above Replacement]], 26, FALSE)</f>
        <v>2.9</v>
      </c>
      <c r="F129" s="2">
        <f>IFERROR(VLOOKUP(A129, FanGraphs_Current___Batter[[Name]:[GG - Games Played]], 3, FALSE)/E129, 0)</f>
        <v>28.96551724137931</v>
      </c>
      <c r="G129" s="2">
        <f>F129-D129</f>
        <v>-102.63878127086042</v>
      </c>
      <c r="H129" s="2">
        <f>E129/VLOOKUP(A129, FanGraphs_Current___Batter[[Name]:[GG - Games Played]], 3, FALSE)*VLOOKUP(A129, 'FanGraphs ZiPS - Update - Batte'!$B$2:$D$563, 3, FALSE)</f>
        <v>5.144047619047619</v>
      </c>
      <c r="I129" s="2">
        <f>H129-C129</f>
        <v>4.1942306190476186</v>
      </c>
      <c r="J129" s="5">
        <f>Table8[[#This Row],[Difference Between Pre-Season Projected and On-Pace WAR]]/Table8[[#This Row],[Pre-Season Projected WAR]]</f>
        <v>4.4158302273465502</v>
      </c>
    </row>
    <row r="130" spans="1:10" x14ac:dyDescent="0.45">
      <c r="A130" t="s">
        <v>77</v>
      </c>
      <c r="B130" t="str">
        <f>VLOOKUP(Table8[[#This Row],[Player]], FanGraphs_Current___Batter[[Name]:[Team]], 2, FALSE)</f>
        <v>NYY</v>
      </c>
      <c r="C130" s="1">
        <f>VLOOKUP($A130, 'FanGraphs ZiPS - PreSeason - Ba'!$A$2:$AP$1734,42, FALSE)</f>
        <v>2.7168899999999998</v>
      </c>
      <c r="D130" s="2">
        <f>VLOOKUP(Table8[[#This Row],[Player]], 'FanGraphs ZiPS - PreSeason - Ba'!$A$2:$C$1734, 3, FALSE)/Table8[[#This Row],[Pre-Season Projected WAR]]</f>
        <v>53.369845669129042</v>
      </c>
      <c r="E130" s="1">
        <f>VLOOKUP($A130, FanGraphs_Current___Batter[[Name]:[WARWAR - Wins Above Replacement]], 26, FALSE)</f>
        <v>2.9</v>
      </c>
      <c r="F130" s="2">
        <f>IFERROR(VLOOKUP(A130, FanGraphs_Current___Batter[[Name]:[GG - Games Played]], 3, FALSE)/E130, 0)</f>
        <v>29.310344827586206</v>
      </c>
      <c r="G130" s="2">
        <f>F130-D130</f>
        <v>-24.059500841542835</v>
      </c>
      <c r="H130" s="2">
        <f>E130/VLOOKUP(A130, FanGraphs_Current___Batter[[Name]:[GG - Games Played]], 3, FALSE)*VLOOKUP(A130, 'FanGraphs ZiPS - Update - Batte'!$B$2:$D$563, 3, FALSE)</f>
        <v>5.2882352941176469</v>
      </c>
      <c r="I130" s="2">
        <f>H130-C130</f>
        <v>2.5713452941176471</v>
      </c>
      <c r="J130" s="5">
        <f>Table8[[#This Row],[Difference Between Pre-Season Projected and On-Pace WAR]]/Table8[[#This Row],[Pre-Season Projected WAR]]</f>
        <v>0.94642966558000041</v>
      </c>
    </row>
    <row r="131" spans="1:10" x14ac:dyDescent="0.45">
      <c r="A131" t="s">
        <v>66</v>
      </c>
      <c r="B131" t="str">
        <f>VLOOKUP(Table8[[#This Row],[Player]], FanGraphs_Current___Batter[[Name]:[Team]], 2, FALSE)</f>
        <v>MIN</v>
      </c>
      <c r="C131" s="1">
        <f>VLOOKUP($A131, 'FanGraphs ZiPS - PreSeason - Ba'!$A$2:$AP$1734,42, FALSE)</f>
        <v>3.9723099999999998</v>
      </c>
      <c r="D131" s="2">
        <f>VLOOKUP(Table8[[#This Row],[Player]], 'FanGraphs ZiPS - PreSeason - Ba'!$A$2:$C$1734, 3, FALSE)/Table8[[#This Row],[Pre-Season Projected WAR]]</f>
        <v>34.7404910492887</v>
      </c>
      <c r="E131" s="1">
        <f>VLOOKUP($A131, FanGraphs_Current___Batter[[Name]:[WARWAR - Wins Above Replacement]], 26, FALSE)</f>
        <v>2.9</v>
      </c>
      <c r="F131" s="2">
        <f>IFERROR(VLOOKUP(A131, FanGraphs_Current___Batter[[Name]:[GG - Games Played]], 3, FALSE)/E131, 0)</f>
        <v>22.413793103448278</v>
      </c>
      <c r="G131" s="2">
        <f>F131-D131</f>
        <v>-12.326697945840422</v>
      </c>
      <c r="H131" s="2">
        <f>E131/VLOOKUP(A131, FanGraphs_Current___Batter[[Name]:[GG - Games Played]], 3, FALSE)*VLOOKUP(A131, 'FanGraphs ZiPS - Update - Batte'!$B$2:$D$563, 3, FALSE)</f>
        <v>5.8</v>
      </c>
      <c r="I131" s="2">
        <f>H131-C131</f>
        <v>1.82769</v>
      </c>
      <c r="J131" s="5">
        <f>Table8[[#This Row],[Difference Between Pre-Season Projected and On-Pace WAR]]/Table8[[#This Row],[Pre-Season Projected WAR]]</f>
        <v>0.46010759482517732</v>
      </c>
    </row>
    <row r="132" spans="1:10" x14ac:dyDescent="0.45">
      <c r="A132" t="s">
        <v>33</v>
      </c>
      <c r="B132" t="str">
        <f>VLOOKUP(Table8[[#This Row],[Player]], FanGraphs_Current___Batter[[Name]:[Team]], 2, FALSE)</f>
        <v>BAL</v>
      </c>
      <c r="C132" s="1">
        <f>VLOOKUP($A132, 'FanGraphs ZiPS - PreSeason - Ba'!$A$2:$AP$1734,42, FALSE)</f>
        <v>5.1907100000000002</v>
      </c>
      <c r="D132" s="2">
        <f>VLOOKUP(Table8[[#This Row],[Player]], 'FanGraphs ZiPS - PreSeason - Ba'!$A$2:$C$1734, 3, FALSE)/Table8[[#This Row],[Pre-Season Projected WAR]]</f>
        <v>26.008002758774811</v>
      </c>
      <c r="E132" s="1">
        <f>VLOOKUP($A132, FanGraphs_Current___Batter[[Name]:[WARWAR - Wins Above Replacement]], 26, FALSE)</f>
        <v>2.9</v>
      </c>
      <c r="F132" s="2">
        <f>IFERROR(VLOOKUP(A132, FanGraphs_Current___Batter[[Name]:[GG - Games Played]], 3, FALSE)/E132, 0)</f>
        <v>27.241379310344829</v>
      </c>
      <c r="G132" s="2">
        <f>F132-D132</f>
        <v>1.2333765515700179</v>
      </c>
      <c r="H132" s="2">
        <f>E132/VLOOKUP(A132, FanGraphs_Current___Batter[[Name]:[GG - Games Played]], 3, FALSE)*VLOOKUP(A132, 'FanGraphs ZiPS - Update - Batte'!$B$2:$D$563, 3, FALSE)</f>
        <v>5.3594936708860761</v>
      </c>
      <c r="I132" s="2">
        <f>H132-C132</f>
        <v>0.16878367088607593</v>
      </c>
      <c r="J132" s="5">
        <f>Table8[[#This Row],[Difference Between Pre-Season Projected and On-Pace WAR]]/Table8[[#This Row],[Pre-Season Projected WAR]]</f>
        <v>3.2516490207712613E-2</v>
      </c>
    </row>
    <row r="133" spans="1:10" x14ac:dyDescent="0.45">
      <c r="A133" t="s">
        <v>53</v>
      </c>
      <c r="B133" t="str">
        <f>VLOOKUP(Table8[[#This Row],[Player]], FanGraphs_Current___Batter[[Name]:[Team]], 2, FALSE)</f>
        <v>LAD</v>
      </c>
      <c r="C133" s="1">
        <f>VLOOKUP($A133, 'FanGraphs ZiPS - PreSeason - Ba'!$A$2:$AP$1734,42, FALSE)</f>
        <v>4.3840500000000002</v>
      </c>
      <c r="D133" s="2">
        <f>VLOOKUP(Table8[[#This Row],[Player]], 'FanGraphs ZiPS - PreSeason - Ba'!$A$2:$C$1734, 3, FALSE)/Table8[[#This Row],[Pre-Season Projected WAR]]</f>
        <v>33.98683865375623</v>
      </c>
      <c r="E133" s="1">
        <f>VLOOKUP($A133, FanGraphs_Current___Batter[[Name]:[WARWAR - Wins Above Replacement]], 26, FALSE)</f>
        <v>3.1</v>
      </c>
      <c r="F133" s="2">
        <f>IFERROR(VLOOKUP(A133, FanGraphs_Current___Batter[[Name]:[GG - Games Played]], 3, FALSE)/E133, 0)</f>
        <v>27.419354838709676</v>
      </c>
      <c r="G133" s="2">
        <f>F133-D133</f>
        <v>-6.567483815046554</v>
      </c>
      <c r="H133" s="2">
        <f>E133/VLOOKUP(A133, FanGraphs_Current___Batter[[Name]:[GG - Games Played]], 3, FALSE)*VLOOKUP(A133, 'FanGraphs ZiPS - Update - Batte'!$B$2:$D$563, 3, FALSE)</f>
        <v>5.76235294117647</v>
      </c>
      <c r="I133" s="2">
        <f>H133-C133</f>
        <v>1.3783029411764698</v>
      </c>
      <c r="J133" s="5">
        <f>Table8[[#This Row],[Difference Between Pre-Season Projected and On-Pace WAR]]/Table8[[#This Row],[Pre-Season Projected WAR]]</f>
        <v>0.31439033340780093</v>
      </c>
    </row>
    <row r="134" spans="1:10" x14ac:dyDescent="0.45">
      <c r="A134" t="s">
        <v>59</v>
      </c>
      <c r="B134" t="str">
        <f>VLOOKUP(Table8[[#This Row],[Player]], FanGraphs_Current___Batter[[Name]:[Team]], 2, FALSE)</f>
        <v>HOU</v>
      </c>
      <c r="C134" s="1">
        <f>VLOOKUP($A134, 'FanGraphs ZiPS - PreSeason - Ba'!$A$2:$AP$1734,42, FALSE)</f>
        <v>4.2401499999999999</v>
      </c>
      <c r="D134" s="2">
        <f>VLOOKUP(Table8[[#This Row],[Player]], 'FanGraphs ZiPS - PreSeason - Ba'!$A$2:$C$1734, 3, FALSE)/Table8[[#This Row],[Pre-Season Projected WAR]]</f>
        <v>35.847788403712137</v>
      </c>
      <c r="E134" s="1">
        <f>VLOOKUP($A134, FanGraphs_Current___Batter[[Name]:[WARWAR - Wins Above Replacement]], 26, FALSE)</f>
        <v>3.2</v>
      </c>
      <c r="F134" s="2">
        <f>IFERROR(VLOOKUP(A134, FanGraphs_Current___Batter[[Name]:[GG - Games Played]], 3, FALSE)/E134, 0)</f>
        <v>18.75</v>
      </c>
      <c r="G134" s="2">
        <f>F134-D134</f>
        <v>-17.097788403712137</v>
      </c>
      <c r="H134" s="2">
        <f>E134/VLOOKUP(A134, FanGraphs_Current___Batter[[Name]:[GG - Games Played]], 3, FALSE)*VLOOKUP(A134, 'FanGraphs ZiPS - Update - Batte'!$B$2:$D$563, 3, FALSE)</f>
        <v>6.8266666666666671</v>
      </c>
      <c r="I134" s="2">
        <f>H134-C134</f>
        <v>2.5865166666666672</v>
      </c>
      <c r="J134" s="5">
        <f>Table8[[#This Row],[Difference Between Pre-Season Projected and On-Pace WAR]]/Table8[[#This Row],[Pre-Season Projected WAR]]</f>
        <v>0.61000593532461522</v>
      </c>
    </row>
    <row r="135" spans="1:10" x14ac:dyDescent="0.45">
      <c r="A135" t="s">
        <v>35</v>
      </c>
      <c r="B135" t="str">
        <f>VLOOKUP(Table8[[#This Row],[Player]], FanGraphs_Current___Batter[[Name]:[Team]], 2, FALSE)</f>
        <v>CLE</v>
      </c>
      <c r="C135" s="1">
        <f>VLOOKUP($A135, 'FanGraphs ZiPS - PreSeason - Ba'!$A$2:$AP$1734,42, FALSE)</f>
        <v>5.1793500000000003</v>
      </c>
      <c r="D135" s="2">
        <f>VLOOKUP(Table8[[#This Row],[Player]], 'FanGraphs ZiPS - PreSeason - Ba'!$A$2:$C$1734, 3, FALSE)/Table8[[#This Row],[Pre-Season Projected WAR]]</f>
        <v>28.961163080309305</v>
      </c>
      <c r="E135" s="1">
        <f>VLOOKUP($A135, FanGraphs_Current___Batter[[Name]:[WARWAR - Wins Above Replacement]], 26, FALSE)</f>
        <v>3.2</v>
      </c>
      <c r="F135" s="2">
        <f>IFERROR(VLOOKUP(A135, FanGraphs_Current___Batter[[Name]:[GG - Games Played]], 3, FALSE)/E135, 0)</f>
        <v>24.6875</v>
      </c>
      <c r="G135" s="2">
        <f>F135-D135</f>
        <v>-4.273663080309305</v>
      </c>
      <c r="H135" s="2">
        <f>E135/VLOOKUP(A135, FanGraphs_Current___Batter[[Name]:[GG - Games Played]], 3, FALSE)*VLOOKUP(A135, 'FanGraphs ZiPS - Update - Batte'!$B$2:$D$563, 3, FALSE)</f>
        <v>6.2379746835443042</v>
      </c>
      <c r="I135" s="2">
        <f>H135-C135</f>
        <v>1.0586246835443038</v>
      </c>
      <c r="J135" s="5">
        <f>Table8[[#This Row],[Difference Between Pre-Season Projected and On-Pace WAR]]/Table8[[#This Row],[Pre-Season Projected WAR]]</f>
        <v>0.20439334733978273</v>
      </c>
    </row>
    <row r="136" spans="1:10" x14ac:dyDescent="0.45">
      <c r="A136" t="s">
        <v>39</v>
      </c>
      <c r="B136" t="str">
        <f>VLOOKUP(Table8[[#This Row],[Player]], FanGraphs_Current___Batter[[Name]:[Team]], 2, FALSE)</f>
        <v>NYM</v>
      </c>
      <c r="C136" s="1">
        <f>VLOOKUP($A136, 'FanGraphs ZiPS - PreSeason - Ba'!$A$2:$AP$1734,42, FALSE)</f>
        <v>4.9081900000000003</v>
      </c>
      <c r="D136" s="2">
        <f>VLOOKUP(Table8[[#This Row],[Player]], 'FanGraphs ZiPS - PreSeason - Ba'!$A$2:$C$1734, 3, FALSE)/Table8[[#This Row],[Pre-Season Projected WAR]]</f>
        <v>30.561164095114492</v>
      </c>
      <c r="E136" s="1">
        <f>VLOOKUP($A136, FanGraphs_Current___Batter[[Name]:[WARWAR - Wins Above Replacement]], 26, FALSE)</f>
        <v>3.3</v>
      </c>
      <c r="F136" s="2">
        <f>IFERROR(VLOOKUP(A136, FanGraphs_Current___Batter[[Name]:[GG - Games Played]], 3, FALSE)/E136, 0)</f>
        <v>24.848484848484851</v>
      </c>
      <c r="G136" s="2">
        <f>F136-D136</f>
        <v>-5.7126792466296408</v>
      </c>
      <c r="H136" s="2">
        <f>E136/VLOOKUP(A136, FanGraphs_Current___Batter[[Name]:[GG - Games Played]], 3, FALSE)*VLOOKUP(A136, 'FanGraphs ZiPS - Update - Batte'!$B$2:$D$563, 3, FALSE)</f>
        <v>6.3585365853658535</v>
      </c>
      <c r="I136" s="2">
        <f>H136-C136</f>
        <v>1.4503465853658533</v>
      </c>
      <c r="J136" s="5">
        <f>Table8[[#This Row],[Difference Between Pre-Season Projected and On-Pace WAR]]/Table8[[#This Row],[Pre-Season Projected WAR]]</f>
        <v>0.29549519993436546</v>
      </c>
    </row>
    <row r="137" spans="1:10" x14ac:dyDescent="0.45">
      <c r="A137" t="s">
        <v>178</v>
      </c>
      <c r="B137" t="str">
        <f>VLOOKUP(Table8[[#This Row],[Player]], FanGraphs_Current___Batter[[Name]:[Team]], 2, FALSE)</f>
        <v>BOS</v>
      </c>
      <c r="C137" s="1">
        <f>VLOOKUP($A137, 'FanGraphs ZiPS - PreSeason - Ba'!$A$2:$AP$1734,42, FALSE)</f>
        <v>1.60497</v>
      </c>
      <c r="D137" s="2">
        <f>VLOOKUP(Table8[[#This Row],[Player]], 'FanGraphs ZiPS - PreSeason - Ba'!$A$2:$C$1734, 3, FALSE)/Table8[[#This Row],[Pre-Season Projected WAR]]</f>
        <v>70.40630042929152</v>
      </c>
      <c r="E137" s="1">
        <f>VLOOKUP($A137, FanGraphs_Current___Batter[[Name]:[WARWAR - Wins Above Replacement]], 26, FALSE)</f>
        <v>3.4</v>
      </c>
      <c r="F137" s="2">
        <f>IFERROR(VLOOKUP(A137, FanGraphs_Current___Batter[[Name]:[GG - Games Played]], 3, FALSE)/E137, 0)</f>
        <v>24.705882352941178</v>
      </c>
      <c r="G137" s="2">
        <f>F137-D137</f>
        <v>-45.700418076350346</v>
      </c>
      <c r="H137" s="2">
        <f>E137/VLOOKUP(A137, FanGraphs_Current___Batter[[Name]:[GG - Games Played]], 3, FALSE)*VLOOKUP(A137, 'FanGraphs ZiPS - Update - Batte'!$B$2:$D$563, 3, FALSE)</f>
        <v>5.8690476190476195</v>
      </c>
      <c r="I137" s="2">
        <f>H137-C137</f>
        <v>4.2640776190476197</v>
      </c>
      <c r="J137" s="5">
        <f>Table8[[#This Row],[Difference Between Pre-Season Projected and On-Pace WAR]]/Table8[[#This Row],[Pre-Season Projected WAR]]</f>
        <v>2.6567958398272986</v>
      </c>
    </row>
    <row r="138" spans="1:10" x14ac:dyDescent="0.45">
      <c r="A138" t="s">
        <v>27</v>
      </c>
      <c r="B138" t="str">
        <f>VLOOKUP(Table8[[#This Row],[Player]], FanGraphs_Current___Batter[[Name]:[Team]], 2, FALSE)</f>
        <v>LAD</v>
      </c>
      <c r="C138" s="1">
        <f>VLOOKUP($A138, 'FanGraphs ZiPS - PreSeason - Ba'!$A$2:$AP$1734,42, FALSE)</f>
        <v>5.5958399999999999</v>
      </c>
      <c r="D138" s="2">
        <f>VLOOKUP(Table8[[#This Row],[Player]], 'FanGraphs ZiPS - PreSeason - Ba'!$A$2:$C$1734, 3, FALSE)/Table8[[#This Row],[Pre-Season Projected WAR]]</f>
        <v>25.554697775490364</v>
      </c>
      <c r="E138" s="1">
        <f>VLOOKUP($A138, FanGraphs_Current___Batter[[Name]:[WARWAR - Wins Above Replacement]], 26, FALSE)</f>
        <v>3.4</v>
      </c>
      <c r="F138" s="2">
        <f>IFERROR(VLOOKUP(A138, FanGraphs_Current___Batter[[Name]:[GG - Games Played]], 3, FALSE)/E138, 0)</f>
        <v>21.176470588235293</v>
      </c>
      <c r="G138" s="2">
        <f>F138-D138</f>
        <v>-4.3782271872550709</v>
      </c>
      <c r="H138" s="2">
        <f>E138/VLOOKUP(A138, FanGraphs_Current___Batter[[Name]:[GG - Games Played]], 3, FALSE)*VLOOKUP(A138, 'FanGraphs ZiPS - Update - Batte'!$B$2:$D$563, 3, FALSE)</f>
        <v>6.5638888888888891</v>
      </c>
      <c r="I138" s="2">
        <f>H138-C138</f>
        <v>0.96804888888888918</v>
      </c>
      <c r="J138" s="5">
        <f>Table8[[#This Row],[Difference Between Pre-Season Projected and On-Pace WAR]]/Table8[[#This Row],[Pre-Season Projected WAR]]</f>
        <v>0.17299438312905466</v>
      </c>
    </row>
    <row r="139" spans="1:10" x14ac:dyDescent="0.45">
      <c r="A139" t="s">
        <v>72</v>
      </c>
      <c r="B139" t="str">
        <f>VLOOKUP(Table8[[#This Row],[Player]], FanGraphs_Current___Batter[[Name]:[Team]], 2, FALSE)</f>
        <v>ARI</v>
      </c>
      <c r="C139" s="1">
        <f>VLOOKUP($A139, 'FanGraphs ZiPS - PreSeason - Ba'!$A$2:$AP$1734,42, FALSE)</f>
        <v>3.4010899999999999</v>
      </c>
      <c r="D139" s="2">
        <f>VLOOKUP(Table8[[#This Row],[Player]], 'FanGraphs ZiPS - PreSeason - Ba'!$A$2:$C$1734, 3, FALSE)/Table8[[#This Row],[Pre-Season Projected WAR]]</f>
        <v>40.281203966963531</v>
      </c>
      <c r="E139" s="1">
        <f>VLOOKUP($A139, FanGraphs_Current___Batter[[Name]:[WARWAR - Wins Above Replacement]], 26, FALSE)</f>
        <v>3.6</v>
      </c>
      <c r="F139" s="2">
        <f>IFERROR(VLOOKUP(A139, FanGraphs_Current___Batter[[Name]:[GG - Games Played]], 3, FALSE)/E139, 0)</f>
        <v>22.5</v>
      </c>
      <c r="G139" s="2">
        <f>F139-D139</f>
        <v>-17.781203966963531</v>
      </c>
      <c r="H139" s="2">
        <f>E139/VLOOKUP(A139, FanGraphs_Current___Batter[[Name]:[GG - Games Played]], 3, FALSE)*VLOOKUP(A139, 'FanGraphs ZiPS - Update - Batte'!$B$2:$D$563, 3, FALSE)</f>
        <v>6.6222222222222227</v>
      </c>
      <c r="I139" s="2">
        <f>H139-C139</f>
        <v>3.2211322222222227</v>
      </c>
      <c r="J139" s="5">
        <f>Table8[[#This Row],[Difference Between Pre-Season Projected and On-Pace WAR]]/Table8[[#This Row],[Pre-Season Projected WAR]]</f>
        <v>0.94708820472913768</v>
      </c>
    </row>
    <row r="140" spans="1:10" x14ac:dyDescent="0.45">
      <c r="A140" t="s">
        <v>73</v>
      </c>
      <c r="B140" t="str">
        <f>VLOOKUP(Table8[[#This Row],[Player]], FanGraphs_Current___Batter[[Name]:[Team]], 2, FALSE)</f>
        <v>CIN</v>
      </c>
      <c r="C140" s="1">
        <f>VLOOKUP($A140, 'FanGraphs ZiPS - PreSeason - Ba'!$A$2:$AP$1734,42, FALSE)</f>
        <v>2.2942999999999998</v>
      </c>
      <c r="D140" s="2">
        <f>VLOOKUP(Table8[[#This Row],[Player]], 'FanGraphs ZiPS - PreSeason - Ba'!$A$2:$C$1734, 3, FALSE)/Table8[[#This Row],[Pre-Season Projected WAR]]</f>
        <v>60.584927864708199</v>
      </c>
      <c r="E140" s="1">
        <f>VLOOKUP($A140, FanGraphs_Current___Batter[[Name]:[WARWAR - Wins Above Replacement]], 26, FALSE)</f>
        <v>3.7</v>
      </c>
      <c r="F140" s="2">
        <f>IFERROR(VLOOKUP(A140, FanGraphs_Current___Batter[[Name]:[GG - Games Played]], 3, FALSE)/E140, 0)</f>
        <v>22.702702702702702</v>
      </c>
      <c r="G140" s="2">
        <f>F140-D140</f>
        <v>-37.882225162005497</v>
      </c>
      <c r="H140" s="2">
        <f>E140/VLOOKUP(A140, FanGraphs_Current___Batter[[Name]:[GG - Games Played]], 3, FALSE)*VLOOKUP(A140, 'FanGraphs ZiPS - Update - Batte'!$B$2:$D$563, 3, FALSE)</f>
        <v>6.7833333333333341</v>
      </c>
      <c r="I140" s="2">
        <f>H140-C140</f>
        <v>4.4890333333333343</v>
      </c>
      <c r="J140" s="5">
        <f>Table8[[#This Row],[Difference Between Pre-Season Projected and On-Pace WAR]]/Table8[[#This Row],[Pre-Season Projected WAR]]</f>
        <v>1.9566025948364794</v>
      </c>
    </row>
    <row r="141" spans="1:10" x14ac:dyDescent="0.45">
      <c r="A141" t="s">
        <v>70</v>
      </c>
      <c r="B141" t="str">
        <f>VLOOKUP(Table8[[#This Row],[Player]], FanGraphs_Current___Batter[[Name]:[Team]], 2, FALSE)</f>
        <v>PHI</v>
      </c>
      <c r="C141" s="1">
        <f>VLOOKUP($A141, 'FanGraphs ZiPS - PreSeason - Ba'!$A$2:$AP$1734,42, FALSE)</f>
        <v>3.6855000000000002</v>
      </c>
      <c r="D141" s="2">
        <f>VLOOKUP(Table8[[#This Row],[Player]], 'FanGraphs ZiPS - PreSeason - Ba'!$A$2:$C$1734, 3, FALSE)/Table8[[#This Row],[Pre-Season Projected WAR]]</f>
        <v>34.188034188034187</v>
      </c>
      <c r="E141" s="1">
        <f>VLOOKUP($A141, FanGraphs_Current___Batter[[Name]:[WARWAR - Wins Above Replacement]], 26, FALSE)</f>
        <v>3.9</v>
      </c>
      <c r="F141" s="2">
        <f>IFERROR(VLOOKUP(A141, FanGraphs_Current___Batter[[Name]:[GG - Games Played]], 3, FALSE)/E141, 0)</f>
        <v>19.487179487179489</v>
      </c>
      <c r="G141" s="2">
        <f>F141-D141</f>
        <v>-14.700854700854698</v>
      </c>
      <c r="H141" s="2">
        <f>E141/VLOOKUP(A141, FanGraphs_Current___Batter[[Name]:[GG - Games Played]], 3, FALSE)*VLOOKUP(A141, 'FanGraphs ZiPS - Update - Batte'!$B$2:$D$563, 3, FALSE)</f>
        <v>7.132894736842105</v>
      </c>
      <c r="I141" s="2">
        <f>H141-C141</f>
        <v>3.4473947368421047</v>
      </c>
      <c r="J141" s="5">
        <f>Table8[[#This Row],[Difference Between Pre-Season Projected and On-Pace WAR]]/Table8[[#This Row],[Pre-Season Projected WAR]]</f>
        <v>0.93539404065719833</v>
      </c>
    </row>
    <row r="142" spans="1:10" x14ac:dyDescent="0.45">
      <c r="A142" t="s">
        <v>69</v>
      </c>
      <c r="B142" t="str">
        <f>VLOOKUP(Table8[[#This Row],[Player]], FanGraphs_Current___Batter[[Name]:[Team]], 2, FALSE)</f>
        <v>LAD</v>
      </c>
      <c r="C142" s="1">
        <f>VLOOKUP($A142, 'FanGraphs ZiPS - PreSeason - Ba'!$A$2:$AP$1734,42, FALSE)</f>
        <v>3.3418800000000002</v>
      </c>
      <c r="D142" s="2">
        <f>VLOOKUP(Table8[[#This Row],[Player]], 'FanGraphs ZiPS - PreSeason - Ba'!$A$2:$C$1734, 3, FALSE)/Table8[[#This Row],[Pre-Season Projected WAR]]</f>
        <v>43.687984009000921</v>
      </c>
      <c r="E142" s="1">
        <f>VLOOKUP($A142, FanGraphs_Current___Batter[[Name]:[WARWAR - Wins Above Replacement]], 26, FALSE)</f>
        <v>4.5999999999999996</v>
      </c>
      <c r="F142" s="2">
        <f>IFERROR(VLOOKUP(A142, FanGraphs_Current___Batter[[Name]:[GG - Games Played]], 3, FALSE)/E142, 0)</f>
        <v>17.826086956521742</v>
      </c>
      <c r="G142" s="2">
        <f>F142-D142</f>
        <v>-25.861897052479179</v>
      </c>
      <c r="H142" s="2">
        <f>E142/VLOOKUP(A142, FanGraphs_Current___Batter[[Name]:[GG - Games Played]], 3, FALSE)*VLOOKUP(A142, 'FanGraphs ZiPS - Update - Batte'!$B$2:$D$563, 3, FALSE)</f>
        <v>8.5829268292682919</v>
      </c>
      <c r="I142" s="2">
        <f>H142-C142</f>
        <v>5.2410468292682921</v>
      </c>
      <c r="J142" s="5">
        <f>Table8[[#This Row],[Difference Between Pre-Season Projected and On-Pace WAR]]/Table8[[#This Row],[Pre-Season Projected WAR]]</f>
        <v>1.5682929456677954</v>
      </c>
    </row>
    <row r="143" spans="1:10" x14ac:dyDescent="0.45">
      <c r="A143" t="s">
        <v>55</v>
      </c>
      <c r="B143" t="str">
        <f>VLOOKUP(Table8[[#This Row],[Player]], FanGraphs_Current___Batter[[Name]:[Team]], 2, FALSE)</f>
        <v>KCR</v>
      </c>
      <c r="C143" s="1">
        <f>VLOOKUP($A143, 'FanGraphs ZiPS - PreSeason - Ba'!$A$2:$AP$1734,42, FALSE)</f>
        <v>4.3011999999999997</v>
      </c>
      <c r="D143" s="2">
        <f>VLOOKUP(Table8[[#This Row],[Player]], 'FanGraphs ZiPS - PreSeason - Ba'!$A$2:$C$1734, 3, FALSE)/Table8[[#This Row],[Pre-Season Projected WAR]]</f>
        <v>35.338975169720079</v>
      </c>
      <c r="E143" s="1">
        <f>VLOOKUP($A143, FanGraphs_Current___Batter[[Name]:[WARWAR - Wins Above Replacement]], 26, FALSE)</f>
        <v>4.8</v>
      </c>
      <c r="F143" s="2">
        <f>IFERROR(VLOOKUP(A143, FanGraphs_Current___Batter[[Name]:[GG - Games Played]], 3, FALSE)/E143, 0)</f>
        <v>17.916666666666668</v>
      </c>
      <c r="G143" s="2">
        <f>F143-D143</f>
        <v>-17.422308503053411</v>
      </c>
      <c r="H143" s="2">
        <f>E143/VLOOKUP(A143, FanGraphs_Current___Batter[[Name]:[GG - Games Played]], 3, FALSE)*VLOOKUP(A143, 'FanGraphs ZiPS - Update - Batte'!$B$2:$D$563, 3, FALSE)</f>
        <v>8.8744186046511633</v>
      </c>
      <c r="I143" s="2">
        <f>H143-C143</f>
        <v>4.5732186046511636</v>
      </c>
      <c r="J143" s="5">
        <f>Table8[[#This Row],[Difference Between Pre-Season Projected and On-Pace WAR]]/Table8[[#This Row],[Pre-Season Projected WAR]]</f>
        <v>1.0632424915491407</v>
      </c>
    </row>
    <row r="144" spans="1:10" x14ac:dyDescent="0.45">
      <c r="A144" t="s">
        <v>24</v>
      </c>
      <c r="B144" t="str">
        <f>VLOOKUP(Table8[[#This Row],[Player]], FanGraphs_Current___Batter[[Name]:[Team]], 2, FALSE)</f>
        <v>NYY</v>
      </c>
      <c r="C144" s="1">
        <f>VLOOKUP($A144, 'FanGraphs ZiPS - PreSeason - Ba'!$A$2:$AP$1734,42, FALSE)</f>
        <v>5.8446100000000003</v>
      </c>
      <c r="D144" s="2">
        <f>VLOOKUP(Table8[[#This Row],[Player]], 'FanGraphs ZiPS - PreSeason - Ba'!$A$2:$C$1734, 3, FALSE)/Table8[[#This Row],[Pre-Season Projected WAR]]</f>
        <v>26.006867866290477</v>
      </c>
      <c r="E144" s="1">
        <f>VLOOKUP($A144, FanGraphs_Current___Batter[[Name]:[WARWAR - Wins Above Replacement]], 26, FALSE)</f>
        <v>5</v>
      </c>
      <c r="F144" s="2">
        <f>VLOOKUP(A144, FanGraphs_Current___Batter[[Name]:[GG - Games Played]], 3, FALSE)/E144</f>
        <v>16.399999999999999</v>
      </c>
      <c r="G144" s="2">
        <f>F144-D144</f>
        <v>-9.6068678662904787</v>
      </c>
      <c r="H144" s="2">
        <f>E144/VLOOKUP(A144, FanGraphs_Current___Batter[[Name]:[GG - Games Played]], 3, FALSE)*VLOOKUP(A144, 'FanGraphs ZiPS - Update - Batte'!$B$2:$D$563, 3, FALSE)</f>
        <v>9.3902439024390247</v>
      </c>
      <c r="I144" s="2">
        <f>H144-C144</f>
        <v>3.5456339024390244</v>
      </c>
      <c r="J144" s="5">
        <f>Table8[[#This Row],[Difference Between Pre-Season Projected and On-Pace WAR]]/Table8[[#This Row],[Pre-Season Projected WAR]]</f>
        <v>0.60665021317744461</v>
      </c>
    </row>
    <row r="145" spans="1:10" x14ac:dyDescent="0.45">
      <c r="A145" t="s">
        <v>26</v>
      </c>
      <c r="B145" t="str">
        <f>VLOOKUP(Table8[[#This Row],[Player]], FanGraphs_Current___Batter[[Name]:[Team]], 2, FALSE)</f>
        <v>NYY</v>
      </c>
      <c r="C145" s="1">
        <f>VLOOKUP($A145, 'FanGraphs ZiPS - PreSeason - Ba'!$A$2:$AP$1734,42, FALSE)</f>
        <v>5.7937799999999999</v>
      </c>
      <c r="D145" s="2">
        <f>VLOOKUP(Table8[[#This Row],[Player]], 'FanGraphs ZiPS - PreSeason - Ba'!$A$2:$C$1734, 3, FALSE)/Table8[[#This Row],[Pre-Season Projected WAR]]</f>
        <v>22.09265798839445</v>
      </c>
      <c r="E145" s="1">
        <f>VLOOKUP($A145, FanGraphs_Current___Batter[[Name]:[WARWAR - Wins Above Replacement]], 26, FALSE)</f>
        <v>5.9</v>
      </c>
      <c r="F145" s="2">
        <f>IFERROR(VLOOKUP(A145, FanGraphs_Current___Batter[[Name]:[GG - Games Played]], 3, FALSE)/E145, 0)</f>
        <v>14.23728813559322</v>
      </c>
      <c r="G145" s="2">
        <f>F145-D145</f>
        <v>-7.8553698528012301</v>
      </c>
      <c r="H145" s="2">
        <f>E145/VLOOKUP(A145, FanGraphs_Current___Batter[[Name]:[GG - Games Played]], 3, FALSE)*VLOOKUP(A145, 'FanGraphs ZiPS - Update - Batte'!$B$2:$D$563, 3, FALSE)</f>
        <v>10.395238095238096</v>
      </c>
      <c r="I145" s="2">
        <f>H145-C145</f>
        <v>4.6014580952380957</v>
      </c>
      <c r="J145" s="5">
        <f>Table8[[#This Row],[Difference Between Pre-Season Projected and On-Pace WAR]]/Table8[[#This Row],[Pre-Season Projected WAR]]</f>
        <v>0.7942065620783143</v>
      </c>
    </row>
    <row r="146" spans="1:10" x14ac:dyDescent="0.45">
      <c r="A146" t="s">
        <v>45</v>
      </c>
      <c r="B146" t="str">
        <f>VLOOKUP(Table8[[#This Row],[Player]], FanGraphs_Current___Batter[[Name]:[Team]], 2, FALSE)</f>
        <v>BAL</v>
      </c>
      <c r="C146" s="1">
        <f>VLOOKUP($A146, 'FanGraphs ZiPS - PreSeason - Ba'!$A$2:$AP$1734,42, FALSE)</f>
        <v>4.8047599999999999</v>
      </c>
      <c r="D146" s="2">
        <f>VLOOKUP(Table8[[#This Row],[Player]], 'FanGraphs ZiPS - PreSeason - Ba'!$A$2:$C$1734, 3, FALSE)/Table8[[#This Row],[Pre-Season Projected WAR]]</f>
        <v>31.635294999125868</v>
      </c>
      <c r="E146" s="1">
        <f>VLOOKUP($A146, FanGraphs_Current___Batter[[Name]:[WARWAR - Wins Above Replacement]], 26, FALSE)</f>
        <v>6</v>
      </c>
      <c r="F146" s="2">
        <f>IFERROR(VLOOKUP(A146, FanGraphs_Current___Batter[[Name]:[GG - Games Played]], 3, FALSE)/E146, 0)</f>
        <v>13.833333333333334</v>
      </c>
      <c r="G146" s="2">
        <f>F146-D146</f>
        <v>-17.801961665792533</v>
      </c>
      <c r="H146" s="2">
        <f>E146/VLOOKUP(A146, FanGraphs_Current___Batter[[Name]:[GG - Games Played]], 3, FALSE)*VLOOKUP(A146, 'FanGraphs ZiPS - Update - Batte'!$B$2:$D$563, 3, FALSE)</f>
        <v>11.349397590361445</v>
      </c>
      <c r="I146" s="2">
        <f>H146-C146</f>
        <v>6.5446375903614449</v>
      </c>
      <c r="J146" s="5">
        <f>Table8[[#This Row],[Difference Between Pre-Season Projected and On-Pace WAR]]/Table8[[#This Row],[Pre-Season Projected WAR]]</f>
        <v>1.3621154002200828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C953-A5A0-42A9-BB45-940DEE59F0C9}">
  <sheetPr codeName="Sheet9">
    <tabColor rgb="FFFF0000"/>
  </sheetPr>
  <dimension ref="A1:V1734"/>
  <sheetViews>
    <sheetView topLeftCell="A556" workbookViewId="0">
      <selection activeCell="C573" sqref="C573"/>
    </sheetView>
  </sheetViews>
  <sheetFormatPr defaultRowHeight="14.25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>
        <v>1</v>
      </c>
      <c r="B2" t="s">
        <v>26</v>
      </c>
      <c r="C2" t="s">
        <v>25</v>
      </c>
      <c r="D2">
        <v>148</v>
      </c>
      <c r="E2">
        <v>646</v>
      </c>
      <c r="F2">
        <v>52</v>
      </c>
      <c r="G2">
        <v>111</v>
      </c>
      <c r="H2">
        <v>136</v>
      </c>
      <c r="I2">
        <v>8</v>
      </c>
      <c r="J2" s="3">
        <v>0.16200000000000001</v>
      </c>
      <c r="K2" s="3">
        <v>0.25700000000000001</v>
      </c>
      <c r="L2">
        <v>0.36599999999999999</v>
      </c>
      <c r="M2">
        <v>0.34300000000000003</v>
      </c>
      <c r="N2">
        <v>0.30299999999999999</v>
      </c>
      <c r="O2">
        <v>0.42099999999999999</v>
      </c>
      <c r="P2">
        <v>0.66900000000000004</v>
      </c>
      <c r="Q2">
        <v>0.45400000000000001</v>
      </c>
      <c r="R2">
        <v>201</v>
      </c>
      <c r="S2">
        <v>-0.6</v>
      </c>
      <c r="T2">
        <v>75.2</v>
      </c>
      <c r="U2">
        <v>-3.5</v>
      </c>
      <c r="V2">
        <v>9.6</v>
      </c>
    </row>
    <row r="3" spans="1:22" x14ac:dyDescent="0.45">
      <c r="A3">
        <v>2</v>
      </c>
      <c r="B3" t="s">
        <v>45</v>
      </c>
      <c r="C3" t="s">
        <v>34</v>
      </c>
      <c r="D3">
        <v>157</v>
      </c>
      <c r="E3">
        <v>700</v>
      </c>
      <c r="F3">
        <v>42</v>
      </c>
      <c r="G3">
        <v>128</v>
      </c>
      <c r="H3">
        <v>105</v>
      </c>
      <c r="I3">
        <v>21</v>
      </c>
      <c r="J3" s="3">
        <v>0.11600000000000001</v>
      </c>
      <c r="K3" s="3">
        <v>0.23699999999999999</v>
      </c>
      <c r="L3">
        <v>0.28199999999999997</v>
      </c>
      <c r="M3">
        <v>0.317</v>
      </c>
      <c r="N3">
        <v>0.27900000000000003</v>
      </c>
      <c r="O3">
        <v>0.372</v>
      </c>
      <c r="P3">
        <v>0.56200000000000006</v>
      </c>
      <c r="Q3">
        <v>0.39800000000000002</v>
      </c>
      <c r="R3">
        <v>163</v>
      </c>
      <c r="S3">
        <v>2.6</v>
      </c>
      <c r="T3">
        <v>54</v>
      </c>
      <c r="U3">
        <v>14.5</v>
      </c>
      <c r="V3">
        <v>9.5</v>
      </c>
    </row>
    <row r="4" spans="1:22" x14ac:dyDescent="0.45">
      <c r="A4">
        <v>3</v>
      </c>
      <c r="B4" t="s">
        <v>24</v>
      </c>
      <c r="C4" t="s">
        <v>25</v>
      </c>
      <c r="D4">
        <v>154</v>
      </c>
      <c r="E4">
        <v>686</v>
      </c>
      <c r="F4">
        <v>36</v>
      </c>
      <c r="G4">
        <v>120</v>
      </c>
      <c r="H4">
        <v>111</v>
      </c>
      <c r="I4">
        <v>9</v>
      </c>
      <c r="J4" s="3">
        <v>0.19400000000000001</v>
      </c>
      <c r="K4" s="3">
        <v>0.16200000000000001</v>
      </c>
      <c r="L4">
        <v>0.25700000000000001</v>
      </c>
      <c r="M4">
        <v>0.307</v>
      </c>
      <c r="N4">
        <v>0.29399999999999998</v>
      </c>
      <c r="O4">
        <v>0.432</v>
      </c>
      <c r="P4">
        <v>0.55100000000000005</v>
      </c>
      <c r="Q4">
        <v>0.42099999999999999</v>
      </c>
      <c r="R4">
        <v>179</v>
      </c>
      <c r="S4">
        <v>-2.9</v>
      </c>
      <c r="T4">
        <v>59.9</v>
      </c>
      <c r="U4">
        <v>-1.7</v>
      </c>
      <c r="V4">
        <v>8.3000000000000007</v>
      </c>
    </row>
    <row r="5" spans="1:22" x14ac:dyDescent="0.45">
      <c r="A5">
        <v>4</v>
      </c>
      <c r="B5" t="s">
        <v>55</v>
      </c>
      <c r="C5" t="s">
        <v>56</v>
      </c>
      <c r="D5">
        <v>159</v>
      </c>
      <c r="E5">
        <v>696</v>
      </c>
      <c r="F5">
        <v>24</v>
      </c>
      <c r="G5">
        <v>114</v>
      </c>
      <c r="H5">
        <v>100</v>
      </c>
      <c r="I5">
        <v>39</v>
      </c>
      <c r="J5" s="3">
        <v>6.8000000000000005E-2</v>
      </c>
      <c r="K5" s="3">
        <v>0.17499999999999999</v>
      </c>
      <c r="L5">
        <v>0.217</v>
      </c>
      <c r="M5">
        <v>0.33600000000000002</v>
      </c>
      <c r="N5">
        <v>0.3</v>
      </c>
      <c r="O5">
        <v>0.35099999999999998</v>
      </c>
      <c r="P5">
        <v>0.51600000000000001</v>
      </c>
      <c r="Q5">
        <v>0.36899999999999999</v>
      </c>
      <c r="R5">
        <v>137</v>
      </c>
      <c r="S5">
        <v>2.5</v>
      </c>
      <c r="T5">
        <v>32.4</v>
      </c>
      <c r="U5">
        <v>17.2</v>
      </c>
      <c r="V5">
        <v>7.5</v>
      </c>
    </row>
    <row r="6" spans="1:22" x14ac:dyDescent="0.45">
      <c r="A6">
        <v>5</v>
      </c>
      <c r="B6" t="s">
        <v>69</v>
      </c>
      <c r="C6" t="s">
        <v>28</v>
      </c>
      <c r="D6">
        <v>153</v>
      </c>
      <c r="E6">
        <v>678</v>
      </c>
      <c r="F6">
        <v>46</v>
      </c>
      <c r="G6">
        <v>115</v>
      </c>
      <c r="H6">
        <v>119</v>
      </c>
      <c r="I6">
        <v>26</v>
      </c>
      <c r="J6" s="3">
        <v>0.124</v>
      </c>
      <c r="K6" s="3">
        <v>0.216</v>
      </c>
      <c r="L6">
        <v>0.309</v>
      </c>
      <c r="M6">
        <v>0.32400000000000001</v>
      </c>
      <c r="N6">
        <v>0.29799999999999999</v>
      </c>
      <c r="O6">
        <v>0.38700000000000001</v>
      </c>
      <c r="P6">
        <v>0.60699999999999998</v>
      </c>
      <c r="Q6">
        <v>0.41699999999999998</v>
      </c>
      <c r="R6">
        <v>176</v>
      </c>
      <c r="S6">
        <v>1.5</v>
      </c>
      <c r="T6">
        <v>61.4</v>
      </c>
      <c r="U6">
        <v>-16.5</v>
      </c>
      <c r="V6">
        <v>7</v>
      </c>
    </row>
    <row r="7" spans="1:22" x14ac:dyDescent="0.45">
      <c r="A7">
        <v>6</v>
      </c>
      <c r="B7" t="s">
        <v>27</v>
      </c>
      <c r="C7" t="s">
        <v>28</v>
      </c>
      <c r="D7">
        <v>139</v>
      </c>
      <c r="E7">
        <v>637</v>
      </c>
      <c r="F7">
        <v>23</v>
      </c>
      <c r="G7">
        <v>101</v>
      </c>
      <c r="H7">
        <v>84</v>
      </c>
      <c r="I7">
        <v>15</v>
      </c>
      <c r="J7" s="3">
        <v>0.13900000000000001</v>
      </c>
      <c r="K7" s="3">
        <v>0.121</v>
      </c>
      <c r="L7">
        <v>0.20200000000000001</v>
      </c>
      <c r="M7">
        <v>0.309</v>
      </c>
      <c r="N7">
        <v>0.29499999999999998</v>
      </c>
      <c r="O7">
        <v>0.39700000000000002</v>
      </c>
      <c r="P7">
        <v>0.497</v>
      </c>
      <c r="Q7">
        <v>0.38900000000000001</v>
      </c>
      <c r="R7">
        <v>157</v>
      </c>
      <c r="S7">
        <v>1.7</v>
      </c>
      <c r="T7">
        <v>43.9</v>
      </c>
      <c r="U7">
        <v>-0.5</v>
      </c>
      <c r="V7">
        <v>6.7</v>
      </c>
    </row>
    <row r="8" spans="1:22" x14ac:dyDescent="0.45">
      <c r="A8">
        <v>7</v>
      </c>
      <c r="B8" t="s">
        <v>39</v>
      </c>
      <c r="C8" t="s">
        <v>40</v>
      </c>
      <c r="D8">
        <v>158</v>
      </c>
      <c r="E8">
        <v>702</v>
      </c>
      <c r="F8">
        <v>25</v>
      </c>
      <c r="G8">
        <v>101</v>
      </c>
      <c r="H8">
        <v>83</v>
      </c>
      <c r="I8">
        <v>26</v>
      </c>
      <c r="J8" s="3">
        <v>7.5999999999999998E-2</v>
      </c>
      <c r="K8" s="3">
        <v>0.18099999999999999</v>
      </c>
      <c r="L8">
        <v>0.188</v>
      </c>
      <c r="M8">
        <v>0.27200000000000002</v>
      </c>
      <c r="N8">
        <v>0.249</v>
      </c>
      <c r="O8">
        <v>0.31900000000000001</v>
      </c>
      <c r="P8">
        <v>0.437</v>
      </c>
      <c r="Q8">
        <v>0.33</v>
      </c>
      <c r="R8">
        <v>118</v>
      </c>
      <c r="S8">
        <v>3.9</v>
      </c>
      <c r="T8">
        <v>18.8</v>
      </c>
      <c r="U8">
        <v>17.8</v>
      </c>
      <c r="V8">
        <v>6.3</v>
      </c>
    </row>
    <row r="9" spans="1:22" x14ac:dyDescent="0.45">
      <c r="A9">
        <v>8</v>
      </c>
      <c r="B9" t="s">
        <v>70</v>
      </c>
      <c r="C9" t="s">
        <v>38</v>
      </c>
      <c r="D9">
        <v>139</v>
      </c>
      <c r="E9">
        <v>609</v>
      </c>
      <c r="F9">
        <v>34</v>
      </c>
      <c r="G9">
        <v>94</v>
      </c>
      <c r="H9">
        <v>100</v>
      </c>
      <c r="I9">
        <v>9</v>
      </c>
      <c r="J9" s="3">
        <v>0.14199999999999999</v>
      </c>
      <c r="K9" s="3">
        <v>0.214</v>
      </c>
      <c r="L9">
        <v>0.26900000000000002</v>
      </c>
      <c r="M9">
        <v>0.33400000000000002</v>
      </c>
      <c r="N9">
        <v>0.29599999999999999</v>
      </c>
      <c r="O9">
        <v>0.39600000000000002</v>
      </c>
      <c r="P9">
        <v>0.56499999999999995</v>
      </c>
      <c r="Q9">
        <v>0.40500000000000003</v>
      </c>
      <c r="R9">
        <v>165</v>
      </c>
      <c r="S9">
        <v>-2.9</v>
      </c>
      <c r="T9">
        <v>43.2</v>
      </c>
      <c r="U9">
        <v>-4.7</v>
      </c>
      <c r="V9">
        <v>6.1</v>
      </c>
    </row>
    <row r="10" spans="1:22" x14ac:dyDescent="0.45">
      <c r="A10">
        <v>9</v>
      </c>
      <c r="B10" t="s">
        <v>35</v>
      </c>
      <c r="C10" t="s">
        <v>36</v>
      </c>
      <c r="D10">
        <v>154</v>
      </c>
      <c r="E10">
        <v>670</v>
      </c>
      <c r="F10">
        <v>38</v>
      </c>
      <c r="G10">
        <v>115</v>
      </c>
      <c r="H10">
        <v>130</v>
      </c>
      <c r="I10">
        <v>27</v>
      </c>
      <c r="J10" s="3">
        <v>8.4000000000000005E-2</v>
      </c>
      <c r="K10" s="3">
        <v>0.124</v>
      </c>
      <c r="L10">
        <v>0.25700000000000001</v>
      </c>
      <c r="M10">
        <v>0.26700000000000002</v>
      </c>
      <c r="N10">
        <v>0.27900000000000003</v>
      </c>
      <c r="O10">
        <v>0.34</v>
      </c>
      <c r="P10">
        <v>0.53500000000000003</v>
      </c>
      <c r="Q10">
        <v>0.37</v>
      </c>
      <c r="R10">
        <v>144</v>
      </c>
      <c r="S10">
        <v>3.4</v>
      </c>
      <c r="T10">
        <v>37.4</v>
      </c>
      <c r="U10">
        <v>-1.4</v>
      </c>
      <c r="V10">
        <v>6</v>
      </c>
    </row>
    <row r="11" spans="1:22" x14ac:dyDescent="0.45">
      <c r="A11">
        <v>10</v>
      </c>
      <c r="B11" t="s">
        <v>72</v>
      </c>
      <c r="C11" t="s">
        <v>52</v>
      </c>
      <c r="D11">
        <v>149</v>
      </c>
      <c r="E11">
        <v>654</v>
      </c>
      <c r="F11">
        <v>28</v>
      </c>
      <c r="G11">
        <v>98</v>
      </c>
      <c r="H11">
        <v>87</v>
      </c>
      <c r="I11">
        <v>6</v>
      </c>
      <c r="J11" s="3">
        <v>9.2999999999999999E-2</v>
      </c>
      <c r="K11" s="3">
        <v>0.17899999999999999</v>
      </c>
      <c r="L11">
        <v>0.221</v>
      </c>
      <c r="M11">
        <v>0.308</v>
      </c>
      <c r="N11">
        <v>0.28499999999999998</v>
      </c>
      <c r="O11">
        <v>0.35299999999999998</v>
      </c>
      <c r="P11">
        <v>0.50600000000000001</v>
      </c>
      <c r="Q11">
        <v>0.36599999999999999</v>
      </c>
      <c r="R11">
        <v>138</v>
      </c>
      <c r="S11">
        <v>0.1</v>
      </c>
      <c r="T11">
        <v>29.2</v>
      </c>
      <c r="U11">
        <v>5.7</v>
      </c>
      <c r="V11">
        <v>5.9</v>
      </c>
    </row>
    <row r="12" spans="1:22" x14ac:dyDescent="0.45">
      <c r="A12">
        <v>11</v>
      </c>
      <c r="B12" t="s">
        <v>71</v>
      </c>
      <c r="C12" t="s">
        <v>36</v>
      </c>
      <c r="D12">
        <v>126</v>
      </c>
      <c r="E12">
        <v>562</v>
      </c>
      <c r="F12">
        <v>11</v>
      </c>
      <c r="G12">
        <v>93</v>
      </c>
      <c r="H12">
        <v>52</v>
      </c>
      <c r="I12">
        <v>12</v>
      </c>
      <c r="J12" s="3">
        <v>8.5999999999999993E-2</v>
      </c>
      <c r="K12" s="3">
        <v>8.7999999999999995E-2</v>
      </c>
      <c r="L12">
        <v>0.13600000000000001</v>
      </c>
      <c r="M12">
        <v>0.34699999999999998</v>
      </c>
      <c r="N12">
        <v>0.32800000000000001</v>
      </c>
      <c r="O12">
        <v>0.39200000000000002</v>
      </c>
      <c r="P12">
        <v>0.46400000000000002</v>
      </c>
      <c r="Q12">
        <v>0.375</v>
      </c>
      <c r="R12">
        <v>147</v>
      </c>
      <c r="S12">
        <v>0.4</v>
      </c>
      <c r="T12">
        <v>31.2</v>
      </c>
      <c r="U12">
        <v>6.4</v>
      </c>
      <c r="V12">
        <v>5.8</v>
      </c>
    </row>
    <row r="13" spans="1:22" x14ac:dyDescent="0.45">
      <c r="A13">
        <v>12</v>
      </c>
      <c r="B13" t="s">
        <v>59</v>
      </c>
      <c r="C13" t="s">
        <v>42</v>
      </c>
      <c r="D13">
        <v>128</v>
      </c>
      <c r="E13">
        <v>545</v>
      </c>
      <c r="F13">
        <v>34</v>
      </c>
      <c r="G13">
        <v>83</v>
      </c>
      <c r="H13">
        <v>86</v>
      </c>
      <c r="I13">
        <v>21</v>
      </c>
      <c r="J13" s="3">
        <v>0.14899999999999999</v>
      </c>
      <c r="K13" s="3">
        <v>0.155</v>
      </c>
      <c r="L13">
        <v>0.28199999999999997</v>
      </c>
      <c r="M13">
        <v>0.26300000000000001</v>
      </c>
      <c r="N13">
        <v>0.27</v>
      </c>
      <c r="O13">
        <v>0.379</v>
      </c>
      <c r="P13">
        <v>0.55100000000000005</v>
      </c>
      <c r="Q13">
        <v>0.39700000000000002</v>
      </c>
      <c r="R13">
        <v>161</v>
      </c>
      <c r="S13">
        <v>1.9</v>
      </c>
      <c r="T13">
        <v>40.5</v>
      </c>
      <c r="U13">
        <v>-2.5</v>
      </c>
      <c r="V13">
        <v>5.8</v>
      </c>
    </row>
    <row r="14" spans="1:22" x14ac:dyDescent="0.45">
      <c r="A14">
        <v>13</v>
      </c>
      <c r="B14" t="s">
        <v>73</v>
      </c>
      <c r="C14" t="s">
        <v>74</v>
      </c>
      <c r="D14">
        <v>154</v>
      </c>
      <c r="E14">
        <v>667</v>
      </c>
      <c r="F14">
        <v>26</v>
      </c>
      <c r="G14">
        <v>101</v>
      </c>
      <c r="H14">
        <v>77</v>
      </c>
      <c r="I14">
        <v>64</v>
      </c>
      <c r="J14" s="3">
        <v>9.9000000000000005E-2</v>
      </c>
      <c r="K14" s="3">
        <v>0.309</v>
      </c>
      <c r="L14">
        <v>0.21</v>
      </c>
      <c r="M14">
        <v>0.33600000000000002</v>
      </c>
      <c r="N14">
        <v>0.248</v>
      </c>
      <c r="O14">
        <v>0.32900000000000001</v>
      </c>
      <c r="P14">
        <v>0.45800000000000002</v>
      </c>
      <c r="Q14">
        <v>0.34100000000000003</v>
      </c>
      <c r="R14">
        <v>116</v>
      </c>
      <c r="S14">
        <v>8.1</v>
      </c>
      <c r="T14">
        <v>20.9</v>
      </c>
      <c r="U14">
        <v>11.6</v>
      </c>
      <c r="V14">
        <v>5.7</v>
      </c>
    </row>
    <row r="15" spans="1:22" x14ac:dyDescent="0.45">
      <c r="A15">
        <v>14</v>
      </c>
      <c r="B15" t="s">
        <v>53</v>
      </c>
      <c r="C15" t="s">
        <v>28</v>
      </c>
      <c r="D15">
        <v>158</v>
      </c>
      <c r="E15">
        <v>693</v>
      </c>
      <c r="F15">
        <v>24</v>
      </c>
      <c r="G15">
        <v>103</v>
      </c>
      <c r="H15">
        <v>97</v>
      </c>
      <c r="I15">
        <v>9</v>
      </c>
      <c r="J15" s="3">
        <v>0.125</v>
      </c>
      <c r="K15" s="3">
        <v>0.154</v>
      </c>
      <c r="L15">
        <v>0.20499999999999999</v>
      </c>
      <c r="M15">
        <v>0.32500000000000001</v>
      </c>
      <c r="N15">
        <v>0.29699999999999999</v>
      </c>
      <c r="O15">
        <v>0.39300000000000002</v>
      </c>
      <c r="P15">
        <v>0.502</v>
      </c>
      <c r="Q15">
        <v>0.38300000000000001</v>
      </c>
      <c r="R15">
        <v>152</v>
      </c>
      <c r="S15">
        <v>-1.3</v>
      </c>
      <c r="T15">
        <v>41.2</v>
      </c>
      <c r="U15">
        <v>-9.8000000000000007</v>
      </c>
      <c r="V15">
        <v>5.7</v>
      </c>
    </row>
    <row r="16" spans="1:22" x14ac:dyDescent="0.45">
      <c r="A16">
        <v>15</v>
      </c>
      <c r="B16" t="s">
        <v>33</v>
      </c>
      <c r="C16" t="s">
        <v>34</v>
      </c>
      <c r="D16">
        <v>146</v>
      </c>
      <c r="E16">
        <v>650</v>
      </c>
      <c r="F16">
        <v>25</v>
      </c>
      <c r="G16">
        <v>82</v>
      </c>
      <c r="H16">
        <v>93</v>
      </c>
      <c r="I16">
        <v>2</v>
      </c>
      <c r="J16" s="3">
        <v>9.5000000000000001E-2</v>
      </c>
      <c r="K16" s="3">
        <v>0.17299999999999999</v>
      </c>
      <c r="L16">
        <v>0.17799999999999999</v>
      </c>
      <c r="M16">
        <v>0.313</v>
      </c>
      <c r="N16">
        <v>0.28599999999999998</v>
      </c>
      <c r="O16">
        <v>0.35399999999999998</v>
      </c>
      <c r="P16">
        <v>0.46300000000000002</v>
      </c>
      <c r="Q16">
        <v>0.35499999999999998</v>
      </c>
      <c r="R16">
        <v>133</v>
      </c>
      <c r="S16">
        <v>-1</v>
      </c>
      <c r="T16">
        <v>24.3</v>
      </c>
      <c r="U16">
        <v>7.1</v>
      </c>
      <c r="V16">
        <v>5.4</v>
      </c>
    </row>
    <row r="17" spans="1:22" x14ac:dyDescent="0.45">
      <c r="A17">
        <v>16</v>
      </c>
      <c r="B17" t="s">
        <v>29</v>
      </c>
      <c r="C17" t="s">
        <v>30</v>
      </c>
      <c r="D17">
        <v>146</v>
      </c>
      <c r="E17">
        <v>631</v>
      </c>
      <c r="F17">
        <v>29</v>
      </c>
      <c r="G17">
        <v>95</v>
      </c>
      <c r="H17">
        <v>78</v>
      </c>
      <c r="I17">
        <v>18</v>
      </c>
      <c r="J17" s="3">
        <v>0.09</v>
      </c>
      <c r="K17" s="3">
        <v>0.21199999999999999</v>
      </c>
      <c r="L17">
        <v>0.21099999999999999</v>
      </c>
      <c r="M17">
        <v>0.314</v>
      </c>
      <c r="N17">
        <v>0.27600000000000002</v>
      </c>
      <c r="O17">
        <v>0.35</v>
      </c>
      <c r="P17">
        <v>0.48699999999999999</v>
      </c>
      <c r="Q17">
        <v>0.36299999999999999</v>
      </c>
      <c r="R17">
        <v>142</v>
      </c>
      <c r="S17">
        <v>1.5</v>
      </c>
      <c r="T17">
        <v>32.299999999999997</v>
      </c>
      <c r="U17">
        <v>-1.9</v>
      </c>
      <c r="V17">
        <v>5.4</v>
      </c>
    </row>
    <row r="18" spans="1:22" x14ac:dyDescent="0.45">
      <c r="A18">
        <v>17</v>
      </c>
      <c r="B18" t="s">
        <v>50</v>
      </c>
      <c r="C18" t="s">
        <v>28</v>
      </c>
      <c r="D18">
        <v>134</v>
      </c>
      <c r="E18">
        <v>565</v>
      </c>
      <c r="F18">
        <v>21</v>
      </c>
      <c r="G18">
        <v>73</v>
      </c>
      <c r="H18">
        <v>89</v>
      </c>
      <c r="I18">
        <v>1</v>
      </c>
      <c r="J18" s="3">
        <v>9.7000000000000003E-2</v>
      </c>
      <c r="K18" s="3">
        <v>0.16800000000000001</v>
      </c>
      <c r="L18">
        <v>0.19600000000000001</v>
      </c>
      <c r="M18">
        <v>0.28499999999999998</v>
      </c>
      <c r="N18">
        <v>0.26600000000000001</v>
      </c>
      <c r="O18">
        <v>0.34599999999999997</v>
      </c>
      <c r="P18">
        <v>0.46100000000000002</v>
      </c>
      <c r="Q18">
        <v>0.34699999999999998</v>
      </c>
      <c r="R18">
        <v>128</v>
      </c>
      <c r="S18">
        <v>-0.6</v>
      </c>
      <c r="T18">
        <v>18</v>
      </c>
      <c r="U18">
        <v>13.1</v>
      </c>
      <c r="V18">
        <v>5.2</v>
      </c>
    </row>
    <row r="19" spans="1:22" x14ac:dyDescent="0.45">
      <c r="A19">
        <v>18</v>
      </c>
      <c r="B19" t="s">
        <v>66</v>
      </c>
      <c r="C19" t="s">
        <v>67</v>
      </c>
      <c r="D19">
        <v>130</v>
      </c>
      <c r="E19">
        <v>549</v>
      </c>
      <c r="F19">
        <v>19</v>
      </c>
      <c r="G19">
        <v>79</v>
      </c>
      <c r="H19">
        <v>76</v>
      </c>
      <c r="I19">
        <v>0</v>
      </c>
      <c r="J19" s="3">
        <v>9.9000000000000005E-2</v>
      </c>
      <c r="K19" s="3">
        <v>0.188</v>
      </c>
      <c r="L19">
        <v>0.187</v>
      </c>
      <c r="M19">
        <v>0.33400000000000002</v>
      </c>
      <c r="N19">
        <v>0.29299999999999998</v>
      </c>
      <c r="O19">
        <v>0.36399999999999999</v>
      </c>
      <c r="P19">
        <v>0.48</v>
      </c>
      <c r="Q19">
        <v>0.36399999999999999</v>
      </c>
      <c r="R19">
        <v>139</v>
      </c>
      <c r="S19">
        <v>-0.7</v>
      </c>
      <c r="T19">
        <v>24.1</v>
      </c>
      <c r="U19">
        <v>8.1</v>
      </c>
      <c r="V19">
        <v>5.2</v>
      </c>
    </row>
    <row r="20" spans="1:22" x14ac:dyDescent="0.45">
      <c r="A20">
        <v>19</v>
      </c>
      <c r="B20" t="s">
        <v>62</v>
      </c>
      <c r="C20" t="s">
        <v>63</v>
      </c>
      <c r="D20">
        <v>158</v>
      </c>
      <c r="E20">
        <v>677</v>
      </c>
      <c r="F20">
        <v>26</v>
      </c>
      <c r="G20">
        <v>83</v>
      </c>
      <c r="H20">
        <v>99</v>
      </c>
      <c r="I20">
        <v>14</v>
      </c>
      <c r="J20" s="3">
        <v>0.111</v>
      </c>
      <c r="K20" s="3">
        <v>0.224</v>
      </c>
      <c r="L20">
        <v>0.188</v>
      </c>
      <c r="M20">
        <v>0.27700000000000002</v>
      </c>
      <c r="N20">
        <v>0.23899999999999999</v>
      </c>
      <c r="O20">
        <v>0.32500000000000001</v>
      </c>
      <c r="P20">
        <v>0.42799999999999999</v>
      </c>
      <c r="Q20">
        <v>0.33</v>
      </c>
      <c r="R20">
        <v>114</v>
      </c>
      <c r="S20">
        <v>1.8</v>
      </c>
      <c r="T20">
        <v>12.7</v>
      </c>
      <c r="U20">
        <v>13.2</v>
      </c>
      <c r="V20">
        <v>5.0999999999999996</v>
      </c>
    </row>
    <row r="21" spans="1:22" x14ac:dyDescent="0.45">
      <c r="A21">
        <v>20</v>
      </c>
      <c r="B21" t="s">
        <v>41</v>
      </c>
      <c r="C21" t="s">
        <v>42</v>
      </c>
      <c r="D21">
        <v>148</v>
      </c>
      <c r="E21">
        <v>639</v>
      </c>
      <c r="F21">
        <v>34</v>
      </c>
      <c r="G21">
        <v>94</v>
      </c>
      <c r="H21">
        <v>92</v>
      </c>
      <c r="I21">
        <v>5</v>
      </c>
      <c r="J21" s="3">
        <v>0.107</v>
      </c>
      <c r="K21" s="3">
        <v>0.16500000000000001</v>
      </c>
      <c r="L21">
        <v>0.252</v>
      </c>
      <c r="M21">
        <v>0.31</v>
      </c>
      <c r="N21">
        <v>0.29599999999999999</v>
      </c>
      <c r="O21">
        <v>0.379</v>
      </c>
      <c r="P21">
        <v>0.54700000000000004</v>
      </c>
      <c r="Q21">
        <v>0.39300000000000002</v>
      </c>
      <c r="R21">
        <v>158</v>
      </c>
      <c r="S21">
        <v>-2.2999999999999998</v>
      </c>
      <c r="T21">
        <v>41</v>
      </c>
      <c r="U21">
        <v>-13.3</v>
      </c>
      <c r="V21">
        <v>5</v>
      </c>
    </row>
    <row r="22" spans="1:22" x14ac:dyDescent="0.45">
      <c r="A22">
        <v>21</v>
      </c>
      <c r="B22" t="s">
        <v>75</v>
      </c>
      <c r="C22" t="s">
        <v>76</v>
      </c>
      <c r="D22">
        <v>143</v>
      </c>
      <c r="E22">
        <v>616</v>
      </c>
      <c r="F22">
        <v>34</v>
      </c>
      <c r="G22">
        <v>95</v>
      </c>
      <c r="H22">
        <v>94</v>
      </c>
      <c r="I22">
        <v>3</v>
      </c>
      <c r="J22" s="3">
        <v>0.104</v>
      </c>
      <c r="K22" s="3">
        <v>0.216</v>
      </c>
      <c r="L22">
        <v>0.26700000000000002</v>
      </c>
      <c r="M22">
        <v>0.313</v>
      </c>
      <c r="N22">
        <v>0.28299999999999997</v>
      </c>
      <c r="O22">
        <v>0.36099999999999999</v>
      </c>
      <c r="P22">
        <v>0.54900000000000004</v>
      </c>
      <c r="Q22">
        <v>0.38400000000000001</v>
      </c>
      <c r="R22">
        <v>145</v>
      </c>
      <c r="S22">
        <v>-1</v>
      </c>
      <c r="T22">
        <v>31.3</v>
      </c>
      <c r="U22">
        <v>-4.2</v>
      </c>
      <c r="V22">
        <v>4.9000000000000004</v>
      </c>
    </row>
    <row r="23" spans="1:22" x14ac:dyDescent="0.45">
      <c r="A23">
        <v>22</v>
      </c>
      <c r="B23" t="s">
        <v>79</v>
      </c>
      <c r="C23" t="s">
        <v>63</v>
      </c>
      <c r="D23">
        <v>149</v>
      </c>
      <c r="E23">
        <v>649</v>
      </c>
      <c r="F23">
        <v>19</v>
      </c>
      <c r="G23">
        <v>98</v>
      </c>
      <c r="H23">
        <v>87</v>
      </c>
      <c r="I23">
        <v>7</v>
      </c>
      <c r="J23" s="3">
        <v>8.5999999999999993E-2</v>
      </c>
      <c r="K23" s="3">
        <v>0.19800000000000001</v>
      </c>
      <c r="L23">
        <v>0.161</v>
      </c>
      <c r="M23">
        <v>0.33800000000000002</v>
      </c>
      <c r="N23">
        <v>0.28699999999999998</v>
      </c>
      <c r="O23">
        <v>0.35199999999999998</v>
      </c>
      <c r="P23">
        <v>0.44900000000000001</v>
      </c>
      <c r="Q23">
        <v>0.34899999999999998</v>
      </c>
      <c r="R23">
        <v>127</v>
      </c>
      <c r="S23">
        <v>-1.5</v>
      </c>
      <c r="T23">
        <v>18.600000000000001</v>
      </c>
      <c r="U23">
        <v>6.4</v>
      </c>
      <c r="V23">
        <v>4.9000000000000004</v>
      </c>
    </row>
    <row r="24" spans="1:22" x14ac:dyDescent="0.45">
      <c r="A24">
        <v>23</v>
      </c>
      <c r="B24" t="s">
        <v>81</v>
      </c>
      <c r="C24" t="s">
        <v>40</v>
      </c>
      <c r="D24">
        <v>148</v>
      </c>
      <c r="E24">
        <v>656</v>
      </c>
      <c r="F24">
        <v>23</v>
      </c>
      <c r="G24">
        <v>96</v>
      </c>
      <c r="H24">
        <v>87</v>
      </c>
      <c r="I24">
        <v>7</v>
      </c>
      <c r="J24" s="3">
        <v>0.123</v>
      </c>
      <c r="K24" s="3">
        <v>0.223</v>
      </c>
      <c r="L24">
        <v>0.188</v>
      </c>
      <c r="M24">
        <v>0.30399999999999999</v>
      </c>
      <c r="N24">
        <v>0.253</v>
      </c>
      <c r="O24">
        <v>0.36499999999999999</v>
      </c>
      <c r="P24">
        <v>0.442</v>
      </c>
      <c r="Q24">
        <v>0.35599999999999998</v>
      </c>
      <c r="R24">
        <v>136</v>
      </c>
      <c r="S24">
        <v>-0.7</v>
      </c>
      <c r="T24">
        <v>27</v>
      </c>
      <c r="U24">
        <v>-5.4</v>
      </c>
      <c r="V24">
        <v>4.5</v>
      </c>
    </row>
    <row r="25" spans="1:22" x14ac:dyDescent="0.45">
      <c r="A25">
        <v>24</v>
      </c>
      <c r="B25" t="s">
        <v>22</v>
      </c>
      <c r="C25" t="s">
        <v>23</v>
      </c>
      <c r="D25">
        <v>117</v>
      </c>
      <c r="E25">
        <v>529</v>
      </c>
      <c r="F25">
        <v>21</v>
      </c>
      <c r="G25">
        <v>99</v>
      </c>
      <c r="H25">
        <v>61</v>
      </c>
      <c r="I25">
        <v>39</v>
      </c>
      <c r="J25" s="3">
        <v>0.125</v>
      </c>
      <c r="K25" s="3">
        <v>0.20399999999999999</v>
      </c>
      <c r="L25">
        <v>0.19400000000000001</v>
      </c>
      <c r="M25">
        <v>0.32</v>
      </c>
      <c r="N25">
        <v>0.27500000000000002</v>
      </c>
      <c r="O25">
        <v>0.375</v>
      </c>
      <c r="P25">
        <v>0.46899999999999997</v>
      </c>
      <c r="Q25">
        <v>0.37</v>
      </c>
      <c r="R25">
        <v>140</v>
      </c>
      <c r="S25">
        <v>4</v>
      </c>
      <c r="T25">
        <v>28.4</v>
      </c>
      <c r="U25">
        <v>-3.2</v>
      </c>
      <c r="V25">
        <v>4.5</v>
      </c>
    </row>
    <row r="26" spans="1:22" x14ac:dyDescent="0.45">
      <c r="A26">
        <v>25</v>
      </c>
      <c r="B26" t="s">
        <v>82</v>
      </c>
      <c r="C26" t="s">
        <v>30</v>
      </c>
      <c r="D26">
        <v>156</v>
      </c>
      <c r="E26">
        <v>601</v>
      </c>
      <c r="F26">
        <v>17</v>
      </c>
      <c r="G26">
        <v>76</v>
      </c>
      <c r="H26">
        <v>66</v>
      </c>
      <c r="I26">
        <v>26</v>
      </c>
      <c r="J26" s="3">
        <v>0.127</v>
      </c>
      <c r="K26" s="3">
        <v>0.16500000000000001</v>
      </c>
      <c r="L26">
        <v>0.153</v>
      </c>
      <c r="M26">
        <v>0.25700000000000001</v>
      </c>
      <c r="N26">
        <v>0.23400000000000001</v>
      </c>
      <c r="O26">
        <v>0.33400000000000002</v>
      </c>
      <c r="P26">
        <v>0.38600000000000001</v>
      </c>
      <c r="Q26">
        <v>0.317</v>
      </c>
      <c r="R26">
        <v>111</v>
      </c>
      <c r="S26">
        <v>1.9</v>
      </c>
      <c r="T26">
        <v>9.3000000000000007</v>
      </c>
      <c r="U26">
        <v>13.4</v>
      </c>
      <c r="V26">
        <v>4.5</v>
      </c>
    </row>
    <row r="27" spans="1:22" x14ac:dyDescent="0.45">
      <c r="A27">
        <v>26</v>
      </c>
      <c r="B27" t="s">
        <v>78</v>
      </c>
      <c r="C27" t="s">
        <v>34</v>
      </c>
      <c r="D27">
        <v>142</v>
      </c>
      <c r="E27">
        <v>592</v>
      </c>
      <c r="F27">
        <v>22</v>
      </c>
      <c r="G27">
        <v>76</v>
      </c>
      <c r="H27">
        <v>85</v>
      </c>
      <c r="I27">
        <v>10</v>
      </c>
      <c r="J27" s="3">
        <v>6.0999999999999999E-2</v>
      </c>
      <c r="K27" s="3">
        <v>0.23200000000000001</v>
      </c>
      <c r="L27">
        <v>0.20699999999999999</v>
      </c>
      <c r="M27">
        <v>0.32400000000000001</v>
      </c>
      <c r="N27">
        <v>0.27100000000000002</v>
      </c>
      <c r="O27">
        <v>0.32700000000000001</v>
      </c>
      <c r="P27">
        <v>0.47799999999999998</v>
      </c>
      <c r="Q27">
        <v>0.34799999999999998</v>
      </c>
      <c r="R27">
        <v>129</v>
      </c>
      <c r="S27">
        <v>-0.7</v>
      </c>
      <c r="T27">
        <v>19.2</v>
      </c>
      <c r="U27">
        <v>4.5999999999999996</v>
      </c>
      <c r="V27">
        <v>4.5</v>
      </c>
    </row>
    <row r="28" spans="1:22" x14ac:dyDescent="0.45">
      <c r="A28">
        <v>27</v>
      </c>
      <c r="B28" t="s">
        <v>77</v>
      </c>
      <c r="C28" t="s">
        <v>25</v>
      </c>
      <c r="D28">
        <v>155</v>
      </c>
      <c r="E28">
        <v>687</v>
      </c>
      <c r="F28">
        <v>14</v>
      </c>
      <c r="G28">
        <v>96</v>
      </c>
      <c r="H28">
        <v>60</v>
      </c>
      <c r="I28">
        <v>26</v>
      </c>
      <c r="J28" s="3">
        <v>7.2999999999999995E-2</v>
      </c>
      <c r="K28" s="3">
        <v>0.23300000000000001</v>
      </c>
      <c r="L28">
        <v>0.14399999999999999</v>
      </c>
      <c r="M28">
        <v>0.314</v>
      </c>
      <c r="N28">
        <v>0.25</v>
      </c>
      <c r="O28">
        <v>0.311</v>
      </c>
      <c r="P28">
        <v>0.39400000000000002</v>
      </c>
      <c r="Q28">
        <v>0.31</v>
      </c>
      <c r="R28">
        <v>102</v>
      </c>
      <c r="S28">
        <v>1.9</v>
      </c>
      <c r="T28">
        <v>3.9</v>
      </c>
      <c r="U28">
        <v>16.600000000000001</v>
      </c>
      <c r="V28">
        <v>4.4000000000000004</v>
      </c>
    </row>
    <row r="29" spans="1:22" x14ac:dyDescent="0.45">
      <c r="A29">
        <v>28</v>
      </c>
      <c r="B29" t="s">
        <v>178</v>
      </c>
      <c r="C29" t="s">
        <v>76</v>
      </c>
      <c r="D29">
        <v>145</v>
      </c>
      <c r="E29">
        <v>638</v>
      </c>
      <c r="F29">
        <v>15</v>
      </c>
      <c r="G29">
        <v>92</v>
      </c>
      <c r="H29">
        <v>68</v>
      </c>
      <c r="I29">
        <v>32</v>
      </c>
      <c r="J29" s="3">
        <v>7.8E-2</v>
      </c>
      <c r="K29" s="3">
        <v>0.22800000000000001</v>
      </c>
      <c r="L29">
        <v>0.19400000000000001</v>
      </c>
      <c r="M29">
        <v>0.34699999999999998</v>
      </c>
      <c r="N29">
        <v>0.27900000000000003</v>
      </c>
      <c r="O29">
        <v>0.34</v>
      </c>
      <c r="P29">
        <v>0.47299999999999998</v>
      </c>
      <c r="Q29">
        <v>0.35099999999999998</v>
      </c>
      <c r="R29">
        <v>123</v>
      </c>
      <c r="S29">
        <v>3.2</v>
      </c>
      <c r="T29">
        <v>20</v>
      </c>
      <c r="U29">
        <v>1.9</v>
      </c>
      <c r="V29">
        <v>4.4000000000000004</v>
      </c>
    </row>
    <row r="30" spans="1:22" x14ac:dyDescent="0.45">
      <c r="A30">
        <v>29</v>
      </c>
      <c r="B30" t="s">
        <v>188</v>
      </c>
      <c r="C30" t="s">
        <v>113</v>
      </c>
      <c r="D30">
        <v>152</v>
      </c>
      <c r="E30">
        <v>613</v>
      </c>
      <c r="F30">
        <v>25</v>
      </c>
      <c r="G30">
        <v>64</v>
      </c>
      <c r="H30">
        <v>84</v>
      </c>
      <c r="I30">
        <v>0</v>
      </c>
      <c r="J30" s="3">
        <v>0.1</v>
      </c>
      <c r="K30" s="3">
        <v>0.16900000000000001</v>
      </c>
      <c r="L30">
        <v>0.20300000000000001</v>
      </c>
      <c r="M30">
        <v>0.28399999999999997</v>
      </c>
      <c r="N30">
        <v>0.26500000000000001</v>
      </c>
      <c r="O30">
        <v>0.35399999999999998</v>
      </c>
      <c r="P30">
        <v>0.46800000000000003</v>
      </c>
      <c r="Q30">
        <v>0.35699999999999998</v>
      </c>
      <c r="R30">
        <v>138</v>
      </c>
      <c r="S30">
        <v>-2</v>
      </c>
      <c r="T30">
        <v>24.7</v>
      </c>
      <c r="U30">
        <v>-2.2000000000000002</v>
      </c>
      <c r="V30">
        <v>4.4000000000000004</v>
      </c>
    </row>
    <row r="31" spans="1:22" x14ac:dyDescent="0.45">
      <c r="A31">
        <v>30</v>
      </c>
      <c r="B31" t="s">
        <v>80</v>
      </c>
      <c r="C31" t="s">
        <v>42</v>
      </c>
      <c r="D31">
        <v>144</v>
      </c>
      <c r="E31">
        <v>642</v>
      </c>
      <c r="F31">
        <v>23</v>
      </c>
      <c r="G31">
        <v>93</v>
      </c>
      <c r="H31">
        <v>70</v>
      </c>
      <c r="I31">
        <v>20</v>
      </c>
      <c r="J31" s="3">
        <v>7.1999999999999995E-2</v>
      </c>
      <c r="K31" s="3">
        <v>0.17899999999999999</v>
      </c>
      <c r="L31">
        <v>0.17199999999999999</v>
      </c>
      <c r="M31">
        <v>0.33500000000000002</v>
      </c>
      <c r="N31">
        <v>0.29599999999999999</v>
      </c>
      <c r="O31">
        <v>0.35299999999999998</v>
      </c>
      <c r="P31">
        <v>0.46800000000000003</v>
      </c>
      <c r="Q31">
        <v>0.35799999999999998</v>
      </c>
      <c r="R31">
        <v>134</v>
      </c>
      <c r="S31">
        <v>-0.9</v>
      </c>
      <c r="T31">
        <v>24.4</v>
      </c>
      <c r="U31">
        <v>-3.1</v>
      </c>
      <c r="V31">
        <v>4.4000000000000004</v>
      </c>
    </row>
    <row r="32" spans="1:22" x14ac:dyDescent="0.45">
      <c r="A32">
        <v>31</v>
      </c>
      <c r="B32" t="s">
        <v>37</v>
      </c>
      <c r="C32" t="s">
        <v>38</v>
      </c>
      <c r="D32">
        <v>108</v>
      </c>
      <c r="E32">
        <v>486</v>
      </c>
      <c r="F32">
        <v>12</v>
      </c>
      <c r="G32">
        <v>79</v>
      </c>
      <c r="H32">
        <v>47</v>
      </c>
      <c r="I32">
        <v>22</v>
      </c>
      <c r="J32" s="3">
        <v>6.3E-2</v>
      </c>
      <c r="K32" s="3">
        <v>0.188</v>
      </c>
      <c r="L32">
        <v>0.153</v>
      </c>
      <c r="M32">
        <v>0.36899999999999999</v>
      </c>
      <c r="N32">
        <v>0.312</v>
      </c>
      <c r="O32">
        <v>0.36199999999999999</v>
      </c>
      <c r="P32">
        <v>0.46500000000000002</v>
      </c>
      <c r="Q32">
        <v>0.36099999999999999</v>
      </c>
      <c r="R32">
        <v>135</v>
      </c>
      <c r="S32">
        <v>3.7</v>
      </c>
      <c r="T32">
        <v>23.3</v>
      </c>
      <c r="U32">
        <v>1.7</v>
      </c>
      <c r="V32">
        <v>4.3</v>
      </c>
    </row>
    <row r="33" spans="1:22" x14ac:dyDescent="0.45">
      <c r="A33">
        <v>32</v>
      </c>
      <c r="B33" t="s">
        <v>43</v>
      </c>
      <c r="C33" t="s">
        <v>44</v>
      </c>
      <c r="D33">
        <v>134</v>
      </c>
      <c r="E33">
        <v>583</v>
      </c>
      <c r="F33">
        <v>28</v>
      </c>
      <c r="G33">
        <v>72</v>
      </c>
      <c r="H33">
        <v>76</v>
      </c>
      <c r="I33">
        <v>2</v>
      </c>
      <c r="J33" s="3">
        <v>0.106</v>
      </c>
      <c r="K33" s="3">
        <v>0.17299999999999999</v>
      </c>
      <c r="L33">
        <v>0.20200000000000001</v>
      </c>
      <c r="M33">
        <v>0.28799999999999998</v>
      </c>
      <c r="N33">
        <v>0.27200000000000002</v>
      </c>
      <c r="O33">
        <v>0.35299999999999998</v>
      </c>
      <c r="P33">
        <v>0.47399999999999998</v>
      </c>
      <c r="Q33">
        <v>0.35399999999999998</v>
      </c>
      <c r="R33">
        <v>128</v>
      </c>
      <c r="S33">
        <v>-0.9</v>
      </c>
      <c r="T33">
        <v>18.3</v>
      </c>
      <c r="U33">
        <v>4.2</v>
      </c>
      <c r="V33">
        <v>4.3</v>
      </c>
    </row>
    <row r="34" spans="1:22" x14ac:dyDescent="0.45">
      <c r="A34">
        <v>33</v>
      </c>
      <c r="B34" t="s">
        <v>83</v>
      </c>
      <c r="C34" t="s">
        <v>23</v>
      </c>
      <c r="D34">
        <v>147</v>
      </c>
      <c r="E34">
        <v>621</v>
      </c>
      <c r="F34">
        <v>36</v>
      </c>
      <c r="G34">
        <v>83</v>
      </c>
      <c r="H34">
        <v>113</v>
      </c>
      <c r="I34">
        <v>0</v>
      </c>
      <c r="J34" s="3">
        <v>0.109</v>
      </c>
      <c r="K34" s="3">
        <v>0.23100000000000001</v>
      </c>
      <c r="L34">
        <v>0.251</v>
      </c>
      <c r="M34">
        <v>0.32600000000000001</v>
      </c>
      <c r="N34">
        <v>0.28599999999999998</v>
      </c>
      <c r="O34">
        <v>0.36599999999999999</v>
      </c>
      <c r="P34">
        <v>0.53700000000000003</v>
      </c>
      <c r="Q34">
        <v>0.38800000000000001</v>
      </c>
      <c r="R34">
        <v>152</v>
      </c>
      <c r="S34">
        <v>-1.5</v>
      </c>
      <c r="T34">
        <v>36.1</v>
      </c>
      <c r="U34">
        <v>-16.2</v>
      </c>
      <c r="V34">
        <v>4.2</v>
      </c>
    </row>
    <row r="35" spans="1:22" x14ac:dyDescent="0.45">
      <c r="A35">
        <v>34</v>
      </c>
      <c r="B35" t="s">
        <v>179</v>
      </c>
      <c r="C35" t="s">
        <v>67</v>
      </c>
      <c r="D35">
        <v>149</v>
      </c>
      <c r="E35">
        <v>574</v>
      </c>
      <c r="F35">
        <v>12</v>
      </c>
      <c r="G35">
        <v>85</v>
      </c>
      <c r="H35">
        <v>51</v>
      </c>
      <c r="I35">
        <v>20</v>
      </c>
      <c r="J35" s="3">
        <v>7.2999999999999995E-2</v>
      </c>
      <c r="K35" s="3">
        <v>0.24199999999999999</v>
      </c>
      <c r="L35">
        <v>0.16600000000000001</v>
      </c>
      <c r="M35">
        <v>0.34399999999999997</v>
      </c>
      <c r="N35">
        <v>0.26800000000000002</v>
      </c>
      <c r="O35">
        <v>0.34399999999999997</v>
      </c>
      <c r="P35">
        <v>0.434</v>
      </c>
      <c r="Q35">
        <v>0.34100000000000003</v>
      </c>
      <c r="R35">
        <v>123</v>
      </c>
      <c r="S35">
        <v>1.3</v>
      </c>
      <c r="T35">
        <v>16.7</v>
      </c>
      <c r="U35">
        <v>5.6</v>
      </c>
      <c r="V35">
        <v>4.2</v>
      </c>
    </row>
    <row r="36" spans="1:22" x14ac:dyDescent="0.45">
      <c r="A36">
        <v>35</v>
      </c>
      <c r="B36" t="s">
        <v>48</v>
      </c>
      <c r="C36" t="s">
        <v>23</v>
      </c>
      <c r="D36">
        <v>142</v>
      </c>
      <c r="E36">
        <v>605</v>
      </c>
      <c r="F36">
        <v>24</v>
      </c>
      <c r="G36">
        <v>86</v>
      </c>
      <c r="H36">
        <v>76</v>
      </c>
      <c r="I36">
        <v>1</v>
      </c>
      <c r="J36" s="3">
        <v>8.6999999999999994E-2</v>
      </c>
      <c r="K36" s="3">
        <v>0.23499999999999999</v>
      </c>
      <c r="L36">
        <v>0.19600000000000001</v>
      </c>
      <c r="M36">
        <v>0.314</v>
      </c>
      <c r="N36">
        <v>0.26200000000000001</v>
      </c>
      <c r="O36">
        <v>0.33500000000000002</v>
      </c>
      <c r="P36">
        <v>0.45900000000000002</v>
      </c>
      <c r="Q36">
        <v>0.34599999999999997</v>
      </c>
      <c r="R36">
        <v>123</v>
      </c>
      <c r="S36">
        <v>0.7</v>
      </c>
      <c r="T36">
        <v>17.100000000000001</v>
      </c>
      <c r="U36">
        <v>2.8</v>
      </c>
      <c r="V36">
        <v>4.2</v>
      </c>
    </row>
    <row r="37" spans="1:22" x14ac:dyDescent="0.45">
      <c r="A37">
        <v>36</v>
      </c>
      <c r="B37" t="s">
        <v>182</v>
      </c>
      <c r="C37" t="s">
        <v>38</v>
      </c>
      <c r="D37">
        <v>153</v>
      </c>
      <c r="E37">
        <v>648</v>
      </c>
      <c r="F37">
        <v>18</v>
      </c>
      <c r="G37">
        <v>72</v>
      </c>
      <c r="H37">
        <v>112</v>
      </c>
      <c r="I37">
        <v>6</v>
      </c>
      <c r="J37" s="3">
        <v>6.8000000000000005E-2</v>
      </c>
      <c r="K37" s="3">
        <v>0.14399999999999999</v>
      </c>
      <c r="L37">
        <v>0.17299999999999999</v>
      </c>
      <c r="M37">
        <v>0.315</v>
      </c>
      <c r="N37">
        <v>0.28999999999999998</v>
      </c>
      <c r="O37">
        <v>0.34300000000000003</v>
      </c>
      <c r="P37">
        <v>0.46300000000000002</v>
      </c>
      <c r="Q37">
        <v>0.34899999999999998</v>
      </c>
      <c r="R37">
        <v>126</v>
      </c>
      <c r="S37">
        <v>-0.6</v>
      </c>
      <c r="T37">
        <v>19.100000000000001</v>
      </c>
      <c r="U37">
        <v>-0.9</v>
      </c>
      <c r="V37">
        <v>4.2</v>
      </c>
    </row>
    <row r="38" spans="1:22" x14ac:dyDescent="0.45">
      <c r="A38">
        <v>37</v>
      </c>
      <c r="B38" t="s">
        <v>197</v>
      </c>
      <c r="C38" t="s">
        <v>101</v>
      </c>
      <c r="D38">
        <v>151</v>
      </c>
      <c r="E38">
        <v>640</v>
      </c>
      <c r="F38">
        <v>21</v>
      </c>
      <c r="G38">
        <v>94</v>
      </c>
      <c r="H38">
        <v>71</v>
      </c>
      <c r="I38">
        <v>10</v>
      </c>
      <c r="J38" s="3">
        <v>0.10299999999999999</v>
      </c>
      <c r="K38" s="3">
        <v>0.25</v>
      </c>
      <c r="L38">
        <v>0.18</v>
      </c>
      <c r="M38">
        <v>0.29899999999999999</v>
      </c>
      <c r="N38">
        <v>0.24199999999999999</v>
      </c>
      <c r="O38">
        <v>0.32600000000000001</v>
      </c>
      <c r="P38">
        <v>0.42099999999999999</v>
      </c>
      <c r="Q38">
        <v>0.32700000000000001</v>
      </c>
      <c r="R38">
        <v>116</v>
      </c>
      <c r="S38">
        <v>1.4</v>
      </c>
      <c r="T38">
        <v>13.3</v>
      </c>
      <c r="U38">
        <v>4.7</v>
      </c>
      <c r="V38">
        <v>4.0999999999999996</v>
      </c>
    </row>
    <row r="39" spans="1:22" x14ac:dyDescent="0.45">
      <c r="A39">
        <v>38</v>
      </c>
      <c r="B39" t="s">
        <v>49</v>
      </c>
      <c r="C39" t="s">
        <v>44</v>
      </c>
      <c r="D39">
        <v>157</v>
      </c>
      <c r="E39">
        <v>714</v>
      </c>
      <c r="F39">
        <v>23</v>
      </c>
      <c r="G39">
        <v>102</v>
      </c>
      <c r="H39">
        <v>88</v>
      </c>
      <c r="I39">
        <v>8</v>
      </c>
      <c r="J39" s="3">
        <v>8.6999999999999994E-2</v>
      </c>
      <c r="K39" s="3">
        <v>0.14199999999999999</v>
      </c>
      <c r="L39">
        <v>0.16400000000000001</v>
      </c>
      <c r="M39">
        <v>0.25800000000000001</v>
      </c>
      <c r="N39">
        <v>0.245</v>
      </c>
      <c r="O39">
        <v>0.312</v>
      </c>
      <c r="P39">
        <v>0.40899999999999997</v>
      </c>
      <c r="Q39">
        <v>0.316</v>
      </c>
      <c r="R39">
        <v>102</v>
      </c>
      <c r="S39">
        <v>-1.6</v>
      </c>
      <c r="T39">
        <v>0.1</v>
      </c>
      <c r="U39">
        <v>16.5</v>
      </c>
      <c r="V39">
        <v>4.0999999999999996</v>
      </c>
    </row>
    <row r="40" spans="1:22" x14ac:dyDescent="0.45">
      <c r="A40">
        <v>39</v>
      </c>
      <c r="B40" t="s">
        <v>194</v>
      </c>
      <c r="C40" t="s">
        <v>52</v>
      </c>
      <c r="D40">
        <v>155</v>
      </c>
      <c r="E40">
        <v>654</v>
      </c>
      <c r="F40">
        <v>29</v>
      </c>
      <c r="G40">
        <v>87</v>
      </c>
      <c r="H40">
        <v>95</v>
      </c>
      <c r="I40">
        <v>5</v>
      </c>
      <c r="J40" s="3">
        <v>9.5000000000000001E-2</v>
      </c>
      <c r="K40" s="3">
        <v>0.23400000000000001</v>
      </c>
      <c r="L40">
        <v>0.20799999999999999</v>
      </c>
      <c r="M40">
        <v>0.29399999999999998</v>
      </c>
      <c r="N40">
        <v>0.255</v>
      </c>
      <c r="O40">
        <v>0.33200000000000002</v>
      </c>
      <c r="P40">
        <v>0.46400000000000002</v>
      </c>
      <c r="Q40">
        <v>0.34399999999999997</v>
      </c>
      <c r="R40">
        <v>123</v>
      </c>
      <c r="S40">
        <v>-0.7</v>
      </c>
      <c r="T40">
        <v>17</v>
      </c>
      <c r="U40">
        <v>-1.1000000000000001</v>
      </c>
      <c r="V40">
        <v>4</v>
      </c>
    </row>
    <row r="41" spans="1:22" x14ac:dyDescent="0.45">
      <c r="A41">
        <v>40</v>
      </c>
      <c r="B41" t="s">
        <v>46</v>
      </c>
      <c r="C41" t="s">
        <v>42</v>
      </c>
      <c r="D41">
        <v>152</v>
      </c>
      <c r="E41">
        <v>665</v>
      </c>
      <c r="F41">
        <v>19</v>
      </c>
      <c r="G41">
        <v>79</v>
      </c>
      <c r="H41">
        <v>77</v>
      </c>
      <c r="I41">
        <v>3</v>
      </c>
      <c r="J41" s="3">
        <v>9.4E-2</v>
      </c>
      <c r="K41" s="3">
        <v>0.13100000000000001</v>
      </c>
      <c r="L41">
        <v>0.16200000000000001</v>
      </c>
      <c r="M41">
        <v>0.27100000000000002</v>
      </c>
      <c r="N41">
        <v>0.25600000000000001</v>
      </c>
      <c r="O41">
        <v>0.33</v>
      </c>
      <c r="P41">
        <v>0.41699999999999998</v>
      </c>
      <c r="Q41">
        <v>0.32800000000000001</v>
      </c>
      <c r="R41">
        <v>114</v>
      </c>
      <c r="S41">
        <v>-0.5</v>
      </c>
      <c r="T41">
        <v>10.1</v>
      </c>
      <c r="U41">
        <v>6.4</v>
      </c>
      <c r="V41">
        <v>3.9</v>
      </c>
    </row>
    <row r="42" spans="1:22" x14ac:dyDescent="0.45">
      <c r="A42">
        <v>41</v>
      </c>
      <c r="B42" t="s">
        <v>181</v>
      </c>
      <c r="C42" t="s">
        <v>44</v>
      </c>
      <c r="D42">
        <v>137</v>
      </c>
      <c r="E42">
        <v>502</v>
      </c>
      <c r="F42">
        <v>12</v>
      </c>
      <c r="G42">
        <v>65</v>
      </c>
      <c r="H42">
        <v>55</v>
      </c>
      <c r="I42">
        <v>7</v>
      </c>
      <c r="J42" s="3">
        <v>9.0999999999999998E-2</v>
      </c>
      <c r="K42" s="3">
        <v>0.191</v>
      </c>
      <c r="L42">
        <v>0.156</v>
      </c>
      <c r="M42">
        <v>0.33</v>
      </c>
      <c r="N42">
        <v>0.27600000000000002</v>
      </c>
      <c r="O42">
        <v>0.372</v>
      </c>
      <c r="P42">
        <v>0.432</v>
      </c>
      <c r="Q42">
        <v>0.35699999999999998</v>
      </c>
      <c r="R42">
        <v>130</v>
      </c>
      <c r="S42">
        <v>1.1000000000000001</v>
      </c>
      <c r="T42">
        <v>18.8</v>
      </c>
      <c r="U42">
        <v>2.4</v>
      </c>
      <c r="V42">
        <v>3.9</v>
      </c>
    </row>
    <row r="43" spans="1:22" x14ac:dyDescent="0.45">
      <c r="A43">
        <v>42</v>
      </c>
      <c r="B43" t="s">
        <v>473</v>
      </c>
      <c r="C43" t="s">
        <v>63</v>
      </c>
      <c r="D43">
        <v>131</v>
      </c>
      <c r="E43">
        <v>481</v>
      </c>
      <c r="F43">
        <v>12</v>
      </c>
      <c r="G43">
        <v>60</v>
      </c>
      <c r="H43">
        <v>54</v>
      </c>
      <c r="I43">
        <v>8</v>
      </c>
      <c r="J43" s="3">
        <v>0.112</v>
      </c>
      <c r="K43" s="3">
        <v>0.182</v>
      </c>
      <c r="L43">
        <v>0.16200000000000001</v>
      </c>
      <c r="M43">
        <v>0.3</v>
      </c>
      <c r="N43">
        <v>0.25900000000000001</v>
      </c>
      <c r="O43">
        <v>0.34699999999999998</v>
      </c>
      <c r="P43">
        <v>0.42099999999999999</v>
      </c>
      <c r="Q43">
        <v>0.33800000000000002</v>
      </c>
      <c r="R43">
        <v>119</v>
      </c>
      <c r="S43">
        <v>-0.9</v>
      </c>
      <c r="T43">
        <v>10</v>
      </c>
      <c r="U43">
        <v>10.4</v>
      </c>
      <c r="V43">
        <v>3.8</v>
      </c>
    </row>
    <row r="44" spans="1:22" x14ac:dyDescent="0.45">
      <c r="A44">
        <v>43</v>
      </c>
      <c r="B44" t="s">
        <v>207</v>
      </c>
      <c r="C44" t="s">
        <v>58</v>
      </c>
      <c r="D44">
        <v>157</v>
      </c>
      <c r="E44">
        <v>682</v>
      </c>
      <c r="F44">
        <v>27</v>
      </c>
      <c r="G44">
        <v>81</v>
      </c>
      <c r="H44">
        <v>97</v>
      </c>
      <c r="I44">
        <v>4</v>
      </c>
      <c r="J44" s="3">
        <v>0.105</v>
      </c>
      <c r="K44" s="3">
        <v>0.157</v>
      </c>
      <c r="L44">
        <v>0.187</v>
      </c>
      <c r="M44">
        <v>0.316</v>
      </c>
      <c r="N44">
        <v>0.29099999999999998</v>
      </c>
      <c r="O44">
        <v>0.37</v>
      </c>
      <c r="P44">
        <v>0.47799999999999998</v>
      </c>
      <c r="Q44">
        <v>0.36899999999999999</v>
      </c>
      <c r="R44">
        <v>142</v>
      </c>
      <c r="S44">
        <v>-2.2000000000000002</v>
      </c>
      <c r="T44">
        <v>31.3</v>
      </c>
      <c r="U44">
        <v>-16.8</v>
      </c>
      <c r="V44">
        <v>3.8</v>
      </c>
    </row>
    <row r="45" spans="1:22" x14ac:dyDescent="0.45">
      <c r="A45">
        <v>44</v>
      </c>
      <c r="B45" t="s">
        <v>180</v>
      </c>
      <c r="C45" t="s">
        <v>30</v>
      </c>
      <c r="D45">
        <v>150</v>
      </c>
      <c r="E45">
        <v>598</v>
      </c>
      <c r="F45">
        <v>17</v>
      </c>
      <c r="G45">
        <v>78</v>
      </c>
      <c r="H45">
        <v>84</v>
      </c>
      <c r="I45">
        <v>6</v>
      </c>
      <c r="J45" s="3">
        <v>0.11799999999999999</v>
      </c>
      <c r="K45" s="3">
        <v>0.154</v>
      </c>
      <c r="L45">
        <v>0.152</v>
      </c>
      <c r="M45">
        <v>0.32600000000000001</v>
      </c>
      <c r="N45">
        <v>0.29199999999999998</v>
      </c>
      <c r="O45">
        <v>0.38400000000000001</v>
      </c>
      <c r="P45">
        <v>0.44400000000000001</v>
      </c>
      <c r="Q45">
        <v>0.36499999999999999</v>
      </c>
      <c r="R45">
        <v>143</v>
      </c>
      <c r="S45">
        <v>-3.4</v>
      </c>
      <c r="T45">
        <v>26.5</v>
      </c>
      <c r="U45">
        <v>-10.3</v>
      </c>
      <c r="V45">
        <v>3.8</v>
      </c>
    </row>
    <row r="46" spans="1:22" x14ac:dyDescent="0.45">
      <c r="A46">
        <v>45</v>
      </c>
      <c r="B46" t="s">
        <v>68</v>
      </c>
      <c r="C46" t="s">
        <v>61</v>
      </c>
      <c r="D46">
        <v>146</v>
      </c>
      <c r="E46">
        <v>609</v>
      </c>
      <c r="F46">
        <v>9</v>
      </c>
      <c r="G46">
        <v>76</v>
      </c>
      <c r="H46">
        <v>49</v>
      </c>
      <c r="I46">
        <v>27</v>
      </c>
      <c r="J46" s="3">
        <v>8.2000000000000003E-2</v>
      </c>
      <c r="K46" s="3">
        <v>0.115</v>
      </c>
      <c r="L46">
        <v>0.105</v>
      </c>
      <c r="M46">
        <v>0.28100000000000003</v>
      </c>
      <c r="N46">
        <v>0.25800000000000001</v>
      </c>
      <c r="O46">
        <v>0.33500000000000002</v>
      </c>
      <c r="P46">
        <v>0.36299999999999999</v>
      </c>
      <c r="Q46">
        <v>0.311</v>
      </c>
      <c r="R46">
        <v>102</v>
      </c>
      <c r="S46">
        <v>3.3</v>
      </c>
      <c r="T46">
        <v>4.9000000000000004</v>
      </c>
      <c r="U46">
        <v>10.6</v>
      </c>
      <c r="V46">
        <v>3.7</v>
      </c>
    </row>
    <row r="47" spans="1:22" x14ac:dyDescent="0.45">
      <c r="A47">
        <v>46</v>
      </c>
      <c r="B47" t="s">
        <v>189</v>
      </c>
      <c r="C47" t="s">
        <v>184</v>
      </c>
      <c r="D47">
        <v>155</v>
      </c>
      <c r="E47">
        <v>647</v>
      </c>
      <c r="F47">
        <v>25</v>
      </c>
      <c r="G47">
        <v>82</v>
      </c>
      <c r="H47">
        <v>80</v>
      </c>
      <c r="I47">
        <v>6</v>
      </c>
      <c r="J47" s="3">
        <v>0.105</v>
      </c>
      <c r="K47" s="3">
        <v>0.28399999999999997</v>
      </c>
      <c r="L47">
        <v>0.188</v>
      </c>
      <c r="M47">
        <v>0.33600000000000002</v>
      </c>
      <c r="N47">
        <v>0.26</v>
      </c>
      <c r="O47">
        <v>0.33900000000000002</v>
      </c>
      <c r="P47">
        <v>0.44800000000000001</v>
      </c>
      <c r="Q47">
        <v>0.34200000000000003</v>
      </c>
      <c r="R47">
        <v>107</v>
      </c>
      <c r="S47">
        <v>-1.2</v>
      </c>
      <c r="T47">
        <v>4.2</v>
      </c>
      <c r="U47">
        <v>9.6999999999999993</v>
      </c>
      <c r="V47">
        <v>3.7</v>
      </c>
    </row>
    <row r="48" spans="1:22" x14ac:dyDescent="0.45">
      <c r="A48">
        <v>47</v>
      </c>
      <c r="B48" t="s">
        <v>183</v>
      </c>
      <c r="C48" t="s">
        <v>184</v>
      </c>
      <c r="D48">
        <v>154</v>
      </c>
      <c r="E48">
        <v>665</v>
      </c>
      <c r="F48">
        <v>21</v>
      </c>
      <c r="G48">
        <v>79</v>
      </c>
      <c r="H48">
        <v>73</v>
      </c>
      <c r="I48">
        <v>9</v>
      </c>
      <c r="J48" s="3">
        <v>3.9E-2</v>
      </c>
      <c r="K48" s="3">
        <v>0.26500000000000001</v>
      </c>
      <c r="L48">
        <v>0.17899999999999999</v>
      </c>
      <c r="M48">
        <v>0.34799999999999998</v>
      </c>
      <c r="N48">
        <v>0.27400000000000002</v>
      </c>
      <c r="O48">
        <v>0.30599999999999999</v>
      </c>
      <c r="P48">
        <v>0.45300000000000001</v>
      </c>
      <c r="Q48">
        <v>0.32700000000000001</v>
      </c>
      <c r="R48">
        <v>97</v>
      </c>
      <c r="S48">
        <v>-1.1000000000000001</v>
      </c>
      <c r="T48">
        <v>-3.5</v>
      </c>
      <c r="U48">
        <v>16.600000000000001</v>
      </c>
      <c r="V48">
        <v>3.7</v>
      </c>
    </row>
    <row r="49" spans="1:22" x14ac:dyDescent="0.45">
      <c r="A49">
        <v>48</v>
      </c>
      <c r="B49" t="s">
        <v>394</v>
      </c>
      <c r="C49" t="s">
        <v>101</v>
      </c>
      <c r="D49">
        <v>110</v>
      </c>
      <c r="E49">
        <v>422</v>
      </c>
      <c r="F49">
        <v>11</v>
      </c>
      <c r="G49">
        <v>46</v>
      </c>
      <c r="H49">
        <v>51</v>
      </c>
      <c r="I49">
        <v>3</v>
      </c>
      <c r="J49" s="3">
        <v>9.6000000000000002E-2</v>
      </c>
      <c r="K49" s="3">
        <v>0.222</v>
      </c>
      <c r="L49">
        <v>0.14399999999999999</v>
      </c>
      <c r="M49">
        <v>0.31900000000000001</v>
      </c>
      <c r="N49">
        <v>0.26300000000000001</v>
      </c>
      <c r="O49">
        <v>0.33200000000000002</v>
      </c>
      <c r="P49">
        <v>0.40799999999999997</v>
      </c>
      <c r="Q49">
        <v>0.32500000000000001</v>
      </c>
      <c r="R49">
        <v>114</v>
      </c>
      <c r="S49">
        <v>-0.2</v>
      </c>
      <c r="T49">
        <v>6.9</v>
      </c>
      <c r="U49">
        <v>13.9</v>
      </c>
      <c r="V49">
        <v>3.6</v>
      </c>
    </row>
    <row r="50" spans="1:22" x14ac:dyDescent="0.45">
      <c r="A50">
        <v>49</v>
      </c>
      <c r="B50" t="s">
        <v>185</v>
      </c>
      <c r="C50" t="s">
        <v>132</v>
      </c>
      <c r="D50">
        <v>144</v>
      </c>
      <c r="E50">
        <v>614</v>
      </c>
      <c r="F50">
        <v>24</v>
      </c>
      <c r="G50">
        <v>85</v>
      </c>
      <c r="H50">
        <v>71</v>
      </c>
      <c r="I50">
        <v>7</v>
      </c>
      <c r="J50" s="3">
        <v>0.115</v>
      </c>
      <c r="K50" s="3">
        <v>0.26</v>
      </c>
      <c r="L50">
        <v>0.21</v>
      </c>
      <c r="M50">
        <v>0.32100000000000001</v>
      </c>
      <c r="N50">
        <v>0.25800000000000001</v>
      </c>
      <c r="O50">
        <v>0.34599999999999997</v>
      </c>
      <c r="P50">
        <v>0.46800000000000003</v>
      </c>
      <c r="Q50">
        <v>0.35199999999999998</v>
      </c>
      <c r="R50">
        <v>129</v>
      </c>
      <c r="S50">
        <v>1.3</v>
      </c>
      <c r="T50">
        <v>22.1</v>
      </c>
      <c r="U50">
        <v>-7</v>
      </c>
      <c r="V50">
        <v>3.6</v>
      </c>
    </row>
    <row r="51" spans="1:22" x14ac:dyDescent="0.45">
      <c r="A51">
        <v>50</v>
      </c>
      <c r="B51" t="s">
        <v>187</v>
      </c>
      <c r="C51" t="s">
        <v>63</v>
      </c>
      <c r="D51">
        <v>148</v>
      </c>
      <c r="E51">
        <v>593</v>
      </c>
      <c r="F51">
        <v>11</v>
      </c>
      <c r="G51">
        <v>72</v>
      </c>
      <c r="H51">
        <v>64</v>
      </c>
      <c r="I51">
        <v>43</v>
      </c>
      <c r="J51" s="3">
        <v>8.6999999999999994E-2</v>
      </c>
      <c r="K51" s="3">
        <v>0.185</v>
      </c>
      <c r="L51">
        <v>0.11799999999999999</v>
      </c>
      <c r="M51">
        <v>0.32400000000000001</v>
      </c>
      <c r="N51">
        <v>0.27300000000000002</v>
      </c>
      <c r="O51">
        <v>0.33700000000000002</v>
      </c>
      <c r="P51">
        <v>0.39100000000000001</v>
      </c>
      <c r="Q51">
        <v>0.32200000000000001</v>
      </c>
      <c r="R51">
        <v>108</v>
      </c>
      <c r="S51">
        <v>5.0999999999999996</v>
      </c>
      <c r="T51">
        <v>10.8</v>
      </c>
      <c r="U51">
        <v>4.0999999999999996</v>
      </c>
      <c r="V51">
        <v>3.6</v>
      </c>
    </row>
    <row r="52" spans="1:22" x14ac:dyDescent="0.45">
      <c r="A52">
        <v>51</v>
      </c>
      <c r="B52" t="s">
        <v>201</v>
      </c>
      <c r="C52" t="s">
        <v>153</v>
      </c>
      <c r="D52">
        <v>145</v>
      </c>
      <c r="E52">
        <v>623</v>
      </c>
      <c r="F52">
        <v>22</v>
      </c>
      <c r="G52">
        <v>93</v>
      </c>
      <c r="H52">
        <v>75</v>
      </c>
      <c r="I52">
        <v>30</v>
      </c>
      <c r="J52" s="3">
        <v>6.6000000000000003E-2</v>
      </c>
      <c r="K52" s="3">
        <v>0.188</v>
      </c>
      <c r="L52">
        <v>0.20300000000000001</v>
      </c>
      <c r="M52">
        <v>0.309</v>
      </c>
      <c r="N52">
        <v>0.27300000000000002</v>
      </c>
      <c r="O52">
        <v>0.33400000000000002</v>
      </c>
      <c r="P52">
        <v>0.47599999999999998</v>
      </c>
      <c r="Q52">
        <v>0.34899999999999998</v>
      </c>
      <c r="R52">
        <v>126</v>
      </c>
      <c r="S52">
        <v>-0.3</v>
      </c>
      <c r="T52">
        <v>18.899999999999999</v>
      </c>
      <c r="U52">
        <v>-5.2</v>
      </c>
      <c r="V52">
        <v>3.6</v>
      </c>
    </row>
    <row r="53" spans="1:22" x14ac:dyDescent="0.45">
      <c r="A53">
        <v>52</v>
      </c>
      <c r="B53" t="s">
        <v>431</v>
      </c>
      <c r="C53" t="s">
        <v>63</v>
      </c>
      <c r="D53">
        <v>121</v>
      </c>
      <c r="E53">
        <v>520</v>
      </c>
      <c r="F53">
        <v>16</v>
      </c>
      <c r="G53">
        <v>76</v>
      </c>
      <c r="H53">
        <v>68</v>
      </c>
      <c r="I53">
        <v>30</v>
      </c>
      <c r="J53" s="3">
        <v>0.11899999999999999</v>
      </c>
      <c r="K53" s="3">
        <v>0.20899999999999999</v>
      </c>
      <c r="L53">
        <v>0.16800000000000001</v>
      </c>
      <c r="M53">
        <v>0.35599999999999998</v>
      </c>
      <c r="N53">
        <v>0.29499999999999998</v>
      </c>
      <c r="O53">
        <v>0.38100000000000001</v>
      </c>
      <c r="P53">
        <v>0.46300000000000002</v>
      </c>
      <c r="Q53">
        <v>0.36699999999999999</v>
      </c>
      <c r="R53">
        <v>139</v>
      </c>
      <c r="S53">
        <v>4.2</v>
      </c>
      <c r="T53">
        <v>27.6</v>
      </c>
      <c r="U53">
        <v>-10.7</v>
      </c>
      <c r="V53">
        <v>3.6</v>
      </c>
    </row>
    <row r="54" spans="1:22" x14ac:dyDescent="0.45">
      <c r="A54">
        <v>53</v>
      </c>
      <c r="B54" t="s">
        <v>47</v>
      </c>
      <c r="C54" t="s">
        <v>36</v>
      </c>
      <c r="D54">
        <v>151</v>
      </c>
      <c r="E54">
        <v>630</v>
      </c>
      <c r="F54">
        <v>12</v>
      </c>
      <c r="G54">
        <v>76</v>
      </c>
      <c r="H54">
        <v>74</v>
      </c>
      <c r="I54">
        <v>27</v>
      </c>
      <c r="J54" s="3">
        <v>4.9000000000000002E-2</v>
      </c>
      <c r="K54" s="3">
        <v>0.155</v>
      </c>
      <c r="L54">
        <v>0.113</v>
      </c>
      <c r="M54">
        <v>0.28599999999999998</v>
      </c>
      <c r="N54">
        <v>0.254</v>
      </c>
      <c r="O54">
        <v>0.316</v>
      </c>
      <c r="P54">
        <v>0.36699999999999999</v>
      </c>
      <c r="Q54">
        <v>0.30299999999999999</v>
      </c>
      <c r="R54">
        <v>98</v>
      </c>
      <c r="S54">
        <v>2.2000000000000002</v>
      </c>
      <c r="T54">
        <v>0.8</v>
      </c>
      <c r="U54">
        <v>12.8</v>
      </c>
      <c r="V54">
        <v>3.5</v>
      </c>
    </row>
    <row r="55" spans="1:22" x14ac:dyDescent="0.45">
      <c r="A55">
        <v>54</v>
      </c>
      <c r="B55" t="s">
        <v>192</v>
      </c>
      <c r="C55" t="s">
        <v>74</v>
      </c>
      <c r="D55">
        <v>141</v>
      </c>
      <c r="E55">
        <v>586</v>
      </c>
      <c r="F55">
        <v>12</v>
      </c>
      <c r="G55">
        <v>75</v>
      </c>
      <c r="H55">
        <v>65</v>
      </c>
      <c r="I55">
        <v>14</v>
      </c>
      <c r="J55" s="3">
        <v>0.11799999999999999</v>
      </c>
      <c r="K55" s="3">
        <v>0.20300000000000001</v>
      </c>
      <c r="L55">
        <v>0.14099999999999999</v>
      </c>
      <c r="M55">
        <v>0.32900000000000001</v>
      </c>
      <c r="N55">
        <v>0.27</v>
      </c>
      <c r="O55">
        <v>0.371</v>
      </c>
      <c r="P55">
        <v>0.41099999999999998</v>
      </c>
      <c r="Q55">
        <v>0.34799999999999998</v>
      </c>
      <c r="R55">
        <v>121</v>
      </c>
      <c r="S55">
        <v>1.1000000000000001</v>
      </c>
      <c r="T55">
        <v>15.4</v>
      </c>
      <c r="U55">
        <v>-1.8</v>
      </c>
      <c r="V55">
        <v>3.5</v>
      </c>
    </row>
    <row r="56" spans="1:22" x14ac:dyDescent="0.45">
      <c r="A56">
        <v>55</v>
      </c>
      <c r="B56" t="s">
        <v>190</v>
      </c>
      <c r="C56" t="s">
        <v>30</v>
      </c>
      <c r="D56">
        <v>140</v>
      </c>
      <c r="E56">
        <v>542</v>
      </c>
      <c r="F56">
        <v>19</v>
      </c>
      <c r="G56">
        <v>69</v>
      </c>
      <c r="H56">
        <v>70</v>
      </c>
      <c r="I56">
        <v>14</v>
      </c>
      <c r="J56" s="3">
        <v>4.7E-2</v>
      </c>
      <c r="K56" s="3">
        <v>0.16200000000000001</v>
      </c>
      <c r="L56">
        <v>0.159</v>
      </c>
      <c r="M56">
        <v>0.307</v>
      </c>
      <c r="N56">
        <v>0.28199999999999997</v>
      </c>
      <c r="O56">
        <v>0.317</v>
      </c>
      <c r="P56">
        <v>0.441</v>
      </c>
      <c r="Q56">
        <v>0.32800000000000001</v>
      </c>
      <c r="R56">
        <v>118</v>
      </c>
      <c r="S56">
        <v>0.7</v>
      </c>
      <c r="T56">
        <v>12</v>
      </c>
      <c r="U56">
        <v>3</v>
      </c>
      <c r="V56">
        <v>3.5</v>
      </c>
    </row>
    <row r="57" spans="1:22" x14ac:dyDescent="0.45">
      <c r="A57">
        <v>56</v>
      </c>
      <c r="B57" t="s">
        <v>191</v>
      </c>
      <c r="C57" t="s">
        <v>56</v>
      </c>
      <c r="D57">
        <v>148</v>
      </c>
      <c r="E57">
        <v>600</v>
      </c>
      <c r="F57">
        <v>26</v>
      </c>
      <c r="G57">
        <v>60</v>
      </c>
      <c r="H57">
        <v>93</v>
      </c>
      <c r="I57">
        <v>0</v>
      </c>
      <c r="J57" s="3">
        <v>6.4000000000000001E-2</v>
      </c>
      <c r="K57" s="3">
        <v>0.20300000000000001</v>
      </c>
      <c r="L57">
        <v>0.193</v>
      </c>
      <c r="M57">
        <v>0.31</v>
      </c>
      <c r="N57">
        <v>0.27400000000000002</v>
      </c>
      <c r="O57">
        <v>0.33500000000000002</v>
      </c>
      <c r="P57">
        <v>0.46700000000000003</v>
      </c>
      <c r="Q57">
        <v>0.34499999999999997</v>
      </c>
      <c r="R57">
        <v>120</v>
      </c>
      <c r="S57">
        <v>-3.1</v>
      </c>
      <c r="T57">
        <v>10.9</v>
      </c>
      <c r="U57">
        <v>1.8</v>
      </c>
      <c r="V57">
        <v>3.3</v>
      </c>
    </row>
    <row r="58" spans="1:22" x14ac:dyDescent="0.45">
      <c r="A58">
        <v>57</v>
      </c>
      <c r="B58" t="s">
        <v>229</v>
      </c>
      <c r="C58" t="s">
        <v>40</v>
      </c>
      <c r="D58">
        <v>158</v>
      </c>
      <c r="E58">
        <v>686</v>
      </c>
      <c r="F58">
        <v>35</v>
      </c>
      <c r="G58">
        <v>90</v>
      </c>
      <c r="H58">
        <v>98</v>
      </c>
      <c r="I58">
        <v>4</v>
      </c>
      <c r="J58" s="3">
        <v>0.1</v>
      </c>
      <c r="K58" s="3">
        <v>0.20599999999999999</v>
      </c>
      <c r="L58">
        <v>0.23200000000000001</v>
      </c>
      <c r="M58">
        <v>0.26200000000000001</v>
      </c>
      <c r="N58">
        <v>0.245</v>
      </c>
      <c r="O58">
        <v>0.33400000000000002</v>
      </c>
      <c r="P58">
        <v>0.47699999999999998</v>
      </c>
      <c r="Q58">
        <v>0.34899999999999998</v>
      </c>
      <c r="R58">
        <v>131</v>
      </c>
      <c r="S58">
        <v>0.6</v>
      </c>
      <c r="T58">
        <v>25.7</v>
      </c>
      <c r="U58">
        <v>-16.899999999999999</v>
      </c>
      <c r="V58">
        <v>3.3</v>
      </c>
    </row>
    <row r="59" spans="1:22" x14ac:dyDescent="0.45">
      <c r="A59">
        <v>58</v>
      </c>
      <c r="B59" t="s">
        <v>385</v>
      </c>
      <c r="C59" t="s">
        <v>141</v>
      </c>
      <c r="D59">
        <v>91</v>
      </c>
      <c r="E59">
        <v>368</v>
      </c>
      <c r="F59">
        <v>14</v>
      </c>
      <c r="G59">
        <v>49</v>
      </c>
      <c r="H59">
        <v>39</v>
      </c>
      <c r="I59">
        <v>4</v>
      </c>
      <c r="J59" s="3">
        <v>0.123</v>
      </c>
      <c r="K59" s="3">
        <v>0.255</v>
      </c>
      <c r="L59">
        <v>0.20499999999999999</v>
      </c>
      <c r="M59">
        <v>0.315</v>
      </c>
      <c r="N59">
        <v>0.252</v>
      </c>
      <c r="O59">
        <v>0.36599999999999999</v>
      </c>
      <c r="P59">
        <v>0.45700000000000002</v>
      </c>
      <c r="Q59">
        <v>0.36099999999999999</v>
      </c>
      <c r="R59">
        <v>138</v>
      </c>
      <c r="S59">
        <v>0.8</v>
      </c>
      <c r="T59">
        <v>17</v>
      </c>
      <c r="U59">
        <v>2.1</v>
      </c>
      <c r="V59">
        <v>3.3</v>
      </c>
    </row>
    <row r="60" spans="1:22" x14ac:dyDescent="0.45">
      <c r="A60">
        <v>59</v>
      </c>
      <c r="B60" t="s">
        <v>60</v>
      </c>
      <c r="C60" t="s">
        <v>61</v>
      </c>
      <c r="D60">
        <v>144</v>
      </c>
      <c r="E60">
        <v>577</v>
      </c>
      <c r="F60">
        <v>18</v>
      </c>
      <c r="G60">
        <v>68</v>
      </c>
      <c r="H60">
        <v>60</v>
      </c>
      <c r="I60">
        <v>9</v>
      </c>
      <c r="J60" s="3">
        <v>9.0999999999999998E-2</v>
      </c>
      <c r="K60" s="3">
        <v>0.25800000000000001</v>
      </c>
      <c r="L60">
        <v>0.157</v>
      </c>
      <c r="M60">
        <v>0.28899999999999998</v>
      </c>
      <c r="N60">
        <v>0.23100000000000001</v>
      </c>
      <c r="O60">
        <v>0.30599999999999999</v>
      </c>
      <c r="P60">
        <v>0.38800000000000001</v>
      </c>
      <c r="Q60">
        <v>0.30499999999999999</v>
      </c>
      <c r="R60">
        <v>98</v>
      </c>
      <c r="S60">
        <v>-0.9</v>
      </c>
      <c r="T60">
        <v>-2.2000000000000002</v>
      </c>
      <c r="U60">
        <v>13.8</v>
      </c>
      <c r="V60">
        <v>3.2</v>
      </c>
    </row>
    <row r="61" spans="1:22" x14ac:dyDescent="0.45">
      <c r="A61">
        <v>60</v>
      </c>
      <c r="B61" t="s">
        <v>221</v>
      </c>
      <c r="C61" t="s">
        <v>215</v>
      </c>
      <c r="D61">
        <v>123</v>
      </c>
      <c r="E61">
        <v>478</v>
      </c>
      <c r="F61">
        <v>23</v>
      </c>
      <c r="G61">
        <v>64</v>
      </c>
      <c r="H61">
        <v>68</v>
      </c>
      <c r="I61">
        <v>2</v>
      </c>
      <c r="J61" s="3">
        <v>7.1999999999999995E-2</v>
      </c>
      <c r="K61" s="3">
        <v>0.24399999999999999</v>
      </c>
      <c r="L61">
        <v>0.20699999999999999</v>
      </c>
      <c r="M61">
        <v>0.31900000000000001</v>
      </c>
      <c r="N61">
        <v>0.27</v>
      </c>
      <c r="O61">
        <v>0.33100000000000002</v>
      </c>
      <c r="P61">
        <v>0.47699999999999998</v>
      </c>
      <c r="Q61">
        <v>0.35</v>
      </c>
      <c r="R61">
        <v>126</v>
      </c>
      <c r="S61">
        <v>-2</v>
      </c>
      <c r="T61">
        <v>12.7</v>
      </c>
      <c r="U61">
        <v>2.9</v>
      </c>
      <c r="V61">
        <v>3.2</v>
      </c>
    </row>
    <row r="62" spans="1:22" x14ac:dyDescent="0.45">
      <c r="A62">
        <v>61</v>
      </c>
      <c r="B62" t="s">
        <v>382</v>
      </c>
      <c r="C62" t="s">
        <v>67</v>
      </c>
      <c r="D62">
        <v>111</v>
      </c>
      <c r="E62">
        <v>419</v>
      </c>
      <c r="F62">
        <v>17</v>
      </c>
      <c r="G62">
        <v>61</v>
      </c>
      <c r="H62">
        <v>61</v>
      </c>
      <c r="I62">
        <v>9</v>
      </c>
      <c r="J62" s="3">
        <v>5.0999999999999997E-2</v>
      </c>
      <c r="K62" s="3">
        <v>0.28199999999999997</v>
      </c>
      <c r="L62">
        <v>0.22</v>
      </c>
      <c r="M62">
        <v>0.32</v>
      </c>
      <c r="N62">
        <v>0.255</v>
      </c>
      <c r="O62">
        <v>0.31</v>
      </c>
      <c r="P62">
        <v>0.47499999999999998</v>
      </c>
      <c r="Q62">
        <v>0.33800000000000002</v>
      </c>
      <c r="R62">
        <v>121</v>
      </c>
      <c r="S62">
        <v>1.7</v>
      </c>
      <c r="T62">
        <v>11.7</v>
      </c>
      <c r="U62">
        <v>5.4</v>
      </c>
      <c r="V62">
        <v>3.2</v>
      </c>
    </row>
    <row r="63" spans="1:22" x14ac:dyDescent="0.45">
      <c r="A63">
        <v>62</v>
      </c>
      <c r="B63" t="s">
        <v>200</v>
      </c>
      <c r="C63" t="s">
        <v>58</v>
      </c>
      <c r="D63">
        <v>146</v>
      </c>
      <c r="E63">
        <v>546</v>
      </c>
      <c r="F63">
        <v>22</v>
      </c>
      <c r="G63">
        <v>76</v>
      </c>
      <c r="H63">
        <v>70</v>
      </c>
      <c r="I63">
        <v>14</v>
      </c>
      <c r="J63" s="3">
        <v>9.0999999999999998E-2</v>
      </c>
      <c r="K63" s="3">
        <v>0.254</v>
      </c>
      <c r="L63">
        <v>0.20799999999999999</v>
      </c>
      <c r="M63">
        <v>0.247</v>
      </c>
      <c r="N63">
        <v>0.21199999999999999</v>
      </c>
      <c r="O63">
        <v>0.28699999999999998</v>
      </c>
      <c r="P63">
        <v>0.42</v>
      </c>
      <c r="Q63">
        <v>0.308</v>
      </c>
      <c r="R63">
        <v>100</v>
      </c>
      <c r="S63">
        <v>2.2999999999999998</v>
      </c>
      <c r="T63">
        <v>2.5</v>
      </c>
      <c r="U63">
        <v>10.4</v>
      </c>
      <c r="V63">
        <v>3.2</v>
      </c>
    </row>
    <row r="64" spans="1:22" x14ac:dyDescent="0.45">
      <c r="A64">
        <v>63</v>
      </c>
      <c r="B64" t="s">
        <v>495</v>
      </c>
      <c r="C64" t="s">
        <v>101</v>
      </c>
      <c r="D64">
        <v>111</v>
      </c>
      <c r="E64">
        <v>377</v>
      </c>
      <c r="F64">
        <v>8</v>
      </c>
      <c r="G64">
        <v>49</v>
      </c>
      <c r="H64">
        <v>38</v>
      </c>
      <c r="I64">
        <v>2</v>
      </c>
      <c r="J64" s="3">
        <v>0.16700000000000001</v>
      </c>
      <c r="K64" s="3">
        <v>0.21</v>
      </c>
      <c r="L64">
        <v>0.127</v>
      </c>
      <c r="M64">
        <v>0.36799999999999999</v>
      </c>
      <c r="N64">
        <v>0.29199999999999998</v>
      </c>
      <c r="O64">
        <v>0.41699999999999998</v>
      </c>
      <c r="P64">
        <v>0.41899999999999998</v>
      </c>
      <c r="Q64">
        <v>0.372</v>
      </c>
      <c r="R64">
        <v>146</v>
      </c>
      <c r="S64">
        <v>0.1</v>
      </c>
      <c r="T64">
        <v>20.5</v>
      </c>
      <c r="U64">
        <v>-3.1</v>
      </c>
      <c r="V64">
        <v>3.1</v>
      </c>
    </row>
    <row r="65" spans="1:22" x14ac:dyDescent="0.45">
      <c r="A65">
        <v>64</v>
      </c>
      <c r="B65" t="s">
        <v>220</v>
      </c>
      <c r="C65" t="s">
        <v>34</v>
      </c>
      <c r="D65">
        <v>149</v>
      </c>
      <c r="E65">
        <v>631</v>
      </c>
      <c r="F65">
        <v>37</v>
      </c>
      <c r="G65">
        <v>85</v>
      </c>
      <c r="H65">
        <v>100</v>
      </c>
      <c r="I65">
        <v>1</v>
      </c>
      <c r="J65" s="3">
        <v>7.5999999999999998E-2</v>
      </c>
      <c r="K65" s="3">
        <v>0.193</v>
      </c>
      <c r="L65">
        <v>0.254</v>
      </c>
      <c r="M65">
        <v>0.23799999999999999</v>
      </c>
      <c r="N65">
        <v>0.23899999999999999</v>
      </c>
      <c r="O65">
        <v>0.307</v>
      </c>
      <c r="P65">
        <v>0.49299999999999999</v>
      </c>
      <c r="Q65">
        <v>0.34300000000000003</v>
      </c>
      <c r="R65">
        <v>126</v>
      </c>
      <c r="S65">
        <v>-0.2</v>
      </c>
      <c r="T65">
        <v>18.7</v>
      </c>
      <c r="U65">
        <v>-9.1</v>
      </c>
      <c r="V65">
        <v>3.1</v>
      </c>
    </row>
    <row r="66" spans="1:22" x14ac:dyDescent="0.45">
      <c r="A66">
        <v>65</v>
      </c>
      <c r="B66" t="s">
        <v>186</v>
      </c>
      <c r="C66" t="s">
        <v>34</v>
      </c>
      <c r="D66">
        <v>142</v>
      </c>
      <c r="E66">
        <v>513</v>
      </c>
      <c r="F66">
        <v>20</v>
      </c>
      <c r="G66">
        <v>66</v>
      </c>
      <c r="H66">
        <v>66</v>
      </c>
      <c r="I66">
        <v>9</v>
      </c>
      <c r="J66" s="3">
        <v>9.9000000000000005E-2</v>
      </c>
      <c r="K66" s="3">
        <v>0.29199999999999998</v>
      </c>
      <c r="L66">
        <v>0.191</v>
      </c>
      <c r="M66">
        <v>0.29099999999999998</v>
      </c>
      <c r="N66">
        <v>0.22700000000000001</v>
      </c>
      <c r="O66">
        <v>0.31900000000000001</v>
      </c>
      <c r="P66">
        <v>0.41799999999999998</v>
      </c>
      <c r="Q66">
        <v>0.32200000000000001</v>
      </c>
      <c r="R66">
        <v>111</v>
      </c>
      <c r="S66">
        <v>0</v>
      </c>
      <c r="T66">
        <v>6.6</v>
      </c>
      <c r="U66">
        <v>6.7</v>
      </c>
      <c r="V66">
        <v>3.1</v>
      </c>
    </row>
    <row r="67" spans="1:22" x14ac:dyDescent="0.45">
      <c r="A67">
        <v>66</v>
      </c>
      <c r="B67" t="s">
        <v>203</v>
      </c>
      <c r="C67" t="s">
        <v>61</v>
      </c>
      <c r="D67">
        <v>142</v>
      </c>
      <c r="E67">
        <v>545</v>
      </c>
      <c r="F67">
        <v>20</v>
      </c>
      <c r="G67">
        <v>72</v>
      </c>
      <c r="H67">
        <v>63</v>
      </c>
      <c r="I67">
        <v>2</v>
      </c>
      <c r="J67" s="3">
        <v>0.11700000000000001</v>
      </c>
      <c r="K67" s="3">
        <v>0.307</v>
      </c>
      <c r="L67">
        <v>0.191</v>
      </c>
      <c r="M67">
        <v>0.34599999999999997</v>
      </c>
      <c r="N67">
        <v>0.255</v>
      </c>
      <c r="O67">
        <v>0.34799999999999998</v>
      </c>
      <c r="P67">
        <v>0.44600000000000001</v>
      </c>
      <c r="Q67">
        <v>0.34699999999999998</v>
      </c>
      <c r="R67">
        <v>126</v>
      </c>
      <c r="S67">
        <v>-0.6</v>
      </c>
      <c r="T67">
        <v>16.2</v>
      </c>
      <c r="U67">
        <v>-5</v>
      </c>
      <c r="V67">
        <v>3.1</v>
      </c>
    </row>
    <row r="68" spans="1:22" x14ac:dyDescent="0.45">
      <c r="A68">
        <v>67</v>
      </c>
      <c r="B68" t="s">
        <v>31</v>
      </c>
      <c r="C68" t="s">
        <v>32</v>
      </c>
      <c r="D68">
        <v>157</v>
      </c>
      <c r="E68">
        <v>677</v>
      </c>
      <c r="F68">
        <v>20</v>
      </c>
      <c r="G68">
        <v>80</v>
      </c>
      <c r="H68">
        <v>71</v>
      </c>
      <c r="I68">
        <v>33</v>
      </c>
      <c r="J68" s="3">
        <v>6.4000000000000001E-2</v>
      </c>
      <c r="K68" s="3">
        <v>0.255</v>
      </c>
      <c r="L68">
        <v>0.125</v>
      </c>
      <c r="M68">
        <v>0.32300000000000001</v>
      </c>
      <c r="N68">
        <v>0.25600000000000001</v>
      </c>
      <c r="O68">
        <v>0.31</v>
      </c>
      <c r="P68">
        <v>0.38100000000000001</v>
      </c>
      <c r="Q68">
        <v>0.30399999999999999</v>
      </c>
      <c r="R68">
        <v>101</v>
      </c>
      <c r="S68">
        <v>1.2</v>
      </c>
      <c r="T68">
        <v>2</v>
      </c>
      <c r="U68">
        <v>5.7</v>
      </c>
      <c r="V68">
        <v>3.1</v>
      </c>
    </row>
    <row r="69" spans="1:22" x14ac:dyDescent="0.45">
      <c r="A69">
        <v>68</v>
      </c>
      <c r="B69" t="s">
        <v>210</v>
      </c>
      <c r="C69" t="s">
        <v>141</v>
      </c>
      <c r="D69">
        <v>144</v>
      </c>
      <c r="E69">
        <v>589</v>
      </c>
      <c r="F69">
        <v>10</v>
      </c>
      <c r="G69">
        <v>71</v>
      </c>
      <c r="H69">
        <v>61</v>
      </c>
      <c r="I69">
        <v>16</v>
      </c>
      <c r="J69" s="3">
        <v>7.0000000000000007E-2</v>
      </c>
      <c r="K69" s="3">
        <v>0.19900000000000001</v>
      </c>
      <c r="L69">
        <v>0.129</v>
      </c>
      <c r="M69">
        <v>0.32400000000000001</v>
      </c>
      <c r="N69">
        <v>0.26900000000000002</v>
      </c>
      <c r="O69">
        <v>0.32</v>
      </c>
      <c r="P69">
        <v>0.39900000000000002</v>
      </c>
      <c r="Q69">
        <v>0.314</v>
      </c>
      <c r="R69">
        <v>105</v>
      </c>
      <c r="S69">
        <v>0.9</v>
      </c>
      <c r="T69">
        <v>4.4000000000000004</v>
      </c>
      <c r="U69">
        <v>5.2</v>
      </c>
      <c r="V69">
        <v>3.1</v>
      </c>
    </row>
    <row r="70" spans="1:22" x14ac:dyDescent="0.45">
      <c r="A70">
        <v>69</v>
      </c>
      <c r="B70" t="s">
        <v>211</v>
      </c>
      <c r="C70" t="s">
        <v>149</v>
      </c>
      <c r="D70">
        <v>157</v>
      </c>
      <c r="E70">
        <v>690</v>
      </c>
      <c r="F70">
        <v>24</v>
      </c>
      <c r="G70">
        <v>72</v>
      </c>
      <c r="H70">
        <v>88</v>
      </c>
      <c r="I70">
        <v>9</v>
      </c>
      <c r="J70" s="3">
        <v>8.6999999999999994E-2</v>
      </c>
      <c r="K70" s="3">
        <v>0.217</v>
      </c>
      <c r="L70">
        <v>0.188</v>
      </c>
      <c r="M70">
        <v>0.32100000000000001</v>
      </c>
      <c r="N70">
        <v>0.27100000000000002</v>
      </c>
      <c r="O70">
        <v>0.34200000000000003</v>
      </c>
      <c r="P70">
        <v>0.46</v>
      </c>
      <c r="Q70">
        <v>0.34799999999999998</v>
      </c>
      <c r="R70">
        <v>125</v>
      </c>
      <c r="S70">
        <v>0.9</v>
      </c>
      <c r="T70">
        <v>20.8</v>
      </c>
      <c r="U70">
        <v>-14.9</v>
      </c>
      <c r="V70">
        <v>3</v>
      </c>
    </row>
    <row r="71" spans="1:22" x14ac:dyDescent="0.45">
      <c r="A71">
        <v>70</v>
      </c>
      <c r="B71" t="s">
        <v>397</v>
      </c>
      <c r="C71" t="s">
        <v>40</v>
      </c>
      <c r="D71">
        <v>131</v>
      </c>
      <c r="E71">
        <v>454</v>
      </c>
      <c r="F71">
        <v>11</v>
      </c>
      <c r="G71">
        <v>59</v>
      </c>
      <c r="H71">
        <v>54</v>
      </c>
      <c r="I71">
        <v>22</v>
      </c>
      <c r="J71" s="3">
        <v>5.7000000000000002E-2</v>
      </c>
      <c r="K71" s="3">
        <v>0.20100000000000001</v>
      </c>
      <c r="L71">
        <v>0.14099999999999999</v>
      </c>
      <c r="M71">
        <v>0.314</v>
      </c>
      <c r="N71">
        <v>0.26700000000000002</v>
      </c>
      <c r="O71">
        <v>0.317</v>
      </c>
      <c r="P71">
        <v>0.40799999999999997</v>
      </c>
      <c r="Q71">
        <v>0.316</v>
      </c>
      <c r="R71">
        <v>109</v>
      </c>
      <c r="S71">
        <v>-0.5</v>
      </c>
      <c r="T71">
        <v>4.3</v>
      </c>
      <c r="U71">
        <v>9.1</v>
      </c>
      <c r="V71">
        <v>3</v>
      </c>
    </row>
    <row r="72" spans="1:22" x14ac:dyDescent="0.45">
      <c r="A72">
        <v>71</v>
      </c>
      <c r="B72" t="s">
        <v>222</v>
      </c>
      <c r="C72" t="s">
        <v>61</v>
      </c>
      <c r="D72">
        <v>151</v>
      </c>
      <c r="E72">
        <v>626</v>
      </c>
      <c r="F72">
        <v>21</v>
      </c>
      <c r="G72">
        <v>80</v>
      </c>
      <c r="H72">
        <v>82</v>
      </c>
      <c r="I72">
        <v>12</v>
      </c>
      <c r="J72" s="3">
        <v>0.13</v>
      </c>
      <c r="K72" s="3">
        <v>0.25800000000000001</v>
      </c>
      <c r="L72">
        <v>0.189</v>
      </c>
      <c r="M72">
        <v>0.29799999999999999</v>
      </c>
      <c r="N72">
        <v>0.23699999999999999</v>
      </c>
      <c r="O72">
        <v>0.34499999999999997</v>
      </c>
      <c r="P72">
        <v>0.42599999999999999</v>
      </c>
      <c r="Q72">
        <v>0.33900000000000002</v>
      </c>
      <c r="R72">
        <v>121</v>
      </c>
      <c r="S72">
        <v>0.9</v>
      </c>
      <c r="T72">
        <v>16.399999999999999</v>
      </c>
      <c r="U72">
        <v>-8.8000000000000007</v>
      </c>
      <c r="V72">
        <v>3</v>
      </c>
    </row>
    <row r="73" spans="1:22" x14ac:dyDescent="0.45">
      <c r="A73">
        <v>72</v>
      </c>
      <c r="B73" t="s">
        <v>216</v>
      </c>
      <c r="C73" t="s">
        <v>32</v>
      </c>
      <c r="D73">
        <v>145</v>
      </c>
      <c r="E73">
        <v>552</v>
      </c>
      <c r="F73">
        <v>26</v>
      </c>
      <c r="G73">
        <v>58</v>
      </c>
      <c r="H73">
        <v>88</v>
      </c>
      <c r="I73">
        <v>5</v>
      </c>
      <c r="J73" s="3">
        <v>9.9000000000000005E-2</v>
      </c>
      <c r="K73" s="3">
        <v>0.30399999999999999</v>
      </c>
      <c r="L73">
        <v>0.2</v>
      </c>
      <c r="M73">
        <v>0.25800000000000001</v>
      </c>
      <c r="N73">
        <v>0.21199999999999999</v>
      </c>
      <c r="O73">
        <v>0.29199999999999998</v>
      </c>
      <c r="P73">
        <v>0.41099999999999998</v>
      </c>
      <c r="Q73">
        <v>0.30499999999999999</v>
      </c>
      <c r="R73">
        <v>102</v>
      </c>
      <c r="S73">
        <v>-0.2</v>
      </c>
      <c r="T73">
        <v>0.9</v>
      </c>
      <c r="U73">
        <v>9.9</v>
      </c>
      <c r="V73">
        <v>3</v>
      </c>
    </row>
    <row r="74" spans="1:22" x14ac:dyDescent="0.45">
      <c r="A74">
        <v>73</v>
      </c>
      <c r="B74" t="s">
        <v>463</v>
      </c>
      <c r="C74" t="s">
        <v>40</v>
      </c>
      <c r="D74">
        <v>93</v>
      </c>
      <c r="E74">
        <v>365</v>
      </c>
      <c r="F74">
        <v>20</v>
      </c>
      <c r="G74">
        <v>51</v>
      </c>
      <c r="H74">
        <v>57</v>
      </c>
      <c r="I74">
        <v>0</v>
      </c>
      <c r="J74" s="3">
        <v>8.1000000000000003E-2</v>
      </c>
      <c r="K74" s="3">
        <v>0.25800000000000001</v>
      </c>
      <c r="L74">
        <v>0.23599999999999999</v>
      </c>
      <c r="M74">
        <v>0.318</v>
      </c>
      <c r="N74">
        <v>0.27100000000000002</v>
      </c>
      <c r="O74">
        <v>0.33100000000000002</v>
      </c>
      <c r="P74">
        <v>0.50700000000000001</v>
      </c>
      <c r="Q74">
        <v>0.36</v>
      </c>
      <c r="R74">
        <v>139</v>
      </c>
      <c r="S74">
        <v>-0.7</v>
      </c>
      <c r="T74">
        <v>16</v>
      </c>
      <c r="U74">
        <v>0.2</v>
      </c>
      <c r="V74">
        <v>3</v>
      </c>
    </row>
    <row r="75" spans="1:22" x14ac:dyDescent="0.45">
      <c r="A75">
        <v>74</v>
      </c>
      <c r="B75" t="s">
        <v>202</v>
      </c>
      <c r="C75" t="s">
        <v>28</v>
      </c>
      <c r="D75">
        <v>154</v>
      </c>
      <c r="E75">
        <v>647</v>
      </c>
      <c r="F75">
        <v>33</v>
      </c>
      <c r="G75">
        <v>82</v>
      </c>
      <c r="H75">
        <v>106</v>
      </c>
      <c r="I75">
        <v>8</v>
      </c>
      <c r="J75" s="3">
        <v>7.1999999999999995E-2</v>
      </c>
      <c r="K75" s="3">
        <v>0.28699999999999998</v>
      </c>
      <c r="L75">
        <v>0.221</v>
      </c>
      <c r="M75">
        <v>0.312</v>
      </c>
      <c r="N75">
        <v>0.253</v>
      </c>
      <c r="O75">
        <v>0.313</v>
      </c>
      <c r="P75">
        <v>0.47399999999999998</v>
      </c>
      <c r="Q75">
        <v>0.33900000000000002</v>
      </c>
      <c r="R75">
        <v>123</v>
      </c>
      <c r="S75">
        <v>-0.3</v>
      </c>
      <c r="T75">
        <v>16.899999999999999</v>
      </c>
      <c r="U75">
        <v>-10.3</v>
      </c>
      <c r="V75">
        <v>3</v>
      </c>
    </row>
    <row r="76" spans="1:22" x14ac:dyDescent="0.45">
      <c r="A76">
        <v>75</v>
      </c>
      <c r="B76" t="s">
        <v>371</v>
      </c>
      <c r="C76" t="s">
        <v>38</v>
      </c>
      <c r="D76">
        <v>110</v>
      </c>
      <c r="E76">
        <v>463</v>
      </c>
      <c r="F76">
        <v>15</v>
      </c>
      <c r="G76">
        <v>59</v>
      </c>
      <c r="H76">
        <v>50</v>
      </c>
      <c r="I76">
        <v>6</v>
      </c>
      <c r="J76" s="3">
        <v>6.0999999999999999E-2</v>
      </c>
      <c r="K76" s="3">
        <v>0.25800000000000001</v>
      </c>
      <c r="L76">
        <v>0.16400000000000001</v>
      </c>
      <c r="M76">
        <v>0.32300000000000001</v>
      </c>
      <c r="N76">
        <v>0.25800000000000001</v>
      </c>
      <c r="O76">
        <v>0.314</v>
      </c>
      <c r="P76">
        <v>0.42199999999999999</v>
      </c>
      <c r="Q76">
        <v>0.32100000000000001</v>
      </c>
      <c r="R76">
        <v>107</v>
      </c>
      <c r="S76">
        <v>-0.6</v>
      </c>
      <c r="T76">
        <v>3.4</v>
      </c>
      <c r="U76">
        <v>9.1999999999999993</v>
      </c>
      <c r="V76">
        <v>2.9</v>
      </c>
    </row>
    <row r="77" spans="1:22" x14ac:dyDescent="0.45">
      <c r="A77">
        <v>76</v>
      </c>
      <c r="B77" t="s">
        <v>678</v>
      </c>
      <c r="C77" t="s">
        <v>36</v>
      </c>
      <c r="D77">
        <v>116</v>
      </c>
      <c r="E77">
        <v>401</v>
      </c>
      <c r="F77">
        <v>14</v>
      </c>
      <c r="G77">
        <v>50</v>
      </c>
      <c r="H77">
        <v>57</v>
      </c>
      <c r="I77">
        <v>6</v>
      </c>
      <c r="J77" s="3">
        <v>0.112</v>
      </c>
      <c r="K77" s="3">
        <v>0.21299999999999999</v>
      </c>
      <c r="L77">
        <v>0.19400000000000001</v>
      </c>
      <c r="M77">
        <v>0.34</v>
      </c>
      <c r="N77">
        <v>0.28499999999999998</v>
      </c>
      <c r="O77">
        <v>0.38300000000000001</v>
      </c>
      <c r="P77">
        <v>0.47899999999999998</v>
      </c>
      <c r="Q77">
        <v>0.372</v>
      </c>
      <c r="R77">
        <v>145</v>
      </c>
      <c r="S77">
        <v>-0.1</v>
      </c>
      <c r="T77">
        <v>21.1</v>
      </c>
      <c r="U77">
        <v>-5.9</v>
      </c>
      <c r="V77">
        <v>2.9</v>
      </c>
    </row>
    <row r="78" spans="1:22" x14ac:dyDescent="0.45">
      <c r="A78">
        <v>77</v>
      </c>
      <c r="B78" t="s">
        <v>928</v>
      </c>
      <c r="C78" t="s">
        <v>101</v>
      </c>
      <c r="D78">
        <v>98</v>
      </c>
      <c r="E78">
        <v>420</v>
      </c>
      <c r="F78">
        <v>16</v>
      </c>
      <c r="G78">
        <v>46</v>
      </c>
      <c r="H78">
        <v>64</v>
      </c>
      <c r="I78">
        <v>4</v>
      </c>
      <c r="J78" s="3">
        <v>9.0999999999999998E-2</v>
      </c>
      <c r="K78" s="3">
        <v>0.27</v>
      </c>
      <c r="L78">
        <v>0.186</v>
      </c>
      <c r="M78">
        <v>0.34599999999999997</v>
      </c>
      <c r="N78">
        <v>0.27300000000000002</v>
      </c>
      <c r="O78">
        <v>0.34200000000000003</v>
      </c>
      <c r="P78">
        <v>0.45900000000000002</v>
      </c>
      <c r="Q78">
        <v>0.34699999999999998</v>
      </c>
      <c r="R78">
        <v>129</v>
      </c>
      <c r="S78">
        <v>-0.6</v>
      </c>
      <c r="T78">
        <v>13.7</v>
      </c>
      <c r="U78">
        <v>0.2</v>
      </c>
      <c r="V78">
        <v>2.9</v>
      </c>
    </row>
    <row r="79" spans="1:22" x14ac:dyDescent="0.45">
      <c r="A79">
        <v>78</v>
      </c>
      <c r="B79" t="s">
        <v>448</v>
      </c>
      <c r="C79" t="s">
        <v>42</v>
      </c>
      <c r="D79">
        <v>131</v>
      </c>
      <c r="E79">
        <v>443</v>
      </c>
      <c r="F79">
        <v>14</v>
      </c>
      <c r="G79">
        <v>50</v>
      </c>
      <c r="H79">
        <v>57</v>
      </c>
      <c r="I79">
        <v>11</v>
      </c>
      <c r="J79" s="3">
        <v>7.0000000000000007E-2</v>
      </c>
      <c r="K79" s="3">
        <v>0.245</v>
      </c>
      <c r="L79">
        <v>0.16900000000000001</v>
      </c>
      <c r="M79">
        <v>0.312</v>
      </c>
      <c r="N79">
        <v>0.252</v>
      </c>
      <c r="O79">
        <v>0.318</v>
      </c>
      <c r="P79">
        <v>0.42099999999999999</v>
      </c>
      <c r="Q79">
        <v>0.32400000000000001</v>
      </c>
      <c r="R79">
        <v>111</v>
      </c>
      <c r="S79">
        <v>-0.2</v>
      </c>
      <c r="T79">
        <v>5.5</v>
      </c>
      <c r="U79">
        <v>7.9</v>
      </c>
      <c r="V79">
        <v>2.9</v>
      </c>
    </row>
    <row r="80" spans="1:22" x14ac:dyDescent="0.45">
      <c r="A80">
        <v>79</v>
      </c>
      <c r="B80" t="s">
        <v>565</v>
      </c>
      <c r="C80" t="s">
        <v>38</v>
      </c>
      <c r="D80">
        <v>101</v>
      </c>
      <c r="E80">
        <v>320</v>
      </c>
      <c r="F80">
        <v>9</v>
      </c>
      <c r="G80">
        <v>45</v>
      </c>
      <c r="H80">
        <v>38</v>
      </c>
      <c r="I80">
        <v>6</v>
      </c>
      <c r="J80" s="3">
        <v>4.7E-2</v>
      </c>
      <c r="K80" s="3">
        <v>0.23699999999999999</v>
      </c>
      <c r="L80">
        <v>0.17899999999999999</v>
      </c>
      <c r="M80">
        <v>0.32400000000000001</v>
      </c>
      <c r="N80">
        <v>0.26200000000000001</v>
      </c>
      <c r="O80">
        <v>0.32</v>
      </c>
      <c r="P80">
        <v>0.44</v>
      </c>
      <c r="Q80">
        <v>0.33200000000000002</v>
      </c>
      <c r="R80">
        <v>115</v>
      </c>
      <c r="S80">
        <v>0.3</v>
      </c>
      <c r="T80">
        <v>5.7</v>
      </c>
      <c r="U80">
        <v>11.2</v>
      </c>
      <c r="V80">
        <v>2.9</v>
      </c>
    </row>
    <row r="81" spans="1:22" x14ac:dyDescent="0.45">
      <c r="A81">
        <v>80</v>
      </c>
      <c r="B81" t="s">
        <v>193</v>
      </c>
      <c r="C81" t="s">
        <v>58</v>
      </c>
      <c r="D81">
        <v>148</v>
      </c>
      <c r="E81">
        <v>516</v>
      </c>
      <c r="F81">
        <v>10</v>
      </c>
      <c r="G81">
        <v>58</v>
      </c>
      <c r="H81">
        <v>57</v>
      </c>
      <c r="I81">
        <v>10</v>
      </c>
      <c r="J81" s="3">
        <v>5.0999999999999997E-2</v>
      </c>
      <c r="K81" s="3">
        <v>0.14000000000000001</v>
      </c>
      <c r="L81">
        <v>0.113</v>
      </c>
      <c r="M81">
        <v>0.308</v>
      </c>
      <c r="N81">
        <v>0.27800000000000002</v>
      </c>
      <c r="O81">
        <v>0.32700000000000001</v>
      </c>
      <c r="P81">
        <v>0.39200000000000002</v>
      </c>
      <c r="Q81">
        <v>0.317</v>
      </c>
      <c r="R81">
        <v>107</v>
      </c>
      <c r="S81">
        <v>0.1</v>
      </c>
      <c r="T81">
        <v>4.0999999999999996</v>
      </c>
      <c r="U81">
        <v>6.9</v>
      </c>
      <c r="V81">
        <v>2.9</v>
      </c>
    </row>
    <row r="82" spans="1:22" x14ac:dyDescent="0.45">
      <c r="A82">
        <v>81</v>
      </c>
      <c r="B82" t="s">
        <v>199</v>
      </c>
      <c r="C82" t="s">
        <v>67</v>
      </c>
      <c r="D82">
        <v>118</v>
      </c>
      <c r="E82">
        <v>454</v>
      </c>
      <c r="F82">
        <v>21</v>
      </c>
      <c r="G82">
        <v>54</v>
      </c>
      <c r="H82">
        <v>67</v>
      </c>
      <c r="I82">
        <v>3</v>
      </c>
      <c r="J82" s="3">
        <v>0.08</v>
      </c>
      <c r="K82" s="3">
        <v>0.22700000000000001</v>
      </c>
      <c r="L82">
        <v>0.224</v>
      </c>
      <c r="M82">
        <v>0.25600000000000001</v>
      </c>
      <c r="N82">
        <v>0.23300000000000001</v>
      </c>
      <c r="O82">
        <v>0.318</v>
      </c>
      <c r="P82">
        <v>0.45600000000000002</v>
      </c>
      <c r="Q82">
        <v>0.33700000000000002</v>
      </c>
      <c r="R82">
        <v>120</v>
      </c>
      <c r="S82">
        <v>1</v>
      </c>
      <c r="T82">
        <v>11.6</v>
      </c>
      <c r="U82">
        <v>1.4</v>
      </c>
      <c r="V82">
        <v>2.9</v>
      </c>
    </row>
    <row r="83" spans="1:22" x14ac:dyDescent="0.45">
      <c r="A83">
        <v>82</v>
      </c>
      <c r="B83" t="s">
        <v>198</v>
      </c>
      <c r="C83" t="s">
        <v>38</v>
      </c>
      <c r="D83">
        <v>151</v>
      </c>
      <c r="E83">
        <v>685</v>
      </c>
      <c r="F83">
        <v>35</v>
      </c>
      <c r="G83">
        <v>108</v>
      </c>
      <c r="H83">
        <v>95</v>
      </c>
      <c r="I83">
        <v>6</v>
      </c>
      <c r="J83" s="3">
        <v>0.158</v>
      </c>
      <c r="K83" s="3">
        <v>0.28499999999999998</v>
      </c>
      <c r="L83">
        <v>0.217</v>
      </c>
      <c r="M83">
        <v>0.29399999999999998</v>
      </c>
      <c r="N83">
        <v>0.23899999999999999</v>
      </c>
      <c r="O83">
        <v>0.36299999999999999</v>
      </c>
      <c r="P83">
        <v>0.45600000000000002</v>
      </c>
      <c r="Q83">
        <v>0.35799999999999998</v>
      </c>
      <c r="R83">
        <v>132</v>
      </c>
      <c r="S83">
        <v>-1.3</v>
      </c>
      <c r="T83">
        <v>24.5</v>
      </c>
      <c r="U83">
        <v>-20.3</v>
      </c>
      <c r="V83">
        <v>2.8</v>
      </c>
    </row>
    <row r="84" spans="1:22" x14ac:dyDescent="0.45">
      <c r="A84">
        <v>83</v>
      </c>
      <c r="B84" t="s">
        <v>370</v>
      </c>
      <c r="C84" t="s">
        <v>32</v>
      </c>
      <c r="D84">
        <v>126</v>
      </c>
      <c r="E84">
        <v>548</v>
      </c>
      <c r="F84">
        <v>13</v>
      </c>
      <c r="G84">
        <v>68</v>
      </c>
      <c r="H84">
        <v>52</v>
      </c>
      <c r="I84">
        <v>6</v>
      </c>
      <c r="J84" s="3">
        <v>0.121</v>
      </c>
      <c r="K84" s="3">
        <v>0.19700000000000001</v>
      </c>
      <c r="L84">
        <v>0.13800000000000001</v>
      </c>
      <c r="M84">
        <v>0.27100000000000002</v>
      </c>
      <c r="N84">
        <v>0.23</v>
      </c>
      <c r="O84">
        <v>0.32700000000000001</v>
      </c>
      <c r="P84">
        <v>0.36799999999999999</v>
      </c>
      <c r="Q84">
        <v>0.311</v>
      </c>
      <c r="R84">
        <v>105</v>
      </c>
      <c r="S84">
        <v>0.7</v>
      </c>
      <c r="T84">
        <v>4.0999999999999996</v>
      </c>
      <c r="U84">
        <v>5.5</v>
      </c>
      <c r="V84">
        <v>2.8</v>
      </c>
    </row>
    <row r="85" spans="1:22" x14ac:dyDescent="0.45">
      <c r="A85">
        <v>84</v>
      </c>
      <c r="B85" t="s">
        <v>205</v>
      </c>
      <c r="C85" t="s">
        <v>42</v>
      </c>
      <c r="D85">
        <v>154</v>
      </c>
      <c r="E85">
        <v>638</v>
      </c>
      <c r="F85">
        <v>13</v>
      </c>
      <c r="G85">
        <v>76</v>
      </c>
      <c r="H85">
        <v>67</v>
      </c>
      <c r="I85">
        <v>16</v>
      </c>
      <c r="J85" s="3">
        <v>5.1999999999999998E-2</v>
      </c>
      <c r="K85" s="3">
        <v>0.17799999999999999</v>
      </c>
      <c r="L85">
        <v>0.11799999999999999</v>
      </c>
      <c r="M85">
        <v>0.309</v>
      </c>
      <c r="N85">
        <v>0.26800000000000002</v>
      </c>
      <c r="O85">
        <v>0.314</v>
      </c>
      <c r="P85">
        <v>0.38600000000000001</v>
      </c>
      <c r="Q85">
        <v>0.308</v>
      </c>
      <c r="R85">
        <v>100</v>
      </c>
      <c r="S85">
        <v>-1</v>
      </c>
      <c r="T85">
        <v>-1</v>
      </c>
      <c r="U85">
        <v>7.6</v>
      </c>
      <c r="V85">
        <v>2.8</v>
      </c>
    </row>
    <row r="86" spans="1:22" x14ac:dyDescent="0.45">
      <c r="A86">
        <v>85</v>
      </c>
      <c r="B86" t="s">
        <v>527</v>
      </c>
      <c r="C86" t="s">
        <v>28</v>
      </c>
      <c r="D86">
        <v>107</v>
      </c>
      <c r="E86">
        <v>347</v>
      </c>
      <c r="F86">
        <v>6</v>
      </c>
      <c r="G86">
        <v>41</v>
      </c>
      <c r="H86">
        <v>39</v>
      </c>
      <c r="I86">
        <v>7</v>
      </c>
      <c r="J86" s="3">
        <v>6.2E-2</v>
      </c>
      <c r="K86" s="3">
        <v>0.106</v>
      </c>
      <c r="L86">
        <v>0.13</v>
      </c>
      <c r="M86">
        <v>0.29599999999999999</v>
      </c>
      <c r="N86">
        <v>0.27700000000000002</v>
      </c>
      <c r="O86">
        <v>0.32600000000000001</v>
      </c>
      <c r="P86">
        <v>0.40699999999999997</v>
      </c>
      <c r="Q86">
        <v>0.32100000000000001</v>
      </c>
      <c r="R86">
        <v>110</v>
      </c>
      <c r="S86">
        <v>0.7</v>
      </c>
      <c r="T86">
        <v>4.9000000000000004</v>
      </c>
      <c r="U86">
        <v>10.6</v>
      </c>
      <c r="V86">
        <v>2.8</v>
      </c>
    </row>
    <row r="87" spans="1:22" x14ac:dyDescent="0.45">
      <c r="A87">
        <v>86</v>
      </c>
      <c r="B87" t="s">
        <v>246</v>
      </c>
      <c r="C87" t="s">
        <v>23</v>
      </c>
      <c r="D87">
        <v>146</v>
      </c>
      <c r="E87">
        <v>641</v>
      </c>
      <c r="F87">
        <v>17</v>
      </c>
      <c r="G87">
        <v>83</v>
      </c>
      <c r="H87">
        <v>83</v>
      </c>
      <c r="I87">
        <v>11</v>
      </c>
      <c r="J87" s="3">
        <v>6.7000000000000004E-2</v>
      </c>
      <c r="K87" s="3">
        <v>0.16</v>
      </c>
      <c r="L87">
        <v>0.16600000000000001</v>
      </c>
      <c r="M87">
        <v>0.28899999999999998</v>
      </c>
      <c r="N87">
        <v>0.26100000000000001</v>
      </c>
      <c r="O87">
        <v>0.318</v>
      </c>
      <c r="P87">
        <v>0.42699999999999999</v>
      </c>
      <c r="Q87">
        <v>0.32500000000000001</v>
      </c>
      <c r="R87">
        <v>109</v>
      </c>
      <c r="S87">
        <v>1.1000000000000001</v>
      </c>
      <c r="T87">
        <v>7.7</v>
      </c>
      <c r="U87">
        <v>-2.2999999999999998</v>
      </c>
      <c r="V87">
        <v>2.8</v>
      </c>
    </row>
    <row r="88" spans="1:22" x14ac:dyDescent="0.45">
      <c r="A88">
        <v>87</v>
      </c>
      <c r="B88" t="s">
        <v>461</v>
      </c>
      <c r="C88" t="s">
        <v>76</v>
      </c>
      <c r="D88">
        <v>117</v>
      </c>
      <c r="E88">
        <v>433</v>
      </c>
      <c r="F88">
        <v>13</v>
      </c>
      <c r="G88">
        <v>60</v>
      </c>
      <c r="H88">
        <v>49</v>
      </c>
      <c r="I88">
        <v>12</v>
      </c>
      <c r="J88" s="3">
        <v>0.105</v>
      </c>
      <c r="K88" s="3">
        <v>0.26200000000000001</v>
      </c>
      <c r="L88">
        <v>0.185</v>
      </c>
      <c r="M88">
        <v>0.33800000000000002</v>
      </c>
      <c r="N88">
        <v>0.26300000000000001</v>
      </c>
      <c r="O88">
        <v>0.34100000000000003</v>
      </c>
      <c r="P88">
        <v>0.44700000000000001</v>
      </c>
      <c r="Q88">
        <v>0.34399999999999997</v>
      </c>
      <c r="R88">
        <v>117</v>
      </c>
      <c r="S88">
        <v>1</v>
      </c>
      <c r="T88">
        <v>9.8000000000000007</v>
      </c>
      <c r="U88">
        <v>3.2</v>
      </c>
      <c r="V88">
        <v>2.8</v>
      </c>
    </row>
    <row r="89" spans="1:22" x14ac:dyDescent="0.45">
      <c r="A89">
        <v>88</v>
      </c>
      <c r="B89" t="s">
        <v>227</v>
      </c>
      <c r="C89" t="s">
        <v>141</v>
      </c>
      <c r="D89">
        <v>146</v>
      </c>
      <c r="E89">
        <v>614</v>
      </c>
      <c r="F89">
        <v>16</v>
      </c>
      <c r="G89">
        <v>59</v>
      </c>
      <c r="H89">
        <v>74</v>
      </c>
      <c r="I89">
        <v>2</v>
      </c>
      <c r="J89" s="3">
        <v>6.8000000000000005E-2</v>
      </c>
      <c r="K89" s="3">
        <v>0.158</v>
      </c>
      <c r="L89">
        <v>0.13900000000000001</v>
      </c>
      <c r="M89">
        <v>0.28999999999999998</v>
      </c>
      <c r="N89">
        <v>0.26400000000000001</v>
      </c>
      <c r="O89">
        <v>0.31900000000000001</v>
      </c>
      <c r="P89">
        <v>0.40300000000000002</v>
      </c>
      <c r="Q89">
        <v>0.316</v>
      </c>
      <c r="R89">
        <v>107</v>
      </c>
      <c r="S89">
        <v>-2.4</v>
      </c>
      <c r="T89">
        <v>2.4</v>
      </c>
      <c r="U89">
        <v>3.7</v>
      </c>
      <c r="V89">
        <v>2.8</v>
      </c>
    </row>
    <row r="90" spans="1:22" x14ac:dyDescent="0.45">
      <c r="A90">
        <v>89</v>
      </c>
      <c r="B90" t="s">
        <v>405</v>
      </c>
      <c r="C90" t="s">
        <v>76</v>
      </c>
      <c r="D90">
        <v>110</v>
      </c>
      <c r="E90">
        <v>444</v>
      </c>
      <c r="F90">
        <v>26</v>
      </c>
      <c r="G90">
        <v>73</v>
      </c>
      <c r="H90">
        <v>56</v>
      </c>
      <c r="I90">
        <v>4</v>
      </c>
      <c r="J90" s="3">
        <v>0.112</v>
      </c>
      <c r="K90" s="3">
        <v>0.307</v>
      </c>
      <c r="L90">
        <v>0.25600000000000001</v>
      </c>
      <c r="M90">
        <v>0.32300000000000001</v>
      </c>
      <c r="N90">
        <v>0.25700000000000001</v>
      </c>
      <c r="O90">
        <v>0.34599999999999997</v>
      </c>
      <c r="P90">
        <v>0.51400000000000001</v>
      </c>
      <c r="Q90">
        <v>0.36599999999999999</v>
      </c>
      <c r="R90">
        <v>133</v>
      </c>
      <c r="S90">
        <v>0</v>
      </c>
      <c r="T90">
        <v>17</v>
      </c>
      <c r="U90">
        <v>-4.7</v>
      </c>
      <c r="V90">
        <v>2.8</v>
      </c>
    </row>
    <row r="91" spans="1:22" x14ac:dyDescent="0.45">
      <c r="A91">
        <v>90</v>
      </c>
      <c r="B91" t="s">
        <v>213</v>
      </c>
      <c r="C91" t="s">
        <v>104</v>
      </c>
      <c r="D91">
        <v>140</v>
      </c>
      <c r="E91">
        <v>575</v>
      </c>
      <c r="F91">
        <v>19</v>
      </c>
      <c r="G91">
        <v>67</v>
      </c>
      <c r="H91">
        <v>70</v>
      </c>
      <c r="I91">
        <v>25</v>
      </c>
      <c r="J91" s="3">
        <v>0.08</v>
      </c>
      <c r="K91" s="3">
        <v>0.26200000000000001</v>
      </c>
      <c r="L91">
        <v>0.17399999999999999</v>
      </c>
      <c r="M91">
        <v>0.32400000000000001</v>
      </c>
      <c r="N91">
        <v>0.25600000000000001</v>
      </c>
      <c r="O91">
        <v>0.32100000000000001</v>
      </c>
      <c r="P91">
        <v>0.43</v>
      </c>
      <c r="Q91">
        <v>0.32500000000000001</v>
      </c>
      <c r="R91">
        <v>110</v>
      </c>
      <c r="S91">
        <v>1.1000000000000001</v>
      </c>
      <c r="T91">
        <v>7.9</v>
      </c>
      <c r="U91">
        <v>-1</v>
      </c>
      <c r="V91">
        <v>2.7</v>
      </c>
    </row>
    <row r="92" spans="1:22" x14ac:dyDescent="0.45">
      <c r="A92">
        <v>91</v>
      </c>
      <c r="B92" t="s">
        <v>223</v>
      </c>
      <c r="C92" t="s">
        <v>36</v>
      </c>
      <c r="D92">
        <v>146</v>
      </c>
      <c r="E92">
        <v>599</v>
      </c>
      <c r="F92">
        <v>32</v>
      </c>
      <c r="G92">
        <v>76</v>
      </c>
      <c r="H92">
        <v>106</v>
      </c>
      <c r="I92">
        <v>6</v>
      </c>
      <c r="J92" s="3">
        <v>8.6999999999999994E-2</v>
      </c>
      <c r="K92" s="3">
        <v>0.17</v>
      </c>
      <c r="L92">
        <v>0.23599999999999999</v>
      </c>
      <c r="M92">
        <v>0.253</v>
      </c>
      <c r="N92">
        <v>0.252</v>
      </c>
      <c r="O92">
        <v>0.32500000000000001</v>
      </c>
      <c r="P92">
        <v>0.48799999999999999</v>
      </c>
      <c r="Q92">
        <v>0.34499999999999997</v>
      </c>
      <c r="R92">
        <v>127</v>
      </c>
      <c r="S92">
        <v>-1.1000000000000001</v>
      </c>
      <c r="T92">
        <v>17.399999999999999</v>
      </c>
      <c r="U92">
        <v>-10.5</v>
      </c>
      <c r="V92">
        <v>2.7</v>
      </c>
    </row>
    <row r="93" spans="1:22" x14ac:dyDescent="0.45">
      <c r="A93">
        <v>92</v>
      </c>
      <c r="B93" t="s">
        <v>675</v>
      </c>
      <c r="C93" t="s">
        <v>76</v>
      </c>
      <c r="D93">
        <v>110</v>
      </c>
      <c r="E93">
        <v>421</v>
      </c>
      <c r="F93">
        <v>13</v>
      </c>
      <c r="G93">
        <v>49</v>
      </c>
      <c r="H93">
        <v>53</v>
      </c>
      <c r="I93">
        <v>6</v>
      </c>
      <c r="J93" s="3">
        <v>5.8000000000000003E-2</v>
      </c>
      <c r="K93" s="3">
        <v>0.22600000000000001</v>
      </c>
      <c r="L93">
        <v>0.152</v>
      </c>
      <c r="M93">
        <v>0.37</v>
      </c>
      <c r="N93">
        <v>0.30199999999999999</v>
      </c>
      <c r="O93">
        <v>0.35699999999999998</v>
      </c>
      <c r="P93">
        <v>0.45400000000000001</v>
      </c>
      <c r="Q93">
        <v>0.35499999999999998</v>
      </c>
      <c r="R93">
        <v>125</v>
      </c>
      <c r="S93">
        <v>-1</v>
      </c>
      <c r="T93">
        <v>11.2</v>
      </c>
      <c r="U93">
        <v>1.5</v>
      </c>
      <c r="V93">
        <v>2.7</v>
      </c>
    </row>
    <row r="94" spans="1:22" x14ac:dyDescent="0.45">
      <c r="A94">
        <v>93</v>
      </c>
      <c r="B94" t="s">
        <v>245</v>
      </c>
      <c r="C94" t="s">
        <v>23</v>
      </c>
      <c r="D94">
        <v>158</v>
      </c>
      <c r="E94">
        <v>672</v>
      </c>
      <c r="F94">
        <v>29</v>
      </c>
      <c r="G94">
        <v>81</v>
      </c>
      <c r="H94">
        <v>94</v>
      </c>
      <c r="I94">
        <v>0</v>
      </c>
      <c r="J94" s="3">
        <v>0.104</v>
      </c>
      <c r="K94" s="3">
        <v>0.253</v>
      </c>
      <c r="L94">
        <v>0.21</v>
      </c>
      <c r="M94">
        <v>0.29799999999999999</v>
      </c>
      <c r="N94">
        <v>0.248</v>
      </c>
      <c r="O94">
        <v>0.33400000000000002</v>
      </c>
      <c r="P94">
        <v>0.45800000000000002</v>
      </c>
      <c r="Q94">
        <v>0.34300000000000003</v>
      </c>
      <c r="R94">
        <v>121</v>
      </c>
      <c r="S94">
        <v>-2.5</v>
      </c>
      <c r="T94">
        <v>14.2</v>
      </c>
      <c r="U94">
        <v>-10.6</v>
      </c>
      <c r="V94">
        <v>2.7</v>
      </c>
    </row>
    <row r="95" spans="1:22" x14ac:dyDescent="0.45">
      <c r="A95">
        <v>94</v>
      </c>
      <c r="B95" t="s">
        <v>391</v>
      </c>
      <c r="C95" t="s">
        <v>40</v>
      </c>
      <c r="D95">
        <v>88</v>
      </c>
      <c r="E95">
        <v>327</v>
      </c>
      <c r="F95">
        <v>13</v>
      </c>
      <c r="G95">
        <v>41</v>
      </c>
      <c r="H95">
        <v>55</v>
      </c>
      <c r="I95">
        <v>2</v>
      </c>
      <c r="J95" s="3">
        <v>0.10299999999999999</v>
      </c>
      <c r="K95" s="3">
        <v>0.23899999999999999</v>
      </c>
      <c r="L95">
        <v>0.20499999999999999</v>
      </c>
      <c r="M95">
        <v>0.315</v>
      </c>
      <c r="N95">
        <v>0.26200000000000001</v>
      </c>
      <c r="O95">
        <v>0.34100000000000003</v>
      </c>
      <c r="P95">
        <v>0.46700000000000003</v>
      </c>
      <c r="Q95">
        <v>0.35099999999999998</v>
      </c>
      <c r="R95">
        <v>133</v>
      </c>
      <c r="S95">
        <v>-0.9</v>
      </c>
      <c r="T95">
        <v>11.6</v>
      </c>
      <c r="U95">
        <v>3.5</v>
      </c>
      <c r="V95">
        <v>2.7</v>
      </c>
    </row>
    <row r="96" spans="1:22" x14ac:dyDescent="0.45">
      <c r="A96">
        <v>95</v>
      </c>
      <c r="B96" t="s">
        <v>206</v>
      </c>
      <c r="C96" t="s">
        <v>67</v>
      </c>
      <c r="D96">
        <v>142</v>
      </c>
      <c r="E96">
        <v>563</v>
      </c>
      <c r="F96">
        <v>21</v>
      </c>
      <c r="G96">
        <v>61</v>
      </c>
      <c r="H96">
        <v>71</v>
      </c>
      <c r="I96">
        <v>4</v>
      </c>
      <c r="J96" s="3">
        <v>0.10199999999999999</v>
      </c>
      <c r="K96" s="3">
        <v>0.16300000000000001</v>
      </c>
      <c r="L96">
        <v>0.17899999999999999</v>
      </c>
      <c r="M96">
        <v>0.26</v>
      </c>
      <c r="N96">
        <v>0.24399999999999999</v>
      </c>
      <c r="O96">
        <v>0.32800000000000001</v>
      </c>
      <c r="P96">
        <v>0.42299999999999999</v>
      </c>
      <c r="Q96">
        <v>0.32900000000000001</v>
      </c>
      <c r="R96">
        <v>115</v>
      </c>
      <c r="S96">
        <v>-0.2</v>
      </c>
      <c r="T96">
        <v>9.5</v>
      </c>
      <c r="U96">
        <v>-1.6</v>
      </c>
      <c r="V96">
        <v>2.7</v>
      </c>
    </row>
    <row r="97" spans="1:22" x14ac:dyDescent="0.45">
      <c r="A97">
        <v>96</v>
      </c>
      <c r="B97" t="s">
        <v>218</v>
      </c>
      <c r="C97" t="s">
        <v>215</v>
      </c>
      <c r="D97">
        <v>140</v>
      </c>
      <c r="E97">
        <v>584</v>
      </c>
      <c r="F97">
        <v>23</v>
      </c>
      <c r="G97">
        <v>74</v>
      </c>
      <c r="H97">
        <v>74</v>
      </c>
      <c r="I97">
        <v>5</v>
      </c>
      <c r="J97" s="3">
        <v>0.107</v>
      </c>
      <c r="K97" s="3">
        <v>0.22900000000000001</v>
      </c>
      <c r="L97">
        <v>0.19400000000000001</v>
      </c>
      <c r="M97">
        <v>0.28799999999999998</v>
      </c>
      <c r="N97">
        <v>0.249</v>
      </c>
      <c r="O97">
        <v>0.33400000000000002</v>
      </c>
      <c r="P97">
        <v>0.443</v>
      </c>
      <c r="Q97">
        <v>0.33900000000000002</v>
      </c>
      <c r="R97">
        <v>118</v>
      </c>
      <c r="S97">
        <v>-1.2</v>
      </c>
      <c r="T97">
        <v>11.2</v>
      </c>
      <c r="U97">
        <v>-4.0999999999999996</v>
      </c>
      <c r="V97">
        <v>2.7</v>
      </c>
    </row>
    <row r="98" spans="1:22" x14ac:dyDescent="0.45">
      <c r="A98">
        <v>97</v>
      </c>
      <c r="B98" t="s">
        <v>226</v>
      </c>
      <c r="C98" t="s">
        <v>38</v>
      </c>
      <c r="D98">
        <v>147</v>
      </c>
      <c r="E98">
        <v>584</v>
      </c>
      <c r="F98">
        <v>10</v>
      </c>
      <c r="G98">
        <v>73</v>
      </c>
      <c r="H98">
        <v>70</v>
      </c>
      <c r="I98">
        <v>32</v>
      </c>
      <c r="J98" s="3">
        <v>0.10299999999999999</v>
      </c>
      <c r="K98" s="3">
        <v>0.16500000000000001</v>
      </c>
      <c r="L98">
        <v>0.11899999999999999</v>
      </c>
      <c r="M98">
        <v>0.28199999999999997</v>
      </c>
      <c r="N98">
        <v>0.248</v>
      </c>
      <c r="O98">
        <v>0.32800000000000001</v>
      </c>
      <c r="P98">
        <v>0.36699999999999999</v>
      </c>
      <c r="Q98">
        <v>0.308</v>
      </c>
      <c r="R98">
        <v>99</v>
      </c>
      <c r="S98">
        <v>2.7</v>
      </c>
      <c r="T98">
        <v>1.7</v>
      </c>
      <c r="U98">
        <v>4.5</v>
      </c>
      <c r="V98">
        <v>2.7</v>
      </c>
    </row>
    <row r="99" spans="1:22" x14ac:dyDescent="0.45">
      <c r="A99">
        <v>98</v>
      </c>
      <c r="B99" t="s">
        <v>214</v>
      </c>
      <c r="C99" t="s">
        <v>215</v>
      </c>
      <c r="D99">
        <v>130</v>
      </c>
      <c r="E99">
        <v>503</v>
      </c>
      <c r="F99">
        <v>13</v>
      </c>
      <c r="G99">
        <v>66</v>
      </c>
      <c r="H99">
        <v>51</v>
      </c>
      <c r="I99">
        <v>29</v>
      </c>
      <c r="J99" s="3">
        <v>5.8000000000000003E-2</v>
      </c>
      <c r="K99" s="3">
        <v>0.15</v>
      </c>
      <c r="L99">
        <v>0.13900000000000001</v>
      </c>
      <c r="M99">
        <v>0.33200000000000002</v>
      </c>
      <c r="N99">
        <v>0.29699999999999999</v>
      </c>
      <c r="O99">
        <v>0.34699999999999998</v>
      </c>
      <c r="P99">
        <v>0.436</v>
      </c>
      <c r="Q99">
        <v>0.34300000000000003</v>
      </c>
      <c r="R99">
        <v>121</v>
      </c>
      <c r="S99">
        <v>2.1</v>
      </c>
      <c r="T99">
        <v>14.5</v>
      </c>
      <c r="U99">
        <v>-5.3</v>
      </c>
      <c r="V99">
        <v>2.6</v>
      </c>
    </row>
    <row r="100" spans="1:22" x14ac:dyDescent="0.45">
      <c r="A100">
        <v>99</v>
      </c>
      <c r="B100" t="s">
        <v>224</v>
      </c>
      <c r="C100" t="s">
        <v>52</v>
      </c>
      <c r="D100">
        <v>145</v>
      </c>
      <c r="E100">
        <v>600</v>
      </c>
      <c r="F100">
        <v>19</v>
      </c>
      <c r="G100">
        <v>67</v>
      </c>
      <c r="H100">
        <v>84</v>
      </c>
      <c r="I100">
        <v>5</v>
      </c>
      <c r="J100" s="3">
        <v>4.5999999999999999E-2</v>
      </c>
      <c r="K100" s="3">
        <v>0.189</v>
      </c>
      <c r="L100">
        <v>0.159</v>
      </c>
      <c r="M100">
        <v>0.308</v>
      </c>
      <c r="N100">
        <v>0.27100000000000002</v>
      </c>
      <c r="O100">
        <v>0.31</v>
      </c>
      <c r="P100">
        <v>0.43</v>
      </c>
      <c r="Q100">
        <v>0.32200000000000001</v>
      </c>
      <c r="R100">
        <v>108</v>
      </c>
      <c r="S100">
        <v>-0.7</v>
      </c>
      <c r="T100">
        <v>5</v>
      </c>
      <c r="U100">
        <v>0.1</v>
      </c>
      <c r="V100">
        <v>2.6</v>
      </c>
    </row>
    <row r="101" spans="1:22" x14ac:dyDescent="0.45">
      <c r="A101">
        <v>100</v>
      </c>
      <c r="B101" t="s">
        <v>212</v>
      </c>
      <c r="C101" t="s">
        <v>184</v>
      </c>
      <c r="D101">
        <v>144</v>
      </c>
      <c r="E101">
        <v>582</v>
      </c>
      <c r="F101">
        <v>16</v>
      </c>
      <c r="G101">
        <v>81</v>
      </c>
      <c r="H101">
        <v>59</v>
      </c>
      <c r="I101">
        <v>31</v>
      </c>
      <c r="J101" s="3">
        <v>7.0999999999999994E-2</v>
      </c>
      <c r="K101" s="3">
        <v>0.27900000000000003</v>
      </c>
      <c r="L101">
        <v>0.14799999999999999</v>
      </c>
      <c r="M101">
        <v>0.33100000000000002</v>
      </c>
      <c r="N101">
        <v>0.253</v>
      </c>
      <c r="O101">
        <v>0.31</v>
      </c>
      <c r="P101">
        <v>0.4</v>
      </c>
      <c r="Q101">
        <v>0.31</v>
      </c>
      <c r="R101">
        <v>85</v>
      </c>
      <c r="S101">
        <v>3.9</v>
      </c>
      <c r="T101">
        <v>-6.1</v>
      </c>
      <c r="U101">
        <v>11.5</v>
      </c>
      <c r="V101">
        <v>2.6</v>
      </c>
    </row>
    <row r="102" spans="1:22" x14ac:dyDescent="0.45">
      <c r="A102">
        <v>101</v>
      </c>
      <c r="B102" t="s">
        <v>372</v>
      </c>
      <c r="C102" t="s">
        <v>67</v>
      </c>
      <c r="D102">
        <v>65</v>
      </c>
      <c r="E102">
        <v>275</v>
      </c>
      <c r="F102">
        <v>19</v>
      </c>
      <c r="G102">
        <v>45</v>
      </c>
      <c r="H102">
        <v>44</v>
      </c>
      <c r="I102">
        <v>4</v>
      </c>
      <c r="J102" s="3">
        <v>8.4000000000000005E-2</v>
      </c>
      <c r="K102" s="3">
        <v>0.20799999999999999</v>
      </c>
      <c r="L102">
        <v>0.28499999999999998</v>
      </c>
      <c r="M102">
        <v>0.27900000000000003</v>
      </c>
      <c r="N102">
        <v>0.27200000000000002</v>
      </c>
      <c r="O102">
        <v>0.33400000000000002</v>
      </c>
      <c r="P102">
        <v>0.55700000000000005</v>
      </c>
      <c r="Q102">
        <v>0.378</v>
      </c>
      <c r="R102">
        <v>148</v>
      </c>
      <c r="S102">
        <v>-0.4</v>
      </c>
      <c r="T102">
        <v>15.1</v>
      </c>
      <c r="U102">
        <v>1.2</v>
      </c>
      <c r="V102">
        <v>2.6</v>
      </c>
    </row>
    <row r="103" spans="1:22" x14ac:dyDescent="0.45">
      <c r="A103">
        <v>102</v>
      </c>
      <c r="B103" t="s">
        <v>459</v>
      </c>
      <c r="C103" t="s">
        <v>38</v>
      </c>
      <c r="D103">
        <v>127</v>
      </c>
      <c r="E103">
        <v>461</v>
      </c>
      <c r="F103">
        <v>12</v>
      </c>
      <c r="G103">
        <v>52</v>
      </c>
      <c r="H103">
        <v>59</v>
      </c>
      <c r="I103">
        <v>15</v>
      </c>
      <c r="J103" s="3">
        <v>0.109</v>
      </c>
      <c r="K103" s="3">
        <v>0.307</v>
      </c>
      <c r="L103">
        <v>0.153</v>
      </c>
      <c r="M103">
        <v>0.36599999999999999</v>
      </c>
      <c r="N103">
        <v>0.26200000000000001</v>
      </c>
      <c r="O103">
        <v>0.34100000000000003</v>
      </c>
      <c r="P103">
        <v>0.41499999999999998</v>
      </c>
      <c r="Q103">
        <v>0.33200000000000002</v>
      </c>
      <c r="R103">
        <v>115</v>
      </c>
      <c r="S103">
        <v>1</v>
      </c>
      <c r="T103">
        <v>9</v>
      </c>
      <c r="U103">
        <v>0.5</v>
      </c>
      <c r="V103">
        <v>2.6</v>
      </c>
    </row>
    <row r="104" spans="1:22" x14ac:dyDescent="0.45">
      <c r="A104">
        <v>103</v>
      </c>
      <c r="B104" t="s">
        <v>219</v>
      </c>
      <c r="C104" t="s">
        <v>113</v>
      </c>
      <c r="D104">
        <v>120</v>
      </c>
      <c r="E104">
        <v>430</v>
      </c>
      <c r="F104">
        <v>8</v>
      </c>
      <c r="G104">
        <v>59</v>
      </c>
      <c r="H104">
        <v>38</v>
      </c>
      <c r="I104">
        <v>38</v>
      </c>
      <c r="J104" s="3">
        <v>7.1999999999999995E-2</v>
      </c>
      <c r="K104" s="3">
        <v>0.26300000000000001</v>
      </c>
      <c r="L104">
        <v>0.122</v>
      </c>
      <c r="M104">
        <v>0.32300000000000001</v>
      </c>
      <c r="N104">
        <v>0.24299999999999999</v>
      </c>
      <c r="O104">
        <v>0.318</v>
      </c>
      <c r="P104">
        <v>0.36499999999999999</v>
      </c>
      <c r="Q104">
        <v>0.30499999999999999</v>
      </c>
      <c r="R104">
        <v>101</v>
      </c>
      <c r="S104">
        <v>1.5</v>
      </c>
      <c r="T104">
        <v>2.1</v>
      </c>
      <c r="U104">
        <v>9</v>
      </c>
      <c r="V104">
        <v>2.6</v>
      </c>
    </row>
    <row r="105" spans="1:22" x14ac:dyDescent="0.45">
      <c r="A105">
        <v>104</v>
      </c>
      <c r="B105" t="s">
        <v>404</v>
      </c>
      <c r="C105" t="s">
        <v>28</v>
      </c>
      <c r="D105">
        <v>95</v>
      </c>
      <c r="E105">
        <v>397</v>
      </c>
      <c r="F105">
        <v>21</v>
      </c>
      <c r="G105">
        <v>58</v>
      </c>
      <c r="H105">
        <v>62</v>
      </c>
      <c r="I105">
        <v>0</v>
      </c>
      <c r="J105" s="3">
        <v>0.13500000000000001</v>
      </c>
      <c r="K105" s="3">
        <v>0.27900000000000003</v>
      </c>
      <c r="L105">
        <v>0.23799999999999999</v>
      </c>
      <c r="M105">
        <v>0.25</v>
      </c>
      <c r="N105">
        <v>0.219</v>
      </c>
      <c r="O105">
        <v>0.33</v>
      </c>
      <c r="P105">
        <v>0.45700000000000002</v>
      </c>
      <c r="Q105">
        <v>0.33800000000000002</v>
      </c>
      <c r="R105">
        <v>122</v>
      </c>
      <c r="S105">
        <v>0.2</v>
      </c>
      <c r="T105">
        <v>10.3</v>
      </c>
      <c r="U105">
        <v>1.2</v>
      </c>
      <c r="V105">
        <v>2.6</v>
      </c>
    </row>
    <row r="106" spans="1:22" x14ac:dyDescent="0.45">
      <c r="A106">
        <v>105</v>
      </c>
      <c r="B106" t="s">
        <v>51</v>
      </c>
      <c r="C106" t="s">
        <v>52</v>
      </c>
      <c r="D106">
        <v>155</v>
      </c>
      <c r="E106">
        <v>659</v>
      </c>
      <c r="F106">
        <v>10</v>
      </c>
      <c r="G106">
        <v>93</v>
      </c>
      <c r="H106">
        <v>59</v>
      </c>
      <c r="I106">
        <v>31</v>
      </c>
      <c r="J106" s="3">
        <v>0.10199999999999999</v>
      </c>
      <c r="K106" s="3">
        <v>0.189</v>
      </c>
      <c r="L106">
        <v>0.13100000000000001</v>
      </c>
      <c r="M106">
        <v>0.27900000000000003</v>
      </c>
      <c r="N106">
        <v>0.23300000000000001</v>
      </c>
      <c r="O106">
        <v>0.32100000000000001</v>
      </c>
      <c r="P106">
        <v>0.36399999999999999</v>
      </c>
      <c r="Q106">
        <v>0.30499999999999999</v>
      </c>
      <c r="R106">
        <v>97</v>
      </c>
      <c r="S106">
        <v>2.7</v>
      </c>
      <c r="T106">
        <v>0.3</v>
      </c>
      <c r="U106">
        <v>2.2000000000000002</v>
      </c>
      <c r="V106">
        <v>2.6</v>
      </c>
    </row>
    <row r="107" spans="1:22" x14ac:dyDescent="0.45">
      <c r="A107">
        <v>106</v>
      </c>
      <c r="B107" t="s">
        <v>217</v>
      </c>
      <c r="C107" t="s">
        <v>30</v>
      </c>
      <c r="D107">
        <v>147</v>
      </c>
      <c r="E107">
        <v>625</v>
      </c>
      <c r="F107">
        <v>19</v>
      </c>
      <c r="G107">
        <v>78</v>
      </c>
      <c r="H107">
        <v>87</v>
      </c>
      <c r="I107">
        <v>3</v>
      </c>
      <c r="J107" s="3">
        <v>7.8E-2</v>
      </c>
      <c r="K107" s="3">
        <v>0.17699999999999999</v>
      </c>
      <c r="L107">
        <v>0.17399999999999999</v>
      </c>
      <c r="M107">
        <v>0.28599999999999998</v>
      </c>
      <c r="N107">
        <v>0.25600000000000001</v>
      </c>
      <c r="O107">
        <v>0.32600000000000001</v>
      </c>
      <c r="P107">
        <v>0.43</v>
      </c>
      <c r="Q107">
        <v>0.33</v>
      </c>
      <c r="R107">
        <v>119</v>
      </c>
      <c r="S107">
        <v>-1.8</v>
      </c>
      <c r="T107">
        <v>12.1</v>
      </c>
      <c r="U107">
        <v>-8.5</v>
      </c>
      <c r="V107">
        <v>2.6</v>
      </c>
    </row>
    <row r="108" spans="1:22" x14ac:dyDescent="0.45">
      <c r="A108">
        <v>107</v>
      </c>
      <c r="B108" t="s">
        <v>673</v>
      </c>
      <c r="C108" t="s">
        <v>32</v>
      </c>
      <c r="D108">
        <v>132</v>
      </c>
      <c r="E108">
        <v>474</v>
      </c>
      <c r="F108">
        <v>8</v>
      </c>
      <c r="G108">
        <v>58</v>
      </c>
      <c r="H108">
        <v>36</v>
      </c>
      <c r="I108">
        <v>12</v>
      </c>
      <c r="J108" s="3">
        <v>8.8999999999999996E-2</v>
      </c>
      <c r="K108" s="3">
        <v>0.20699999999999999</v>
      </c>
      <c r="L108">
        <v>0.123</v>
      </c>
      <c r="M108">
        <v>0.29899999999999999</v>
      </c>
      <c r="N108">
        <v>0.24399999999999999</v>
      </c>
      <c r="O108">
        <v>0.313</v>
      </c>
      <c r="P108">
        <v>0.36699999999999999</v>
      </c>
      <c r="Q108">
        <v>0.30199999999999999</v>
      </c>
      <c r="R108">
        <v>99</v>
      </c>
      <c r="S108">
        <v>0.1</v>
      </c>
      <c r="T108">
        <v>-0.3</v>
      </c>
      <c r="U108">
        <v>9.6999999999999993</v>
      </c>
      <c r="V108">
        <v>2.6</v>
      </c>
    </row>
    <row r="109" spans="1:22" x14ac:dyDescent="0.45">
      <c r="A109">
        <v>108</v>
      </c>
      <c r="B109" t="s">
        <v>204</v>
      </c>
      <c r="C109" t="s">
        <v>196</v>
      </c>
      <c r="D109">
        <v>135</v>
      </c>
      <c r="E109">
        <v>542</v>
      </c>
      <c r="F109">
        <v>28</v>
      </c>
      <c r="G109">
        <v>56</v>
      </c>
      <c r="H109">
        <v>82</v>
      </c>
      <c r="I109">
        <v>4</v>
      </c>
      <c r="J109" s="3">
        <v>9.6000000000000002E-2</v>
      </c>
      <c r="K109" s="3">
        <v>0.33700000000000002</v>
      </c>
      <c r="L109">
        <v>0.23799999999999999</v>
      </c>
      <c r="M109">
        <v>0.34499999999999997</v>
      </c>
      <c r="N109">
        <v>0.254</v>
      </c>
      <c r="O109">
        <v>0.33200000000000002</v>
      </c>
      <c r="P109">
        <v>0.49199999999999999</v>
      </c>
      <c r="Q109">
        <v>0.35499999999999998</v>
      </c>
      <c r="R109">
        <v>136</v>
      </c>
      <c r="S109">
        <v>-0.7</v>
      </c>
      <c r="T109">
        <v>21.9</v>
      </c>
      <c r="U109">
        <v>-15</v>
      </c>
      <c r="V109">
        <v>2.5</v>
      </c>
    </row>
    <row r="110" spans="1:22" x14ac:dyDescent="0.45">
      <c r="A110">
        <v>109</v>
      </c>
      <c r="B110" t="s">
        <v>455</v>
      </c>
      <c r="C110" t="s">
        <v>52</v>
      </c>
      <c r="D110">
        <v>138</v>
      </c>
      <c r="E110">
        <v>453</v>
      </c>
      <c r="F110">
        <v>7</v>
      </c>
      <c r="G110">
        <v>58</v>
      </c>
      <c r="H110">
        <v>43</v>
      </c>
      <c r="I110">
        <v>25</v>
      </c>
      <c r="J110" s="3">
        <v>8.6999999999999994E-2</v>
      </c>
      <c r="K110" s="3">
        <v>0.186</v>
      </c>
      <c r="L110">
        <v>0.12</v>
      </c>
      <c r="M110">
        <v>0.32700000000000001</v>
      </c>
      <c r="N110">
        <v>0.27200000000000002</v>
      </c>
      <c r="O110">
        <v>0.35</v>
      </c>
      <c r="P110">
        <v>0.39200000000000002</v>
      </c>
      <c r="Q110">
        <v>0.32900000000000001</v>
      </c>
      <c r="R110">
        <v>113</v>
      </c>
      <c r="S110">
        <v>2.6</v>
      </c>
      <c r="T110">
        <v>9.4</v>
      </c>
      <c r="U110">
        <v>-0.4</v>
      </c>
      <c r="V110">
        <v>2.5</v>
      </c>
    </row>
    <row r="111" spans="1:22" x14ac:dyDescent="0.45">
      <c r="A111">
        <v>110</v>
      </c>
      <c r="B111" t="s">
        <v>54</v>
      </c>
      <c r="C111" t="s">
        <v>23</v>
      </c>
      <c r="D111">
        <v>77</v>
      </c>
      <c r="E111">
        <v>291</v>
      </c>
      <c r="F111">
        <v>12</v>
      </c>
      <c r="G111">
        <v>31</v>
      </c>
      <c r="H111">
        <v>36</v>
      </c>
      <c r="I111">
        <v>0</v>
      </c>
      <c r="J111" s="3">
        <v>9.0999999999999998E-2</v>
      </c>
      <c r="K111" s="3">
        <v>0.23799999999999999</v>
      </c>
      <c r="L111">
        <v>0.191</v>
      </c>
      <c r="M111">
        <v>0.28000000000000003</v>
      </c>
      <c r="N111">
        <v>0.23899999999999999</v>
      </c>
      <c r="O111">
        <v>0.32700000000000001</v>
      </c>
      <c r="P111">
        <v>0.42899999999999999</v>
      </c>
      <c r="Q111">
        <v>0.33200000000000002</v>
      </c>
      <c r="R111">
        <v>114</v>
      </c>
      <c r="S111">
        <v>-0.5</v>
      </c>
      <c r="T111">
        <v>4.3</v>
      </c>
      <c r="U111">
        <v>10.1</v>
      </c>
      <c r="V111">
        <v>2.5</v>
      </c>
    </row>
    <row r="112" spans="1:22" x14ac:dyDescent="0.45">
      <c r="A112">
        <v>111</v>
      </c>
      <c r="B112" t="s">
        <v>377</v>
      </c>
      <c r="C112" t="s">
        <v>67</v>
      </c>
      <c r="D112">
        <v>119</v>
      </c>
      <c r="E112">
        <v>439</v>
      </c>
      <c r="F112">
        <v>14</v>
      </c>
      <c r="G112">
        <v>55</v>
      </c>
      <c r="H112">
        <v>44</v>
      </c>
      <c r="I112">
        <v>10</v>
      </c>
      <c r="J112" s="3">
        <v>0.13500000000000001</v>
      </c>
      <c r="K112" s="3">
        <v>0.32500000000000001</v>
      </c>
      <c r="L112">
        <v>0.157</v>
      </c>
      <c r="M112">
        <v>0.315</v>
      </c>
      <c r="N112">
        <v>0.222</v>
      </c>
      <c r="O112">
        <v>0.33200000000000002</v>
      </c>
      <c r="P112">
        <v>0.379</v>
      </c>
      <c r="Q112">
        <v>0.318</v>
      </c>
      <c r="R112">
        <v>108</v>
      </c>
      <c r="S112">
        <v>1.4</v>
      </c>
      <c r="T112">
        <v>5.3</v>
      </c>
      <c r="U112">
        <v>4.3</v>
      </c>
      <c r="V112">
        <v>2.5</v>
      </c>
    </row>
    <row r="113" spans="1:22" x14ac:dyDescent="0.45">
      <c r="A113">
        <v>112</v>
      </c>
      <c r="B113" t="s">
        <v>195</v>
      </c>
      <c r="C113" t="s">
        <v>196</v>
      </c>
      <c r="D113">
        <v>147</v>
      </c>
      <c r="E113">
        <v>593</v>
      </c>
      <c r="F113">
        <v>19</v>
      </c>
      <c r="G113">
        <v>62</v>
      </c>
      <c r="H113">
        <v>53</v>
      </c>
      <c r="I113">
        <v>2</v>
      </c>
      <c r="J113" s="3">
        <v>0.109</v>
      </c>
      <c r="K113" s="3">
        <v>0.20499999999999999</v>
      </c>
      <c r="L113">
        <v>0.19</v>
      </c>
      <c r="M113">
        <v>0.26900000000000002</v>
      </c>
      <c r="N113">
        <v>0.23300000000000001</v>
      </c>
      <c r="O113">
        <v>0.32</v>
      </c>
      <c r="P113">
        <v>0.42399999999999999</v>
      </c>
      <c r="Q113">
        <v>0.32500000000000001</v>
      </c>
      <c r="R113">
        <v>115</v>
      </c>
      <c r="S113">
        <v>-2.1</v>
      </c>
      <c r="T113">
        <v>8.4</v>
      </c>
      <c r="U113">
        <v>-3.9</v>
      </c>
      <c r="V113">
        <v>2.5</v>
      </c>
    </row>
    <row r="114" spans="1:22" x14ac:dyDescent="0.45">
      <c r="A114">
        <v>113</v>
      </c>
      <c r="B114" t="s">
        <v>384</v>
      </c>
      <c r="C114" t="s">
        <v>52</v>
      </c>
      <c r="D114">
        <v>111</v>
      </c>
      <c r="E114">
        <v>401</v>
      </c>
      <c r="F114">
        <v>7</v>
      </c>
      <c r="G114">
        <v>42</v>
      </c>
      <c r="H114">
        <v>48</v>
      </c>
      <c r="I114">
        <v>1</v>
      </c>
      <c r="J114" s="3">
        <v>9.5000000000000001E-2</v>
      </c>
      <c r="K114" s="3">
        <v>0.16300000000000001</v>
      </c>
      <c r="L114">
        <v>0.11899999999999999</v>
      </c>
      <c r="M114">
        <v>0.28100000000000003</v>
      </c>
      <c r="N114">
        <v>0.246</v>
      </c>
      <c r="O114">
        <v>0.32100000000000001</v>
      </c>
      <c r="P114">
        <v>0.36499999999999999</v>
      </c>
      <c r="Q114">
        <v>0.30399999999999999</v>
      </c>
      <c r="R114">
        <v>96</v>
      </c>
      <c r="S114">
        <v>-1.3</v>
      </c>
      <c r="T114">
        <v>-3.2</v>
      </c>
      <c r="U114">
        <v>12.8</v>
      </c>
      <c r="V114">
        <v>2.4</v>
      </c>
    </row>
    <row r="115" spans="1:22" x14ac:dyDescent="0.45">
      <c r="A115">
        <v>114</v>
      </c>
      <c r="B115" t="s">
        <v>402</v>
      </c>
      <c r="C115" t="s">
        <v>58</v>
      </c>
      <c r="D115">
        <v>94</v>
      </c>
      <c r="E115">
        <v>336</v>
      </c>
      <c r="F115">
        <v>11</v>
      </c>
      <c r="G115">
        <v>43</v>
      </c>
      <c r="H115">
        <v>36</v>
      </c>
      <c r="I115">
        <v>0</v>
      </c>
      <c r="J115" s="3">
        <v>0.10199999999999999</v>
      </c>
      <c r="K115" s="3">
        <v>0.18</v>
      </c>
      <c r="L115">
        <v>0.189</v>
      </c>
      <c r="M115">
        <v>0.252</v>
      </c>
      <c r="N115">
        <v>0.23200000000000001</v>
      </c>
      <c r="O115">
        <v>0.31900000000000001</v>
      </c>
      <c r="P115">
        <v>0.42199999999999999</v>
      </c>
      <c r="Q115">
        <v>0.32400000000000001</v>
      </c>
      <c r="R115">
        <v>112</v>
      </c>
      <c r="S115">
        <v>-0.6</v>
      </c>
      <c r="T115">
        <v>4</v>
      </c>
      <c r="U115">
        <v>8.1999999999999993</v>
      </c>
      <c r="V115">
        <v>2.4</v>
      </c>
    </row>
    <row r="116" spans="1:22" x14ac:dyDescent="0.45">
      <c r="A116">
        <v>115</v>
      </c>
      <c r="B116" t="s">
        <v>64</v>
      </c>
      <c r="C116" t="s">
        <v>30</v>
      </c>
      <c r="D116">
        <v>145</v>
      </c>
      <c r="E116">
        <v>605</v>
      </c>
      <c r="F116">
        <v>21</v>
      </c>
      <c r="G116">
        <v>73</v>
      </c>
      <c r="H116">
        <v>86</v>
      </c>
      <c r="I116">
        <v>8</v>
      </c>
      <c r="J116" s="3">
        <v>7.6999999999999999E-2</v>
      </c>
      <c r="K116" s="3">
        <v>0.20100000000000001</v>
      </c>
      <c r="L116">
        <v>0.159</v>
      </c>
      <c r="M116">
        <v>0.308</v>
      </c>
      <c r="N116">
        <v>0.26800000000000002</v>
      </c>
      <c r="O116">
        <v>0.32400000000000001</v>
      </c>
      <c r="P116">
        <v>0.42799999999999999</v>
      </c>
      <c r="Q116">
        <v>0.32400000000000001</v>
      </c>
      <c r="R116">
        <v>115</v>
      </c>
      <c r="S116">
        <v>0.3</v>
      </c>
      <c r="T116">
        <v>11.1</v>
      </c>
      <c r="U116">
        <v>-8.6</v>
      </c>
      <c r="V116">
        <v>2.4</v>
      </c>
    </row>
    <row r="117" spans="1:22" x14ac:dyDescent="0.45">
      <c r="A117">
        <v>116</v>
      </c>
      <c r="B117" t="s">
        <v>232</v>
      </c>
      <c r="C117" t="s">
        <v>58</v>
      </c>
      <c r="D117">
        <v>137</v>
      </c>
      <c r="E117">
        <v>514</v>
      </c>
      <c r="F117">
        <v>19</v>
      </c>
      <c r="G117">
        <v>61</v>
      </c>
      <c r="H117">
        <v>67</v>
      </c>
      <c r="I117">
        <v>6</v>
      </c>
      <c r="J117" s="3">
        <v>0.11600000000000001</v>
      </c>
      <c r="K117" s="3">
        <v>0.26700000000000002</v>
      </c>
      <c r="L117">
        <v>0.19500000000000001</v>
      </c>
      <c r="M117">
        <v>0.26700000000000002</v>
      </c>
      <c r="N117">
        <v>0.219</v>
      </c>
      <c r="O117">
        <v>0.31900000000000001</v>
      </c>
      <c r="P117">
        <v>0.41399999999999998</v>
      </c>
      <c r="Q117">
        <v>0.32200000000000001</v>
      </c>
      <c r="R117">
        <v>110</v>
      </c>
      <c r="S117">
        <v>-0.2</v>
      </c>
      <c r="T117">
        <v>6</v>
      </c>
      <c r="U117">
        <v>0.3</v>
      </c>
      <c r="V117">
        <v>2.4</v>
      </c>
    </row>
    <row r="118" spans="1:22" x14ac:dyDescent="0.45">
      <c r="A118">
        <v>117</v>
      </c>
      <c r="B118" t="s">
        <v>254</v>
      </c>
      <c r="C118" t="s">
        <v>23</v>
      </c>
      <c r="D118">
        <v>137</v>
      </c>
      <c r="E118">
        <v>560</v>
      </c>
      <c r="F118">
        <v>14</v>
      </c>
      <c r="G118">
        <v>67</v>
      </c>
      <c r="H118">
        <v>54</v>
      </c>
      <c r="I118">
        <v>18</v>
      </c>
      <c r="J118" s="3">
        <v>5.2999999999999999E-2</v>
      </c>
      <c r="K118" s="3">
        <v>0.21</v>
      </c>
      <c r="L118">
        <v>0.13600000000000001</v>
      </c>
      <c r="M118">
        <v>0.311</v>
      </c>
      <c r="N118">
        <v>0.26100000000000001</v>
      </c>
      <c r="O118">
        <v>0.30499999999999999</v>
      </c>
      <c r="P118">
        <v>0.39700000000000002</v>
      </c>
      <c r="Q118">
        <v>0.30599999999999999</v>
      </c>
      <c r="R118">
        <v>96</v>
      </c>
      <c r="S118">
        <v>0.1</v>
      </c>
      <c r="T118">
        <v>-2.2999999999999998</v>
      </c>
      <c r="U118">
        <v>6</v>
      </c>
      <c r="V118">
        <v>2.4</v>
      </c>
    </row>
    <row r="119" spans="1:22" x14ac:dyDescent="0.45">
      <c r="A119">
        <v>118</v>
      </c>
      <c r="B119" t="s">
        <v>248</v>
      </c>
      <c r="C119" t="s">
        <v>113</v>
      </c>
      <c r="D119">
        <v>150</v>
      </c>
      <c r="E119">
        <v>653</v>
      </c>
      <c r="F119">
        <v>14</v>
      </c>
      <c r="G119">
        <v>64</v>
      </c>
      <c r="H119">
        <v>73</v>
      </c>
      <c r="I119">
        <v>0</v>
      </c>
      <c r="J119" s="3">
        <v>8.6999999999999994E-2</v>
      </c>
      <c r="K119" s="3">
        <v>0.14699999999999999</v>
      </c>
      <c r="L119">
        <v>0.126</v>
      </c>
      <c r="M119">
        <v>0.307</v>
      </c>
      <c r="N119">
        <v>0.27500000000000002</v>
      </c>
      <c r="O119">
        <v>0.34100000000000003</v>
      </c>
      <c r="P119">
        <v>0.40100000000000002</v>
      </c>
      <c r="Q119">
        <v>0.32800000000000001</v>
      </c>
      <c r="R119">
        <v>117</v>
      </c>
      <c r="S119">
        <v>-1.1000000000000001</v>
      </c>
      <c r="T119">
        <v>12.1</v>
      </c>
      <c r="U119">
        <v>-10.6</v>
      </c>
      <c r="V119">
        <v>2.4</v>
      </c>
    </row>
    <row r="120" spans="1:22" x14ac:dyDescent="0.45">
      <c r="A120">
        <v>119</v>
      </c>
      <c r="B120" t="s">
        <v>472</v>
      </c>
      <c r="C120" t="s">
        <v>113</v>
      </c>
      <c r="D120">
        <v>128</v>
      </c>
      <c r="E120">
        <v>460</v>
      </c>
      <c r="F120">
        <v>19</v>
      </c>
      <c r="G120">
        <v>65</v>
      </c>
      <c r="H120">
        <v>59</v>
      </c>
      <c r="I120">
        <v>14</v>
      </c>
      <c r="J120" s="3">
        <v>7.3999999999999996E-2</v>
      </c>
      <c r="K120" s="3">
        <v>0.35299999999999998</v>
      </c>
      <c r="L120">
        <v>0.19500000000000001</v>
      </c>
      <c r="M120">
        <v>0.29599999999999999</v>
      </c>
      <c r="N120">
        <v>0.216</v>
      </c>
      <c r="O120">
        <v>0.28399999999999997</v>
      </c>
      <c r="P120">
        <v>0.41</v>
      </c>
      <c r="Q120">
        <v>0.30299999999999999</v>
      </c>
      <c r="R120">
        <v>100</v>
      </c>
      <c r="S120">
        <v>-0.4</v>
      </c>
      <c r="T120">
        <v>-0.3</v>
      </c>
      <c r="U120">
        <v>8</v>
      </c>
      <c r="V120">
        <v>2.2999999999999998</v>
      </c>
    </row>
    <row r="121" spans="1:22" x14ac:dyDescent="0.45">
      <c r="A121">
        <v>120</v>
      </c>
      <c r="B121" t="s">
        <v>208</v>
      </c>
      <c r="C121" t="s">
        <v>141</v>
      </c>
      <c r="D121">
        <v>141</v>
      </c>
      <c r="E121">
        <v>594</v>
      </c>
      <c r="F121">
        <v>13</v>
      </c>
      <c r="G121">
        <v>67</v>
      </c>
      <c r="H121">
        <v>69</v>
      </c>
      <c r="I121">
        <v>4</v>
      </c>
      <c r="J121" s="3">
        <v>7.6999999999999999E-2</v>
      </c>
      <c r="K121" s="3">
        <v>0.14399999999999999</v>
      </c>
      <c r="L121">
        <v>0.13600000000000001</v>
      </c>
      <c r="M121">
        <v>0.29299999999999998</v>
      </c>
      <c r="N121">
        <v>0.26600000000000001</v>
      </c>
      <c r="O121">
        <v>0.34100000000000003</v>
      </c>
      <c r="P121">
        <v>0.40100000000000002</v>
      </c>
      <c r="Q121">
        <v>0.32800000000000001</v>
      </c>
      <c r="R121">
        <v>115</v>
      </c>
      <c r="S121">
        <v>-2.1</v>
      </c>
      <c r="T121">
        <v>8.4</v>
      </c>
      <c r="U121">
        <v>-6</v>
      </c>
      <c r="V121">
        <v>2.2999999999999998</v>
      </c>
    </row>
    <row r="122" spans="1:22" x14ac:dyDescent="0.45">
      <c r="A122">
        <v>121</v>
      </c>
      <c r="B122" t="s">
        <v>209</v>
      </c>
      <c r="C122" t="s">
        <v>63</v>
      </c>
      <c r="D122">
        <v>122</v>
      </c>
      <c r="E122">
        <v>450</v>
      </c>
      <c r="F122">
        <v>9</v>
      </c>
      <c r="G122">
        <v>62</v>
      </c>
      <c r="H122">
        <v>43</v>
      </c>
      <c r="I122">
        <v>19</v>
      </c>
      <c r="J122" s="3">
        <v>9.5000000000000001E-2</v>
      </c>
      <c r="K122" s="3">
        <v>0.27</v>
      </c>
      <c r="L122">
        <v>0.11799999999999999</v>
      </c>
      <c r="M122">
        <v>0.318</v>
      </c>
      <c r="N122">
        <v>0.23799999999999999</v>
      </c>
      <c r="O122">
        <v>0.317</v>
      </c>
      <c r="P122">
        <v>0.35599999999999998</v>
      </c>
      <c r="Q122">
        <v>0.30099999999999999</v>
      </c>
      <c r="R122">
        <v>94</v>
      </c>
      <c r="S122">
        <v>1.1000000000000001</v>
      </c>
      <c r="T122">
        <v>-1.9</v>
      </c>
      <c r="U122">
        <v>9.1</v>
      </c>
      <c r="V122">
        <v>2.2999999999999998</v>
      </c>
    </row>
    <row r="123" spans="1:22" x14ac:dyDescent="0.45">
      <c r="A123">
        <v>122</v>
      </c>
      <c r="B123" t="s">
        <v>1056</v>
      </c>
      <c r="C123" t="s">
        <v>153</v>
      </c>
      <c r="D123">
        <v>137</v>
      </c>
      <c r="E123">
        <v>515</v>
      </c>
      <c r="F123">
        <v>2</v>
      </c>
      <c r="G123">
        <v>76</v>
      </c>
      <c r="H123">
        <v>40</v>
      </c>
      <c r="I123">
        <v>34</v>
      </c>
      <c r="J123" s="3">
        <v>5.2999999999999999E-2</v>
      </c>
      <c r="K123" s="3">
        <v>0.187</v>
      </c>
      <c r="L123">
        <v>6.9000000000000006E-2</v>
      </c>
      <c r="M123">
        <v>0.31900000000000001</v>
      </c>
      <c r="N123">
        <v>0.25800000000000001</v>
      </c>
      <c r="O123">
        <v>0.314</v>
      </c>
      <c r="P123">
        <v>0.32700000000000001</v>
      </c>
      <c r="Q123">
        <v>0.28799999999999998</v>
      </c>
      <c r="R123">
        <v>85</v>
      </c>
      <c r="S123">
        <v>3.1</v>
      </c>
      <c r="T123">
        <v>-6</v>
      </c>
      <c r="U123">
        <v>10.8</v>
      </c>
      <c r="V123">
        <v>2.2999999999999998</v>
      </c>
    </row>
    <row r="124" spans="1:22" x14ac:dyDescent="0.45">
      <c r="A124">
        <v>123</v>
      </c>
      <c r="B124" t="s">
        <v>261</v>
      </c>
      <c r="C124" t="s">
        <v>25</v>
      </c>
      <c r="D124">
        <v>155</v>
      </c>
      <c r="E124">
        <v>637</v>
      </c>
      <c r="F124">
        <v>18</v>
      </c>
      <c r="G124">
        <v>75</v>
      </c>
      <c r="H124">
        <v>67</v>
      </c>
      <c r="I124">
        <v>9</v>
      </c>
      <c r="J124" s="3">
        <v>9.1999999999999998E-2</v>
      </c>
      <c r="K124" s="3">
        <v>0.214</v>
      </c>
      <c r="L124">
        <v>0.14499999999999999</v>
      </c>
      <c r="M124">
        <v>0.28299999999999997</v>
      </c>
      <c r="N124">
        <v>0.24099999999999999</v>
      </c>
      <c r="O124">
        <v>0.314</v>
      </c>
      <c r="P124">
        <v>0.38600000000000001</v>
      </c>
      <c r="Q124">
        <v>0.309</v>
      </c>
      <c r="R124">
        <v>102</v>
      </c>
      <c r="S124">
        <v>-0.2</v>
      </c>
      <c r="T124">
        <v>1.2</v>
      </c>
      <c r="U124">
        <v>0.1</v>
      </c>
      <c r="V124">
        <v>2.2999999999999998</v>
      </c>
    </row>
    <row r="125" spans="1:22" x14ac:dyDescent="0.45">
      <c r="A125">
        <v>124</v>
      </c>
      <c r="B125" t="s">
        <v>451</v>
      </c>
      <c r="C125" t="s">
        <v>67</v>
      </c>
      <c r="D125">
        <v>124</v>
      </c>
      <c r="E125">
        <v>475</v>
      </c>
      <c r="F125">
        <v>15</v>
      </c>
      <c r="G125">
        <v>54</v>
      </c>
      <c r="H125">
        <v>68</v>
      </c>
      <c r="I125">
        <v>3</v>
      </c>
      <c r="J125" s="3">
        <v>5.6000000000000001E-2</v>
      </c>
      <c r="K125" s="3">
        <v>0.15</v>
      </c>
      <c r="L125">
        <v>0.17199999999999999</v>
      </c>
      <c r="M125">
        <v>0.312</v>
      </c>
      <c r="N125">
        <v>0.28799999999999998</v>
      </c>
      <c r="O125">
        <v>0.33500000000000002</v>
      </c>
      <c r="P125">
        <v>0.46</v>
      </c>
      <c r="Q125">
        <v>0.34300000000000003</v>
      </c>
      <c r="R125">
        <v>125</v>
      </c>
      <c r="S125">
        <v>-0.8</v>
      </c>
      <c r="T125">
        <v>12.7</v>
      </c>
      <c r="U125">
        <v>-6.1</v>
      </c>
      <c r="V125">
        <v>2.2999999999999998</v>
      </c>
    </row>
    <row r="126" spans="1:22" x14ac:dyDescent="0.45">
      <c r="A126">
        <v>125</v>
      </c>
      <c r="B126" t="s">
        <v>378</v>
      </c>
      <c r="C126" t="s">
        <v>215</v>
      </c>
      <c r="D126">
        <v>68</v>
      </c>
      <c r="E126">
        <v>294</v>
      </c>
      <c r="F126">
        <v>20</v>
      </c>
      <c r="G126">
        <v>42</v>
      </c>
      <c r="H126">
        <v>39</v>
      </c>
      <c r="I126">
        <v>8</v>
      </c>
      <c r="J126" s="3">
        <v>0.13</v>
      </c>
      <c r="K126" s="3">
        <v>0.245</v>
      </c>
      <c r="L126">
        <v>0.28999999999999998</v>
      </c>
      <c r="M126">
        <v>0.247</v>
      </c>
      <c r="N126">
        <v>0.23699999999999999</v>
      </c>
      <c r="O126">
        <v>0.34399999999999997</v>
      </c>
      <c r="P126">
        <v>0.52700000000000002</v>
      </c>
      <c r="Q126">
        <v>0.371</v>
      </c>
      <c r="R126">
        <v>141</v>
      </c>
      <c r="S126">
        <v>1</v>
      </c>
      <c r="T126">
        <v>14.9</v>
      </c>
      <c r="U126">
        <v>-2.4</v>
      </c>
      <c r="V126">
        <v>2.2999999999999998</v>
      </c>
    </row>
    <row r="127" spans="1:22" x14ac:dyDescent="0.45">
      <c r="A127">
        <v>126</v>
      </c>
      <c r="B127" t="s">
        <v>236</v>
      </c>
      <c r="C127" t="s">
        <v>149</v>
      </c>
      <c r="D127">
        <v>134</v>
      </c>
      <c r="E127">
        <v>550</v>
      </c>
      <c r="F127">
        <v>22</v>
      </c>
      <c r="G127">
        <v>70</v>
      </c>
      <c r="H127">
        <v>69</v>
      </c>
      <c r="I127">
        <v>13</v>
      </c>
      <c r="J127" s="3">
        <v>7.8E-2</v>
      </c>
      <c r="K127" s="3">
        <v>0.313</v>
      </c>
      <c r="L127">
        <v>0.192</v>
      </c>
      <c r="M127">
        <v>0.31900000000000001</v>
      </c>
      <c r="N127">
        <v>0.24099999999999999</v>
      </c>
      <c r="O127">
        <v>0.3</v>
      </c>
      <c r="P127">
        <v>0.433</v>
      </c>
      <c r="Q127">
        <v>0.316</v>
      </c>
      <c r="R127">
        <v>103</v>
      </c>
      <c r="S127">
        <v>-0.8</v>
      </c>
      <c r="T127">
        <v>1.1000000000000001</v>
      </c>
      <c r="U127">
        <v>2.2000000000000002</v>
      </c>
      <c r="V127">
        <v>2.2999999999999998</v>
      </c>
    </row>
    <row r="128" spans="1:22" x14ac:dyDescent="0.45">
      <c r="A128">
        <v>127</v>
      </c>
      <c r="B128" t="s">
        <v>679</v>
      </c>
      <c r="C128" t="s">
        <v>34</v>
      </c>
      <c r="D128">
        <v>126</v>
      </c>
      <c r="E128">
        <v>450</v>
      </c>
      <c r="F128">
        <v>19</v>
      </c>
      <c r="G128">
        <v>56</v>
      </c>
      <c r="H128">
        <v>64</v>
      </c>
      <c r="I128">
        <v>5</v>
      </c>
      <c r="J128" s="3">
        <v>8.1000000000000003E-2</v>
      </c>
      <c r="K128" s="3">
        <v>0.14399999999999999</v>
      </c>
      <c r="L128">
        <v>0.183</v>
      </c>
      <c r="M128">
        <v>0.28699999999999998</v>
      </c>
      <c r="N128">
        <v>0.27600000000000002</v>
      </c>
      <c r="O128">
        <v>0.33500000000000002</v>
      </c>
      <c r="P128">
        <v>0.45900000000000002</v>
      </c>
      <c r="Q128">
        <v>0.34300000000000003</v>
      </c>
      <c r="R128">
        <v>125</v>
      </c>
      <c r="S128">
        <v>0.9</v>
      </c>
      <c r="T128">
        <v>14.2</v>
      </c>
      <c r="U128">
        <v>-6.8</v>
      </c>
      <c r="V128">
        <v>2.2999999999999998</v>
      </c>
    </row>
    <row r="129" spans="1:22" x14ac:dyDescent="0.45">
      <c r="A129">
        <v>128</v>
      </c>
      <c r="B129" t="s">
        <v>1071</v>
      </c>
      <c r="C129" t="s">
        <v>40</v>
      </c>
      <c r="D129">
        <v>112</v>
      </c>
      <c r="E129">
        <v>476</v>
      </c>
      <c r="F129">
        <v>19</v>
      </c>
      <c r="G129">
        <v>49</v>
      </c>
      <c r="H129">
        <v>69</v>
      </c>
      <c r="I129">
        <v>0</v>
      </c>
      <c r="J129" s="3">
        <v>9.7000000000000003E-2</v>
      </c>
      <c r="K129" s="3">
        <v>0.27500000000000002</v>
      </c>
      <c r="L129">
        <v>0.20599999999999999</v>
      </c>
      <c r="M129">
        <v>0.33300000000000002</v>
      </c>
      <c r="N129">
        <v>0.26200000000000001</v>
      </c>
      <c r="O129">
        <v>0.34</v>
      </c>
      <c r="P129">
        <v>0.46700000000000003</v>
      </c>
      <c r="Q129">
        <v>0.35099999999999998</v>
      </c>
      <c r="R129">
        <v>133</v>
      </c>
      <c r="S129">
        <v>-0.9</v>
      </c>
      <c r="T129">
        <v>17.5</v>
      </c>
      <c r="U129">
        <v>-11.7</v>
      </c>
      <c r="V129">
        <v>2.2999999999999998</v>
      </c>
    </row>
    <row r="130" spans="1:22" x14ac:dyDescent="0.45">
      <c r="A130">
        <v>129</v>
      </c>
      <c r="B130" t="s">
        <v>230</v>
      </c>
      <c r="C130" t="s">
        <v>101</v>
      </c>
      <c r="D130">
        <v>141</v>
      </c>
      <c r="E130">
        <v>562</v>
      </c>
      <c r="F130">
        <v>15</v>
      </c>
      <c r="G130">
        <v>71</v>
      </c>
      <c r="H130">
        <v>68</v>
      </c>
      <c r="I130">
        <v>7</v>
      </c>
      <c r="J130" s="3">
        <v>3.7999999999999999E-2</v>
      </c>
      <c r="K130" s="3">
        <v>0.19500000000000001</v>
      </c>
      <c r="L130">
        <v>0.14299999999999999</v>
      </c>
      <c r="M130">
        <v>0.27400000000000002</v>
      </c>
      <c r="N130">
        <v>0.24</v>
      </c>
      <c r="O130">
        <v>0.27900000000000003</v>
      </c>
      <c r="P130">
        <v>0.38300000000000001</v>
      </c>
      <c r="Q130">
        <v>0.28899999999999998</v>
      </c>
      <c r="R130">
        <v>90</v>
      </c>
      <c r="S130">
        <v>-0.3</v>
      </c>
      <c r="T130">
        <v>-7.1</v>
      </c>
      <c r="U130">
        <v>9.9</v>
      </c>
      <c r="V130">
        <v>2.2999999999999998</v>
      </c>
    </row>
    <row r="131" spans="1:22" x14ac:dyDescent="0.45">
      <c r="A131">
        <v>130</v>
      </c>
      <c r="B131" t="s">
        <v>392</v>
      </c>
      <c r="C131" t="s">
        <v>61</v>
      </c>
      <c r="D131">
        <v>121</v>
      </c>
      <c r="E131">
        <v>515</v>
      </c>
      <c r="F131">
        <v>20</v>
      </c>
      <c r="G131">
        <v>64</v>
      </c>
      <c r="H131">
        <v>64</v>
      </c>
      <c r="I131">
        <v>11</v>
      </c>
      <c r="J131" s="3">
        <v>9.1999999999999998E-2</v>
      </c>
      <c r="K131" s="3">
        <v>0.25800000000000001</v>
      </c>
      <c r="L131">
        <v>0.2</v>
      </c>
      <c r="M131">
        <v>0.32500000000000001</v>
      </c>
      <c r="N131">
        <v>0.26300000000000001</v>
      </c>
      <c r="O131">
        <v>0.33900000000000002</v>
      </c>
      <c r="P131">
        <v>0.46300000000000002</v>
      </c>
      <c r="Q131">
        <v>0.34699999999999998</v>
      </c>
      <c r="R131">
        <v>127</v>
      </c>
      <c r="S131">
        <v>-0.9</v>
      </c>
      <c r="T131">
        <v>15.2</v>
      </c>
      <c r="U131">
        <v>-11</v>
      </c>
      <c r="V131">
        <v>2.2000000000000002</v>
      </c>
    </row>
    <row r="132" spans="1:22" x14ac:dyDescent="0.45">
      <c r="A132">
        <v>131</v>
      </c>
      <c r="B132" t="s">
        <v>701</v>
      </c>
      <c r="C132" t="s">
        <v>52</v>
      </c>
      <c r="D132">
        <v>131</v>
      </c>
      <c r="E132">
        <v>442</v>
      </c>
      <c r="F132">
        <v>18</v>
      </c>
      <c r="G132">
        <v>56</v>
      </c>
      <c r="H132">
        <v>61</v>
      </c>
      <c r="I132">
        <v>5</v>
      </c>
      <c r="J132" s="3">
        <v>0.108</v>
      </c>
      <c r="K132" s="3">
        <v>0.246</v>
      </c>
      <c r="L132">
        <v>0.20599999999999999</v>
      </c>
      <c r="M132">
        <v>0.33</v>
      </c>
      <c r="N132">
        <v>0.27100000000000002</v>
      </c>
      <c r="O132">
        <v>0.36599999999999999</v>
      </c>
      <c r="P132">
        <v>0.47699999999999998</v>
      </c>
      <c r="Q132">
        <v>0.36699999999999999</v>
      </c>
      <c r="R132">
        <v>139</v>
      </c>
      <c r="S132">
        <v>0.3</v>
      </c>
      <c r="T132">
        <v>20.3</v>
      </c>
      <c r="U132">
        <v>-13.7</v>
      </c>
      <c r="V132">
        <v>2.2000000000000002</v>
      </c>
    </row>
    <row r="133" spans="1:22" x14ac:dyDescent="0.45">
      <c r="A133">
        <v>132</v>
      </c>
      <c r="B133" t="s">
        <v>244</v>
      </c>
      <c r="C133" t="s">
        <v>74</v>
      </c>
      <c r="D133">
        <v>155</v>
      </c>
      <c r="E133">
        <v>654</v>
      </c>
      <c r="F133">
        <v>20</v>
      </c>
      <c r="G133">
        <v>76</v>
      </c>
      <c r="H133">
        <v>95</v>
      </c>
      <c r="I133">
        <v>20</v>
      </c>
      <c r="J133" s="3">
        <v>0.10199999999999999</v>
      </c>
      <c r="K133" s="3">
        <v>0.20599999999999999</v>
      </c>
      <c r="L133">
        <v>0.17599999999999999</v>
      </c>
      <c r="M133">
        <v>0.28999999999999998</v>
      </c>
      <c r="N133">
        <v>0.249</v>
      </c>
      <c r="O133">
        <v>0.33700000000000002</v>
      </c>
      <c r="P133">
        <v>0.42499999999999999</v>
      </c>
      <c r="Q133">
        <v>0.33500000000000002</v>
      </c>
      <c r="R133">
        <v>112</v>
      </c>
      <c r="S133">
        <v>3</v>
      </c>
      <c r="T133">
        <v>12.4</v>
      </c>
      <c r="U133">
        <v>-13</v>
      </c>
      <c r="V133">
        <v>2.2000000000000002</v>
      </c>
    </row>
    <row r="134" spans="1:22" x14ac:dyDescent="0.45">
      <c r="A134">
        <v>133</v>
      </c>
      <c r="B134" t="s">
        <v>551</v>
      </c>
      <c r="C134" t="s">
        <v>32</v>
      </c>
      <c r="D134">
        <v>121</v>
      </c>
      <c r="E134">
        <v>412</v>
      </c>
      <c r="F134">
        <v>13</v>
      </c>
      <c r="G134">
        <v>51</v>
      </c>
      <c r="H134">
        <v>43</v>
      </c>
      <c r="I134">
        <v>21</v>
      </c>
      <c r="J134" s="3">
        <v>0.10299999999999999</v>
      </c>
      <c r="K134" s="3">
        <v>0.28399999999999997</v>
      </c>
      <c r="L134">
        <v>0.20300000000000001</v>
      </c>
      <c r="M134">
        <v>0.27</v>
      </c>
      <c r="N134">
        <v>0.21199999999999999</v>
      </c>
      <c r="O134">
        <v>0.318</v>
      </c>
      <c r="P134">
        <v>0.41499999999999998</v>
      </c>
      <c r="Q134">
        <v>0.32200000000000001</v>
      </c>
      <c r="R134">
        <v>113</v>
      </c>
      <c r="S134">
        <v>2.5</v>
      </c>
      <c r="T134">
        <v>8.6999999999999993</v>
      </c>
      <c r="U134">
        <v>-0.6</v>
      </c>
      <c r="V134">
        <v>2.2000000000000002</v>
      </c>
    </row>
    <row r="135" spans="1:22" x14ac:dyDescent="0.45">
      <c r="A135">
        <v>134</v>
      </c>
      <c r="B135" t="s">
        <v>458</v>
      </c>
      <c r="C135" t="s">
        <v>58</v>
      </c>
      <c r="D135">
        <v>67</v>
      </c>
      <c r="E135">
        <v>267</v>
      </c>
      <c r="F135">
        <v>6</v>
      </c>
      <c r="G135">
        <v>32</v>
      </c>
      <c r="H135">
        <v>27</v>
      </c>
      <c r="I135">
        <v>1</v>
      </c>
      <c r="J135" s="3">
        <v>0.127</v>
      </c>
      <c r="K135" s="3">
        <v>0.16200000000000001</v>
      </c>
      <c r="L135">
        <v>0.13600000000000001</v>
      </c>
      <c r="M135">
        <v>0.313</v>
      </c>
      <c r="N135">
        <v>0.27100000000000002</v>
      </c>
      <c r="O135">
        <v>0.379</v>
      </c>
      <c r="P135">
        <v>0.40799999999999997</v>
      </c>
      <c r="Q135">
        <v>0.35</v>
      </c>
      <c r="R135">
        <v>129</v>
      </c>
      <c r="S135">
        <v>-0.6</v>
      </c>
      <c r="T135">
        <v>8.5</v>
      </c>
      <c r="U135">
        <v>4.2</v>
      </c>
      <c r="V135">
        <v>2.2000000000000002</v>
      </c>
    </row>
    <row r="136" spans="1:22" x14ac:dyDescent="0.45">
      <c r="A136">
        <v>135</v>
      </c>
      <c r="B136" t="s">
        <v>239</v>
      </c>
      <c r="C136" t="s">
        <v>61</v>
      </c>
      <c r="D136">
        <v>134</v>
      </c>
      <c r="E136">
        <v>571</v>
      </c>
      <c r="F136">
        <v>18</v>
      </c>
      <c r="G136">
        <v>70</v>
      </c>
      <c r="H136">
        <v>68</v>
      </c>
      <c r="I136">
        <v>10</v>
      </c>
      <c r="J136" s="3">
        <v>7.9000000000000001E-2</v>
      </c>
      <c r="K136" s="3">
        <v>0.17100000000000001</v>
      </c>
      <c r="L136">
        <v>0.158</v>
      </c>
      <c r="M136">
        <v>0.29699999999999999</v>
      </c>
      <c r="N136">
        <v>0.26700000000000002</v>
      </c>
      <c r="O136">
        <v>0.32800000000000001</v>
      </c>
      <c r="P136">
        <v>0.42399999999999999</v>
      </c>
      <c r="Q136">
        <v>0.32500000000000001</v>
      </c>
      <c r="R136">
        <v>112</v>
      </c>
      <c r="S136">
        <v>-0.2</v>
      </c>
      <c r="T136">
        <v>7.7</v>
      </c>
      <c r="U136">
        <v>-6</v>
      </c>
      <c r="V136">
        <v>2.2000000000000002</v>
      </c>
    </row>
    <row r="137" spans="1:22" x14ac:dyDescent="0.45">
      <c r="A137">
        <v>136</v>
      </c>
      <c r="B137" t="s">
        <v>600</v>
      </c>
      <c r="C137" t="s">
        <v>56</v>
      </c>
      <c r="D137">
        <v>90</v>
      </c>
      <c r="E137">
        <v>306</v>
      </c>
      <c r="F137">
        <v>8</v>
      </c>
      <c r="G137">
        <v>40</v>
      </c>
      <c r="H137">
        <v>37</v>
      </c>
      <c r="I137">
        <v>0</v>
      </c>
      <c r="J137" s="3">
        <v>7.2999999999999995E-2</v>
      </c>
      <c r="K137" s="3">
        <v>0.192</v>
      </c>
      <c r="L137">
        <v>0.14399999999999999</v>
      </c>
      <c r="M137">
        <v>0.32300000000000001</v>
      </c>
      <c r="N137">
        <v>0.27700000000000002</v>
      </c>
      <c r="O137">
        <v>0.32900000000000001</v>
      </c>
      <c r="P137">
        <v>0.42099999999999999</v>
      </c>
      <c r="Q137">
        <v>0.32700000000000001</v>
      </c>
      <c r="R137">
        <v>108</v>
      </c>
      <c r="S137">
        <v>0.1</v>
      </c>
      <c r="T137">
        <v>2.9</v>
      </c>
      <c r="U137">
        <v>8.1999999999999993</v>
      </c>
      <c r="V137">
        <v>2.2000000000000002</v>
      </c>
    </row>
    <row r="138" spans="1:22" x14ac:dyDescent="0.45">
      <c r="A138">
        <v>137</v>
      </c>
      <c r="B138" t="s">
        <v>231</v>
      </c>
      <c r="C138" t="s">
        <v>139</v>
      </c>
      <c r="D138">
        <v>140</v>
      </c>
      <c r="E138">
        <v>504</v>
      </c>
      <c r="F138">
        <v>25</v>
      </c>
      <c r="G138">
        <v>58</v>
      </c>
      <c r="H138">
        <v>60</v>
      </c>
      <c r="I138">
        <v>4</v>
      </c>
      <c r="J138" s="3">
        <v>4.3999999999999997E-2</v>
      </c>
      <c r="K138" s="3">
        <v>0.314</v>
      </c>
      <c r="L138">
        <v>0.20300000000000001</v>
      </c>
      <c r="M138">
        <v>0.28499999999999998</v>
      </c>
      <c r="N138">
        <v>0.22900000000000001</v>
      </c>
      <c r="O138">
        <v>0.28000000000000003</v>
      </c>
      <c r="P138">
        <v>0.432</v>
      </c>
      <c r="Q138">
        <v>0.309</v>
      </c>
      <c r="R138">
        <v>99</v>
      </c>
      <c r="S138">
        <v>-0.4</v>
      </c>
      <c r="T138">
        <v>-1.2</v>
      </c>
      <c r="U138">
        <v>5.7</v>
      </c>
      <c r="V138">
        <v>2.2000000000000002</v>
      </c>
    </row>
    <row r="139" spans="1:22" x14ac:dyDescent="0.45">
      <c r="A139">
        <v>138</v>
      </c>
      <c r="B139" t="s">
        <v>449</v>
      </c>
      <c r="C139" t="s">
        <v>23</v>
      </c>
      <c r="D139">
        <v>101</v>
      </c>
      <c r="E139">
        <v>342</v>
      </c>
      <c r="F139">
        <v>13</v>
      </c>
      <c r="G139">
        <v>39</v>
      </c>
      <c r="H139">
        <v>47</v>
      </c>
      <c r="I139">
        <v>0</v>
      </c>
      <c r="J139" s="3">
        <v>6.6000000000000003E-2</v>
      </c>
      <c r="K139" s="3">
        <v>0.224</v>
      </c>
      <c r="L139">
        <v>0.19900000000000001</v>
      </c>
      <c r="M139">
        <v>0.27200000000000002</v>
      </c>
      <c r="N139">
        <v>0.23899999999999999</v>
      </c>
      <c r="O139">
        <v>0.30099999999999999</v>
      </c>
      <c r="P139">
        <v>0.438</v>
      </c>
      <c r="Q139">
        <v>0.32</v>
      </c>
      <c r="R139">
        <v>106</v>
      </c>
      <c r="S139">
        <v>-1.2</v>
      </c>
      <c r="T139">
        <v>1.2</v>
      </c>
      <c r="U139">
        <v>8.1</v>
      </c>
      <c r="V139">
        <v>2.2000000000000002</v>
      </c>
    </row>
    <row r="140" spans="1:22" x14ac:dyDescent="0.45">
      <c r="A140">
        <v>139</v>
      </c>
      <c r="B140" t="s">
        <v>400</v>
      </c>
      <c r="C140" t="s">
        <v>67</v>
      </c>
      <c r="D140">
        <v>118</v>
      </c>
      <c r="E140">
        <v>456</v>
      </c>
      <c r="F140">
        <v>15</v>
      </c>
      <c r="G140">
        <v>57</v>
      </c>
      <c r="H140">
        <v>58</v>
      </c>
      <c r="I140">
        <v>3</v>
      </c>
      <c r="J140" s="3">
        <v>7.5999999999999998E-2</v>
      </c>
      <c r="K140" s="3">
        <v>0.20399999999999999</v>
      </c>
      <c r="L140">
        <v>0.17799999999999999</v>
      </c>
      <c r="M140">
        <v>0.27600000000000002</v>
      </c>
      <c r="N140">
        <v>0.24299999999999999</v>
      </c>
      <c r="O140">
        <v>0.307</v>
      </c>
      <c r="P140">
        <v>0.42</v>
      </c>
      <c r="Q140">
        <v>0.317</v>
      </c>
      <c r="R140">
        <v>107</v>
      </c>
      <c r="S140">
        <v>-0.2</v>
      </c>
      <c r="T140">
        <v>3.4</v>
      </c>
      <c r="U140">
        <v>2.5</v>
      </c>
      <c r="V140">
        <v>2.1</v>
      </c>
    </row>
    <row r="141" spans="1:22" x14ac:dyDescent="0.45">
      <c r="A141">
        <v>140</v>
      </c>
      <c r="B141" t="s">
        <v>234</v>
      </c>
      <c r="C141" t="s">
        <v>215</v>
      </c>
      <c r="D141">
        <v>134</v>
      </c>
      <c r="E141">
        <v>507</v>
      </c>
      <c r="F141">
        <v>18</v>
      </c>
      <c r="G141">
        <v>60</v>
      </c>
      <c r="H141">
        <v>65</v>
      </c>
      <c r="I141">
        <v>16</v>
      </c>
      <c r="J141" s="3">
        <v>5.7000000000000002E-2</v>
      </c>
      <c r="K141" s="3">
        <v>0.24199999999999999</v>
      </c>
      <c r="L141">
        <v>0.185</v>
      </c>
      <c r="M141">
        <v>0.29799999999999999</v>
      </c>
      <c r="N141">
        <v>0.249</v>
      </c>
      <c r="O141">
        <v>0.311</v>
      </c>
      <c r="P141">
        <v>0.434</v>
      </c>
      <c r="Q141">
        <v>0.32500000000000001</v>
      </c>
      <c r="R141">
        <v>109</v>
      </c>
      <c r="S141">
        <v>-1.2</v>
      </c>
      <c r="T141">
        <v>4</v>
      </c>
      <c r="U141">
        <v>0.2</v>
      </c>
      <c r="V141">
        <v>2.1</v>
      </c>
    </row>
    <row r="142" spans="1:22" x14ac:dyDescent="0.45">
      <c r="A142">
        <v>141</v>
      </c>
      <c r="B142" t="s">
        <v>373</v>
      </c>
      <c r="C142" t="s">
        <v>34</v>
      </c>
      <c r="D142">
        <v>144</v>
      </c>
      <c r="E142">
        <v>521</v>
      </c>
      <c r="F142">
        <v>17</v>
      </c>
      <c r="G142">
        <v>72</v>
      </c>
      <c r="H142">
        <v>59</v>
      </c>
      <c r="I142">
        <v>28</v>
      </c>
      <c r="J142" s="3">
        <v>6.2E-2</v>
      </c>
      <c r="K142" s="3">
        <v>0.21099999999999999</v>
      </c>
      <c r="L142">
        <v>0.17</v>
      </c>
      <c r="M142">
        <v>0.26500000000000001</v>
      </c>
      <c r="N142">
        <v>0.23300000000000001</v>
      </c>
      <c r="O142">
        <v>0.28499999999999998</v>
      </c>
      <c r="P142">
        <v>0.40300000000000002</v>
      </c>
      <c r="Q142">
        <v>0.29899999999999999</v>
      </c>
      <c r="R142">
        <v>95</v>
      </c>
      <c r="S142">
        <v>3.5</v>
      </c>
      <c r="T142">
        <v>0.5</v>
      </c>
      <c r="U142">
        <v>3.2</v>
      </c>
      <c r="V142">
        <v>2.1</v>
      </c>
    </row>
    <row r="143" spans="1:22" x14ac:dyDescent="0.45">
      <c r="A143">
        <v>142</v>
      </c>
      <c r="B143" t="s">
        <v>395</v>
      </c>
      <c r="C143" t="s">
        <v>141</v>
      </c>
      <c r="D143">
        <v>97</v>
      </c>
      <c r="E143">
        <v>384</v>
      </c>
      <c r="F143">
        <v>13</v>
      </c>
      <c r="G143">
        <v>45</v>
      </c>
      <c r="H143">
        <v>45</v>
      </c>
      <c r="I143">
        <v>7</v>
      </c>
      <c r="J143" s="3">
        <v>0.13500000000000001</v>
      </c>
      <c r="K143" s="3">
        <v>0.20599999999999999</v>
      </c>
      <c r="L143">
        <v>0.184</v>
      </c>
      <c r="M143">
        <v>0.27400000000000002</v>
      </c>
      <c r="N143">
        <v>0.23799999999999999</v>
      </c>
      <c r="O143">
        <v>0.34200000000000003</v>
      </c>
      <c r="P143">
        <v>0.42099999999999999</v>
      </c>
      <c r="Q143">
        <v>0.33500000000000002</v>
      </c>
      <c r="R143">
        <v>120</v>
      </c>
      <c r="S143">
        <v>0.8</v>
      </c>
      <c r="T143">
        <v>9.8000000000000007</v>
      </c>
      <c r="U143">
        <v>-2.5</v>
      </c>
      <c r="V143">
        <v>2.1</v>
      </c>
    </row>
    <row r="144" spans="1:22" x14ac:dyDescent="0.45">
      <c r="A144">
        <v>143</v>
      </c>
      <c r="B144" t="s">
        <v>499</v>
      </c>
      <c r="C144" t="s">
        <v>149</v>
      </c>
      <c r="D144">
        <v>96</v>
      </c>
      <c r="E144">
        <v>403</v>
      </c>
      <c r="F144">
        <v>10</v>
      </c>
      <c r="G144">
        <v>46</v>
      </c>
      <c r="H144">
        <v>56</v>
      </c>
      <c r="I144">
        <v>5</v>
      </c>
      <c r="J144" s="3">
        <v>6.0999999999999999E-2</v>
      </c>
      <c r="K144" s="3">
        <v>0.25900000000000001</v>
      </c>
      <c r="L144">
        <v>0.156</v>
      </c>
      <c r="M144">
        <v>0.33400000000000002</v>
      </c>
      <c r="N144">
        <v>0.26100000000000001</v>
      </c>
      <c r="O144">
        <v>0.314</v>
      </c>
      <c r="P144">
        <v>0.41699999999999998</v>
      </c>
      <c r="Q144">
        <v>0.317</v>
      </c>
      <c r="R144">
        <v>103</v>
      </c>
      <c r="S144">
        <v>-0.6</v>
      </c>
      <c r="T144">
        <v>1</v>
      </c>
      <c r="U144">
        <v>5.2</v>
      </c>
      <c r="V144">
        <v>2.1</v>
      </c>
    </row>
    <row r="145" spans="1:22" x14ac:dyDescent="0.45">
      <c r="A145">
        <v>144</v>
      </c>
      <c r="B145" t="s">
        <v>228</v>
      </c>
      <c r="C145" t="s">
        <v>153</v>
      </c>
      <c r="D145">
        <v>139</v>
      </c>
      <c r="E145">
        <v>538</v>
      </c>
      <c r="F145">
        <v>15</v>
      </c>
      <c r="G145">
        <v>66</v>
      </c>
      <c r="H145">
        <v>63</v>
      </c>
      <c r="I145">
        <v>15</v>
      </c>
      <c r="J145" s="3">
        <v>0.13500000000000001</v>
      </c>
      <c r="K145" s="3">
        <v>0.22</v>
      </c>
      <c r="L145">
        <v>0.14799999999999999</v>
      </c>
      <c r="M145">
        <v>0.309</v>
      </c>
      <c r="N145">
        <v>0.253</v>
      </c>
      <c r="O145">
        <v>0.36799999999999999</v>
      </c>
      <c r="P145">
        <v>0.40100000000000002</v>
      </c>
      <c r="Q145">
        <v>0.34300000000000003</v>
      </c>
      <c r="R145">
        <v>123</v>
      </c>
      <c r="S145">
        <v>-1.1000000000000001</v>
      </c>
      <c r="T145">
        <v>13.1</v>
      </c>
      <c r="U145">
        <v>-11.7</v>
      </c>
      <c r="V145">
        <v>2</v>
      </c>
    </row>
    <row r="146" spans="1:22" x14ac:dyDescent="0.45">
      <c r="A146">
        <v>145</v>
      </c>
      <c r="B146" t="s">
        <v>225</v>
      </c>
      <c r="C146" t="s">
        <v>196</v>
      </c>
      <c r="D146">
        <v>131</v>
      </c>
      <c r="E146">
        <v>496</v>
      </c>
      <c r="F146">
        <v>25</v>
      </c>
      <c r="G146">
        <v>51</v>
      </c>
      <c r="H146">
        <v>71</v>
      </c>
      <c r="I146">
        <v>4</v>
      </c>
      <c r="J146" s="3">
        <v>6.4000000000000001E-2</v>
      </c>
      <c r="K146" s="3">
        <v>0.27500000000000002</v>
      </c>
      <c r="L146">
        <v>0.219</v>
      </c>
      <c r="M146">
        <v>0.23499999999999999</v>
      </c>
      <c r="N146">
        <v>0.21</v>
      </c>
      <c r="O146">
        <v>0.26700000000000002</v>
      </c>
      <c r="P146">
        <v>0.42899999999999999</v>
      </c>
      <c r="Q146">
        <v>0.29799999999999999</v>
      </c>
      <c r="R146">
        <v>97</v>
      </c>
      <c r="S146">
        <v>-0.7</v>
      </c>
      <c r="T146">
        <v>-2.7</v>
      </c>
      <c r="U146">
        <v>6.1</v>
      </c>
      <c r="V146">
        <v>2</v>
      </c>
    </row>
    <row r="147" spans="1:22" x14ac:dyDescent="0.45">
      <c r="A147">
        <v>146</v>
      </c>
      <c r="B147" t="s">
        <v>365</v>
      </c>
      <c r="C147" t="s">
        <v>139</v>
      </c>
      <c r="D147">
        <v>83</v>
      </c>
      <c r="E147">
        <v>345</v>
      </c>
      <c r="F147">
        <v>21</v>
      </c>
      <c r="G147">
        <v>48</v>
      </c>
      <c r="H147">
        <v>48</v>
      </c>
      <c r="I147">
        <v>9</v>
      </c>
      <c r="J147" s="3">
        <v>7.2999999999999995E-2</v>
      </c>
      <c r="K147" s="3">
        <v>0.29199999999999998</v>
      </c>
      <c r="L147">
        <v>0.254</v>
      </c>
      <c r="M147">
        <v>0.27900000000000003</v>
      </c>
      <c r="N147">
        <v>0.23799999999999999</v>
      </c>
      <c r="O147">
        <v>0.3</v>
      </c>
      <c r="P147">
        <v>0.49199999999999999</v>
      </c>
      <c r="Q147">
        <v>0.33700000000000002</v>
      </c>
      <c r="R147">
        <v>118</v>
      </c>
      <c r="S147">
        <v>0.7</v>
      </c>
      <c r="T147">
        <v>7.9</v>
      </c>
      <c r="U147">
        <v>0.5</v>
      </c>
      <c r="V147">
        <v>2</v>
      </c>
    </row>
    <row r="148" spans="1:22" x14ac:dyDescent="0.45">
      <c r="A148">
        <v>147</v>
      </c>
      <c r="B148" t="s">
        <v>447</v>
      </c>
      <c r="C148" t="s">
        <v>61</v>
      </c>
      <c r="D148">
        <v>127</v>
      </c>
      <c r="E148">
        <v>467</v>
      </c>
      <c r="F148">
        <v>9</v>
      </c>
      <c r="G148">
        <v>69</v>
      </c>
      <c r="H148">
        <v>39</v>
      </c>
      <c r="I148">
        <v>9</v>
      </c>
      <c r="J148" s="3">
        <v>0.128</v>
      </c>
      <c r="K148" s="3">
        <v>0.21299999999999999</v>
      </c>
      <c r="L148">
        <v>0.123</v>
      </c>
      <c r="M148">
        <v>0.312</v>
      </c>
      <c r="N148">
        <v>0.252</v>
      </c>
      <c r="O148">
        <v>0.35299999999999998</v>
      </c>
      <c r="P148">
        <v>0.374</v>
      </c>
      <c r="Q148">
        <v>0.32600000000000001</v>
      </c>
      <c r="R148">
        <v>112</v>
      </c>
      <c r="S148">
        <v>0.9</v>
      </c>
      <c r="T148">
        <v>7.5</v>
      </c>
      <c r="U148">
        <v>-4</v>
      </c>
      <c r="V148">
        <v>2</v>
      </c>
    </row>
    <row r="149" spans="1:22" x14ac:dyDescent="0.45">
      <c r="A149">
        <v>148</v>
      </c>
      <c r="B149" t="s">
        <v>253</v>
      </c>
      <c r="C149" t="s">
        <v>58</v>
      </c>
      <c r="D149">
        <v>142</v>
      </c>
      <c r="E149">
        <v>594</v>
      </c>
      <c r="F149">
        <v>17</v>
      </c>
      <c r="G149">
        <v>70</v>
      </c>
      <c r="H149">
        <v>56</v>
      </c>
      <c r="I149">
        <v>15</v>
      </c>
      <c r="J149" s="3">
        <v>0.10100000000000001</v>
      </c>
      <c r="K149" s="3">
        <v>0.182</v>
      </c>
      <c r="L149">
        <v>0.14199999999999999</v>
      </c>
      <c r="M149">
        <v>0.253</v>
      </c>
      <c r="N149">
        <v>0.22700000000000001</v>
      </c>
      <c r="O149">
        <v>0.31</v>
      </c>
      <c r="P149">
        <v>0.36899999999999999</v>
      </c>
      <c r="Q149">
        <v>0.30199999999999999</v>
      </c>
      <c r="R149">
        <v>96</v>
      </c>
      <c r="S149">
        <v>1</v>
      </c>
      <c r="T149">
        <v>-1.4</v>
      </c>
      <c r="U149">
        <v>1.5</v>
      </c>
      <c r="V149">
        <v>2</v>
      </c>
    </row>
    <row r="150" spans="1:22" x14ac:dyDescent="0.45">
      <c r="A150">
        <v>149</v>
      </c>
      <c r="B150" t="s">
        <v>464</v>
      </c>
      <c r="C150" t="s">
        <v>76</v>
      </c>
      <c r="D150">
        <v>111</v>
      </c>
      <c r="E150">
        <v>396</v>
      </c>
      <c r="F150">
        <v>9</v>
      </c>
      <c r="G150">
        <v>57</v>
      </c>
      <c r="H150">
        <v>37</v>
      </c>
      <c r="I150">
        <v>39</v>
      </c>
      <c r="J150" s="3">
        <v>7.5999999999999998E-2</v>
      </c>
      <c r="K150" s="3">
        <v>0.24299999999999999</v>
      </c>
      <c r="L150">
        <v>0.14399999999999999</v>
      </c>
      <c r="M150">
        <v>0.31900000000000001</v>
      </c>
      <c r="N150">
        <v>0.253</v>
      </c>
      <c r="O150">
        <v>0.314</v>
      </c>
      <c r="P150">
        <v>0.39700000000000002</v>
      </c>
      <c r="Q150">
        <v>0.313</v>
      </c>
      <c r="R150">
        <v>96</v>
      </c>
      <c r="S150">
        <v>6.2</v>
      </c>
      <c r="T150">
        <v>4.5</v>
      </c>
      <c r="U150">
        <v>1.9</v>
      </c>
      <c r="V150">
        <v>2</v>
      </c>
    </row>
    <row r="151" spans="1:22" x14ac:dyDescent="0.45">
      <c r="A151">
        <v>150</v>
      </c>
      <c r="B151" t="s">
        <v>393</v>
      </c>
      <c r="C151" t="s">
        <v>149</v>
      </c>
      <c r="D151">
        <v>117</v>
      </c>
      <c r="E151">
        <v>493</v>
      </c>
      <c r="F151">
        <v>8</v>
      </c>
      <c r="G151">
        <v>52</v>
      </c>
      <c r="H151">
        <v>44</v>
      </c>
      <c r="I151">
        <v>11</v>
      </c>
      <c r="J151" s="3">
        <v>7.5999999999999998E-2</v>
      </c>
      <c r="K151" s="3">
        <v>0.19700000000000001</v>
      </c>
      <c r="L151">
        <v>0.10199999999999999</v>
      </c>
      <c r="M151">
        <v>0.28699999999999998</v>
      </c>
      <c r="N151">
        <v>0.24099999999999999</v>
      </c>
      <c r="O151">
        <v>0.30199999999999999</v>
      </c>
      <c r="P151">
        <v>0.34300000000000003</v>
      </c>
      <c r="Q151">
        <v>0.28699999999999998</v>
      </c>
      <c r="R151">
        <v>83</v>
      </c>
      <c r="S151">
        <v>2.2999999999999998</v>
      </c>
      <c r="T151">
        <v>-7.4</v>
      </c>
      <c r="U151">
        <v>9.8000000000000007</v>
      </c>
      <c r="V151">
        <v>2</v>
      </c>
    </row>
    <row r="152" spans="1:22" x14ac:dyDescent="0.45">
      <c r="A152">
        <v>151</v>
      </c>
      <c r="B152" t="s">
        <v>427</v>
      </c>
      <c r="C152" t="s">
        <v>44</v>
      </c>
      <c r="D152">
        <v>132</v>
      </c>
      <c r="E152">
        <v>534</v>
      </c>
      <c r="F152">
        <v>13</v>
      </c>
      <c r="G152">
        <v>59</v>
      </c>
      <c r="H152">
        <v>65</v>
      </c>
      <c r="I152">
        <v>4</v>
      </c>
      <c r="J152" s="3">
        <v>0.104</v>
      </c>
      <c r="K152" s="3">
        <v>0.214</v>
      </c>
      <c r="L152">
        <v>0.13200000000000001</v>
      </c>
      <c r="M152">
        <v>0.32900000000000001</v>
      </c>
      <c r="N152">
        <v>0.27100000000000002</v>
      </c>
      <c r="O152">
        <v>0.34699999999999998</v>
      </c>
      <c r="P152">
        <v>0.40300000000000002</v>
      </c>
      <c r="Q152">
        <v>0.33100000000000002</v>
      </c>
      <c r="R152">
        <v>113</v>
      </c>
      <c r="S152">
        <v>-0.1</v>
      </c>
      <c r="T152">
        <v>7.7</v>
      </c>
      <c r="U152">
        <v>-6.1</v>
      </c>
      <c r="V152">
        <v>2</v>
      </c>
    </row>
    <row r="153" spans="1:22" x14ac:dyDescent="0.45">
      <c r="A153">
        <v>152</v>
      </c>
      <c r="B153" t="s">
        <v>57</v>
      </c>
      <c r="C153" t="s">
        <v>58</v>
      </c>
      <c r="D153">
        <v>142</v>
      </c>
      <c r="E153">
        <v>603</v>
      </c>
      <c r="F153">
        <v>13</v>
      </c>
      <c r="G153">
        <v>65</v>
      </c>
      <c r="H153">
        <v>67</v>
      </c>
      <c r="I153">
        <v>9</v>
      </c>
      <c r="J153" s="3">
        <v>6.0999999999999999E-2</v>
      </c>
      <c r="K153" s="3">
        <v>0.17799999999999999</v>
      </c>
      <c r="L153">
        <v>0.13</v>
      </c>
      <c r="M153">
        <v>0.29099999999999998</v>
      </c>
      <c r="N153">
        <v>0.253</v>
      </c>
      <c r="O153">
        <v>0.30299999999999999</v>
      </c>
      <c r="P153">
        <v>0.38400000000000001</v>
      </c>
      <c r="Q153">
        <v>0.30099999999999999</v>
      </c>
      <c r="R153">
        <v>96</v>
      </c>
      <c r="S153">
        <v>-2.4</v>
      </c>
      <c r="T153">
        <v>-5.0999999999999996</v>
      </c>
      <c r="U153">
        <v>4.3</v>
      </c>
      <c r="V153">
        <v>1.9</v>
      </c>
    </row>
    <row r="154" spans="1:22" x14ac:dyDescent="0.45">
      <c r="A154">
        <v>153</v>
      </c>
      <c r="B154" t="s">
        <v>233</v>
      </c>
      <c r="C154" t="s">
        <v>25</v>
      </c>
      <c r="D154">
        <v>150</v>
      </c>
      <c r="E154">
        <v>626</v>
      </c>
      <c r="F154">
        <v>16</v>
      </c>
      <c r="G154">
        <v>76</v>
      </c>
      <c r="H154">
        <v>74</v>
      </c>
      <c r="I154">
        <v>3</v>
      </c>
      <c r="J154" s="3">
        <v>7.8E-2</v>
      </c>
      <c r="K154" s="3">
        <v>0.14899999999999999</v>
      </c>
      <c r="L154">
        <v>0.15</v>
      </c>
      <c r="M154">
        <v>0.27100000000000002</v>
      </c>
      <c r="N154">
        <v>0.251</v>
      </c>
      <c r="O154">
        <v>0.31</v>
      </c>
      <c r="P154">
        <v>0.40100000000000002</v>
      </c>
      <c r="Q154">
        <v>0.31</v>
      </c>
      <c r="R154">
        <v>103</v>
      </c>
      <c r="S154">
        <v>-3.1</v>
      </c>
      <c r="T154">
        <v>-1.2</v>
      </c>
      <c r="U154">
        <v>-0.4</v>
      </c>
      <c r="V154">
        <v>1.9</v>
      </c>
    </row>
    <row r="155" spans="1:22" x14ac:dyDescent="0.45">
      <c r="A155">
        <v>154</v>
      </c>
      <c r="B155" t="s">
        <v>681</v>
      </c>
      <c r="C155" t="s">
        <v>132</v>
      </c>
      <c r="D155">
        <v>92</v>
      </c>
      <c r="E155">
        <v>300</v>
      </c>
      <c r="F155">
        <v>9</v>
      </c>
      <c r="G155">
        <v>30</v>
      </c>
      <c r="H155">
        <v>36</v>
      </c>
      <c r="I155">
        <v>0</v>
      </c>
      <c r="J155" s="3">
        <v>8.4000000000000005E-2</v>
      </c>
      <c r="K155" s="3">
        <v>0.21199999999999999</v>
      </c>
      <c r="L155">
        <v>0.14199999999999999</v>
      </c>
      <c r="M155">
        <v>0.27800000000000002</v>
      </c>
      <c r="N155">
        <v>0.23699999999999999</v>
      </c>
      <c r="O155">
        <v>0.316</v>
      </c>
      <c r="P155">
        <v>0.379</v>
      </c>
      <c r="Q155">
        <v>0.309</v>
      </c>
      <c r="R155">
        <v>100</v>
      </c>
      <c r="S155">
        <v>-1.5</v>
      </c>
      <c r="T155">
        <v>-1.6</v>
      </c>
      <c r="U155">
        <v>10.5</v>
      </c>
      <c r="V155">
        <v>1.9</v>
      </c>
    </row>
    <row r="156" spans="1:22" x14ac:dyDescent="0.45">
      <c r="A156">
        <v>155</v>
      </c>
      <c r="B156" t="s">
        <v>608</v>
      </c>
      <c r="C156" t="s">
        <v>28</v>
      </c>
      <c r="D156">
        <v>118</v>
      </c>
      <c r="E156">
        <v>492</v>
      </c>
      <c r="F156">
        <v>16</v>
      </c>
      <c r="G156">
        <v>67</v>
      </c>
      <c r="H156">
        <v>50</v>
      </c>
      <c r="I156">
        <v>3</v>
      </c>
      <c r="J156" s="3">
        <v>6.8000000000000005E-2</v>
      </c>
      <c r="K156" s="3">
        <v>0.27600000000000002</v>
      </c>
      <c r="L156">
        <v>0.16800000000000001</v>
      </c>
      <c r="M156">
        <v>0.312</v>
      </c>
      <c r="N156">
        <v>0.24399999999999999</v>
      </c>
      <c r="O156">
        <v>0.309</v>
      </c>
      <c r="P156">
        <v>0.41199999999999998</v>
      </c>
      <c r="Q156">
        <v>0.315</v>
      </c>
      <c r="R156">
        <v>106</v>
      </c>
      <c r="S156">
        <v>-1.7</v>
      </c>
      <c r="T156">
        <v>1.9</v>
      </c>
      <c r="U156">
        <v>0</v>
      </c>
      <c r="V156">
        <v>1.9</v>
      </c>
    </row>
    <row r="157" spans="1:22" x14ac:dyDescent="0.45">
      <c r="A157">
        <v>156</v>
      </c>
      <c r="B157" t="s">
        <v>255</v>
      </c>
      <c r="C157" t="s">
        <v>56</v>
      </c>
      <c r="D157">
        <v>139</v>
      </c>
      <c r="E157">
        <v>577</v>
      </c>
      <c r="F157">
        <v>18</v>
      </c>
      <c r="G157">
        <v>67</v>
      </c>
      <c r="H157">
        <v>90</v>
      </c>
      <c r="I157">
        <v>0</v>
      </c>
      <c r="J157" s="3">
        <v>9.6000000000000002E-2</v>
      </c>
      <c r="K157" s="3">
        <v>0.13200000000000001</v>
      </c>
      <c r="L157">
        <v>0.193</v>
      </c>
      <c r="M157">
        <v>0.26300000000000001</v>
      </c>
      <c r="N157">
        <v>0.25600000000000001</v>
      </c>
      <c r="O157">
        <v>0.33</v>
      </c>
      <c r="P157">
        <v>0.44900000000000001</v>
      </c>
      <c r="Q157">
        <v>0.33500000000000002</v>
      </c>
      <c r="R157">
        <v>114</v>
      </c>
      <c r="S157">
        <v>-1.1000000000000001</v>
      </c>
      <c r="T157">
        <v>8.1999999999999993</v>
      </c>
      <c r="U157">
        <v>-8.3000000000000007</v>
      </c>
      <c r="V157">
        <v>1.9</v>
      </c>
    </row>
    <row r="158" spans="1:22" x14ac:dyDescent="0.45">
      <c r="A158">
        <v>157</v>
      </c>
      <c r="B158" t="s">
        <v>241</v>
      </c>
      <c r="C158" t="s">
        <v>42</v>
      </c>
      <c r="D158">
        <v>129</v>
      </c>
      <c r="E158">
        <v>519</v>
      </c>
      <c r="F158">
        <v>15</v>
      </c>
      <c r="G158">
        <v>61</v>
      </c>
      <c r="H158">
        <v>75</v>
      </c>
      <c r="I158">
        <v>2</v>
      </c>
      <c r="J158" s="3">
        <v>3.9E-2</v>
      </c>
      <c r="K158" s="3">
        <v>0.154</v>
      </c>
      <c r="L158">
        <v>0.152</v>
      </c>
      <c r="M158">
        <v>0.29699999999999999</v>
      </c>
      <c r="N158">
        <v>0.27400000000000002</v>
      </c>
      <c r="O158">
        <v>0.30199999999999999</v>
      </c>
      <c r="P158">
        <v>0.42599999999999999</v>
      </c>
      <c r="Q158">
        <v>0.314</v>
      </c>
      <c r="R158">
        <v>104</v>
      </c>
      <c r="S158">
        <v>-1.5</v>
      </c>
      <c r="T158">
        <v>1.1000000000000001</v>
      </c>
      <c r="U158">
        <v>0.6</v>
      </c>
      <c r="V158">
        <v>1.9</v>
      </c>
    </row>
    <row r="159" spans="1:22" x14ac:dyDescent="0.45">
      <c r="A159">
        <v>158</v>
      </c>
      <c r="B159" t="s">
        <v>410</v>
      </c>
      <c r="C159" t="s">
        <v>113</v>
      </c>
      <c r="D159">
        <v>129</v>
      </c>
      <c r="E159">
        <v>467</v>
      </c>
      <c r="F159">
        <v>8</v>
      </c>
      <c r="G159">
        <v>66</v>
      </c>
      <c r="H159">
        <v>42</v>
      </c>
      <c r="I159">
        <v>18</v>
      </c>
      <c r="J159" s="3">
        <v>0.11</v>
      </c>
      <c r="K159" s="3">
        <v>0.20899999999999999</v>
      </c>
      <c r="L159">
        <v>0.108</v>
      </c>
      <c r="M159">
        <v>0.30199999999999999</v>
      </c>
      <c r="N159">
        <v>0.24399999999999999</v>
      </c>
      <c r="O159">
        <v>0.33600000000000002</v>
      </c>
      <c r="P159">
        <v>0.35199999999999998</v>
      </c>
      <c r="Q159">
        <v>0.308</v>
      </c>
      <c r="R159">
        <v>104</v>
      </c>
      <c r="S159">
        <v>1.9</v>
      </c>
      <c r="T159">
        <v>4.0999999999999996</v>
      </c>
      <c r="U159">
        <v>-0.7</v>
      </c>
      <c r="V159">
        <v>1.9</v>
      </c>
    </row>
    <row r="160" spans="1:22" x14ac:dyDescent="0.45">
      <c r="A160">
        <v>159</v>
      </c>
      <c r="B160" t="s">
        <v>247</v>
      </c>
      <c r="C160" t="s">
        <v>74</v>
      </c>
      <c r="D160">
        <v>139</v>
      </c>
      <c r="E160">
        <v>567</v>
      </c>
      <c r="F160">
        <v>26</v>
      </c>
      <c r="G160">
        <v>64</v>
      </c>
      <c r="H160">
        <v>78</v>
      </c>
      <c r="I160">
        <v>5</v>
      </c>
      <c r="J160" s="3">
        <v>7.3999999999999996E-2</v>
      </c>
      <c r="K160" s="3">
        <v>0.23699999999999999</v>
      </c>
      <c r="L160">
        <v>0.22500000000000001</v>
      </c>
      <c r="M160">
        <v>0.28499999999999998</v>
      </c>
      <c r="N160">
        <v>0.248</v>
      </c>
      <c r="O160">
        <v>0.311</v>
      </c>
      <c r="P160">
        <v>0.47299999999999998</v>
      </c>
      <c r="Q160">
        <v>0.33800000000000002</v>
      </c>
      <c r="R160">
        <v>114</v>
      </c>
      <c r="S160">
        <v>-1.3</v>
      </c>
      <c r="T160">
        <v>8.1</v>
      </c>
      <c r="U160">
        <v>-9</v>
      </c>
      <c r="V160">
        <v>1.9</v>
      </c>
    </row>
    <row r="161" spans="1:22" x14ac:dyDescent="0.45">
      <c r="A161">
        <v>160</v>
      </c>
      <c r="B161" t="s">
        <v>383</v>
      </c>
      <c r="C161" t="s">
        <v>113</v>
      </c>
      <c r="D161">
        <v>88</v>
      </c>
      <c r="E161">
        <v>343</v>
      </c>
      <c r="F161">
        <v>16</v>
      </c>
      <c r="G161">
        <v>46</v>
      </c>
      <c r="H161">
        <v>54</v>
      </c>
      <c r="I161">
        <v>3</v>
      </c>
      <c r="J161" s="3">
        <v>0.10199999999999999</v>
      </c>
      <c r="K161" s="3">
        <v>0.25900000000000001</v>
      </c>
      <c r="L161">
        <v>0.222</v>
      </c>
      <c r="M161">
        <v>0.26700000000000002</v>
      </c>
      <c r="N161">
        <v>0.22900000000000001</v>
      </c>
      <c r="O161">
        <v>0.32300000000000001</v>
      </c>
      <c r="P161">
        <v>0.45</v>
      </c>
      <c r="Q161">
        <v>0.33500000000000002</v>
      </c>
      <c r="R161">
        <v>122</v>
      </c>
      <c r="S161">
        <v>-0.6</v>
      </c>
      <c r="T161">
        <v>8.4</v>
      </c>
      <c r="U161">
        <v>-1.3</v>
      </c>
      <c r="V161">
        <v>1.9</v>
      </c>
    </row>
    <row r="162" spans="1:22" x14ac:dyDescent="0.45">
      <c r="A162">
        <v>161</v>
      </c>
      <c r="B162" t="s">
        <v>250</v>
      </c>
      <c r="C162" t="s">
        <v>153</v>
      </c>
      <c r="D162">
        <v>142</v>
      </c>
      <c r="E162">
        <v>550</v>
      </c>
      <c r="F162">
        <v>14</v>
      </c>
      <c r="G162">
        <v>56</v>
      </c>
      <c r="H162">
        <v>68</v>
      </c>
      <c r="I162">
        <v>16</v>
      </c>
      <c r="J162" s="3">
        <v>4.7E-2</v>
      </c>
      <c r="K162" s="3">
        <v>0.16200000000000001</v>
      </c>
      <c r="L162">
        <v>0.13600000000000001</v>
      </c>
      <c r="M162">
        <v>0.29099999999999998</v>
      </c>
      <c r="N162">
        <v>0.26100000000000001</v>
      </c>
      <c r="O162">
        <v>0.29499999999999998</v>
      </c>
      <c r="P162">
        <v>0.39600000000000002</v>
      </c>
      <c r="Q162">
        <v>0.30199999999999999</v>
      </c>
      <c r="R162">
        <v>94</v>
      </c>
      <c r="S162">
        <v>0.6</v>
      </c>
      <c r="T162">
        <v>-3</v>
      </c>
      <c r="U162">
        <v>2.6</v>
      </c>
      <c r="V162">
        <v>1.9</v>
      </c>
    </row>
    <row r="163" spans="1:22" x14ac:dyDescent="0.45">
      <c r="A163">
        <v>162</v>
      </c>
      <c r="B163" t="s">
        <v>840</v>
      </c>
      <c r="C163" t="s">
        <v>23</v>
      </c>
      <c r="D163">
        <v>131</v>
      </c>
      <c r="E163">
        <v>482</v>
      </c>
      <c r="F163">
        <v>17</v>
      </c>
      <c r="G163">
        <v>54</v>
      </c>
      <c r="H163">
        <v>58</v>
      </c>
      <c r="I163">
        <v>8</v>
      </c>
      <c r="J163" s="3">
        <v>7.4999999999999997E-2</v>
      </c>
      <c r="K163" s="3">
        <v>0.28499999999999998</v>
      </c>
      <c r="L163">
        <v>0.17599999999999999</v>
      </c>
      <c r="M163">
        <v>0.34300000000000003</v>
      </c>
      <c r="N163">
        <v>0.26400000000000001</v>
      </c>
      <c r="O163">
        <v>0.32</v>
      </c>
      <c r="P163">
        <v>0.44</v>
      </c>
      <c r="Q163">
        <v>0.33</v>
      </c>
      <c r="R163">
        <v>113</v>
      </c>
      <c r="S163">
        <v>-1.2</v>
      </c>
      <c r="T163">
        <v>5.9</v>
      </c>
      <c r="U163">
        <v>-4.0999999999999996</v>
      </c>
      <c r="V163">
        <v>1.9</v>
      </c>
    </row>
    <row r="164" spans="1:22" x14ac:dyDescent="0.45">
      <c r="A164">
        <v>163</v>
      </c>
      <c r="B164" t="s">
        <v>237</v>
      </c>
      <c r="C164" t="s">
        <v>34</v>
      </c>
      <c r="D164">
        <v>144</v>
      </c>
      <c r="E164">
        <v>600</v>
      </c>
      <c r="F164">
        <v>22</v>
      </c>
      <c r="G164">
        <v>77</v>
      </c>
      <c r="H164">
        <v>78</v>
      </c>
      <c r="I164">
        <v>4</v>
      </c>
      <c r="J164" s="3">
        <v>6.5000000000000002E-2</v>
      </c>
      <c r="K164" s="3">
        <v>0.219</v>
      </c>
      <c r="L164">
        <v>0.187</v>
      </c>
      <c r="M164">
        <v>0.312</v>
      </c>
      <c r="N164">
        <v>0.26900000000000002</v>
      </c>
      <c r="O164">
        <v>0.316</v>
      </c>
      <c r="P164">
        <v>0.45500000000000002</v>
      </c>
      <c r="Q164">
        <v>0.33300000000000002</v>
      </c>
      <c r="R164">
        <v>119</v>
      </c>
      <c r="S164">
        <v>-1.7</v>
      </c>
      <c r="T164">
        <v>11.4</v>
      </c>
      <c r="U164">
        <v>-12.9</v>
      </c>
      <c r="V164">
        <v>1.9</v>
      </c>
    </row>
    <row r="165" spans="1:22" x14ac:dyDescent="0.45">
      <c r="A165">
        <v>164</v>
      </c>
      <c r="B165" t="s">
        <v>432</v>
      </c>
      <c r="C165" t="s">
        <v>63</v>
      </c>
      <c r="D165">
        <v>140</v>
      </c>
      <c r="E165">
        <v>532</v>
      </c>
      <c r="F165">
        <v>17</v>
      </c>
      <c r="G165">
        <v>70</v>
      </c>
      <c r="H165">
        <v>69</v>
      </c>
      <c r="I165">
        <v>22</v>
      </c>
      <c r="J165" s="3">
        <v>0.06</v>
      </c>
      <c r="K165" s="3">
        <v>0.23200000000000001</v>
      </c>
      <c r="L165">
        <v>0.14599999999999999</v>
      </c>
      <c r="M165">
        <v>0.3</v>
      </c>
      <c r="N165">
        <v>0.251</v>
      </c>
      <c r="O165">
        <v>0.29599999999999999</v>
      </c>
      <c r="P165">
        <v>0.39800000000000002</v>
      </c>
      <c r="Q165">
        <v>0.30199999999999999</v>
      </c>
      <c r="R165">
        <v>95</v>
      </c>
      <c r="S165">
        <v>2</v>
      </c>
      <c r="T165">
        <v>-1.4</v>
      </c>
      <c r="U165">
        <v>1.2</v>
      </c>
      <c r="V165">
        <v>1.9</v>
      </c>
    </row>
    <row r="166" spans="1:22" x14ac:dyDescent="0.45">
      <c r="A166">
        <v>165</v>
      </c>
      <c r="B166" t="s">
        <v>808</v>
      </c>
      <c r="C166" t="s">
        <v>113</v>
      </c>
      <c r="D166">
        <v>97</v>
      </c>
      <c r="E166">
        <v>296</v>
      </c>
      <c r="F166">
        <v>6</v>
      </c>
      <c r="G166">
        <v>33</v>
      </c>
      <c r="H166">
        <v>38</v>
      </c>
      <c r="I166">
        <v>2</v>
      </c>
      <c r="J166" s="3">
        <v>0.109</v>
      </c>
      <c r="K166" s="3">
        <v>0.27500000000000002</v>
      </c>
      <c r="L166">
        <v>0.11799999999999999</v>
      </c>
      <c r="M166">
        <v>0.34399999999999997</v>
      </c>
      <c r="N166">
        <v>0.251</v>
      </c>
      <c r="O166">
        <v>0.34300000000000003</v>
      </c>
      <c r="P166">
        <v>0.37</v>
      </c>
      <c r="Q166">
        <v>0.32</v>
      </c>
      <c r="R166">
        <v>112</v>
      </c>
      <c r="S166">
        <v>-1.4</v>
      </c>
      <c r="T166">
        <v>2.8</v>
      </c>
      <c r="U166">
        <v>5.4</v>
      </c>
      <c r="V166">
        <v>1.8</v>
      </c>
    </row>
    <row r="167" spans="1:22" x14ac:dyDescent="0.45">
      <c r="A167">
        <v>166</v>
      </c>
      <c r="B167" t="s">
        <v>256</v>
      </c>
      <c r="C167" t="s">
        <v>30</v>
      </c>
      <c r="D167">
        <v>151</v>
      </c>
      <c r="E167">
        <v>662</v>
      </c>
      <c r="F167">
        <v>5</v>
      </c>
      <c r="G167">
        <v>82</v>
      </c>
      <c r="H167">
        <v>46</v>
      </c>
      <c r="I167">
        <v>5</v>
      </c>
      <c r="J167" s="3">
        <v>5.1999999999999998E-2</v>
      </c>
      <c r="K167" s="3">
        <v>0.06</v>
      </c>
      <c r="L167">
        <v>8.2000000000000003E-2</v>
      </c>
      <c r="M167">
        <v>0.32600000000000001</v>
      </c>
      <c r="N167">
        <v>0.312</v>
      </c>
      <c r="O167">
        <v>0.35399999999999998</v>
      </c>
      <c r="P167">
        <v>0.39400000000000002</v>
      </c>
      <c r="Q167">
        <v>0.32900000000000001</v>
      </c>
      <c r="R167">
        <v>117</v>
      </c>
      <c r="S167">
        <v>-1.4</v>
      </c>
      <c r="T167">
        <v>11.9</v>
      </c>
      <c r="U167">
        <v>-16.600000000000001</v>
      </c>
      <c r="V167">
        <v>1.8</v>
      </c>
    </row>
    <row r="168" spans="1:22" x14ac:dyDescent="0.45">
      <c r="A168">
        <v>167</v>
      </c>
      <c r="B168" t="s">
        <v>242</v>
      </c>
      <c r="C168" t="s">
        <v>63</v>
      </c>
      <c r="D168">
        <v>136</v>
      </c>
      <c r="E168">
        <v>543</v>
      </c>
      <c r="F168">
        <v>5</v>
      </c>
      <c r="G168">
        <v>71</v>
      </c>
      <c r="H168">
        <v>44</v>
      </c>
      <c r="I168">
        <v>19</v>
      </c>
      <c r="J168" s="3">
        <v>8.5000000000000006E-2</v>
      </c>
      <c r="K168" s="3">
        <v>0.16700000000000001</v>
      </c>
      <c r="L168">
        <v>8.5999999999999993E-2</v>
      </c>
      <c r="M168">
        <v>0.32300000000000001</v>
      </c>
      <c r="N168">
        <v>0.27100000000000002</v>
      </c>
      <c r="O168">
        <v>0.34100000000000003</v>
      </c>
      <c r="P168">
        <v>0.35699999999999998</v>
      </c>
      <c r="Q168">
        <v>0.312</v>
      </c>
      <c r="R168">
        <v>102</v>
      </c>
      <c r="S168">
        <v>0.8</v>
      </c>
      <c r="T168">
        <v>1.8</v>
      </c>
      <c r="U168">
        <v>-2.6</v>
      </c>
      <c r="V168">
        <v>1.8</v>
      </c>
    </row>
    <row r="169" spans="1:22" x14ac:dyDescent="0.45">
      <c r="A169">
        <v>168</v>
      </c>
      <c r="B169" t="s">
        <v>452</v>
      </c>
      <c r="C169" t="s">
        <v>74</v>
      </c>
      <c r="D169">
        <v>131</v>
      </c>
      <c r="E169">
        <v>447</v>
      </c>
      <c r="F169">
        <v>12</v>
      </c>
      <c r="G169">
        <v>56</v>
      </c>
      <c r="H169">
        <v>50</v>
      </c>
      <c r="I169">
        <v>1</v>
      </c>
      <c r="J169" s="3">
        <v>0.09</v>
      </c>
      <c r="K169" s="3">
        <v>0.2</v>
      </c>
      <c r="L169">
        <v>0.154</v>
      </c>
      <c r="M169">
        <v>0.28699999999999998</v>
      </c>
      <c r="N169">
        <v>0.246</v>
      </c>
      <c r="O169">
        <v>0.32300000000000001</v>
      </c>
      <c r="P169">
        <v>0.4</v>
      </c>
      <c r="Q169">
        <v>0.318</v>
      </c>
      <c r="R169">
        <v>101</v>
      </c>
      <c r="S169">
        <v>-0.3</v>
      </c>
      <c r="T169">
        <v>0</v>
      </c>
      <c r="U169">
        <v>2.4</v>
      </c>
      <c r="V169">
        <v>1.8</v>
      </c>
    </row>
    <row r="170" spans="1:22" x14ac:dyDescent="0.45">
      <c r="A170">
        <v>169</v>
      </c>
      <c r="B170" t="s">
        <v>615</v>
      </c>
      <c r="C170" t="s">
        <v>132</v>
      </c>
      <c r="D170">
        <v>106</v>
      </c>
      <c r="E170">
        <v>375</v>
      </c>
      <c r="F170">
        <v>17</v>
      </c>
      <c r="G170">
        <v>47</v>
      </c>
      <c r="H170">
        <v>60</v>
      </c>
      <c r="I170">
        <v>1</v>
      </c>
      <c r="J170" s="3">
        <v>6.7000000000000004E-2</v>
      </c>
      <c r="K170" s="3">
        <v>0.23599999999999999</v>
      </c>
      <c r="L170">
        <v>0.24</v>
      </c>
      <c r="M170">
        <v>0.316</v>
      </c>
      <c r="N170">
        <v>0.27</v>
      </c>
      <c r="O170">
        <v>0.32900000000000001</v>
      </c>
      <c r="P170">
        <v>0.51</v>
      </c>
      <c r="Q170">
        <v>0.35699999999999998</v>
      </c>
      <c r="R170">
        <v>133</v>
      </c>
      <c r="S170">
        <v>-3</v>
      </c>
      <c r="T170">
        <v>11.3</v>
      </c>
      <c r="U170">
        <v>-5.9</v>
      </c>
      <c r="V170">
        <v>1.8</v>
      </c>
    </row>
    <row r="171" spans="1:22" x14ac:dyDescent="0.45">
      <c r="A171">
        <v>170</v>
      </c>
      <c r="B171" t="s">
        <v>722</v>
      </c>
      <c r="C171" t="s">
        <v>184</v>
      </c>
      <c r="D171">
        <v>87</v>
      </c>
      <c r="E171">
        <v>288</v>
      </c>
      <c r="F171">
        <v>7</v>
      </c>
      <c r="G171">
        <v>27</v>
      </c>
      <c r="H171">
        <v>35</v>
      </c>
      <c r="I171">
        <v>0</v>
      </c>
      <c r="J171" s="3">
        <v>9.6000000000000002E-2</v>
      </c>
      <c r="K171" s="3">
        <v>0.218</v>
      </c>
      <c r="L171">
        <v>0.14099999999999999</v>
      </c>
      <c r="M171">
        <v>0.32200000000000001</v>
      </c>
      <c r="N171">
        <v>0.26200000000000001</v>
      </c>
      <c r="O171">
        <v>0.34399999999999997</v>
      </c>
      <c r="P171">
        <v>0.40300000000000002</v>
      </c>
      <c r="Q171">
        <v>0.33100000000000002</v>
      </c>
      <c r="R171">
        <v>100</v>
      </c>
      <c r="S171">
        <v>-1.2</v>
      </c>
      <c r="T171">
        <v>-1.3</v>
      </c>
      <c r="U171">
        <v>9</v>
      </c>
      <c r="V171">
        <v>1.8</v>
      </c>
    </row>
    <row r="172" spans="1:22" x14ac:dyDescent="0.45">
      <c r="A172">
        <v>171</v>
      </c>
      <c r="B172" t="s">
        <v>537</v>
      </c>
      <c r="C172" t="s">
        <v>141</v>
      </c>
      <c r="D172">
        <v>102</v>
      </c>
      <c r="E172">
        <v>387</v>
      </c>
      <c r="F172">
        <v>7</v>
      </c>
      <c r="G172">
        <v>47</v>
      </c>
      <c r="H172">
        <v>40</v>
      </c>
      <c r="I172">
        <v>6</v>
      </c>
      <c r="J172" s="3">
        <v>9.2999999999999999E-2</v>
      </c>
      <c r="K172" s="3">
        <v>0.222</v>
      </c>
      <c r="L172">
        <v>0.107</v>
      </c>
      <c r="M172">
        <v>0.32700000000000001</v>
      </c>
      <c r="N172">
        <v>0.26100000000000001</v>
      </c>
      <c r="O172">
        <v>0.33700000000000002</v>
      </c>
      <c r="P172">
        <v>0.36799999999999999</v>
      </c>
      <c r="Q172">
        <v>0.315</v>
      </c>
      <c r="R172">
        <v>106</v>
      </c>
      <c r="S172">
        <v>0.8</v>
      </c>
      <c r="T172">
        <v>3.5</v>
      </c>
      <c r="U172">
        <v>0.8</v>
      </c>
      <c r="V172">
        <v>1.8</v>
      </c>
    </row>
    <row r="173" spans="1:22" x14ac:dyDescent="0.45">
      <c r="A173">
        <v>172</v>
      </c>
      <c r="B173" t="s">
        <v>235</v>
      </c>
      <c r="C173" t="s">
        <v>196</v>
      </c>
      <c r="D173">
        <v>130</v>
      </c>
      <c r="E173">
        <v>518</v>
      </c>
      <c r="F173">
        <v>11</v>
      </c>
      <c r="G173">
        <v>57</v>
      </c>
      <c r="H173">
        <v>45</v>
      </c>
      <c r="I173">
        <v>5</v>
      </c>
      <c r="J173" s="3">
        <v>5.2999999999999999E-2</v>
      </c>
      <c r="K173" s="3">
        <v>0.182</v>
      </c>
      <c r="L173">
        <v>0.13100000000000001</v>
      </c>
      <c r="M173">
        <v>0.29699999999999999</v>
      </c>
      <c r="N173">
        <v>0.255</v>
      </c>
      <c r="O173">
        <v>0.30599999999999999</v>
      </c>
      <c r="P173">
        <v>0.38600000000000001</v>
      </c>
      <c r="Q173">
        <v>0.30399999999999999</v>
      </c>
      <c r="R173">
        <v>101</v>
      </c>
      <c r="S173">
        <v>-0.9</v>
      </c>
      <c r="T173">
        <v>-0.3</v>
      </c>
      <c r="U173">
        <v>0.8</v>
      </c>
      <c r="V173">
        <v>1.8</v>
      </c>
    </row>
    <row r="174" spans="1:22" x14ac:dyDescent="0.45">
      <c r="A174">
        <v>173</v>
      </c>
      <c r="B174" t="s">
        <v>259</v>
      </c>
      <c r="C174" t="s">
        <v>44</v>
      </c>
      <c r="D174">
        <v>132</v>
      </c>
      <c r="E174">
        <v>501</v>
      </c>
      <c r="F174">
        <v>14</v>
      </c>
      <c r="G174">
        <v>49</v>
      </c>
      <c r="H174">
        <v>63</v>
      </c>
      <c r="I174">
        <v>2</v>
      </c>
      <c r="J174" s="3">
        <v>7.0000000000000007E-2</v>
      </c>
      <c r="K174" s="3">
        <v>0.191</v>
      </c>
      <c r="L174">
        <v>0.129</v>
      </c>
      <c r="M174">
        <v>0.26900000000000002</v>
      </c>
      <c r="N174">
        <v>0.23699999999999999</v>
      </c>
      <c r="O174">
        <v>0.29199999999999998</v>
      </c>
      <c r="P174">
        <v>0.36599999999999999</v>
      </c>
      <c r="Q174">
        <v>0.28999999999999998</v>
      </c>
      <c r="R174">
        <v>85</v>
      </c>
      <c r="S174">
        <v>-1.1000000000000001</v>
      </c>
      <c r="T174">
        <v>-10</v>
      </c>
      <c r="U174">
        <v>11.1</v>
      </c>
      <c r="V174">
        <v>1.8</v>
      </c>
    </row>
    <row r="175" spans="1:22" x14ac:dyDescent="0.45">
      <c r="A175">
        <v>174</v>
      </c>
      <c r="B175" t="s">
        <v>272</v>
      </c>
      <c r="C175" t="s">
        <v>113</v>
      </c>
      <c r="D175">
        <v>154</v>
      </c>
      <c r="E175">
        <v>632</v>
      </c>
      <c r="F175">
        <v>21</v>
      </c>
      <c r="G175">
        <v>75</v>
      </c>
      <c r="H175">
        <v>64</v>
      </c>
      <c r="I175">
        <v>20</v>
      </c>
      <c r="J175" s="3">
        <v>0.11</v>
      </c>
      <c r="K175" s="3">
        <v>0.249</v>
      </c>
      <c r="L175">
        <v>0.17</v>
      </c>
      <c r="M175">
        <v>0.26600000000000001</v>
      </c>
      <c r="N175">
        <v>0.22</v>
      </c>
      <c r="O175">
        <v>0.32400000000000001</v>
      </c>
      <c r="P175">
        <v>0.38900000000000001</v>
      </c>
      <c r="Q175">
        <v>0.318</v>
      </c>
      <c r="R175">
        <v>110</v>
      </c>
      <c r="S175">
        <v>-2.7</v>
      </c>
      <c r="T175">
        <v>4.8</v>
      </c>
      <c r="U175">
        <v>-8.4</v>
      </c>
      <c r="V175">
        <v>1.7</v>
      </c>
    </row>
    <row r="176" spans="1:22" x14ac:dyDescent="0.45">
      <c r="A176">
        <v>175</v>
      </c>
      <c r="B176" t="s">
        <v>65</v>
      </c>
      <c r="C176" t="s">
        <v>30</v>
      </c>
      <c r="D176">
        <v>106</v>
      </c>
      <c r="E176">
        <v>452</v>
      </c>
      <c r="F176">
        <v>11</v>
      </c>
      <c r="G176">
        <v>55</v>
      </c>
      <c r="H176">
        <v>40</v>
      </c>
      <c r="I176">
        <v>9</v>
      </c>
      <c r="J176" s="3">
        <v>7.3999999999999996E-2</v>
      </c>
      <c r="K176" s="3">
        <v>0.192</v>
      </c>
      <c r="L176">
        <v>0.12</v>
      </c>
      <c r="M176">
        <v>0.28299999999999997</v>
      </c>
      <c r="N176">
        <v>0.24399999999999999</v>
      </c>
      <c r="O176">
        <v>0.30199999999999999</v>
      </c>
      <c r="P176">
        <v>0.36299999999999999</v>
      </c>
      <c r="Q176">
        <v>0.29499999999999998</v>
      </c>
      <c r="R176">
        <v>95</v>
      </c>
      <c r="S176">
        <v>1.2</v>
      </c>
      <c r="T176">
        <v>-1.4</v>
      </c>
      <c r="U176">
        <v>2.9</v>
      </c>
      <c r="V176">
        <v>1.7</v>
      </c>
    </row>
    <row r="177" spans="1:22" x14ac:dyDescent="0.45">
      <c r="A177">
        <v>176</v>
      </c>
      <c r="B177" t="s">
        <v>368</v>
      </c>
      <c r="C177" t="s">
        <v>58</v>
      </c>
      <c r="D177">
        <v>99</v>
      </c>
      <c r="E177">
        <v>349</v>
      </c>
      <c r="F177">
        <v>7</v>
      </c>
      <c r="G177">
        <v>22</v>
      </c>
      <c r="H177">
        <v>40</v>
      </c>
      <c r="I177">
        <v>0</v>
      </c>
      <c r="J177" s="3">
        <v>0.10299999999999999</v>
      </c>
      <c r="K177" s="3">
        <v>0.13100000000000001</v>
      </c>
      <c r="L177">
        <v>0.111</v>
      </c>
      <c r="M177">
        <v>0.24399999999999999</v>
      </c>
      <c r="N177">
        <v>0.22800000000000001</v>
      </c>
      <c r="O177">
        <v>0.31</v>
      </c>
      <c r="P177">
        <v>0.34</v>
      </c>
      <c r="Q177">
        <v>0.29099999999999998</v>
      </c>
      <c r="R177">
        <v>89</v>
      </c>
      <c r="S177">
        <v>-2.1</v>
      </c>
      <c r="T177">
        <v>-6.8</v>
      </c>
      <c r="U177">
        <v>12.2</v>
      </c>
      <c r="V177">
        <v>1.7</v>
      </c>
    </row>
    <row r="178" spans="1:22" x14ac:dyDescent="0.45">
      <c r="A178">
        <v>177</v>
      </c>
      <c r="B178" t="s">
        <v>238</v>
      </c>
      <c r="C178" t="s">
        <v>56</v>
      </c>
      <c r="D178">
        <v>149</v>
      </c>
      <c r="E178">
        <v>665</v>
      </c>
      <c r="F178">
        <v>8</v>
      </c>
      <c r="G178">
        <v>88</v>
      </c>
      <c r="H178">
        <v>68</v>
      </c>
      <c r="I178">
        <v>33</v>
      </c>
      <c r="J178" s="3">
        <v>7.1999999999999995E-2</v>
      </c>
      <c r="K178" s="3">
        <v>0.17599999999999999</v>
      </c>
      <c r="L178">
        <v>0.107</v>
      </c>
      <c r="M178">
        <v>0.28000000000000003</v>
      </c>
      <c r="N178">
        <v>0.23799999999999999</v>
      </c>
      <c r="O178">
        <v>0.29199999999999998</v>
      </c>
      <c r="P178">
        <v>0.34499999999999997</v>
      </c>
      <c r="Q178">
        <v>0.28199999999999997</v>
      </c>
      <c r="R178">
        <v>77</v>
      </c>
      <c r="S178">
        <v>4.5</v>
      </c>
      <c r="T178">
        <v>-13</v>
      </c>
      <c r="U178">
        <v>8.1</v>
      </c>
      <c r="V178">
        <v>1.7</v>
      </c>
    </row>
    <row r="179" spans="1:22" x14ac:dyDescent="0.45">
      <c r="A179">
        <v>178</v>
      </c>
      <c r="B179" t="s">
        <v>240</v>
      </c>
      <c r="C179" t="s">
        <v>141</v>
      </c>
      <c r="D179">
        <v>138</v>
      </c>
      <c r="E179">
        <v>512</v>
      </c>
      <c r="F179">
        <v>20</v>
      </c>
      <c r="G179">
        <v>58</v>
      </c>
      <c r="H179">
        <v>68</v>
      </c>
      <c r="I179">
        <v>7</v>
      </c>
      <c r="J179" s="3">
        <v>4.5999999999999999E-2</v>
      </c>
      <c r="K179" s="3">
        <v>0.14599999999999999</v>
      </c>
      <c r="L179">
        <v>0.17100000000000001</v>
      </c>
      <c r="M179">
        <v>0.28999999999999998</v>
      </c>
      <c r="N179">
        <v>0.27600000000000002</v>
      </c>
      <c r="O179">
        <v>0.314</v>
      </c>
      <c r="P179">
        <v>0.44700000000000001</v>
      </c>
      <c r="Q179">
        <v>0.33</v>
      </c>
      <c r="R179">
        <v>116</v>
      </c>
      <c r="S179">
        <v>0.3</v>
      </c>
      <c r="T179">
        <v>10</v>
      </c>
      <c r="U179">
        <v>-10.8</v>
      </c>
      <c r="V179">
        <v>1.7</v>
      </c>
    </row>
    <row r="180" spans="1:22" x14ac:dyDescent="0.45">
      <c r="A180">
        <v>179</v>
      </c>
      <c r="B180" t="s">
        <v>556</v>
      </c>
      <c r="C180" t="s">
        <v>101</v>
      </c>
      <c r="D180">
        <v>80</v>
      </c>
      <c r="E180">
        <v>300</v>
      </c>
      <c r="F180">
        <v>7</v>
      </c>
      <c r="G180">
        <v>37</v>
      </c>
      <c r="H180">
        <v>36</v>
      </c>
      <c r="I180">
        <v>5</v>
      </c>
      <c r="J180" s="3">
        <v>6.9000000000000006E-2</v>
      </c>
      <c r="K180" s="3">
        <v>0.23499999999999999</v>
      </c>
      <c r="L180">
        <v>0.13700000000000001</v>
      </c>
      <c r="M180">
        <v>0.33500000000000002</v>
      </c>
      <c r="N180">
        <v>0.26800000000000002</v>
      </c>
      <c r="O180">
        <v>0.32</v>
      </c>
      <c r="P180">
        <v>0.40500000000000003</v>
      </c>
      <c r="Q180">
        <v>0.318</v>
      </c>
      <c r="R180">
        <v>109</v>
      </c>
      <c r="S180">
        <v>-0.8</v>
      </c>
      <c r="T180">
        <v>2.5</v>
      </c>
      <c r="U180">
        <v>3.9</v>
      </c>
      <c r="V180">
        <v>1.7</v>
      </c>
    </row>
    <row r="181" spans="1:22" x14ac:dyDescent="0.45">
      <c r="A181">
        <v>180</v>
      </c>
      <c r="B181" t="s">
        <v>977</v>
      </c>
      <c r="D181">
        <v>104</v>
      </c>
      <c r="E181">
        <v>306</v>
      </c>
      <c r="F181">
        <v>13</v>
      </c>
      <c r="G181">
        <v>43</v>
      </c>
      <c r="H181">
        <v>50</v>
      </c>
      <c r="I181">
        <v>11</v>
      </c>
      <c r="J181" s="3">
        <v>5.6000000000000001E-2</v>
      </c>
      <c r="K181" s="3">
        <v>0.189</v>
      </c>
      <c r="L181">
        <v>0.20599999999999999</v>
      </c>
      <c r="M181">
        <v>0.30199999999999999</v>
      </c>
      <c r="N181">
        <v>0.27400000000000002</v>
      </c>
      <c r="O181">
        <v>0.33100000000000002</v>
      </c>
      <c r="P181">
        <v>0.48</v>
      </c>
      <c r="Q181">
        <v>0.35099999999999998</v>
      </c>
      <c r="R181">
        <v>127</v>
      </c>
      <c r="S181">
        <v>0.2</v>
      </c>
      <c r="T181">
        <v>9.8000000000000007</v>
      </c>
      <c r="U181">
        <v>-3.2</v>
      </c>
      <c r="V181">
        <v>1.7</v>
      </c>
    </row>
    <row r="182" spans="1:22" x14ac:dyDescent="0.45">
      <c r="A182">
        <v>181</v>
      </c>
      <c r="B182" t="s">
        <v>414</v>
      </c>
      <c r="C182" t="s">
        <v>196</v>
      </c>
      <c r="D182">
        <v>122</v>
      </c>
      <c r="E182">
        <v>507</v>
      </c>
      <c r="F182">
        <v>17</v>
      </c>
      <c r="G182">
        <v>55</v>
      </c>
      <c r="H182">
        <v>51</v>
      </c>
      <c r="I182">
        <v>18</v>
      </c>
      <c r="J182" s="3">
        <v>7.1999999999999995E-2</v>
      </c>
      <c r="K182" s="3">
        <v>0.33500000000000002</v>
      </c>
      <c r="L182">
        <v>0.16300000000000001</v>
      </c>
      <c r="M182">
        <v>0.29799999999999999</v>
      </c>
      <c r="N182">
        <v>0.215</v>
      </c>
      <c r="O182">
        <v>0.27500000000000002</v>
      </c>
      <c r="P182">
        <v>0.378</v>
      </c>
      <c r="Q182">
        <v>0.28599999999999998</v>
      </c>
      <c r="R182">
        <v>89</v>
      </c>
      <c r="S182">
        <v>2.2000000000000002</v>
      </c>
      <c r="T182">
        <v>-4.5</v>
      </c>
      <c r="U182">
        <v>4</v>
      </c>
      <c r="V182">
        <v>1.7</v>
      </c>
    </row>
    <row r="183" spans="1:22" x14ac:dyDescent="0.45">
      <c r="A183">
        <v>182</v>
      </c>
      <c r="B183" t="s">
        <v>502</v>
      </c>
      <c r="C183" t="s">
        <v>25</v>
      </c>
      <c r="D183">
        <v>96</v>
      </c>
      <c r="E183">
        <v>307</v>
      </c>
      <c r="F183">
        <v>12</v>
      </c>
      <c r="G183">
        <v>34</v>
      </c>
      <c r="H183">
        <v>43</v>
      </c>
      <c r="I183">
        <v>0</v>
      </c>
      <c r="J183" s="3">
        <v>5.8000000000000003E-2</v>
      </c>
      <c r="K183" s="3">
        <v>0.16400000000000001</v>
      </c>
      <c r="L183">
        <v>0.14899999999999999</v>
      </c>
      <c r="M183">
        <v>0.254</v>
      </c>
      <c r="N183">
        <v>0.24299999999999999</v>
      </c>
      <c r="O183">
        <v>0.29099999999999998</v>
      </c>
      <c r="P183">
        <v>0.39200000000000002</v>
      </c>
      <c r="Q183">
        <v>0.29899999999999999</v>
      </c>
      <c r="R183">
        <v>95</v>
      </c>
      <c r="S183">
        <v>-1.4</v>
      </c>
      <c r="T183">
        <v>-3.2</v>
      </c>
      <c r="U183">
        <v>9.1999999999999993</v>
      </c>
      <c r="V183">
        <v>1.7</v>
      </c>
    </row>
    <row r="184" spans="1:22" x14ac:dyDescent="0.45">
      <c r="A184">
        <v>183</v>
      </c>
      <c r="B184" t="s">
        <v>555</v>
      </c>
      <c r="C184" t="s">
        <v>56</v>
      </c>
      <c r="D184">
        <v>84</v>
      </c>
      <c r="E184">
        <v>321</v>
      </c>
      <c r="F184">
        <v>14</v>
      </c>
      <c r="G184">
        <v>43</v>
      </c>
      <c r="H184">
        <v>50</v>
      </c>
      <c r="I184">
        <v>2</v>
      </c>
      <c r="J184" s="3">
        <v>0.04</v>
      </c>
      <c r="K184" s="3">
        <v>0.192</v>
      </c>
      <c r="L184">
        <v>0.2</v>
      </c>
      <c r="M184">
        <v>0.29799999999999999</v>
      </c>
      <c r="N184">
        <v>0.27300000000000002</v>
      </c>
      <c r="O184">
        <v>0.307</v>
      </c>
      <c r="P184">
        <v>0.47299999999999998</v>
      </c>
      <c r="Q184">
        <v>0.33300000000000002</v>
      </c>
      <c r="R184">
        <v>112</v>
      </c>
      <c r="S184">
        <v>-0.2</v>
      </c>
      <c r="T184">
        <v>4.4000000000000004</v>
      </c>
      <c r="U184">
        <v>1</v>
      </c>
      <c r="V184">
        <v>1.6</v>
      </c>
    </row>
    <row r="185" spans="1:22" x14ac:dyDescent="0.45">
      <c r="A185">
        <v>184</v>
      </c>
      <c r="B185" t="s">
        <v>376</v>
      </c>
      <c r="C185" t="s">
        <v>44</v>
      </c>
      <c r="D185">
        <v>124</v>
      </c>
      <c r="E185">
        <v>517</v>
      </c>
      <c r="F185">
        <v>13</v>
      </c>
      <c r="G185">
        <v>60</v>
      </c>
      <c r="H185">
        <v>78</v>
      </c>
      <c r="I185">
        <v>15</v>
      </c>
      <c r="J185" s="3">
        <v>7.5999999999999998E-2</v>
      </c>
      <c r="K185" s="3">
        <v>0.19900000000000001</v>
      </c>
      <c r="L185">
        <v>0.16900000000000001</v>
      </c>
      <c r="M185">
        <v>0.307</v>
      </c>
      <c r="N185">
        <v>0.26200000000000001</v>
      </c>
      <c r="O185">
        <v>0.32300000000000001</v>
      </c>
      <c r="P185">
        <v>0.43</v>
      </c>
      <c r="Q185">
        <v>0.32700000000000001</v>
      </c>
      <c r="R185">
        <v>110</v>
      </c>
      <c r="S185">
        <v>0.8</v>
      </c>
      <c r="T185">
        <v>6.6</v>
      </c>
      <c r="U185">
        <v>-7.8</v>
      </c>
      <c r="V185">
        <v>1.6</v>
      </c>
    </row>
    <row r="186" spans="1:22" x14ac:dyDescent="0.45">
      <c r="A186">
        <v>185</v>
      </c>
      <c r="B186" t="s">
        <v>243</v>
      </c>
      <c r="C186" t="s">
        <v>132</v>
      </c>
      <c r="D186">
        <v>141</v>
      </c>
      <c r="E186">
        <v>541</v>
      </c>
      <c r="F186">
        <v>16</v>
      </c>
      <c r="G186">
        <v>65</v>
      </c>
      <c r="H186">
        <v>57</v>
      </c>
      <c r="I186">
        <v>2</v>
      </c>
      <c r="J186" s="3">
        <v>5.6000000000000001E-2</v>
      </c>
      <c r="K186" s="3">
        <v>0.217</v>
      </c>
      <c r="L186">
        <v>0.16700000000000001</v>
      </c>
      <c r="M186">
        <v>0.29699999999999999</v>
      </c>
      <c r="N186">
        <v>0.252</v>
      </c>
      <c r="O186">
        <v>0.29699999999999999</v>
      </c>
      <c r="P186">
        <v>0.41899999999999998</v>
      </c>
      <c r="Q186">
        <v>0.31</v>
      </c>
      <c r="R186">
        <v>100</v>
      </c>
      <c r="S186">
        <v>-1.4</v>
      </c>
      <c r="T186">
        <v>-1.2</v>
      </c>
      <c r="U186">
        <v>-1</v>
      </c>
      <c r="V186">
        <v>1.6</v>
      </c>
    </row>
    <row r="187" spans="1:22" x14ac:dyDescent="0.45">
      <c r="A187">
        <v>186</v>
      </c>
      <c r="B187" t="s">
        <v>460</v>
      </c>
      <c r="C187" t="s">
        <v>40</v>
      </c>
      <c r="D187">
        <v>108</v>
      </c>
      <c r="E187">
        <v>400</v>
      </c>
      <c r="F187">
        <v>11</v>
      </c>
      <c r="G187">
        <v>42</v>
      </c>
      <c r="H187">
        <v>43</v>
      </c>
      <c r="I187">
        <v>1</v>
      </c>
      <c r="J187" s="3">
        <v>8.8999999999999996E-2</v>
      </c>
      <c r="K187" s="3">
        <v>0.25600000000000001</v>
      </c>
      <c r="L187">
        <v>0.122</v>
      </c>
      <c r="M187">
        <v>0.29899999999999999</v>
      </c>
      <c r="N187">
        <v>0.23599999999999999</v>
      </c>
      <c r="O187">
        <v>0.31</v>
      </c>
      <c r="P187">
        <v>0.35799999999999998</v>
      </c>
      <c r="Q187">
        <v>0.29799999999999999</v>
      </c>
      <c r="R187">
        <v>97</v>
      </c>
      <c r="S187">
        <v>-0.2</v>
      </c>
      <c r="T187">
        <v>-1.8</v>
      </c>
      <c r="U187">
        <v>3.4</v>
      </c>
      <c r="V187">
        <v>1.6</v>
      </c>
    </row>
    <row r="188" spans="1:22" x14ac:dyDescent="0.45">
      <c r="A188">
        <v>187</v>
      </c>
      <c r="B188" t="s">
        <v>1086</v>
      </c>
      <c r="C188" t="s">
        <v>141</v>
      </c>
      <c r="D188">
        <v>140</v>
      </c>
      <c r="E188">
        <v>418</v>
      </c>
      <c r="F188">
        <v>5</v>
      </c>
      <c r="G188">
        <v>49</v>
      </c>
      <c r="H188">
        <v>31</v>
      </c>
      <c r="I188">
        <v>18</v>
      </c>
      <c r="J188" s="3">
        <v>6.4000000000000001E-2</v>
      </c>
      <c r="K188" s="3">
        <v>0.252</v>
      </c>
      <c r="L188">
        <v>9.1999999999999998E-2</v>
      </c>
      <c r="M188">
        <v>0.29799999999999999</v>
      </c>
      <c r="N188">
        <v>0.22600000000000001</v>
      </c>
      <c r="O188">
        <v>0.28000000000000003</v>
      </c>
      <c r="P188">
        <v>0.318</v>
      </c>
      <c r="Q188">
        <v>0.26700000000000002</v>
      </c>
      <c r="R188">
        <v>73</v>
      </c>
      <c r="S188">
        <v>1.1000000000000001</v>
      </c>
      <c r="T188">
        <v>-12</v>
      </c>
      <c r="U188">
        <v>12.9</v>
      </c>
      <c r="V188">
        <v>1.6</v>
      </c>
    </row>
    <row r="189" spans="1:22" x14ac:dyDescent="0.45">
      <c r="A189">
        <v>188</v>
      </c>
      <c r="B189" t="s">
        <v>424</v>
      </c>
      <c r="C189" t="s">
        <v>44</v>
      </c>
      <c r="D189">
        <v>43</v>
      </c>
      <c r="E189">
        <v>185</v>
      </c>
      <c r="F189">
        <v>9</v>
      </c>
      <c r="G189">
        <v>27</v>
      </c>
      <c r="H189">
        <v>32</v>
      </c>
      <c r="I189">
        <v>2</v>
      </c>
      <c r="J189" s="3">
        <v>6.4000000000000001E-2</v>
      </c>
      <c r="K189" s="3">
        <v>0.26500000000000001</v>
      </c>
      <c r="L189">
        <v>0.23400000000000001</v>
      </c>
      <c r="M189">
        <v>0.33300000000000002</v>
      </c>
      <c r="N189">
        <v>0.27500000000000002</v>
      </c>
      <c r="O189">
        <v>0.32700000000000001</v>
      </c>
      <c r="P189">
        <v>0.50900000000000001</v>
      </c>
      <c r="Q189">
        <v>0.35899999999999999</v>
      </c>
      <c r="R189">
        <v>132</v>
      </c>
      <c r="S189">
        <v>-0.2</v>
      </c>
      <c r="T189">
        <v>6.6</v>
      </c>
      <c r="U189">
        <v>2.5</v>
      </c>
      <c r="V189">
        <v>1.6</v>
      </c>
    </row>
    <row r="190" spans="1:22" x14ac:dyDescent="0.45">
      <c r="A190">
        <v>189</v>
      </c>
      <c r="B190" t="s">
        <v>620</v>
      </c>
      <c r="C190" t="s">
        <v>32</v>
      </c>
      <c r="D190">
        <v>125</v>
      </c>
      <c r="E190">
        <v>406</v>
      </c>
      <c r="F190">
        <v>16</v>
      </c>
      <c r="G190">
        <v>55</v>
      </c>
      <c r="H190">
        <v>46</v>
      </c>
      <c r="I190">
        <v>10</v>
      </c>
      <c r="J190" s="3">
        <v>4.5999999999999999E-2</v>
      </c>
      <c r="K190" s="3">
        <v>0.311</v>
      </c>
      <c r="L190">
        <v>0.186</v>
      </c>
      <c r="M190">
        <v>0.33600000000000002</v>
      </c>
      <c r="N190">
        <v>0.252</v>
      </c>
      <c r="O190">
        <v>0.309</v>
      </c>
      <c r="P190">
        <v>0.438</v>
      </c>
      <c r="Q190">
        <v>0.32600000000000001</v>
      </c>
      <c r="R190">
        <v>116</v>
      </c>
      <c r="S190">
        <v>0.4</v>
      </c>
      <c r="T190">
        <v>7.8</v>
      </c>
      <c r="U190">
        <v>-6</v>
      </c>
      <c r="V190">
        <v>1.6</v>
      </c>
    </row>
    <row r="191" spans="1:22" x14ac:dyDescent="0.45">
      <c r="A191">
        <v>190</v>
      </c>
      <c r="B191" t="s">
        <v>274</v>
      </c>
      <c r="C191" t="s">
        <v>44</v>
      </c>
      <c r="D191">
        <v>150</v>
      </c>
      <c r="E191">
        <v>628</v>
      </c>
      <c r="F191">
        <v>31</v>
      </c>
      <c r="G191">
        <v>87</v>
      </c>
      <c r="H191">
        <v>89</v>
      </c>
      <c r="I191">
        <v>12</v>
      </c>
      <c r="J191" s="3">
        <v>7.4999999999999997E-2</v>
      </c>
      <c r="K191" s="3">
        <v>0.27200000000000002</v>
      </c>
      <c r="L191">
        <v>0.21199999999999999</v>
      </c>
      <c r="M191">
        <v>0.26600000000000001</v>
      </c>
      <c r="N191">
        <v>0.23</v>
      </c>
      <c r="O191">
        <v>0.29399999999999998</v>
      </c>
      <c r="P191">
        <v>0.441</v>
      </c>
      <c r="Q191">
        <v>0.317</v>
      </c>
      <c r="R191">
        <v>103</v>
      </c>
      <c r="S191">
        <v>-0.8</v>
      </c>
      <c r="T191">
        <v>1.5</v>
      </c>
      <c r="U191">
        <v>-6.9</v>
      </c>
      <c r="V191">
        <v>1.6</v>
      </c>
    </row>
    <row r="192" spans="1:22" x14ac:dyDescent="0.45">
      <c r="A192">
        <v>191</v>
      </c>
      <c r="B192" t="s">
        <v>587</v>
      </c>
      <c r="C192" t="s">
        <v>184</v>
      </c>
      <c r="D192">
        <v>120</v>
      </c>
      <c r="E192">
        <v>472</v>
      </c>
      <c r="F192">
        <v>10</v>
      </c>
      <c r="G192">
        <v>54</v>
      </c>
      <c r="H192">
        <v>53</v>
      </c>
      <c r="I192">
        <v>1</v>
      </c>
      <c r="J192" s="3">
        <v>6.3E-2</v>
      </c>
      <c r="K192" s="3">
        <v>0.20899999999999999</v>
      </c>
      <c r="L192">
        <v>0.13700000000000001</v>
      </c>
      <c r="M192">
        <v>0.34200000000000003</v>
      </c>
      <c r="N192">
        <v>0.28299999999999997</v>
      </c>
      <c r="O192">
        <v>0.32900000000000001</v>
      </c>
      <c r="P192">
        <v>0.42</v>
      </c>
      <c r="Q192">
        <v>0.32700000000000001</v>
      </c>
      <c r="R192">
        <v>96</v>
      </c>
      <c r="S192">
        <v>-1.3</v>
      </c>
      <c r="T192">
        <v>-3.2</v>
      </c>
      <c r="U192">
        <v>2.1</v>
      </c>
      <c r="V192">
        <v>1.5</v>
      </c>
    </row>
    <row r="193" spans="1:22" x14ac:dyDescent="0.45">
      <c r="A193">
        <v>192</v>
      </c>
      <c r="B193" t="s">
        <v>444</v>
      </c>
      <c r="C193" t="s">
        <v>101</v>
      </c>
      <c r="D193">
        <v>125</v>
      </c>
      <c r="E193">
        <v>423</v>
      </c>
      <c r="F193">
        <v>14</v>
      </c>
      <c r="G193">
        <v>54</v>
      </c>
      <c r="H193">
        <v>53</v>
      </c>
      <c r="I193">
        <v>2</v>
      </c>
      <c r="J193" s="3">
        <v>9.9000000000000005E-2</v>
      </c>
      <c r="K193" s="3">
        <v>0.27200000000000002</v>
      </c>
      <c r="L193">
        <v>0.188</v>
      </c>
      <c r="M193">
        <v>0.28699999999999998</v>
      </c>
      <c r="N193">
        <v>0.22600000000000001</v>
      </c>
      <c r="O193">
        <v>0.31</v>
      </c>
      <c r="P193">
        <v>0.41399999999999998</v>
      </c>
      <c r="Q193">
        <v>0.316</v>
      </c>
      <c r="R193">
        <v>108</v>
      </c>
      <c r="S193">
        <v>0.1</v>
      </c>
      <c r="T193">
        <v>4.2</v>
      </c>
      <c r="U193">
        <v>-4.0999999999999996</v>
      </c>
      <c r="V193">
        <v>1.5</v>
      </c>
    </row>
    <row r="194" spans="1:22" x14ac:dyDescent="0.45">
      <c r="A194">
        <v>193</v>
      </c>
      <c r="B194" t="s">
        <v>971</v>
      </c>
      <c r="C194" t="s">
        <v>52</v>
      </c>
      <c r="D194">
        <v>109</v>
      </c>
      <c r="E194">
        <v>368</v>
      </c>
      <c r="F194">
        <v>4</v>
      </c>
      <c r="G194">
        <v>45</v>
      </c>
      <c r="H194">
        <v>36</v>
      </c>
      <c r="I194">
        <v>6</v>
      </c>
      <c r="J194" s="3">
        <v>4.8000000000000001E-2</v>
      </c>
      <c r="K194" s="3">
        <v>0.13400000000000001</v>
      </c>
      <c r="L194">
        <v>9.9000000000000005E-2</v>
      </c>
      <c r="M194">
        <v>0.30599999999999999</v>
      </c>
      <c r="N194">
        <v>0.27200000000000002</v>
      </c>
      <c r="O194">
        <v>0.308</v>
      </c>
      <c r="P194">
        <v>0.371</v>
      </c>
      <c r="Q194">
        <v>0.29799999999999999</v>
      </c>
      <c r="R194">
        <v>92</v>
      </c>
      <c r="S194">
        <v>0.2</v>
      </c>
      <c r="T194">
        <v>-3.4</v>
      </c>
      <c r="U194">
        <v>5.4</v>
      </c>
      <c r="V194">
        <v>1.5</v>
      </c>
    </row>
    <row r="195" spans="1:22" x14ac:dyDescent="0.45">
      <c r="A195">
        <v>194</v>
      </c>
      <c r="B195" t="s">
        <v>267</v>
      </c>
      <c r="C195" t="s">
        <v>44</v>
      </c>
      <c r="D195">
        <v>151</v>
      </c>
      <c r="E195">
        <v>559</v>
      </c>
      <c r="F195">
        <v>11</v>
      </c>
      <c r="G195">
        <v>63</v>
      </c>
      <c r="H195">
        <v>46</v>
      </c>
      <c r="I195">
        <v>18</v>
      </c>
      <c r="J195" s="3">
        <v>8.5999999999999993E-2</v>
      </c>
      <c r="K195" s="3">
        <v>0.19900000000000001</v>
      </c>
      <c r="L195">
        <v>0.123</v>
      </c>
      <c r="M195">
        <v>0.27800000000000002</v>
      </c>
      <c r="N195">
        <v>0.23400000000000001</v>
      </c>
      <c r="O195">
        <v>0.3</v>
      </c>
      <c r="P195">
        <v>0.35699999999999998</v>
      </c>
      <c r="Q195">
        <v>0.29199999999999998</v>
      </c>
      <c r="R195">
        <v>86</v>
      </c>
      <c r="S195">
        <v>1.3</v>
      </c>
      <c r="T195">
        <v>-7.9</v>
      </c>
      <c r="U195">
        <v>4.3</v>
      </c>
      <c r="V195">
        <v>1.5</v>
      </c>
    </row>
    <row r="196" spans="1:22" x14ac:dyDescent="0.45">
      <c r="A196">
        <v>195</v>
      </c>
      <c r="B196" t="s">
        <v>388</v>
      </c>
      <c r="C196" t="s">
        <v>113</v>
      </c>
      <c r="D196">
        <v>88</v>
      </c>
      <c r="E196">
        <v>337</v>
      </c>
      <c r="F196">
        <v>12</v>
      </c>
      <c r="G196">
        <v>39</v>
      </c>
      <c r="H196">
        <v>41</v>
      </c>
      <c r="I196">
        <v>14</v>
      </c>
      <c r="J196" s="3">
        <v>8.5999999999999993E-2</v>
      </c>
      <c r="K196" s="3">
        <v>0.28199999999999997</v>
      </c>
      <c r="L196">
        <v>0.187</v>
      </c>
      <c r="M196">
        <v>0.312</v>
      </c>
      <c r="N196">
        <v>0.24399999999999999</v>
      </c>
      <c r="O196">
        <v>0.308</v>
      </c>
      <c r="P196">
        <v>0.43099999999999999</v>
      </c>
      <c r="Q196">
        <v>0.32</v>
      </c>
      <c r="R196">
        <v>112</v>
      </c>
      <c r="S196">
        <v>2</v>
      </c>
      <c r="T196">
        <v>6.5</v>
      </c>
      <c r="U196">
        <v>-3</v>
      </c>
      <c r="V196">
        <v>1.5</v>
      </c>
    </row>
    <row r="197" spans="1:22" x14ac:dyDescent="0.45">
      <c r="A197">
        <v>196</v>
      </c>
      <c r="B197" t="s">
        <v>421</v>
      </c>
      <c r="C197" t="s">
        <v>36</v>
      </c>
      <c r="D197">
        <v>138</v>
      </c>
      <c r="E197">
        <v>527</v>
      </c>
      <c r="F197">
        <v>6</v>
      </c>
      <c r="G197">
        <v>69</v>
      </c>
      <c r="H197">
        <v>41</v>
      </c>
      <c r="I197">
        <v>14</v>
      </c>
      <c r="J197" s="3">
        <v>9.1999999999999998E-2</v>
      </c>
      <c r="K197" s="3">
        <v>0.188</v>
      </c>
      <c r="L197">
        <v>0.1</v>
      </c>
      <c r="M197">
        <v>0.27400000000000002</v>
      </c>
      <c r="N197">
        <v>0.22600000000000001</v>
      </c>
      <c r="O197">
        <v>0.31</v>
      </c>
      <c r="P197">
        <v>0.32600000000000001</v>
      </c>
      <c r="Q197">
        <v>0.28799999999999998</v>
      </c>
      <c r="R197">
        <v>87</v>
      </c>
      <c r="S197">
        <v>-2.2000000000000002</v>
      </c>
      <c r="T197">
        <v>-10</v>
      </c>
      <c r="U197">
        <v>7.2</v>
      </c>
      <c r="V197">
        <v>1.5</v>
      </c>
    </row>
    <row r="198" spans="1:22" x14ac:dyDescent="0.45">
      <c r="A198">
        <v>197</v>
      </c>
      <c r="B198" t="s">
        <v>437</v>
      </c>
      <c r="C198" t="s">
        <v>76</v>
      </c>
      <c r="D198">
        <v>72</v>
      </c>
      <c r="E198">
        <v>288</v>
      </c>
      <c r="F198">
        <v>15</v>
      </c>
      <c r="G198">
        <v>38</v>
      </c>
      <c r="H198">
        <v>37</v>
      </c>
      <c r="I198">
        <v>0</v>
      </c>
      <c r="J198" s="3">
        <v>0.13600000000000001</v>
      </c>
      <c r="K198" s="3">
        <v>0.25700000000000001</v>
      </c>
      <c r="L198">
        <v>0.23599999999999999</v>
      </c>
      <c r="M198">
        <v>0.30299999999999999</v>
      </c>
      <c r="N198">
        <v>0.25600000000000001</v>
      </c>
      <c r="O198">
        <v>0.35799999999999998</v>
      </c>
      <c r="P198">
        <v>0.49199999999999999</v>
      </c>
      <c r="Q198">
        <v>0.36599999999999999</v>
      </c>
      <c r="R198">
        <v>133</v>
      </c>
      <c r="S198">
        <v>-1.2</v>
      </c>
      <c r="T198">
        <v>9.6999999999999993</v>
      </c>
      <c r="U198">
        <v>-4.9000000000000004</v>
      </c>
      <c r="V198">
        <v>1.5</v>
      </c>
    </row>
    <row r="199" spans="1:22" x14ac:dyDescent="0.45">
      <c r="A199">
        <v>198</v>
      </c>
      <c r="B199" t="s">
        <v>667</v>
      </c>
      <c r="C199" t="s">
        <v>38</v>
      </c>
      <c r="D199">
        <v>63</v>
      </c>
      <c r="E199">
        <v>209</v>
      </c>
      <c r="F199">
        <v>10</v>
      </c>
      <c r="G199">
        <v>28</v>
      </c>
      <c r="H199">
        <v>34</v>
      </c>
      <c r="I199">
        <v>1</v>
      </c>
      <c r="J199" s="3">
        <v>6.7000000000000004E-2</v>
      </c>
      <c r="K199" s="3">
        <v>0.254</v>
      </c>
      <c r="L199">
        <v>0.23200000000000001</v>
      </c>
      <c r="M199">
        <v>0.27400000000000002</v>
      </c>
      <c r="N199">
        <v>0.23599999999999999</v>
      </c>
      <c r="O199">
        <v>0.28899999999999998</v>
      </c>
      <c r="P199">
        <v>0.46899999999999997</v>
      </c>
      <c r="Q199">
        <v>0.32600000000000001</v>
      </c>
      <c r="R199">
        <v>110</v>
      </c>
      <c r="S199">
        <v>-0.3</v>
      </c>
      <c r="T199">
        <v>2.2999999999999998</v>
      </c>
      <c r="U199">
        <v>4.8</v>
      </c>
      <c r="V199">
        <v>1.5</v>
      </c>
    </row>
    <row r="200" spans="1:22" x14ac:dyDescent="0.45">
      <c r="A200">
        <v>199</v>
      </c>
      <c r="B200" t="s">
        <v>677</v>
      </c>
      <c r="C200" t="s">
        <v>76</v>
      </c>
      <c r="D200">
        <v>94</v>
      </c>
      <c r="E200">
        <v>311</v>
      </c>
      <c r="F200">
        <v>6</v>
      </c>
      <c r="G200">
        <v>35</v>
      </c>
      <c r="H200">
        <v>37</v>
      </c>
      <c r="I200">
        <v>3</v>
      </c>
      <c r="J200" s="3">
        <v>0.11</v>
      </c>
      <c r="K200" s="3">
        <v>0.24199999999999999</v>
      </c>
      <c r="L200">
        <v>0.154</v>
      </c>
      <c r="M200">
        <v>0.4</v>
      </c>
      <c r="N200">
        <v>0.30299999999999999</v>
      </c>
      <c r="O200">
        <v>0.39300000000000002</v>
      </c>
      <c r="P200">
        <v>0.45700000000000002</v>
      </c>
      <c r="Q200">
        <v>0.373</v>
      </c>
      <c r="R200">
        <v>138</v>
      </c>
      <c r="S200">
        <v>-1.4</v>
      </c>
      <c r="T200">
        <v>12.2</v>
      </c>
      <c r="U200">
        <v>-8</v>
      </c>
      <c r="V200">
        <v>1.5</v>
      </c>
    </row>
    <row r="201" spans="1:22" x14ac:dyDescent="0.45">
      <c r="A201">
        <v>200</v>
      </c>
      <c r="B201" t="s">
        <v>1323</v>
      </c>
      <c r="C201" t="s">
        <v>184</v>
      </c>
      <c r="D201">
        <v>112</v>
      </c>
      <c r="E201">
        <v>428</v>
      </c>
      <c r="F201">
        <v>10</v>
      </c>
      <c r="G201">
        <v>41</v>
      </c>
      <c r="H201">
        <v>53</v>
      </c>
      <c r="I201">
        <v>0</v>
      </c>
      <c r="J201" s="3">
        <v>6.0999999999999999E-2</v>
      </c>
      <c r="K201" s="3">
        <v>0.189</v>
      </c>
      <c r="L201">
        <v>0.14099999999999999</v>
      </c>
      <c r="M201">
        <v>0.33700000000000002</v>
      </c>
      <c r="N201">
        <v>0.28799999999999998</v>
      </c>
      <c r="O201">
        <v>0.33700000000000002</v>
      </c>
      <c r="P201">
        <v>0.42899999999999999</v>
      </c>
      <c r="Q201">
        <v>0.33300000000000002</v>
      </c>
      <c r="R201">
        <v>101</v>
      </c>
      <c r="S201">
        <v>-2.2000000000000002</v>
      </c>
      <c r="T201">
        <v>-1.8</v>
      </c>
      <c r="U201">
        <v>1.5</v>
      </c>
      <c r="V201">
        <v>1.5</v>
      </c>
    </row>
    <row r="202" spans="1:22" x14ac:dyDescent="0.45">
      <c r="A202">
        <v>201</v>
      </c>
      <c r="B202" t="s">
        <v>252</v>
      </c>
      <c r="C202" t="s">
        <v>40</v>
      </c>
      <c r="D202">
        <v>118</v>
      </c>
      <c r="E202">
        <v>482</v>
      </c>
      <c r="F202">
        <v>12</v>
      </c>
      <c r="G202">
        <v>67</v>
      </c>
      <c r="H202">
        <v>54</v>
      </c>
      <c r="I202">
        <v>23</v>
      </c>
      <c r="J202" s="3">
        <v>6.2E-2</v>
      </c>
      <c r="K202" s="3">
        <v>0.20699999999999999</v>
      </c>
      <c r="L202">
        <v>0.13500000000000001</v>
      </c>
      <c r="M202">
        <v>0.32700000000000001</v>
      </c>
      <c r="N202">
        <v>0.27300000000000002</v>
      </c>
      <c r="O202">
        <v>0.32600000000000001</v>
      </c>
      <c r="P202">
        <v>0.40899999999999997</v>
      </c>
      <c r="Q202">
        <v>0.32300000000000001</v>
      </c>
      <c r="R202">
        <v>114</v>
      </c>
      <c r="S202">
        <v>3.1</v>
      </c>
      <c r="T202">
        <v>10.8</v>
      </c>
      <c r="U202">
        <v>-13.1</v>
      </c>
      <c r="V202">
        <v>1.5</v>
      </c>
    </row>
    <row r="203" spans="1:22" x14ac:dyDescent="0.45">
      <c r="A203">
        <v>202</v>
      </c>
      <c r="B203" t="s">
        <v>387</v>
      </c>
      <c r="C203" t="s">
        <v>36</v>
      </c>
      <c r="D203">
        <v>117</v>
      </c>
      <c r="E203">
        <v>425</v>
      </c>
      <c r="F203">
        <v>11</v>
      </c>
      <c r="G203">
        <v>50</v>
      </c>
      <c r="H203">
        <v>43</v>
      </c>
      <c r="I203">
        <v>4</v>
      </c>
      <c r="J203" s="3">
        <v>9.6000000000000002E-2</v>
      </c>
      <c r="K203" s="3">
        <v>0.30499999999999999</v>
      </c>
      <c r="L203">
        <v>0.14799999999999999</v>
      </c>
      <c r="M203">
        <v>0.29299999999999998</v>
      </c>
      <c r="N203">
        <v>0.214</v>
      </c>
      <c r="O203">
        <v>0.29399999999999998</v>
      </c>
      <c r="P203">
        <v>0.36199999999999999</v>
      </c>
      <c r="Q203">
        <v>0.28899999999999998</v>
      </c>
      <c r="R203">
        <v>88</v>
      </c>
      <c r="S203">
        <v>-1</v>
      </c>
      <c r="T203">
        <v>-6.7</v>
      </c>
      <c r="U203">
        <v>7</v>
      </c>
      <c r="V203">
        <v>1.5</v>
      </c>
    </row>
    <row r="204" spans="1:22" x14ac:dyDescent="0.45">
      <c r="A204">
        <v>203</v>
      </c>
      <c r="B204" t="s">
        <v>734</v>
      </c>
      <c r="C204" t="s">
        <v>30</v>
      </c>
      <c r="D204">
        <v>70</v>
      </c>
      <c r="E204">
        <v>210</v>
      </c>
      <c r="F204">
        <v>14</v>
      </c>
      <c r="G204">
        <v>25</v>
      </c>
      <c r="H204">
        <v>37</v>
      </c>
      <c r="I204">
        <v>0</v>
      </c>
      <c r="J204" s="3">
        <v>5.3999999999999999E-2</v>
      </c>
      <c r="K204" s="3">
        <v>0.30399999999999999</v>
      </c>
      <c r="L204">
        <v>0.26300000000000001</v>
      </c>
      <c r="M204">
        <v>0.22500000000000001</v>
      </c>
      <c r="N204">
        <v>0.20799999999999999</v>
      </c>
      <c r="O204">
        <v>0.251</v>
      </c>
      <c r="P204">
        <v>0.47199999999999998</v>
      </c>
      <c r="Q204">
        <v>0.308</v>
      </c>
      <c r="R204">
        <v>104</v>
      </c>
      <c r="S204">
        <v>-0.5</v>
      </c>
      <c r="T204">
        <v>0.6</v>
      </c>
      <c r="U204">
        <v>6.1</v>
      </c>
      <c r="V204">
        <v>1.4</v>
      </c>
    </row>
    <row r="205" spans="1:22" x14ac:dyDescent="0.45">
      <c r="A205">
        <v>204</v>
      </c>
      <c r="B205" t="s">
        <v>251</v>
      </c>
      <c r="C205" t="s">
        <v>25</v>
      </c>
      <c r="D205">
        <v>123</v>
      </c>
      <c r="E205">
        <v>504</v>
      </c>
      <c r="F205">
        <v>31</v>
      </c>
      <c r="G205">
        <v>59</v>
      </c>
      <c r="H205">
        <v>79</v>
      </c>
      <c r="I205">
        <v>0</v>
      </c>
      <c r="J205" s="3">
        <v>8.2000000000000003E-2</v>
      </c>
      <c r="K205" s="3">
        <v>0.312</v>
      </c>
      <c r="L205">
        <v>0.24</v>
      </c>
      <c r="M205">
        <v>0.29299999999999998</v>
      </c>
      <c r="N205">
        <v>0.24099999999999999</v>
      </c>
      <c r="O205">
        <v>0.30599999999999999</v>
      </c>
      <c r="P205">
        <v>0.48099999999999998</v>
      </c>
      <c r="Q205">
        <v>0.33900000000000002</v>
      </c>
      <c r="R205">
        <v>123</v>
      </c>
      <c r="S205">
        <v>-1.3</v>
      </c>
      <c r="T205">
        <v>12</v>
      </c>
      <c r="U205">
        <v>-14.8</v>
      </c>
      <c r="V205">
        <v>1.4</v>
      </c>
    </row>
    <row r="206" spans="1:22" x14ac:dyDescent="0.45">
      <c r="A206">
        <v>205</v>
      </c>
      <c r="B206" t="s">
        <v>268</v>
      </c>
      <c r="C206" t="s">
        <v>52</v>
      </c>
      <c r="D206">
        <v>152</v>
      </c>
      <c r="E206">
        <v>609</v>
      </c>
      <c r="F206">
        <v>15</v>
      </c>
      <c r="G206">
        <v>59</v>
      </c>
      <c r="H206">
        <v>66</v>
      </c>
      <c r="I206">
        <v>3</v>
      </c>
      <c r="J206" s="3">
        <v>9.2999999999999999E-2</v>
      </c>
      <c r="K206" s="3">
        <v>0.29399999999999998</v>
      </c>
      <c r="L206">
        <v>0.13700000000000001</v>
      </c>
      <c r="M206">
        <v>0.27400000000000002</v>
      </c>
      <c r="N206">
        <v>0.20699999999999999</v>
      </c>
      <c r="O206">
        <v>0.29399999999999998</v>
      </c>
      <c r="P206">
        <v>0.34399999999999997</v>
      </c>
      <c r="Q206">
        <v>0.28499999999999998</v>
      </c>
      <c r="R206">
        <v>83</v>
      </c>
      <c r="S206">
        <v>0.9</v>
      </c>
      <c r="T206">
        <v>-11.1</v>
      </c>
      <c r="U206">
        <v>4</v>
      </c>
      <c r="V206">
        <v>1.4</v>
      </c>
    </row>
    <row r="207" spans="1:22" x14ac:dyDescent="0.45">
      <c r="A207">
        <v>206</v>
      </c>
      <c r="B207" t="s">
        <v>453</v>
      </c>
      <c r="C207" t="s">
        <v>61</v>
      </c>
      <c r="D207">
        <v>105</v>
      </c>
      <c r="E207">
        <v>363</v>
      </c>
      <c r="F207">
        <v>6</v>
      </c>
      <c r="G207">
        <v>39</v>
      </c>
      <c r="H207">
        <v>40</v>
      </c>
      <c r="I207">
        <v>27</v>
      </c>
      <c r="J207" s="3">
        <v>5.2999999999999999E-2</v>
      </c>
      <c r="K207" s="3">
        <v>0.28399999999999997</v>
      </c>
      <c r="L207">
        <v>0.11899999999999999</v>
      </c>
      <c r="M207">
        <v>0.29399999999999998</v>
      </c>
      <c r="N207">
        <v>0.217</v>
      </c>
      <c r="O207">
        <v>0.27200000000000002</v>
      </c>
      <c r="P207">
        <v>0.33600000000000002</v>
      </c>
      <c r="Q207">
        <v>0.26900000000000002</v>
      </c>
      <c r="R207">
        <v>73</v>
      </c>
      <c r="S207">
        <v>3.6</v>
      </c>
      <c r="T207">
        <v>-7.8</v>
      </c>
      <c r="U207">
        <v>8.9</v>
      </c>
      <c r="V207">
        <v>1.4</v>
      </c>
    </row>
    <row r="208" spans="1:22" x14ac:dyDescent="0.45">
      <c r="A208">
        <v>207</v>
      </c>
      <c r="B208" t="s">
        <v>379</v>
      </c>
      <c r="C208" t="s">
        <v>25</v>
      </c>
      <c r="D208">
        <v>97</v>
      </c>
      <c r="E208">
        <v>298</v>
      </c>
      <c r="F208">
        <v>13</v>
      </c>
      <c r="G208">
        <v>35</v>
      </c>
      <c r="H208">
        <v>38</v>
      </c>
      <c r="I208">
        <v>4</v>
      </c>
      <c r="J208" s="3">
        <v>0.123</v>
      </c>
      <c r="K208" s="3">
        <v>0.28599999999999998</v>
      </c>
      <c r="L208">
        <v>0.19400000000000001</v>
      </c>
      <c r="M208">
        <v>0.23200000000000001</v>
      </c>
      <c r="N208">
        <v>0.19400000000000001</v>
      </c>
      <c r="O208">
        <v>0.30399999999999999</v>
      </c>
      <c r="P208">
        <v>0.38800000000000001</v>
      </c>
      <c r="Q208">
        <v>0.307</v>
      </c>
      <c r="R208">
        <v>101</v>
      </c>
      <c r="S208">
        <v>-1.2</v>
      </c>
      <c r="T208">
        <v>-1</v>
      </c>
      <c r="U208">
        <v>4.7</v>
      </c>
      <c r="V208">
        <v>1.4</v>
      </c>
    </row>
    <row r="209" spans="1:22" x14ac:dyDescent="0.45">
      <c r="A209">
        <v>208</v>
      </c>
      <c r="B209" t="s">
        <v>489</v>
      </c>
      <c r="C209" t="s">
        <v>25</v>
      </c>
      <c r="D209">
        <v>99</v>
      </c>
      <c r="E209">
        <v>364</v>
      </c>
      <c r="F209">
        <v>9</v>
      </c>
      <c r="G209">
        <v>41</v>
      </c>
      <c r="H209">
        <v>38</v>
      </c>
      <c r="I209">
        <v>3</v>
      </c>
      <c r="J209" s="3">
        <v>0.10199999999999999</v>
      </c>
      <c r="K209" s="3">
        <v>0.24</v>
      </c>
      <c r="L209">
        <v>0.14899999999999999</v>
      </c>
      <c r="M209">
        <v>0.26800000000000002</v>
      </c>
      <c r="N209">
        <v>0.22</v>
      </c>
      <c r="O209">
        <v>0.30399999999999999</v>
      </c>
      <c r="P209">
        <v>0.36899999999999999</v>
      </c>
      <c r="Q209">
        <v>0.29799999999999999</v>
      </c>
      <c r="R209">
        <v>95</v>
      </c>
      <c r="S209">
        <v>0.5</v>
      </c>
      <c r="T209">
        <v>-1.8</v>
      </c>
      <c r="U209">
        <v>3.3</v>
      </c>
      <c r="V209">
        <v>1.4</v>
      </c>
    </row>
    <row r="210" spans="1:22" x14ac:dyDescent="0.45">
      <c r="A210">
        <v>209</v>
      </c>
      <c r="B210" t="s">
        <v>637</v>
      </c>
      <c r="C210" t="s">
        <v>132</v>
      </c>
      <c r="D210">
        <v>98</v>
      </c>
      <c r="E210">
        <v>310</v>
      </c>
      <c r="F210">
        <v>6</v>
      </c>
      <c r="G210">
        <v>41</v>
      </c>
      <c r="H210">
        <v>40</v>
      </c>
      <c r="I210">
        <v>2</v>
      </c>
      <c r="J210" s="3">
        <v>5.0999999999999997E-2</v>
      </c>
      <c r="K210" s="3">
        <v>0.21299999999999999</v>
      </c>
      <c r="L210">
        <v>0.13200000000000001</v>
      </c>
      <c r="M210">
        <v>0.33900000000000002</v>
      </c>
      <c r="N210">
        <v>0.27900000000000003</v>
      </c>
      <c r="O210">
        <v>0.32100000000000001</v>
      </c>
      <c r="P210">
        <v>0.41099999999999998</v>
      </c>
      <c r="Q210">
        <v>0.31900000000000001</v>
      </c>
      <c r="R210">
        <v>107</v>
      </c>
      <c r="S210">
        <v>-0.7</v>
      </c>
      <c r="T210">
        <v>1.7</v>
      </c>
      <c r="U210">
        <v>1.5</v>
      </c>
      <c r="V210">
        <v>1.4</v>
      </c>
    </row>
    <row r="211" spans="1:22" x14ac:dyDescent="0.45">
      <c r="A211">
        <v>210</v>
      </c>
      <c r="B211" t="s">
        <v>612</v>
      </c>
      <c r="C211" t="s">
        <v>196</v>
      </c>
      <c r="D211">
        <v>114</v>
      </c>
      <c r="E211">
        <v>421</v>
      </c>
      <c r="F211">
        <v>6</v>
      </c>
      <c r="G211">
        <v>53</v>
      </c>
      <c r="H211">
        <v>35</v>
      </c>
      <c r="I211">
        <v>12</v>
      </c>
      <c r="J211" s="3">
        <v>0.1</v>
      </c>
      <c r="K211" s="3">
        <v>0.26400000000000001</v>
      </c>
      <c r="L211">
        <v>9.4E-2</v>
      </c>
      <c r="M211">
        <v>0.3</v>
      </c>
      <c r="N211">
        <v>0.223</v>
      </c>
      <c r="O211">
        <v>0.314</v>
      </c>
      <c r="P211">
        <v>0.317</v>
      </c>
      <c r="Q211">
        <v>0.28599999999999998</v>
      </c>
      <c r="R211">
        <v>89</v>
      </c>
      <c r="S211">
        <v>0.6</v>
      </c>
      <c r="T211">
        <v>-4.9000000000000004</v>
      </c>
      <c r="U211">
        <v>4.5</v>
      </c>
      <c r="V211">
        <v>1.4</v>
      </c>
    </row>
    <row r="212" spans="1:22" x14ac:dyDescent="0.45">
      <c r="A212">
        <v>211</v>
      </c>
      <c r="B212" t="s">
        <v>264</v>
      </c>
      <c r="C212" t="s">
        <v>141</v>
      </c>
      <c r="D212">
        <v>144</v>
      </c>
      <c r="E212">
        <v>556</v>
      </c>
      <c r="F212">
        <v>30</v>
      </c>
      <c r="G212">
        <v>66</v>
      </c>
      <c r="H212">
        <v>75</v>
      </c>
      <c r="I212">
        <v>9</v>
      </c>
      <c r="J212" s="3">
        <v>9.7000000000000003E-2</v>
      </c>
      <c r="K212" s="3">
        <v>0.35</v>
      </c>
      <c r="L212">
        <v>0.215</v>
      </c>
      <c r="M212">
        <v>0.25900000000000001</v>
      </c>
      <c r="N212">
        <v>0.20399999999999999</v>
      </c>
      <c r="O212">
        <v>0.28299999999999997</v>
      </c>
      <c r="P212">
        <v>0.41899999999999998</v>
      </c>
      <c r="Q212">
        <v>0.30599999999999999</v>
      </c>
      <c r="R212">
        <v>100</v>
      </c>
      <c r="S212">
        <v>0.3</v>
      </c>
      <c r="T212">
        <v>0.1</v>
      </c>
      <c r="U212">
        <v>-5.9</v>
      </c>
      <c r="V212">
        <v>1.3</v>
      </c>
    </row>
    <row r="213" spans="1:22" x14ac:dyDescent="0.45">
      <c r="A213">
        <v>212</v>
      </c>
      <c r="B213" t="s">
        <v>413</v>
      </c>
      <c r="C213" t="s">
        <v>74</v>
      </c>
      <c r="D213">
        <v>80</v>
      </c>
      <c r="E213">
        <v>322</v>
      </c>
      <c r="F213">
        <v>10</v>
      </c>
      <c r="G213">
        <v>41</v>
      </c>
      <c r="H213">
        <v>43</v>
      </c>
      <c r="I213">
        <v>14</v>
      </c>
      <c r="J213" s="3">
        <v>8.1000000000000003E-2</v>
      </c>
      <c r="K213" s="3">
        <v>0.17</v>
      </c>
      <c r="L213">
        <v>0.152</v>
      </c>
      <c r="M213">
        <v>0.26700000000000002</v>
      </c>
      <c r="N213">
        <v>0.24099999999999999</v>
      </c>
      <c r="O213">
        <v>0.32900000000000001</v>
      </c>
      <c r="P213">
        <v>0.39300000000000002</v>
      </c>
      <c r="Q213">
        <v>0.32100000000000001</v>
      </c>
      <c r="R213">
        <v>103</v>
      </c>
      <c r="S213">
        <v>1.5</v>
      </c>
      <c r="T213">
        <v>2.5</v>
      </c>
      <c r="U213">
        <v>-0.4</v>
      </c>
      <c r="V213">
        <v>1.3</v>
      </c>
    </row>
    <row r="214" spans="1:22" x14ac:dyDescent="0.45">
      <c r="A214">
        <v>213</v>
      </c>
      <c r="B214" t="s">
        <v>249</v>
      </c>
      <c r="C214" t="s">
        <v>132</v>
      </c>
      <c r="D214">
        <v>140</v>
      </c>
      <c r="E214">
        <v>568</v>
      </c>
      <c r="F214">
        <v>11</v>
      </c>
      <c r="G214">
        <v>65</v>
      </c>
      <c r="H214">
        <v>57</v>
      </c>
      <c r="I214">
        <v>8</v>
      </c>
      <c r="J214" s="3">
        <v>0.109</v>
      </c>
      <c r="K214" s="3">
        <v>0.19</v>
      </c>
      <c r="L214">
        <v>0.126</v>
      </c>
      <c r="M214">
        <v>0.28299999999999997</v>
      </c>
      <c r="N214">
        <v>0.23899999999999999</v>
      </c>
      <c r="O214">
        <v>0.34699999999999998</v>
      </c>
      <c r="P214">
        <v>0.36499999999999999</v>
      </c>
      <c r="Q214">
        <v>0.31900000000000001</v>
      </c>
      <c r="R214">
        <v>107</v>
      </c>
      <c r="S214">
        <v>0.5</v>
      </c>
      <c r="T214">
        <v>4.9000000000000004</v>
      </c>
      <c r="U214">
        <v>-10.4</v>
      </c>
      <c r="V214">
        <v>1.3</v>
      </c>
    </row>
    <row r="215" spans="1:22" x14ac:dyDescent="0.45">
      <c r="A215">
        <v>214</v>
      </c>
      <c r="B215" t="s">
        <v>258</v>
      </c>
      <c r="C215" t="s">
        <v>149</v>
      </c>
      <c r="D215">
        <v>131</v>
      </c>
      <c r="E215">
        <v>500</v>
      </c>
      <c r="F215">
        <v>12</v>
      </c>
      <c r="G215">
        <v>67</v>
      </c>
      <c r="H215">
        <v>49</v>
      </c>
      <c r="I215">
        <v>4</v>
      </c>
      <c r="J215" s="3">
        <v>9.8000000000000004E-2</v>
      </c>
      <c r="K215" s="3">
        <v>0.20399999999999999</v>
      </c>
      <c r="L215">
        <v>0.157</v>
      </c>
      <c r="M215">
        <v>0.29599999999999999</v>
      </c>
      <c r="N215">
        <v>0.248</v>
      </c>
      <c r="O215">
        <v>0.33400000000000002</v>
      </c>
      <c r="P215">
        <v>0.40500000000000003</v>
      </c>
      <c r="Q215">
        <v>0.32600000000000001</v>
      </c>
      <c r="R215">
        <v>110</v>
      </c>
      <c r="S215">
        <v>-1.4</v>
      </c>
      <c r="T215">
        <v>4.3</v>
      </c>
      <c r="U215">
        <v>-8.4</v>
      </c>
      <c r="V215">
        <v>1.3</v>
      </c>
    </row>
    <row r="216" spans="1:22" x14ac:dyDescent="0.45">
      <c r="A216">
        <v>215</v>
      </c>
      <c r="B216" t="s">
        <v>520</v>
      </c>
      <c r="C216" t="s">
        <v>101</v>
      </c>
      <c r="D216">
        <v>81</v>
      </c>
      <c r="E216">
        <v>277</v>
      </c>
      <c r="F216">
        <v>6</v>
      </c>
      <c r="G216">
        <v>39</v>
      </c>
      <c r="H216">
        <v>28</v>
      </c>
      <c r="I216">
        <v>13</v>
      </c>
      <c r="J216" s="3">
        <v>6.5000000000000002E-2</v>
      </c>
      <c r="K216" s="3">
        <v>0.308</v>
      </c>
      <c r="L216">
        <v>0.14899999999999999</v>
      </c>
      <c r="M216">
        <v>0.34100000000000003</v>
      </c>
      <c r="N216">
        <v>0.24399999999999999</v>
      </c>
      <c r="O216">
        <v>0.30299999999999999</v>
      </c>
      <c r="P216">
        <v>0.39300000000000002</v>
      </c>
      <c r="Q216">
        <v>0.30599999999999999</v>
      </c>
      <c r="R216">
        <v>101</v>
      </c>
      <c r="S216">
        <v>1.6</v>
      </c>
      <c r="T216">
        <v>1.9</v>
      </c>
      <c r="U216">
        <v>1.4</v>
      </c>
      <c r="V216">
        <v>1.3</v>
      </c>
    </row>
    <row r="217" spans="1:22" x14ac:dyDescent="0.45">
      <c r="A217">
        <v>216</v>
      </c>
      <c r="B217" t="s">
        <v>691</v>
      </c>
      <c r="C217" t="s">
        <v>36</v>
      </c>
      <c r="D217">
        <v>66</v>
      </c>
      <c r="E217">
        <v>245</v>
      </c>
      <c r="F217">
        <v>5</v>
      </c>
      <c r="G217">
        <v>26</v>
      </c>
      <c r="H217">
        <v>27</v>
      </c>
      <c r="I217">
        <v>5</v>
      </c>
      <c r="J217" s="3">
        <v>0.106</v>
      </c>
      <c r="K217" s="3">
        <v>0.25800000000000001</v>
      </c>
      <c r="L217">
        <v>0.14000000000000001</v>
      </c>
      <c r="M217">
        <v>0.311</v>
      </c>
      <c r="N217">
        <v>0.24</v>
      </c>
      <c r="O217">
        <v>0.32</v>
      </c>
      <c r="P217">
        <v>0.38</v>
      </c>
      <c r="Q217">
        <v>0.309</v>
      </c>
      <c r="R217">
        <v>102</v>
      </c>
      <c r="S217">
        <v>0.3</v>
      </c>
      <c r="T217">
        <v>0.8</v>
      </c>
      <c r="U217">
        <v>4</v>
      </c>
      <c r="V217">
        <v>1.3</v>
      </c>
    </row>
    <row r="218" spans="1:22" x14ac:dyDescent="0.45">
      <c r="A218">
        <v>217</v>
      </c>
      <c r="B218" t="s">
        <v>367</v>
      </c>
      <c r="C218" t="s">
        <v>28</v>
      </c>
      <c r="D218">
        <v>95</v>
      </c>
      <c r="E218">
        <v>354</v>
      </c>
      <c r="F218">
        <v>12</v>
      </c>
      <c r="G218">
        <v>42</v>
      </c>
      <c r="H218">
        <v>40</v>
      </c>
      <c r="I218">
        <v>7</v>
      </c>
      <c r="J218" s="3">
        <v>0.105</v>
      </c>
      <c r="K218" s="3">
        <v>0.31900000000000001</v>
      </c>
      <c r="L218">
        <v>0.16300000000000001</v>
      </c>
      <c r="M218">
        <v>0.27300000000000002</v>
      </c>
      <c r="N218">
        <v>0.20200000000000001</v>
      </c>
      <c r="O218">
        <v>0.29899999999999999</v>
      </c>
      <c r="P218">
        <v>0.36499999999999999</v>
      </c>
      <c r="Q218">
        <v>0.29699999999999999</v>
      </c>
      <c r="R218">
        <v>93</v>
      </c>
      <c r="S218">
        <v>0.2</v>
      </c>
      <c r="T218">
        <v>-2.5</v>
      </c>
      <c r="U218">
        <v>3</v>
      </c>
      <c r="V218">
        <v>1.3</v>
      </c>
    </row>
    <row r="219" spans="1:22" x14ac:dyDescent="0.45">
      <c r="A219">
        <v>218</v>
      </c>
      <c r="B219" t="s">
        <v>276</v>
      </c>
      <c r="C219" t="s">
        <v>141</v>
      </c>
      <c r="D219">
        <v>151</v>
      </c>
      <c r="E219">
        <v>654</v>
      </c>
      <c r="F219">
        <v>22</v>
      </c>
      <c r="G219">
        <v>78</v>
      </c>
      <c r="H219">
        <v>71</v>
      </c>
      <c r="I219">
        <v>8</v>
      </c>
      <c r="J219" s="3">
        <v>9.4E-2</v>
      </c>
      <c r="K219" s="3">
        <v>0.26900000000000002</v>
      </c>
      <c r="L219">
        <v>0.152</v>
      </c>
      <c r="M219">
        <v>0.30199999999999999</v>
      </c>
      <c r="N219">
        <v>0.23799999999999999</v>
      </c>
      <c r="O219">
        <v>0.314</v>
      </c>
      <c r="P219">
        <v>0.39</v>
      </c>
      <c r="Q219">
        <v>0.311</v>
      </c>
      <c r="R219">
        <v>103</v>
      </c>
      <c r="S219">
        <v>0</v>
      </c>
      <c r="T219">
        <v>2.4</v>
      </c>
      <c r="U219">
        <v>-12.1</v>
      </c>
      <c r="V219">
        <v>1.3</v>
      </c>
    </row>
    <row r="220" spans="1:22" x14ac:dyDescent="0.45">
      <c r="A220">
        <v>219</v>
      </c>
      <c r="B220" t="s">
        <v>262</v>
      </c>
      <c r="C220" t="s">
        <v>58</v>
      </c>
      <c r="D220">
        <v>135</v>
      </c>
      <c r="E220">
        <v>527</v>
      </c>
      <c r="F220">
        <v>11</v>
      </c>
      <c r="G220">
        <v>60</v>
      </c>
      <c r="H220">
        <v>54</v>
      </c>
      <c r="I220">
        <v>1</v>
      </c>
      <c r="J220" s="3">
        <v>0.113</v>
      </c>
      <c r="K220" s="3">
        <v>0.17</v>
      </c>
      <c r="L220">
        <v>0.13500000000000001</v>
      </c>
      <c r="M220">
        <v>0.28799999999999998</v>
      </c>
      <c r="N220">
        <v>0.251</v>
      </c>
      <c r="O220">
        <v>0.34699999999999998</v>
      </c>
      <c r="P220">
        <v>0.38600000000000001</v>
      </c>
      <c r="Q220">
        <v>0.32800000000000001</v>
      </c>
      <c r="R220">
        <v>114</v>
      </c>
      <c r="S220">
        <v>-2.2999999999999998</v>
      </c>
      <c r="T220">
        <v>6.4</v>
      </c>
      <c r="U220">
        <v>-11.3</v>
      </c>
      <c r="V220">
        <v>1.3</v>
      </c>
    </row>
    <row r="221" spans="1:22" x14ac:dyDescent="0.45">
      <c r="A221">
        <v>220</v>
      </c>
      <c r="B221" t="s">
        <v>517</v>
      </c>
      <c r="C221" t="s">
        <v>34</v>
      </c>
      <c r="D221">
        <v>116</v>
      </c>
      <c r="E221">
        <v>359</v>
      </c>
      <c r="F221">
        <v>9</v>
      </c>
      <c r="G221">
        <v>52</v>
      </c>
      <c r="H221">
        <v>37</v>
      </c>
      <c r="I221">
        <v>24</v>
      </c>
      <c r="J221" s="3">
        <v>5.0999999999999997E-2</v>
      </c>
      <c r="K221" s="3">
        <v>0.24099999999999999</v>
      </c>
      <c r="L221">
        <v>0.17799999999999999</v>
      </c>
      <c r="M221">
        <v>0.28499999999999998</v>
      </c>
      <c r="N221">
        <v>0.23499999999999999</v>
      </c>
      <c r="O221">
        <v>0.27600000000000002</v>
      </c>
      <c r="P221">
        <v>0.41299999999999998</v>
      </c>
      <c r="Q221">
        <v>0.29699999999999999</v>
      </c>
      <c r="R221">
        <v>94</v>
      </c>
      <c r="S221">
        <v>2.9</v>
      </c>
      <c r="T221">
        <v>0.3</v>
      </c>
      <c r="U221">
        <v>0.1</v>
      </c>
      <c r="V221">
        <v>1.3</v>
      </c>
    </row>
    <row r="222" spans="1:22" x14ac:dyDescent="0.45">
      <c r="A222">
        <v>221</v>
      </c>
      <c r="B222" t="s">
        <v>658</v>
      </c>
      <c r="C222" t="s">
        <v>104</v>
      </c>
      <c r="D222">
        <v>103</v>
      </c>
      <c r="E222">
        <v>369</v>
      </c>
      <c r="F222">
        <v>4</v>
      </c>
      <c r="G222">
        <v>42</v>
      </c>
      <c r="H222">
        <v>39</v>
      </c>
      <c r="I222">
        <v>11</v>
      </c>
      <c r="J222" s="3">
        <v>4.3999999999999997E-2</v>
      </c>
      <c r="K222" s="3">
        <v>0.161</v>
      </c>
      <c r="L222">
        <v>9.5000000000000001E-2</v>
      </c>
      <c r="M222">
        <v>0.29699999999999999</v>
      </c>
      <c r="N222">
        <v>0.25800000000000001</v>
      </c>
      <c r="O222">
        <v>0.29499999999999998</v>
      </c>
      <c r="P222">
        <v>0.35299999999999998</v>
      </c>
      <c r="Q222">
        <v>0.28499999999999998</v>
      </c>
      <c r="R222">
        <v>82</v>
      </c>
      <c r="S222">
        <v>0.6</v>
      </c>
      <c r="T222">
        <v>-7</v>
      </c>
      <c r="U222">
        <v>6.5</v>
      </c>
      <c r="V222">
        <v>1.2</v>
      </c>
    </row>
    <row r="223" spans="1:22" x14ac:dyDescent="0.45">
      <c r="A223">
        <v>222</v>
      </c>
      <c r="B223" t="s">
        <v>481</v>
      </c>
      <c r="C223" t="s">
        <v>56</v>
      </c>
      <c r="D223">
        <v>125</v>
      </c>
      <c r="E223">
        <v>411</v>
      </c>
      <c r="F223">
        <v>11</v>
      </c>
      <c r="G223">
        <v>54</v>
      </c>
      <c r="H223">
        <v>43</v>
      </c>
      <c r="I223">
        <v>8</v>
      </c>
      <c r="J223" s="3">
        <v>5.8999999999999997E-2</v>
      </c>
      <c r="K223" s="3">
        <v>0.193</v>
      </c>
      <c r="L223">
        <v>0.152</v>
      </c>
      <c r="M223">
        <v>0.27900000000000003</v>
      </c>
      <c r="N223">
        <v>0.24199999999999999</v>
      </c>
      <c r="O223">
        <v>0.29099999999999998</v>
      </c>
      <c r="P223">
        <v>0.39500000000000002</v>
      </c>
      <c r="Q223">
        <v>0.29899999999999999</v>
      </c>
      <c r="R223">
        <v>89</v>
      </c>
      <c r="S223">
        <v>-1.3</v>
      </c>
      <c r="T223">
        <v>-6.5</v>
      </c>
      <c r="U223">
        <v>5.0999999999999996</v>
      </c>
      <c r="V223">
        <v>1.2</v>
      </c>
    </row>
    <row r="224" spans="1:22" x14ac:dyDescent="0.45">
      <c r="A224">
        <v>223</v>
      </c>
      <c r="B224" t="s">
        <v>398</v>
      </c>
      <c r="C224" t="s">
        <v>101</v>
      </c>
      <c r="D224">
        <v>87</v>
      </c>
      <c r="E224">
        <v>379</v>
      </c>
      <c r="F224">
        <v>5</v>
      </c>
      <c r="G224">
        <v>38</v>
      </c>
      <c r="H224">
        <v>31</v>
      </c>
      <c r="I224">
        <v>3</v>
      </c>
      <c r="J224" s="3">
        <v>6.8000000000000005E-2</v>
      </c>
      <c r="K224" s="3">
        <v>7.6999999999999999E-2</v>
      </c>
      <c r="L224">
        <v>9.7000000000000003E-2</v>
      </c>
      <c r="M224">
        <v>0.28499999999999998</v>
      </c>
      <c r="N224">
        <v>0.27400000000000002</v>
      </c>
      <c r="O224">
        <v>0.32700000000000001</v>
      </c>
      <c r="P224">
        <v>0.371</v>
      </c>
      <c r="Q224">
        <v>0.307</v>
      </c>
      <c r="R224">
        <v>102</v>
      </c>
      <c r="S224">
        <v>-2.6</v>
      </c>
      <c r="T224">
        <v>-1.5</v>
      </c>
      <c r="U224">
        <v>0.4</v>
      </c>
      <c r="V224">
        <v>1.2</v>
      </c>
    </row>
    <row r="225" spans="1:22" x14ac:dyDescent="0.45">
      <c r="A225">
        <v>224</v>
      </c>
      <c r="B225" t="s">
        <v>508</v>
      </c>
      <c r="C225" t="s">
        <v>34</v>
      </c>
      <c r="D225">
        <v>60</v>
      </c>
      <c r="E225">
        <v>233</v>
      </c>
      <c r="F225">
        <v>7</v>
      </c>
      <c r="G225">
        <v>28</v>
      </c>
      <c r="H225">
        <v>35</v>
      </c>
      <c r="I225">
        <v>1</v>
      </c>
      <c r="J225" s="3">
        <v>7.2999999999999995E-2</v>
      </c>
      <c r="K225" s="3">
        <v>0.22700000000000001</v>
      </c>
      <c r="L225">
        <v>0.16900000000000001</v>
      </c>
      <c r="M225">
        <v>0.315</v>
      </c>
      <c r="N225">
        <v>0.26100000000000001</v>
      </c>
      <c r="O225">
        <v>0.33600000000000002</v>
      </c>
      <c r="P225">
        <v>0.43099999999999999</v>
      </c>
      <c r="Q225">
        <v>0.33500000000000002</v>
      </c>
      <c r="R225">
        <v>120</v>
      </c>
      <c r="S225">
        <v>-0.5</v>
      </c>
      <c r="T225">
        <v>4.9000000000000004</v>
      </c>
      <c r="U225">
        <v>-0.8</v>
      </c>
      <c r="V225">
        <v>1.2</v>
      </c>
    </row>
    <row r="226" spans="1:22" x14ac:dyDescent="0.45">
      <c r="A226">
        <v>225</v>
      </c>
      <c r="B226" t="s">
        <v>528</v>
      </c>
      <c r="C226" t="s">
        <v>30</v>
      </c>
      <c r="D226">
        <v>70</v>
      </c>
      <c r="E226">
        <v>214</v>
      </c>
      <c r="F226">
        <v>7</v>
      </c>
      <c r="G226">
        <v>23</v>
      </c>
      <c r="H226">
        <v>24</v>
      </c>
      <c r="I226">
        <v>3</v>
      </c>
      <c r="J226" s="3">
        <v>6.2E-2</v>
      </c>
      <c r="K226" s="3">
        <v>0.28399999999999997</v>
      </c>
      <c r="L226">
        <v>0.193</v>
      </c>
      <c r="M226">
        <v>0.311</v>
      </c>
      <c r="N226">
        <v>0.24199999999999999</v>
      </c>
      <c r="O226">
        <v>0.29699999999999999</v>
      </c>
      <c r="P226">
        <v>0.435</v>
      </c>
      <c r="Q226">
        <v>0.317</v>
      </c>
      <c r="R226">
        <v>111</v>
      </c>
      <c r="S226">
        <v>-1.5</v>
      </c>
      <c r="T226">
        <v>1.1000000000000001</v>
      </c>
      <c r="U226">
        <v>3.2</v>
      </c>
      <c r="V226">
        <v>1.2</v>
      </c>
    </row>
    <row r="227" spans="1:22" x14ac:dyDescent="0.45">
      <c r="A227">
        <v>226</v>
      </c>
      <c r="B227" t="s">
        <v>386</v>
      </c>
      <c r="C227" t="s">
        <v>44</v>
      </c>
      <c r="D227">
        <v>105</v>
      </c>
      <c r="E227">
        <v>419</v>
      </c>
      <c r="F227">
        <v>12</v>
      </c>
      <c r="G227">
        <v>56</v>
      </c>
      <c r="H227">
        <v>46</v>
      </c>
      <c r="I227">
        <v>9</v>
      </c>
      <c r="J227" s="3">
        <v>0.106</v>
      </c>
      <c r="K227" s="3">
        <v>0.26200000000000001</v>
      </c>
      <c r="L227">
        <v>0.16300000000000001</v>
      </c>
      <c r="M227">
        <v>0.28499999999999998</v>
      </c>
      <c r="N227">
        <v>0.224</v>
      </c>
      <c r="O227">
        <v>0.316</v>
      </c>
      <c r="P227">
        <v>0.38700000000000001</v>
      </c>
      <c r="Q227">
        <v>0.311</v>
      </c>
      <c r="R227">
        <v>99</v>
      </c>
      <c r="S227">
        <v>0.9</v>
      </c>
      <c r="T227">
        <v>0.3</v>
      </c>
      <c r="U227">
        <v>-2.5</v>
      </c>
      <c r="V227">
        <v>1.2</v>
      </c>
    </row>
    <row r="228" spans="1:22" x14ac:dyDescent="0.45">
      <c r="A228">
        <v>227</v>
      </c>
      <c r="B228" t="s">
        <v>412</v>
      </c>
      <c r="C228" t="s">
        <v>34</v>
      </c>
      <c r="D228">
        <v>109</v>
      </c>
      <c r="E228">
        <v>361</v>
      </c>
      <c r="F228">
        <v>10</v>
      </c>
      <c r="G228">
        <v>46</v>
      </c>
      <c r="H228">
        <v>39</v>
      </c>
      <c r="I228">
        <v>1</v>
      </c>
      <c r="J228" s="3">
        <v>5.8999999999999997E-2</v>
      </c>
      <c r="K228" s="3">
        <v>0.23400000000000001</v>
      </c>
      <c r="L228">
        <v>0.16200000000000001</v>
      </c>
      <c r="M228">
        <v>0.317</v>
      </c>
      <c r="N228">
        <v>0.25900000000000001</v>
      </c>
      <c r="O228">
        <v>0.317</v>
      </c>
      <c r="P228">
        <v>0.42099999999999999</v>
      </c>
      <c r="Q228">
        <v>0.32100000000000001</v>
      </c>
      <c r="R228">
        <v>111</v>
      </c>
      <c r="S228">
        <v>-1.3</v>
      </c>
      <c r="T228">
        <v>3.2</v>
      </c>
      <c r="U228">
        <v>-3.4</v>
      </c>
      <c r="V228">
        <v>1.2</v>
      </c>
    </row>
    <row r="229" spans="1:22" x14ac:dyDescent="0.45">
      <c r="A229">
        <v>228</v>
      </c>
      <c r="B229" t="s">
        <v>613</v>
      </c>
      <c r="C229" t="s">
        <v>36</v>
      </c>
      <c r="D229">
        <v>132</v>
      </c>
      <c r="E229">
        <v>464</v>
      </c>
      <c r="F229">
        <v>13</v>
      </c>
      <c r="G229">
        <v>54</v>
      </c>
      <c r="H229">
        <v>50</v>
      </c>
      <c r="I229">
        <v>8</v>
      </c>
      <c r="J229" s="3">
        <v>6.5000000000000002E-2</v>
      </c>
      <c r="K229" s="3">
        <v>0.126</v>
      </c>
      <c r="L229">
        <v>0.14099999999999999</v>
      </c>
      <c r="M229">
        <v>0.27600000000000002</v>
      </c>
      <c r="N229">
        <v>0.26100000000000001</v>
      </c>
      <c r="O229">
        <v>0.315</v>
      </c>
      <c r="P229">
        <v>0.40100000000000002</v>
      </c>
      <c r="Q229">
        <v>0.312</v>
      </c>
      <c r="R229">
        <v>104</v>
      </c>
      <c r="S229">
        <v>-0.8</v>
      </c>
      <c r="T229">
        <v>1.5</v>
      </c>
      <c r="U229">
        <v>-5.0999999999999996</v>
      </c>
      <c r="V229">
        <v>1.2</v>
      </c>
    </row>
    <row r="230" spans="1:22" x14ac:dyDescent="0.45">
      <c r="A230">
        <v>229</v>
      </c>
      <c r="B230" t="s">
        <v>877</v>
      </c>
      <c r="C230" t="s">
        <v>132</v>
      </c>
      <c r="D230">
        <v>122</v>
      </c>
      <c r="E230">
        <v>489</v>
      </c>
      <c r="F230">
        <v>6</v>
      </c>
      <c r="G230">
        <v>63</v>
      </c>
      <c r="H230">
        <v>41</v>
      </c>
      <c r="I230">
        <v>12</v>
      </c>
      <c r="J230" s="3">
        <v>7.6999999999999999E-2</v>
      </c>
      <c r="K230" s="3">
        <v>0.2</v>
      </c>
      <c r="L230">
        <v>0.126</v>
      </c>
      <c r="M230">
        <v>0.315</v>
      </c>
      <c r="N230">
        <v>0.25700000000000001</v>
      </c>
      <c r="O230">
        <v>0.315</v>
      </c>
      <c r="P230">
        <v>0.38300000000000001</v>
      </c>
      <c r="Q230">
        <v>0.307</v>
      </c>
      <c r="R230">
        <v>98</v>
      </c>
      <c r="S230">
        <v>0.3</v>
      </c>
      <c r="T230">
        <v>-0.5</v>
      </c>
      <c r="U230">
        <v>-4</v>
      </c>
      <c r="V230">
        <v>1.2</v>
      </c>
    </row>
    <row r="231" spans="1:22" x14ac:dyDescent="0.45">
      <c r="A231">
        <v>230</v>
      </c>
      <c r="B231" t="s">
        <v>265</v>
      </c>
      <c r="C231" t="s">
        <v>61</v>
      </c>
      <c r="D231">
        <v>151</v>
      </c>
      <c r="E231">
        <v>619</v>
      </c>
      <c r="F231">
        <v>28</v>
      </c>
      <c r="G231">
        <v>74</v>
      </c>
      <c r="H231">
        <v>84</v>
      </c>
      <c r="I231">
        <v>12</v>
      </c>
      <c r="J231" s="3">
        <v>0.108</v>
      </c>
      <c r="K231" s="3">
        <v>0.247</v>
      </c>
      <c r="L231">
        <v>0.192</v>
      </c>
      <c r="M231">
        <v>0.23699999999999999</v>
      </c>
      <c r="N231">
        <v>0.21199999999999999</v>
      </c>
      <c r="O231">
        <v>0.308</v>
      </c>
      <c r="P231">
        <v>0.40400000000000003</v>
      </c>
      <c r="Q231">
        <v>0.312</v>
      </c>
      <c r="R231">
        <v>103</v>
      </c>
      <c r="S231">
        <v>-1.1000000000000001</v>
      </c>
      <c r="T231">
        <v>0.8</v>
      </c>
      <c r="U231">
        <v>-10.8</v>
      </c>
      <c r="V231">
        <v>1.1000000000000001</v>
      </c>
    </row>
    <row r="232" spans="1:22" x14ac:dyDescent="0.45">
      <c r="A232">
        <v>231</v>
      </c>
      <c r="B232" t="s">
        <v>739</v>
      </c>
      <c r="C232" t="s">
        <v>42</v>
      </c>
      <c r="D232">
        <v>80</v>
      </c>
      <c r="E232">
        <v>245</v>
      </c>
      <c r="F232">
        <v>7</v>
      </c>
      <c r="G232">
        <v>25</v>
      </c>
      <c r="H232">
        <v>33</v>
      </c>
      <c r="I232">
        <v>0</v>
      </c>
      <c r="J232" s="3">
        <v>6.3E-2</v>
      </c>
      <c r="K232" s="3">
        <v>0.16700000000000001</v>
      </c>
      <c r="L232">
        <v>0.15</v>
      </c>
      <c r="M232">
        <v>0.26</v>
      </c>
      <c r="N232">
        <v>0.24099999999999999</v>
      </c>
      <c r="O232">
        <v>0.29699999999999999</v>
      </c>
      <c r="P232">
        <v>0.39100000000000001</v>
      </c>
      <c r="Q232">
        <v>0.3</v>
      </c>
      <c r="R232">
        <v>94</v>
      </c>
      <c r="S232">
        <v>-1.1000000000000001</v>
      </c>
      <c r="T232">
        <v>-2.8</v>
      </c>
      <c r="U232">
        <v>5.7</v>
      </c>
      <c r="V232">
        <v>1.1000000000000001</v>
      </c>
    </row>
    <row r="233" spans="1:22" x14ac:dyDescent="0.45">
      <c r="A233">
        <v>232</v>
      </c>
      <c r="B233" t="s">
        <v>529</v>
      </c>
      <c r="C233" t="s">
        <v>132</v>
      </c>
      <c r="D233">
        <v>97</v>
      </c>
      <c r="E233">
        <v>326</v>
      </c>
      <c r="F233">
        <v>12</v>
      </c>
      <c r="G233">
        <v>43</v>
      </c>
      <c r="H233">
        <v>33</v>
      </c>
      <c r="I233">
        <v>0</v>
      </c>
      <c r="J233" s="3">
        <v>6.2E-2</v>
      </c>
      <c r="K233" s="3">
        <v>0.311</v>
      </c>
      <c r="L233">
        <v>0.158</v>
      </c>
      <c r="M233">
        <v>0.26500000000000001</v>
      </c>
      <c r="N233">
        <v>0.20699999999999999</v>
      </c>
      <c r="O233">
        <v>0.26400000000000001</v>
      </c>
      <c r="P233">
        <v>0.36499999999999999</v>
      </c>
      <c r="Q233">
        <v>0.27600000000000002</v>
      </c>
      <c r="R233">
        <v>77</v>
      </c>
      <c r="S233">
        <v>-0.2</v>
      </c>
      <c r="T233">
        <v>-8.9</v>
      </c>
      <c r="U233">
        <v>9.1999999999999993</v>
      </c>
      <c r="V233">
        <v>1.1000000000000001</v>
      </c>
    </row>
    <row r="234" spans="1:22" x14ac:dyDescent="0.45">
      <c r="A234">
        <v>233</v>
      </c>
      <c r="B234" t="s">
        <v>438</v>
      </c>
      <c r="C234" t="s">
        <v>28</v>
      </c>
      <c r="D234">
        <v>65</v>
      </c>
      <c r="E234">
        <v>252</v>
      </c>
      <c r="F234">
        <v>7</v>
      </c>
      <c r="G234">
        <v>36</v>
      </c>
      <c r="H234">
        <v>33</v>
      </c>
      <c r="I234">
        <v>4</v>
      </c>
      <c r="J234" s="3">
        <v>9.8000000000000004E-2</v>
      </c>
      <c r="K234" s="3">
        <v>0.191</v>
      </c>
      <c r="L234">
        <v>0.17299999999999999</v>
      </c>
      <c r="M234">
        <v>0.307</v>
      </c>
      <c r="N234">
        <v>0.26600000000000001</v>
      </c>
      <c r="O234">
        <v>0.34200000000000003</v>
      </c>
      <c r="P234">
        <v>0.439</v>
      </c>
      <c r="Q234">
        <v>0.34100000000000003</v>
      </c>
      <c r="R234">
        <v>124</v>
      </c>
      <c r="S234">
        <v>0.1</v>
      </c>
      <c r="T234">
        <v>7</v>
      </c>
      <c r="U234">
        <v>-4.9000000000000004</v>
      </c>
      <c r="V234">
        <v>1.1000000000000001</v>
      </c>
    </row>
    <row r="235" spans="1:22" x14ac:dyDescent="0.45">
      <c r="A235">
        <v>234</v>
      </c>
      <c r="B235" t="s">
        <v>433</v>
      </c>
      <c r="C235" t="s">
        <v>139</v>
      </c>
      <c r="D235">
        <v>53</v>
      </c>
      <c r="E235">
        <v>217</v>
      </c>
      <c r="F235">
        <v>5</v>
      </c>
      <c r="G235">
        <v>23</v>
      </c>
      <c r="H235">
        <v>19</v>
      </c>
      <c r="I235">
        <v>2</v>
      </c>
      <c r="J235" s="3">
        <v>9.6000000000000002E-2</v>
      </c>
      <c r="K235" s="3">
        <v>0.26400000000000001</v>
      </c>
      <c r="L235">
        <v>0.151</v>
      </c>
      <c r="M235">
        <v>0.34300000000000003</v>
      </c>
      <c r="N235">
        <v>0.26</v>
      </c>
      <c r="O235">
        <v>0.33400000000000002</v>
      </c>
      <c r="P235">
        <v>0.41099999999999998</v>
      </c>
      <c r="Q235">
        <v>0.32800000000000001</v>
      </c>
      <c r="R235">
        <v>112</v>
      </c>
      <c r="S235">
        <v>-1.1000000000000001</v>
      </c>
      <c r="T235">
        <v>1.8</v>
      </c>
      <c r="U235">
        <v>1.6</v>
      </c>
      <c r="V235">
        <v>1.1000000000000001</v>
      </c>
    </row>
    <row r="236" spans="1:22" x14ac:dyDescent="0.45">
      <c r="A236">
        <v>235</v>
      </c>
      <c r="B236" t="s">
        <v>623</v>
      </c>
      <c r="C236" t="s">
        <v>28</v>
      </c>
      <c r="D236">
        <v>85</v>
      </c>
      <c r="E236">
        <v>280</v>
      </c>
      <c r="F236">
        <v>8</v>
      </c>
      <c r="G236">
        <v>34</v>
      </c>
      <c r="H236">
        <v>38</v>
      </c>
      <c r="I236">
        <v>5</v>
      </c>
      <c r="J236" s="3">
        <v>9.0999999999999998E-2</v>
      </c>
      <c r="K236" s="3">
        <v>0.16900000000000001</v>
      </c>
      <c r="L236">
        <v>0.186</v>
      </c>
      <c r="M236">
        <v>0.246</v>
      </c>
      <c r="N236">
        <v>0.22800000000000001</v>
      </c>
      <c r="O236">
        <v>0.312</v>
      </c>
      <c r="P236">
        <v>0.41399999999999998</v>
      </c>
      <c r="Q236">
        <v>0.317</v>
      </c>
      <c r="R236">
        <v>108</v>
      </c>
      <c r="S236">
        <v>0.5</v>
      </c>
      <c r="T236">
        <v>3</v>
      </c>
      <c r="U236">
        <v>-2.1</v>
      </c>
      <c r="V236">
        <v>1.1000000000000001</v>
      </c>
    </row>
    <row r="237" spans="1:22" x14ac:dyDescent="0.45">
      <c r="A237">
        <v>236</v>
      </c>
      <c r="B237" t="s">
        <v>269</v>
      </c>
      <c r="C237" t="s">
        <v>23</v>
      </c>
      <c r="D237">
        <v>147</v>
      </c>
      <c r="E237">
        <v>554</v>
      </c>
      <c r="F237">
        <v>13</v>
      </c>
      <c r="G237">
        <v>50</v>
      </c>
      <c r="H237">
        <v>50</v>
      </c>
      <c r="I237">
        <v>1</v>
      </c>
      <c r="J237" s="3">
        <v>5.2999999999999999E-2</v>
      </c>
      <c r="K237" s="3">
        <v>0.20399999999999999</v>
      </c>
      <c r="L237">
        <v>0.13300000000000001</v>
      </c>
      <c r="M237">
        <v>0.25700000000000001</v>
      </c>
      <c r="N237">
        <v>0.223</v>
      </c>
      <c r="O237">
        <v>0.26500000000000001</v>
      </c>
      <c r="P237">
        <v>0.35599999999999998</v>
      </c>
      <c r="Q237">
        <v>0.27100000000000002</v>
      </c>
      <c r="R237">
        <v>72</v>
      </c>
      <c r="S237">
        <v>-0.6</v>
      </c>
      <c r="T237">
        <v>-18.5</v>
      </c>
      <c r="U237">
        <v>10.199999999999999</v>
      </c>
      <c r="V237">
        <v>1.1000000000000001</v>
      </c>
    </row>
    <row r="238" spans="1:22" x14ac:dyDescent="0.45">
      <c r="A238">
        <v>237</v>
      </c>
      <c r="B238" t="s">
        <v>389</v>
      </c>
      <c r="C238" t="s">
        <v>25</v>
      </c>
      <c r="D238">
        <v>74</v>
      </c>
      <c r="E238">
        <v>305</v>
      </c>
      <c r="F238">
        <v>4</v>
      </c>
      <c r="G238">
        <v>31</v>
      </c>
      <c r="H238">
        <v>28</v>
      </c>
      <c r="I238">
        <v>1</v>
      </c>
      <c r="J238" s="3">
        <v>0.109</v>
      </c>
      <c r="K238" s="3">
        <v>0.17799999999999999</v>
      </c>
      <c r="L238">
        <v>0.08</v>
      </c>
      <c r="M238">
        <v>0.27200000000000002</v>
      </c>
      <c r="N238">
        <v>0.22900000000000001</v>
      </c>
      <c r="O238">
        <v>0.314</v>
      </c>
      <c r="P238">
        <v>0.31</v>
      </c>
      <c r="Q238">
        <v>0.28299999999999997</v>
      </c>
      <c r="R238">
        <v>84</v>
      </c>
      <c r="S238">
        <v>-1.1000000000000001</v>
      </c>
      <c r="T238">
        <v>-6.7</v>
      </c>
      <c r="U238">
        <v>7.1</v>
      </c>
      <c r="V238">
        <v>1.1000000000000001</v>
      </c>
    </row>
    <row r="239" spans="1:22" x14ac:dyDescent="0.45">
      <c r="A239">
        <v>238</v>
      </c>
      <c r="B239" t="s">
        <v>476</v>
      </c>
      <c r="C239" t="s">
        <v>104</v>
      </c>
      <c r="D239">
        <v>138</v>
      </c>
      <c r="E239">
        <v>479</v>
      </c>
      <c r="F239">
        <v>15</v>
      </c>
      <c r="G239">
        <v>46</v>
      </c>
      <c r="H239">
        <v>58</v>
      </c>
      <c r="I239">
        <v>9</v>
      </c>
      <c r="J239" s="3">
        <v>6.8000000000000005E-2</v>
      </c>
      <c r="K239" s="3">
        <v>0.24399999999999999</v>
      </c>
      <c r="L239">
        <v>0.152</v>
      </c>
      <c r="M239">
        <v>0.28899999999999998</v>
      </c>
      <c r="N239">
        <v>0.23799999999999999</v>
      </c>
      <c r="O239">
        <v>0.29699999999999999</v>
      </c>
      <c r="P239">
        <v>0.39</v>
      </c>
      <c r="Q239">
        <v>0.30199999999999999</v>
      </c>
      <c r="R239">
        <v>94</v>
      </c>
      <c r="S239">
        <v>-1.1000000000000001</v>
      </c>
      <c r="T239">
        <v>-4.4000000000000004</v>
      </c>
      <c r="U239">
        <v>-1.5</v>
      </c>
      <c r="V239">
        <v>1.1000000000000001</v>
      </c>
    </row>
    <row r="240" spans="1:22" x14ac:dyDescent="0.45">
      <c r="A240">
        <v>239</v>
      </c>
      <c r="B240" t="s">
        <v>1108</v>
      </c>
      <c r="C240" t="s">
        <v>52</v>
      </c>
      <c r="D240">
        <v>110</v>
      </c>
      <c r="E240">
        <v>346</v>
      </c>
      <c r="F240">
        <v>7</v>
      </c>
      <c r="G240">
        <v>39</v>
      </c>
      <c r="H240">
        <v>41</v>
      </c>
      <c r="I240">
        <v>1</v>
      </c>
      <c r="J240" s="3">
        <v>6.0999999999999999E-2</v>
      </c>
      <c r="K240" s="3">
        <v>0.184</v>
      </c>
      <c r="L240">
        <v>0.15</v>
      </c>
      <c r="M240">
        <v>0.311</v>
      </c>
      <c r="N240">
        <v>0.26700000000000002</v>
      </c>
      <c r="O240">
        <v>0.32</v>
      </c>
      <c r="P240">
        <v>0.41699999999999998</v>
      </c>
      <c r="Q240">
        <v>0.32100000000000001</v>
      </c>
      <c r="R240">
        <v>108</v>
      </c>
      <c r="S240">
        <v>-1</v>
      </c>
      <c r="T240">
        <v>2.1</v>
      </c>
      <c r="U240">
        <v>-3.5</v>
      </c>
      <c r="V240">
        <v>1.1000000000000001</v>
      </c>
    </row>
    <row r="241" spans="1:22" x14ac:dyDescent="0.45">
      <c r="A241">
        <v>240</v>
      </c>
      <c r="B241" t="s">
        <v>882</v>
      </c>
      <c r="C241" t="s">
        <v>56</v>
      </c>
      <c r="D241">
        <v>118</v>
      </c>
      <c r="E241">
        <v>281</v>
      </c>
      <c r="F241">
        <v>2</v>
      </c>
      <c r="G241">
        <v>28</v>
      </c>
      <c r="H241">
        <v>20</v>
      </c>
      <c r="I241">
        <v>10</v>
      </c>
      <c r="J241" s="3">
        <v>6.7000000000000004E-2</v>
      </c>
      <c r="K241" s="3">
        <v>0.26400000000000001</v>
      </c>
      <c r="L241">
        <v>9.1999999999999998E-2</v>
      </c>
      <c r="M241">
        <v>0.36199999999999999</v>
      </c>
      <c r="N241">
        <v>0.26200000000000001</v>
      </c>
      <c r="O241">
        <v>0.314</v>
      </c>
      <c r="P241">
        <v>0.35499999999999998</v>
      </c>
      <c r="Q241">
        <v>0.29699999999999999</v>
      </c>
      <c r="R241">
        <v>87</v>
      </c>
      <c r="S241">
        <v>0.8</v>
      </c>
      <c r="T241">
        <v>-3.3</v>
      </c>
      <c r="U241">
        <v>4.4000000000000004</v>
      </c>
      <c r="V241">
        <v>1.1000000000000001</v>
      </c>
    </row>
    <row r="242" spans="1:22" x14ac:dyDescent="0.45">
      <c r="A242">
        <v>241</v>
      </c>
      <c r="B242" t="s">
        <v>545</v>
      </c>
      <c r="C242" t="s">
        <v>58</v>
      </c>
      <c r="D242">
        <v>114</v>
      </c>
      <c r="E242">
        <v>319</v>
      </c>
      <c r="F242">
        <v>7</v>
      </c>
      <c r="G242">
        <v>37</v>
      </c>
      <c r="H242">
        <v>31</v>
      </c>
      <c r="I242">
        <v>5</v>
      </c>
      <c r="J242" s="3">
        <v>3.2000000000000001E-2</v>
      </c>
      <c r="K242" s="3">
        <v>8.7999999999999995E-2</v>
      </c>
      <c r="L242">
        <v>0.14099999999999999</v>
      </c>
      <c r="M242">
        <v>0.27600000000000002</v>
      </c>
      <c r="N242">
        <v>0.26900000000000002</v>
      </c>
      <c r="O242">
        <v>0.29599999999999999</v>
      </c>
      <c r="P242">
        <v>0.41</v>
      </c>
      <c r="Q242">
        <v>0.30599999999999999</v>
      </c>
      <c r="R242">
        <v>99</v>
      </c>
      <c r="S242">
        <v>-0.4</v>
      </c>
      <c r="T242">
        <v>-0.6</v>
      </c>
      <c r="U242">
        <v>0.5</v>
      </c>
      <c r="V242">
        <v>1.1000000000000001</v>
      </c>
    </row>
    <row r="243" spans="1:22" x14ac:dyDescent="0.45">
      <c r="A243">
        <v>242</v>
      </c>
      <c r="B243" t="s">
        <v>879</v>
      </c>
      <c r="C243" t="s">
        <v>40</v>
      </c>
      <c r="D243">
        <v>47</v>
      </c>
      <c r="E243">
        <v>155</v>
      </c>
      <c r="F243">
        <v>7</v>
      </c>
      <c r="G243">
        <v>19</v>
      </c>
      <c r="H243">
        <v>21</v>
      </c>
      <c r="I243">
        <v>0</v>
      </c>
      <c r="J243" s="3">
        <v>7.8E-2</v>
      </c>
      <c r="K243" s="3">
        <v>0.246</v>
      </c>
      <c r="L243">
        <v>0.19500000000000001</v>
      </c>
      <c r="M243">
        <v>0.28399999999999997</v>
      </c>
      <c r="N243">
        <v>0.24399999999999999</v>
      </c>
      <c r="O243">
        <v>0.30399999999999999</v>
      </c>
      <c r="P243">
        <v>0.439</v>
      </c>
      <c r="Q243">
        <v>0.32200000000000001</v>
      </c>
      <c r="R243">
        <v>113</v>
      </c>
      <c r="S243">
        <v>-0.4</v>
      </c>
      <c r="T243">
        <v>2</v>
      </c>
      <c r="U243">
        <v>2.9</v>
      </c>
      <c r="V243">
        <v>1.1000000000000001</v>
      </c>
    </row>
    <row r="244" spans="1:22" x14ac:dyDescent="0.45">
      <c r="A244">
        <v>243</v>
      </c>
      <c r="B244" t="s">
        <v>787</v>
      </c>
      <c r="C244" t="s">
        <v>101</v>
      </c>
      <c r="D244">
        <v>91</v>
      </c>
      <c r="E244">
        <v>303</v>
      </c>
      <c r="F244">
        <v>3</v>
      </c>
      <c r="G244">
        <v>26</v>
      </c>
      <c r="H244">
        <v>27</v>
      </c>
      <c r="I244">
        <v>3</v>
      </c>
      <c r="J244" s="3">
        <v>6.2E-2</v>
      </c>
      <c r="K244" s="3">
        <v>0.20599999999999999</v>
      </c>
      <c r="L244">
        <v>0.09</v>
      </c>
      <c r="M244">
        <v>0.29399999999999998</v>
      </c>
      <c r="N244">
        <v>0.23899999999999999</v>
      </c>
      <c r="O244">
        <v>0.28799999999999998</v>
      </c>
      <c r="P244">
        <v>0.32900000000000001</v>
      </c>
      <c r="Q244">
        <v>0.27300000000000002</v>
      </c>
      <c r="R244">
        <v>79</v>
      </c>
      <c r="S244">
        <v>-1.1000000000000001</v>
      </c>
      <c r="T244">
        <v>-8.6</v>
      </c>
      <c r="U244">
        <v>8.4</v>
      </c>
      <c r="V244">
        <v>1</v>
      </c>
    </row>
    <row r="245" spans="1:22" x14ac:dyDescent="0.45">
      <c r="A245">
        <v>244</v>
      </c>
      <c r="B245" t="s">
        <v>783</v>
      </c>
      <c r="C245" t="s">
        <v>149</v>
      </c>
      <c r="D245">
        <v>61</v>
      </c>
      <c r="E245">
        <v>210</v>
      </c>
      <c r="F245">
        <v>8</v>
      </c>
      <c r="G245">
        <v>23</v>
      </c>
      <c r="H245">
        <v>29</v>
      </c>
      <c r="I245">
        <v>0</v>
      </c>
      <c r="J245" s="3">
        <v>8.5999999999999993E-2</v>
      </c>
      <c r="K245" s="3">
        <v>0.29299999999999998</v>
      </c>
      <c r="L245">
        <v>0.17</v>
      </c>
      <c r="M245">
        <v>0.312</v>
      </c>
      <c r="N245">
        <v>0.23899999999999999</v>
      </c>
      <c r="O245">
        <v>0.318</v>
      </c>
      <c r="P245">
        <v>0.40899999999999997</v>
      </c>
      <c r="Q245">
        <v>0.32100000000000001</v>
      </c>
      <c r="R245">
        <v>106</v>
      </c>
      <c r="S245">
        <v>-0.3</v>
      </c>
      <c r="T245">
        <v>1.2</v>
      </c>
      <c r="U245">
        <v>1.7</v>
      </c>
      <c r="V245">
        <v>1</v>
      </c>
    </row>
    <row r="246" spans="1:22" x14ac:dyDescent="0.45">
      <c r="A246">
        <v>245</v>
      </c>
      <c r="B246" t="s">
        <v>573</v>
      </c>
      <c r="C246" t="s">
        <v>153</v>
      </c>
      <c r="D246">
        <v>122</v>
      </c>
      <c r="E246">
        <v>512</v>
      </c>
      <c r="F246">
        <v>18</v>
      </c>
      <c r="G246">
        <v>68</v>
      </c>
      <c r="H246">
        <v>69</v>
      </c>
      <c r="I246">
        <v>26</v>
      </c>
      <c r="J246" s="3">
        <v>7.6999999999999999E-2</v>
      </c>
      <c r="K246" s="3">
        <v>0.22900000000000001</v>
      </c>
      <c r="L246">
        <v>0.18</v>
      </c>
      <c r="M246">
        <v>0.28699999999999998</v>
      </c>
      <c r="N246">
        <v>0.245</v>
      </c>
      <c r="O246">
        <v>0.307</v>
      </c>
      <c r="P246">
        <v>0.42499999999999999</v>
      </c>
      <c r="Q246">
        <v>0.318</v>
      </c>
      <c r="R246">
        <v>105</v>
      </c>
      <c r="S246">
        <v>1</v>
      </c>
      <c r="T246">
        <v>4.3</v>
      </c>
      <c r="U246">
        <v>-11.7</v>
      </c>
      <c r="V246">
        <v>1</v>
      </c>
    </row>
    <row r="247" spans="1:22" x14ac:dyDescent="0.45">
      <c r="A247">
        <v>246</v>
      </c>
      <c r="B247" t="s">
        <v>493</v>
      </c>
      <c r="C247" t="s">
        <v>101</v>
      </c>
      <c r="D247">
        <v>47</v>
      </c>
      <c r="E247">
        <v>182</v>
      </c>
      <c r="F247">
        <v>7</v>
      </c>
      <c r="G247">
        <v>23</v>
      </c>
      <c r="H247">
        <v>26</v>
      </c>
      <c r="I247">
        <v>1</v>
      </c>
      <c r="J247" s="3">
        <v>7.8E-2</v>
      </c>
      <c r="K247" s="3">
        <v>0.29399999999999998</v>
      </c>
      <c r="L247">
        <v>0.192</v>
      </c>
      <c r="M247">
        <v>0.29499999999999998</v>
      </c>
      <c r="N247">
        <v>0.23499999999999999</v>
      </c>
      <c r="O247">
        <v>0.30099999999999999</v>
      </c>
      <c r="P247">
        <v>0.42699999999999999</v>
      </c>
      <c r="Q247">
        <v>0.317</v>
      </c>
      <c r="R247">
        <v>109</v>
      </c>
      <c r="S247">
        <v>-0.1</v>
      </c>
      <c r="T247">
        <v>1.7</v>
      </c>
      <c r="U247">
        <v>2</v>
      </c>
      <c r="V247">
        <v>1</v>
      </c>
    </row>
    <row r="248" spans="1:22" x14ac:dyDescent="0.45">
      <c r="A248">
        <v>247</v>
      </c>
      <c r="B248" t="s">
        <v>818</v>
      </c>
      <c r="C248" t="s">
        <v>30</v>
      </c>
      <c r="D248">
        <v>87</v>
      </c>
      <c r="E248">
        <v>301</v>
      </c>
      <c r="F248">
        <v>5</v>
      </c>
      <c r="G248">
        <v>27</v>
      </c>
      <c r="H248">
        <v>31</v>
      </c>
      <c r="I248">
        <v>0</v>
      </c>
      <c r="J248" s="3">
        <v>7.8E-2</v>
      </c>
      <c r="K248" s="3">
        <v>0.20499999999999999</v>
      </c>
      <c r="L248">
        <v>0.105</v>
      </c>
      <c r="M248">
        <v>0.33200000000000002</v>
      </c>
      <c r="N248">
        <v>0.27200000000000002</v>
      </c>
      <c r="O248">
        <v>0.34200000000000003</v>
      </c>
      <c r="P248">
        <v>0.376</v>
      </c>
      <c r="Q248">
        <v>0.32</v>
      </c>
      <c r="R248">
        <v>113</v>
      </c>
      <c r="S248">
        <v>-1.2</v>
      </c>
      <c r="T248">
        <v>3.2</v>
      </c>
      <c r="U248">
        <v>-3.6</v>
      </c>
      <c r="V248">
        <v>1</v>
      </c>
    </row>
    <row r="249" spans="1:22" x14ac:dyDescent="0.45">
      <c r="A249">
        <v>248</v>
      </c>
      <c r="B249" t="s">
        <v>922</v>
      </c>
      <c r="C249" t="s">
        <v>139</v>
      </c>
      <c r="D249">
        <v>102</v>
      </c>
      <c r="E249">
        <v>426</v>
      </c>
      <c r="F249">
        <v>9</v>
      </c>
      <c r="G249">
        <v>51</v>
      </c>
      <c r="H249">
        <v>38</v>
      </c>
      <c r="I249">
        <v>10</v>
      </c>
      <c r="J249" s="3">
        <v>0.10299999999999999</v>
      </c>
      <c r="K249" s="3">
        <v>0.20799999999999999</v>
      </c>
      <c r="L249">
        <v>0.126</v>
      </c>
      <c r="M249">
        <v>0.31</v>
      </c>
      <c r="N249">
        <v>0.255</v>
      </c>
      <c r="O249">
        <v>0.33500000000000002</v>
      </c>
      <c r="P249">
        <v>0.38100000000000001</v>
      </c>
      <c r="Q249">
        <v>0.31900000000000001</v>
      </c>
      <c r="R249">
        <v>106</v>
      </c>
      <c r="S249">
        <v>-0.3</v>
      </c>
      <c r="T249">
        <v>2.6</v>
      </c>
      <c r="U249">
        <v>-6.6</v>
      </c>
      <c r="V249">
        <v>1</v>
      </c>
    </row>
    <row r="250" spans="1:22" x14ac:dyDescent="0.45">
      <c r="A250">
        <v>249</v>
      </c>
      <c r="B250" t="s">
        <v>738</v>
      </c>
      <c r="C250" t="s">
        <v>32</v>
      </c>
      <c r="D250">
        <v>99</v>
      </c>
      <c r="E250">
        <v>326</v>
      </c>
      <c r="F250">
        <v>14</v>
      </c>
      <c r="G250">
        <v>40</v>
      </c>
      <c r="H250">
        <v>38</v>
      </c>
      <c r="I250">
        <v>3</v>
      </c>
      <c r="J250" s="3">
        <v>8.1000000000000003E-2</v>
      </c>
      <c r="K250" s="3">
        <v>0.25700000000000001</v>
      </c>
      <c r="L250">
        <v>0.192</v>
      </c>
      <c r="M250">
        <v>0.27100000000000002</v>
      </c>
      <c r="N250">
        <v>0.23200000000000001</v>
      </c>
      <c r="O250">
        <v>0.29499999999999998</v>
      </c>
      <c r="P250">
        <v>0.42399999999999999</v>
      </c>
      <c r="Q250">
        <v>0.311</v>
      </c>
      <c r="R250">
        <v>105</v>
      </c>
      <c r="S250">
        <v>0.3</v>
      </c>
      <c r="T250">
        <v>2.2999999999999998</v>
      </c>
      <c r="U250">
        <v>-3.4</v>
      </c>
      <c r="V250">
        <v>1</v>
      </c>
    </row>
    <row r="251" spans="1:22" x14ac:dyDescent="0.45">
      <c r="A251">
        <v>250</v>
      </c>
      <c r="B251" t="s">
        <v>880</v>
      </c>
      <c r="C251" t="s">
        <v>42</v>
      </c>
      <c r="D251">
        <v>133</v>
      </c>
      <c r="E251">
        <v>438</v>
      </c>
      <c r="F251">
        <v>7</v>
      </c>
      <c r="G251">
        <v>57</v>
      </c>
      <c r="H251">
        <v>54</v>
      </c>
      <c r="I251">
        <v>5</v>
      </c>
      <c r="J251" s="3">
        <v>3.7999999999999999E-2</v>
      </c>
      <c r="K251" s="3">
        <v>0.109</v>
      </c>
      <c r="L251">
        <v>0.11600000000000001</v>
      </c>
      <c r="M251">
        <v>0.29899999999999999</v>
      </c>
      <c r="N251">
        <v>0.27900000000000003</v>
      </c>
      <c r="O251">
        <v>0.307</v>
      </c>
      <c r="P251">
        <v>0.39500000000000002</v>
      </c>
      <c r="Q251">
        <v>0.30599999999999999</v>
      </c>
      <c r="R251">
        <v>99</v>
      </c>
      <c r="S251">
        <v>-2.4</v>
      </c>
      <c r="T251">
        <v>-3.1</v>
      </c>
      <c r="U251">
        <v>-1.7</v>
      </c>
      <c r="V251">
        <v>1</v>
      </c>
    </row>
    <row r="252" spans="1:22" x14ac:dyDescent="0.45">
      <c r="A252">
        <v>251</v>
      </c>
      <c r="B252" t="s">
        <v>491</v>
      </c>
      <c r="C252" t="s">
        <v>52</v>
      </c>
      <c r="D252">
        <v>75</v>
      </c>
      <c r="E252">
        <v>275</v>
      </c>
      <c r="F252">
        <v>2</v>
      </c>
      <c r="G252">
        <v>34</v>
      </c>
      <c r="H252">
        <v>23</v>
      </c>
      <c r="I252">
        <v>4</v>
      </c>
      <c r="J252" s="3">
        <v>9.4E-2</v>
      </c>
      <c r="K252" s="3">
        <v>0.17299999999999999</v>
      </c>
      <c r="L252">
        <v>8.3000000000000004E-2</v>
      </c>
      <c r="M252">
        <v>0.30399999999999999</v>
      </c>
      <c r="N252">
        <v>0.25</v>
      </c>
      <c r="O252">
        <v>0.33500000000000002</v>
      </c>
      <c r="P252">
        <v>0.33300000000000002</v>
      </c>
      <c r="Q252">
        <v>0.30199999999999999</v>
      </c>
      <c r="R252">
        <v>95</v>
      </c>
      <c r="S252">
        <v>-0.3</v>
      </c>
      <c r="T252">
        <v>-2</v>
      </c>
      <c r="U252">
        <v>2</v>
      </c>
      <c r="V252">
        <v>1</v>
      </c>
    </row>
    <row r="253" spans="1:22" x14ac:dyDescent="0.45">
      <c r="A253">
        <v>252</v>
      </c>
      <c r="B253" t="s">
        <v>886</v>
      </c>
      <c r="C253" t="s">
        <v>52</v>
      </c>
      <c r="D253">
        <v>79</v>
      </c>
      <c r="E253">
        <v>245</v>
      </c>
      <c r="F253">
        <v>8</v>
      </c>
      <c r="G253">
        <v>31</v>
      </c>
      <c r="H253">
        <v>36</v>
      </c>
      <c r="I253">
        <v>1</v>
      </c>
      <c r="J253" s="3">
        <v>9.1999999999999998E-2</v>
      </c>
      <c r="K253" s="3">
        <v>0.183</v>
      </c>
      <c r="L253">
        <v>0.17399999999999999</v>
      </c>
      <c r="M253">
        <v>0.28599999999999998</v>
      </c>
      <c r="N253">
        <v>0.25600000000000001</v>
      </c>
      <c r="O253">
        <v>0.32400000000000001</v>
      </c>
      <c r="P253">
        <v>0.43</v>
      </c>
      <c r="Q253">
        <v>0.32900000000000001</v>
      </c>
      <c r="R253">
        <v>113</v>
      </c>
      <c r="S253">
        <v>-0.3</v>
      </c>
      <c r="T253">
        <v>3.4</v>
      </c>
      <c r="U253">
        <v>-2.4</v>
      </c>
      <c r="V253">
        <v>1</v>
      </c>
    </row>
    <row r="254" spans="1:22" x14ac:dyDescent="0.45">
      <c r="A254">
        <v>253</v>
      </c>
      <c r="B254" t="s">
        <v>579</v>
      </c>
      <c r="C254" t="s">
        <v>30</v>
      </c>
      <c r="D254">
        <v>110</v>
      </c>
      <c r="E254">
        <v>383</v>
      </c>
      <c r="F254">
        <v>9</v>
      </c>
      <c r="G254">
        <v>44</v>
      </c>
      <c r="H254">
        <v>53</v>
      </c>
      <c r="I254">
        <v>0</v>
      </c>
      <c r="J254" s="3">
        <v>6.4000000000000001E-2</v>
      </c>
      <c r="K254" s="3">
        <v>0.14699999999999999</v>
      </c>
      <c r="L254">
        <v>0.14000000000000001</v>
      </c>
      <c r="M254">
        <v>0.26100000000000001</v>
      </c>
      <c r="N254">
        <v>0.24099999999999999</v>
      </c>
      <c r="O254">
        <v>0.29099999999999998</v>
      </c>
      <c r="P254">
        <v>0.38100000000000001</v>
      </c>
      <c r="Q254">
        <v>0.29499999999999998</v>
      </c>
      <c r="R254">
        <v>95</v>
      </c>
      <c r="S254">
        <v>-2.2000000000000002</v>
      </c>
      <c r="T254">
        <v>-4.4000000000000004</v>
      </c>
      <c r="U254">
        <v>0.6</v>
      </c>
      <c r="V254">
        <v>1</v>
      </c>
    </row>
    <row r="255" spans="1:22" x14ac:dyDescent="0.45">
      <c r="A255">
        <v>254</v>
      </c>
      <c r="B255" t="s">
        <v>396</v>
      </c>
      <c r="C255" t="s">
        <v>76</v>
      </c>
      <c r="D255">
        <v>45</v>
      </c>
      <c r="E255">
        <v>186</v>
      </c>
      <c r="F255">
        <v>5</v>
      </c>
      <c r="G255">
        <v>20</v>
      </c>
      <c r="H255">
        <v>24</v>
      </c>
      <c r="I255">
        <v>6</v>
      </c>
      <c r="J255" s="3">
        <v>8.2000000000000003E-2</v>
      </c>
      <c r="K255" s="3">
        <v>0.28000000000000003</v>
      </c>
      <c r="L255">
        <v>0.17199999999999999</v>
      </c>
      <c r="M255">
        <v>0.317</v>
      </c>
      <c r="N255">
        <v>0.24099999999999999</v>
      </c>
      <c r="O255">
        <v>0.31</v>
      </c>
      <c r="P255">
        <v>0.41299999999999998</v>
      </c>
      <c r="Q255">
        <v>0.313</v>
      </c>
      <c r="R255">
        <v>96</v>
      </c>
      <c r="S255">
        <v>-0.3</v>
      </c>
      <c r="T255">
        <v>-1.1000000000000001</v>
      </c>
      <c r="U255">
        <v>4.3</v>
      </c>
      <c r="V255">
        <v>1</v>
      </c>
    </row>
    <row r="256" spans="1:22" x14ac:dyDescent="0.45">
      <c r="A256">
        <v>255</v>
      </c>
      <c r="B256" t="s">
        <v>271</v>
      </c>
      <c r="C256" t="s">
        <v>32</v>
      </c>
      <c r="D256">
        <v>142</v>
      </c>
      <c r="E256">
        <v>569</v>
      </c>
      <c r="F256">
        <v>15</v>
      </c>
      <c r="G256">
        <v>56</v>
      </c>
      <c r="H256">
        <v>60</v>
      </c>
      <c r="I256">
        <v>0</v>
      </c>
      <c r="J256" s="3">
        <v>7.9000000000000001E-2</v>
      </c>
      <c r="K256" s="3">
        <v>0.217</v>
      </c>
      <c r="L256">
        <v>0.13900000000000001</v>
      </c>
      <c r="M256">
        <v>0.29399999999999998</v>
      </c>
      <c r="N256">
        <v>0.245</v>
      </c>
      <c r="O256">
        <v>0.33</v>
      </c>
      <c r="P256">
        <v>0.38300000000000001</v>
      </c>
      <c r="Q256">
        <v>0.318</v>
      </c>
      <c r="R256">
        <v>110</v>
      </c>
      <c r="S256">
        <v>-3.4</v>
      </c>
      <c r="T256">
        <v>3.5</v>
      </c>
      <c r="U256">
        <v>-12.8</v>
      </c>
      <c r="V256">
        <v>0.9</v>
      </c>
    </row>
    <row r="257" spans="1:22" x14ac:dyDescent="0.45">
      <c r="A257">
        <v>256</v>
      </c>
      <c r="B257" t="s">
        <v>754</v>
      </c>
      <c r="C257" t="s">
        <v>32</v>
      </c>
      <c r="D257">
        <v>69</v>
      </c>
      <c r="E257">
        <v>264</v>
      </c>
      <c r="F257">
        <v>5</v>
      </c>
      <c r="G257">
        <v>32</v>
      </c>
      <c r="H257">
        <v>29</v>
      </c>
      <c r="I257">
        <v>13</v>
      </c>
      <c r="J257" s="3">
        <v>6.6000000000000003E-2</v>
      </c>
      <c r="K257" s="3">
        <v>0.26600000000000001</v>
      </c>
      <c r="L257">
        <v>0.13100000000000001</v>
      </c>
      <c r="M257">
        <v>0.29199999999999998</v>
      </c>
      <c r="N257">
        <v>0.224</v>
      </c>
      <c r="O257">
        <v>0.28499999999999998</v>
      </c>
      <c r="P257">
        <v>0.35499999999999998</v>
      </c>
      <c r="Q257">
        <v>0.28299999999999997</v>
      </c>
      <c r="R257">
        <v>86</v>
      </c>
      <c r="S257">
        <v>0</v>
      </c>
      <c r="T257">
        <v>-4.2</v>
      </c>
      <c r="U257">
        <v>4.8</v>
      </c>
      <c r="V257">
        <v>0.9</v>
      </c>
    </row>
    <row r="258" spans="1:22" x14ac:dyDescent="0.45">
      <c r="A258">
        <v>257</v>
      </c>
      <c r="B258" t="s">
        <v>544</v>
      </c>
      <c r="C258" t="s">
        <v>40</v>
      </c>
      <c r="D258">
        <v>120</v>
      </c>
      <c r="E258">
        <v>345</v>
      </c>
      <c r="F258">
        <v>10</v>
      </c>
      <c r="G258">
        <v>46</v>
      </c>
      <c r="H258">
        <v>43</v>
      </c>
      <c r="I258">
        <v>10</v>
      </c>
      <c r="J258" s="3">
        <v>4.9000000000000002E-2</v>
      </c>
      <c r="K258" s="3">
        <v>0.215</v>
      </c>
      <c r="L258">
        <v>0.159</v>
      </c>
      <c r="M258">
        <v>0.26900000000000002</v>
      </c>
      <c r="N258">
        <v>0.23</v>
      </c>
      <c r="O258">
        <v>0.28100000000000003</v>
      </c>
      <c r="P258">
        <v>0.39</v>
      </c>
      <c r="Q258">
        <v>0.29299999999999998</v>
      </c>
      <c r="R258">
        <v>93</v>
      </c>
      <c r="S258">
        <v>0.9</v>
      </c>
      <c r="T258">
        <v>-1.8</v>
      </c>
      <c r="U258">
        <v>-0.8</v>
      </c>
      <c r="V258">
        <v>0.9</v>
      </c>
    </row>
    <row r="259" spans="1:22" x14ac:dyDescent="0.45">
      <c r="A259">
        <v>258</v>
      </c>
      <c r="B259" t="s">
        <v>715</v>
      </c>
      <c r="C259" t="s">
        <v>38</v>
      </c>
      <c r="D259">
        <v>121</v>
      </c>
      <c r="E259">
        <v>439</v>
      </c>
      <c r="F259">
        <v>5</v>
      </c>
      <c r="G259">
        <v>52</v>
      </c>
      <c r="H259">
        <v>42</v>
      </c>
      <c r="I259">
        <v>29</v>
      </c>
      <c r="J259" s="3">
        <v>4.2000000000000003E-2</v>
      </c>
      <c r="K259" s="3">
        <v>0.189</v>
      </c>
      <c r="L259">
        <v>8.2000000000000003E-2</v>
      </c>
      <c r="M259">
        <v>0.28699999999999998</v>
      </c>
      <c r="N259">
        <v>0.23699999999999999</v>
      </c>
      <c r="O259">
        <v>0.27800000000000002</v>
      </c>
      <c r="P259">
        <v>0.31900000000000001</v>
      </c>
      <c r="Q259">
        <v>0.26500000000000001</v>
      </c>
      <c r="R259">
        <v>69</v>
      </c>
      <c r="S259">
        <v>4</v>
      </c>
      <c r="T259">
        <v>-11.8</v>
      </c>
      <c r="U259">
        <v>6</v>
      </c>
      <c r="V259">
        <v>0.9</v>
      </c>
    </row>
    <row r="260" spans="1:22" x14ac:dyDescent="0.45">
      <c r="A260">
        <v>259</v>
      </c>
      <c r="B260" t="s">
        <v>270</v>
      </c>
      <c r="C260" t="s">
        <v>76</v>
      </c>
      <c r="D260">
        <v>147</v>
      </c>
      <c r="E260">
        <v>571</v>
      </c>
      <c r="F260">
        <v>15</v>
      </c>
      <c r="G260">
        <v>75</v>
      </c>
      <c r="H260">
        <v>78</v>
      </c>
      <c r="I260">
        <v>20</v>
      </c>
      <c r="J260" s="3">
        <v>3.5999999999999997E-2</v>
      </c>
      <c r="K260" s="3">
        <v>0.255</v>
      </c>
      <c r="L260">
        <v>0.152</v>
      </c>
      <c r="M260">
        <v>0.308</v>
      </c>
      <c r="N260">
        <v>0.247</v>
      </c>
      <c r="O260">
        <v>0.27900000000000003</v>
      </c>
      <c r="P260">
        <v>0.39900000000000002</v>
      </c>
      <c r="Q260">
        <v>0.29399999999999998</v>
      </c>
      <c r="R260">
        <v>84</v>
      </c>
      <c r="S260">
        <v>-0.1</v>
      </c>
      <c r="T260">
        <v>-11</v>
      </c>
      <c r="U260">
        <v>1.5</v>
      </c>
      <c r="V260">
        <v>0.9</v>
      </c>
    </row>
    <row r="261" spans="1:22" x14ac:dyDescent="0.45">
      <c r="A261">
        <v>260</v>
      </c>
      <c r="B261" t="s">
        <v>712</v>
      </c>
      <c r="C261" t="s">
        <v>42</v>
      </c>
      <c r="D261">
        <v>69</v>
      </c>
      <c r="E261">
        <v>258</v>
      </c>
      <c r="F261">
        <v>6</v>
      </c>
      <c r="G261">
        <v>30</v>
      </c>
      <c r="H261">
        <v>34</v>
      </c>
      <c r="I261">
        <v>7</v>
      </c>
      <c r="J261" s="3">
        <v>7.4999999999999997E-2</v>
      </c>
      <c r="K261" s="3">
        <v>0.31900000000000001</v>
      </c>
      <c r="L261">
        <v>0.13500000000000001</v>
      </c>
      <c r="M261">
        <v>0.36</v>
      </c>
      <c r="N261">
        <v>0.251</v>
      </c>
      <c r="O261">
        <v>0.31900000000000001</v>
      </c>
      <c r="P261">
        <v>0.38500000000000001</v>
      </c>
      <c r="Q261">
        <v>0.311</v>
      </c>
      <c r="R261">
        <v>102</v>
      </c>
      <c r="S261">
        <v>-0.1</v>
      </c>
      <c r="T261">
        <v>0.5</v>
      </c>
      <c r="U261">
        <v>0</v>
      </c>
      <c r="V261">
        <v>0.9</v>
      </c>
    </row>
    <row r="262" spans="1:22" x14ac:dyDescent="0.45">
      <c r="A262">
        <v>261</v>
      </c>
      <c r="B262" t="s">
        <v>729</v>
      </c>
      <c r="C262" t="s">
        <v>44</v>
      </c>
      <c r="D262">
        <v>48</v>
      </c>
      <c r="E262">
        <v>172</v>
      </c>
      <c r="F262">
        <v>7</v>
      </c>
      <c r="G262">
        <v>24</v>
      </c>
      <c r="H262">
        <v>23</v>
      </c>
      <c r="I262">
        <v>6</v>
      </c>
      <c r="J262" s="3">
        <v>6.3E-2</v>
      </c>
      <c r="K262" s="3">
        <v>0.25</v>
      </c>
      <c r="L262">
        <v>0.186</v>
      </c>
      <c r="M262">
        <v>0.307</v>
      </c>
      <c r="N262">
        <v>0.25700000000000001</v>
      </c>
      <c r="O262">
        <v>0.307</v>
      </c>
      <c r="P262">
        <v>0.443</v>
      </c>
      <c r="Q262">
        <v>0.32600000000000001</v>
      </c>
      <c r="R262">
        <v>109</v>
      </c>
      <c r="S262">
        <v>-0.1</v>
      </c>
      <c r="T262">
        <v>1.7</v>
      </c>
      <c r="U262">
        <v>1.6</v>
      </c>
      <c r="V262">
        <v>0.9</v>
      </c>
    </row>
    <row r="263" spans="1:22" x14ac:dyDescent="0.45">
      <c r="A263">
        <v>262</v>
      </c>
      <c r="B263" t="s">
        <v>416</v>
      </c>
      <c r="C263" t="s">
        <v>44</v>
      </c>
      <c r="D263">
        <v>42</v>
      </c>
      <c r="E263">
        <v>181</v>
      </c>
      <c r="F263">
        <v>5</v>
      </c>
      <c r="G263">
        <v>24</v>
      </c>
      <c r="H263">
        <v>26</v>
      </c>
      <c r="I263">
        <v>2</v>
      </c>
      <c r="J263" s="3">
        <v>9.0999999999999998E-2</v>
      </c>
      <c r="K263" s="3">
        <v>0.16600000000000001</v>
      </c>
      <c r="L263">
        <v>0.16900000000000001</v>
      </c>
      <c r="M263">
        <v>0.28000000000000003</v>
      </c>
      <c r="N263">
        <v>0.251</v>
      </c>
      <c r="O263">
        <v>0.33500000000000002</v>
      </c>
      <c r="P263">
        <v>0.42</v>
      </c>
      <c r="Q263">
        <v>0.33300000000000002</v>
      </c>
      <c r="R263">
        <v>114</v>
      </c>
      <c r="S263">
        <v>-0.5</v>
      </c>
      <c r="T263">
        <v>2.4</v>
      </c>
      <c r="U263">
        <v>0.5</v>
      </c>
      <c r="V263">
        <v>0.9</v>
      </c>
    </row>
    <row r="264" spans="1:22" x14ac:dyDescent="0.45">
      <c r="A264">
        <v>263</v>
      </c>
      <c r="B264" t="s">
        <v>682</v>
      </c>
      <c r="C264" t="s">
        <v>42</v>
      </c>
      <c r="D264">
        <v>73</v>
      </c>
      <c r="E264">
        <v>234</v>
      </c>
      <c r="F264">
        <v>8</v>
      </c>
      <c r="G264">
        <v>31</v>
      </c>
      <c r="H264">
        <v>36</v>
      </c>
      <c r="I264">
        <v>6</v>
      </c>
      <c r="J264" s="3">
        <v>6.0999999999999999E-2</v>
      </c>
      <c r="K264" s="3">
        <v>0.34599999999999997</v>
      </c>
      <c r="L264">
        <v>0.185</v>
      </c>
      <c r="M264">
        <v>0.34399999999999997</v>
      </c>
      <c r="N264">
        <v>0.24199999999999999</v>
      </c>
      <c r="O264">
        <v>0.29199999999999998</v>
      </c>
      <c r="P264">
        <v>0.42699999999999999</v>
      </c>
      <c r="Q264">
        <v>0.312</v>
      </c>
      <c r="R264">
        <v>102</v>
      </c>
      <c r="S264">
        <v>0.2</v>
      </c>
      <c r="T264">
        <v>0.9</v>
      </c>
      <c r="U264">
        <v>0.3</v>
      </c>
      <c r="V264">
        <v>0.9</v>
      </c>
    </row>
    <row r="265" spans="1:22" x14ac:dyDescent="0.45">
      <c r="A265">
        <v>264</v>
      </c>
      <c r="B265" t="s">
        <v>380</v>
      </c>
      <c r="C265" t="s">
        <v>42</v>
      </c>
      <c r="D265">
        <v>103</v>
      </c>
      <c r="E265">
        <v>339</v>
      </c>
      <c r="F265">
        <v>10</v>
      </c>
      <c r="G265">
        <v>39</v>
      </c>
      <c r="H265">
        <v>45</v>
      </c>
      <c r="I265">
        <v>10</v>
      </c>
      <c r="J265" s="3">
        <v>0.08</v>
      </c>
      <c r="K265" s="3">
        <v>0.28000000000000003</v>
      </c>
      <c r="L265">
        <v>0.14699999999999999</v>
      </c>
      <c r="M265">
        <v>0.3</v>
      </c>
      <c r="N265">
        <v>0.23300000000000001</v>
      </c>
      <c r="O265">
        <v>0.30099999999999999</v>
      </c>
      <c r="P265">
        <v>0.38100000000000001</v>
      </c>
      <c r="Q265">
        <v>0.30099999999999999</v>
      </c>
      <c r="R265">
        <v>95</v>
      </c>
      <c r="S265">
        <v>-0.5</v>
      </c>
      <c r="T265">
        <v>-2.5</v>
      </c>
      <c r="U265">
        <v>0.2</v>
      </c>
      <c r="V265">
        <v>0.9</v>
      </c>
    </row>
    <row r="266" spans="1:22" x14ac:dyDescent="0.45">
      <c r="A266">
        <v>265</v>
      </c>
      <c r="B266" t="s">
        <v>514</v>
      </c>
      <c r="C266" t="s">
        <v>153</v>
      </c>
      <c r="D266">
        <v>51</v>
      </c>
      <c r="E266">
        <v>186</v>
      </c>
      <c r="F266">
        <v>4</v>
      </c>
      <c r="G266">
        <v>27</v>
      </c>
      <c r="H266">
        <v>18</v>
      </c>
      <c r="I266">
        <v>4</v>
      </c>
      <c r="J266" s="3">
        <v>0.114</v>
      </c>
      <c r="K266" s="3">
        <v>0.19</v>
      </c>
      <c r="L266">
        <v>0.13</v>
      </c>
      <c r="M266">
        <v>0.29199999999999998</v>
      </c>
      <c r="N266">
        <v>0.246</v>
      </c>
      <c r="O266">
        <v>0.35099999999999998</v>
      </c>
      <c r="P266">
        <v>0.376</v>
      </c>
      <c r="Q266">
        <v>0.32700000000000001</v>
      </c>
      <c r="R266">
        <v>112</v>
      </c>
      <c r="S266">
        <v>-0.3</v>
      </c>
      <c r="T266">
        <v>2.2000000000000002</v>
      </c>
      <c r="U266">
        <v>0.2</v>
      </c>
      <c r="V266">
        <v>0.9</v>
      </c>
    </row>
    <row r="267" spans="1:22" x14ac:dyDescent="0.45">
      <c r="A267">
        <v>266</v>
      </c>
      <c r="B267" t="s">
        <v>761</v>
      </c>
      <c r="C267" t="s">
        <v>74</v>
      </c>
      <c r="D267">
        <v>121</v>
      </c>
      <c r="E267">
        <v>342</v>
      </c>
      <c r="F267">
        <v>9</v>
      </c>
      <c r="G267">
        <v>42</v>
      </c>
      <c r="H267">
        <v>44</v>
      </c>
      <c r="I267">
        <v>17</v>
      </c>
      <c r="J267" s="3">
        <v>8.1000000000000003E-2</v>
      </c>
      <c r="K267" s="3">
        <v>0.23899999999999999</v>
      </c>
      <c r="L267">
        <v>0.13600000000000001</v>
      </c>
      <c r="M267">
        <v>0.29299999999999998</v>
      </c>
      <c r="N267">
        <v>0.23499999999999999</v>
      </c>
      <c r="O267">
        <v>0.311</v>
      </c>
      <c r="P267">
        <v>0.371</v>
      </c>
      <c r="Q267">
        <v>0.30399999999999999</v>
      </c>
      <c r="R267">
        <v>91</v>
      </c>
      <c r="S267">
        <v>2.7</v>
      </c>
      <c r="T267">
        <v>-1</v>
      </c>
      <c r="U267">
        <v>-2</v>
      </c>
      <c r="V267">
        <v>0.9</v>
      </c>
    </row>
    <row r="268" spans="1:22" x14ac:dyDescent="0.45">
      <c r="A268">
        <v>267</v>
      </c>
      <c r="B268" t="s">
        <v>496</v>
      </c>
      <c r="C268" t="s">
        <v>44</v>
      </c>
      <c r="D268">
        <v>115</v>
      </c>
      <c r="E268">
        <v>406</v>
      </c>
      <c r="F268">
        <v>8</v>
      </c>
      <c r="G268">
        <v>38</v>
      </c>
      <c r="H268">
        <v>38</v>
      </c>
      <c r="I268">
        <v>4</v>
      </c>
      <c r="J268" s="3">
        <v>0.05</v>
      </c>
      <c r="K268" s="3">
        <v>0.246</v>
      </c>
      <c r="L268">
        <v>0.11</v>
      </c>
      <c r="M268">
        <v>0.32200000000000001</v>
      </c>
      <c r="N268">
        <v>0.253</v>
      </c>
      <c r="O268">
        <v>0.29499999999999998</v>
      </c>
      <c r="P268">
        <v>0.36199999999999999</v>
      </c>
      <c r="Q268">
        <v>0.28899999999999998</v>
      </c>
      <c r="R268">
        <v>84</v>
      </c>
      <c r="S268">
        <v>-1.3</v>
      </c>
      <c r="T268">
        <v>-8.9</v>
      </c>
      <c r="U268">
        <v>4.3</v>
      </c>
      <c r="V268">
        <v>0.9</v>
      </c>
    </row>
    <row r="269" spans="1:22" x14ac:dyDescent="0.45">
      <c r="A269">
        <v>268</v>
      </c>
      <c r="B269" t="s">
        <v>641</v>
      </c>
      <c r="C269" t="s">
        <v>76</v>
      </c>
      <c r="D269">
        <v>65</v>
      </c>
      <c r="E269">
        <v>182</v>
      </c>
      <c r="F269">
        <v>3</v>
      </c>
      <c r="G269">
        <v>19</v>
      </c>
      <c r="H269">
        <v>26</v>
      </c>
      <c r="I269">
        <v>10</v>
      </c>
      <c r="J269" s="3">
        <v>6.9000000000000006E-2</v>
      </c>
      <c r="K269" s="3">
        <v>0.26600000000000001</v>
      </c>
      <c r="L269">
        <v>0.13200000000000001</v>
      </c>
      <c r="M269">
        <v>0.34200000000000003</v>
      </c>
      <c r="N269">
        <v>0.26</v>
      </c>
      <c r="O269">
        <v>0.316</v>
      </c>
      <c r="P269">
        <v>0.39100000000000001</v>
      </c>
      <c r="Q269">
        <v>0.31</v>
      </c>
      <c r="R269">
        <v>94</v>
      </c>
      <c r="S269">
        <v>0.6</v>
      </c>
      <c r="T269">
        <v>-0.6</v>
      </c>
      <c r="U269">
        <v>3.3</v>
      </c>
      <c r="V269">
        <v>0.9</v>
      </c>
    </row>
    <row r="270" spans="1:22" x14ac:dyDescent="0.45">
      <c r="A270">
        <v>269</v>
      </c>
      <c r="B270" t="s">
        <v>466</v>
      </c>
      <c r="C270" t="s">
        <v>52</v>
      </c>
      <c r="D270">
        <v>46</v>
      </c>
      <c r="E270">
        <v>197</v>
      </c>
      <c r="F270">
        <v>3</v>
      </c>
      <c r="G270">
        <v>24</v>
      </c>
      <c r="H270">
        <v>20</v>
      </c>
      <c r="I270">
        <v>4</v>
      </c>
      <c r="J270" s="3">
        <v>8.3000000000000004E-2</v>
      </c>
      <c r="K270" s="3">
        <v>0.191</v>
      </c>
      <c r="L270">
        <v>0.11600000000000001</v>
      </c>
      <c r="M270">
        <v>0.28899999999999998</v>
      </c>
      <c r="N270">
        <v>0.24</v>
      </c>
      <c r="O270">
        <v>0.31</v>
      </c>
      <c r="P270">
        <v>0.35699999999999998</v>
      </c>
      <c r="Q270">
        <v>0.29699999999999999</v>
      </c>
      <c r="R270">
        <v>91</v>
      </c>
      <c r="S270">
        <v>-0.2</v>
      </c>
      <c r="T270">
        <v>-2.2999999999999998</v>
      </c>
      <c r="U270">
        <v>4.0999999999999996</v>
      </c>
      <c r="V270">
        <v>0.9</v>
      </c>
    </row>
    <row r="271" spans="1:22" x14ac:dyDescent="0.45">
      <c r="A271">
        <v>270</v>
      </c>
      <c r="B271" t="s">
        <v>381</v>
      </c>
      <c r="C271" t="s">
        <v>34</v>
      </c>
      <c r="D271">
        <v>58</v>
      </c>
      <c r="E271">
        <v>259</v>
      </c>
      <c r="F271">
        <v>4</v>
      </c>
      <c r="G271">
        <v>36</v>
      </c>
      <c r="H271">
        <v>26</v>
      </c>
      <c r="I271">
        <v>4</v>
      </c>
      <c r="J271" s="3">
        <v>0.10299999999999999</v>
      </c>
      <c r="K271" s="3">
        <v>0.27700000000000002</v>
      </c>
      <c r="L271">
        <v>0.10299999999999999</v>
      </c>
      <c r="M271">
        <v>0.29799999999999999</v>
      </c>
      <c r="N271">
        <v>0.218</v>
      </c>
      <c r="O271">
        <v>0.3</v>
      </c>
      <c r="P271">
        <v>0.32100000000000001</v>
      </c>
      <c r="Q271">
        <v>0.27900000000000003</v>
      </c>
      <c r="R271">
        <v>82</v>
      </c>
      <c r="S271">
        <v>0.3</v>
      </c>
      <c r="T271">
        <v>-5.3</v>
      </c>
      <c r="U271">
        <v>5.3</v>
      </c>
      <c r="V271">
        <v>0.9</v>
      </c>
    </row>
    <row r="272" spans="1:22" x14ac:dyDescent="0.45">
      <c r="A272">
        <v>271</v>
      </c>
      <c r="B272" t="s">
        <v>439</v>
      </c>
      <c r="C272" t="s">
        <v>104</v>
      </c>
      <c r="D272">
        <v>44</v>
      </c>
      <c r="E272">
        <v>185</v>
      </c>
      <c r="F272">
        <v>1</v>
      </c>
      <c r="G272">
        <v>23</v>
      </c>
      <c r="H272">
        <v>15</v>
      </c>
      <c r="I272">
        <v>6</v>
      </c>
      <c r="J272" s="3">
        <v>8.6999999999999994E-2</v>
      </c>
      <c r="K272" s="3">
        <v>0.13200000000000001</v>
      </c>
      <c r="L272">
        <v>8.2000000000000003E-2</v>
      </c>
      <c r="M272">
        <v>0.31900000000000001</v>
      </c>
      <c r="N272">
        <v>0.28000000000000003</v>
      </c>
      <c r="O272">
        <v>0.34499999999999997</v>
      </c>
      <c r="P272">
        <v>0.36199999999999999</v>
      </c>
      <c r="Q272">
        <v>0.315</v>
      </c>
      <c r="R272">
        <v>103</v>
      </c>
      <c r="S272">
        <v>0.2</v>
      </c>
      <c r="T272">
        <v>0.8</v>
      </c>
      <c r="U272">
        <v>1.3</v>
      </c>
      <c r="V272">
        <v>0.9</v>
      </c>
    </row>
    <row r="273" spans="1:22" x14ac:dyDescent="0.45">
      <c r="A273">
        <v>272</v>
      </c>
      <c r="B273" t="s">
        <v>1248</v>
      </c>
      <c r="C273" t="s">
        <v>63</v>
      </c>
      <c r="D273">
        <v>115</v>
      </c>
      <c r="E273">
        <v>369</v>
      </c>
      <c r="F273">
        <v>14</v>
      </c>
      <c r="G273">
        <v>43</v>
      </c>
      <c r="H273">
        <v>54</v>
      </c>
      <c r="I273">
        <v>11</v>
      </c>
      <c r="J273" s="3">
        <v>0.11</v>
      </c>
      <c r="K273" s="3">
        <v>0.312</v>
      </c>
      <c r="L273">
        <v>0.186</v>
      </c>
      <c r="M273">
        <v>0.29499999999999998</v>
      </c>
      <c r="N273">
        <v>0.22</v>
      </c>
      <c r="O273">
        <v>0.317</v>
      </c>
      <c r="P273">
        <v>0.40600000000000003</v>
      </c>
      <c r="Q273">
        <v>0.31900000000000001</v>
      </c>
      <c r="R273">
        <v>106</v>
      </c>
      <c r="S273">
        <v>1.9</v>
      </c>
      <c r="T273">
        <v>4.5</v>
      </c>
      <c r="U273">
        <v>-8.6999999999999993</v>
      </c>
      <c r="V273">
        <v>0.9</v>
      </c>
    </row>
    <row r="274" spans="1:22" x14ac:dyDescent="0.45">
      <c r="A274">
        <v>273</v>
      </c>
      <c r="B274" t="s">
        <v>501</v>
      </c>
      <c r="C274" t="s">
        <v>141</v>
      </c>
      <c r="D274">
        <v>61</v>
      </c>
      <c r="E274">
        <v>212</v>
      </c>
      <c r="F274">
        <v>5</v>
      </c>
      <c r="G274">
        <v>21</v>
      </c>
      <c r="H274">
        <v>20</v>
      </c>
      <c r="I274">
        <v>1</v>
      </c>
      <c r="J274" s="3">
        <v>9.7000000000000003E-2</v>
      </c>
      <c r="K274" s="3">
        <v>0.25700000000000001</v>
      </c>
      <c r="L274">
        <v>0.13700000000000001</v>
      </c>
      <c r="M274">
        <v>0.27200000000000002</v>
      </c>
      <c r="N274">
        <v>0.214</v>
      </c>
      <c r="O274">
        <v>0.30099999999999999</v>
      </c>
      <c r="P274">
        <v>0.35099999999999998</v>
      </c>
      <c r="Q274">
        <v>0.29099999999999998</v>
      </c>
      <c r="R274">
        <v>90</v>
      </c>
      <c r="S274">
        <v>-0.1</v>
      </c>
      <c r="T274">
        <v>-2.6</v>
      </c>
      <c r="U274">
        <v>3.7</v>
      </c>
      <c r="V274">
        <v>0.9</v>
      </c>
    </row>
    <row r="275" spans="1:22" x14ac:dyDescent="0.45">
      <c r="A275">
        <v>274</v>
      </c>
      <c r="B275" t="s">
        <v>1173</v>
      </c>
      <c r="C275" t="s">
        <v>40</v>
      </c>
      <c r="D275">
        <v>59</v>
      </c>
      <c r="E275">
        <v>196</v>
      </c>
      <c r="F275">
        <v>3</v>
      </c>
      <c r="G275">
        <v>23</v>
      </c>
      <c r="H275">
        <v>24</v>
      </c>
      <c r="I275">
        <v>2</v>
      </c>
      <c r="J275" s="3">
        <v>0.04</v>
      </c>
      <c r="K275" s="3">
        <v>0.14499999999999999</v>
      </c>
      <c r="L275">
        <v>0.114</v>
      </c>
      <c r="M275">
        <v>0.33600000000000002</v>
      </c>
      <c r="N275">
        <v>0.29499999999999998</v>
      </c>
      <c r="O275">
        <v>0.33300000000000002</v>
      </c>
      <c r="P275">
        <v>0.41</v>
      </c>
      <c r="Q275">
        <v>0.32400000000000001</v>
      </c>
      <c r="R275">
        <v>114</v>
      </c>
      <c r="S275">
        <v>-0.2</v>
      </c>
      <c r="T275">
        <v>3</v>
      </c>
      <c r="U275">
        <v>-1.5</v>
      </c>
      <c r="V275">
        <v>0.9</v>
      </c>
    </row>
    <row r="276" spans="1:22" x14ac:dyDescent="0.45">
      <c r="A276">
        <v>275</v>
      </c>
      <c r="B276" t="s">
        <v>506</v>
      </c>
      <c r="C276" t="s">
        <v>196</v>
      </c>
      <c r="D276">
        <v>57</v>
      </c>
      <c r="E276">
        <v>222</v>
      </c>
      <c r="F276">
        <v>6</v>
      </c>
      <c r="G276">
        <v>25</v>
      </c>
      <c r="H276">
        <v>23</v>
      </c>
      <c r="I276">
        <v>2</v>
      </c>
      <c r="J276" s="3">
        <v>0.10199999999999999</v>
      </c>
      <c r="K276" s="3">
        <v>0.20699999999999999</v>
      </c>
      <c r="L276">
        <v>0.14000000000000001</v>
      </c>
      <c r="M276">
        <v>0.22500000000000001</v>
      </c>
      <c r="N276">
        <v>0.2</v>
      </c>
      <c r="O276">
        <v>0.30299999999999999</v>
      </c>
      <c r="P276">
        <v>0.33900000000000002</v>
      </c>
      <c r="Q276">
        <v>0.28999999999999998</v>
      </c>
      <c r="R276">
        <v>92</v>
      </c>
      <c r="S276">
        <v>-0.2</v>
      </c>
      <c r="T276">
        <v>-2.4</v>
      </c>
      <c r="U276">
        <v>3.4</v>
      </c>
      <c r="V276">
        <v>0.8</v>
      </c>
    </row>
    <row r="277" spans="1:22" x14ac:dyDescent="0.45">
      <c r="A277">
        <v>276</v>
      </c>
      <c r="B277" t="s">
        <v>1568</v>
      </c>
      <c r="C277" t="s">
        <v>196</v>
      </c>
      <c r="D277">
        <v>71</v>
      </c>
      <c r="E277">
        <v>252</v>
      </c>
      <c r="F277">
        <v>7</v>
      </c>
      <c r="G277">
        <v>24</v>
      </c>
      <c r="H277">
        <v>25</v>
      </c>
      <c r="I277">
        <v>0</v>
      </c>
      <c r="J277" s="3">
        <v>0.10199999999999999</v>
      </c>
      <c r="K277" s="3">
        <v>0.36</v>
      </c>
      <c r="L277">
        <v>0.13300000000000001</v>
      </c>
      <c r="M277">
        <v>0.35699999999999998</v>
      </c>
      <c r="N277">
        <v>0.23400000000000001</v>
      </c>
      <c r="O277">
        <v>0.317</v>
      </c>
      <c r="P277">
        <v>0.36699999999999999</v>
      </c>
      <c r="Q277">
        <v>0.30399999999999999</v>
      </c>
      <c r="R277">
        <v>101</v>
      </c>
      <c r="S277">
        <v>-0.6</v>
      </c>
      <c r="T277">
        <v>-0.4</v>
      </c>
      <c r="U277">
        <v>0.4</v>
      </c>
      <c r="V277">
        <v>0.8</v>
      </c>
    </row>
    <row r="278" spans="1:22" x14ac:dyDescent="0.45">
      <c r="A278">
        <v>277</v>
      </c>
      <c r="B278" t="s">
        <v>619</v>
      </c>
      <c r="C278" t="s">
        <v>101</v>
      </c>
      <c r="D278">
        <v>115</v>
      </c>
      <c r="E278">
        <v>443</v>
      </c>
      <c r="F278">
        <v>16</v>
      </c>
      <c r="G278">
        <v>47</v>
      </c>
      <c r="H278">
        <v>54</v>
      </c>
      <c r="I278">
        <v>1</v>
      </c>
      <c r="J278" s="3">
        <v>8.6999999999999994E-2</v>
      </c>
      <c r="K278" s="3">
        <v>0.23100000000000001</v>
      </c>
      <c r="L278">
        <v>0.18099999999999999</v>
      </c>
      <c r="M278">
        <v>0.28000000000000003</v>
      </c>
      <c r="N278">
        <v>0.23899999999999999</v>
      </c>
      <c r="O278">
        <v>0.309</v>
      </c>
      <c r="P278">
        <v>0.42</v>
      </c>
      <c r="Q278">
        <v>0.318</v>
      </c>
      <c r="R278">
        <v>109</v>
      </c>
      <c r="S278">
        <v>-1.2</v>
      </c>
      <c r="T278">
        <v>3.6</v>
      </c>
      <c r="U278">
        <v>-10.5</v>
      </c>
      <c r="V278">
        <v>0.8</v>
      </c>
    </row>
    <row r="279" spans="1:22" x14ac:dyDescent="0.45">
      <c r="A279">
        <v>278</v>
      </c>
      <c r="B279" t="s">
        <v>275</v>
      </c>
      <c r="C279" t="s">
        <v>101</v>
      </c>
      <c r="D279">
        <v>134</v>
      </c>
      <c r="E279">
        <v>552</v>
      </c>
      <c r="F279">
        <v>20</v>
      </c>
      <c r="G279">
        <v>73</v>
      </c>
      <c r="H279">
        <v>65</v>
      </c>
      <c r="I279">
        <v>0</v>
      </c>
      <c r="J279" s="3">
        <v>0.10199999999999999</v>
      </c>
      <c r="K279" s="3">
        <v>0.24299999999999999</v>
      </c>
      <c r="L279">
        <v>0.182</v>
      </c>
      <c r="M279">
        <v>0.27400000000000002</v>
      </c>
      <c r="N279">
        <v>0.23100000000000001</v>
      </c>
      <c r="O279">
        <v>0.316</v>
      </c>
      <c r="P279">
        <v>0.41299999999999998</v>
      </c>
      <c r="Q279">
        <v>0.32</v>
      </c>
      <c r="R279">
        <v>111</v>
      </c>
      <c r="S279">
        <v>-1.6</v>
      </c>
      <c r="T279">
        <v>5.3</v>
      </c>
      <c r="U279">
        <v>-16</v>
      </c>
      <c r="V279">
        <v>0.8</v>
      </c>
    </row>
    <row r="280" spans="1:22" x14ac:dyDescent="0.45">
      <c r="A280">
        <v>279</v>
      </c>
      <c r="B280" t="s">
        <v>490</v>
      </c>
      <c r="C280" t="s">
        <v>23</v>
      </c>
      <c r="D280">
        <v>90</v>
      </c>
      <c r="E280">
        <v>299</v>
      </c>
      <c r="F280">
        <v>8</v>
      </c>
      <c r="G280">
        <v>35</v>
      </c>
      <c r="H280">
        <v>28</v>
      </c>
      <c r="I280">
        <v>8</v>
      </c>
      <c r="J280" s="3">
        <v>6.9000000000000006E-2</v>
      </c>
      <c r="K280" s="3">
        <v>0.31900000000000001</v>
      </c>
      <c r="L280">
        <v>0.151</v>
      </c>
      <c r="M280">
        <v>0.28999999999999998</v>
      </c>
      <c r="N280">
        <v>0.20799999999999999</v>
      </c>
      <c r="O280">
        <v>0.28899999999999998</v>
      </c>
      <c r="P280">
        <v>0.35899999999999999</v>
      </c>
      <c r="Q280">
        <v>0.28899999999999998</v>
      </c>
      <c r="R280">
        <v>86</v>
      </c>
      <c r="S280">
        <v>1</v>
      </c>
      <c r="T280">
        <v>-4</v>
      </c>
      <c r="U280">
        <v>1.9</v>
      </c>
      <c r="V280">
        <v>0.8</v>
      </c>
    </row>
    <row r="281" spans="1:22" x14ac:dyDescent="0.45">
      <c r="A281">
        <v>280</v>
      </c>
      <c r="B281" t="s">
        <v>709</v>
      </c>
      <c r="C281" t="s">
        <v>56</v>
      </c>
      <c r="D281">
        <v>125</v>
      </c>
      <c r="E281">
        <v>446</v>
      </c>
      <c r="F281">
        <v>16</v>
      </c>
      <c r="G281">
        <v>52</v>
      </c>
      <c r="H281">
        <v>56</v>
      </c>
      <c r="I281">
        <v>2</v>
      </c>
      <c r="J281" s="3">
        <v>8.8999999999999996E-2</v>
      </c>
      <c r="K281" s="3">
        <v>0.19500000000000001</v>
      </c>
      <c r="L281">
        <v>0.18099999999999999</v>
      </c>
      <c r="M281">
        <v>0.25</v>
      </c>
      <c r="N281">
        <v>0.22700000000000001</v>
      </c>
      <c r="O281">
        <v>0.3</v>
      </c>
      <c r="P281">
        <v>0.40899999999999997</v>
      </c>
      <c r="Q281">
        <v>0.311</v>
      </c>
      <c r="R281">
        <v>97</v>
      </c>
      <c r="S281">
        <v>0.2</v>
      </c>
      <c r="T281">
        <v>-1.4</v>
      </c>
      <c r="U281">
        <v>-5.4</v>
      </c>
      <c r="V281">
        <v>0.8</v>
      </c>
    </row>
    <row r="282" spans="1:22" x14ac:dyDescent="0.45">
      <c r="A282">
        <v>281</v>
      </c>
      <c r="B282" t="s">
        <v>480</v>
      </c>
      <c r="C282" t="s">
        <v>42</v>
      </c>
      <c r="D282">
        <v>46</v>
      </c>
      <c r="E282">
        <v>194</v>
      </c>
      <c r="F282">
        <v>4</v>
      </c>
      <c r="G282">
        <v>23</v>
      </c>
      <c r="H282">
        <v>16</v>
      </c>
      <c r="I282">
        <v>1</v>
      </c>
      <c r="J282" s="3">
        <v>9.2999999999999999E-2</v>
      </c>
      <c r="K282" s="3">
        <v>0.22600000000000001</v>
      </c>
      <c r="L282">
        <v>0.123</v>
      </c>
      <c r="M282">
        <v>0.28899999999999998</v>
      </c>
      <c r="N282">
        <v>0.23400000000000001</v>
      </c>
      <c r="O282">
        <v>0.308</v>
      </c>
      <c r="P282">
        <v>0.35699999999999998</v>
      </c>
      <c r="Q282">
        <v>0.29599999999999999</v>
      </c>
      <c r="R282">
        <v>92</v>
      </c>
      <c r="S282">
        <v>-0.2</v>
      </c>
      <c r="T282">
        <v>-2</v>
      </c>
      <c r="U282">
        <v>3.4</v>
      </c>
      <c r="V282">
        <v>0.8</v>
      </c>
    </row>
    <row r="283" spans="1:22" x14ac:dyDescent="0.45">
      <c r="A283">
        <v>282</v>
      </c>
      <c r="B283" t="s">
        <v>422</v>
      </c>
      <c r="C283" t="s">
        <v>52</v>
      </c>
      <c r="D283">
        <v>53</v>
      </c>
      <c r="E283">
        <v>205</v>
      </c>
      <c r="F283">
        <v>5</v>
      </c>
      <c r="G283">
        <v>27</v>
      </c>
      <c r="H283">
        <v>27</v>
      </c>
      <c r="I283">
        <v>3</v>
      </c>
      <c r="J283" s="3">
        <v>5.8000000000000003E-2</v>
      </c>
      <c r="K283" s="3">
        <v>0.20399999999999999</v>
      </c>
      <c r="L283">
        <v>0.16500000000000001</v>
      </c>
      <c r="M283">
        <v>0.29799999999999999</v>
      </c>
      <c r="N283">
        <v>0.254</v>
      </c>
      <c r="O283">
        <v>0.30199999999999999</v>
      </c>
      <c r="P283">
        <v>0.41899999999999998</v>
      </c>
      <c r="Q283">
        <v>0.313</v>
      </c>
      <c r="R283">
        <v>102</v>
      </c>
      <c r="S283">
        <v>-2.8</v>
      </c>
      <c r="T283">
        <v>-2.2000000000000002</v>
      </c>
      <c r="U283">
        <v>2.9</v>
      </c>
      <c r="V283">
        <v>0.8</v>
      </c>
    </row>
    <row r="284" spans="1:22" x14ac:dyDescent="0.45">
      <c r="A284">
        <v>283</v>
      </c>
      <c r="B284" t="s">
        <v>488</v>
      </c>
      <c r="C284" t="s">
        <v>63</v>
      </c>
      <c r="D284">
        <v>73</v>
      </c>
      <c r="E284">
        <v>234</v>
      </c>
      <c r="F284">
        <v>4</v>
      </c>
      <c r="G284">
        <v>29</v>
      </c>
      <c r="H284">
        <v>24</v>
      </c>
      <c r="I284">
        <v>7</v>
      </c>
      <c r="J284" s="3">
        <v>0.1</v>
      </c>
      <c r="K284" s="3">
        <v>0.24399999999999999</v>
      </c>
      <c r="L284">
        <v>0.105</v>
      </c>
      <c r="M284">
        <v>0.29899999999999999</v>
      </c>
      <c r="N284">
        <v>0.23</v>
      </c>
      <c r="O284">
        <v>0.315</v>
      </c>
      <c r="P284">
        <v>0.33500000000000002</v>
      </c>
      <c r="Q284">
        <v>0.29399999999999998</v>
      </c>
      <c r="R284">
        <v>89</v>
      </c>
      <c r="S284">
        <v>0.7</v>
      </c>
      <c r="T284">
        <v>-2.4</v>
      </c>
      <c r="U284">
        <v>2</v>
      </c>
      <c r="V284">
        <v>0.8</v>
      </c>
    </row>
    <row r="285" spans="1:22" x14ac:dyDescent="0.45">
      <c r="A285">
        <v>284</v>
      </c>
      <c r="B285" t="s">
        <v>627</v>
      </c>
      <c r="C285" t="s">
        <v>28</v>
      </c>
      <c r="D285">
        <v>106</v>
      </c>
      <c r="E285">
        <v>334</v>
      </c>
      <c r="F285">
        <v>6</v>
      </c>
      <c r="G285">
        <v>41</v>
      </c>
      <c r="H285">
        <v>25</v>
      </c>
      <c r="I285">
        <v>4</v>
      </c>
      <c r="J285" s="3">
        <v>0.106</v>
      </c>
      <c r="K285" s="3">
        <v>0.30499999999999999</v>
      </c>
      <c r="L285">
        <v>0.10100000000000001</v>
      </c>
      <c r="M285">
        <v>0.29899999999999999</v>
      </c>
      <c r="N285">
        <v>0.20799999999999999</v>
      </c>
      <c r="O285">
        <v>0.32</v>
      </c>
      <c r="P285">
        <v>0.309</v>
      </c>
      <c r="Q285">
        <v>0.28999999999999998</v>
      </c>
      <c r="R285">
        <v>89</v>
      </c>
      <c r="S285">
        <v>0.5</v>
      </c>
      <c r="T285">
        <v>-4</v>
      </c>
      <c r="U285">
        <v>0.5</v>
      </c>
      <c r="V285">
        <v>0.8</v>
      </c>
    </row>
    <row r="286" spans="1:22" x14ac:dyDescent="0.45">
      <c r="A286">
        <v>285</v>
      </c>
      <c r="B286" t="s">
        <v>260</v>
      </c>
      <c r="C286" t="s">
        <v>149</v>
      </c>
      <c r="D286">
        <v>126</v>
      </c>
      <c r="E286">
        <v>539</v>
      </c>
      <c r="F286">
        <v>18</v>
      </c>
      <c r="G286">
        <v>72</v>
      </c>
      <c r="H286">
        <v>45</v>
      </c>
      <c r="I286">
        <v>5</v>
      </c>
      <c r="J286" s="3">
        <v>0.11799999999999999</v>
      </c>
      <c r="K286" s="3">
        <v>0.246</v>
      </c>
      <c r="L286">
        <v>0.155</v>
      </c>
      <c r="M286">
        <v>0.28699999999999998</v>
      </c>
      <c r="N286">
        <v>0.23300000000000001</v>
      </c>
      <c r="O286">
        <v>0.33400000000000002</v>
      </c>
      <c r="P286">
        <v>0.38800000000000001</v>
      </c>
      <c r="Q286">
        <v>0.32200000000000001</v>
      </c>
      <c r="R286">
        <v>107</v>
      </c>
      <c r="S286">
        <v>-0.6</v>
      </c>
      <c r="T286">
        <v>3.7</v>
      </c>
      <c r="U286">
        <v>-14.4</v>
      </c>
      <c r="V286">
        <v>0.8</v>
      </c>
    </row>
    <row r="287" spans="1:22" x14ac:dyDescent="0.45">
      <c r="A287">
        <v>286</v>
      </c>
      <c r="B287" t="s">
        <v>423</v>
      </c>
      <c r="C287" t="s">
        <v>67</v>
      </c>
      <c r="D287">
        <v>62</v>
      </c>
      <c r="E287">
        <v>231</v>
      </c>
      <c r="F287">
        <v>8</v>
      </c>
      <c r="G287">
        <v>25</v>
      </c>
      <c r="H287">
        <v>32</v>
      </c>
      <c r="I287">
        <v>1</v>
      </c>
      <c r="J287" s="3">
        <v>0.10299999999999999</v>
      </c>
      <c r="K287" s="3">
        <v>0.36899999999999999</v>
      </c>
      <c r="L287">
        <v>0.188</v>
      </c>
      <c r="M287">
        <v>0.316</v>
      </c>
      <c r="N287">
        <v>0.20899999999999999</v>
      </c>
      <c r="O287">
        <v>0.32400000000000001</v>
      </c>
      <c r="P287">
        <v>0.39700000000000002</v>
      </c>
      <c r="Q287">
        <v>0.31900000000000001</v>
      </c>
      <c r="R287">
        <v>108</v>
      </c>
      <c r="S287">
        <v>-0.5</v>
      </c>
      <c r="T287">
        <v>1.7</v>
      </c>
      <c r="U287">
        <v>-1.6</v>
      </c>
      <c r="V287">
        <v>0.8</v>
      </c>
    </row>
    <row r="288" spans="1:22" x14ac:dyDescent="0.45">
      <c r="A288">
        <v>287</v>
      </c>
      <c r="B288" t="s">
        <v>434</v>
      </c>
      <c r="C288" t="s">
        <v>44</v>
      </c>
      <c r="D288">
        <v>36</v>
      </c>
      <c r="E288">
        <v>134</v>
      </c>
      <c r="F288">
        <v>6</v>
      </c>
      <c r="G288">
        <v>15</v>
      </c>
      <c r="H288">
        <v>20</v>
      </c>
      <c r="I288">
        <v>0</v>
      </c>
      <c r="J288" s="3">
        <v>8.5000000000000006E-2</v>
      </c>
      <c r="K288" s="3">
        <v>0.31900000000000001</v>
      </c>
      <c r="L288">
        <v>0.19400000000000001</v>
      </c>
      <c r="M288">
        <v>0.29399999999999998</v>
      </c>
      <c r="N288">
        <v>0.22800000000000001</v>
      </c>
      <c r="O288">
        <v>0.29899999999999999</v>
      </c>
      <c r="P288">
        <v>0.42199999999999999</v>
      </c>
      <c r="Q288">
        <v>0.314</v>
      </c>
      <c r="R288">
        <v>101</v>
      </c>
      <c r="S288">
        <v>-0.3</v>
      </c>
      <c r="T288">
        <v>-0.2</v>
      </c>
      <c r="U288">
        <v>3.4</v>
      </c>
      <c r="V288">
        <v>0.8</v>
      </c>
    </row>
    <row r="289" spans="1:22" x14ac:dyDescent="0.45">
      <c r="A289">
        <v>288</v>
      </c>
      <c r="B289" t="s">
        <v>273</v>
      </c>
      <c r="C289" t="s">
        <v>104</v>
      </c>
      <c r="D289">
        <v>153</v>
      </c>
      <c r="E289">
        <v>640</v>
      </c>
      <c r="F289">
        <v>25</v>
      </c>
      <c r="G289">
        <v>69</v>
      </c>
      <c r="H289">
        <v>74</v>
      </c>
      <c r="I289">
        <v>3</v>
      </c>
      <c r="J289" s="3">
        <v>6.2E-2</v>
      </c>
      <c r="K289" s="3">
        <v>0.246</v>
      </c>
      <c r="L289">
        <v>0.17599999999999999</v>
      </c>
      <c r="M289">
        <v>0.29799999999999999</v>
      </c>
      <c r="N289">
        <v>0.25</v>
      </c>
      <c r="O289">
        <v>0.29799999999999999</v>
      </c>
      <c r="P289">
        <v>0.42599999999999999</v>
      </c>
      <c r="Q289">
        <v>0.314</v>
      </c>
      <c r="R289">
        <v>103</v>
      </c>
      <c r="S289">
        <v>-1.2</v>
      </c>
      <c r="T289">
        <v>0.8</v>
      </c>
      <c r="U289">
        <v>-15.1</v>
      </c>
      <c r="V289">
        <v>0.8</v>
      </c>
    </row>
    <row r="290" spans="1:22" x14ac:dyDescent="0.45">
      <c r="A290">
        <v>289</v>
      </c>
      <c r="B290" t="s">
        <v>912</v>
      </c>
      <c r="C290" t="s">
        <v>67</v>
      </c>
      <c r="D290">
        <v>104</v>
      </c>
      <c r="E290">
        <v>392</v>
      </c>
      <c r="F290">
        <v>15</v>
      </c>
      <c r="G290">
        <v>46</v>
      </c>
      <c r="H290">
        <v>55</v>
      </c>
      <c r="I290">
        <v>3</v>
      </c>
      <c r="J290" s="3">
        <v>8.6999999999999994E-2</v>
      </c>
      <c r="K290" s="3">
        <v>0.24</v>
      </c>
      <c r="L290">
        <v>0.17399999999999999</v>
      </c>
      <c r="M290">
        <v>0.28799999999999998</v>
      </c>
      <c r="N290">
        <v>0.24399999999999999</v>
      </c>
      <c r="O290">
        <v>0.312</v>
      </c>
      <c r="P290">
        <v>0.41799999999999998</v>
      </c>
      <c r="Q290">
        <v>0.31900000000000001</v>
      </c>
      <c r="R290">
        <v>108</v>
      </c>
      <c r="S290">
        <v>-0.2</v>
      </c>
      <c r="T290">
        <v>3.2</v>
      </c>
      <c r="U290">
        <v>-8.6</v>
      </c>
      <c r="V290">
        <v>0.8</v>
      </c>
    </row>
    <row r="291" spans="1:22" x14ac:dyDescent="0.45">
      <c r="A291">
        <v>290</v>
      </c>
      <c r="B291" t="s">
        <v>768</v>
      </c>
      <c r="C291" t="s">
        <v>196</v>
      </c>
      <c r="D291">
        <v>80</v>
      </c>
      <c r="E291">
        <v>330</v>
      </c>
      <c r="F291">
        <v>7</v>
      </c>
      <c r="G291">
        <v>35</v>
      </c>
      <c r="H291">
        <v>35</v>
      </c>
      <c r="I291">
        <v>3</v>
      </c>
      <c r="J291" s="3">
        <v>5.1999999999999998E-2</v>
      </c>
      <c r="K291" s="3">
        <v>0.14199999999999999</v>
      </c>
      <c r="L291">
        <v>0.11600000000000001</v>
      </c>
      <c r="M291">
        <v>0.314</v>
      </c>
      <c r="N291">
        <v>0.28399999999999997</v>
      </c>
      <c r="O291">
        <v>0.32</v>
      </c>
      <c r="P291">
        <v>0.4</v>
      </c>
      <c r="Q291">
        <v>0.314</v>
      </c>
      <c r="R291">
        <v>108</v>
      </c>
      <c r="S291">
        <v>-0.8</v>
      </c>
      <c r="T291">
        <v>2.2999999999999998</v>
      </c>
      <c r="U291">
        <v>-5.7</v>
      </c>
      <c r="V291">
        <v>0.8</v>
      </c>
    </row>
    <row r="292" spans="1:22" x14ac:dyDescent="0.45">
      <c r="A292">
        <v>291</v>
      </c>
      <c r="B292" t="s">
        <v>533</v>
      </c>
      <c r="C292" t="s">
        <v>67</v>
      </c>
      <c r="D292">
        <v>117</v>
      </c>
      <c r="E292">
        <v>327</v>
      </c>
      <c r="F292">
        <v>3</v>
      </c>
      <c r="G292">
        <v>32</v>
      </c>
      <c r="H292">
        <v>36</v>
      </c>
      <c r="I292">
        <v>4</v>
      </c>
      <c r="J292" s="3">
        <v>7.0999999999999994E-2</v>
      </c>
      <c r="K292" s="3">
        <v>0.20300000000000001</v>
      </c>
      <c r="L292">
        <v>9.9000000000000005E-2</v>
      </c>
      <c r="M292">
        <v>0.26500000000000001</v>
      </c>
      <c r="N292">
        <v>0.214</v>
      </c>
      <c r="O292">
        <v>0.29599999999999999</v>
      </c>
      <c r="P292">
        <v>0.313</v>
      </c>
      <c r="Q292">
        <v>0.27500000000000002</v>
      </c>
      <c r="R292">
        <v>78</v>
      </c>
      <c r="S292">
        <v>-2.4</v>
      </c>
      <c r="T292">
        <v>-10.8</v>
      </c>
      <c r="U292">
        <v>7.5</v>
      </c>
      <c r="V292">
        <v>0.8</v>
      </c>
    </row>
    <row r="293" spans="1:22" x14ac:dyDescent="0.45">
      <c r="A293">
        <v>292</v>
      </c>
      <c r="B293" t="s">
        <v>592</v>
      </c>
      <c r="C293" t="s">
        <v>30</v>
      </c>
      <c r="D293">
        <v>41</v>
      </c>
      <c r="E293">
        <v>164</v>
      </c>
      <c r="F293">
        <v>2</v>
      </c>
      <c r="G293">
        <v>19</v>
      </c>
      <c r="H293">
        <v>14</v>
      </c>
      <c r="I293">
        <v>5</v>
      </c>
      <c r="J293" s="3">
        <v>9.1999999999999998E-2</v>
      </c>
      <c r="K293" s="3">
        <v>0.26400000000000001</v>
      </c>
      <c r="L293">
        <v>0.104</v>
      </c>
      <c r="M293">
        <v>0.30499999999999999</v>
      </c>
      <c r="N293">
        <v>0.22800000000000001</v>
      </c>
      <c r="O293">
        <v>0.30199999999999999</v>
      </c>
      <c r="P293">
        <v>0.33200000000000002</v>
      </c>
      <c r="Q293">
        <v>0.28399999999999997</v>
      </c>
      <c r="R293">
        <v>88</v>
      </c>
      <c r="S293">
        <v>0.2</v>
      </c>
      <c r="T293">
        <v>-2.1</v>
      </c>
      <c r="U293">
        <v>3.8</v>
      </c>
      <c r="V293">
        <v>0.8</v>
      </c>
    </row>
    <row r="294" spans="1:22" x14ac:dyDescent="0.45">
      <c r="A294">
        <v>293</v>
      </c>
      <c r="B294" t="s">
        <v>279</v>
      </c>
      <c r="C294" t="s">
        <v>215</v>
      </c>
      <c r="D294">
        <v>132</v>
      </c>
      <c r="E294">
        <v>557</v>
      </c>
      <c r="F294">
        <v>16</v>
      </c>
      <c r="G294">
        <v>62</v>
      </c>
      <c r="H294">
        <v>53</v>
      </c>
      <c r="I294">
        <v>3</v>
      </c>
      <c r="J294" s="3">
        <v>9.8000000000000004E-2</v>
      </c>
      <c r="K294" s="3">
        <v>0.17399999999999999</v>
      </c>
      <c r="L294">
        <v>0.13300000000000001</v>
      </c>
      <c r="M294">
        <v>0.26800000000000002</v>
      </c>
      <c r="N294">
        <v>0.24099999999999999</v>
      </c>
      <c r="O294">
        <v>0.32400000000000001</v>
      </c>
      <c r="P294">
        <v>0.374</v>
      </c>
      <c r="Q294">
        <v>0.311</v>
      </c>
      <c r="R294">
        <v>99</v>
      </c>
      <c r="S294">
        <v>-0.5</v>
      </c>
      <c r="T294">
        <v>-1.1000000000000001</v>
      </c>
      <c r="U294">
        <v>-9.6</v>
      </c>
      <c r="V294">
        <v>0.8</v>
      </c>
    </row>
    <row r="295" spans="1:22" x14ac:dyDescent="0.45">
      <c r="A295">
        <v>294</v>
      </c>
      <c r="B295" t="s">
        <v>1110</v>
      </c>
      <c r="C295" t="s">
        <v>38</v>
      </c>
      <c r="D295">
        <v>50</v>
      </c>
      <c r="E295">
        <v>186</v>
      </c>
      <c r="F295">
        <v>7</v>
      </c>
      <c r="G295">
        <v>22</v>
      </c>
      <c r="H295">
        <v>24</v>
      </c>
      <c r="I295">
        <v>1</v>
      </c>
      <c r="J295" s="3">
        <v>6.4000000000000001E-2</v>
      </c>
      <c r="K295" s="3">
        <v>0.22800000000000001</v>
      </c>
      <c r="L295">
        <v>0.17399999999999999</v>
      </c>
      <c r="M295">
        <v>0.28599999999999998</v>
      </c>
      <c r="N295">
        <v>0.246</v>
      </c>
      <c r="O295">
        <v>0.29299999999999998</v>
      </c>
      <c r="P295">
        <v>0.42</v>
      </c>
      <c r="Q295">
        <v>0.309</v>
      </c>
      <c r="R295">
        <v>99</v>
      </c>
      <c r="S295">
        <v>-0.3</v>
      </c>
      <c r="T295">
        <v>-0.4</v>
      </c>
      <c r="U295">
        <v>1.4</v>
      </c>
      <c r="V295">
        <v>0.8</v>
      </c>
    </row>
    <row r="296" spans="1:22" x14ac:dyDescent="0.45">
      <c r="A296">
        <v>295</v>
      </c>
      <c r="B296" t="s">
        <v>638</v>
      </c>
      <c r="C296" t="s">
        <v>74</v>
      </c>
      <c r="D296">
        <v>115</v>
      </c>
      <c r="E296">
        <v>391</v>
      </c>
      <c r="F296">
        <v>6</v>
      </c>
      <c r="G296">
        <v>47</v>
      </c>
      <c r="H296">
        <v>31</v>
      </c>
      <c r="I296">
        <v>19</v>
      </c>
      <c r="J296" s="3">
        <v>8.4000000000000005E-2</v>
      </c>
      <c r="K296" s="3">
        <v>0.19600000000000001</v>
      </c>
      <c r="L296">
        <v>0.10199999999999999</v>
      </c>
      <c r="M296">
        <v>0.32200000000000001</v>
      </c>
      <c r="N296">
        <v>0.26600000000000001</v>
      </c>
      <c r="O296">
        <v>0.33400000000000002</v>
      </c>
      <c r="P296">
        <v>0.36899999999999999</v>
      </c>
      <c r="Q296">
        <v>0.312</v>
      </c>
      <c r="R296">
        <v>96</v>
      </c>
      <c r="S296">
        <v>0</v>
      </c>
      <c r="T296">
        <v>-1.7</v>
      </c>
      <c r="U296">
        <v>-4.4000000000000004</v>
      </c>
      <c r="V296">
        <v>0.7</v>
      </c>
    </row>
    <row r="297" spans="1:22" x14ac:dyDescent="0.45">
      <c r="A297">
        <v>296</v>
      </c>
      <c r="B297" t="s">
        <v>872</v>
      </c>
      <c r="C297" t="s">
        <v>61</v>
      </c>
      <c r="D297">
        <v>50</v>
      </c>
      <c r="E297">
        <v>175</v>
      </c>
      <c r="F297">
        <v>7</v>
      </c>
      <c r="G297">
        <v>22</v>
      </c>
      <c r="H297">
        <v>22</v>
      </c>
      <c r="I297">
        <v>3</v>
      </c>
      <c r="J297" s="3">
        <v>7.0999999999999994E-2</v>
      </c>
      <c r="K297" s="3">
        <v>0.35499999999999998</v>
      </c>
      <c r="L297">
        <v>0.187</v>
      </c>
      <c r="M297">
        <v>0.32300000000000001</v>
      </c>
      <c r="N297">
        <v>0.22900000000000001</v>
      </c>
      <c r="O297">
        <v>0.29299999999999998</v>
      </c>
      <c r="P297">
        <v>0.41599999999999998</v>
      </c>
      <c r="Q297">
        <v>0.31</v>
      </c>
      <c r="R297">
        <v>101</v>
      </c>
      <c r="S297">
        <v>0</v>
      </c>
      <c r="T297">
        <v>0.2</v>
      </c>
      <c r="U297">
        <v>1</v>
      </c>
      <c r="V297">
        <v>0.7</v>
      </c>
    </row>
    <row r="298" spans="1:22" x14ac:dyDescent="0.45">
      <c r="A298">
        <v>297</v>
      </c>
      <c r="B298" t="s">
        <v>643</v>
      </c>
      <c r="C298" t="s">
        <v>34</v>
      </c>
      <c r="D298">
        <v>60</v>
      </c>
      <c r="E298">
        <v>200</v>
      </c>
      <c r="F298">
        <v>8</v>
      </c>
      <c r="G298">
        <v>21</v>
      </c>
      <c r="H298">
        <v>33</v>
      </c>
      <c r="I298">
        <v>1</v>
      </c>
      <c r="J298" s="3">
        <v>7.0000000000000007E-2</v>
      </c>
      <c r="K298" s="3">
        <v>0.31900000000000001</v>
      </c>
      <c r="L298">
        <v>0.188</v>
      </c>
      <c r="M298">
        <v>0.33</v>
      </c>
      <c r="N298">
        <v>0.246</v>
      </c>
      <c r="O298">
        <v>0.30399999999999999</v>
      </c>
      <c r="P298">
        <v>0.434</v>
      </c>
      <c r="Q298">
        <v>0.31900000000000001</v>
      </c>
      <c r="R298">
        <v>109</v>
      </c>
      <c r="S298">
        <v>-0.9</v>
      </c>
      <c r="T298">
        <v>1.3</v>
      </c>
      <c r="U298">
        <v>-0.7</v>
      </c>
      <c r="V298">
        <v>0.7</v>
      </c>
    </row>
    <row r="299" spans="1:22" x14ac:dyDescent="0.45">
      <c r="A299">
        <v>298</v>
      </c>
      <c r="B299" t="s">
        <v>426</v>
      </c>
      <c r="C299" t="s">
        <v>58</v>
      </c>
      <c r="D299">
        <v>118</v>
      </c>
      <c r="E299">
        <v>332</v>
      </c>
      <c r="F299">
        <v>5</v>
      </c>
      <c r="G299">
        <v>36</v>
      </c>
      <c r="H299">
        <v>28</v>
      </c>
      <c r="I299">
        <v>10</v>
      </c>
      <c r="J299" s="3">
        <v>5.8000000000000003E-2</v>
      </c>
      <c r="K299" s="3">
        <v>0.29699999999999999</v>
      </c>
      <c r="L299">
        <v>0.106</v>
      </c>
      <c r="M299">
        <v>0.29299999999999998</v>
      </c>
      <c r="N299">
        <v>0.21</v>
      </c>
      <c r="O299">
        <v>0.26100000000000001</v>
      </c>
      <c r="P299">
        <v>0.317</v>
      </c>
      <c r="Q299">
        <v>0.25600000000000001</v>
      </c>
      <c r="R299">
        <v>65</v>
      </c>
      <c r="S299">
        <v>0.3</v>
      </c>
      <c r="T299">
        <v>-13.3</v>
      </c>
      <c r="U299">
        <v>9.6</v>
      </c>
      <c r="V299">
        <v>0.7</v>
      </c>
    </row>
    <row r="300" spans="1:22" x14ac:dyDescent="0.45">
      <c r="A300">
        <v>299</v>
      </c>
      <c r="B300" t="s">
        <v>591</v>
      </c>
      <c r="C300" t="s">
        <v>28</v>
      </c>
      <c r="D300">
        <v>119</v>
      </c>
      <c r="E300">
        <v>441</v>
      </c>
      <c r="F300">
        <v>5</v>
      </c>
      <c r="G300">
        <v>52</v>
      </c>
      <c r="H300">
        <v>41</v>
      </c>
      <c r="I300">
        <v>5</v>
      </c>
      <c r="J300" s="3">
        <v>7.2999999999999995E-2</v>
      </c>
      <c r="K300" s="3">
        <v>0.21199999999999999</v>
      </c>
      <c r="L300">
        <v>9.5000000000000001E-2</v>
      </c>
      <c r="M300">
        <v>0.28599999999999998</v>
      </c>
      <c r="N300">
        <v>0.23</v>
      </c>
      <c r="O300">
        <v>0.28699999999999998</v>
      </c>
      <c r="P300">
        <v>0.32500000000000001</v>
      </c>
      <c r="Q300">
        <v>0.27300000000000002</v>
      </c>
      <c r="R300">
        <v>77</v>
      </c>
      <c r="S300">
        <v>1.3</v>
      </c>
      <c r="T300">
        <v>-10.5</v>
      </c>
      <c r="U300">
        <v>2.5</v>
      </c>
      <c r="V300">
        <v>0.7</v>
      </c>
    </row>
    <row r="301" spans="1:22" x14ac:dyDescent="0.45">
      <c r="A301">
        <v>300</v>
      </c>
      <c r="B301" t="s">
        <v>485</v>
      </c>
      <c r="C301" t="s">
        <v>113</v>
      </c>
      <c r="D301">
        <v>129</v>
      </c>
      <c r="E301">
        <v>492</v>
      </c>
      <c r="F301">
        <v>6</v>
      </c>
      <c r="G301">
        <v>47</v>
      </c>
      <c r="H301">
        <v>53</v>
      </c>
      <c r="I301">
        <v>14</v>
      </c>
      <c r="J301" s="3">
        <v>3.6999999999999998E-2</v>
      </c>
      <c r="K301" s="3">
        <v>0.17299999999999999</v>
      </c>
      <c r="L301">
        <v>0.113</v>
      </c>
      <c r="M301">
        <v>0.32900000000000001</v>
      </c>
      <c r="N301">
        <v>0.28000000000000003</v>
      </c>
      <c r="O301">
        <v>0.308</v>
      </c>
      <c r="P301">
        <v>0.39300000000000002</v>
      </c>
      <c r="Q301">
        <v>0.30599999999999999</v>
      </c>
      <c r="R301">
        <v>102</v>
      </c>
      <c r="S301">
        <v>-0.7</v>
      </c>
      <c r="T301">
        <v>0.5</v>
      </c>
      <c r="U301">
        <v>-9.5</v>
      </c>
      <c r="V301">
        <v>0.7</v>
      </c>
    </row>
    <row r="302" spans="1:22" x14ac:dyDescent="0.45">
      <c r="A302">
        <v>301</v>
      </c>
      <c r="B302" t="s">
        <v>597</v>
      </c>
      <c r="C302" t="s">
        <v>149</v>
      </c>
      <c r="D302">
        <v>124</v>
      </c>
      <c r="E302">
        <v>366</v>
      </c>
      <c r="F302">
        <v>6</v>
      </c>
      <c r="G302">
        <v>39</v>
      </c>
      <c r="H302">
        <v>29</v>
      </c>
      <c r="I302">
        <v>11</v>
      </c>
      <c r="J302" s="3">
        <v>7.0000000000000007E-2</v>
      </c>
      <c r="K302" s="3">
        <v>0.32200000000000001</v>
      </c>
      <c r="L302">
        <v>8.8999999999999996E-2</v>
      </c>
      <c r="M302">
        <v>0.29699999999999999</v>
      </c>
      <c r="N302">
        <v>0.20699999999999999</v>
      </c>
      <c r="O302">
        <v>0.26300000000000001</v>
      </c>
      <c r="P302">
        <v>0.29599999999999999</v>
      </c>
      <c r="Q302">
        <v>0.25</v>
      </c>
      <c r="R302">
        <v>58</v>
      </c>
      <c r="S302">
        <v>1.3</v>
      </c>
      <c r="T302">
        <v>-16.7</v>
      </c>
      <c r="U302">
        <v>11.2</v>
      </c>
      <c r="V302">
        <v>0.7</v>
      </c>
    </row>
    <row r="303" spans="1:22" x14ac:dyDescent="0.45">
      <c r="A303">
        <v>302</v>
      </c>
      <c r="B303" t="s">
        <v>503</v>
      </c>
      <c r="C303" t="s">
        <v>34</v>
      </c>
      <c r="D303">
        <v>50</v>
      </c>
      <c r="E303">
        <v>222</v>
      </c>
      <c r="F303">
        <v>7</v>
      </c>
      <c r="G303">
        <v>30</v>
      </c>
      <c r="H303">
        <v>29</v>
      </c>
      <c r="I303">
        <v>2</v>
      </c>
      <c r="J303" s="3">
        <v>6.5000000000000002E-2</v>
      </c>
      <c r="K303" s="3">
        <v>0.24099999999999999</v>
      </c>
      <c r="L303">
        <v>0.157</v>
      </c>
      <c r="M303">
        <v>0.29499999999999998</v>
      </c>
      <c r="N303">
        <v>0.24399999999999999</v>
      </c>
      <c r="O303">
        <v>0.29899999999999999</v>
      </c>
      <c r="P303">
        <v>0.40100000000000002</v>
      </c>
      <c r="Q303">
        <v>0.30599999999999999</v>
      </c>
      <c r="R303">
        <v>100</v>
      </c>
      <c r="S303">
        <v>-0.4</v>
      </c>
      <c r="T303">
        <v>-0.4</v>
      </c>
      <c r="U303">
        <v>0.1</v>
      </c>
      <c r="V303">
        <v>0.7</v>
      </c>
    </row>
    <row r="304" spans="1:22" x14ac:dyDescent="0.45">
      <c r="A304">
        <v>303</v>
      </c>
      <c r="B304" t="s">
        <v>698</v>
      </c>
      <c r="C304" t="s">
        <v>153</v>
      </c>
      <c r="D304">
        <v>104</v>
      </c>
      <c r="E304">
        <v>341</v>
      </c>
      <c r="F304">
        <v>2</v>
      </c>
      <c r="G304">
        <v>32</v>
      </c>
      <c r="H304">
        <v>34</v>
      </c>
      <c r="I304">
        <v>7</v>
      </c>
      <c r="J304" s="3">
        <v>6.9000000000000006E-2</v>
      </c>
      <c r="K304" s="3">
        <v>0.106</v>
      </c>
      <c r="L304">
        <v>9.0999999999999998E-2</v>
      </c>
      <c r="M304">
        <v>0.28100000000000003</v>
      </c>
      <c r="N304">
        <v>0.25600000000000001</v>
      </c>
      <c r="O304">
        <v>0.308</v>
      </c>
      <c r="P304">
        <v>0.34699999999999998</v>
      </c>
      <c r="Q304">
        <v>0.28999999999999998</v>
      </c>
      <c r="R304">
        <v>86</v>
      </c>
      <c r="S304">
        <v>-2</v>
      </c>
      <c r="T304">
        <v>-7.5</v>
      </c>
      <c r="U304">
        <v>2.8</v>
      </c>
      <c r="V304">
        <v>0.7</v>
      </c>
    </row>
    <row r="305" spans="1:22" x14ac:dyDescent="0.45">
      <c r="A305">
        <v>304</v>
      </c>
      <c r="B305" t="s">
        <v>513</v>
      </c>
      <c r="C305" t="s">
        <v>74</v>
      </c>
      <c r="D305">
        <v>51</v>
      </c>
      <c r="E305">
        <v>197</v>
      </c>
      <c r="F305">
        <v>6</v>
      </c>
      <c r="G305">
        <v>30</v>
      </c>
      <c r="H305">
        <v>27</v>
      </c>
      <c r="I305">
        <v>10</v>
      </c>
      <c r="J305" s="3">
        <v>7.9000000000000001E-2</v>
      </c>
      <c r="K305" s="3">
        <v>0.26600000000000001</v>
      </c>
      <c r="L305">
        <v>0.14899999999999999</v>
      </c>
      <c r="M305">
        <v>0.29599999999999999</v>
      </c>
      <c r="N305">
        <v>0.23100000000000001</v>
      </c>
      <c r="O305">
        <v>0.32800000000000001</v>
      </c>
      <c r="P305">
        <v>0.38</v>
      </c>
      <c r="Q305">
        <v>0.316</v>
      </c>
      <c r="R305">
        <v>99</v>
      </c>
      <c r="S305">
        <v>1</v>
      </c>
      <c r="T305">
        <v>0.9</v>
      </c>
      <c r="U305">
        <v>-0.7</v>
      </c>
      <c r="V305">
        <v>0.7</v>
      </c>
    </row>
    <row r="306" spans="1:22" x14ac:dyDescent="0.45">
      <c r="A306">
        <v>305</v>
      </c>
      <c r="B306" t="s">
        <v>530</v>
      </c>
      <c r="C306" t="s">
        <v>56</v>
      </c>
      <c r="D306">
        <v>91</v>
      </c>
      <c r="E306">
        <v>330</v>
      </c>
      <c r="F306">
        <v>5</v>
      </c>
      <c r="G306">
        <v>39</v>
      </c>
      <c r="H306">
        <v>35</v>
      </c>
      <c r="I306">
        <v>4</v>
      </c>
      <c r="J306" s="3">
        <v>0.10299999999999999</v>
      </c>
      <c r="K306" s="3">
        <v>0.159</v>
      </c>
      <c r="L306">
        <v>9.1999999999999998E-2</v>
      </c>
      <c r="M306">
        <v>0.26900000000000002</v>
      </c>
      <c r="N306">
        <v>0.23400000000000001</v>
      </c>
      <c r="O306">
        <v>0.32</v>
      </c>
      <c r="P306">
        <v>0.32700000000000001</v>
      </c>
      <c r="Q306">
        <v>0.29199999999999998</v>
      </c>
      <c r="R306">
        <v>84</v>
      </c>
      <c r="S306">
        <v>0.3</v>
      </c>
      <c r="T306">
        <v>-5.7</v>
      </c>
      <c r="U306">
        <v>1.9</v>
      </c>
      <c r="V306">
        <v>0.7</v>
      </c>
    </row>
    <row r="307" spans="1:22" x14ac:dyDescent="0.45">
      <c r="A307">
        <v>306</v>
      </c>
      <c r="B307" t="s">
        <v>639</v>
      </c>
      <c r="C307" t="s">
        <v>104</v>
      </c>
      <c r="D307">
        <v>34</v>
      </c>
      <c r="E307">
        <v>126</v>
      </c>
      <c r="F307">
        <v>2</v>
      </c>
      <c r="G307">
        <v>11</v>
      </c>
      <c r="H307">
        <v>11</v>
      </c>
      <c r="I307">
        <v>0</v>
      </c>
      <c r="J307" s="3">
        <v>7.4999999999999997E-2</v>
      </c>
      <c r="K307" s="3">
        <v>0.218</v>
      </c>
      <c r="L307">
        <v>8.3000000000000004E-2</v>
      </c>
      <c r="M307">
        <v>0.318</v>
      </c>
      <c r="N307">
        <v>0.253</v>
      </c>
      <c r="O307">
        <v>0.318</v>
      </c>
      <c r="P307">
        <v>0.33700000000000002</v>
      </c>
      <c r="Q307">
        <v>0.29399999999999998</v>
      </c>
      <c r="R307">
        <v>89</v>
      </c>
      <c r="S307">
        <v>-0.5</v>
      </c>
      <c r="T307">
        <v>-2.2000000000000002</v>
      </c>
      <c r="U307">
        <v>4.5999999999999996</v>
      </c>
      <c r="V307">
        <v>0.7</v>
      </c>
    </row>
    <row r="308" spans="1:22" x14ac:dyDescent="0.45">
      <c r="A308">
        <v>307</v>
      </c>
      <c r="B308" t="s">
        <v>707</v>
      </c>
      <c r="C308" t="s">
        <v>25</v>
      </c>
      <c r="D308">
        <v>121</v>
      </c>
      <c r="E308">
        <v>413</v>
      </c>
      <c r="F308">
        <v>11</v>
      </c>
      <c r="G308">
        <v>48</v>
      </c>
      <c r="H308">
        <v>50</v>
      </c>
      <c r="I308">
        <v>6</v>
      </c>
      <c r="J308" s="3">
        <v>6.2E-2</v>
      </c>
      <c r="K308" s="3">
        <v>0.215</v>
      </c>
      <c r="L308">
        <v>0.126</v>
      </c>
      <c r="M308">
        <v>0.27500000000000002</v>
      </c>
      <c r="N308">
        <v>0.23300000000000001</v>
      </c>
      <c r="O308">
        <v>0.28299999999999997</v>
      </c>
      <c r="P308">
        <v>0.36</v>
      </c>
      <c r="Q308">
        <v>0.28299999999999997</v>
      </c>
      <c r="R308">
        <v>84</v>
      </c>
      <c r="S308">
        <v>-0.2</v>
      </c>
      <c r="T308">
        <v>-8</v>
      </c>
      <c r="U308">
        <v>1.3</v>
      </c>
      <c r="V308">
        <v>0.7</v>
      </c>
    </row>
    <row r="309" spans="1:22" x14ac:dyDescent="0.45">
      <c r="A309">
        <v>308</v>
      </c>
      <c r="B309" t="s">
        <v>525</v>
      </c>
      <c r="C309" t="s">
        <v>63</v>
      </c>
      <c r="D309">
        <v>120</v>
      </c>
      <c r="E309">
        <v>499</v>
      </c>
      <c r="F309">
        <v>21</v>
      </c>
      <c r="G309">
        <v>54</v>
      </c>
      <c r="H309">
        <v>70</v>
      </c>
      <c r="I309">
        <v>3</v>
      </c>
      <c r="J309" s="3">
        <v>0.113</v>
      </c>
      <c r="K309" s="3">
        <v>0.255</v>
      </c>
      <c r="L309">
        <v>0.193</v>
      </c>
      <c r="M309">
        <v>0.26900000000000002</v>
      </c>
      <c r="N309">
        <v>0.22900000000000001</v>
      </c>
      <c r="O309">
        <v>0.32500000000000001</v>
      </c>
      <c r="P309">
        <v>0.42199999999999999</v>
      </c>
      <c r="Q309">
        <v>0.32700000000000001</v>
      </c>
      <c r="R309">
        <v>112</v>
      </c>
      <c r="S309">
        <v>-1.8</v>
      </c>
      <c r="T309">
        <v>5</v>
      </c>
      <c r="U309">
        <v>-15.2</v>
      </c>
      <c r="V309">
        <v>0.7</v>
      </c>
    </row>
    <row r="310" spans="1:22" x14ac:dyDescent="0.45">
      <c r="A310">
        <v>309</v>
      </c>
      <c r="B310" t="s">
        <v>1007</v>
      </c>
      <c r="C310" t="s">
        <v>215</v>
      </c>
      <c r="D310">
        <v>87</v>
      </c>
      <c r="E310">
        <v>223</v>
      </c>
      <c r="F310">
        <v>1</v>
      </c>
      <c r="G310">
        <v>19</v>
      </c>
      <c r="H310">
        <v>16</v>
      </c>
      <c r="I310">
        <v>0</v>
      </c>
      <c r="J310" s="3">
        <v>9.8000000000000004E-2</v>
      </c>
      <c r="K310" s="3">
        <v>0.183</v>
      </c>
      <c r="L310">
        <v>8.4000000000000005E-2</v>
      </c>
      <c r="M310">
        <v>0.315</v>
      </c>
      <c r="N310">
        <v>0.255</v>
      </c>
      <c r="O310">
        <v>0.32800000000000001</v>
      </c>
      <c r="P310">
        <v>0.33800000000000002</v>
      </c>
      <c r="Q310">
        <v>0.29699999999999999</v>
      </c>
      <c r="R310">
        <v>90</v>
      </c>
      <c r="S310">
        <v>-0.9</v>
      </c>
      <c r="T310">
        <v>-3.5</v>
      </c>
      <c r="U310">
        <v>2.9</v>
      </c>
      <c r="V310">
        <v>0.7</v>
      </c>
    </row>
    <row r="311" spans="1:22" x14ac:dyDescent="0.45">
      <c r="A311">
        <v>310</v>
      </c>
      <c r="B311" t="s">
        <v>909</v>
      </c>
      <c r="C311" t="s">
        <v>215</v>
      </c>
      <c r="D311">
        <v>66</v>
      </c>
      <c r="E311">
        <v>226</v>
      </c>
      <c r="F311">
        <v>5</v>
      </c>
      <c r="G311">
        <v>24</v>
      </c>
      <c r="H311">
        <v>23</v>
      </c>
      <c r="I311">
        <v>1</v>
      </c>
      <c r="J311" s="3">
        <v>0.122</v>
      </c>
      <c r="K311" s="3">
        <v>0.28599999999999998</v>
      </c>
      <c r="L311">
        <v>0.13700000000000001</v>
      </c>
      <c r="M311">
        <v>0.29799999999999999</v>
      </c>
      <c r="N311">
        <v>0.218</v>
      </c>
      <c r="O311">
        <v>0.318</v>
      </c>
      <c r="P311">
        <v>0.35599999999999998</v>
      </c>
      <c r="Q311">
        <v>0.30199999999999999</v>
      </c>
      <c r="R311">
        <v>93</v>
      </c>
      <c r="S311">
        <v>0.3</v>
      </c>
      <c r="T311">
        <v>-1.5</v>
      </c>
      <c r="U311">
        <v>0.7</v>
      </c>
      <c r="V311">
        <v>0.7</v>
      </c>
    </row>
    <row r="312" spans="1:22" x14ac:dyDescent="0.45">
      <c r="A312">
        <v>311</v>
      </c>
      <c r="B312" t="s">
        <v>456</v>
      </c>
      <c r="C312" t="s">
        <v>34</v>
      </c>
      <c r="D312">
        <v>100</v>
      </c>
      <c r="E312">
        <v>315</v>
      </c>
      <c r="F312">
        <v>9</v>
      </c>
      <c r="G312">
        <v>36</v>
      </c>
      <c r="H312">
        <v>29</v>
      </c>
      <c r="I312">
        <v>1</v>
      </c>
      <c r="J312" s="3">
        <v>5.8000000000000003E-2</v>
      </c>
      <c r="K312" s="3">
        <v>0.19900000000000001</v>
      </c>
      <c r="L312">
        <v>0.14000000000000001</v>
      </c>
      <c r="M312">
        <v>0.26900000000000002</v>
      </c>
      <c r="N312">
        <v>0.23300000000000001</v>
      </c>
      <c r="O312">
        <v>0.29199999999999998</v>
      </c>
      <c r="P312">
        <v>0.373</v>
      </c>
      <c r="Q312">
        <v>0.29399999999999998</v>
      </c>
      <c r="R312">
        <v>92</v>
      </c>
      <c r="S312">
        <v>0</v>
      </c>
      <c r="T312">
        <v>-3.1</v>
      </c>
      <c r="U312">
        <v>-0.6</v>
      </c>
      <c r="V312">
        <v>0.7</v>
      </c>
    </row>
    <row r="313" spans="1:22" x14ac:dyDescent="0.45">
      <c r="A313">
        <v>312</v>
      </c>
      <c r="B313" t="s">
        <v>1082</v>
      </c>
      <c r="C313" t="s">
        <v>139</v>
      </c>
      <c r="D313">
        <v>117</v>
      </c>
      <c r="E313">
        <v>411</v>
      </c>
      <c r="F313">
        <v>14</v>
      </c>
      <c r="G313">
        <v>42</v>
      </c>
      <c r="H313">
        <v>44</v>
      </c>
      <c r="I313">
        <v>9</v>
      </c>
      <c r="J313" s="3">
        <v>5.1999999999999998E-2</v>
      </c>
      <c r="K313" s="3">
        <v>0.28999999999999998</v>
      </c>
      <c r="L313">
        <v>0.14499999999999999</v>
      </c>
      <c r="M313">
        <v>0.28999999999999998</v>
      </c>
      <c r="N313">
        <v>0.22600000000000001</v>
      </c>
      <c r="O313">
        <v>0.26800000000000002</v>
      </c>
      <c r="P313">
        <v>0.372</v>
      </c>
      <c r="Q313">
        <v>0.28000000000000003</v>
      </c>
      <c r="R313">
        <v>79</v>
      </c>
      <c r="S313">
        <v>-0.3</v>
      </c>
      <c r="T313">
        <v>-10.3</v>
      </c>
      <c r="U313">
        <v>3.4</v>
      </c>
      <c r="V313">
        <v>0.7</v>
      </c>
    </row>
    <row r="314" spans="1:22" x14ac:dyDescent="0.45">
      <c r="A314">
        <v>313</v>
      </c>
      <c r="B314" t="s">
        <v>278</v>
      </c>
      <c r="C314" t="s">
        <v>40</v>
      </c>
      <c r="D314">
        <v>147</v>
      </c>
      <c r="E314">
        <v>570</v>
      </c>
      <c r="F314">
        <v>8</v>
      </c>
      <c r="G314">
        <v>63</v>
      </c>
      <c r="H314">
        <v>45</v>
      </c>
      <c r="I314">
        <v>7</v>
      </c>
      <c r="J314" s="3">
        <v>6.6000000000000003E-2</v>
      </c>
      <c r="K314" s="3">
        <v>0.11700000000000001</v>
      </c>
      <c r="L314">
        <v>9.8000000000000004E-2</v>
      </c>
      <c r="M314">
        <v>0.26</v>
      </c>
      <c r="N314">
        <v>0.24</v>
      </c>
      <c r="O314">
        <v>0.30099999999999999</v>
      </c>
      <c r="P314">
        <v>0.33700000000000002</v>
      </c>
      <c r="Q314">
        <v>0.28499999999999998</v>
      </c>
      <c r="R314">
        <v>88</v>
      </c>
      <c r="S314">
        <v>-1.5</v>
      </c>
      <c r="T314">
        <v>-9.6</v>
      </c>
      <c r="U314">
        <v>-3.3</v>
      </c>
      <c r="V314">
        <v>0.7</v>
      </c>
    </row>
    <row r="315" spans="1:22" x14ac:dyDescent="0.45">
      <c r="A315">
        <v>314</v>
      </c>
      <c r="B315" t="s">
        <v>266</v>
      </c>
      <c r="C315" t="s">
        <v>36</v>
      </c>
      <c r="D315">
        <v>125</v>
      </c>
      <c r="E315">
        <v>487</v>
      </c>
      <c r="F315">
        <v>9</v>
      </c>
      <c r="G315">
        <v>65</v>
      </c>
      <c r="H315">
        <v>50</v>
      </c>
      <c r="I315">
        <v>13</v>
      </c>
      <c r="J315" s="3">
        <v>7.2999999999999995E-2</v>
      </c>
      <c r="K315" s="3">
        <v>0.15</v>
      </c>
      <c r="L315">
        <v>0.113</v>
      </c>
      <c r="M315">
        <v>0.24299999999999999</v>
      </c>
      <c r="N315">
        <v>0.219</v>
      </c>
      <c r="O315">
        <v>0.309</v>
      </c>
      <c r="P315">
        <v>0.33300000000000002</v>
      </c>
      <c r="Q315">
        <v>0.28999999999999998</v>
      </c>
      <c r="R315">
        <v>89</v>
      </c>
      <c r="S315">
        <v>-1.3</v>
      </c>
      <c r="T315">
        <v>-7.6</v>
      </c>
      <c r="U315">
        <v>-1.7</v>
      </c>
      <c r="V315">
        <v>0.7</v>
      </c>
    </row>
    <row r="316" spans="1:22" x14ac:dyDescent="0.45">
      <c r="A316">
        <v>315</v>
      </c>
      <c r="B316" t="s">
        <v>516</v>
      </c>
      <c r="C316" t="s">
        <v>132</v>
      </c>
      <c r="D316">
        <v>89</v>
      </c>
      <c r="E316">
        <v>314</v>
      </c>
      <c r="F316">
        <v>8</v>
      </c>
      <c r="G316">
        <v>36</v>
      </c>
      <c r="H316">
        <v>27</v>
      </c>
      <c r="I316">
        <v>9</v>
      </c>
      <c r="J316" s="3">
        <v>9.7000000000000003E-2</v>
      </c>
      <c r="K316" s="3">
        <v>0.29299999999999998</v>
      </c>
      <c r="L316">
        <v>0.13800000000000001</v>
      </c>
      <c r="M316">
        <v>0.24199999999999999</v>
      </c>
      <c r="N316">
        <v>0.184</v>
      </c>
      <c r="O316">
        <v>0.27100000000000002</v>
      </c>
      <c r="P316">
        <v>0.32300000000000001</v>
      </c>
      <c r="Q316">
        <v>0.26600000000000001</v>
      </c>
      <c r="R316">
        <v>70</v>
      </c>
      <c r="S316">
        <v>2.1</v>
      </c>
      <c r="T316">
        <v>-8.8000000000000007</v>
      </c>
      <c r="U316">
        <v>5</v>
      </c>
      <c r="V316">
        <v>0.7</v>
      </c>
    </row>
    <row r="317" spans="1:22" x14ac:dyDescent="0.45">
      <c r="A317">
        <v>316</v>
      </c>
      <c r="B317" t="s">
        <v>477</v>
      </c>
      <c r="C317" t="s">
        <v>63</v>
      </c>
      <c r="D317">
        <v>100</v>
      </c>
      <c r="E317">
        <v>340</v>
      </c>
      <c r="F317">
        <v>16</v>
      </c>
      <c r="G317">
        <v>38</v>
      </c>
      <c r="H317">
        <v>45</v>
      </c>
      <c r="I317">
        <v>0</v>
      </c>
      <c r="J317" s="3">
        <v>8.4000000000000005E-2</v>
      </c>
      <c r="K317" s="3">
        <v>0.28199999999999997</v>
      </c>
      <c r="L317">
        <v>0.19700000000000001</v>
      </c>
      <c r="M317">
        <v>0.25800000000000001</v>
      </c>
      <c r="N317">
        <v>0.216</v>
      </c>
      <c r="O317">
        <v>0.29799999999999999</v>
      </c>
      <c r="P317">
        <v>0.41299999999999998</v>
      </c>
      <c r="Q317">
        <v>0.312</v>
      </c>
      <c r="R317">
        <v>101</v>
      </c>
      <c r="S317">
        <v>-1.6</v>
      </c>
      <c r="T317">
        <v>-1.1000000000000001</v>
      </c>
      <c r="U317">
        <v>-4.0999999999999996</v>
      </c>
      <c r="V317">
        <v>0.7</v>
      </c>
    </row>
    <row r="318" spans="1:22" x14ac:dyDescent="0.45">
      <c r="A318">
        <v>317</v>
      </c>
      <c r="B318" t="s">
        <v>462</v>
      </c>
      <c r="C318" t="s">
        <v>104</v>
      </c>
      <c r="D318">
        <v>45</v>
      </c>
      <c r="E318">
        <v>157</v>
      </c>
      <c r="F318">
        <v>2</v>
      </c>
      <c r="G318">
        <v>17</v>
      </c>
      <c r="H318">
        <v>17</v>
      </c>
      <c r="I318">
        <v>1</v>
      </c>
      <c r="J318" s="3">
        <v>0.108</v>
      </c>
      <c r="K318" s="3">
        <v>0.183</v>
      </c>
      <c r="L318">
        <v>0.12</v>
      </c>
      <c r="M318">
        <v>0.27900000000000003</v>
      </c>
      <c r="N318">
        <v>0.23499999999999999</v>
      </c>
      <c r="O318">
        <v>0.33200000000000002</v>
      </c>
      <c r="P318">
        <v>0.35499999999999998</v>
      </c>
      <c r="Q318">
        <v>0.31</v>
      </c>
      <c r="R318">
        <v>100</v>
      </c>
      <c r="S318">
        <v>-0.6</v>
      </c>
      <c r="T318">
        <v>-0.7</v>
      </c>
      <c r="U318">
        <v>1.7</v>
      </c>
      <c r="V318">
        <v>0.7</v>
      </c>
    </row>
    <row r="319" spans="1:22" x14ac:dyDescent="0.45">
      <c r="A319">
        <v>318</v>
      </c>
      <c r="B319" t="s">
        <v>543</v>
      </c>
      <c r="C319" t="s">
        <v>132</v>
      </c>
      <c r="D319">
        <v>106</v>
      </c>
      <c r="E319">
        <v>386</v>
      </c>
      <c r="F319">
        <v>5</v>
      </c>
      <c r="G319">
        <v>29</v>
      </c>
      <c r="H319">
        <v>41</v>
      </c>
      <c r="I319">
        <v>1</v>
      </c>
      <c r="J319" s="3">
        <v>5.1999999999999998E-2</v>
      </c>
      <c r="K319" s="3">
        <v>0.159</v>
      </c>
      <c r="L319">
        <v>8.6999999999999994E-2</v>
      </c>
      <c r="M319">
        <v>0.29199999999999998</v>
      </c>
      <c r="N319">
        <v>0.255</v>
      </c>
      <c r="O319">
        <v>0.29599999999999999</v>
      </c>
      <c r="P319">
        <v>0.34200000000000003</v>
      </c>
      <c r="Q319">
        <v>0.28199999999999997</v>
      </c>
      <c r="R319">
        <v>81</v>
      </c>
      <c r="S319">
        <v>-0.2</v>
      </c>
      <c r="T319">
        <v>-8.6999999999999993</v>
      </c>
      <c r="U319">
        <v>2.5</v>
      </c>
      <c r="V319">
        <v>0.7</v>
      </c>
    </row>
    <row r="320" spans="1:22" x14ac:dyDescent="0.45">
      <c r="A320">
        <v>319</v>
      </c>
      <c r="B320" t="s">
        <v>570</v>
      </c>
      <c r="C320" t="s">
        <v>63</v>
      </c>
      <c r="D320">
        <v>91</v>
      </c>
      <c r="E320">
        <v>284</v>
      </c>
      <c r="F320">
        <v>5</v>
      </c>
      <c r="G320">
        <v>30</v>
      </c>
      <c r="H320">
        <v>25</v>
      </c>
      <c r="I320">
        <v>7</v>
      </c>
      <c r="J320" s="3">
        <v>9.0999999999999998E-2</v>
      </c>
      <c r="K320" s="3">
        <v>0.36299999999999999</v>
      </c>
      <c r="L320">
        <v>0.126</v>
      </c>
      <c r="M320">
        <v>0.34</v>
      </c>
      <c r="N320">
        <v>0.216</v>
      </c>
      <c r="O320">
        <v>0.29599999999999999</v>
      </c>
      <c r="P320">
        <v>0.34200000000000003</v>
      </c>
      <c r="Q320">
        <v>0.28499999999999998</v>
      </c>
      <c r="R320">
        <v>83</v>
      </c>
      <c r="S320">
        <v>-0.1</v>
      </c>
      <c r="T320">
        <v>-5.8</v>
      </c>
      <c r="U320">
        <v>2.4</v>
      </c>
      <c r="V320">
        <v>0.7</v>
      </c>
    </row>
    <row r="321" spans="1:22" x14ac:dyDescent="0.45">
      <c r="A321">
        <v>320</v>
      </c>
      <c r="B321" t="s">
        <v>791</v>
      </c>
      <c r="C321" t="s">
        <v>38</v>
      </c>
      <c r="D321">
        <v>39</v>
      </c>
      <c r="E321">
        <v>140</v>
      </c>
      <c r="F321">
        <v>3</v>
      </c>
      <c r="G321">
        <v>16</v>
      </c>
      <c r="H321">
        <v>14</v>
      </c>
      <c r="I321">
        <v>0</v>
      </c>
      <c r="J321" s="3">
        <v>6.8000000000000005E-2</v>
      </c>
      <c r="K321" s="3">
        <v>0.12</v>
      </c>
      <c r="L321">
        <v>0.127</v>
      </c>
      <c r="M321">
        <v>0.248</v>
      </c>
      <c r="N321">
        <v>0.23499999999999999</v>
      </c>
      <c r="O321">
        <v>0.29599999999999999</v>
      </c>
      <c r="P321">
        <v>0.36299999999999999</v>
      </c>
      <c r="Q321">
        <v>0.29199999999999998</v>
      </c>
      <c r="R321">
        <v>88</v>
      </c>
      <c r="S321">
        <v>-0.3</v>
      </c>
      <c r="T321">
        <v>-2.2999999999999998</v>
      </c>
      <c r="U321">
        <v>3.8</v>
      </c>
      <c r="V321">
        <v>0.6</v>
      </c>
    </row>
    <row r="322" spans="1:22" x14ac:dyDescent="0.45">
      <c r="A322">
        <v>321</v>
      </c>
      <c r="B322" t="s">
        <v>584</v>
      </c>
      <c r="C322" t="s">
        <v>153</v>
      </c>
      <c r="D322">
        <v>101</v>
      </c>
      <c r="E322">
        <v>359</v>
      </c>
      <c r="F322">
        <v>15</v>
      </c>
      <c r="G322">
        <v>40</v>
      </c>
      <c r="H322">
        <v>32</v>
      </c>
      <c r="I322">
        <v>2</v>
      </c>
      <c r="J322" s="3">
        <v>0.13500000000000001</v>
      </c>
      <c r="K322" s="3">
        <v>0.40500000000000003</v>
      </c>
      <c r="L322">
        <v>0.189</v>
      </c>
      <c r="M322">
        <v>0.26100000000000001</v>
      </c>
      <c r="N322">
        <v>0.17399999999999999</v>
      </c>
      <c r="O322">
        <v>0.29599999999999999</v>
      </c>
      <c r="P322">
        <v>0.36299999999999999</v>
      </c>
      <c r="Q322">
        <v>0.29499999999999998</v>
      </c>
      <c r="R322">
        <v>90</v>
      </c>
      <c r="S322">
        <v>-0.1</v>
      </c>
      <c r="T322">
        <v>-4.4000000000000004</v>
      </c>
      <c r="U322">
        <v>-1.5</v>
      </c>
      <c r="V322">
        <v>0.6</v>
      </c>
    </row>
    <row r="323" spans="1:22" x14ac:dyDescent="0.45">
      <c r="A323">
        <v>322</v>
      </c>
      <c r="B323" t="s">
        <v>418</v>
      </c>
      <c r="C323" t="s">
        <v>141</v>
      </c>
      <c r="D323">
        <v>79</v>
      </c>
      <c r="E323">
        <v>306</v>
      </c>
      <c r="F323">
        <v>10</v>
      </c>
      <c r="G323">
        <v>29</v>
      </c>
      <c r="H323">
        <v>35</v>
      </c>
      <c r="I323">
        <v>4</v>
      </c>
      <c r="J323" s="3">
        <v>8.3000000000000004E-2</v>
      </c>
      <c r="K323" s="3">
        <v>0.23599999999999999</v>
      </c>
      <c r="L323">
        <v>0.17299999999999999</v>
      </c>
      <c r="M323">
        <v>0.28499999999999998</v>
      </c>
      <c r="N323">
        <v>0.23899999999999999</v>
      </c>
      <c r="O323">
        <v>0.311</v>
      </c>
      <c r="P323">
        <v>0.41099999999999998</v>
      </c>
      <c r="Q323">
        <v>0.316</v>
      </c>
      <c r="R323">
        <v>106</v>
      </c>
      <c r="S323">
        <v>-0.6</v>
      </c>
      <c r="T323">
        <v>1.7</v>
      </c>
      <c r="U323">
        <v>-5.9</v>
      </c>
      <c r="V323">
        <v>0.6</v>
      </c>
    </row>
    <row r="324" spans="1:22" x14ac:dyDescent="0.45">
      <c r="A324">
        <v>323</v>
      </c>
      <c r="B324" t="s">
        <v>762</v>
      </c>
      <c r="C324" t="s">
        <v>74</v>
      </c>
      <c r="D324">
        <v>75</v>
      </c>
      <c r="E324">
        <v>217</v>
      </c>
      <c r="F324">
        <v>4</v>
      </c>
      <c r="G324">
        <v>17</v>
      </c>
      <c r="H324">
        <v>18</v>
      </c>
      <c r="I324">
        <v>3</v>
      </c>
      <c r="J324" s="3">
        <v>8.7999999999999995E-2</v>
      </c>
      <c r="K324" s="3">
        <v>0.307</v>
      </c>
      <c r="L324">
        <v>0.109</v>
      </c>
      <c r="M324">
        <v>0.28599999999999998</v>
      </c>
      <c r="N324">
        <v>0.20399999999999999</v>
      </c>
      <c r="O324">
        <v>0.29599999999999999</v>
      </c>
      <c r="P324">
        <v>0.313</v>
      </c>
      <c r="Q324">
        <v>0.27800000000000002</v>
      </c>
      <c r="R324">
        <v>73</v>
      </c>
      <c r="S324">
        <v>-0.2</v>
      </c>
      <c r="T324">
        <v>-7.1</v>
      </c>
      <c r="U324">
        <v>5.9</v>
      </c>
      <c r="V324">
        <v>0.6</v>
      </c>
    </row>
    <row r="325" spans="1:22" x14ac:dyDescent="0.45">
      <c r="A325">
        <v>324</v>
      </c>
      <c r="B325" t="s">
        <v>281</v>
      </c>
      <c r="C325" t="s">
        <v>139</v>
      </c>
      <c r="D325">
        <v>147</v>
      </c>
      <c r="E325">
        <v>608</v>
      </c>
      <c r="F325">
        <v>21</v>
      </c>
      <c r="G325">
        <v>61</v>
      </c>
      <c r="H325">
        <v>77</v>
      </c>
      <c r="I325">
        <v>1</v>
      </c>
      <c r="J325" s="3">
        <v>6.3E-2</v>
      </c>
      <c r="K325" s="3">
        <v>0.20699999999999999</v>
      </c>
      <c r="L325">
        <v>0.16300000000000001</v>
      </c>
      <c r="M325">
        <v>0.28699999999999998</v>
      </c>
      <c r="N325">
        <v>0.25</v>
      </c>
      <c r="O325">
        <v>0.308</v>
      </c>
      <c r="P325">
        <v>0.41399999999999998</v>
      </c>
      <c r="Q325">
        <v>0.316</v>
      </c>
      <c r="R325">
        <v>104</v>
      </c>
      <c r="S325">
        <v>-1.5</v>
      </c>
      <c r="T325">
        <v>1.1000000000000001</v>
      </c>
      <c r="U325">
        <v>-14.7</v>
      </c>
      <c r="V325">
        <v>0.6</v>
      </c>
    </row>
    <row r="326" spans="1:22" x14ac:dyDescent="0.45">
      <c r="A326">
        <v>325</v>
      </c>
      <c r="B326" t="s">
        <v>534</v>
      </c>
      <c r="C326" t="s">
        <v>141</v>
      </c>
      <c r="D326">
        <v>71</v>
      </c>
      <c r="E326">
        <v>251</v>
      </c>
      <c r="F326">
        <v>5</v>
      </c>
      <c r="G326">
        <v>25</v>
      </c>
      <c r="H326">
        <v>28</v>
      </c>
      <c r="I326">
        <v>2</v>
      </c>
      <c r="J326" s="3">
        <v>8.2000000000000003E-2</v>
      </c>
      <c r="K326" s="3">
        <v>0.246</v>
      </c>
      <c r="L326">
        <v>0.11799999999999999</v>
      </c>
      <c r="M326">
        <v>0.26200000000000001</v>
      </c>
      <c r="N326">
        <v>0.21199999999999999</v>
      </c>
      <c r="O326">
        <v>0.27900000000000003</v>
      </c>
      <c r="P326">
        <v>0.33</v>
      </c>
      <c r="Q326">
        <v>0.27</v>
      </c>
      <c r="R326">
        <v>76</v>
      </c>
      <c r="S326">
        <v>-0.2</v>
      </c>
      <c r="T326">
        <v>-7.3</v>
      </c>
      <c r="U326">
        <v>4.9000000000000004</v>
      </c>
      <c r="V326">
        <v>0.6</v>
      </c>
    </row>
    <row r="327" spans="1:22" x14ac:dyDescent="0.45">
      <c r="A327">
        <v>326</v>
      </c>
      <c r="B327" t="s">
        <v>430</v>
      </c>
      <c r="C327" t="s">
        <v>63</v>
      </c>
      <c r="D327">
        <v>55</v>
      </c>
      <c r="E327">
        <v>225</v>
      </c>
      <c r="F327">
        <v>3</v>
      </c>
      <c r="G327">
        <v>28</v>
      </c>
      <c r="H327">
        <v>22</v>
      </c>
      <c r="I327">
        <v>12</v>
      </c>
      <c r="J327" s="3">
        <v>0.114</v>
      </c>
      <c r="K327" s="3">
        <v>0.24399999999999999</v>
      </c>
      <c r="L327">
        <v>0.13100000000000001</v>
      </c>
      <c r="M327">
        <v>0.311</v>
      </c>
      <c r="N327">
        <v>0.23699999999999999</v>
      </c>
      <c r="O327">
        <v>0.33600000000000002</v>
      </c>
      <c r="P327">
        <v>0.36799999999999999</v>
      </c>
      <c r="Q327">
        <v>0.315</v>
      </c>
      <c r="R327">
        <v>104</v>
      </c>
      <c r="S327">
        <v>0.9</v>
      </c>
      <c r="T327">
        <v>1.9</v>
      </c>
      <c r="U327">
        <v>-3.5</v>
      </c>
      <c r="V327">
        <v>0.6</v>
      </c>
    </row>
    <row r="328" spans="1:22" x14ac:dyDescent="0.45">
      <c r="A328">
        <v>327</v>
      </c>
      <c r="B328" t="s">
        <v>443</v>
      </c>
      <c r="C328" t="s">
        <v>215</v>
      </c>
      <c r="D328">
        <v>55</v>
      </c>
      <c r="E328">
        <v>226</v>
      </c>
      <c r="F328">
        <v>2</v>
      </c>
      <c r="G328">
        <v>21</v>
      </c>
      <c r="H328">
        <v>24</v>
      </c>
      <c r="I328">
        <v>1</v>
      </c>
      <c r="J328" s="3">
        <v>8.8999999999999996E-2</v>
      </c>
      <c r="K328" s="3">
        <v>0.111</v>
      </c>
      <c r="L328">
        <v>7.1999999999999995E-2</v>
      </c>
      <c r="M328">
        <v>0.28399999999999997</v>
      </c>
      <c r="N328">
        <v>0.25700000000000001</v>
      </c>
      <c r="O328">
        <v>0.33800000000000002</v>
      </c>
      <c r="P328">
        <v>0.33</v>
      </c>
      <c r="Q328">
        <v>0.30299999999999999</v>
      </c>
      <c r="R328">
        <v>94</v>
      </c>
      <c r="S328">
        <v>-0.8</v>
      </c>
      <c r="T328">
        <v>-2.4</v>
      </c>
      <c r="U328">
        <v>1.1000000000000001</v>
      </c>
      <c r="V328">
        <v>0.6</v>
      </c>
    </row>
    <row r="329" spans="1:22" x14ac:dyDescent="0.45">
      <c r="A329">
        <v>328</v>
      </c>
      <c r="B329" t="s">
        <v>714</v>
      </c>
      <c r="C329" t="s">
        <v>30</v>
      </c>
      <c r="D329">
        <v>37</v>
      </c>
      <c r="E329">
        <v>132</v>
      </c>
      <c r="F329">
        <v>3</v>
      </c>
      <c r="G329">
        <v>15</v>
      </c>
      <c r="H329">
        <v>14</v>
      </c>
      <c r="I329">
        <v>2</v>
      </c>
      <c r="J329" s="3">
        <v>6.7000000000000004E-2</v>
      </c>
      <c r="K329" s="3">
        <v>0.16700000000000001</v>
      </c>
      <c r="L329">
        <v>0.14099999999999999</v>
      </c>
      <c r="M329">
        <v>0.28100000000000003</v>
      </c>
      <c r="N329">
        <v>0.251</v>
      </c>
      <c r="O329">
        <v>0.30399999999999999</v>
      </c>
      <c r="P329">
        <v>0.39200000000000002</v>
      </c>
      <c r="Q329">
        <v>0.30399999999999999</v>
      </c>
      <c r="R329">
        <v>102</v>
      </c>
      <c r="S329">
        <v>-0.1</v>
      </c>
      <c r="T329">
        <v>0.1</v>
      </c>
      <c r="U329">
        <v>1.4</v>
      </c>
      <c r="V329">
        <v>0.6</v>
      </c>
    </row>
    <row r="330" spans="1:22" x14ac:dyDescent="0.45">
      <c r="A330">
        <v>329</v>
      </c>
      <c r="B330" t="s">
        <v>611</v>
      </c>
      <c r="C330" t="s">
        <v>32</v>
      </c>
      <c r="D330">
        <v>42</v>
      </c>
      <c r="E330">
        <v>158</v>
      </c>
      <c r="F330">
        <v>3</v>
      </c>
      <c r="G330">
        <v>22</v>
      </c>
      <c r="H330">
        <v>16</v>
      </c>
      <c r="I330">
        <v>10</v>
      </c>
      <c r="J330" s="3">
        <v>9.4E-2</v>
      </c>
      <c r="K330" s="3">
        <v>0.27200000000000002</v>
      </c>
      <c r="L330">
        <v>0.11600000000000001</v>
      </c>
      <c r="M330">
        <v>0.313</v>
      </c>
      <c r="N330">
        <v>0.23400000000000001</v>
      </c>
      <c r="O330">
        <v>0.315</v>
      </c>
      <c r="P330">
        <v>0.35</v>
      </c>
      <c r="Q330">
        <v>0.29699999999999999</v>
      </c>
      <c r="R330">
        <v>96</v>
      </c>
      <c r="S330">
        <v>1</v>
      </c>
      <c r="T330">
        <v>0.2</v>
      </c>
      <c r="U330">
        <v>0.6</v>
      </c>
      <c r="V330">
        <v>0.6</v>
      </c>
    </row>
    <row r="331" spans="1:22" x14ac:dyDescent="0.45">
      <c r="A331">
        <v>330</v>
      </c>
      <c r="B331" t="s">
        <v>435</v>
      </c>
      <c r="C331" t="s">
        <v>32</v>
      </c>
      <c r="D331">
        <v>83</v>
      </c>
      <c r="E331">
        <v>267</v>
      </c>
      <c r="F331">
        <v>8</v>
      </c>
      <c r="G331">
        <v>28</v>
      </c>
      <c r="H331">
        <v>31</v>
      </c>
      <c r="I331">
        <v>1</v>
      </c>
      <c r="J331" s="3">
        <v>8.7999999999999995E-2</v>
      </c>
      <c r="K331" s="3">
        <v>0.28399999999999997</v>
      </c>
      <c r="L331">
        <v>0.158</v>
      </c>
      <c r="M331">
        <v>0.25600000000000001</v>
      </c>
      <c r="N331">
        <v>0.20100000000000001</v>
      </c>
      <c r="O331">
        <v>0.30099999999999999</v>
      </c>
      <c r="P331">
        <v>0.35899999999999999</v>
      </c>
      <c r="Q331">
        <v>0.29599999999999999</v>
      </c>
      <c r="R331">
        <v>95</v>
      </c>
      <c r="S331">
        <v>-0.3</v>
      </c>
      <c r="T331">
        <v>-1.8</v>
      </c>
      <c r="U331">
        <v>-1</v>
      </c>
      <c r="V331">
        <v>0.6</v>
      </c>
    </row>
    <row r="332" spans="1:22" x14ac:dyDescent="0.45">
      <c r="A332">
        <v>331</v>
      </c>
      <c r="B332" t="s">
        <v>765</v>
      </c>
      <c r="C332" t="s">
        <v>38</v>
      </c>
      <c r="D332">
        <v>86</v>
      </c>
      <c r="E332">
        <v>222</v>
      </c>
      <c r="F332">
        <v>2</v>
      </c>
      <c r="G332">
        <v>21</v>
      </c>
      <c r="H332">
        <v>20</v>
      </c>
      <c r="I332">
        <v>2</v>
      </c>
      <c r="J332" s="3">
        <v>0.11700000000000001</v>
      </c>
      <c r="K332" s="3">
        <v>0.32800000000000001</v>
      </c>
      <c r="L332">
        <v>8.6999999999999994E-2</v>
      </c>
      <c r="M332">
        <v>0.32300000000000001</v>
      </c>
      <c r="N332">
        <v>0.21</v>
      </c>
      <c r="O332">
        <v>0.30299999999999999</v>
      </c>
      <c r="P332">
        <v>0.29699999999999999</v>
      </c>
      <c r="Q332">
        <v>0.27400000000000002</v>
      </c>
      <c r="R332">
        <v>75</v>
      </c>
      <c r="S332">
        <v>-0.5</v>
      </c>
      <c r="T332">
        <v>-7</v>
      </c>
      <c r="U332">
        <v>5.4</v>
      </c>
      <c r="V332">
        <v>0.6</v>
      </c>
    </row>
    <row r="333" spans="1:22" x14ac:dyDescent="0.45">
      <c r="A333">
        <v>332</v>
      </c>
      <c r="B333" t="s">
        <v>375</v>
      </c>
      <c r="C333" t="s">
        <v>184</v>
      </c>
      <c r="D333">
        <v>98</v>
      </c>
      <c r="E333">
        <v>397</v>
      </c>
      <c r="F333">
        <v>11</v>
      </c>
      <c r="G333">
        <v>48</v>
      </c>
      <c r="H333">
        <v>46</v>
      </c>
      <c r="I333">
        <v>9</v>
      </c>
      <c r="J333" s="3">
        <v>0.124</v>
      </c>
      <c r="K333" s="3">
        <v>0.311</v>
      </c>
      <c r="L333">
        <v>0.16900000000000001</v>
      </c>
      <c r="M333">
        <v>0.32600000000000001</v>
      </c>
      <c r="N333">
        <v>0.23400000000000001</v>
      </c>
      <c r="O333">
        <v>0.33100000000000002</v>
      </c>
      <c r="P333">
        <v>0.40300000000000002</v>
      </c>
      <c r="Q333">
        <v>0.32200000000000001</v>
      </c>
      <c r="R333">
        <v>93</v>
      </c>
      <c r="S333">
        <v>1.3</v>
      </c>
      <c r="T333">
        <v>-2</v>
      </c>
      <c r="U333">
        <v>-5.7</v>
      </c>
      <c r="V333">
        <v>0.6</v>
      </c>
    </row>
    <row r="334" spans="1:22" x14ac:dyDescent="0.45">
      <c r="A334">
        <v>333</v>
      </c>
      <c r="B334" t="s">
        <v>483</v>
      </c>
      <c r="C334" t="s">
        <v>184</v>
      </c>
      <c r="D334">
        <v>124</v>
      </c>
      <c r="E334">
        <v>357</v>
      </c>
      <c r="F334">
        <v>5</v>
      </c>
      <c r="G334">
        <v>46</v>
      </c>
      <c r="H334">
        <v>41</v>
      </c>
      <c r="I334">
        <v>4</v>
      </c>
      <c r="J334" s="3">
        <v>7.5999999999999998E-2</v>
      </c>
      <c r="K334" s="3">
        <v>0.255</v>
      </c>
      <c r="L334">
        <v>0.13200000000000001</v>
      </c>
      <c r="M334">
        <v>0.33500000000000002</v>
      </c>
      <c r="N334">
        <v>0.255</v>
      </c>
      <c r="O334">
        <v>0.313</v>
      </c>
      <c r="P334">
        <v>0.38700000000000001</v>
      </c>
      <c r="Q334">
        <v>0.30599999999999999</v>
      </c>
      <c r="R334">
        <v>82</v>
      </c>
      <c r="S334">
        <v>-1.4</v>
      </c>
      <c r="T334">
        <v>-8.8000000000000007</v>
      </c>
      <c r="U334">
        <v>2.5</v>
      </c>
      <c r="V334">
        <v>0.6</v>
      </c>
    </row>
    <row r="335" spans="1:22" x14ac:dyDescent="0.45">
      <c r="A335">
        <v>334</v>
      </c>
      <c r="B335" t="s">
        <v>618</v>
      </c>
      <c r="C335" t="s">
        <v>23</v>
      </c>
      <c r="D335">
        <v>49</v>
      </c>
      <c r="E335">
        <v>189</v>
      </c>
      <c r="F335">
        <v>1</v>
      </c>
      <c r="G335">
        <v>19</v>
      </c>
      <c r="H335">
        <v>21</v>
      </c>
      <c r="I335">
        <v>2</v>
      </c>
      <c r="J335" s="3">
        <v>4.8000000000000001E-2</v>
      </c>
      <c r="K335" s="3">
        <v>8.8999999999999996E-2</v>
      </c>
      <c r="L335">
        <v>6.8000000000000005E-2</v>
      </c>
      <c r="M335">
        <v>0.29299999999999998</v>
      </c>
      <c r="N335">
        <v>0.27300000000000002</v>
      </c>
      <c r="O335">
        <v>0.307</v>
      </c>
      <c r="P335">
        <v>0.34100000000000003</v>
      </c>
      <c r="Q335">
        <v>0.28599999999999998</v>
      </c>
      <c r="R335">
        <v>82</v>
      </c>
      <c r="S335">
        <v>-0.2</v>
      </c>
      <c r="T335">
        <v>-4.0999999999999996</v>
      </c>
      <c r="U335">
        <v>3.4</v>
      </c>
      <c r="V335">
        <v>0.6</v>
      </c>
    </row>
    <row r="336" spans="1:22" x14ac:dyDescent="0.45">
      <c r="A336">
        <v>335</v>
      </c>
      <c r="B336" t="s">
        <v>540</v>
      </c>
      <c r="C336" t="s">
        <v>25</v>
      </c>
      <c r="D336">
        <v>40</v>
      </c>
      <c r="E336">
        <v>143</v>
      </c>
      <c r="F336">
        <v>5</v>
      </c>
      <c r="G336">
        <v>16</v>
      </c>
      <c r="H336">
        <v>20</v>
      </c>
      <c r="I336">
        <v>3</v>
      </c>
      <c r="J336" s="3">
        <v>5.8999999999999997E-2</v>
      </c>
      <c r="K336" s="3">
        <v>0.32</v>
      </c>
      <c r="L336">
        <v>0.18099999999999999</v>
      </c>
      <c r="M336">
        <v>0.28899999999999998</v>
      </c>
      <c r="N336">
        <v>0.22</v>
      </c>
      <c r="O336">
        <v>0.27100000000000002</v>
      </c>
      <c r="P336">
        <v>0.40100000000000002</v>
      </c>
      <c r="Q336">
        <v>0.29199999999999998</v>
      </c>
      <c r="R336">
        <v>90</v>
      </c>
      <c r="S336">
        <v>0.1</v>
      </c>
      <c r="T336">
        <v>-1.6</v>
      </c>
      <c r="U336">
        <v>2.6</v>
      </c>
      <c r="V336">
        <v>0.6</v>
      </c>
    </row>
    <row r="337" spans="1:22" x14ac:dyDescent="0.45">
      <c r="A337">
        <v>336</v>
      </c>
      <c r="B337" t="s">
        <v>767</v>
      </c>
      <c r="C337" t="s">
        <v>196</v>
      </c>
      <c r="D337">
        <v>38</v>
      </c>
      <c r="E337">
        <v>141</v>
      </c>
      <c r="F337">
        <v>4</v>
      </c>
      <c r="G337">
        <v>21</v>
      </c>
      <c r="H337">
        <v>14</v>
      </c>
      <c r="I337">
        <v>3</v>
      </c>
      <c r="J337" s="3">
        <v>7.4999999999999997E-2</v>
      </c>
      <c r="K337" s="3">
        <v>0.185</v>
      </c>
      <c r="L337">
        <v>0.14499999999999999</v>
      </c>
      <c r="M337">
        <v>0.31</v>
      </c>
      <c r="N337">
        <v>0.26900000000000002</v>
      </c>
      <c r="O337">
        <v>0.32400000000000001</v>
      </c>
      <c r="P337">
        <v>0.41399999999999998</v>
      </c>
      <c r="Q337">
        <v>0.32400000000000001</v>
      </c>
      <c r="R337">
        <v>115</v>
      </c>
      <c r="S337">
        <v>0.1</v>
      </c>
      <c r="T337">
        <v>2.5</v>
      </c>
      <c r="U337">
        <v>-1.4</v>
      </c>
      <c r="V337">
        <v>0.6</v>
      </c>
    </row>
    <row r="338" spans="1:22" x14ac:dyDescent="0.45">
      <c r="A338">
        <v>337</v>
      </c>
      <c r="B338" t="s">
        <v>687</v>
      </c>
      <c r="C338" t="s">
        <v>25</v>
      </c>
      <c r="D338">
        <v>58</v>
      </c>
      <c r="E338">
        <v>200</v>
      </c>
      <c r="F338">
        <v>4</v>
      </c>
      <c r="G338">
        <v>22</v>
      </c>
      <c r="H338">
        <v>19</v>
      </c>
      <c r="I338">
        <v>10</v>
      </c>
      <c r="J338" s="3">
        <v>8.1000000000000003E-2</v>
      </c>
      <c r="K338" s="3">
        <v>0.216</v>
      </c>
      <c r="L338">
        <v>9.4E-2</v>
      </c>
      <c r="M338">
        <v>0.313</v>
      </c>
      <c r="N338">
        <v>0.253</v>
      </c>
      <c r="O338">
        <v>0.317</v>
      </c>
      <c r="P338">
        <v>0.34699999999999998</v>
      </c>
      <c r="Q338">
        <v>0.29599999999999999</v>
      </c>
      <c r="R338">
        <v>93</v>
      </c>
      <c r="S338">
        <v>0.5</v>
      </c>
      <c r="T338">
        <v>-1.1000000000000001</v>
      </c>
      <c r="U338">
        <v>0.2</v>
      </c>
      <c r="V338">
        <v>0.6</v>
      </c>
    </row>
    <row r="339" spans="1:22" x14ac:dyDescent="0.45">
      <c r="A339">
        <v>338</v>
      </c>
      <c r="B339" t="s">
        <v>1015</v>
      </c>
      <c r="C339" t="s">
        <v>139</v>
      </c>
      <c r="D339">
        <v>56</v>
      </c>
      <c r="E339">
        <v>191</v>
      </c>
      <c r="F339">
        <v>2</v>
      </c>
      <c r="G339">
        <v>21</v>
      </c>
      <c r="H339">
        <v>15</v>
      </c>
      <c r="I339">
        <v>5</v>
      </c>
      <c r="J339" s="3">
        <v>8.8999999999999996E-2</v>
      </c>
      <c r="K339" s="3">
        <v>0.255</v>
      </c>
      <c r="L339">
        <v>9.0999999999999998E-2</v>
      </c>
      <c r="M339">
        <v>0.30499999999999999</v>
      </c>
      <c r="N339">
        <v>0.22600000000000001</v>
      </c>
      <c r="O339">
        <v>0.30499999999999999</v>
      </c>
      <c r="P339">
        <v>0.317</v>
      </c>
      <c r="Q339">
        <v>0.28100000000000003</v>
      </c>
      <c r="R339">
        <v>80</v>
      </c>
      <c r="S339">
        <v>0.7</v>
      </c>
      <c r="T339">
        <v>-3.9</v>
      </c>
      <c r="U339">
        <v>3.3</v>
      </c>
      <c r="V339">
        <v>0.6</v>
      </c>
    </row>
    <row r="340" spans="1:22" x14ac:dyDescent="0.45">
      <c r="A340">
        <v>339</v>
      </c>
      <c r="B340" t="s">
        <v>647</v>
      </c>
      <c r="C340" t="s">
        <v>63</v>
      </c>
      <c r="D340">
        <v>29</v>
      </c>
      <c r="E340">
        <v>109</v>
      </c>
      <c r="F340">
        <v>2</v>
      </c>
      <c r="G340">
        <v>13</v>
      </c>
      <c r="H340">
        <v>13</v>
      </c>
      <c r="I340">
        <v>4</v>
      </c>
      <c r="J340" s="3">
        <v>8.7999999999999995E-2</v>
      </c>
      <c r="K340" s="3">
        <v>0.32500000000000001</v>
      </c>
      <c r="L340">
        <v>0.128</v>
      </c>
      <c r="M340">
        <v>0.38400000000000001</v>
      </c>
      <c r="N340">
        <v>0.25900000000000001</v>
      </c>
      <c r="O340">
        <v>0.33400000000000002</v>
      </c>
      <c r="P340">
        <v>0.38800000000000001</v>
      </c>
      <c r="Q340">
        <v>0.32</v>
      </c>
      <c r="R340">
        <v>107</v>
      </c>
      <c r="S340">
        <v>0.6</v>
      </c>
      <c r="T340">
        <v>1.5</v>
      </c>
      <c r="U340">
        <v>0.4</v>
      </c>
      <c r="V340">
        <v>0.6</v>
      </c>
    </row>
    <row r="341" spans="1:22" x14ac:dyDescent="0.45">
      <c r="A341">
        <v>340</v>
      </c>
      <c r="B341" t="s">
        <v>471</v>
      </c>
      <c r="C341" t="s">
        <v>56</v>
      </c>
      <c r="D341">
        <v>98</v>
      </c>
      <c r="E341">
        <v>236</v>
      </c>
      <c r="F341">
        <v>4</v>
      </c>
      <c r="G341">
        <v>43</v>
      </c>
      <c r="H341">
        <v>21</v>
      </c>
      <c r="I341">
        <v>33</v>
      </c>
      <c r="J341" s="3">
        <v>6.4000000000000001E-2</v>
      </c>
      <c r="K341" s="3">
        <v>0.245</v>
      </c>
      <c r="L341">
        <v>0.105</v>
      </c>
      <c r="M341">
        <v>0.32400000000000001</v>
      </c>
      <c r="N341">
        <v>0.251</v>
      </c>
      <c r="O341">
        <v>0.309</v>
      </c>
      <c r="P341">
        <v>0.35599999999999998</v>
      </c>
      <c r="Q341">
        <v>0.29499999999999998</v>
      </c>
      <c r="R341">
        <v>86</v>
      </c>
      <c r="S341">
        <v>4.0999999999999996</v>
      </c>
      <c r="T341">
        <v>0.4</v>
      </c>
      <c r="U341">
        <v>-2.5</v>
      </c>
      <c r="V341">
        <v>0.6</v>
      </c>
    </row>
    <row r="342" spans="1:22" x14ac:dyDescent="0.45">
      <c r="A342">
        <v>341</v>
      </c>
      <c r="B342" t="s">
        <v>706</v>
      </c>
      <c r="C342" t="s">
        <v>113</v>
      </c>
      <c r="D342">
        <v>55</v>
      </c>
      <c r="E342">
        <v>179</v>
      </c>
      <c r="F342">
        <v>7</v>
      </c>
      <c r="G342">
        <v>18</v>
      </c>
      <c r="H342">
        <v>23</v>
      </c>
      <c r="I342">
        <v>0</v>
      </c>
      <c r="J342" s="3">
        <v>5.7000000000000002E-2</v>
      </c>
      <c r="K342" s="3">
        <v>0.34200000000000003</v>
      </c>
      <c r="L342">
        <v>0.182</v>
      </c>
      <c r="M342">
        <v>0.30499999999999999</v>
      </c>
      <c r="N342">
        <v>0.223</v>
      </c>
      <c r="O342">
        <v>0.27500000000000002</v>
      </c>
      <c r="P342">
        <v>0.40500000000000003</v>
      </c>
      <c r="Q342">
        <v>0.29599999999999999</v>
      </c>
      <c r="R342">
        <v>95</v>
      </c>
      <c r="S342">
        <v>-0.5</v>
      </c>
      <c r="T342">
        <v>-1.5</v>
      </c>
      <c r="U342">
        <v>1.2</v>
      </c>
      <c r="V342">
        <v>0.6</v>
      </c>
    </row>
    <row r="343" spans="1:22" x14ac:dyDescent="0.45">
      <c r="A343">
        <v>342</v>
      </c>
      <c r="B343" t="s">
        <v>850</v>
      </c>
      <c r="C343" t="s">
        <v>38</v>
      </c>
      <c r="D343">
        <v>47</v>
      </c>
      <c r="E343">
        <v>185</v>
      </c>
      <c r="F343">
        <v>4</v>
      </c>
      <c r="G343">
        <v>21</v>
      </c>
      <c r="H343">
        <v>20</v>
      </c>
      <c r="I343">
        <v>3</v>
      </c>
      <c r="J343" s="3">
        <v>0.108</v>
      </c>
      <c r="K343" s="3">
        <v>0.23300000000000001</v>
      </c>
      <c r="L343">
        <v>0.122</v>
      </c>
      <c r="M343">
        <v>0.29199999999999998</v>
      </c>
      <c r="N343">
        <v>0.23400000000000001</v>
      </c>
      <c r="O343">
        <v>0.32200000000000001</v>
      </c>
      <c r="P343">
        <v>0.35499999999999998</v>
      </c>
      <c r="Q343">
        <v>0.30199999999999999</v>
      </c>
      <c r="R343">
        <v>95</v>
      </c>
      <c r="S343">
        <v>-0.6</v>
      </c>
      <c r="T343">
        <v>-1.6</v>
      </c>
      <c r="U343">
        <v>1</v>
      </c>
      <c r="V343">
        <v>0.6</v>
      </c>
    </row>
    <row r="344" spans="1:22" x14ac:dyDescent="0.45">
      <c r="A344">
        <v>343</v>
      </c>
      <c r="B344" t="s">
        <v>648</v>
      </c>
      <c r="C344" t="s">
        <v>36</v>
      </c>
      <c r="D344">
        <v>51</v>
      </c>
      <c r="E344">
        <v>216</v>
      </c>
      <c r="F344">
        <v>4</v>
      </c>
      <c r="G344">
        <v>21</v>
      </c>
      <c r="H344">
        <v>22</v>
      </c>
      <c r="I344">
        <v>3</v>
      </c>
      <c r="J344" s="3">
        <v>6.3E-2</v>
      </c>
      <c r="K344" s="3">
        <v>0.22500000000000001</v>
      </c>
      <c r="L344">
        <v>0.112</v>
      </c>
      <c r="M344">
        <v>0.28899999999999998</v>
      </c>
      <c r="N344">
        <v>0.23200000000000001</v>
      </c>
      <c r="O344">
        <v>0.29099999999999998</v>
      </c>
      <c r="P344">
        <v>0.34499999999999997</v>
      </c>
      <c r="Q344">
        <v>0.28100000000000003</v>
      </c>
      <c r="R344">
        <v>83</v>
      </c>
      <c r="S344">
        <v>-0.3</v>
      </c>
      <c r="T344">
        <v>-4.5</v>
      </c>
      <c r="U344">
        <v>2.9</v>
      </c>
      <c r="V344">
        <v>0.6</v>
      </c>
    </row>
    <row r="345" spans="1:22" x14ac:dyDescent="0.45">
      <c r="A345">
        <v>344</v>
      </c>
      <c r="B345" t="s">
        <v>614</v>
      </c>
      <c r="C345" t="s">
        <v>153</v>
      </c>
      <c r="D345">
        <v>45</v>
      </c>
      <c r="E345">
        <v>166</v>
      </c>
      <c r="F345">
        <v>3</v>
      </c>
      <c r="G345">
        <v>14</v>
      </c>
      <c r="H345">
        <v>13</v>
      </c>
      <c r="I345">
        <v>4</v>
      </c>
      <c r="J345" s="3">
        <v>8.8999999999999996E-2</v>
      </c>
      <c r="K345" s="3">
        <v>0.20499999999999999</v>
      </c>
      <c r="L345">
        <v>0.111</v>
      </c>
      <c r="M345">
        <v>0.26700000000000002</v>
      </c>
      <c r="N345">
        <v>0.222</v>
      </c>
      <c r="O345">
        <v>0.29499999999999998</v>
      </c>
      <c r="P345">
        <v>0.33300000000000002</v>
      </c>
      <c r="Q345">
        <v>0.28100000000000003</v>
      </c>
      <c r="R345">
        <v>80</v>
      </c>
      <c r="S345">
        <v>-0.3</v>
      </c>
      <c r="T345">
        <v>-4.0999999999999996</v>
      </c>
      <c r="U345">
        <v>3.8</v>
      </c>
      <c r="V345">
        <v>0.6</v>
      </c>
    </row>
    <row r="346" spans="1:22" x14ac:dyDescent="0.45">
      <c r="A346">
        <v>345</v>
      </c>
      <c r="B346" t="s">
        <v>800</v>
      </c>
      <c r="C346" t="s">
        <v>42</v>
      </c>
      <c r="D346">
        <v>34</v>
      </c>
      <c r="E346">
        <v>123</v>
      </c>
      <c r="F346">
        <v>2</v>
      </c>
      <c r="G346">
        <v>13</v>
      </c>
      <c r="H346">
        <v>18</v>
      </c>
      <c r="I346">
        <v>1</v>
      </c>
      <c r="J346" s="3">
        <v>5.7000000000000002E-2</v>
      </c>
      <c r="K346" s="3">
        <v>0.20699999999999999</v>
      </c>
      <c r="L346">
        <v>0.114</v>
      </c>
      <c r="M346">
        <v>0.29499999999999998</v>
      </c>
      <c r="N346">
        <v>0.24199999999999999</v>
      </c>
      <c r="O346">
        <v>0.309</v>
      </c>
      <c r="P346">
        <v>0.35599999999999998</v>
      </c>
      <c r="Q346">
        <v>0.29499999999999998</v>
      </c>
      <c r="R346">
        <v>91</v>
      </c>
      <c r="S346">
        <v>-0.1</v>
      </c>
      <c r="T346">
        <v>-1.4</v>
      </c>
      <c r="U346">
        <v>2.7</v>
      </c>
      <c r="V346">
        <v>0.6</v>
      </c>
    </row>
    <row r="347" spans="1:22" x14ac:dyDescent="0.45">
      <c r="A347">
        <v>346</v>
      </c>
      <c r="B347" t="s">
        <v>428</v>
      </c>
      <c r="C347" t="s">
        <v>32</v>
      </c>
      <c r="D347">
        <v>102</v>
      </c>
      <c r="E347">
        <v>415</v>
      </c>
      <c r="F347">
        <v>13</v>
      </c>
      <c r="G347">
        <v>41</v>
      </c>
      <c r="H347">
        <v>40</v>
      </c>
      <c r="I347">
        <v>5</v>
      </c>
      <c r="J347" s="3">
        <v>0.10100000000000001</v>
      </c>
      <c r="K347" s="3">
        <v>0.28499999999999998</v>
      </c>
      <c r="L347">
        <v>0.13300000000000001</v>
      </c>
      <c r="M347">
        <v>0.27900000000000003</v>
      </c>
      <c r="N347">
        <v>0.215</v>
      </c>
      <c r="O347">
        <v>0.29799999999999999</v>
      </c>
      <c r="P347">
        <v>0.34799999999999998</v>
      </c>
      <c r="Q347">
        <v>0.28799999999999998</v>
      </c>
      <c r="R347">
        <v>90</v>
      </c>
      <c r="S347">
        <v>-0.6</v>
      </c>
      <c r="T347">
        <v>-5.5</v>
      </c>
      <c r="U347">
        <v>-2.7</v>
      </c>
      <c r="V347">
        <v>0.5</v>
      </c>
    </row>
    <row r="348" spans="1:22" x14ac:dyDescent="0.45">
      <c r="A348">
        <v>347</v>
      </c>
      <c r="B348" t="s">
        <v>1160</v>
      </c>
      <c r="C348" t="s">
        <v>61</v>
      </c>
      <c r="D348">
        <v>75</v>
      </c>
      <c r="E348">
        <v>218</v>
      </c>
      <c r="F348">
        <v>5</v>
      </c>
      <c r="G348">
        <v>21</v>
      </c>
      <c r="H348">
        <v>19</v>
      </c>
      <c r="I348">
        <v>0</v>
      </c>
      <c r="J348" s="3">
        <v>4.1000000000000002E-2</v>
      </c>
      <c r="K348" s="3">
        <v>0.255</v>
      </c>
      <c r="L348">
        <v>0.109</v>
      </c>
      <c r="M348">
        <v>0.27200000000000002</v>
      </c>
      <c r="N348">
        <v>0.219</v>
      </c>
      <c r="O348">
        <v>0.251</v>
      </c>
      <c r="P348">
        <v>0.32800000000000001</v>
      </c>
      <c r="Q348">
        <v>0.254</v>
      </c>
      <c r="R348">
        <v>65</v>
      </c>
      <c r="S348">
        <v>-0.4</v>
      </c>
      <c r="T348">
        <v>-9.4</v>
      </c>
      <c r="U348">
        <v>7.3</v>
      </c>
      <c r="V348">
        <v>0.5</v>
      </c>
    </row>
    <row r="349" spans="1:22" x14ac:dyDescent="0.45">
      <c r="A349">
        <v>348</v>
      </c>
      <c r="B349" t="s">
        <v>572</v>
      </c>
      <c r="C349" t="s">
        <v>113</v>
      </c>
      <c r="D349">
        <v>61</v>
      </c>
      <c r="E349">
        <v>232</v>
      </c>
      <c r="F349">
        <v>6</v>
      </c>
      <c r="G349">
        <v>25</v>
      </c>
      <c r="H349">
        <v>27</v>
      </c>
      <c r="I349">
        <v>0</v>
      </c>
      <c r="J349" s="3">
        <v>0.11600000000000001</v>
      </c>
      <c r="K349" s="3">
        <v>0.30299999999999999</v>
      </c>
      <c r="L349">
        <v>0.17</v>
      </c>
      <c r="M349">
        <v>0.29699999999999999</v>
      </c>
      <c r="N349">
        <v>0.217</v>
      </c>
      <c r="O349">
        <v>0.314</v>
      </c>
      <c r="P349">
        <v>0.38700000000000001</v>
      </c>
      <c r="Q349">
        <v>0.311</v>
      </c>
      <c r="R349">
        <v>106</v>
      </c>
      <c r="S349">
        <v>-0.5</v>
      </c>
      <c r="T349">
        <v>1</v>
      </c>
      <c r="U349">
        <v>-3.3</v>
      </c>
      <c r="V349">
        <v>0.5</v>
      </c>
    </row>
    <row r="350" spans="1:22" x14ac:dyDescent="0.45">
      <c r="A350">
        <v>349</v>
      </c>
      <c r="B350" t="s">
        <v>478</v>
      </c>
      <c r="C350" t="s">
        <v>149</v>
      </c>
      <c r="D350">
        <v>75</v>
      </c>
      <c r="E350">
        <v>293</v>
      </c>
      <c r="F350">
        <v>7</v>
      </c>
      <c r="G350">
        <v>30</v>
      </c>
      <c r="H350">
        <v>28</v>
      </c>
      <c r="I350">
        <v>3</v>
      </c>
      <c r="J350" s="3">
        <v>0.113</v>
      </c>
      <c r="K350" s="3">
        <v>0.30599999999999999</v>
      </c>
      <c r="L350">
        <v>0.13200000000000001</v>
      </c>
      <c r="M350">
        <v>0.28000000000000003</v>
      </c>
      <c r="N350">
        <v>0.20200000000000001</v>
      </c>
      <c r="O350">
        <v>0.308</v>
      </c>
      <c r="P350">
        <v>0.33400000000000002</v>
      </c>
      <c r="Q350">
        <v>0.28899999999999998</v>
      </c>
      <c r="R350">
        <v>84</v>
      </c>
      <c r="S350">
        <v>-0.3</v>
      </c>
      <c r="T350">
        <v>-5.6</v>
      </c>
      <c r="U350">
        <v>0.8</v>
      </c>
      <c r="V350">
        <v>0.5</v>
      </c>
    </row>
    <row r="351" spans="1:22" x14ac:dyDescent="0.45">
      <c r="A351">
        <v>350</v>
      </c>
      <c r="B351" t="s">
        <v>440</v>
      </c>
      <c r="C351" t="s">
        <v>36</v>
      </c>
      <c r="D351">
        <v>88</v>
      </c>
      <c r="E351">
        <v>326</v>
      </c>
      <c r="F351">
        <v>10</v>
      </c>
      <c r="G351">
        <v>39</v>
      </c>
      <c r="H351">
        <v>35</v>
      </c>
      <c r="I351">
        <v>9</v>
      </c>
      <c r="J351" s="3">
        <v>9.9000000000000005E-2</v>
      </c>
      <c r="K351" s="3">
        <v>0.34599999999999997</v>
      </c>
      <c r="L351">
        <v>0.18</v>
      </c>
      <c r="M351">
        <v>0.29499999999999998</v>
      </c>
      <c r="N351">
        <v>0.20399999999999999</v>
      </c>
      <c r="O351">
        <v>0.28799999999999998</v>
      </c>
      <c r="P351">
        <v>0.38500000000000001</v>
      </c>
      <c r="Q351">
        <v>0.29499999999999998</v>
      </c>
      <c r="R351">
        <v>92</v>
      </c>
      <c r="S351">
        <v>0.2</v>
      </c>
      <c r="T351">
        <v>-2.7</v>
      </c>
      <c r="U351">
        <v>-2.8</v>
      </c>
      <c r="V351">
        <v>0.5</v>
      </c>
    </row>
    <row r="352" spans="1:22" x14ac:dyDescent="0.45">
      <c r="A352">
        <v>351</v>
      </c>
      <c r="B352" t="s">
        <v>900</v>
      </c>
      <c r="C352" t="s">
        <v>101</v>
      </c>
      <c r="D352">
        <v>43</v>
      </c>
      <c r="E352">
        <v>157</v>
      </c>
      <c r="F352">
        <v>3</v>
      </c>
      <c r="G352">
        <v>20</v>
      </c>
      <c r="H352">
        <v>14</v>
      </c>
      <c r="I352">
        <v>1</v>
      </c>
      <c r="J352" s="3">
        <v>9.8000000000000004E-2</v>
      </c>
      <c r="K352" s="3">
        <v>0.29099999999999998</v>
      </c>
      <c r="L352">
        <v>0.14799999999999999</v>
      </c>
      <c r="M352">
        <v>0.34300000000000003</v>
      </c>
      <c r="N352">
        <v>0.249</v>
      </c>
      <c r="O352">
        <v>0.32500000000000001</v>
      </c>
      <c r="P352">
        <v>0.39700000000000002</v>
      </c>
      <c r="Q352">
        <v>0.31900000000000001</v>
      </c>
      <c r="R352">
        <v>110</v>
      </c>
      <c r="S352">
        <v>-0.1</v>
      </c>
      <c r="T352">
        <v>1.7</v>
      </c>
      <c r="U352">
        <v>-2</v>
      </c>
      <c r="V352">
        <v>0.5</v>
      </c>
    </row>
    <row r="353" spans="1:22" x14ac:dyDescent="0.45">
      <c r="A353">
        <v>352</v>
      </c>
      <c r="B353" t="s">
        <v>559</v>
      </c>
      <c r="C353" t="s">
        <v>101</v>
      </c>
      <c r="D353">
        <v>37</v>
      </c>
      <c r="E353">
        <v>135</v>
      </c>
      <c r="F353">
        <v>5</v>
      </c>
      <c r="G353">
        <v>13</v>
      </c>
      <c r="H353">
        <v>18</v>
      </c>
      <c r="I353">
        <v>1</v>
      </c>
      <c r="J353" s="3">
        <v>6.4000000000000001E-2</v>
      </c>
      <c r="K353" s="3">
        <v>0.308</v>
      </c>
      <c r="L353">
        <v>0.18099999999999999</v>
      </c>
      <c r="M353">
        <v>0.255</v>
      </c>
      <c r="N353">
        <v>0.2</v>
      </c>
      <c r="O353">
        <v>0.27500000000000002</v>
      </c>
      <c r="P353">
        <v>0.38200000000000001</v>
      </c>
      <c r="Q353">
        <v>0.28799999999999998</v>
      </c>
      <c r="R353">
        <v>89</v>
      </c>
      <c r="S353">
        <v>-0.2</v>
      </c>
      <c r="T353">
        <v>-1.9</v>
      </c>
      <c r="U353">
        <v>2.2999999999999998</v>
      </c>
      <c r="V353">
        <v>0.5</v>
      </c>
    </row>
    <row r="354" spans="1:22" x14ac:dyDescent="0.45">
      <c r="A354">
        <v>353</v>
      </c>
      <c r="B354" t="s">
        <v>854</v>
      </c>
      <c r="C354" t="s">
        <v>104</v>
      </c>
      <c r="D354">
        <v>82</v>
      </c>
      <c r="E354">
        <v>255</v>
      </c>
      <c r="F354">
        <v>5</v>
      </c>
      <c r="G354">
        <v>35</v>
      </c>
      <c r="H354">
        <v>35</v>
      </c>
      <c r="I354">
        <v>6</v>
      </c>
      <c r="J354" s="3">
        <v>6.0999999999999999E-2</v>
      </c>
      <c r="K354" s="3">
        <v>0.28000000000000003</v>
      </c>
      <c r="L354">
        <v>0.13400000000000001</v>
      </c>
      <c r="M354">
        <v>0.33</v>
      </c>
      <c r="N354">
        <v>0.248</v>
      </c>
      <c r="O354">
        <v>0.31</v>
      </c>
      <c r="P354">
        <v>0.38200000000000001</v>
      </c>
      <c r="Q354">
        <v>0.30499999999999999</v>
      </c>
      <c r="R354">
        <v>96</v>
      </c>
      <c r="S354">
        <v>0.4</v>
      </c>
      <c r="T354">
        <v>-0.7</v>
      </c>
      <c r="U354">
        <v>-3</v>
      </c>
      <c r="V354">
        <v>0.5</v>
      </c>
    </row>
    <row r="355" spans="1:22" x14ac:dyDescent="0.45">
      <c r="A355">
        <v>354</v>
      </c>
      <c r="B355" t="s">
        <v>735</v>
      </c>
      <c r="C355" t="s">
        <v>76</v>
      </c>
      <c r="D355">
        <v>87</v>
      </c>
      <c r="E355">
        <v>258</v>
      </c>
      <c r="F355">
        <v>4</v>
      </c>
      <c r="G355">
        <v>20</v>
      </c>
      <c r="H355">
        <v>27</v>
      </c>
      <c r="I355">
        <v>4</v>
      </c>
      <c r="J355" s="3">
        <v>8.1000000000000003E-2</v>
      </c>
      <c r="K355" s="3">
        <v>0.23599999999999999</v>
      </c>
      <c r="L355">
        <v>9.6000000000000002E-2</v>
      </c>
      <c r="M355">
        <v>0.28299999999999997</v>
      </c>
      <c r="N355">
        <v>0.22600000000000001</v>
      </c>
      <c r="O355">
        <v>0.29499999999999998</v>
      </c>
      <c r="P355">
        <v>0.32300000000000001</v>
      </c>
      <c r="Q355">
        <v>0.27700000000000002</v>
      </c>
      <c r="R355">
        <v>72</v>
      </c>
      <c r="S355">
        <v>-0.4</v>
      </c>
      <c r="T355">
        <v>-8.9</v>
      </c>
      <c r="U355">
        <v>5.5</v>
      </c>
      <c r="V355">
        <v>0.5</v>
      </c>
    </row>
    <row r="356" spans="1:22" x14ac:dyDescent="0.45">
      <c r="A356">
        <v>355</v>
      </c>
      <c r="B356" t="s">
        <v>621</v>
      </c>
      <c r="C356" t="s">
        <v>113</v>
      </c>
      <c r="D356">
        <v>60</v>
      </c>
      <c r="E356">
        <v>211</v>
      </c>
      <c r="F356">
        <v>3</v>
      </c>
      <c r="G356">
        <v>25</v>
      </c>
      <c r="H356">
        <v>17</v>
      </c>
      <c r="I356">
        <v>8</v>
      </c>
      <c r="J356" s="3">
        <v>0.11899999999999999</v>
      </c>
      <c r="K356" s="3">
        <v>0.29099999999999998</v>
      </c>
      <c r="L356">
        <v>0.106</v>
      </c>
      <c r="M356">
        <v>0.27100000000000002</v>
      </c>
      <c r="N356">
        <v>0.19400000000000001</v>
      </c>
      <c r="O356">
        <v>0.28999999999999998</v>
      </c>
      <c r="P356">
        <v>0.3</v>
      </c>
      <c r="Q356">
        <v>0.26800000000000002</v>
      </c>
      <c r="R356">
        <v>76</v>
      </c>
      <c r="S356">
        <v>0.9</v>
      </c>
      <c r="T356">
        <v>-4.9000000000000004</v>
      </c>
      <c r="U356">
        <v>2.9</v>
      </c>
      <c r="V356">
        <v>0.5</v>
      </c>
    </row>
    <row r="357" spans="1:22" x14ac:dyDescent="0.45">
      <c r="A357">
        <v>356</v>
      </c>
      <c r="B357" t="s">
        <v>1051</v>
      </c>
      <c r="C357" t="s">
        <v>38</v>
      </c>
      <c r="D357">
        <v>54</v>
      </c>
      <c r="E357">
        <v>172</v>
      </c>
      <c r="F357">
        <v>2</v>
      </c>
      <c r="G357">
        <v>17</v>
      </c>
      <c r="H357">
        <v>10</v>
      </c>
      <c r="I357">
        <v>7</v>
      </c>
      <c r="J357" s="3">
        <v>8.8999999999999996E-2</v>
      </c>
      <c r="K357" s="3">
        <v>0.26500000000000001</v>
      </c>
      <c r="L357">
        <v>6.3E-2</v>
      </c>
      <c r="M357">
        <v>0.30099999999999999</v>
      </c>
      <c r="N357">
        <v>0.222</v>
      </c>
      <c r="O357">
        <v>0.29199999999999998</v>
      </c>
      <c r="P357">
        <v>0.28499999999999998</v>
      </c>
      <c r="Q357">
        <v>0.26400000000000001</v>
      </c>
      <c r="R357">
        <v>68</v>
      </c>
      <c r="S357">
        <v>1.2</v>
      </c>
      <c r="T357">
        <v>-5.2</v>
      </c>
      <c r="U357">
        <v>4.3</v>
      </c>
      <c r="V357">
        <v>0.5</v>
      </c>
    </row>
    <row r="358" spans="1:22" x14ac:dyDescent="0.45">
      <c r="A358">
        <v>357</v>
      </c>
      <c r="B358" t="s">
        <v>645</v>
      </c>
      <c r="C358" t="s">
        <v>34</v>
      </c>
      <c r="D358">
        <v>44</v>
      </c>
      <c r="E358">
        <v>151</v>
      </c>
      <c r="F358">
        <v>3</v>
      </c>
      <c r="G358">
        <v>17</v>
      </c>
      <c r="H358">
        <v>16</v>
      </c>
      <c r="I358">
        <v>1</v>
      </c>
      <c r="J358" s="3">
        <v>0.107</v>
      </c>
      <c r="K358" s="3">
        <v>0.25</v>
      </c>
      <c r="L358">
        <v>0.13800000000000001</v>
      </c>
      <c r="M358">
        <v>0.28399999999999997</v>
      </c>
      <c r="N358">
        <v>0.223</v>
      </c>
      <c r="O358">
        <v>0.314</v>
      </c>
      <c r="P358">
        <v>0.36199999999999999</v>
      </c>
      <c r="Q358">
        <v>0.30099999999999999</v>
      </c>
      <c r="R358">
        <v>97</v>
      </c>
      <c r="S358">
        <v>-0.3</v>
      </c>
      <c r="T358">
        <v>-0.9</v>
      </c>
      <c r="U358">
        <v>0.8</v>
      </c>
      <c r="V358">
        <v>0.5</v>
      </c>
    </row>
    <row r="359" spans="1:22" x14ac:dyDescent="0.45">
      <c r="A359">
        <v>358</v>
      </c>
      <c r="B359" t="s">
        <v>703</v>
      </c>
      <c r="C359" t="s">
        <v>25</v>
      </c>
      <c r="D359">
        <v>69</v>
      </c>
      <c r="E359">
        <v>193</v>
      </c>
      <c r="F359">
        <v>5</v>
      </c>
      <c r="G359">
        <v>25</v>
      </c>
      <c r="H359">
        <v>19</v>
      </c>
      <c r="I359">
        <v>4</v>
      </c>
      <c r="J359" s="3">
        <v>9.6000000000000002E-2</v>
      </c>
      <c r="K359" s="3">
        <v>0.26300000000000001</v>
      </c>
      <c r="L359">
        <v>0.14899999999999999</v>
      </c>
      <c r="M359">
        <v>0.29599999999999999</v>
      </c>
      <c r="N359">
        <v>0.22800000000000001</v>
      </c>
      <c r="O359">
        <v>0.318</v>
      </c>
      <c r="P359">
        <v>0.376</v>
      </c>
      <c r="Q359">
        <v>0.309</v>
      </c>
      <c r="R359">
        <v>102</v>
      </c>
      <c r="S359">
        <v>-0.6</v>
      </c>
      <c r="T359">
        <v>-0.1</v>
      </c>
      <c r="U359">
        <v>-1.3</v>
      </c>
      <c r="V359">
        <v>0.5</v>
      </c>
    </row>
    <row r="360" spans="1:22" x14ac:dyDescent="0.45">
      <c r="A360">
        <v>359</v>
      </c>
      <c r="B360" t="s">
        <v>786</v>
      </c>
      <c r="C360" t="s">
        <v>61</v>
      </c>
      <c r="D360">
        <v>56</v>
      </c>
      <c r="E360">
        <v>158</v>
      </c>
      <c r="F360">
        <v>3</v>
      </c>
      <c r="G360">
        <v>16</v>
      </c>
      <c r="H360">
        <v>17</v>
      </c>
      <c r="I360">
        <v>1</v>
      </c>
      <c r="J360" s="3">
        <v>7.4999999999999997E-2</v>
      </c>
      <c r="K360" s="3">
        <v>0.27200000000000002</v>
      </c>
      <c r="L360">
        <v>0.11899999999999999</v>
      </c>
      <c r="M360">
        <v>0.31900000000000001</v>
      </c>
      <c r="N360">
        <v>0.23899999999999999</v>
      </c>
      <c r="O360">
        <v>0.307</v>
      </c>
      <c r="P360">
        <v>0.35899999999999999</v>
      </c>
      <c r="Q360">
        <v>0.29699999999999999</v>
      </c>
      <c r="R360">
        <v>92</v>
      </c>
      <c r="S360">
        <v>-0.2</v>
      </c>
      <c r="T360">
        <v>-1.7</v>
      </c>
      <c r="U360">
        <v>1.1000000000000001</v>
      </c>
      <c r="V360">
        <v>0.5</v>
      </c>
    </row>
    <row r="361" spans="1:22" x14ac:dyDescent="0.45">
      <c r="A361">
        <v>360</v>
      </c>
      <c r="B361" t="s">
        <v>751</v>
      </c>
      <c r="C361" t="s">
        <v>61</v>
      </c>
      <c r="D361">
        <v>44</v>
      </c>
      <c r="E361">
        <v>171</v>
      </c>
      <c r="F361">
        <v>3</v>
      </c>
      <c r="G361">
        <v>19</v>
      </c>
      <c r="H361">
        <v>19</v>
      </c>
      <c r="I361">
        <v>2</v>
      </c>
      <c r="J361" s="3">
        <v>6.2E-2</v>
      </c>
      <c r="K361" s="3">
        <v>0.26500000000000001</v>
      </c>
      <c r="L361">
        <v>0.111</v>
      </c>
      <c r="M361">
        <v>0.3</v>
      </c>
      <c r="N361">
        <v>0.23</v>
      </c>
      <c r="O361">
        <v>0.28999999999999998</v>
      </c>
      <c r="P361">
        <v>0.34100000000000003</v>
      </c>
      <c r="Q361">
        <v>0.28000000000000003</v>
      </c>
      <c r="R361">
        <v>81</v>
      </c>
      <c r="S361">
        <v>-0.7</v>
      </c>
      <c r="T361">
        <v>-4.5</v>
      </c>
      <c r="U361">
        <v>3.4</v>
      </c>
      <c r="V361">
        <v>0.5</v>
      </c>
    </row>
    <row r="362" spans="1:22" x14ac:dyDescent="0.45">
      <c r="A362">
        <v>361</v>
      </c>
      <c r="B362" t="s">
        <v>632</v>
      </c>
      <c r="C362" t="s">
        <v>32</v>
      </c>
      <c r="D362">
        <v>74</v>
      </c>
      <c r="E362">
        <v>198</v>
      </c>
      <c r="F362">
        <v>2</v>
      </c>
      <c r="G362">
        <v>20</v>
      </c>
      <c r="H362">
        <v>15</v>
      </c>
      <c r="I362">
        <v>11</v>
      </c>
      <c r="J362" s="3">
        <v>8.1000000000000003E-2</v>
      </c>
      <c r="K362" s="3">
        <v>0.22</v>
      </c>
      <c r="L362">
        <v>0.09</v>
      </c>
      <c r="M362">
        <v>0.28699999999999998</v>
      </c>
      <c r="N362">
        <v>0.224</v>
      </c>
      <c r="O362">
        <v>0.314</v>
      </c>
      <c r="P362">
        <v>0.315</v>
      </c>
      <c r="Q362">
        <v>0.28599999999999998</v>
      </c>
      <c r="R362">
        <v>87</v>
      </c>
      <c r="S362">
        <v>1.3</v>
      </c>
      <c r="T362">
        <v>-1.7</v>
      </c>
      <c r="U362">
        <v>-0.1</v>
      </c>
      <c r="V362">
        <v>0.5</v>
      </c>
    </row>
    <row r="363" spans="1:22" x14ac:dyDescent="0.45">
      <c r="A363">
        <v>362</v>
      </c>
      <c r="B363" t="s">
        <v>700</v>
      </c>
      <c r="C363" t="s">
        <v>215</v>
      </c>
      <c r="D363">
        <v>43</v>
      </c>
      <c r="E363">
        <v>187</v>
      </c>
      <c r="F363">
        <v>2</v>
      </c>
      <c r="G363">
        <v>21</v>
      </c>
      <c r="H363">
        <v>14</v>
      </c>
      <c r="I363">
        <v>4</v>
      </c>
      <c r="J363" s="3">
        <v>9.4E-2</v>
      </c>
      <c r="K363" s="3">
        <v>0.17299999999999999</v>
      </c>
      <c r="L363">
        <v>8.7999999999999995E-2</v>
      </c>
      <c r="M363">
        <v>0.315</v>
      </c>
      <c r="N363">
        <v>0.26500000000000001</v>
      </c>
      <c r="O363">
        <v>0.34200000000000003</v>
      </c>
      <c r="P363">
        <v>0.35299999999999998</v>
      </c>
      <c r="Q363">
        <v>0.311</v>
      </c>
      <c r="R363">
        <v>100</v>
      </c>
      <c r="S363">
        <v>0.6</v>
      </c>
      <c r="T363">
        <v>0.5</v>
      </c>
      <c r="U363">
        <v>-1.9</v>
      </c>
      <c r="V363">
        <v>0.5</v>
      </c>
    </row>
    <row r="364" spans="1:22" x14ac:dyDescent="0.45">
      <c r="A364">
        <v>363</v>
      </c>
      <c r="B364" t="s">
        <v>689</v>
      </c>
      <c r="C364" t="s">
        <v>23</v>
      </c>
      <c r="D364">
        <v>50</v>
      </c>
      <c r="E364">
        <v>180</v>
      </c>
      <c r="F364">
        <v>2</v>
      </c>
      <c r="G364">
        <v>23</v>
      </c>
      <c r="H364">
        <v>18</v>
      </c>
      <c r="I364">
        <v>14</v>
      </c>
      <c r="J364" s="3">
        <v>8.2000000000000003E-2</v>
      </c>
      <c r="K364" s="3">
        <v>0.27</v>
      </c>
      <c r="L364">
        <v>8.6999999999999994E-2</v>
      </c>
      <c r="M364">
        <v>0.33400000000000002</v>
      </c>
      <c r="N364">
        <v>0.24299999999999999</v>
      </c>
      <c r="O364">
        <v>0.311</v>
      </c>
      <c r="P364">
        <v>0.33</v>
      </c>
      <c r="Q364">
        <v>0.28799999999999998</v>
      </c>
      <c r="R364">
        <v>83</v>
      </c>
      <c r="S364">
        <v>1.2</v>
      </c>
      <c r="T364">
        <v>-2.2999999999999998</v>
      </c>
      <c r="U364">
        <v>0.7</v>
      </c>
      <c r="V364">
        <v>0.5</v>
      </c>
    </row>
    <row r="365" spans="1:22" x14ac:dyDescent="0.45">
      <c r="A365">
        <v>364</v>
      </c>
      <c r="B365" t="s">
        <v>1066</v>
      </c>
      <c r="C365" t="s">
        <v>23</v>
      </c>
      <c r="D365">
        <v>51</v>
      </c>
      <c r="E365">
        <v>167</v>
      </c>
      <c r="F365">
        <v>3</v>
      </c>
      <c r="G365">
        <v>14</v>
      </c>
      <c r="H365">
        <v>18</v>
      </c>
      <c r="I365">
        <v>0</v>
      </c>
      <c r="J365" s="3">
        <v>5.2999999999999999E-2</v>
      </c>
      <c r="K365" s="3">
        <v>0.28100000000000003</v>
      </c>
      <c r="L365">
        <v>0.13100000000000001</v>
      </c>
      <c r="M365">
        <v>0.311</v>
      </c>
      <c r="N365">
        <v>0.23400000000000001</v>
      </c>
      <c r="O365">
        <v>0.27200000000000002</v>
      </c>
      <c r="P365">
        <v>0.36499999999999999</v>
      </c>
      <c r="Q365">
        <v>0.27800000000000002</v>
      </c>
      <c r="R365">
        <v>77</v>
      </c>
      <c r="S365">
        <v>-0.4</v>
      </c>
      <c r="T365">
        <v>-4.9000000000000004</v>
      </c>
      <c r="U365">
        <v>3.7</v>
      </c>
      <c r="V365">
        <v>0.5</v>
      </c>
    </row>
    <row r="366" spans="1:22" x14ac:dyDescent="0.45">
      <c r="A366">
        <v>365</v>
      </c>
      <c r="B366" t="s">
        <v>873</v>
      </c>
      <c r="C366" t="s">
        <v>63</v>
      </c>
      <c r="D366">
        <v>35</v>
      </c>
      <c r="E366">
        <v>121</v>
      </c>
      <c r="F366">
        <v>4</v>
      </c>
      <c r="G366">
        <v>12</v>
      </c>
      <c r="H366">
        <v>18</v>
      </c>
      <c r="I366">
        <v>1</v>
      </c>
      <c r="J366" s="3">
        <v>6.5000000000000002E-2</v>
      </c>
      <c r="K366" s="3">
        <v>0.308</v>
      </c>
      <c r="L366">
        <v>0.16200000000000001</v>
      </c>
      <c r="M366">
        <v>0.311</v>
      </c>
      <c r="N366">
        <v>0.23699999999999999</v>
      </c>
      <c r="O366">
        <v>0.28699999999999998</v>
      </c>
      <c r="P366">
        <v>0.39900000000000002</v>
      </c>
      <c r="Q366">
        <v>0.29899999999999999</v>
      </c>
      <c r="R366">
        <v>92</v>
      </c>
      <c r="S366">
        <v>0</v>
      </c>
      <c r="T366">
        <v>-1.1000000000000001</v>
      </c>
      <c r="U366">
        <v>1.5</v>
      </c>
      <c r="V366">
        <v>0.5</v>
      </c>
    </row>
    <row r="367" spans="1:22" x14ac:dyDescent="0.45">
      <c r="A367">
        <v>366</v>
      </c>
      <c r="B367" t="s">
        <v>913</v>
      </c>
      <c r="C367" t="s">
        <v>139</v>
      </c>
      <c r="D367">
        <v>80</v>
      </c>
      <c r="E367">
        <v>297</v>
      </c>
      <c r="F367">
        <v>9</v>
      </c>
      <c r="G367">
        <v>36</v>
      </c>
      <c r="H367">
        <v>29</v>
      </c>
      <c r="I367">
        <v>8</v>
      </c>
      <c r="J367" s="3">
        <v>0.09</v>
      </c>
      <c r="K367" s="3">
        <v>0.248</v>
      </c>
      <c r="L367">
        <v>0.157</v>
      </c>
      <c r="M367">
        <v>0.29899999999999999</v>
      </c>
      <c r="N367">
        <v>0.24099999999999999</v>
      </c>
      <c r="O367">
        <v>0.312</v>
      </c>
      <c r="P367">
        <v>0.39700000000000002</v>
      </c>
      <c r="Q367">
        <v>0.312</v>
      </c>
      <c r="R367">
        <v>101</v>
      </c>
      <c r="S367">
        <v>0.2</v>
      </c>
      <c r="T367">
        <v>0.5</v>
      </c>
      <c r="U367">
        <v>-5.8</v>
      </c>
      <c r="V367">
        <v>0.5</v>
      </c>
    </row>
    <row r="368" spans="1:22" x14ac:dyDescent="0.45">
      <c r="A368">
        <v>367</v>
      </c>
      <c r="B368" t="s">
        <v>604</v>
      </c>
      <c r="C368" t="s">
        <v>132</v>
      </c>
      <c r="D368">
        <v>67</v>
      </c>
      <c r="E368">
        <v>219</v>
      </c>
      <c r="F368">
        <v>6</v>
      </c>
      <c r="G368">
        <v>24</v>
      </c>
      <c r="H368">
        <v>21</v>
      </c>
      <c r="I368">
        <v>7</v>
      </c>
      <c r="J368" s="3">
        <v>0.11899999999999999</v>
      </c>
      <c r="K368" s="3">
        <v>0.26100000000000001</v>
      </c>
      <c r="L368">
        <v>0.17</v>
      </c>
      <c r="M368">
        <v>0.251</v>
      </c>
      <c r="N368">
        <v>0.20399999999999999</v>
      </c>
      <c r="O368">
        <v>0.29699999999999999</v>
      </c>
      <c r="P368">
        <v>0.373</v>
      </c>
      <c r="Q368">
        <v>0.29599999999999999</v>
      </c>
      <c r="R368">
        <v>90</v>
      </c>
      <c r="S368">
        <v>0.3</v>
      </c>
      <c r="T368">
        <v>-2.1</v>
      </c>
      <c r="U368">
        <v>-0.7</v>
      </c>
      <c r="V368">
        <v>0.4</v>
      </c>
    </row>
    <row r="369" spans="1:22" x14ac:dyDescent="0.45">
      <c r="A369">
        <v>368</v>
      </c>
      <c r="B369" t="s">
        <v>716</v>
      </c>
      <c r="C369" t="s">
        <v>38</v>
      </c>
      <c r="D369">
        <v>45</v>
      </c>
      <c r="E369">
        <v>176</v>
      </c>
      <c r="F369">
        <v>7</v>
      </c>
      <c r="G369">
        <v>21</v>
      </c>
      <c r="H369">
        <v>22</v>
      </c>
      <c r="I369">
        <v>6</v>
      </c>
      <c r="J369" s="3">
        <v>0.09</v>
      </c>
      <c r="K369" s="3">
        <v>0.29899999999999999</v>
      </c>
      <c r="L369">
        <v>0.17499999999999999</v>
      </c>
      <c r="M369">
        <v>0.27100000000000002</v>
      </c>
      <c r="N369">
        <v>0.21299999999999999</v>
      </c>
      <c r="O369">
        <v>0.28599999999999998</v>
      </c>
      <c r="P369">
        <v>0.38900000000000001</v>
      </c>
      <c r="Q369">
        <v>0.29599999999999999</v>
      </c>
      <c r="R369">
        <v>90</v>
      </c>
      <c r="S369">
        <v>0.3</v>
      </c>
      <c r="T369">
        <v>-1.8</v>
      </c>
      <c r="U369">
        <v>0.1</v>
      </c>
      <c r="V369">
        <v>0.4</v>
      </c>
    </row>
    <row r="370" spans="1:22" x14ac:dyDescent="0.45">
      <c r="A370">
        <v>369</v>
      </c>
      <c r="B370" t="s">
        <v>686</v>
      </c>
      <c r="C370" t="s">
        <v>36</v>
      </c>
      <c r="D370">
        <v>104</v>
      </c>
      <c r="E370">
        <v>344</v>
      </c>
      <c r="F370">
        <v>8</v>
      </c>
      <c r="G370">
        <v>36</v>
      </c>
      <c r="H370">
        <v>36</v>
      </c>
      <c r="I370">
        <v>8</v>
      </c>
      <c r="J370" s="3">
        <v>4.9000000000000002E-2</v>
      </c>
      <c r="K370" s="3">
        <v>0.29899999999999999</v>
      </c>
      <c r="L370">
        <v>0.14000000000000001</v>
      </c>
      <c r="M370">
        <v>0.312</v>
      </c>
      <c r="N370">
        <v>0.23200000000000001</v>
      </c>
      <c r="O370">
        <v>0.27400000000000002</v>
      </c>
      <c r="P370">
        <v>0.371</v>
      </c>
      <c r="Q370">
        <v>0.28199999999999997</v>
      </c>
      <c r="R370">
        <v>83</v>
      </c>
      <c r="S370">
        <v>0.2</v>
      </c>
      <c r="T370">
        <v>-6.5</v>
      </c>
      <c r="U370">
        <v>-0.5</v>
      </c>
      <c r="V370">
        <v>0.4</v>
      </c>
    </row>
    <row r="371" spans="1:22" x14ac:dyDescent="0.45">
      <c r="A371">
        <v>370</v>
      </c>
      <c r="B371" t="s">
        <v>769</v>
      </c>
      <c r="C371" t="s">
        <v>30</v>
      </c>
      <c r="D371">
        <v>40</v>
      </c>
      <c r="E371">
        <v>152</v>
      </c>
      <c r="F371">
        <v>2</v>
      </c>
      <c r="G371">
        <v>18</v>
      </c>
      <c r="H371">
        <v>13</v>
      </c>
      <c r="I371">
        <v>6</v>
      </c>
      <c r="J371" s="3">
        <v>9.2999999999999999E-2</v>
      </c>
      <c r="K371" s="3">
        <v>0.26900000000000002</v>
      </c>
      <c r="L371">
        <v>9.7000000000000003E-2</v>
      </c>
      <c r="M371">
        <v>0.30199999999999999</v>
      </c>
      <c r="N371">
        <v>0.221</v>
      </c>
      <c r="O371">
        <v>0.30099999999999999</v>
      </c>
      <c r="P371">
        <v>0.31900000000000001</v>
      </c>
      <c r="Q371">
        <v>0.28000000000000003</v>
      </c>
      <c r="R371">
        <v>85</v>
      </c>
      <c r="S371">
        <v>0.3</v>
      </c>
      <c r="T371">
        <v>-2.2999999999999998</v>
      </c>
      <c r="U371">
        <v>1.4</v>
      </c>
      <c r="V371">
        <v>0.4</v>
      </c>
    </row>
    <row r="372" spans="1:22" x14ac:dyDescent="0.45">
      <c r="A372">
        <v>371</v>
      </c>
      <c r="B372" t="s">
        <v>662</v>
      </c>
      <c r="C372" t="s">
        <v>76</v>
      </c>
      <c r="D372">
        <v>53</v>
      </c>
      <c r="E372">
        <v>191</v>
      </c>
      <c r="F372">
        <v>5</v>
      </c>
      <c r="G372">
        <v>21</v>
      </c>
      <c r="H372">
        <v>28</v>
      </c>
      <c r="I372">
        <v>1</v>
      </c>
      <c r="J372" s="3">
        <v>8.5000000000000006E-2</v>
      </c>
      <c r="K372" s="3">
        <v>0.20100000000000001</v>
      </c>
      <c r="L372">
        <v>0.151</v>
      </c>
      <c r="M372">
        <v>0.29799999999999999</v>
      </c>
      <c r="N372">
        <v>0.25800000000000001</v>
      </c>
      <c r="O372">
        <v>0.33200000000000002</v>
      </c>
      <c r="P372">
        <v>0.41</v>
      </c>
      <c r="Q372">
        <v>0.32500000000000001</v>
      </c>
      <c r="R372">
        <v>105</v>
      </c>
      <c r="S372">
        <v>-0.4</v>
      </c>
      <c r="T372">
        <v>0.6</v>
      </c>
      <c r="U372">
        <v>-2.8</v>
      </c>
      <c r="V372">
        <v>0.4</v>
      </c>
    </row>
    <row r="373" spans="1:22" x14ac:dyDescent="0.45">
      <c r="A373">
        <v>372</v>
      </c>
      <c r="B373" t="s">
        <v>571</v>
      </c>
      <c r="C373" t="s">
        <v>101</v>
      </c>
      <c r="D373">
        <v>53</v>
      </c>
      <c r="E373">
        <v>195</v>
      </c>
      <c r="F373">
        <v>4</v>
      </c>
      <c r="G373">
        <v>23</v>
      </c>
      <c r="H373">
        <v>21</v>
      </c>
      <c r="I373">
        <v>2</v>
      </c>
      <c r="J373" s="3">
        <v>0.105</v>
      </c>
      <c r="K373" s="3">
        <v>0.183</v>
      </c>
      <c r="L373">
        <v>0.123</v>
      </c>
      <c r="M373">
        <v>0.26200000000000001</v>
      </c>
      <c r="N373">
        <v>0.22500000000000001</v>
      </c>
      <c r="O373">
        <v>0.312</v>
      </c>
      <c r="P373">
        <v>0.34699999999999998</v>
      </c>
      <c r="Q373">
        <v>0.29599999999999999</v>
      </c>
      <c r="R373">
        <v>94</v>
      </c>
      <c r="S373">
        <v>0</v>
      </c>
      <c r="T373">
        <v>-1.3</v>
      </c>
      <c r="U373">
        <v>-1.3</v>
      </c>
      <c r="V373">
        <v>0.4</v>
      </c>
    </row>
    <row r="374" spans="1:22" x14ac:dyDescent="0.45">
      <c r="A374">
        <v>373</v>
      </c>
      <c r="B374" t="s">
        <v>588</v>
      </c>
      <c r="C374" t="s">
        <v>74</v>
      </c>
      <c r="D374">
        <v>50</v>
      </c>
      <c r="E374">
        <v>212</v>
      </c>
      <c r="F374">
        <v>5</v>
      </c>
      <c r="G374">
        <v>29</v>
      </c>
      <c r="H374">
        <v>27</v>
      </c>
      <c r="I374">
        <v>8</v>
      </c>
      <c r="J374" s="3">
        <v>6.9000000000000006E-2</v>
      </c>
      <c r="K374" s="3">
        <v>0.215</v>
      </c>
      <c r="L374">
        <v>0.129</v>
      </c>
      <c r="M374">
        <v>0.312</v>
      </c>
      <c r="N374">
        <v>0.25800000000000001</v>
      </c>
      <c r="O374">
        <v>0.314</v>
      </c>
      <c r="P374">
        <v>0.38700000000000001</v>
      </c>
      <c r="Q374">
        <v>0.308</v>
      </c>
      <c r="R374">
        <v>94</v>
      </c>
      <c r="S374">
        <v>0.5</v>
      </c>
      <c r="T374">
        <v>-1</v>
      </c>
      <c r="U374">
        <v>-2.2000000000000002</v>
      </c>
      <c r="V374">
        <v>0.4</v>
      </c>
    </row>
    <row r="375" spans="1:22" x14ac:dyDescent="0.45">
      <c r="A375">
        <v>374</v>
      </c>
      <c r="B375" t="s">
        <v>717</v>
      </c>
      <c r="C375" t="s">
        <v>58</v>
      </c>
      <c r="D375">
        <v>46</v>
      </c>
      <c r="E375">
        <v>192</v>
      </c>
      <c r="F375">
        <v>8</v>
      </c>
      <c r="G375">
        <v>20</v>
      </c>
      <c r="H375">
        <v>25</v>
      </c>
      <c r="I375">
        <v>1</v>
      </c>
      <c r="J375" s="3">
        <v>7.9000000000000001E-2</v>
      </c>
      <c r="K375" s="3">
        <v>0.28599999999999998</v>
      </c>
      <c r="L375">
        <v>0.188</v>
      </c>
      <c r="M375">
        <v>0.27500000000000002</v>
      </c>
      <c r="N375">
        <v>0.223</v>
      </c>
      <c r="O375">
        <v>0.29099999999999998</v>
      </c>
      <c r="P375">
        <v>0.41099999999999998</v>
      </c>
      <c r="Q375">
        <v>0.307</v>
      </c>
      <c r="R375">
        <v>99</v>
      </c>
      <c r="S375">
        <v>-0.3</v>
      </c>
      <c r="T375">
        <v>-0.4</v>
      </c>
      <c r="U375">
        <v>-1.8</v>
      </c>
      <c r="V375">
        <v>0.4</v>
      </c>
    </row>
    <row r="376" spans="1:22" x14ac:dyDescent="0.45">
      <c r="A376">
        <v>375</v>
      </c>
      <c r="B376" t="s">
        <v>650</v>
      </c>
      <c r="C376" t="s">
        <v>25</v>
      </c>
      <c r="D376">
        <v>50</v>
      </c>
      <c r="E376">
        <v>163</v>
      </c>
      <c r="F376">
        <v>6</v>
      </c>
      <c r="G376">
        <v>21</v>
      </c>
      <c r="H376">
        <v>19</v>
      </c>
      <c r="I376">
        <v>3</v>
      </c>
      <c r="J376" s="3">
        <v>0.108</v>
      </c>
      <c r="K376" s="3">
        <v>0.307</v>
      </c>
      <c r="L376">
        <v>0.17699999999999999</v>
      </c>
      <c r="M376">
        <v>0.27700000000000002</v>
      </c>
      <c r="N376">
        <v>0.214</v>
      </c>
      <c r="O376">
        <v>0.30599999999999999</v>
      </c>
      <c r="P376">
        <v>0.39100000000000001</v>
      </c>
      <c r="Q376">
        <v>0.308</v>
      </c>
      <c r="R376">
        <v>101</v>
      </c>
      <c r="S376">
        <v>-0.1</v>
      </c>
      <c r="T376">
        <v>0.1</v>
      </c>
      <c r="U376">
        <v>-1.4</v>
      </c>
      <c r="V376">
        <v>0.4</v>
      </c>
    </row>
    <row r="377" spans="1:22" x14ac:dyDescent="0.45">
      <c r="A377">
        <v>376</v>
      </c>
      <c r="B377" t="s">
        <v>1078</v>
      </c>
      <c r="C377" t="s">
        <v>101</v>
      </c>
      <c r="D377">
        <v>49</v>
      </c>
      <c r="E377">
        <v>179</v>
      </c>
      <c r="F377">
        <v>3</v>
      </c>
      <c r="G377">
        <v>18</v>
      </c>
      <c r="H377">
        <v>19</v>
      </c>
      <c r="I377">
        <v>1</v>
      </c>
      <c r="J377" s="3">
        <v>9.2999999999999999E-2</v>
      </c>
      <c r="K377" s="3">
        <v>0.30099999999999999</v>
      </c>
      <c r="L377">
        <v>0.12</v>
      </c>
      <c r="M377">
        <v>0.35499999999999998</v>
      </c>
      <c r="N377">
        <v>0.25</v>
      </c>
      <c r="O377">
        <v>0.33</v>
      </c>
      <c r="P377">
        <v>0.37</v>
      </c>
      <c r="Q377">
        <v>0.31</v>
      </c>
      <c r="R377">
        <v>104</v>
      </c>
      <c r="S377">
        <v>-0.3</v>
      </c>
      <c r="T377">
        <v>0.5</v>
      </c>
      <c r="U377">
        <v>-2.5</v>
      </c>
      <c r="V377">
        <v>0.4</v>
      </c>
    </row>
    <row r="378" spans="1:22" x14ac:dyDescent="0.45">
      <c r="A378">
        <v>377</v>
      </c>
      <c r="B378" t="s">
        <v>277</v>
      </c>
      <c r="C378" t="s">
        <v>32</v>
      </c>
      <c r="D378">
        <v>117</v>
      </c>
      <c r="E378">
        <v>451</v>
      </c>
      <c r="F378">
        <v>17</v>
      </c>
      <c r="G378">
        <v>47</v>
      </c>
      <c r="H378">
        <v>52</v>
      </c>
      <c r="I378">
        <v>0</v>
      </c>
      <c r="J378" s="3">
        <v>0.13</v>
      </c>
      <c r="K378" s="3">
        <v>0.29899999999999999</v>
      </c>
      <c r="L378">
        <v>0.182</v>
      </c>
      <c r="M378">
        <v>0.23300000000000001</v>
      </c>
      <c r="N378">
        <v>0.187</v>
      </c>
      <c r="O378">
        <v>0.30199999999999999</v>
      </c>
      <c r="P378">
        <v>0.36899999999999999</v>
      </c>
      <c r="Q378">
        <v>0.3</v>
      </c>
      <c r="R378">
        <v>98</v>
      </c>
      <c r="S378">
        <v>-0.5</v>
      </c>
      <c r="T378">
        <v>-1.7</v>
      </c>
      <c r="U378">
        <v>-8.9</v>
      </c>
      <c r="V378">
        <v>0.4</v>
      </c>
    </row>
    <row r="379" spans="1:22" x14ac:dyDescent="0.45">
      <c r="A379">
        <v>378</v>
      </c>
      <c r="B379" t="s">
        <v>442</v>
      </c>
      <c r="C379" t="s">
        <v>101</v>
      </c>
      <c r="D379">
        <v>127</v>
      </c>
      <c r="E379">
        <v>444</v>
      </c>
      <c r="F379">
        <v>11</v>
      </c>
      <c r="G379">
        <v>42</v>
      </c>
      <c r="H379">
        <v>52</v>
      </c>
      <c r="I379">
        <v>0</v>
      </c>
      <c r="J379" s="3">
        <v>8.7999999999999995E-2</v>
      </c>
      <c r="K379" s="3">
        <v>0.13900000000000001</v>
      </c>
      <c r="L379">
        <v>0.13600000000000001</v>
      </c>
      <c r="M379">
        <v>0.24</v>
      </c>
      <c r="N379">
        <v>0.22800000000000001</v>
      </c>
      <c r="O379">
        <v>0.30199999999999999</v>
      </c>
      <c r="P379">
        <v>0.36399999999999999</v>
      </c>
      <c r="Q379">
        <v>0.29299999999999998</v>
      </c>
      <c r="R379">
        <v>93</v>
      </c>
      <c r="S379">
        <v>-1.7</v>
      </c>
      <c r="T379">
        <v>-5.5</v>
      </c>
      <c r="U379">
        <v>-5.6</v>
      </c>
      <c r="V379">
        <v>0.4</v>
      </c>
    </row>
    <row r="380" spans="1:22" x14ac:dyDescent="0.45">
      <c r="A380">
        <v>379</v>
      </c>
      <c r="B380" t="s">
        <v>576</v>
      </c>
      <c r="C380" t="s">
        <v>149</v>
      </c>
      <c r="D380">
        <v>122</v>
      </c>
      <c r="E380">
        <v>484</v>
      </c>
      <c r="F380">
        <v>7</v>
      </c>
      <c r="G380">
        <v>42</v>
      </c>
      <c r="H380">
        <v>47</v>
      </c>
      <c r="I380">
        <v>9</v>
      </c>
      <c r="J380" s="3">
        <v>9.5000000000000001E-2</v>
      </c>
      <c r="K380" s="3">
        <v>0.25700000000000001</v>
      </c>
      <c r="L380">
        <v>8.5000000000000006E-2</v>
      </c>
      <c r="M380">
        <v>0.28399999999999997</v>
      </c>
      <c r="N380">
        <v>0.217</v>
      </c>
      <c r="O380">
        <v>0.29299999999999998</v>
      </c>
      <c r="P380">
        <v>0.30199999999999999</v>
      </c>
      <c r="Q380">
        <v>0.26900000000000002</v>
      </c>
      <c r="R380">
        <v>71</v>
      </c>
      <c r="S380">
        <v>-0.4</v>
      </c>
      <c r="T380">
        <v>-16.899999999999999</v>
      </c>
      <c r="U380">
        <v>4.4000000000000004</v>
      </c>
      <c r="V380">
        <v>0.4</v>
      </c>
    </row>
    <row r="381" spans="1:22" x14ac:dyDescent="0.45">
      <c r="A381">
        <v>380</v>
      </c>
      <c r="B381" t="s">
        <v>989</v>
      </c>
      <c r="C381" t="s">
        <v>149</v>
      </c>
      <c r="D381">
        <v>36</v>
      </c>
      <c r="E381">
        <v>107</v>
      </c>
      <c r="F381">
        <v>1</v>
      </c>
      <c r="G381">
        <v>9</v>
      </c>
      <c r="H381">
        <v>14</v>
      </c>
      <c r="I381">
        <v>0</v>
      </c>
      <c r="J381" s="3">
        <v>8.2000000000000003E-2</v>
      </c>
      <c r="K381" s="3">
        <v>0.2</v>
      </c>
      <c r="L381">
        <v>0.115</v>
      </c>
      <c r="M381">
        <v>0.27500000000000002</v>
      </c>
      <c r="N381">
        <v>0.22</v>
      </c>
      <c r="O381">
        <v>0.29199999999999998</v>
      </c>
      <c r="P381">
        <v>0.33500000000000002</v>
      </c>
      <c r="Q381">
        <v>0.28000000000000003</v>
      </c>
      <c r="R381">
        <v>79</v>
      </c>
      <c r="S381">
        <v>-0.2</v>
      </c>
      <c r="T381">
        <v>-2.9</v>
      </c>
      <c r="U381">
        <v>3.2</v>
      </c>
      <c r="V381">
        <v>0.4</v>
      </c>
    </row>
    <row r="382" spans="1:22" x14ac:dyDescent="0.45">
      <c r="A382">
        <v>381</v>
      </c>
      <c r="B382" t="s">
        <v>816</v>
      </c>
      <c r="C382" t="s">
        <v>36</v>
      </c>
      <c r="D382">
        <v>67</v>
      </c>
      <c r="E382">
        <v>184</v>
      </c>
      <c r="F382">
        <v>3</v>
      </c>
      <c r="G382">
        <v>16</v>
      </c>
      <c r="H382">
        <v>19</v>
      </c>
      <c r="I382">
        <v>3</v>
      </c>
      <c r="J382" s="3">
        <v>4.7E-2</v>
      </c>
      <c r="K382" s="3">
        <v>0.30399999999999999</v>
      </c>
      <c r="L382">
        <v>0.09</v>
      </c>
      <c r="M382">
        <v>0.23899999999999999</v>
      </c>
      <c r="N382">
        <v>0.17599999999999999</v>
      </c>
      <c r="O382">
        <v>0.224</v>
      </c>
      <c r="P382">
        <v>0.26600000000000001</v>
      </c>
      <c r="Q382">
        <v>0.219</v>
      </c>
      <c r="R382">
        <v>41</v>
      </c>
      <c r="S382">
        <v>0.3</v>
      </c>
      <c r="T382">
        <v>-12.4</v>
      </c>
      <c r="U382">
        <v>10.4</v>
      </c>
      <c r="V382">
        <v>0.4</v>
      </c>
    </row>
    <row r="383" spans="1:22" x14ac:dyDescent="0.45">
      <c r="A383">
        <v>382</v>
      </c>
      <c r="B383" t="s">
        <v>445</v>
      </c>
      <c r="C383" t="s">
        <v>196</v>
      </c>
      <c r="D383">
        <v>80</v>
      </c>
      <c r="E383">
        <v>283</v>
      </c>
      <c r="F383">
        <v>3</v>
      </c>
      <c r="G383">
        <v>32</v>
      </c>
      <c r="H383">
        <v>26</v>
      </c>
      <c r="I383">
        <v>5</v>
      </c>
      <c r="J383" s="3">
        <v>6.8000000000000005E-2</v>
      </c>
      <c r="K383" s="3">
        <v>0.186</v>
      </c>
      <c r="L383">
        <v>7.5999999999999998E-2</v>
      </c>
      <c r="M383">
        <v>0.27</v>
      </c>
      <c r="N383">
        <v>0.22600000000000001</v>
      </c>
      <c r="O383">
        <v>0.28100000000000003</v>
      </c>
      <c r="P383">
        <v>0.30099999999999999</v>
      </c>
      <c r="Q383">
        <v>0.26100000000000001</v>
      </c>
      <c r="R383">
        <v>71</v>
      </c>
      <c r="S383">
        <v>-0.5</v>
      </c>
      <c r="T383">
        <v>-10</v>
      </c>
      <c r="U383">
        <v>4.7</v>
      </c>
      <c r="V383">
        <v>0.4</v>
      </c>
    </row>
    <row r="384" spans="1:22" x14ac:dyDescent="0.45">
      <c r="A384">
        <v>383</v>
      </c>
      <c r="B384" t="s">
        <v>943</v>
      </c>
      <c r="C384" t="s">
        <v>32</v>
      </c>
      <c r="D384">
        <v>42</v>
      </c>
      <c r="E384">
        <v>144</v>
      </c>
      <c r="F384">
        <v>1</v>
      </c>
      <c r="G384">
        <v>18</v>
      </c>
      <c r="H384">
        <v>11</v>
      </c>
      <c r="I384">
        <v>6</v>
      </c>
      <c r="J384" s="3">
        <v>0.10299999999999999</v>
      </c>
      <c r="K384" s="3">
        <v>0.26300000000000001</v>
      </c>
      <c r="L384">
        <v>0.09</v>
      </c>
      <c r="M384">
        <v>0.30199999999999999</v>
      </c>
      <c r="N384">
        <v>0.22</v>
      </c>
      <c r="O384">
        <v>0.308</v>
      </c>
      <c r="P384">
        <v>0.31</v>
      </c>
      <c r="Q384">
        <v>0.28100000000000003</v>
      </c>
      <c r="R384">
        <v>85</v>
      </c>
      <c r="S384">
        <v>0.3</v>
      </c>
      <c r="T384">
        <v>-2.2999999999999998</v>
      </c>
      <c r="U384">
        <v>1.5</v>
      </c>
      <c r="V384">
        <v>0.4</v>
      </c>
    </row>
    <row r="385" spans="1:22" x14ac:dyDescent="0.45">
      <c r="A385">
        <v>384</v>
      </c>
      <c r="B385" t="s">
        <v>521</v>
      </c>
      <c r="D385">
        <v>80</v>
      </c>
      <c r="E385">
        <v>223</v>
      </c>
      <c r="F385">
        <v>6</v>
      </c>
      <c r="G385">
        <v>26</v>
      </c>
      <c r="H385">
        <v>21</v>
      </c>
      <c r="I385">
        <v>1</v>
      </c>
      <c r="J385" s="3">
        <v>0.04</v>
      </c>
      <c r="K385" s="3">
        <v>0.251</v>
      </c>
      <c r="L385">
        <v>0.13600000000000001</v>
      </c>
      <c r="M385">
        <v>0.25</v>
      </c>
      <c r="N385">
        <v>0.20699999999999999</v>
      </c>
      <c r="O385">
        <v>0.245</v>
      </c>
      <c r="P385">
        <v>0.34300000000000003</v>
      </c>
      <c r="Q385">
        <v>0.25800000000000001</v>
      </c>
      <c r="R385">
        <v>64</v>
      </c>
      <c r="S385">
        <v>0</v>
      </c>
      <c r="T385">
        <v>-9.4</v>
      </c>
      <c r="U385">
        <v>5.6</v>
      </c>
      <c r="V385">
        <v>0.4</v>
      </c>
    </row>
    <row r="386" spans="1:22" x14ac:dyDescent="0.45">
      <c r="A386">
        <v>385</v>
      </c>
      <c r="B386" t="s">
        <v>669</v>
      </c>
      <c r="C386" t="s">
        <v>104</v>
      </c>
      <c r="D386">
        <v>120</v>
      </c>
      <c r="E386">
        <v>329</v>
      </c>
      <c r="F386">
        <v>4</v>
      </c>
      <c r="G386">
        <v>31</v>
      </c>
      <c r="H386">
        <v>29</v>
      </c>
      <c r="I386">
        <v>2</v>
      </c>
      <c r="J386" s="3">
        <v>8.4000000000000005E-2</v>
      </c>
      <c r="K386" s="3">
        <v>0.20799999999999999</v>
      </c>
      <c r="L386">
        <v>9.2999999999999999E-2</v>
      </c>
      <c r="M386">
        <v>0.28000000000000003</v>
      </c>
      <c r="N386">
        <v>0.22500000000000001</v>
      </c>
      <c r="O386">
        <v>0.3</v>
      </c>
      <c r="P386">
        <v>0.31900000000000001</v>
      </c>
      <c r="Q386">
        <v>0.27900000000000003</v>
      </c>
      <c r="R386">
        <v>79</v>
      </c>
      <c r="S386">
        <v>-0.5</v>
      </c>
      <c r="T386">
        <v>-8.6999999999999993</v>
      </c>
      <c r="U386">
        <v>1.3</v>
      </c>
      <c r="V386">
        <v>0.4</v>
      </c>
    </row>
    <row r="387" spans="1:22" x14ac:dyDescent="0.45">
      <c r="A387">
        <v>386</v>
      </c>
      <c r="B387" t="s">
        <v>554</v>
      </c>
      <c r="C387" t="s">
        <v>56</v>
      </c>
      <c r="D387">
        <v>42</v>
      </c>
      <c r="E387">
        <v>164</v>
      </c>
      <c r="F387">
        <v>4</v>
      </c>
      <c r="G387">
        <v>21</v>
      </c>
      <c r="H387">
        <v>17</v>
      </c>
      <c r="I387">
        <v>5</v>
      </c>
      <c r="J387" s="3">
        <v>7.5999999999999998E-2</v>
      </c>
      <c r="K387" s="3">
        <v>0.29799999999999999</v>
      </c>
      <c r="L387">
        <v>0.154</v>
      </c>
      <c r="M387">
        <v>0.32200000000000001</v>
      </c>
      <c r="N387">
        <v>0.23699999999999999</v>
      </c>
      <c r="O387">
        <v>0.3</v>
      </c>
      <c r="P387">
        <v>0.39100000000000001</v>
      </c>
      <c r="Q387">
        <v>0.30399999999999999</v>
      </c>
      <c r="R387">
        <v>92</v>
      </c>
      <c r="S387">
        <v>0.3</v>
      </c>
      <c r="T387">
        <v>-1.3</v>
      </c>
      <c r="U387">
        <v>-0.3</v>
      </c>
      <c r="V387">
        <v>0.4</v>
      </c>
    </row>
    <row r="388" spans="1:22" x14ac:dyDescent="0.45">
      <c r="A388">
        <v>387</v>
      </c>
      <c r="B388" t="s">
        <v>280</v>
      </c>
      <c r="C388" t="s">
        <v>132</v>
      </c>
      <c r="D388">
        <v>134</v>
      </c>
      <c r="E388">
        <v>525</v>
      </c>
      <c r="F388">
        <v>12</v>
      </c>
      <c r="G388">
        <v>53</v>
      </c>
      <c r="H388">
        <v>56</v>
      </c>
      <c r="I388">
        <v>6</v>
      </c>
      <c r="J388" s="3">
        <v>6.3E-2</v>
      </c>
      <c r="K388" s="3">
        <v>0.19800000000000001</v>
      </c>
      <c r="L388">
        <v>0.12</v>
      </c>
      <c r="M388">
        <v>0.28000000000000003</v>
      </c>
      <c r="N388">
        <v>0.23899999999999999</v>
      </c>
      <c r="O388">
        <v>0.29099999999999998</v>
      </c>
      <c r="P388">
        <v>0.36</v>
      </c>
      <c r="Q388">
        <v>0.28599999999999998</v>
      </c>
      <c r="R388">
        <v>84</v>
      </c>
      <c r="S388">
        <v>-0.3</v>
      </c>
      <c r="T388">
        <v>-10.1</v>
      </c>
      <c r="U388">
        <v>-3.2</v>
      </c>
      <c r="V388">
        <v>0.4</v>
      </c>
    </row>
    <row r="389" spans="1:22" x14ac:dyDescent="0.45">
      <c r="A389">
        <v>388</v>
      </c>
      <c r="B389" t="s">
        <v>834</v>
      </c>
      <c r="C389" t="s">
        <v>63</v>
      </c>
      <c r="D389">
        <v>35</v>
      </c>
      <c r="E389">
        <v>129</v>
      </c>
      <c r="F389">
        <v>3</v>
      </c>
      <c r="G389">
        <v>14</v>
      </c>
      <c r="H389">
        <v>15</v>
      </c>
      <c r="I389">
        <v>3</v>
      </c>
      <c r="J389" s="3">
        <v>0.104</v>
      </c>
      <c r="K389" s="3">
        <v>0.318</v>
      </c>
      <c r="L389">
        <v>0.129</v>
      </c>
      <c r="M389">
        <v>0.3</v>
      </c>
      <c r="N389">
        <v>0.20899999999999999</v>
      </c>
      <c r="O389">
        <v>0.307</v>
      </c>
      <c r="P389">
        <v>0.33800000000000002</v>
      </c>
      <c r="Q389">
        <v>0.29099999999999998</v>
      </c>
      <c r="R389">
        <v>87</v>
      </c>
      <c r="S389">
        <v>-0.1</v>
      </c>
      <c r="T389">
        <v>-2</v>
      </c>
      <c r="U389">
        <v>1.4</v>
      </c>
      <c r="V389">
        <v>0.4</v>
      </c>
    </row>
    <row r="390" spans="1:22" x14ac:dyDescent="0.45">
      <c r="A390">
        <v>389</v>
      </c>
      <c r="B390" t="s">
        <v>776</v>
      </c>
      <c r="C390" t="s">
        <v>44</v>
      </c>
      <c r="D390">
        <v>44</v>
      </c>
      <c r="E390">
        <v>186</v>
      </c>
      <c r="F390">
        <v>3</v>
      </c>
      <c r="G390">
        <v>24</v>
      </c>
      <c r="H390">
        <v>19</v>
      </c>
      <c r="I390">
        <v>3</v>
      </c>
      <c r="J390" s="3">
        <v>7.4999999999999997E-2</v>
      </c>
      <c r="K390" s="3">
        <v>0.251</v>
      </c>
      <c r="L390">
        <v>9.4E-2</v>
      </c>
      <c r="M390">
        <v>0.29299999999999998</v>
      </c>
      <c r="N390">
        <v>0.22500000000000001</v>
      </c>
      <c r="O390">
        <v>0.29099999999999998</v>
      </c>
      <c r="P390">
        <v>0.31900000000000001</v>
      </c>
      <c r="Q390">
        <v>0.27300000000000002</v>
      </c>
      <c r="R390">
        <v>73</v>
      </c>
      <c r="S390">
        <v>-0.2</v>
      </c>
      <c r="T390">
        <v>-6</v>
      </c>
      <c r="U390">
        <v>3.7</v>
      </c>
      <c r="V390">
        <v>0.4</v>
      </c>
    </row>
    <row r="391" spans="1:22" x14ac:dyDescent="0.45">
      <c r="A391">
        <v>390</v>
      </c>
      <c r="B391" t="s">
        <v>764</v>
      </c>
      <c r="C391" t="s">
        <v>76</v>
      </c>
      <c r="D391">
        <v>25</v>
      </c>
      <c r="E391">
        <v>77</v>
      </c>
      <c r="F391">
        <v>0</v>
      </c>
      <c r="G391">
        <v>7</v>
      </c>
      <c r="H391">
        <v>6</v>
      </c>
      <c r="I391">
        <v>1</v>
      </c>
      <c r="J391" s="3">
        <v>8.5999999999999993E-2</v>
      </c>
      <c r="K391" s="3">
        <v>0.20300000000000001</v>
      </c>
      <c r="L391">
        <v>7.9000000000000001E-2</v>
      </c>
      <c r="M391">
        <v>0.311</v>
      </c>
      <c r="N391">
        <v>0.24299999999999999</v>
      </c>
      <c r="O391">
        <v>0.33100000000000002</v>
      </c>
      <c r="P391">
        <v>0.32200000000000001</v>
      </c>
      <c r="Q391">
        <v>0.29799999999999999</v>
      </c>
      <c r="R391">
        <v>86</v>
      </c>
      <c r="S391">
        <v>-0.1</v>
      </c>
      <c r="T391">
        <v>-1.3</v>
      </c>
      <c r="U391">
        <v>2.5</v>
      </c>
      <c r="V391">
        <v>0.4</v>
      </c>
    </row>
    <row r="392" spans="1:22" x14ac:dyDescent="0.45">
      <c r="A392">
        <v>391</v>
      </c>
      <c r="B392" t="s">
        <v>574</v>
      </c>
      <c r="C392" t="s">
        <v>61</v>
      </c>
      <c r="D392">
        <v>85</v>
      </c>
      <c r="E392">
        <v>252</v>
      </c>
      <c r="F392">
        <v>12</v>
      </c>
      <c r="G392">
        <v>29</v>
      </c>
      <c r="H392">
        <v>36</v>
      </c>
      <c r="I392">
        <v>8</v>
      </c>
      <c r="J392" s="3">
        <v>9.2999999999999999E-2</v>
      </c>
      <c r="K392" s="3">
        <v>0.33800000000000002</v>
      </c>
      <c r="L392">
        <v>0.217</v>
      </c>
      <c r="M392">
        <v>0.26800000000000002</v>
      </c>
      <c r="N392">
        <v>0.20499999999999999</v>
      </c>
      <c r="O392">
        <v>0.29499999999999998</v>
      </c>
      <c r="P392">
        <v>0.42199999999999999</v>
      </c>
      <c r="Q392">
        <v>0.313</v>
      </c>
      <c r="R392">
        <v>103</v>
      </c>
      <c r="S392">
        <v>0.8</v>
      </c>
      <c r="T392">
        <v>1.8</v>
      </c>
      <c r="U392">
        <v>-6.7</v>
      </c>
      <c r="V392">
        <v>0.4</v>
      </c>
    </row>
    <row r="393" spans="1:22" x14ac:dyDescent="0.45">
      <c r="A393">
        <v>392</v>
      </c>
      <c r="B393" t="s">
        <v>1093</v>
      </c>
      <c r="C393" t="s">
        <v>30</v>
      </c>
      <c r="D393">
        <v>113</v>
      </c>
      <c r="E393">
        <v>264</v>
      </c>
      <c r="F393">
        <v>1</v>
      </c>
      <c r="G393">
        <v>38</v>
      </c>
      <c r="H393">
        <v>19</v>
      </c>
      <c r="I393">
        <v>16</v>
      </c>
      <c r="J393" s="3">
        <v>0.09</v>
      </c>
      <c r="K393" s="3">
        <v>0.22900000000000001</v>
      </c>
      <c r="L393">
        <v>0.05</v>
      </c>
      <c r="M393">
        <v>0.30599999999999999</v>
      </c>
      <c r="N393">
        <v>0.23100000000000001</v>
      </c>
      <c r="O393">
        <v>0.308</v>
      </c>
      <c r="P393">
        <v>0.28100000000000003</v>
      </c>
      <c r="Q393">
        <v>0.27</v>
      </c>
      <c r="R393">
        <v>79</v>
      </c>
      <c r="S393">
        <v>2.2999999999999998</v>
      </c>
      <c r="T393">
        <v>-4.3</v>
      </c>
      <c r="U393">
        <v>-1</v>
      </c>
      <c r="V393">
        <v>0.4</v>
      </c>
    </row>
    <row r="394" spans="1:22" x14ac:dyDescent="0.45">
      <c r="A394">
        <v>393</v>
      </c>
      <c r="B394" t="s">
        <v>801</v>
      </c>
      <c r="C394" t="s">
        <v>40</v>
      </c>
      <c r="D394">
        <v>25</v>
      </c>
      <c r="E394">
        <v>88</v>
      </c>
      <c r="F394">
        <v>2</v>
      </c>
      <c r="G394">
        <v>8</v>
      </c>
      <c r="H394">
        <v>9</v>
      </c>
      <c r="I394">
        <v>0</v>
      </c>
      <c r="J394" s="3">
        <v>0.11</v>
      </c>
      <c r="K394" s="3">
        <v>0.34</v>
      </c>
      <c r="L394">
        <v>0.129</v>
      </c>
      <c r="M394">
        <v>0.26900000000000002</v>
      </c>
      <c r="N394">
        <v>0.19</v>
      </c>
      <c r="O394">
        <v>0.28799999999999998</v>
      </c>
      <c r="P394">
        <v>0.318</v>
      </c>
      <c r="Q394">
        <v>0.27500000000000002</v>
      </c>
      <c r="R394">
        <v>81</v>
      </c>
      <c r="S394">
        <v>-0.2</v>
      </c>
      <c r="T394">
        <v>-2.2000000000000002</v>
      </c>
      <c r="U394">
        <v>2.8</v>
      </c>
      <c r="V394">
        <v>0.4</v>
      </c>
    </row>
    <row r="395" spans="1:22" x14ac:dyDescent="0.45">
      <c r="A395">
        <v>394</v>
      </c>
      <c r="B395" t="s">
        <v>726</v>
      </c>
      <c r="C395" t="s">
        <v>67</v>
      </c>
      <c r="D395">
        <v>33</v>
      </c>
      <c r="E395">
        <v>132</v>
      </c>
      <c r="F395">
        <v>5</v>
      </c>
      <c r="G395">
        <v>15</v>
      </c>
      <c r="H395">
        <v>16</v>
      </c>
      <c r="I395">
        <v>1</v>
      </c>
      <c r="J395" s="3">
        <v>5.7000000000000002E-2</v>
      </c>
      <c r="K395" s="3">
        <v>0.38500000000000001</v>
      </c>
      <c r="L395">
        <v>0.152</v>
      </c>
      <c r="M395">
        <v>0.31</v>
      </c>
      <c r="N395">
        <v>0.20899999999999999</v>
      </c>
      <c r="O395">
        <v>0.26100000000000001</v>
      </c>
      <c r="P395">
        <v>0.36099999999999999</v>
      </c>
      <c r="Q395">
        <v>0.27300000000000002</v>
      </c>
      <c r="R395">
        <v>77</v>
      </c>
      <c r="S395">
        <v>-0.2</v>
      </c>
      <c r="T395">
        <v>-3.8</v>
      </c>
      <c r="U395">
        <v>3.1</v>
      </c>
      <c r="V395">
        <v>0.4</v>
      </c>
    </row>
    <row r="396" spans="1:22" x14ac:dyDescent="0.45">
      <c r="A396">
        <v>395</v>
      </c>
      <c r="B396" t="s">
        <v>630</v>
      </c>
      <c r="C396" t="s">
        <v>132</v>
      </c>
      <c r="D396">
        <v>113</v>
      </c>
      <c r="E396">
        <v>336</v>
      </c>
      <c r="F396">
        <v>6</v>
      </c>
      <c r="G396">
        <v>32</v>
      </c>
      <c r="H396">
        <v>25</v>
      </c>
      <c r="I396">
        <v>9</v>
      </c>
      <c r="J396" s="3">
        <v>7.6999999999999999E-2</v>
      </c>
      <c r="K396" s="3">
        <v>0.248</v>
      </c>
      <c r="L396">
        <v>0.125</v>
      </c>
      <c r="M396">
        <v>0.27</v>
      </c>
      <c r="N396">
        <v>0.21199999999999999</v>
      </c>
      <c r="O396">
        <v>0.27800000000000002</v>
      </c>
      <c r="P396">
        <v>0.33800000000000002</v>
      </c>
      <c r="Q396">
        <v>0.27300000000000002</v>
      </c>
      <c r="R396">
        <v>75</v>
      </c>
      <c r="S396">
        <v>1.4</v>
      </c>
      <c r="T396">
        <v>-8.3000000000000007</v>
      </c>
      <c r="U396">
        <v>1</v>
      </c>
      <c r="V396">
        <v>0.4</v>
      </c>
    </row>
    <row r="397" spans="1:22" x14ac:dyDescent="0.45">
      <c r="A397">
        <v>396</v>
      </c>
      <c r="B397" t="s">
        <v>793</v>
      </c>
      <c r="C397" t="s">
        <v>28</v>
      </c>
      <c r="D397">
        <v>117</v>
      </c>
      <c r="E397">
        <v>400</v>
      </c>
      <c r="F397">
        <v>9</v>
      </c>
      <c r="G397">
        <v>40</v>
      </c>
      <c r="H397">
        <v>35</v>
      </c>
      <c r="I397">
        <v>1</v>
      </c>
      <c r="J397" s="3">
        <v>8.2000000000000003E-2</v>
      </c>
      <c r="K397" s="3">
        <v>0.20499999999999999</v>
      </c>
      <c r="L397">
        <v>0.121</v>
      </c>
      <c r="M397">
        <v>0.254</v>
      </c>
      <c r="N397">
        <v>0.217</v>
      </c>
      <c r="O397">
        <v>0.28299999999999997</v>
      </c>
      <c r="P397">
        <v>0.33700000000000002</v>
      </c>
      <c r="Q397">
        <v>0.27600000000000002</v>
      </c>
      <c r="R397">
        <v>80</v>
      </c>
      <c r="S397">
        <v>-1.3</v>
      </c>
      <c r="T397">
        <v>-10.8</v>
      </c>
      <c r="U397">
        <v>0.8</v>
      </c>
      <c r="V397">
        <v>0.4</v>
      </c>
    </row>
    <row r="398" spans="1:22" x14ac:dyDescent="0.45">
      <c r="A398">
        <v>397</v>
      </c>
      <c r="B398" t="s">
        <v>497</v>
      </c>
      <c r="C398" t="s">
        <v>76</v>
      </c>
      <c r="D398">
        <v>106</v>
      </c>
      <c r="E398">
        <v>373</v>
      </c>
      <c r="F398">
        <v>13</v>
      </c>
      <c r="G398">
        <v>43</v>
      </c>
      <c r="H398">
        <v>52</v>
      </c>
      <c r="I398">
        <v>3</v>
      </c>
      <c r="J398" s="3">
        <v>8.1000000000000003E-2</v>
      </c>
      <c r="K398" s="3">
        <v>0.24</v>
      </c>
      <c r="L398">
        <v>0.187</v>
      </c>
      <c r="M398">
        <v>0.26700000000000002</v>
      </c>
      <c r="N398">
        <v>0.22800000000000001</v>
      </c>
      <c r="O398">
        <v>0.28999999999999998</v>
      </c>
      <c r="P398">
        <v>0.41399999999999998</v>
      </c>
      <c r="Q398">
        <v>0.30599999999999999</v>
      </c>
      <c r="R398">
        <v>91</v>
      </c>
      <c r="S398">
        <v>-0.1</v>
      </c>
      <c r="T398">
        <v>-3.8</v>
      </c>
      <c r="U398">
        <v>-4.7</v>
      </c>
      <c r="V398">
        <v>0.4</v>
      </c>
    </row>
    <row r="399" spans="1:22" x14ac:dyDescent="0.45">
      <c r="A399">
        <v>398</v>
      </c>
      <c r="B399" t="s">
        <v>947</v>
      </c>
      <c r="C399" t="s">
        <v>74</v>
      </c>
      <c r="D399">
        <v>49</v>
      </c>
      <c r="E399">
        <v>172</v>
      </c>
      <c r="F399">
        <v>3</v>
      </c>
      <c r="G399">
        <v>18</v>
      </c>
      <c r="H399">
        <v>17</v>
      </c>
      <c r="I399">
        <v>5</v>
      </c>
      <c r="J399" s="3">
        <v>8.5000000000000006E-2</v>
      </c>
      <c r="K399" s="3">
        <v>0.23799999999999999</v>
      </c>
      <c r="L399">
        <v>0.12</v>
      </c>
      <c r="M399">
        <v>0.29599999999999999</v>
      </c>
      <c r="N399">
        <v>0.23499999999999999</v>
      </c>
      <c r="O399">
        <v>0.30399999999999999</v>
      </c>
      <c r="P399">
        <v>0.35499999999999998</v>
      </c>
      <c r="Q399">
        <v>0.29299999999999998</v>
      </c>
      <c r="R399">
        <v>84</v>
      </c>
      <c r="S399">
        <v>0</v>
      </c>
      <c r="T399">
        <v>-3.3</v>
      </c>
      <c r="U399">
        <v>0.9</v>
      </c>
      <c r="V399">
        <v>0.4</v>
      </c>
    </row>
    <row r="400" spans="1:22" x14ac:dyDescent="0.45">
      <c r="A400">
        <v>399</v>
      </c>
      <c r="B400" t="s">
        <v>599</v>
      </c>
      <c r="C400" t="s">
        <v>67</v>
      </c>
      <c r="D400">
        <v>51</v>
      </c>
      <c r="E400">
        <v>159</v>
      </c>
      <c r="F400">
        <v>2</v>
      </c>
      <c r="G400">
        <v>18</v>
      </c>
      <c r="H400">
        <v>14</v>
      </c>
      <c r="I400">
        <v>4</v>
      </c>
      <c r="J400" s="3">
        <v>9.4E-2</v>
      </c>
      <c r="K400" s="3">
        <v>0.109</v>
      </c>
      <c r="L400">
        <v>9.5000000000000001E-2</v>
      </c>
      <c r="M400">
        <v>0.254</v>
      </c>
      <c r="N400">
        <v>0.23499999999999999</v>
      </c>
      <c r="O400">
        <v>0.317</v>
      </c>
      <c r="P400">
        <v>0.33100000000000002</v>
      </c>
      <c r="Q400">
        <v>0.29199999999999998</v>
      </c>
      <c r="R400">
        <v>91</v>
      </c>
      <c r="S400">
        <v>0.1</v>
      </c>
      <c r="T400">
        <v>-1.6</v>
      </c>
      <c r="U400">
        <v>-0.2</v>
      </c>
      <c r="V400">
        <v>0.3</v>
      </c>
    </row>
    <row r="401" spans="1:22" x14ac:dyDescent="0.45">
      <c r="A401">
        <v>400</v>
      </c>
      <c r="B401" t="s">
        <v>1307</v>
      </c>
      <c r="C401" t="s">
        <v>74</v>
      </c>
      <c r="D401">
        <v>27</v>
      </c>
      <c r="E401">
        <v>89</v>
      </c>
      <c r="F401">
        <v>2</v>
      </c>
      <c r="G401">
        <v>11</v>
      </c>
      <c r="H401">
        <v>10</v>
      </c>
      <c r="I401">
        <v>0</v>
      </c>
      <c r="J401" s="3">
        <v>7.0999999999999994E-2</v>
      </c>
      <c r="K401" s="3">
        <v>0.23799999999999999</v>
      </c>
      <c r="L401">
        <v>0.14699999999999999</v>
      </c>
      <c r="M401">
        <v>0.32400000000000001</v>
      </c>
      <c r="N401">
        <v>0.25600000000000001</v>
      </c>
      <c r="O401">
        <v>0.316</v>
      </c>
      <c r="P401">
        <v>0.40200000000000002</v>
      </c>
      <c r="Q401">
        <v>0.316</v>
      </c>
      <c r="R401">
        <v>99</v>
      </c>
      <c r="S401">
        <v>-0.2</v>
      </c>
      <c r="T401">
        <v>-0.3</v>
      </c>
      <c r="U401">
        <v>0.7</v>
      </c>
      <c r="V401">
        <v>0.3</v>
      </c>
    </row>
    <row r="402" spans="1:22" x14ac:dyDescent="0.45">
      <c r="A402">
        <v>401</v>
      </c>
      <c r="B402" t="s">
        <v>465</v>
      </c>
      <c r="C402" t="s">
        <v>139</v>
      </c>
      <c r="D402">
        <v>94</v>
      </c>
      <c r="E402">
        <v>378</v>
      </c>
      <c r="F402">
        <v>13</v>
      </c>
      <c r="G402">
        <v>35</v>
      </c>
      <c r="H402">
        <v>40</v>
      </c>
      <c r="I402">
        <v>4</v>
      </c>
      <c r="J402" s="3">
        <v>7.2999999999999995E-2</v>
      </c>
      <c r="K402" s="3">
        <v>0.188</v>
      </c>
      <c r="L402">
        <v>0.16200000000000001</v>
      </c>
      <c r="M402">
        <v>0.28499999999999998</v>
      </c>
      <c r="N402">
        <v>0.25600000000000001</v>
      </c>
      <c r="O402">
        <v>0.311</v>
      </c>
      <c r="P402">
        <v>0.41799999999999998</v>
      </c>
      <c r="Q402">
        <v>0.318</v>
      </c>
      <c r="R402">
        <v>105</v>
      </c>
      <c r="S402">
        <v>-0.6</v>
      </c>
      <c r="T402">
        <v>1.7</v>
      </c>
      <c r="U402">
        <v>-10.6</v>
      </c>
      <c r="V402">
        <v>0.3</v>
      </c>
    </row>
    <row r="403" spans="1:22" x14ac:dyDescent="0.45">
      <c r="A403">
        <v>402</v>
      </c>
      <c r="B403" t="s">
        <v>771</v>
      </c>
      <c r="C403" t="s">
        <v>23</v>
      </c>
      <c r="D403">
        <v>38</v>
      </c>
      <c r="E403">
        <v>138</v>
      </c>
      <c r="F403">
        <v>4</v>
      </c>
      <c r="G403">
        <v>14</v>
      </c>
      <c r="H403">
        <v>14</v>
      </c>
      <c r="I403">
        <v>1</v>
      </c>
      <c r="J403" s="3">
        <v>8.8999999999999996E-2</v>
      </c>
      <c r="K403" s="3">
        <v>0.29699999999999999</v>
      </c>
      <c r="L403">
        <v>0.13800000000000001</v>
      </c>
      <c r="M403">
        <v>0.29299999999999998</v>
      </c>
      <c r="N403">
        <v>0.219</v>
      </c>
      <c r="O403">
        <v>0.29899999999999999</v>
      </c>
      <c r="P403">
        <v>0.35699999999999998</v>
      </c>
      <c r="Q403">
        <v>0.29199999999999998</v>
      </c>
      <c r="R403">
        <v>86</v>
      </c>
      <c r="S403">
        <v>-0.2</v>
      </c>
      <c r="T403">
        <v>-2.4</v>
      </c>
      <c r="U403">
        <v>1</v>
      </c>
      <c r="V403">
        <v>0.3</v>
      </c>
    </row>
    <row r="404" spans="1:22" x14ac:dyDescent="0.45">
      <c r="A404">
        <v>403</v>
      </c>
      <c r="B404" t="s">
        <v>282</v>
      </c>
      <c r="C404" t="s">
        <v>74</v>
      </c>
      <c r="D404">
        <v>141</v>
      </c>
      <c r="E404">
        <v>496</v>
      </c>
      <c r="F404">
        <v>15</v>
      </c>
      <c r="G404">
        <v>55</v>
      </c>
      <c r="H404">
        <v>53</v>
      </c>
      <c r="I404">
        <v>20</v>
      </c>
      <c r="J404" s="3">
        <v>0.115</v>
      </c>
      <c r="K404" s="3">
        <v>0.36799999999999999</v>
      </c>
      <c r="L404">
        <v>0.18099999999999999</v>
      </c>
      <c r="M404">
        <v>0.30299999999999999</v>
      </c>
      <c r="N404">
        <v>0.20200000000000001</v>
      </c>
      <c r="O404">
        <v>0.29899999999999999</v>
      </c>
      <c r="P404">
        <v>0.38300000000000001</v>
      </c>
      <c r="Q404">
        <v>0.30199999999999999</v>
      </c>
      <c r="R404">
        <v>89</v>
      </c>
      <c r="S404">
        <v>-0.2</v>
      </c>
      <c r="T404">
        <v>-6.3</v>
      </c>
      <c r="U404">
        <v>-7.2</v>
      </c>
      <c r="V404">
        <v>0.3</v>
      </c>
    </row>
    <row r="405" spans="1:22" x14ac:dyDescent="0.45">
      <c r="A405">
        <v>404</v>
      </c>
      <c r="B405" t="s">
        <v>642</v>
      </c>
      <c r="C405" t="s">
        <v>139</v>
      </c>
      <c r="D405">
        <v>131</v>
      </c>
      <c r="E405">
        <v>455</v>
      </c>
      <c r="F405">
        <v>1</v>
      </c>
      <c r="G405">
        <v>40</v>
      </c>
      <c r="H405">
        <v>21</v>
      </c>
      <c r="I405">
        <v>7</v>
      </c>
      <c r="J405" s="3">
        <v>6.7000000000000004E-2</v>
      </c>
      <c r="K405" s="3">
        <v>0.15</v>
      </c>
      <c r="L405">
        <v>4.4999999999999998E-2</v>
      </c>
      <c r="M405">
        <v>0.29099999999999998</v>
      </c>
      <c r="N405">
        <v>0.24399999999999999</v>
      </c>
      <c r="O405">
        <v>0.30199999999999999</v>
      </c>
      <c r="P405">
        <v>0.28899999999999998</v>
      </c>
      <c r="Q405">
        <v>0.26800000000000002</v>
      </c>
      <c r="R405">
        <v>71</v>
      </c>
      <c r="S405">
        <v>-2.2999999999999998</v>
      </c>
      <c r="T405">
        <v>-17.600000000000001</v>
      </c>
      <c r="U405">
        <v>6.1</v>
      </c>
      <c r="V405">
        <v>0.3</v>
      </c>
    </row>
    <row r="406" spans="1:22" x14ac:dyDescent="0.45">
      <c r="A406">
        <v>405</v>
      </c>
      <c r="B406" t="s">
        <v>504</v>
      </c>
      <c r="C406" t="s">
        <v>104</v>
      </c>
      <c r="D406">
        <v>110</v>
      </c>
      <c r="E406">
        <v>323</v>
      </c>
      <c r="F406">
        <v>6</v>
      </c>
      <c r="G406">
        <v>27</v>
      </c>
      <c r="H406">
        <v>29</v>
      </c>
      <c r="I406">
        <v>1</v>
      </c>
      <c r="J406" s="3">
        <v>4.1000000000000002E-2</v>
      </c>
      <c r="K406" s="3">
        <v>0.14799999999999999</v>
      </c>
      <c r="L406">
        <v>9.4E-2</v>
      </c>
      <c r="M406">
        <v>0.21099999999999999</v>
      </c>
      <c r="N406">
        <v>0.193</v>
      </c>
      <c r="O406">
        <v>0.23899999999999999</v>
      </c>
      <c r="P406">
        <v>0.28699999999999998</v>
      </c>
      <c r="Q406">
        <v>0.23499999999999999</v>
      </c>
      <c r="R406">
        <v>49</v>
      </c>
      <c r="S406">
        <v>-0.6</v>
      </c>
      <c r="T406">
        <v>-19.899999999999999</v>
      </c>
      <c r="U406">
        <v>12.2</v>
      </c>
      <c r="V406">
        <v>0.3</v>
      </c>
    </row>
    <row r="407" spans="1:22" x14ac:dyDescent="0.45">
      <c r="A407">
        <v>406</v>
      </c>
      <c r="B407" t="s">
        <v>979</v>
      </c>
      <c r="C407" t="s">
        <v>23</v>
      </c>
      <c r="D407">
        <v>46</v>
      </c>
      <c r="E407">
        <v>173</v>
      </c>
      <c r="F407">
        <v>3</v>
      </c>
      <c r="G407">
        <v>20</v>
      </c>
      <c r="H407">
        <v>19</v>
      </c>
      <c r="I407">
        <v>8</v>
      </c>
      <c r="J407" s="3">
        <v>8.5999999999999993E-2</v>
      </c>
      <c r="K407" s="3">
        <v>0.33800000000000002</v>
      </c>
      <c r="L407">
        <v>0.127</v>
      </c>
      <c r="M407">
        <v>0.32200000000000001</v>
      </c>
      <c r="N407">
        <v>0.215</v>
      </c>
      <c r="O407">
        <v>0.28999999999999998</v>
      </c>
      <c r="P407">
        <v>0.34200000000000003</v>
      </c>
      <c r="Q407">
        <v>0.28100000000000003</v>
      </c>
      <c r="R407">
        <v>79</v>
      </c>
      <c r="S407">
        <v>0.6</v>
      </c>
      <c r="T407">
        <v>-3.5</v>
      </c>
      <c r="U407">
        <v>0.9</v>
      </c>
      <c r="V407">
        <v>0.3</v>
      </c>
    </row>
    <row r="408" spans="1:22" x14ac:dyDescent="0.45">
      <c r="A408">
        <v>407</v>
      </c>
      <c r="B408" t="s">
        <v>798</v>
      </c>
      <c r="C408" t="s">
        <v>104</v>
      </c>
      <c r="D408">
        <v>51</v>
      </c>
      <c r="E408">
        <v>175</v>
      </c>
      <c r="F408">
        <v>6</v>
      </c>
      <c r="G408">
        <v>18</v>
      </c>
      <c r="H408">
        <v>19</v>
      </c>
      <c r="I408">
        <v>0</v>
      </c>
      <c r="J408" s="3">
        <v>0.06</v>
      </c>
      <c r="K408" s="3">
        <v>0.33300000000000002</v>
      </c>
      <c r="L408">
        <v>0.16</v>
      </c>
      <c r="M408">
        <v>0.27100000000000002</v>
      </c>
      <c r="N408">
        <v>0.20200000000000001</v>
      </c>
      <c r="O408">
        <v>0.25800000000000001</v>
      </c>
      <c r="P408">
        <v>0.36199999999999999</v>
      </c>
      <c r="Q408">
        <v>0.27200000000000002</v>
      </c>
      <c r="R408">
        <v>74</v>
      </c>
      <c r="S408">
        <v>-0.4</v>
      </c>
      <c r="T408">
        <v>-5.7</v>
      </c>
      <c r="U408">
        <v>3</v>
      </c>
      <c r="V408">
        <v>0.3</v>
      </c>
    </row>
    <row r="409" spans="1:22" x14ac:dyDescent="0.45">
      <c r="A409">
        <v>408</v>
      </c>
      <c r="B409" t="s">
        <v>1413</v>
      </c>
      <c r="C409" t="s">
        <v>36</v>
      </c>
      <c r="D409">
        <v>57</v>
      </c>
      <c r="E409">
        <v>230</v>
      </c>
      <c r="F409">
        <v>10</v>
      </c>
      <c r="G409">
        <v>27</v>
      </c>
      <c r="H409">
        <v>32</v>
      </c>
      <c r="I409">
        <v>0</v>
      </c>
      <c r="J409" s="3">
        <v>6.7000000000000004E-2</v>
      </c>
      <c r="K409" s="3">
        <v>0.30399999999999999</v>
      </c>
      <c r="L409">
        <v>0.19400000000000001</v>
      </c>
      <c r="M409">
        <v>0.27400000000000002</v>
      </c>
      <c r="N409">
        <v>0.218</v>
      </c>
      <c r="O409">
        <v>0.28299999999999997</v>
      </c>
      <c r="P409">
        <v>0.41199999999999998</v>
      </c>
      <c r="Q409">
        <v>0.30299999999999999</v>
      </c>
      <c r="R409">
        <v>98</v>
      </c>
      <c r="S409">
        <v>-0.5</v>
      </c>
      <c r="T409">
        <v>-1.2</v>
      </c>
      <c r="U409">
        <v>-3.1</v>
      </c>
      <c r="V409">
        <v>0.3</v>
      </c>
    </row>
    <row r="410" spans="1:22" x14ac:dyDescent="0.45">
      <c r="A410">
        <v>409</v>
      </c>
      <c r="B410" t="s">
        <v>1046</v>
      </c>
      <c r="C410" t="s">
        <v>101</v>
      </c>
      <c r="D410">
        <v>37</v>
      </c>
      <c r="E410">
        <v>120</v>
      </c>
      <c r="F410">
        <v>1</v>
      </c>
      <c r="G410">
        <v>11</v>
      </c>
      <c r="H410">
        <v>10</v>
      </c>
      <c r="I410">
        <v>0</v>
      </c>
      <c r="J410" s="3">
        <v>0.107</v>
      </c>
      <c r="K410" s="3">
        <v>0.21099999999999999</v>
      </c>
      <c r="L410">
        <v>7.3999999999999996E-2</v>
      </c>
      <c r="M410">
        <v>0.28599999999999998</v>
      </c>
      <c r="N410">
        <v>0.224</v>
      </c>
      <c r="O410">
        <v>0.32300000000000001</v>
      </c>
      <c r="P410">
        <v>0.29799999999999999</v>
      </c>
      <c r="Q410">
        <v>0.28499999999999998</v>
      </c>
      <c r="R410">
        <v>87</v>
      </c>
      <c r="S410">
        <v>-0.4</v>
      </c>
      <c r="T410">
        <v>-2.2000000000000002</v>
      </c>
      <c r="U410">
        <v>1.3</v>
      </c>
      <c r="V410">
        <v>0.3</v>
      </c>
    </row>
    <row r="411" spans="1:22" x14ac:dyDescent="0.45">
      <c r="A411">
        <v>410</v>
      </c>
      <c r="B411" t="s">
        <v>908</v>
      </c>
      <c r="C411" t="s">
        <v>132</v>
      </c>
      <c r="D411">
        <v>46</v>
      </c>
      <c r="E411">
        <v>190</v>
      </c>
      <c r="F411">
        <v>2</v>
      </c>
      <c r="G411">
        <v>20</v>
      </c>
      <c r="H411">
        <v>18</v>
      </c>
      <c r="I411">
        <v>2</v>
      </c>
      <c r="J411" s="3">
        <v>8.4000000000000005E-2</v>
      </c>
      <c r="K411" s="3">
        <v>0.22700000000000001</v>
      </c>
      <c r="L411">
        <v>0.09</v>
      </c>
      <c r="M411">
        <v>0.29899999999999999</v>
      </c>
      <c r="N411">
        <v>0.23300000000000001</v>
      </c>
      <c r="O411">
        <v>0.30199999999999999</v>
      </c>
      <c r="P411">
        <v>0.32300000000000001</v>
      </c>
      <c r="Q411">
        <v>0.28000000000000003</v>
      </c>
      <c r="R411">
        <v>80</v>
      </c>
      <c r="S411">
        <v>-0.5</v>
      </c>
      <c r="T411">
        <v>-4.9000000000000004</v>
      </c>
      <c r="U411">
        <v>1.9</v>
      </c>
      <c r="V411">
        <v>0.3</v>
      </c>
    </row>
    <row r="412" spans="1:22" x14ac:dyDescent="0.45">
      <c r="A412">
        <v>411</v>
      </c>
      <c r="B412" t="s">
        <v>883</v>
      </c>
      <c r="C412" t="s">
        <v>52</v>
      </c>
      <c r="D412">
        <v>105</v>
      </c>
      <c r="E412">
        <v>353</v>
      </c>
      <c r="F412">
        <v>7</v>
      </c>
      <c r="G412">
        <v>38</v>
      </c>
      <c r="H412">
        <v>42</v>
      </c>
      <c r="I412">
        <v>5</v>
      </c>
      <c r="J412" s="3">
        <v>7.4999999999999997E-2</v>
      </c>
      <c r="K412" s="3">
        <v>0.28699999999999998</v>
      </c>
      <c r="L412">
        <v>0.109</v>
      </c>
      <c r="M412">
        <v>0.33800000000000002</v>
      </c>
      <c r="N412">
        <v>0.245</v>
      </c>
      <c r="O412">
        <v>0.316</v>
      </c>
      <c r="P412">
        <v>0.35399999999999998</v>
      </c>
      <c r="Q412">
        <v>0.3</v>
      </c>
      <c r="R412">
        <v>93</v>
      </c>
      <c r="S412">
        <v>-0.2</v>
      </c>
      <c r="T412">
        <v>-3</v>
      </c>
      <c r="U412">
        <v>-5.8</v>
      </c>
      <c r="V412">
        <v>0.3</v>
      </c>
    </row>
    <row r="413" spans="1:22" x14ac:dyDescent="0.45">
      <c r="A413">
        <v>412</v>
      </c>
      <c r="B413" t="s">
        <v>1106</v>
      </c>
      <c r="C413" t="s">
        <v>139</v>
      </c>
      <c r="D413">
        <v>59</v>
      </c>
      <c r="E413">
        <v>221</v>
      </c>
      <c r="F413">
        <v>6</v>
      </c>
      <c r="G413">
        <v>23</v>
      </c>
      <c r="H413">
        <v>26</v>
      </c>
      <c r="I413">
        <v>2</v>
      </c>
      <c r="J413" s="3">
        <v>6.5000000000000002E-2</v>
      </c>
      <c r="K413" s="3">
        <v>0.25800000000000001</v>
      </c>
      <c r="L413">
        <v>0.13200000000000001</v>
      </c>
      <c r="M413">
        <v>0.309</v>
      </c>
      <c r="N413">
        <v>0.245</v>
      </c>
      <c r="O413">
        <v>0.30199999999999999</v>
      </c>
      <c r="P413">
        <v>0.377</v>
      </c>
      <c r="Q413">
        <v>0.29899999999999999</v>
      </c>
      <c r="R413">
        <v>92</v>
      </c>
      <c r="S413">
        <v>-0.9</v>
      </c>
      <c r="T413">
        <v>-3</v>
      </c>
      <c r="U413">
        <v>-1.2</v>
      </c>
      <c r="V413">
        <v>0.3</v>
      </c>
    </row>
    <row r="414" spans="1:22" x14ac:dyDescent="0.45">
      <c r="A414">
        <v>413</v>
      </c>
      <c r="B414" t="s">
        <v>1126</v>
      </c>
      <c r="C414" t="s">
        <v>32</v>
      </c>
      <c r="D414">
        <v>41</v>
      </c>
      <c r="E414">
        <v>162</v>
      </c>
      <c r="F414">
        <v>6</v>
      </c>
      <c r="G414">
        <v>16</v>
      </c>
      <c r="H414">
        <v>19</v>
      </c>
      <c r="I414">
        <v>3</v>
      </c>
      <c r="J414" s="3">
        <v>6.2E-2</v>
      </c>
      <c r="K414" s="3">
        <v>0.28399999999999997</v>
      </c>
      <c r="L414">
        <v>0.16600000000000001</v>
      </c>
      <c r="M414">
        <v>0.27700000000000002</v>
      </c>
      <c r="N414">
        <v>0.218</v>
      </c>
      <c r="O414">
        <v>0.29299999999999998</v>
      </c>
      <c r="P414">
        <v>0.38400000000000001</v>
      </c>
      <c r="Q414">
        <v>0.3</v>
      </c>
      <c r="R414">
        <v>98</v>
      </c>
      <c r="S414">
        <v>0.2</v>
      </c>
      <c r="T414">
        <v>-0.3</v>
      </c>
      <c r="U414">
        <v>-2</v>
      </c>
      <c r="V414">
        <v>0.3</v>
      </c>
    </row>
    <row r="415" spans="1:22" x14ac:dyDescent="0.45">
      <c r="A415">
        <v>414</v>
      </c>
      <c r="B415" t="s">
        <v>512</v>
      </c>
      <c r="C415" t="s">
        <v>113</v>
      </c>
      <c r="D415">
        <v>66</v>
      </c>
      <c r="E415">
        <v>259</v>
      </c>
      <c r="F415">
        <v>4</v>
      </c>
      <c r="G415">
        <v>25</v>
      </c>
      <c r="H415">
        <v>23</v>
      </c>
      <c r="I415">
        <v>4</v>
      </c>
      <c r="J415" s="3">
        <v>6.3E-2</v>
      </c>
      <c r="K415" s="3">
        <v>0.224</v>
      </c>
      <c r="L415">
        <v>0.106</v>
      </c>
      <c r="M415">
        <v>0.29199999999999998</v>
      </c>
      <c r="N415">
        <v>0.23499999999999999</v>
      </c>
      <c r="O415">
        <v>0.29499999999999998</v>
      </c>
      <c r="P415">
        <v>0.34100000000000003</v>
      </c>
      <c r="Q415">
        <v>0.28399999999999997</v>
      </c>
      <c r="R415">
        <v>87</v>
      </c>
      <c r="S415">
        <v>-0.7</v>
      </c>
      <c r="T415">
        <v>-4.5999999999999996</v>
      </c>
      <c r="U415">
        <v>-0.8</v>
      </c>
      <c r="V415">
        <v>0.3</v>
      </c>
    </row>
    <row r="416" spans="1:22" x14ac:dyDescent="0.45">
      <c r="A416">
        <v>415</v>
      </c>
      <c r="B416" t="s">
        <v>446</v>
      </c>
      <c r="C416" t="s">
        <v>25</v>
      </c>
      <c r="D416">
        <v>97</v>
      </c>
      <c r="E416">
        <v>338</v>
      </c>
      <c r="F416">
        <v>11</v>
      </c>
      <c r="G416">
        <v>33</v>
      </c>
      <c r="H416">
        <v>24</v>
      </c>
      <c r="I416">
        <v>0</v>
      </c>
      <c r="J416" s="3">
        <v>8.5999999999999993E-2</v>
      </c>
      <c r="K416" s="3">
        <v>0.26700000000000002</v>
      </c>
      <c r="L416">
        <v>0.158</v>
      </c>
      <c r="M416">
        <v>0.29899999999999999</v>
      </c>
      <c r="N416">
        <v>0.23599999999999999</v>
      </c>
      <c r="O416">
        <v>0.316</v>
      </c>
      <c r="P416">
        <v>0.39400000000000002</v>
      </c>
      <c r="Q416">
        <v>0.314</v>
      </c>
      <c r="R416">
        <v>106</v>
      </c>
      <c r="S416">
        <v>-0.8</v>
      </c>
      <c r="T416">
        <v>1.7</v>
      </c>
      <c r="U416">
        <v>-9.6999999999999993</v>
      </c>
      <c r="V416">
        <v>0.3</v>
      </c>
    </row>
    <row r="417" spans="1:22" x14ac:dyDescent="0.45">
      <c r="A417">
        <v>416</v>
      </c>
      <c r="B417" t="s">
        <v>419</v>
      </c>
      <c r="C417" t="s">
        <v>153</v>
      </c>
      <c r="D417">
        <v>119</v>
      </c>
      <c r="E417">
        <v>463</v>
      </c>
      <c r="F417">
        <v>11</v>
      </c>
      <c r="G417">
        <v>41</v>
      </c>
      <c r="H417">
        <v>47</v>
      </c>
      <c r="I417">
        <v>2</v>
      </c>
      <c r="J417" s="3">
        <v>4.5999999999999999E-2</v>
      </c>
      <c r="K417" s="3">
        <v>0.11899999999999999</v>
      </c>
      <c r="L417">
        <v>0.11700000000000001</v>
      </c>
      <c r="M417">
        <v>0.24199999999999999</v>
      </c>
      <c r="N417">
        <v>0.23400000000000001</v>
      </c>
      <c r="O417">
        <v>0.27700000000000002</v>
      </c>
      <c r="P417">
        <v>0.35099999999999998</v>
      </c>
      <c r="Q417">
        <v>0.27600000000000002</v>
      </c>
      <c r="R417">
        <v>77</v>
      </c>
      <c r="S417">
        <v>-1.4</v>
      </c>
      <c r="T417">
        <v>-13.8</v>
      </c>
      <c r="U417">
        <v>1.1000000000000001</v>
      </c>
      <c r="V417">
        <v>0.3</v>
      </c>
    </row>
    <row r="418" spans="1:22" x14ac:dyDescent="0.45">
      <c r="A418">
        <v>417</v>
      </c>
      <c r="B418" t="s">
        <v>450</v>
      </c>
      <c r="C418" t="s">
        <v>196</v>
      </c>
      <c r="D418">
        <v>79</v>
      </c>
      <c r="E418">
        <v>254</v>
      </c>
      <c r="F418">
        <v>5</v>
      </c>
      <c r="G418">
        <v>34</v>
      </c>
      <c r="H418">
        <v>28</v>
      </c>
      <c r="I418">
        <v>24</v>
      </c>
      <c r="J418" s="3">
        <v>6.0999999999999999E-2</v>
      </c>
      <c r="K418" s="3">
        <v>0.23899999999999999</v>
      </c>
      <c r="L418">
        <v>0.13600000000000001</v>
      </c>
      <c r="M418">
        <v>0.29299999999999998</v>
      </c>
      <c r="N418">
        <v>0.23400000000000001</v>
      </c>
      <c r="O418">
        <v>0.30299999999999999</v>
      </c>
      <c r="P418">
        <v>0.37</v>
      </c>
      <c r="Q418">
        <v>0.29699999999999999</v>
      </c>
      <c r="R418">
        <v>96</v>
      </c>
      <c r="S418">
        <v>0.6</v>
      </c>
      <c r="T418">
        <v>-0.6</v>
      </c>
      <c r="U418">
        <v>-4.8</v>
      </c>
      <c r="V418">
        <v>0.3</v>
      </c>
    </row>
    <row r="419" spans="1:22" x14ac:dyDescent="0.45">
      <c r="A419">
        <v>418</v>
      </c>
      <c r="B419" t="s">
        <v>568</v>
      </c>
      <c r="C419" t="s">
        <v>139</v>
      </c>
      <c r="D419">
        <v>56</v>
      </c>
      <c r="E419">
        <v>162</v>
      </c>
      <c r="F419">
        <v>3</v>
      </c>
      <c r="G419">
        <v>21</v>
      </c>
      <c r="H419">
        <v>14</v>
      </c>
      <c r="I419">
        <v>7</v>
      </c>
      <c r="J419" s="3">
        <v>0.11</v>
      </c>
      <c r="K419" s="3">
        <v>0.215</v>
      </c>
      <c r="L419">
        <v>0.111</v>
      </c>
      <c r="M419">
        <v>0.26</v>
      </c>
      <c r="N419">
        <v>0.216</v>
      </c>
      <c r="O419">
        <v>0.30299999999999999</v>
      </c>
      <c r="P419">
        <v>0.32700000000000001</v>
      </c>
      <c r="Q419">
        <v>0.28199999999999997</v>
      </c>
      <c r="R419">
        <v>81</v>
      </c>
      <c r="S419">
        <v>0.2</v>
      </c>
      <c r="T419">
        <v>-3.4</v>
      </c>
      <c r="U419">
        <v>1.1000000000000001</v>
      </c>
      <c r="V419">
        <v>0.3</v>
      </c>
    </row>
    <row r="420" spans="1:22" x14ac:dyDescent="0.45">
      <c r="A420">
        <v>419</v>
      </c>
      <c r="B420" t="s">
        <v>868</v>
      </c>
      <c r="C420" t="s">
        <v>28</v>
      </c>
      <c r="D420">
        <v>57</v>
      </c>
      <c r="E420">
        <v>181</v>
      </c>
      <c r="F420">
        <v>1</v>
      </c>
      <c r="G420">
        <v>15</v>
      </c>
      <c r="H420">
        <v>12</v>
      </c>
      <c r="I420">
        <v>1</v>
      </c>
      <c r="J420" s="3">
        <v>9.7000000000000003E-2</v>
      </c>
      <c r="K420" s="3">
        <v>0.247</v>
      </c>
      <c r="L420">
        <v>5.8999999999999997E-2</v>
      </c>
      <c r="M420">
        <v>0.28299999999999997</v>
      </c>
      <c r="N420">
        <v>0.21099999999999999</v>
      </c>
      <c r="O420">
        <v>0.29299999999999998</v>
      </c>
      <c r="P420">
        <v>0.27</v>
      </c>
      <c r="Q420">
        <v>0.25900000000000001</v>
      </c>
      <c r="R420">
        <v>68</v>
      </c>
      <c r="S420">
        <v>-0.1</v>
      </c>
      <c r="T420">
        <v>-6.8</v>
      </c>
      <c r="U420">
        <v>3.6</v>
      </c>
      <c r="V420">
        <v>0.3</v>
      </c>
    </row>
    <row r="421" spans="1:22" x14ac:dyDescent="0.45">
      <c r="A421">
        <v>420</v>
      </c>
      <c r="B421" t="s">
        <v>915</v>
      </c>
      <c r="C421" t="s">
        <v>74</v>
      </c>
      <c r="D421">
        <v>76</v>
      </c>
      <c r="E421">
        <v>233</v>
      </c>
      <c r="F421">
        <v>1</v>
      </c>
      <c r="G421">
        <v>32</v>
      </c>
      <c r="H421">
        <v>21</v>
      </c>
      <c r="I421">
        <v>10</v>
      </c>
      <c r="J421" s="3">
        <v>0.1</v>
      </c>
      <c r="K421" s="3">
        <v>0.21199999999999999</v>
      </c>
      <c r="L421">
        <v>6.7000000000000004E-2</v>
      </c>
      <c r="M421">
        <v>0.29499999999999998</v>
      </c>
      <c r="N421">
        <v>0.22600000000000001</v>
      </c>
      <c r="O421">
        <v>0.33700000000000002</v>
      </c>
      <c r="P421">
        <v>0.29299999999999998</v>
      </c>
      <c r="Q421">
        <v>0.29199999999999998</v>
      </c>
      <c r="R421">
        <v>83</v>
      </c>
      <c r="S421">
        <v>0.7</v>
      </c>
      <c r="T421">
        <v>-3.9</v>
      </c>
      <c r="U421">
        <v>-1.3</v>
      </c>
      <c r="V421">
        <v>0.3</v>
      </c>
    </row>
    <row r="422" spans="1:22" x14ac:dyDescent="0.45">
      <c r="A422">
        <v>421</v>
      </c>
      <c r="B422" t="s">
        <v>263</v>
      </c>
      <c r="C422" t="s">
        <v>139</v>
      </c>
      <c r="D422">
        <v>136</v>
      </c>
      <c r="E422">
        <v>487</v>
      </c>
      <c r="F422">
        <v>13</v>
      </c>
      <c r="G422">
        <v>40</v>
      </c>
      <c r="H422">
        <v>52</v>
      </c>
      <c r="I422">
        <v>2</v>
      </c>
      <c r="J422" s="3">
        <v>0.106</v>
      </c>
      <c r="K422" s="3">
        <v>0.193</v>
      </c>
      <c r="L422">
        <v>0.16300000000000001</v>
      </c>
      <c r="M422">
        <v>0.27600000000000002</v>
      </c>
      <c r="N422">
        <v>0.24</v>
      </c>
      <c r="O422">
        <v>0.32600000000000001</v>
      </c>
      <c r="P422">
        <v>0.40300000000000002</v>
      </c>
      <c r="Q422">
        <v>0.32100000000000001</v>
      </c>
      <c r="R422">
        <v>107</v>
      </c>
      <c r="S422">
        <v>-1.5</v>
      </c>
      <c r="T422">
        <v>2.4</v>
      </c>
      <c r="U422">
        <v>-15.5</v>
      </c>
      <c r="V422">
        <v>0.3</v>
      </c>
    </row>
    <row r="423" spans="1:22" x14ac:dyDescent="0.45">
      <c r="A423">
        <v>422</v>
      </c>
      <c r="B423" t="s">
        <v>829</v>
      </c>
      <c r="C423" t="s">
        <v>34</v>
      </c>
      <c r="D423">
        <v>73</v>
      </c>
      <c r="E423">
        <v>253</v>
      </c>
      <c r="F423">
        <v>6</v>
      </c>
      <c r="G423">
        <v>29</v>
      </c>
      <c r="H423">
        <v>27</v>
      </c>
      <c r="I423">
        <v>2</v>
      </c>
      <c r="J423" s="3">
        <v>4.2000000000000003E-2</v>
      </c>
      <c r="K423" s="3">
        <v>0.23899999999999999</v>
      </c>
      <c r="L423">
        <v>0.12</v>
      </c>
      <c r="M423">
        <v>0.26200000000000001</v>
      </c>
      <c r="N423">
        <v>0.217</v>
      </c>
      <c r="O423">
        <v>0.253</v>
      </c>
      <c r="P423">
        <v>0.33700000000000002</v>
      </c>
      <c r="Q423">
        <v>0.25900000000000001</v>
      </c>
      <c r="R423">
        <v>68</v>
      </c>
      <c r="S423">
        <v>0.2</v>
      </c>
      <c r="T423">
        <v>-9.3000000000000007</v>
      </c>
      <c r="U423">
        <v>3.8</v>
      </c>
      <c r="V423">
        <v>0.3</v>
      </c>
    </row>
    <row r="424" spans="1:22" x14ac:dyDescent="0.45">
      <c r="A424">
        <v>423</v>
      </c>
      <c r="B424" t="s">
        <v>284</v>
      </c>
      <c r="C424" t="s">
        <v>104</v>
      </c>
      <c r="D424">
        <v>154</v>
      </c>
      <c r="E424">
        <v>635</v>
      </c>
      <c r="F424">
        <v>17</v>
      </c>
      <c r="G424">
        <v>58</v>
      </c>
      <c r="H424">
        <v>68</v>
      </c>
      <c r="I424">
        <v>0</v>
      </c>
      <c r="J424" s="3">
        <v>8.2000000000000003E-2</v>
      </c>
      <c r="K424" s="3">
        <v>0.188</v>
      </c>
      <c r="L424">
        <v>0.14199999999999999</v>
      </c>
      <c r="M424">
        <v>0.28399999999999997</v>
      </c>
      <c r="N424">
        <v>0.248</v>
      </c>
      <c r="O424">
        <v>0.316</v>
      </c>
      <c r="P424">
        <v>0.39</v>
      </c>
      <c r="Q424">
        <v>0.31</v>
      </c>
      <c r="R424">
        <v>100</v>
      </c>
      <c r="S424">
        <v>-2</v>
      </c>
      <c r="T424">
        <v>-2</v>
      </c>
      <c r="U424">
        <v>-16.899999999999999</v>
      </c>
      <c r="V424">
        <v>0.3</v>
      </c>
    </row>
    <row r="425" spans="1:22" x14ac:dyDescent="0.45">
      <c r="A425">
        <v>424</v>
      </c>
      <c r="B425" t="s">
        <v>425</v>
      </c>
      <c r="C425" t="s">
        <v>141</v>
      </c>
      <c r="D425">
        <v>101</v>
      </c>
      <c r="E425">
        <v>308</v>
      </c>
      <c r="F425">
        <v>4</v>
      </c>
      <c r="G425">
        <v>34</v>
      </c>
      <c r="H425">
        <v>30</v>
      </c>
      <c r="I425">
        <v>1</v>
      </c>
      <c r="J425" s="3">
        <v>0.09</v>
      </c>
      <c r="K425" s="3">
        <v>0.218</v>
      </c>
      <c r="L425">
        <v>0.106</v>
      </c>
      <c r="M425">
        <v>0.28499999999999998</v>
      </c>
      <c r="N425">
        <v>0.22900000000000001</v>
      </c>
      <c r="O425">
        <v>0.309</v>
      </c>
      <c r="P425">
        <v>0.33500000000000002</v>
      </c>
      <c r="Q425">
        <v>0.28899999999999998</v>
      </c>
      <c r="R425">
        <v>88</v>
      </c>
      <c r="S425">
        <v>-0.4</v>
      </c>
      <c r="T425">
        <v>-4.5999999999999996</v>
      </c>
      <c r="U425">
        <v>-3.1</v>
      </c>
      <c r="V425">
        <v>0.3</v>
      </c>
    </row>
    <row r="426" spans="1:22" x14ac:dyDescent="0.45">
      <c r="A426">
        <v>425</v>
      </c>
      <c r="B426" t="s">
        <v>1470</v>
      </c>
      <c r="C426" t="s">
        <v>153</v>
      </c>
      <c r="D426">
        <v>91</v>
      </c>
      <c r="E426">
        <v>350</v>
      </c>
      <c r="F426">
        <v>4</v>
      </c>
      <c r="G426">
        <v>37</v>
      </c>
      <c r="H426">
        <v>30</v>
      </c>
      <c r="I426">
        <v>15</v>
      </c>
      <c r="J426" s="3">
        <v>5.6000000000000001E-2</v>
      </c>
      <c r="K426" s="3">
        <v>0.188</v>
      </c>
      <c r="L426">
        <v>7.3999999999999996E-2</v>
      </c>
      <c r="M426">
        <v>0.28399999999999997</v>
      </c>
      <c r="N426">
        <v>0.23799999999999999</v>
      </c>
      <c r="O426">
        <v>0.28699999999999998</v>
      </c>
      <c r="P426">
        <v>0.312</v>
      </c>
      <c r="Q426">
        <v>0.26800000000000002</v>
      </c>
      <c r="R426">
        <v>71</v>
      </c>
      <c r="S426">
        <v>0.9</v>
      </c>
      <c r="T426">
        <v>-10.9</v>
      </c>
      <c r="U426">
        <v>1.7</v>
      </c>
      <c r="V426">
        <v>0.3</v>
      </c>
    </row>
    <row r="427" spans="1:22" x14ac:dyDescent="0.45">
      <c r="A427">
        <v>426</v>
      </c>
      <c r="B427" t="s">
        <v>550</v>
      </c>
      <c r="C427" t="s">
        <v>61</v>
      </c>
      <c r="D427">
        <v>55</v>
      </c>
      <c r="E427">
        <v>219</v>
      </c>
      <c r="F427">
        <v>7</v>
      </c>
      <c r="G427">
        <v>25</v>
      </c>
      <c r="H427">
        <v>30</v>
      </c>
      <c r="I427">
        <v>0</v>
      </c>
      <c r="J427" s="3">
        <v>7.5999999999999998E-2</v>
      </c>
      <c r="K427" s="3">
        <v>0.25700000000000001</v>
      </c>
      <c r="L427">
        <v>0.16400000000000001</v>
      </c>
      <c r="M427">
        <v>0.28000000000000003</v>
      </c>
      <c r="N427">
        <v>0.22800000000000001</v>
      </c>
      <c r="O427">
        <v>0.29599999999999999</v>
      </c>
      <c r="P427">
        <v>0.39200000000000002</v>
      </c>
      <c r="Q427">
        <v>0.30199999999999999</v>
      </c>
      <c r="R427">
        <v>95</v>
      </c>
      <c r="S427">
        <v>-0.4</v>
      </c>
      <c r="T427">
        <v>-1.6</v>
      </c>
      <c r="U427">
        <v>-3.2</v>
      </c>
      <c r="V427">
        <v>0.3</v>
      </c>
    </row>
    <row r="428" spans="1:22" x14ac:dyDescent="0.45">
      <c r="A428">
        <v>427</v>
      </c>
      <c r="B428" t="s">
        <v>562</v>
      </c>
      <c r="C428" t="s">
        <v>113</v>
      </c>
      <c r="D428">
        <v>89</v>
      </c>
      <c r="E428">
        <v>325</v>
      </c>
      <c r="F428">
        <v>8</v>
      </c>
      <c r="G428">
        <v>29</v>
      </c>
      <c r="H428">
        <v>38</v>
      </c>
      <c r="I428">
        <v>10</v>
      </c>
      <c r="J428" s="3">
        <v>7.9000000000000001E-2</v>
      </c>
      <c r="K428" s="3">
        <v>0.223</v>
      </c>
      <c r="L428">
        <v>0.13700000000000001</v>
      </c>
      <c r="M428">
        <v>0.23400000000000001</v>
      </c>
      <c r="N428">
        <v>0.19700000000000001</v>
      </c>
      <c r="O428">
        <v>0.27200000000000002</v>
      </c>
      <c r="P428">
        <v>0.33400000000000002</v>
      </c>
      <c r="Q428">
        <v>0.27</v>
      </c>
      <c r="R428">
        <v>78</v>
      </c>
      <c r="S428">
        <v>0.5</v>
      </c>
      <c r="T428">
        <v>-7.9</v>
      </c>
      <c r="U428">
        <v>-0.1</v>
      </c>
      <c r="V428">
        <v>0.3</v>
      </c>
    </row>
    <row r="429" spans="1:22" x14ac:dyDescent="0.45">
      <c r="A429">
        <v>428</v>
      </c>
      <c r="B429" t="s">
        <v>1101</v>
      </c>
      <c r="C429" t="s">
        <v>40</v>
      </c>
      <c r="D429">
        <v>41</v>
      </c>
      <c r="E429">
        <v>137</v>
      </c>
      <c r="F429">
        <v>3</v>
      </c>
      <c r="G429">
        <v>15</v>
      </c>
      <c r="H429">
        <v>14</v>
      </c>
      <c r="I429">
        <v>1</v>
      </c>
      <c r="J429" s="3">
        <v>0.123</v>
      </c>
      <c r="K429" s="3">
        <v>0.253</v>
      </c>
      <c r="L429">
        <v>0.129</v>
      </c>
      <c r="M429">
        <v>0.28899999999999998</v>
      </c>
      <c r="N429">
        <v>0.224</v>
      </c>
      <c r="O429">
        <v>0.32400000000000001</v>
      </c>
      <c r="P429">
        <v>0.35199999999999998</v>
      </c>
      <c r="Q429">
        <v>0.30399999999999999</v>
      </c>
      <c r="R429">
        <v>101</v>
      </c>
      <c r="S429">
        <v>-0.5</v>
      </c>
      <c r="T429">
        <v>-0.4</v>
      </c>
      <c r="U429">
        <v>-1.8</v>
      </c>
      <c r="V429">
        <v>0.3</v>
      </c>
    </row>
    <row r="430" spans="1:22" x14ac:dyDescent="0.45">
      <c r="A430">
        <v>429</v>
      </c>
      <c r="B430" t="s">
        <v>893</v>
      </c>
      <c r="C430" t="s">
        <v>42</v>
      </c>
      <c r="D430">
        <v>115</v>
      </c>
      <c r="E430">
        <v>424</v>
      </c>
      <c r="F430">
        <v>13</v>
      </c>
      <c r="G430">
        <v>47</v>
      </c>
      <c r="H430">
        <v>41</v>
      </c>
      <c r="I430">
        <v>0</v>
      </c>
      <c r="J430" s="3">
        <v>0.13400000000000001</v>
      </c>
      <c r="K430" s="3">
        <v>0.27500000000000002</v>
      </c>
      <c r="L430">
        <v>0.13800000000000001</v>
      </c>
      <c r="M430">
        <v>0.29099999999999998</v>
      </c>
      <c r="N430">
        <v>0.22500000000000001</v>
      </c>
      <c r="O430">
        <v>0.32800000000000001</v>
      </c>
      <c r="P430">
        <v>0.36299999999999999</v>
      </c>
      <c r="Q430">
        <v>0.31</v>
      </c>
      <c r="R430">
        <v>101</v>
      </c>
      <c r="S430">
        <v>-1.5</v>
      </c>
      <c r="T430">
        <v>-0.8</v>
      </c>
      <c r="U430">
        <v>-10.4</v>
      </c>
      <c r="V430">
        <v>0.3</v>
      </c>
    </row>
    <row r="431" spans="1:22" x14ac:dyDescent="0.45">
      <c r="A431">
        <v>430</v>
      </c>
      <c r="B431" t="s">
        <v>415</v>
      </c>
      <c r="C431" t="s">
        <v>76</v>
      </c>
      <c r="D431">
        <v>95</v>
      </c>
      <c r="E431">
        <v>374</v>
      </c>
      <c r="F431">
        <v>8</v>
      </c>
      <c r="G431">
        <v>41</v>
      </c>
      <c r="H431">
        <v>42</v>
      </c>
      <c r="I431">
        <v>2</v>
      </c>
      <c r="J431" s="3">
        <v>7.0000000000000007E-2</v>
      </c>
      <c r="K431" s="3">
        <v>0.124</v>
      </c>
      <c r="L431">
        <v>0.128</v>
      </c>
      <c r="M431">
        <v>0.29399999999999998</v>
      </c>
      <c r="N431">
        <v>0.27200000000000002</v>
      </c>
      <c r="O431">
        <v>0.33800000000000002</v>
      </c>
      <c r="P431">
        <v>0.4</v>
      </c>
      <c r="Q431">
        <v>0.32500000000000001</v>
      </c>
      <c r="R431">
        <v>105</v>
      </c>
      <c r="S431">
        <v>-1.7</v>
      </c>
      <c r="T431">
        <v>0.4</v>
      </c>
      <c r="U431">
        <v>-10.199999999999999</v>
      </c>
      <c r="V431">
        <v>0.2</v>
      </c>
    </row>
    <row r="432" spans="1:22" x14ac:dyDescent="0.45">
      <c r="A432">
        <v>431</v>
      </c>
      <c r="B432" t="s">
        <v>695</v>
      </c>
      <c r="C432" t="s">
        <v>42</v>
      </c>
      <c r="D432">
        <v>45</v>
      </c>
      <c r="E432">
        <v>158</v>
      </c>
      <c r="F432">
        <v>3</v>
      </c>
      <c r="G432">
        <v>20</v>
      </c>
      <c r="H432">
        <v>16</v>
      </c>
      <c r="I432">
        <v>5</v>
      </c>
      <c r="J432" s="3">
        <v>0.106</v>
      </c>
      <c r="K432" s="3">
        <v>0.26200000000000001</v>
      </c>
      <c r="L432">
        <v>0.13800000000000001</v>
      </c>
      <c r="M432">
        <v>0.28000000000000003</v>
      </c>
      <c r="N432">
        <v>0.21299999999999999</v>
      </c>
      <c r="O432">
        <v>0.307</v>
      </c>
      <c r="P432">
        <v>0.35099999999999998</v>
      </c>
      <c r="Q432">
        <v>0.29499999999999998</v>
      </c>
      <c r="R432">
        <v>91</v>
      </c>
      <c r="S432">
        <v>0.2</v>
      </c>
      <c r="T432">
        <v>-1.4</v>
      </c>
      <c r="U432">
        <v>-1.4</v>
      </c>
      <c r="V432">
        <v>0.2</v>
      </c>
    </row>
    <row r="433" spans="1:22" x14ac:dyDescent="0.45">
      <c r="A433">
        <v>432</v>
      </c>
      <c r="B433" t="s">
        <v>1337</v>
      </c>
      <c r="C433" t="s">
        <v>184</v>
      </c>
      <c r="D433">
        <v>34</v>
      </c>
      <c r="E433">
        <v>120</v>
      </c>
      <c r="F433">
        <v>4</v>
      </c>
      <c r="G433">
        <v>16</v>
      </c>
      <c r="H433">
        <v>15</v>
      </c>
      <c r="I433">
        <v>6</v>
      </c>
      <c r="J433" s="3">
        <v>7.0999999999999994E-2</v>
      </c>
      <c r="K433" s="3">
        <v>0.38700000000000001</v>
      </c>
      <c r="L433">
        <v>0.16300000000000001</v>
      </c>
      <c r="M433">
        <v>0.34899999999999998</v>
      </c>
      <c r="N433">
        <v>0.224</v>
      </c>
      <c r="O433">
        <v>0.29199999999999998</v>
      </c>
      <c r="P433">
        <v>0.38700000000000001</v>
      </c>
      <c r="Q433">
        <v>0.29799999999999999</v>
      </c>
      <c r="R433">
        <v>77</v>
      </c>
      <c r="S433">
        <v>0.6</v>
      </c>
      <c r="T433">
        <v>-2.6</v>
      </c>
      <c r="U433">
        <v>0.9</v>
      </c>
      <c r="V433">
        <v>0.2</v>
      </c>
    </row>
    <row r="434" spans="1:22" x14ac:dyDescent="0.45">
      <c r="A434">
        <v>433</v>
      </c>
      <c r="B434" t="s">
        <v>563</v>
      </c>
      <c r="C434" t="s">
        <v>139</v>
      </c>
      <c r="D434">
        <v>92</v>
      </c>
      <c r="E434">
        <v>299</v>
      </c>
      <c r="F434">
        <v>5</v>
      </c>
      <c r="G434">
        <v>29</v>
      </c>
      <c r="H434">
        <v>22</v>
      </c>
      <c r="I434">
        <v>9</v>
      </c>
      <c r="J434" s="3">
        <v>5.2999999999999999E-2</v>
      </c>
      <c r="K434" s="3">
        <v>0.216</v>
      </c>
      <c r="L434">
        <v>0.109</v>
      </c>
      <c r="M434">
        <v>0.26500000000000001</v>
      </c>
      <c r="N434">
        <v>0.218</v>
      </c>
      <c r="O434">
        <v>0.26900000000000002</v>
      </c>
      <c r="P434">
        <v>0.32700000000000001</v>
      </c>
      <c r="Q434">
        <v>0.26500000000000001</v>
      </c>
      <c r="R434">
        <v>69</v>
      </c>
      <c r="S434">
        <v>1</v>
      </c>
      <c r="T434">
        <v>-9.8000000000000007</v>
      </c>
      <c r="U434">
        <v>2.5</v>
      </c>
      <c r="V434">
        <v>0.2</v>
      </c>
    </row>
    <row r="435" spans="1:22" x14ac:dyDescent="0.45">
      <c r="A435">
        <v>434</v>
      </c>
      <c r="B435" t="s">
        <v>1031</v>
      </c>
      <c r="C435" t="s">
        <v>52</v>
      </c>
      <c r="D435">
        <v>69</v>
      </c>
      <c r="E435">
        <v>214</v>
      </c>
      <c r="F435">
        <v>1</v>
      </c>
      <c r="G435">
        <v>23</v>
      </c>
      <c r="H435">
        <v>15</v>
      </c>
      <c r="I435">
        <v>2</v>
      </c>
      <c r="J435" s="3">
        <v>0.112</v>
      </c>
      <c r="K435" s="3">
        <v>0.30599999999999999</v>
      </c>
      <c r="L435">
        <v>5.1999999999999998E-2</v>
      </c>
      <c r="M435">
        <v>0.29799999999999999</v>
      </c>
      <c r="N435">
        <v>0.19600000000000001</v>
      </c>
      <c r="O435">
        <v>0.29099999999999998</v>
      </c>
      <c r="P435">
        <v>0.249</v>
      </c>
      <c r="Q435">
        <v>0.252</v>
      </c>
      <c r="R435">
        <v>60</v>
      </c>
      <c r="S435">
        <v>0</v>
      </c>
      <c r="T435">
        <v>-9.8000000000000007</v>
      </c>
      <c r="U435">
        <v>4.9000000000000004</v>
      </c>
      <c r="V435">
        <v>0.2</v>
      </c>
    </row>
    <row r="436" spans="1:22" x14ac:dyDescent="0.45">
      <c r="A436">
        <v>435</v>
      </c>
      <c r="B436" t="s">
        <v>1130</v>
      </c>
      <c r="C436" t="s">
        <v>184</v>
      </c>
      <c r="D436">
        <v>47</v>
      </c>
      <c r="E436">
        <v>138</v>
      </c>
      <c r="F436">
        <v>5</v>
      </c>
      <c r="G436">
        <v>19</v>
      </c>
      <c r="H436">
        <v>15</v>
      </c>
      <c r="I436">
        <v>4</v>
      </c>
      <c r="J436" s="3">
        <v>0.105</v>
      </c>
      <c r="K436" s="3">
        <v>0.32</v>
      </c>
      <c r="L436">
        <v>0.188</v>
      </c>
      <c r="M436">
        <v>0.27700000000000002</v>
      </c>
      <c r="N436">
        <v>0.20899999999999999</v>
      </c>
      <c r="O436">
        <v>0.29499999999999998</v>
      </c>
      <c r="P436">
        <v>0.39700000000000002</v>
      </c>
      <c r="Q436">
        <v>0.30399999999999999</v>
      </c>
      <c r="R436">
        <v>81</v>
      </c>
      <c r="S436">
        <v>0</v>
      </c>
      <c r="T436">
        <v>-3.1</v>
      </c>
      <c r="U436">
        <v>0.6</v>
      </c>
      <c r="V436">
        <v>0.2</v>
      </c>
    </row>
    <row r="437" spans="1:22" x14ac:dyDescent="0.45">
      <c r="A437">
        <v>436</v>
      </c>
      <c r="B437" t="s">
        <v>1143</v>
      </c>
      <c r="C437" t="s">
        <v>153</v>
      </c>
      <c r="D437">
        <v>56</v>
      </c>
      <c r="E437">
        <v>199</v>
      </c>
      <c r="F437">
        <v>5</v>
      </c>
      <c r="G437">
        <v>15</v>
      </c>
      <c r="H437">
        <v>18</v>
      </c>
      <c r="I437">
        <v>1</v>
      </c>
      <c r="J437" s="3">
        <v>7.9000000000000001E-2</v>
      </c>
      <c r="K437" s="3">
        <v>0.318</v>
      </c>
      <c r="L437">
        <v>0.15</v>
      </c>
      <c r="M437">
        <v>0.29899999999999999</v>
      </c>
      <c r="N437">
        <v>0.216</v>
      </c>
      <c r="O437">
        <v>0.28999999999999998</v>
      </c>
      <c r="P437">
        <v>0.36599999999999999</v>
      </c>
      <c r="Q437">
        <v>0.28699999999999998</v>
      </c>
      <c r="R437">
        <v>84</v>
      </c>
      <c r="S437">
        <v>-0.8</v>
      </c>
      <c r="T437">
        <v>-4.5</v>
      </c>
      <c r="U437">
        <v>-0.1</v>
      </c>
      <c r="V437">
        <v>0.2</v>
      </c>
    </row>
    <row r="438" spans="1:22" x14ac:dyDescent="0.45">
      <c r="A438">
        <v>437</v>
      </c>
      <c r="B438" t="s">
        <v>683</v>
      </c>
      <c r="C438" t="s">
        <v>101</v>
      </c>
      <c r="D438">
        <v>90</v>
      </c>
      <c r="E438">
        <v>235</v>
      </c>
      <c r="F438">
        <v>4</v>
      </c>
      <c r="G438">
        <v>28</v>
      </c>
      <c r="H438">
        <v>23</v>
      </c>
      <c r="I438">
        <v>5</v>
      </c>
      <c r="J438" s="3">
        <v>0.13100000000000001</v>
      </c>
      <c r="K438" s="3">
        <v>0.27200000000000002</v>
      </c>
      <c r="L438">
        <v>9.2999999999999999E-2</v>
      </c>
      <c r="M438">
        <v>0.30299999999999999</v>
      </c>
      <c r="N438">
        <v>0.224</v>
      </c>
      <c r="O438">
        <v>0.33900000000000002</v>
      </c>
      <c r="P438">
        <v>0.317</v>
      </c>
      <c r="Q438">
        <v>0.3</v>
      </c>
      <c r="R438">
        <v>97</v>
      </c>
      <c r="S438">
        <v>-0.9</v>
      </c>
      <c r="T438">
        <v>-1.6</v>
      </c>
      <c r="U438">
        <v>-4.2</v>
      </c>
      <c r="V438">
        <v>0.2</v>
      </c>
    </row>
    <row r="439" spans="1:22" x14ac:dyDescent="0.45">
      <c r="A439">
        <v>438</v>
      </c>
      <c r="B439" t="s">
        <v>408</v>
      </c>
      <c r="C439" t="s">
        <v>104</v>
      </c>
      <c r="D439">
        <v>125</v>
      </c>
      <c r="E439">
        <v>505</v>
      </c>
      <c r="F439">
        <v>18</v>
      </c>
      <c r="G439">
        <v>53</v>
      </c>
      <c r="H439">
        <v>60</v>
      </c>
      <c r="I439">
        <v>0</v>
      </c>
      <c r="J439" s="3">
        <v>5.3999999999999999E-2</v>
      </c>
      <c r="K439" s="3">
        <v>0.25900000000000001</v>
      </c>
      <c r="L439">
        <v>0.16600000000000001</v>
      </c>
      <c r="M439">
        <v>0.27600000000000002</v>
      </c>
      <c r="N439">
        <v>0.22900000000000001</v>
      </c>
      <c r="O439">
        <v>0.27500000000000002</v>
      </c>
      <c r="P439">
        <v>0.39500000000000002</v>
      </c>
      <c r="Q439">
        <v>0.29199999999999998</v>
      </c>
      <c r="R439">
        <v>87</v>
      </c>
      <c r="S439">
        <v>-1.6</v>
      </c>
      <c r="T439">
        <v>-9.1</v>
      </c>
      <c r="U439">
        <v>-5.9</v>
      </c>
      <c r="V439">
        <v>0.2</v>
      </c>
    </row>
    <row r="440" spans="1:22" x14ac:dyDescent="0.45">
      <c r="A440">
        <v>439</v>
      </c>
      <c r="B440" t="s">
        <v>727</v>
      </c>
      <c r="C440" t="s">
        <v>139</v>
      </c>
      <c r="D440">
        <v>54</v>
      </c>
      <c r="E440">
        <v>223</v>
      </c>
      <c r="F440">
        <v>5</v>
      </c>
      <c r="G440">
        <v>25</v>
      </c>
      <c r="H440">
        <v>24</v>
      </c>
      <c r="I440">
        <v>1</v>
      </c>
      <c r="J440" s="3">
        <v>9.2999999999999999E-2</v>
      </c>
      <c r="K440" s="3">
        <v>0.30399999999999999</v>
      </c>
      <c r="L440">
        <v>0.129</v>
      </c>
      <c r="M440">
        <v>0.30299999999999999</v>
      </c>
      <c r="N440">
        <v>0.219</v>
      </c>
      <c r="O440">
        <v>0.29799999999999999</v>
      </c>
      <c r="P440">
        <v>0.34799999999999998</v>
      </c>
      <c r="Q440">
        <v>0.28799999999999998</v>
      </c>
      <c r="R440">
        <v>84</v>
      </c>
      <c r="S440">
        <v>-0.4</v>
      </c>
      <c r="T440">
        <v>-4.4000000000000004</v>
      </c>
      <c r="U440">
        <v>-0.7</v>
      </c>
      <c r="V440">
        <v>0.2</v>
      </c>
    </row>
    <row r="441" spans="1:22" x14ac:dyDescent="0.45">
      <c r="A441">
        <v>440</v>
      </c>
      <c r="B441" t="s">
        <v>952</v>
      </c>
      <c r="C441" t="s">
        <v>52</v>
      </c>
      <c r="D441">
        <v>36</v>
      </c>
      <c r="E441">
        <v>116</v>
      </c>
      <c r="F441">
        <v>1</v>
      </c>
      <c r="G441">
        <v>11</v>
      </c>
      <c r="H441">
        <v>9</v>
      </c>
      <c r="I441">
        <v>0</v>
      </c>
      <c r="J441" s="3">
        <v>9.5000000000000001E-2</v>
      </c>
      <c r="K441" s="3">
        <v>0.221</v>
      </c>
      <c r="L441">
        <v>6.9000000000000006E-2</v>
      </c>
      <c r="M441">
        <v>0.28899999999999998</v>
      </c>
      <c r="N441">
        <v>0.22500000000000001</v>
      </c>
      <c r="O441">
        <v>0.30199999999999999</v>
      </c>
      <c r="P441">
        <v>0.29399999999999998</v>
      </c>
      <c r="Q441">
        <v>0.27100000000000002</v>
      </c>
      <c r="R441">
        <v>74</v>
      </c>
      <c r="S441">
        <v>-0.3</v>
      </c>
      <c r="T441">
        <v>-3.8</v>
      </c>
      <c r="U441">
        <v>2</v>
      </c>
      <c r="V441">
        <v>0.2</v>
      </c>
    </row>
    <row r="442" spans="1:22" x14ac:dyDescent="0.45">
      <c r="A442">
        <v>441</v>
      </c>
      <c r="B442" t="s">
        <v>1131</v>
      </c>
      <c r="C442" t="s">
        <v>56</v>
      </c>
      <c r="D442">
        <v>44</v>
      </c>
      <c r="E442">
        <v>173</v>
      </c>
      <c r="F442">
        <v>5</v>
      </c>
      <c r="G442">
        <v>20</v>
      </c>
      <c r="H442">
        <v>21</v>
      </c>
      <c r="I442">
        <v>1</v>
      </c>
      <c r="J442" s="3">
        <v>0.10199999999999999</v>
      </c>
      <c r="K442" s="3">
        <v>0.34399999999999997</v>
      </c>
      <c r="L442">
        <v>0.17599999999999999</v>
      </c>
      <c r="M442">
        <v>0.33200000000000002</v>
      </c>
      <c r="N442">
        <v>0.22800000000000001</v>
      </c>
      <c r="O442">
        <v>0.317</v>
      </c>
      <c r="P442">
        <v>0.40400000000000003</v>
      </c>
      <c r="Q442">
        <v>0.317</v>
      </c>
      <c r="R442">
        <v>101</v>
      </c>
      <c r="S442">
        <v>-0.4</v>
      </c>
      <c r="T442">
        <v>-0.1</v>
      </c>
      <c r="U442">
        <v>-3.5</v>
      </c>
      <c r="V442">
        <v>0.2</v>
      </c>
    </row>
    <row r="443" spans="1:22" x14ac:dyDescent="0.45">
      <c r="A443">
        <v>442</v>
      </c>
      <c r="B443" t="s">
        <v>1187</v>
      </c>
      <c r="C443" t="s">
        <v>184</v>
      </c>
      <c r="D443">
        <v>118</v>
      </c>
      <c r="E443">
        <v>479</v>
      </c>
      <c r="F443">
        <v>8</v>
      </c>
      <c r="G443">
        <v>62</v>
      </c>
      <c r="H443">
        <v>52</v>
      </c>
      <c r="I443">
        <v>7</v>
      </c>
      <c r="J443" s="3">
        <v>7.6999999999999999E-2</v>
      </c>
      <c r="K443" s="3">
        <v>0.15</v>
      </c>
      <c r="L443">
        <v>0.14699999999999999</v>
      </c>
      <c r="M443">
        <v>0.29899999999999999</v>
      </c>
      <c r="N443">
        <v>0.26300000000000001</v>
      </c>
      <c r="O443">
        <v>0.33200000000000002</v>
      </c>
      <c r="P443">
        <v>0.41</v>
      </c>
      <c r="Q443">
        <v>0.32500000000000001</v>
      </c>
      <c r="R443">
        <v>95</v>
      </c>
      <c r="S443">
        <v>0.1</v>
      </c>
      <c r="T443">
        <v>-2.6</v>
      </c>
      <c r="U443">
        <v>-11.6</v>
      </c>
      <c r="V443">
        <v>0.2</v>
      </c>
    </row>
    <row r="444" spans="1:22" x14ac:dyDescent="0.45">
      <c r="A444">
        <v>443</v>
      </c>
      <c r="B444" t="s">
        <v>283</v>
      </c>
      <c r="C444" t="s">
        <v>25</v>
      </c>
      <c r="D444">
        <v>124</v>
      </c>
      <c r="E444">
        <v>518</v>
      </c>
      <c r="F444">
        <v>16</v>
      </c>
      <c r="G444">
        <v>57</v>
      </c>
      <c r="H444">
        <v>54</v>
      </c>
      <c r="I444">
        <v>1</v>
      </c>
      <c r="J444" s="3">
        <v>7.2999999999999995E-2</v>
      </c>
      <c r="K444" s="3">
        <v>0.17599999999999999</v>
      </c>
      <c r="L444">
        <v>0.13700000000000001</v>
      </c>
      <c r="M444">
        <v>0.247</v>
      </c>
      <c r="N444">
        <v>0.22600000000000001</v>
      </c>
      <c r="O444">
        <v>0.30099999999999999</v>
      </c>
      <c r="P444">
        <v>0.36299999999999999</v>
      </c>
      <c r="Q444">
        <v>0.29499999999999998</v>
      </c>
      <c r="R444">
        <v>92</v>
      </c>
      <c r="S444">
        <v>-1.3</v>
      </c>
      <c r="T444">
        <v>-5.9</v>
      </c>
      <c r="U444">
        <v>-8.9</v>
      </c>
      <c r="V444">
        <v>0.2</v>
      </c>
    </row>
    <row r="445" spans="1:22" x14ac:dyDescent="0.45">
      <c r="A445">
        <v>444</v>
      </c>
      <c r="B445" t="s">
        <v>617</v>
      </c>
      <c r="C445" t="s">
        <v>67</v>
      </c>
      <c r="D445">
        <v>128</v>
      </c>
      <c r="E445">
        <v>366</v>
      </c>
      <c r="F445">
        <v>5</v>
      </c>
      <c r="G445">
        <v>46</v>
      </c>
      <c r="H445">
        <v>38</v>
      </c>
      <c r="I445">
        <v>9</v>
      </c>
      <c r="J445" s="3">
        <v>7.3999999999999996E-2</v>
      </c>
      <c r="K445" s="3">
        <v>0.156</v>
      </c>
      <c r="L445">
        <v>0.105</v>
      </c>
      <c r="M445">
        <v>0.28599999999999998</v>
      </c>
      <c r="N445">
        <v>0.25</v>
      </c>
      <c r="O445">
        <v>0.312</v>
      </c>
      <c r="P445">
        <v>0.35499999999999998</v>
      </c>
      <c r="Q445">
        <v>0.29599999999999999</v>
      </c>
      <c r="R445">
        <v>92</v>
      </c>
      <c r="S445">
        <v>0.7</v>
      </c>
      <c r="T445">
        <v>-2.5</v>
      </c>
      <c r="U445">
        <v>-7.4</v>
      </c>
      <c r="V445">
        <v>0.2</v>
      </c>
    </row>
    <row r="446" spans="1:22" x14ac:dyDescent="0.45">
      <c r="A446">
        <v>445</v>
      </c>
      <c r="B446" t="s">
        <v>1369</v>
      </c>
      <c r="C446" t="s">
        <v>215</v>
      </c>
      <c r="D446">
        <v>86</v>
      </c>
      <c r="E446">
        <v>314</v>
      </c>
      <c r="F446">
        <v>5</v>
      </c>
      <c r="G446">
        <v>35</v>
      </c>
      <c r="H446">
        <v>27</v>
      </c>
      <c r="I446">
        <v>0</v>
      </c>
      <c r="J446" s="3">
        <v>0.08</v>
      </c>
      <c r="K446" s="3">
        <v>0.14000000000000001</v>
      </c>
      <c r="L446">
        <v>0.129</v>
      </c>
      <c r="M446">
        <v>0.30199999999999999</v>
      </c>
      <c r="N446">
        <v>0.27100000000000002</v>
      </c>
      <c r="O446">
        <v>0.32900000000000001</v>
      </c>
      <c r="P446">
        <v>0.4</v>
      </c>
      <c r="Q446">
        <v>0.31900000000000001</v>
      </c>
      <c r="R446">
        <v>105</v>
      </c>
      <c r="S446">
        <v>-1.2</v>
      </c>
      <c r="T446">
        <v>0.6</v>
      </c>
      <c r="U446">
        <v>-9</v>
      </c>
      <c r="V446">
        <v>0.2</v>
      </c>
    </row>
    <row r="447" spans="1:22" x14ac:dyDescent="0.45">
      <c r="A447">
        <v>446</v>
      </c>
      <c r="B447" t="s">
        <v>470</v>
      </c>
      <c r="C447" t="s">
        <v>113</v>
      </c>
      <c r="D447">
        <v>68</v>
      </c>
      <c r="E447">
        <v>251</v>
      </c>
      <c r="F447">
        <v>6</v>
      </c>
      <c r="G447">
        <v>33</v>
      </c>
      <c r="H447">
        <v>29</v>
      </c>
      <c r="I447">
        <v>1</v>
      </c>
      <c r="J447" s="3">
        <v>9.5000000000000001E-2</v>
      </c>
      <c r="K447" s="3">
        <v>0.246</v>
      </c>
      <c r="L447">
        <v>0.14199999999999999</v>
      </c>
      <c r="M447">
        <v>0.30499999999999999</v>
      </c>
      <c r="N447">
        <v>0.24199999999999999</v>
      </c>
      <c r="O447">
        <v>0.32500000000000001</v>
      </c>
      <c r="P447">
        <v>0.38400000000000001</v>
      </c>
      <c r="Q447">
        <v>0.314</v>
      </c>
      <c r="R447">
        <v>108</v>
      </c>
      <c r="S447">
        <v>-0.4</v>
      </c>
      <c r="T447">
        <v>1.9</v>
      </c>
      <c r="U447">
        <v>-8.1999999999999993</v>
      </c>
      <c r="V447">
        <v>0.2</v>
      </c>
    </row>
    <row r="448" spans="1:22" x14ac:dyDescent="0.45">
      <c r="A448">
        <v>447</v>
      </c>
      <c r="B448" t="s">
        <v>820</v>
      </c>
      <c r="C448" t="s">
        <v>139</v>
      </c>
      <c r="D448">
        <v>92</v>
      </c>
      <c r="E448">
        <v>344</v>
      </c>
      <c r="F448">
        <v>9</v>
      </c>
      <c r="G448">
        <v>28</v>
      </c>
      <c r="H448">
        <v>34</v>
      </c>
      <c r="I448">
        <v>3</v>
      </c>
      <c r="J448" s="3">
        <v>4.2000000000000003E-2</v>
      </c>
      <c r="K448" s="3">
        <v>0.23499999999999999</v>
      </c>
      <c r="L448">
        <v>0.124</v>
      </c>
      <c r="M448">
        <v>0.28199999999999997</v>
      </c>
      <c r="N448">
        <v>0.23200000000000001</v>
      </c>
      <c r="O448">
        <v>0.26900000000000002</v>
      </c>
      <c r="P448">
        <v>0.35599999999999998</v>
      </c>
      <c r="Q448">
        <v>0.27300000000000002</v>
      </c>
      <c r="R448">
        <v>74</v>
      </c>
      <c r="S448">
        <v>-0.4</v>
      </c>
      <c r="T448">
        <v>-10.8</v>
      </c>
      <c r="U448">
        <v>1.4</v>
      </c>
      <c r="V448">
        <v>0.2</v>
      </c>
    </row>
    <row r="449" spans="1:22" x14ac:dyDescent="0.45">
      <c r="A449">
        <v>448</v>
      </c>
      <c r="B449" t="s">
        <v>494</v>
      </c>
      <c r="C449" t="s">
        <v>149</v>
      </c>
      <c r="D449">
        <v>82</v>
      </c>
      <c r="E449">
        <v>285</v>
      </c>
      <c r="F449">
        <v>6</v>
      </c>
      <c r="G449">
        <v>21</v>
      </c>
      <c r="H449">
        <v>31</v>
      </c>
      <c r="I449">
        <v>1</v>
      </c>
      <c r="J449" s="3">
        <v>8.3000000000000004E-2</v>
      </c>
      <c r="K449" s="3">
        <v>0.19800000000000001</v>
      </c>
      <c r="L449">
        <v>0.104</v>
      </c>
      <c r="M449">
        <v>0.23799999999999999</v>
      </c>
      <c r="N449">
        <v>0.20399999999999999</v>
      </c>
      <c r="O449">
        <v>0.27200000000000002</v>
      </c>
      <c r="P449">
        <v>0.308</v>
      </c>
      <c r="Q449">
        <v>0.26</v>
      </c>
      <c r="R449">
        <v>65</v>
      </c>
      <c r="S449">
        <v>-0.3</v>
      </c>
      <c r="T449">
        <v>-12</v>
      </c>
      <c r="U449">
        <v>4.0999999999999996</v>
      </c>
      <c r="V449">
        <v>0.2</v>
      </c>
    </row>
    <row r="450" spans="1:22" x14ac:dyDescent="0.45">
      <c r="A450">
        <v>449</v>
      </c>
      <c r="B450" t="s">
        <v>1064</v>
      </c>
      <c r="C450" t="s">
        <v>36</v>
      </c>
      <c r="D450">
        <v>47</v>
      </c>
      <c r="E450">
        <v>188</v>
      </c>
      <c r="F450">
        <v>3</v>
      </c>
      <c r="G450">
        <v>19</v>
      </c>
      <c r="H450">
        <v>19</v>
      </c>
      <c r="I450">
        <v>3</v>
      </c>
      <c r="J450" s="3">
        <v>5.8000000000000003E-2</v>
      </c>
      <c r="K450" s="3">
        <v>0.309</v>
      </c>
      <c r="L450">
        <v>0.11</v>
      </c>
      <c r="M450">
        <v>0.314</v>
      </c>
      <c r="N450">
        <v>0.222</v>
      </c>
      <c r="O450">
        <v>0.27300000000000002</v>
      </c>
      <c r="P450">
        <v>0.33200000000000002</v>
      </c>
      <c r="Q450">
        <v>0.26800000000000002</v>
      </c>
      <c r="R450">
        <v>74</v>
      </c>
      <c r="S450">
        <v>-0.4</v>
      </c>
      <c r="T450">
        <v>-6.1</v>
      </c>
      <c r="U450">
        <v>1.7</v>
      </c>
      <c r="V450">
        <v>0.2</v>
      </c>
    </row>
    <row r="451" spans="1:22" x14ac:dyDescent="0.45">
      <c r="A451">
        <v>450</v>
      </c>
      <c r="B451" t="s">
        <v>441</v>
      </c>
      <c r="C451" t="s">
        <v>61</v>
      </c>
      <c r="D451">
        <v>96</v>
      </c>
      <c r="E451">
        <v>239</v>
      </c>
      <c r="F451">
        <v>1</v>
      </c>
      <c r="G451">
        <v>21</v>
      </c>
      <c r="H451">
        <v>24</v>
      </c>
      <c r="I451">
        <v>4</v>
      </c>
      <c r="J451" s="3">
        <v>4.7E-2</v>
      </c>
      <c r="K451" s="3">
        <v>9.7000000000000003E-2</v>
      </c>
      <c r="L451">
        <v>6.0999999999999999E-2</v>
      </c>
      <c r="M451">
        <v>0.27700000000000002</v>
      </c>
      <c r="N451">
        <v>0.251</v>
      </c>
      <c r="O451">
        <v>0.30599999999999999</v>
      </c>
      <c r="P451">
        <v>0.312</v>
      </c>
      <c r="Q451">
        <v>0.27900000000000003</v>
      </c>
      <c r="R451">
        <v>80</v>
      </c>
      <c r="S451">
        <v>0.3</v>
      </c>
      <c r="T451">
        <v>-5.2</v>
      </c>
      <c r="U451">
        <v>-1.2</v>
      </c>
      <c r="V451">
        <v>0.2</v>
      </c>
    </row>
    <row r="452" spans="1:22" x14ac:dyDescent="0.45">
      <c r="A452">
        <v>451</v>
      </c>
      <c r="B452" t="s">
        <v>917</v>
      </c>
      <c r="C452" t="s">
        <v>196</v>
      </c>
      <c r="D452">
        <v>103</v>
      </c>
      <c r="E452">
        <v>371</v>
      </c>
      <c r="F452">
        <v>10</v>
      </c>
      <c r="G452">
        <v>34</v>
      </c>
      <c r="H452">
        <v>36</v>
      </c>
      <c r="I452">
        <v>2</v>
      </c>
      <c r="J452" s="3">
        <v>9.5000000000000001E-2</v>
      </c>
      <c r="K452" s="3">
        <v>0.216</v>
      </c>
      <c r="L452">
        <v>0.13</v>
      </c>
      <c r="M452">
        <v>0.255</v>
      </c>
      <c r="N452">
        <v>0.217</v>
      </c>
      <c r="O452">
        <v>0.30599999999999999</v>
      </c>
      <c r="P452">
        <v>0.34699999999999998</v>
      </c>
      <c r="Q452">
        <v>0.29399999999999998</v>
      </c>
      <c r="R452">
        <v>94</v>
      </c>
      <c r="S452">
        <v>-0.3</v>
      </c>
      <c r="T452">
        <v>-2.9</v>
      </c>
      <c r="U452">
        <v>-7.4</v>
      </c>
      <c r="V452">
        <v>0.2</v>
      </c>
    </row>
    <row r="453" spans="1:22" x14ac:dyDescent="0.45">
      <c r="A453">
        <v>452</v>
      </c>
      <c r="B453" t="s">
        <v>510</v>
      </c>
      <c r="C453" t="s">
        <v>61</v>
      </c>
      <c r="D453">
        <v>70</v>
      </c>
      <c r="E453">
        <v>213</v>
      </c>
      <c r="F453">
        <v>2</v>
      </c>
      <c r="G453">
        <v>25</v>
      </c>
      <c r="H453">
        <v>16</v>
      </c>
      <c r="I453">
        <v>5</v>
      </c>
      <c r="J453" s="3">
        <v>9.9000000000000005E-2</v>
      </c>
      <c r="K453" s="3">
        <v>0.20599999999999999</v>
      </c>
      <c r="L453">
        <v>7.9000000000000001E-2</v>
      </c>
      <c r="M453">
        <v>0.28000000000000003</v>
      </c>
      <c r="N453">
        <v>0.223</v>
      </c>
      <c r="O453">
        <v>0.29899999999999999</v>
      </c>
      <c r="P453">
        <v>0.30199999999999999</v>
      </c>
      <c r="Q453">
        <v>0.27200000000000002</v>
      </c>
      <c r="R453">
        <v>76</v>
      </c>
      <c r="S453">
        <v>0.1</v>
      </c>
      <c r="T453">
        <v>-6</v>
      </c>
      <c r="U453">
        <v>0.4</v>
      </c>
      <c r="V453">
        <v>0.2</v>
      </c>
    </row>
    <row r="454" spans="1:22" x14ac:dyDescent="0.45">
      <c r="A454">
        <v>453</v>
      </c>
      <c r="B454" t="s">
        <v>718</v>
      </c>
      <c r="C454" t="s">
        <v>104</v>
      </c>
      <c r="D454">
        <v>113</v>
      </c>
      <c r="E454">
        <v>346</v>
      </c>
      <c r="F454">
        <v>4</v>
      </c>
      <c r="G454">
        <v>42</v>
      </c>
      <c r="H454">
        <v>24</v>
      </c>
      <c r="I454">
        <v>10</v>
      </c>
      <c r="J454" s="3">
        <v>7.2999999999999995E-2</v>
      </c>
      <c r="K454" s="3">
        <v>0.186</v>
      </c>
      <c r="L454">
        <v>0.111</v>
      </c>
      <c r="M454">
        <v>0.29399999999999998</v>
      </c>
      <c r="N454">
        <v>0.24299999999999999</v>
      </c>
      <c r="O454">
        <v>0.309</v>
      </c>
      <c r="P454">
        <v>0.35399999999999998</v>
      </c>
      <c r="Q454">
        <v>0.29299999999999998</v>
      </c>
      <c r="R454">
        <v>88</v>
      </c>
      <c r="S454">
        <v>-1.8</v>
      </c>
      <c r="T454">
        <v>-6.7</v>
      </c>
      <c r="U454">
        <v>-3.5</v>
      </c>
      <c r="V454">
        <v>0.2</v>
      </c>
    </row>
    <row r="455" spans="1:22" x14ac:dyDescent="0.45">
      <c r="A455">
        <v>454</v>
      </c>
      <c r="B455" t="s">
        <v>845</v>
      </c>
      <c r="C455" t="s">
        <v>74</v>
      </c>
      <c r="D455">
        <v>60</v>
      </c>
      <c r="E455">
        <v>180</v>
      </c>
      <c r="F455">
        <v>3</v>
      </c>
      <c r="G455">
        <v>28</v>
      </c>
      <c r="H455">
        <v>19</v>
      </c>
      <c r="I455">
        <v>15</v>
      </c>
      <c r="J455" s="3">
        <v>4.7E-2</v>
      </c>
      <c r="K455" s="3">
        <v>0.32200000000000001</v>
      </c>
      <c r="L455">
        <v>0.122</v>
      </c>
      <c r="M455">
        <v>0.318</v>
      </c>
      <c r="N455">
        <v>0.224</v>
      </c>
      <c r="O455">
        <v>0.26700000000000002</v>
      </c>
      <c r="P455">
        <v>0.34599999999999997</v>
      </c>
      <c r="Q455">
        <v>0.27</v>
      </c>
      <c r="R455">
        <v>68</v>
      </c>
      <c r="S455">
        <v>2.1</v>
      </c>
      <c r="T455">
        <v>-4.7</v>
      </c>
      <c r="U455">
        <v>0.2</v>
      </c>
      <c r="V455">
        <v>0.2</v>
      </c>
    </row>
    <row r="456" spans="1:22" x14ac:dyDescent="0.45">
      <c r="A456">
        <v>455</v>
      </c>
      <c r="B456" t="s">
        <v>541</v>
      </c>
      <c r="C456" t="s">
        <v>101</v>
      </c>
      <c r="D456">
        <v>83</v>
      </c>
      <c r="E456">
        <v>336</v>
      </c>
      <c r="F456">
        <v>9</v>
      </c>
      <c r="G456">
        <v>37</v>
      </c>
      <c r="H456">
        <v>49</v>
      </c>
      <c r="I456">
        <v>3</v>
      </c>
      <c r="J456" s="3">
        <v>5.2999999999999999E-2</v>
      </c>
      <c r="K456" s="3">
        <v>0.113</v>
      </c>
      <c r="L456">
        <v>0.13400000000000001</v>
      </c>
      <c r="M456">
        <v>0.26300000000000001</v>
      </c>
      <c r="N456">
        <v>0.255</v>
      </c>
      <c r="O456">
        <v>0.29699999999999999</v>
      </c>
      <c r="P456">
        <v>0.38900000000000001</v>
      </c>
      <c r="Q456">
        <v>0.29899999999999999</v>
      </c>
      <c r="R456">
        <v>97</v>
      </c>
      <c r="S456">
        <v>-0.3</v>
      </c>
      <c r="T456">
        <v>-1.6</v>
      </c>
      <c r="U456">
        <v>-8.3000000000000007</v>
      </c>
      <c r="V456">
        <v>0.2</v>
      </c>
    </row>
    <row r="457" spans="1:22" x14ac:dyDescent="0.45">
      <c r="A457">
        <v>456</v>
      </c>
      <c r="B457" t="s">
        <v>474</v>
      </c>
      <c r="C457" t="s">
        <v>32</v>
      </c>
      <c r="D457">
        <v>62</v>
      </c>
      <c r="E457">
        <v>243</v>
      </c>
      <c r="F457">
        <v>5</v>
      </c>
      <c r="G457">
        <v>31</v>
      </c>
      <c r="H457">
        <v>26</v>
      </c>
      <c r="I457">
        <v>15</v>
      </c>
      <c r="J457" s="3">
        <v>7.5999999999999998E-2</v>
      </c>
      <c r="K457" s="3">
        <v>0.33400000000000002</v>
      </c>
      <c r="L457">
        <v>0.13</v>
      </c>
      <c r="M457">
        <v>0.28599999999999998</v>
      </c>
      <c r="N457">
        <v>0.19900000000000001</v>
      </c>
      <c r="O457">
        <v>0.26600000000000001</v>
      </c>
      <c r="P457">
        <v>0.32900000000000001</v>
      </c>
      <c r="Q457">
        <v>0.26500000000000001</v>
      </c>
      <c r="R457">
        <v>74</v>
      </c>
      <c r="S457">
        <v>0.7</v>
      </c>
      <c r="T457">
        <v>-6.7</v>
      </c>
      <c r="U457">
        <v>0.3</v>
      </c>
      <c r="V457">
        <v>0.2</v>
      </c>
    </row>
    <row r="458" spans="1:22" x14ac:dyDescent="0.45">
      <c r="A458">
        <v>457</v>
      </c>
      <c r="B458" t="s">
        <v>1118</v>
      </c>
      <c r="C458" t="s">
        <v>30</v>
      </c>
      <c r="D458">
        <v>114</v>
      </c>
      <c r="E458">
        <v>230</v>
      </c>
      <c r="F458">
        <v>2</v>
      </c>
      <c r="G458">
        <v>31</v>
      </c>
      <c r="H458">
        <v>15</v>
      </c>
      <c r="I458">
        <v>12</v>
      </c>
      <c r="J458" s="3">
        <v>5.3999999999999999E-2</v>
      </c>
      <c r="K458" s="3">
        <v>0.246</v>
      </c>
      <c r="L458">
        <v>7.0999999999999994E-2</v>
      </c>
      <c r="M458">
        <v>0.30199999999999999</v>
      </c>
      <c r="N458">
        <v>0.22900000000000001</v>
      </c>
      <c r="O458">
        <v>0.27400000000000002</v>
      </c>
      <c r="P458">
        <v>0.30099999999999999</v>
      </c>
      <c r="Q458">
        <v>0.25700000000000001</v>
      </c>
      <c r="R458">
        <v>69</v>
      </c>
      <c r="S458">
        <v>1.3</v>
      </c>
      <c r="T458">
        <v>-7</v>
      </c>
      <c r="U458">
        <v>0.5</v>
      </c>
      <c r="V458">
        <v>0.1</v>
      </c>
    </row>
    <row r="459" spans="1:22" x14ac:dyDescent="0.45">
      <c r="A459">
        <v>458</v>
      </c>
      <c r="B459" t="s">
        <v>633</v>
      </c>
      <c r="C459" t="s">
        <v>28</v>
      </c>
      <c r="D459">
        <v>99</v>
      </c>
      <c r="E459">
        <v>305</v>
      </c>
      <c r="F459">
        <v>7</v>
      </c>
      <c r="G459">
        <v>34</v>
      </c>
      <c r="H459">
        <v>33</v>
      </c>
      <c r="I459">
        <v>8</v>
      </c>
      <c r="J459" s="3">
        <v>0.1</v>
      </c>
      <c r="K459" s="3">
        <v>0.33100000000000002</v>
      </c>
      <c r="L459">
        <v>0.127</v>
      </c>
      <c r="M459">
        <v>0.28199999999999997</v>
      </c>
      <c r="N459">
        <v>0.19600000000000001</v>
      </c>
      <c r="O459">
        <v>0.28699999999999998</v>
      </c>
      <c r="P459">
        <v>0.32300000000000001</v>
      </c>
      <c r="Q459">
        <v>0.27400000000000002</v>
      </c>
      <c r="R459">
        <v>78</v>
      </c>
      <c r="S459">
        <v>0</v>
      </c>
      <c r="T459">
        <v>-7.7</v>
      </c>
      <c r="U459">
        <v>-1.3</v>
      </c>
      <c r="V459">
        <v>0.1</v>
      </c>
    </row>
    <row r="460" spans="1:22" x14ac:dyDescent="0.45">
      <c r="A460">
        <v>459</v>
      </c>
      <c r="B460" t="s">
        <v>1328</v>
      </c>
      <c r="C460" t="s">
        <v>215</v>
      </c>
      <c r="D460">
        <v>67</v>
      </c>
      <c r="E460">
        <v>247</v>
      </c>
      <c r="F460">
        <v>10</v>
      </c>
      <c r="G460">
        <v>28</v>
      </c>
      <c r="H460">
        <v>26</v>
      </c>
      <c r="I460">
        <v>0</v>
      </c>
      <c r="J460" s="3">
        <v>0.105</v>
      </c>
      <c r="K460" s="3">
        <v>0.375</v>
      </c>
      <c r="L460">
        <v>0.17699999999999999</v>
      </c>
      <c r="M460">
        <v>0.32</v>
      </c>
      <c r="N460">
        <v>0.216</v>
      </c>
      <c r="O460">
        <v>0.30299999999999999</v>
      </c>
      <c r="P460">
        <v>0.39300000000000002</v>
      </c>
      <c r="Q460">
        <v>0.307</v>
      </c>
      <c r="R460">
        <v>96</v>
      </c>
      <c r="S460">
        <v>-1.3</v>
      </c>
      <c r="T460">
        <v>-2.2999999999999998</v>
      </c>
      <c r="U460">
        <v>-4.4000000000000004</v>
      </c>
      <c r="V460">
        <v>0.1</v>
      </c>
    </row>
    <row r="461" spans="1:22" x14ac:dyDescent="0.45">
      <c r="A461">
        <v>460</v>
      </c>
      <c r="B461" t="s">
        <v>923</v>
      </c>
      <c r="C461" t="s">
        <v>141</v>
      </c>
      <c r="D461">
        <v>67</v>
      </c>
      <c r="E461">
        <v>209</v>
      </c>
      <c r="F461">
        <v>5</v>
      </c>
      <c r="G461">
        <v>20</v>
      </c>
      <c r="H461">
        <v>20</v>
      </c>
      <c r="I461">
        <v>0</v>
      </c>
      <c r="J461" s="3">
        <v>0.109</v>
      </c>
      <c r="K461" s="3">
        <v>0.27300000000000002</v>
      </c>
      <c r="L461">
        <v>0.13600000000000001</v>
      </c>
      <c r="M461">
        <v>0.311</v>
      </c>
      <c r="N461">
        <v>0.23599999999999999</v>
      </c>
      <c r="O461">
        <v>0.33200000000000002</v>
      </c>
      <c r="P461">
        <v>0.372</v>
      </c>
      <c r="Q461">
        <v>0.315</v>
      </c>
      <c r="R461">
        <v>106</v>
      </c>
      <c r="S461">
        <v>-1.2</v>
      </c>
      <c r="T461">
        <v>0.3</v>
      </c>
      <c r="U461">
        <v>-6.1</v>
      </c>
      <c r="V461">
        <v>0.1</v>
      </c>
    </row>
    <row r="462" spans="1:22" x14ac:dyDescent="0.45">
      <c r="A462">
        <v>461</v>
      </c>
      <c r="B462" t="s">
        <v>902</v>
      </c>
      <c r="C462" t="s">
        <v>101</v>
      </c>
      <c r="D462">
        <v>56</v>
      </c>
      <c r="E462">
        <v>114</v>
      </c>
      <c r="F462">
        <v>5</v>
      </c>
      <c r="G462">
        <v>18</v>
      </c>
      <c r="H462">
        <v>13</v>
      </c>
      <c r="I462">
        <v>3</v>
      </c>
      <c r="J462" s="3">
        <v>8.4000000000000005E-2</v>
      </c>
      <c r="K462" s="3">
        <v>0.32100000000000001</v>
      </c>
      <c r="L462">
        <v>0.182</v>
      </c>
      <c r="M462">
        <v>0.27700000000000002</v>
      </c>
      <c r="N462">
        <v>0.21299999999999999</v>
      </c>
      <c r="O462">
        <v>0.28599999999999998</v>
      </c>
      <c r="P462">
        <v>0.39500000000000002</v>
      </c>
      <c r="Q462">
        <v>0.29899999999999999</v>
      </c>
      <c r="R462">
        <v>96</v>
      </c>
      <c r="S462">
        <v>-0.3</v>
      </c>
      <c r="T462">
        <v>-0.8</v>
      </c>
      <c r="U462">
        <v>-1.8</v>
      </c>
      <c r="V462">
        <v>0.1</v>
      </c>
    </row>
    <row r="463" spans="1:22" x14ac:dyDescent="0.45">
      <c r="A463">
        <v>462</v>
      </c>
      <c r="B463" t="s">
        <v>796</v>
      </c>
      <c r="C463" t="s">
        <v>184</v>
      </c>
      <c r="D463">
        <v>45</v>
      </c>
      <c r="E463">
        <v>197</v>
      </c>
      <c r="F463">
        <v>3</v>
      </c>
      <c r="G463">
        <v>22</v>
      </c>
      <c r="H463">
        <v>17</v>
      </c>
      <c r="I463">
        <v>5</v>
      </c>
      <c r="J463" s="3">
        <v>7.5999999999999998E-2</v>
      </c>
      <c r="K463" s="3">
        <v>0.14699999999999999</v>
      </c>
      <c r="L463">
        <v>0.111</v>
      </c>
      <c r="M463">
        <v>0.27700000000000002</v>
      </c>
      <c r="N463">
        <v>0.248</v>
      </c>
      <c r="O463">
        <v>0.311</v>
      </c>
      <c r="P463">
        <v>0.35899999999999999</v>
      </c>
      <c r="Q463">
        <v>0.29699999999999999</v>
      </c>
      <c r="R463">
        <v>76</v>
      </c>
      <c r="S463">
        <v>-0.1</v>
      </c>
      <c r="T463">
        <v>-5.6</v>
      </c>
      <c r="U463">
        <v>0.1</v>
      </c>
      <c r="V463">
        <v>0.1</v>
      </c>
    </row>
    <row r="464" spans="1:22" x14ac:dyDescent="0.45">
      <c r="A464">
        <v>463</v>
      </c>
      <c r="B464" t="s">
        <v>744</v>
      </c>
      <c r="C464" t="s">
        <v>76</v>
      </c>
      <c r="D464">
        <v>110</v>
      </c>
      <c r="E464">
        <v>386</v>
      </c>
      <c r="F464">
        <v>8</v>
      </c>
      <c r="G464">
        <v>37</v>
      </c>
      <c r="H464">
        <v>48</v>
      </c>
      <c r="I464">
        <v>2</v>
      </c>
      <c r="J464" s="3">
        <v>0.09</v>
      </c>
      <c r="K464" s="3">
        <v>0.184</v>
      </c>
      <c r="L464">
        <v>0.13</v>
      </c>
      <c r="M464">
        <v>0.28299999999999997</v>
      </c>
      <c r="N464">
        <v>0.24199999999999999</v>
      </c>
      <c r="O464">
        <v>0.32400000000000001</v>
      </c>
      <c r="P464">
        <v>0.372</v>
      </c>
      <c r="Q464">
        <v>0.311</v>
      </c>
      <c r="R464">
        <v>95</v>
      </c>
      <c r="S464">
        <v>-1</v>
      </c>
      <c r="T464">
        <v>-3.3</v>
      </c>
      <c r="U464">
        <v>-8.1</v>
      </c>
      <c r="V464">
        <v>0.1</v>
      </c>
    </row>
    <row r="465" spans="1:22" x14ac:dyDescent="0.45">
      <c r="A465">
        <v>464</v>
      </c>
      <c r="B465" t="s">
        <v>1174</v>
      </c>
      <c r="D465">
        <v>56</v>
      </c>
      <c r="E465">
        <v>191</v>
      </c>
      <c r="F465">
        <v>6</v>
      </c>
      <c r="G465">
        <v>17</v>
      </c>
      <c r="H465">
        <v>17</v>
      </c>
      <c r="I465">
        <v>1</v>
      </c>
      <c r="J465" s="3">
        <v>5.0999999999999997E-2</v>
      </c>
      <c r="K465" s="3">
        <v>0.27600000000000002</v>
      </c>
      <c r="L465">
        <v>0.14299999999999999</v>
      </c>
      <c r="M465">
        <v>0.29599999999999999</v>
      </c>
      <c r="N465">
        <v>0.23499999999999999</v>
      </c>
      <c r="O465">
        <v>0.28100000000000003</v>
      </c>
      <c r="P465">
        <v>0.378</v>
      </c>
      <c r="Q465">
        <v>0.28799999999999998</v>
      </c>
      <c r="R465">
        <v>85</v>
      </c>
      <c r="S465">
        <v>-1.7</v>
      </c>
      <c r="T465">
        <v>-5.0999999999999996</v>
      </c>
      <c r="U465">
        <v>-0.3</v>
      </c>
      <c r="V465">
        <v>0.1</v>
      </c>
    </row>
    <row r="466" spans="1:22" x14ac:dyDescent="0.45">
      <c r="A466">
        <v>465</v>
      </c>
      <c r="B466" t="s">
        <v>975</v>
      </c>
      <c r="C466" t="s">
        <v>104</v>
      </c>
      <c r="D466">
        <v>126</v>
      </c>
      <c r="E466">
        <v>384</v>
      </c>
      <c r="F466">
        <v>13</v>
      </c>
      <c r="G466">
        <v>42</v>
      </c>
      <c r="H466">
        <v>48</v>
      </c>
      <c r="I466">
        <v>8</v>
      </c>
      <c r="J466" s="3">
        <v>3.6999999999999998E-2</v>
      </c>
      <c r="K466" s="3">
        <v>0.222</v>
      </c>
      <c r="L466">
        <v>0.16600000000000001</v>
      </c>
      <c r="M466">
        <v>0.27800000000000002</v>
      </c>
      <c r="N466">
        <v>0.24</v>
      </c>
      <c r="O466">
        <v>0.27</v>
      </c>
      <c r="P466">
        <v>0.40600000000000003</v>
      </c>
      <c r="Q466">
        <v>0.29199999999999998</v>
      </c>
      <c r="R466">
        <v>87</v>
      </c>
      <c r="S466">
        <v>-1.2</v>
      </c>
      <c r="T466">
        <v>-6.8</v>
      </c>
      <c r="U466">
        <v>-5.2</v>
      </c>
      <c r="V466">
        <v>0.1</v>
      </c>
    </row>
    <row r="467" spans="1:22" x14ac:dyDescent="0.45">
      <c r="A467">
        <v>466</v>
      </c>
      <c r="B467" t="s">
        <v>1148</v>
      </c>
      <c r="C467" t="s">
        <v>34</v>
      </c>
      <c r="D467">
        <v>20</v>
      </c>
      <c r="E467">
        <v>68</v>
      </c>
      <c r="F467">
        <v>2</v>
      </c>
      <c r="G467">
        <v>7</v>
      </c>
      <c r="H467">
        <v>7</v>
      </c>
      <c r="I467">
        <v>0</v>
      </c>
      <c r="J467" s="3">
        <v>6.2E-2</v>
      </c>
      <c r="K467" s="3">
        <v>0.39500000000000002</v>
      </c>
      <c r="L467">
        <v>0.14599999999999999</v>
      </c>
      <c r="M467">
        <v>0.29199999999999998</v>
      </c>
      <c r="N467">
        <v>0.191</v>
      </c>
      <c r="O467">
        <v>0.249</v>
      </c>
      <c r="P467">
        <v>0.33800000000000002</v>
      </c>
      <c r="Q467">
        <v>0.25900000000000001</v>
      </c>
      <c r="R467">
        <v>68</v>
      </c>
      <c r="S467">
        <v>-0.2</v>
      </c>
      <c r="T467">
        <v>-2.8</v>
      </c>
      <c r="U467">
        <v>1.5</v>
      </c>
      <c r="V467">
        <v>0.1</v>
      </c>
    </row>
    <row r="468" spans="1:22" x14ac:dyDescent="0.45">
      <c r="A468">
        <v>467</v>
      </c>
      <c r="B468" t="s">
        <v>907</v>
      </c>
      <c r="C468" t="s">
        <v>23</v>
      </c>
      <c r="D468">
        <v>85</v>
      </c>
      <c r="E468">
        <v>241</v>
      </c>
      <c r="F468">
        <v>4</v>
      </c>
      <c r="G468">
        <v>28</v>
      </c>
      <c r="H468">
        <v>24</v>
      </c>
      <c r="I468">
        <v>4</v>
      </c>
      <c r="J468" s="3">
        <v>0.14299999999999999</v>
      </c>
      <c r="K468" s="3">
        <v>0.29199999999999998</v>
      </c>
      <c r="L468">
        <v>9.6000000000000002E-2</v>
      </c>
      <c r="M468">
        <v>0.248</v>
      </c>
      <c r="N468">
        <v>0.17599999999999999</v>
      </c>
      <c r="O468">
        <v>0.30199999999999999</v>
      </c>
      <c r="P468">
        <v>0.27200000000000002</v>
      </c>
      <c r="Q468">
        <v>0.26900000000000002</v>
      </c>
      <c r="R468">
        <v>71</v>
      </c>
      <c r="S468">
        <v>-0.3</v>
      </c>
      <c r="T468">
        <v>-8.3000000000000007</v>
      </c>
      <c r="U468">
        <v>1.1000000000000001</v>
      </c>
      <c r="V468">
        <v>0.1</v>
      </c>
    </row>
    <row r="469" spans="1:22" x14ac:dyDescent="0.45">
      <c r="A469">
        <v>468</v>
      </c>
      <c r="B469" t="s">
        <v>1492</v>
      </c>
      <c r="D469">
        <v>31</v>
      </c>
      <c r="E469">
        <v>87</v>
      </c>
      <c r="F469">
        <v>2</v>
      </c>
      <c r="G469">
        <v>11</v>
      </c>
      <c r="H469">
        <v>7</v>
      </c>
      <c r="I469">
        <v>0</v>
      </c>
      <c r="J469" s="3">
        <v>8.2000000000000003E-2</v>
      </c>
      <c r="K469" s="3">
        <v>0.28399999999999997</v>
      </c>
      <c r="L469">
        <v>0.126</v>
      </c>
      <c r="M469">
        <v>0.29099999999999998</v>
      </c>
      <c r="N469">
        <v>0.218</v>
      </c>
      <c r="O469">
        <v>0.28799999999999998</v>
      </c>
      <c r="P469">
        <v>0.34499999999999997</v>
      </c>
      <c r="Q469">
        <v>0.28199999999999997</v>
      </c>
      <c r="R469">
        <v>79</v>
      </c>
      <c r="S469">
        <v>-0.2</v>
      </c>
      <c r="T469">
        <v>-2.2999999999999998</v>
      </c>
      <c r="U469">
        <v>0.4</v>
      </c>
      <c r="V469">
        <v>0.1</v>
      </c>
    </row>
    <row r="470" spans="1:22" x14ac:dyDescent="0.45">
      <c r="A470">
        <v>469</v>
      </c>
      <c r="B470" t="s">
        <v>860</v>
      </c>
      <c r="C470" t="s">
        <v>32</v>
      </c>
      <c r="D470">
        <v>46</v>
      </c>
      <c r="E470">
        <v>136</v>
      </c>
      <c r="F470">
        <v>2</v>
      </c>
      <c r="G470">
        <v>16</v>
      </c>
      <c r="H470">
        <v>14</v>
      </c>
      <c r="I470">
        <v>8</v>
      </c>
      <c r="J470" s="3">
        <v>8.1000000000000003E-2</v>
      </c>
      <c r="K470" s="3">
        <v>0.22600000000000001</v>
      </c>
      <c r="L470">
        <v>0.105</v>
      </c>
      <c r="M470">
        <v>0.26200000000000001</v>
      </c>
      <c r="N470">
        <v>0.21</v>
      </c>
      <c r="O470">
        <v>0.28299999999999997</v>
      </c>
      <c r="P470">
        <v>0.316</v>
      </c>
      <c r="Q470">
        <v>0.26900000000000002</v>
      </c>
      <c r="R470">
        <v>76</v>
      </c>
      <c r="S470">
        <v>1.1000000000000001</v>
      </c>
      <c r="T470">
        <v>-2.6</v>
      </c>
      <c r="U470">
        <v>-0.8</v>
      </c>
      <c r="V470">
        <v>0.1</v>
      </c>
    </row>
    <row r="471" spans="1:22" x14ac:dyDescent="0.45">
      <c r="A471">
        <v>470</v>
      </c>
      <c r="B471" t="s">
        <v>1206</v>
      </c>
      <c r="C471" t="s">
        <v>58</v>
      </c>
      <c r="D471">
        <v>41</v>
      </c>
      <c r="E471">
        <v>145</v>
      </c>
      <c r="F471">
        <v>2</v>
      </c>
      <c r="G471">
        <v>19</v>
      </c>
      <c r="H471">
        <v>13</v>
      </c>
      <c r="I471">
        <v>9</v>
      </c>
      <c r="J471" s="3">
        <v>9.2999999999999999E-2</v>
      </c>
      <c r="K471" s="3">
        <v>0.307</v>
      </c>
      <c r="L471">
        <v>0.114</v>
      </c>
      <c r="M471">
        <v>0.29699999999999999</v>
      </c>
      <c r="N471">
        <v>0.20699999999999999</v>
      </c>
      <c r="O471">
        <v>0.28399999999999997</v>
      </c>
      <c r="P471">
        <v>0.32100000000000001</v>
      </c>
      <c r="Q471">
        <v>0.27200000000000002</v>
      </c>
      <c r="R471">
        <v>76</v>
      </c>
      <c r="S471">
        <v>0.1</v>
      </c>
      <c r="T471">
        <v>-4</v>
      </c>
      <c r="U471">
        <v>0.3</v>
      </c>
      <c r="V471">
        <v>0.1</v>
      </c>
    </row>
    <row r="472" spans="1:22" x14ac:dyDescent="0.45">
      <c r="A472">
        <v>471</v>
      </c>
      <c r="B472" t="s">
        <v>869</v>
      </c>
      <c r="C472" t="s">
        <v>30</v>
      </c>
      <c r="D472">
        <v>74</v>
      </c>
      <c r="E472">
        <v>216</v>
      </c>
      <c r="F472">
        <v>3</v>
      </c>
      <c r="G472">
        <v>20</v>
      </c>
      <c r="H472">
        <v>20</v>
      </c>
      <c r="I472">
        <v>1</v>
      </c>
      <c r="J472" s="3">
        <v>7.5999999999999998E-2</v>
      </c>
      <c r="K472" s="3">
        <v>0.19800000000000001</v>
      </c>
      <c r="L472">
        <v>0.106</v>
      </c>
      <c r="M472">
        <v>0.28399999999999997</v>
      </c>
      <c r="N472">
        <v>0.23400000000000001</v>
      </c>
      <c r="O472">
        <v>0.30199999999999999</v>
      </c>
      <c r="P472">
        <v>0.34</v>
      </c>
      <c r="Q472">
        <v>0.28599999999999998</v>
      </c>
      <c r="R472">
        <v>89</v>
      </c>
      <c r="S472">
        <v>-0.4</v>
      </c>
      <c r="T472">
        <v>-3.1</v>
      </c>
      <c r="U472">
        <v>-3.3</v>
      </c>
      <c r="V472">
        <v>0.1</v>
      </c>
    </row>
    <row r="473" spans="1:22" x14ac:dyDescent="0.45">
      <c r="A473">
        <v>472</v>
      </c>
      <c r="B473" t="s">
        <v>1002</v>
      </c>
      <c r="C473" t="s">
        <v>104</v>
      </c>
      <c r="D473">
        <v>31</v>
      </c>
      <c r="E473">
        <v>102</v>
      </c>
      <c r="F473">
        <v>1</v>
      </c>
      <c r="G473">
        <v>8</v>
      </c>
      <c r="H473">
        <v>8</v>
      </c>
      <c r="I473">
        <v>0</v>
      </c>
      <c r="J473" s="3">
        <v>8.8999999999999996E-2</v>
      </c>
      <c r="K473" s="3">
        <v>0.19400000000000001</v>
      </c>
      <c r="L473">
        <v>0.08</v>
      </c>
      <c r="M473">
        <v>0.28199999999999997</v>
      </c>
      <c r="N473">
        <v>0.23100000000000001</v>
      </c>
      <c r="O473">
        <v>0.29799999999999999</v>
      </c>
      <c r="P473">
        <v>0.311</v>
      </c>
      <c r="Q473">
        <v>0.27500000000000002</v>
      </c>
      <c r="R473">
        <v>76</v>
      </c>
      <c r="S473">
        <v>-0.3</v>
      </c>
      <c r="T473">
        <v>-3.2</v>
      </c>
      <c r="U473">
        <v>0.6</v>
      </c>
      <c r="V473">
        <v>0.1</v>
      </c>
    </row>
    <row r="474" spans="1:22" x14ac:dyDescent="0.45">
      <c r="A474">
        <v>473</v>
      </c>
      <c r="B474" t="s">
        <v>536</v>
      </c>
      <c r="C474" t="s">
        <v>56</v>
      </c>
      <c r="D474">
        <v>117</v>
      </c>
      <c r="E474">
        <v>377</v>
      </c>
      <c r="F474">
        <v>5</v>
      </c>
      <c r="G474">
        <v>40</v>
      </c>
      <c r="H474">
        <v>29</v>
      </c>
      <c r="I474">
        <v>6</v>
      </c>
      <c r="J474" s="3">
        <v>8.2000000000000003E-2</v>
      </c>
      <c r="K474" s="3">
        <v>0.158</v>
      </c>
      <c r="L474">
        <v>0.1</v>
      </c>
      <c r="M474">
        <v>0.27300000000000002</v>
      </c>
      <c r="N474">
        <v>0.23599999999999999</v>
      </c>
      <c r="O474">
        <v>0.31</v>
      </c>
      <c r="P474">
        <v>0.33600000000000002</v>
      </c>
      <c r="Q474">
        <v>0.28999999999999998</v>
      </c>
      <c r="R474">
        <v>83</v>
      </c>
      <c r="S474">
        <v>0.5</v>
      </c>
      <c r="T474">
        <v>-6.9</v>
      </c>
      <c r="U474">
        <v>-4.5</v>
      </c>
      <c r="V474">
        <v>0.1</v>
      </c>
    </row>
    <row r="475" spans="1:22" x14ac:dyDescent="0.45">
      <c r="A475">
        <v>474</v>
      </c>
      <c r="B475" t="s">
        <v>864</v>
      </c>
      <c r="C475" t="s">
        <v>61</v>
      </c>
      <c r="D475">
        <v>100</v>
      </c>
      <c r="E475">
        <v>323</v>
      </c>
      <c r="F475">
        <v>5</v>
      </c>
      <c r="G475">
        <v>23</v>
      </c>
      <c r="H475">
        <v>29</v>
      </c>
      <c r="I475">
        <v>0</v>
      </c>
      <c r="J475" s="3">
        <v>7.2999999999999995E-2</v>
      </c>
      <c r="K475" s="3">
        <v>0.23</v>
      </c>
      <c r="L475">
        <v>0.09</v>
      </c>
      <c r="M475">
        <v>0.245</v>
      </c>
      <c r="N475">
        <v>0.19700000000000001</v>
      </c>
      <c r="O475">
        <v>0.27200000000000002</v>
      </c>
      <c r="P475">
        <v>0.28799999999999998</v>
      </c>
      <c r="Q475">
        <v>0.254</v>
      </c>
      <c r="R475">
        <v>63</v>
      </c>
      <c r="S475">
        <v>-0.3</v>
      </c>
      <c r="T475">
        <v>-14.2</v>
      </c>
      <c r="U475">
        <v>4</v>
      </c>
      <c r="V475">
        <v>0.1</v>
      </c>
    </row>
    <row r="476" spans="1:22" x14ac:dyDescent="0.45">
      <c r="A476">
        <v>475</v>
      </c>
      <c r="B476" t="s">
        <v>1083</v>
      </c>
      <c r="C476" t="s">
        <v>67</v>
      </c>
      <c r="D476">
        <v>83</v>
      </c>
      <c r="E476">
        <v>275</v>
      </c>
      <c r="F476">
        <v>2</v>
      </c>
      <c r="G476">
        <v>47</v>
      </c>
      <c r="H476">
        <v>25</v>
      </c>
      <c r="I476">
        <v>12</v>
      </c>
      <c r="J476" s="3">
        <v>0.09</v>
      </c>
      <c r="K476" s="3">
        <v>0.19</v>
      </c>
      <c r="L476">
        <v>9.7000000000000003E-2</v>
      </c>
      <c r="M476">
        <v>0.311</v>
      </c>
      <c r="N476">
        <v>0.252</v>
      </c>
      <c r="O476">
        <v>0.33200000000000002</v>
      </c>
      <c r="P476">
        <v>0.34899999999999998</v>
      </c>
      <c r="Q476">
        <v>0.30599999999999999</v>
      </c>
      <c r="R476">
        <v>99</v>
      </c>
      <c r="S476">
        <v>1.2</v>
      </c>
      <c r="T476">
        <v>1</v>
      </c>
      <c r="U476">
        <v>-9.1999999999999993</v>
      </c>
      <c r="V476">
        <v>0.1</v>
      </c>
    </row>
    <row r="477" spans="1:22" x14ac:dyDescent="0.45">
      <c r="A477">
        <v>476</v>
      </c>
      <c r="B477" t="s">
        <v>1281</v>
      </c>
      <c r="C477" t="s">
        <v>74</v>
      </c>
      <c r="D477">
        <v>43</v>
      </c>
      <c r="E477">
        <v>184</v>
      </c>
      <c r="F477">
        <v>2</v>
      </c>
      <c r="G477">
        <v>20</v>
      </c>
      <c r="H477">
        <v>16</v>
      </c>
      <c r="I477">
        <v>1</v>
      </c>
      <c r="J477" s="3">
        <v>8.4000000000000005E-2</v>
      </c>
      <c r="K477" s="3">
        <v>0.26500000000000001</v>
      </c>
      <c r="L477">
        <v>8.7999999999999995E-2</v>
      </c>
      <c r="M477">
        <v>0.28699999999999998</v>
      </c>
      <c r="N477">
        <v>0.215</v>
      </c>
      <c r="O477">
        <v>0.28399999999999997</v>
      </c>
      <c r="P477">
        <v>0.30199999999999999</v>
      </c>
      <c r="Q477">
        <v>0.26500000000000001</v>
      </c>
      <c r="R477">
        <v>64</v>
      </c>
      <c r="S477">
        <v>-0.4</v>
      </c>
      <c r="T477">
        <v>-8.1</v>
      </c>
      <c r="U477">
        <v>2.5</v>
      </c>
      <c r="V477">
        <v>0.1</v>
      </c>
    </row>
    <row r="478" spans="1:22" x14ac:dyDescent="0.45">
      <c r="A478">
        <v>477</v>
      </c>
      <c r="B478" t="s">
        <v>1050</v>
      </c>
      <c r="C478" t="s">
        <v>32</v>
      </c>
      <c r="D478">
        <v>51</v>
      </c>
      <c r="E478">
        <v>149</v>
      </c>
      <c r="F478">
        <v>4</v>
      </c>
      <c r="G478">
        <v>14</v>
      </c>
      <c r="H478">
        <v>12</v>
      </c>
      <c r="I478">
        <v>0</v>
      </c>
      <c r="J478" s="3">
        <v>7.0999999999999994E-2</v>
      </c>
      <c r="K478" s="3">
        <v>0.38200000000000001</v>
      </c>
      <c r="L478">
        <v>0.13400000000000001</v>
      </c>
      <c r="M478">
        <v>0.26500000000000001</v>
      </c>
      <c r="N478">
        <v>0.17599999999999999</v>
      </c>
      <c r="O478">
        <v>0.24</v>
      </c>
      <c r="P478">
        <v>0.31</v>
      </c>
      <c r="Q478">
        <v>0.245</v>
      </c>
      <c r="R478">
        <v>60</v>
      </c>
      <c r="S478">
        <v>-0.2</v>
      </c>
      <c r="T478">
        <v>-7.1</v>
      </c>
      <c r="U478">
        <v>3</v>
      </c>
      <c r="V478">
        <v>0.1</v>
      </c>
    </row>
    <row r="479" spans="1:22" x14ac:dyDescent="0.45">
      <c r="A479">
        <v>478</v>
      </c>
      <c r="B479" t="s">
        <v>577</v>
      </c>
      <c r="C479" t="s">
        <v>36</v>
      </c>
      <c r="D479">
        <v>72</v>
      </c>
      <c r="E479">
        <v>247</v>
      </c>
      <c r="F479">
        <v>5</v>
      </c>
      <c r="G479">
        <v>24</v>
      </c>
      <c r="H479">
        <v>27</v>
      </c>
      <c r="I479">
        <v>0</v>
      </c>
      <c r="J479" s="3">
        <v>7.6999999999999999E-2</v>
      </c>
      <c r="K479" s="3">
        <v>0.23100000000000001</v>
      </c>
      <c r="L479">
        <v>0.156</v>
      </c>
      <c r="M479">
        <v>0.28499999999999998</v>
      </c>
      <c r="N479">
        <v>0.23</v>
      </c>
      <c r="O479">
        <v>0.29499999999999998</v>
      </c>
      <c r="P479">
        <v>0.38600000000000001</v>
      </c>
      <c r="Q479">
        <v>0.29899999999999999</v>
      </c>
      <c r="R479">
        <v>95</v>
      </c>
      <c r="S479">
        <v>-0.5</v>
      </c>
      <c r="T479">
        <v>-2</v>
      </c>
      <c r="U479">
        <v>-5.5</v>
      </c>
      <c r="V479">
        <v>0.1</v>
      </c>
    </row>
    <row r="480" spans="1:22" x14ac:dyDescent="0.45">
      <c r="A480">
        <v>479</v>
      </c>
      <c r="B480" t="s">
        <v>538</v>
      </c>
      <c r="C480" t="s">
        <v>30</v>
      </c>
      <c r="D480">
        <v>57</v>
      </c>
      <c r="E480">
        <v>216</v>
      </c>
      <c r="F480">
        <v>7</v>
      </c>
      <c r="G480">
        <v>29</v>
      </c>
      <c r="H480">
        <v>28</v>
      </c>
      <c r="I480">
        <v>3</v>
      </c>
      <c r="J480" s="3">
        <v>6.0999999999999999E-2</v>
      </c>
      <c r="K480" s="3">
        <v>0.26200000000000001</v>
      </c>
      <c r="L480">
        <v>0.155</v>
      </c>
      <c r="M480">
        <v>0.26900000000000002</v>
      </c>
      <c r="N480">
        <v>0.22</v>
      </c>
      <c r="O480">
        <v>0.27300000000000002</v>
      </c>
      <c r="P480">
        <v>0.375</v>
      </c>
      <c r="Q480">
        <v>0.28399999999999997</v>
      </c>
      <c r="R480">
        <v>88</v>
      </c>
      <c r="S480">
        <v>-0.2</v>
      </c>
      <c r="T480">
        <v>-3.3</v>
      </c>
      <c r="U480">
        <v>-3.5</v>
      </c>
      <c r="V480">
        <v>0.1</v>
      </c>
    </row>
    <row r="481" spans="1:22" x14ac:dyDescent="0.45">
      <c r="A481">
        <v>480</v>
      </c>
      <c r="B481" t="s">
        <v>936</v>
      </c>
      <c r="C481" t="s">
        <v>25</v>
      </c>
      <c r="D481">
        <v>40</v>
      </c>
      <c r="E481">
        <v>154</v>
      </c>
      <c r="F481">
        <v>4</v>
      </c>
      <c r="G481">
        <v>18</v>
      </c>
      <c r="H481">
        <v>18</v>
      </c>
      <c r="I481">
        <v>1</v>
      </c>
      <c r="J481" s="3">
        <v>0.108</v>
      </c>
      <c r="K481" s="3">
        <v>0.19400000000000001</v>
      </c>
      <c r="L481">
        <v>0.14599999999999999</v>
      </c>
      <c r="M481">
        <v>0.28799999999999998</v>
      </c>
      <c r="N481">
        <v>0.249</v>
      </c>
      <c r="O481">
        <v>0.34</v>
      </c>
      <c r="P481">
        <v>0.39500000000000002</v>
      </c>
      <c r="Q481">
        <v>0.32600000000000001</v>
      </c>
      <c r="R481">
        <v>114</v>
      </c>
      <c r="S481">
        <v>-0.7</v>
      </c>
      <c r="T481">
        <v>1.8</v>
      </c>
      <c r="U481">
        <v>-6.3</v>
      </c>
      <c r="V481">
        <v>0</v>
      </c>
    </row>
    <row r="482" spans="1:22" x14ac:dyDescent="0.45">
      <c r="A482">
        <v>481</v>
      </c>
      <c r="B482" t="s">
        <v>779</v>
      </c>
      <c r="C482" t="s">
        <v>63</v>
      </c>
      <c r="D482">
        <v>58</v>
      </c>
      <c r="E482">
        <v>187</v>
      </c>
      <c r="F482">
        <v>3</v>
      </c>
      <c r="G482">
        <v>18</v>
      </c>
      <c r="H482">
        <v>20</v>
      </c>
      <c r="I482">
        <v>3</v>
      </c>
      <c r="J482" s="3">
        <v>0.05</v>
      </c>
      <c r="K482" s="3">
        <v>0.221</v>
      </c>
      <c r="L482">
        <v>0.109</v>
      </c>
      <c r="M482">
        <v>0.28899999999999998</v>
      </c>
      <c r="N482">
        <v>0.23499999999999999</v>
      </c>
      <c r="O482">
        <v>0.27800000000000002</v>
      </c>
      <c r="P482">
        <v>0.34399999999999997</v>
      </c>
      <c r="Q482">
        <v>0.27400000000000002</v>
      </c>
      <c r="R482">
        <v>76</v>
      </c>
      <c r="S482">
        <v>0.1</v>
      </c>
      <c r="T482">
        <v>-5.2</v>
      </c>
      <c r="U482">
        <v>-0.7</v>
      </c>
      <c r="V482">
        <v>0</v>
      </c>
    </row>
    <row r="483" spans="1:22" x14ac:dyDescent="0.45">
      <c r="A483">
        <v>482</v>
      </c>
      <c r="B483" t="s">
        <v>603</v>
      </c>
      <c r="C483" t="s">
        <v>101</v>
      </c>
      <c r="D483">
        <v>39</v>
      </c>
      <c r="E483">
        <v>122</v>
      </c>
      <c r="F483">
        <v>4</v>
      </c>
      <c r="G483">
        <v>12</v>
      </c>
      <c r="H483">
        <v>11</v>
      </c>
      <c r="I483">
        <v>0</v>
      </c>
      <c r="J483" s="3">
        <v>0.1</v>
      </c>
      <c r="K483" s="3">
        <v>0.313</v>
      </c>
      <c r="L483">
        <v>0.153</v>
      </c>
      <c r="M483">
        <v>0.26600000000000001</v>
      </c>
      <c r="N483">
        <v>0.20100000000000001</v>
      </c>
      <c r="O483">
        <v>0.28199999999999997</v>
      </c>
      <c r="P483">
        <v>0.35399999999999998</v>
      </c>
      <c r="Q483">
        <v>0.28299999999999997</v>
      </c>
      <c r="R483">
        <v>86</v>
      </c>
      <c r="S483">
        <v>-0.2</v>
      </c>
      <c r="T483">
        <v>-2.2000000000000002</v>
      </c>
      <c r="U483">
        <v>-1.5</v>
      </c>
      <c r="V483">
        <v>0</v>
      </c>
    </row>
    <row r="484" spans="1:22" x14ac:dyDescent="0.45">
      <c r="A484">
        <v>483</v>
      </c>
      <c r="B484" t="s">
        <v>1440</v>
      </c>
      <c r="C484" t="s">
        <v>184</v>
      </c>
      <c r="D484">
        <v>43</v>
      </c>
      <c r="E484">
        <v>172</v>
      </c>
      <c r="F484">
        <v>3</v>
      </c>
      <c r="G484">
        <v>19</v>
      </c>
      <c r="H484">
        <v>19</v>
      </c>
      <c r="I484">
        <v>2</v>
      </c>
      <c r="J484" s="3">
        <v>5.5E-2</v>
      </c>
      <c r="K484" s="3">
        <v>0.27700000000000002</v>
      </c>
      <c r="L484">
        <v>0.11799999999999999</v>
      </c>
      <c r="M484">
        <v>0.31</v>
      </c>
      <c r="N484">
        <v>0.23300000000000001</v>
      </c>
      <c r="O484">
        <v>0.28000000000000003</v>
      </c>
      <c r="P484">
        <v>0.35099999999999998</v>
      </c>
      <c r="Q484">
        <v>0.27800000000000002</v>
      </c>
      <c r="R484">
        <v>63</v>
      </c>
      <c r="S484">
        <v>-0.4</v>
      </c>
      <c r="T484">
        <v>-7.8</v>
      </c>
      <c r="U484">
        <v>2.2999999999999998</v>
      </c>
      <c r="V484">
        <v>0</v>
      </c>
    </row>
    <row r="485" spans="1:22" x14ac:dyDescent="0.45">
      <c r="A485">
        <v>484</v>
      </c>
      <c r="B485" t="s">
        <v>1156</v>
      </c>
      <c r="C485" t="s">
        <v>149</v>
      </c>
      <c r="D485">
        <v>50</v>
      </c>
      <c r="E485">
        <v>191</v>
      </c>
      <c r="F485">
        <v>1</v>
      </c>
      <c r="G485">
        <v>30</v>
      </c>
      <c r="H485">
        <v>18</v>
      </c>
      <c r="I485">
        <v>10</v>
      </c>
      <c r="J485" s="3">
        <v>8.2000000000000003E-2</v>
      </c>
      <c r="K485" s="3">
        <v>0.23100000000000001</v>
      </c>
      <c r="L485">
        <v>7.8E-2</v>
      </c>
      <c r="M485">
        <v>0.30499999999999999</v>
      </c>
      <c r="N485">
        <v>0.23400000000000001</v>
      </c>
      <c r="O485">
        <v>0.30099999999999999</v>
      </c>
      <c r="P485">
        <v>0.313</v>
      </c>
      <c r="Q485">
        <v>0.27600000000000002</v>
      </c>
      <c r="R485">
        <v>76</v>
      </c>
      <c r="S485">
        <v>0.1</v>
      </c>
      <c r="T485">
        <v>-5.3</v>
      </c>
      <c r="U485">
        <v>-0.9</v>
      </c>
      <c r="V485">
        <v>0</v>
      </c>
    </row>
    <row r="486" spans="1:22" x14ac:dyDescent="0.45">
      <c r="A486">
        <v>485</v>
      </c>
      <c r="B486" t="s">
        <v>507</v>
      </c>
      <c r="C486" t="s">
        <v>74</v>
      </c>
      <c r="D486">
        <v>81</v>
      </c>
      <c r="E486">
        <v>350</v>
      </c>
      <c r="F486">
        <v>12</v>
      </c>
      <c r="G486">
        <v>42</v>
      </c>
      <c r="H486">
        <v>54</v>
      </c>
      <c r="I486">
        <v>1</v>
      </c>
      <c r="J486" s="3">
        <v>0.05</v>
      </c>
      <c r="K486" s="3">
        <v>0.28199999999999997</v>
      </c>
      <c r="L486">
        <v>0.17100000000000001</v>
      </c>
      <c r="M486">
        <v>0.28599999999999998</v>
      </c>
      <c r="N486">
        <v>0.22900000000000001</v>
      </c>
      <c r="O486">
        <v>0.27500000000000002</v>
      </c>
      <c r="P486">
        <v>0.40100000000000002</v>
      </c>
      <c r="Q486">
        <v>0.29299999999999998</v>
      </c>
      <c r="R486">
        <v>84</v>
      </c>
      <c r="S486">
        <v>-0.3</v>
      </c>
      <c r="T486">
        <v>-7</v>
      </c>
      <c r="U486">
        <v>-4.7</v>
      </c>
      <c r="V486">
        <v>0</v>
      </c>
    </row>
    <row r="487" spans="1:22" x14ac:dyDescent="0.45">
      <c r="A487">
        <v>486</v>
      </c>
      <c r="B487" t="s">
        <v>1462</v>
      </c>
      <c r="C487" t="s">
        <v>40</v>
      </c>
      <c r="D487">
        <v>111</v>
      </c>
      <c r="E487">
        <v>333</v>
      </c>
      <c r="F487">
        <v>11</v>
      </c>
      <c r="G487">
        <v>30</v>
      </c>
      <c r="H487">
        <v>40</v>
      </c>
      <c r="I487">
        <v>2</v>
      </c>
      <c r="J487" s="3">
        <v>0.127</v>
      </c>
      <c r="K487" s="3">
        <v>0.252</v>
      </c>
      <c r="L487">
        <v>0.151</v>
      </c>
      <c r="M487">
        <v>0.23899999999999999</v>
      </c>
      <c r="N487">
        <v>0.19800000000000001</v>
      </c>
      <c r="O487">
        <v>0.317</v>
      </c>
      <c r="P487">
        <v>0.34899999999999998</v>
      </c>
      <c r="Q487">
        <v>0.30099999999999999</v>
      </c>
      <c r="R487">
        <v>99</v>
      </c>
      <c r="S487">
        <v>-2.1</v>
      </c>
      <c r="T487">
        <v>-2.5</v>
      </c>
      <c r="U487">
        <v>-8.6999999999999993</v>
      </c>
      <c r="V487">
        <v>0</v>
      </c>
    </row>
    <row r="488" spans="1:22" x14ac:dyDescent="0.45">
      <c r="A488">
        <v>487</v>
      </c>
      <c r="B488" t="s">
        <v>1241</v>
      </c>
      <c r="C488" t="s">
        <v>58</v>
      </c>
      <c r="D488">
        <v>33</v>
      </c>
      <c r="E488">
        <v>101</v>
      </c>
      <c r="F488">
        <v>2</v>
      </c>
      <c r="G488">
        <v>8</v>
      </c>
      <c r="H488">
        <v>9</v>
      </c>
      <c r="I488">
        <v>0</v>
      </c>
      <c r="J488" s="3">
        <v>5.7000000000000002E-2</v>
      </c>
      <c r="K488" s="3">
        <v>0.31900000000000001</v>
      </c>
      <c r="L488">
        <v>0.105</v>
      </c>
      <c r="M488">
        <v>0.23200000000000001</v>
      </c>
      <c r="N488">
        <v>0.16900000000000001</v>
      </c>
      <c r="O488">
        <v>0.23699999999999999</v>
      </c>
      <c r="P488">
        <v>0.27400000000000002</v>
      </c>
      <c r="Q488">
        <v>0.23200000000000001</v>
      </c>
      <c r="R488">
        <v>48</v>
      </c>
      <c r="S488">
        <v>0.1</v>
      </c>
      <c r="T488">
        <v>-5.9</v>
      </c>
      <c r="U488">
        <v>2.7</v>
      </c>
      <c r="V488">
        <v>0</v>
      </c>
    </row>
    <row r="489" spans="1:22" x14ac:dyDescent="0.45">
      <c r="A489">
        <v>488</v>
      </c>
      <c r="B489" t="s">
        <v>286</v>
      </c>
      <c r="C489" t="s">
        <v>38</v>
      </c>
      <c r="D489">
        <v>155</v>
      </c>
      <c r="E489">
        <v>650</v>
      </c>
      <c r="F489">
        <v>22</v>
      </c>
      <c r="G489">
        <v>75</v>
      </c>
      <c r="H489">
        <v>82</v>
      </c>
      <c r="I489">
        <v>6</v>
      </c>
      <c r="J489" s="3">
        <v>6.6000000000000003E-2</v>
      </c>
      <c r="K489" s="3">
        <v>0.23400000000000001</v>
      </c>
      <c r="L489">
        <v>0.16500000000000001</v>
      </c>
      <c r="M489">
        <v>0.28399999999999997</v>
      </c>
      <c r="N489">
        <v>0.24</v>
      </c>
      <c r="O489">
        <v>0.29499999999999998</v>
      </c>
      <c r="P489">
        <v>0.40500000000000003</v>
      </c>
      <c r="Q489">
        <v>0.30499999999999999</v>
      </c>
      <c r="R489">
        <v>97</v>
      </c>
      <c r="S489">
        <v>-1.3</v>
      </c>
      <c r="T489">
        <v>-3.9</v>
      </c>
      <c r="U489">
        <v>-18.100000000000001</v>
      </c>
      <c r="V489">
        <v>0</v>
      </c>
    </row>
    <row r="490" spans="1:22" x14ac:dyDescent="0.45">
      <c r="A490">
        <v>489</v>
      </c>
      <c r="B490" t="s">
        <v>659</v>
      </c>
      <c r="C490" t="s">
        <v>196</v>
      </c>
      <c r="D490">
        <v>79</v>
      </c>
      <c r="E490">
        <v>295</v>
      </c>
      <c r="F490">
        <v>7</v>
      </c>
      <c r="G490">
        <v>29</v>
      </c>
      <c r="H490">
        <v>20</v>
      </c>
      <c r="I490">
        <v>1</v>
      </c>
      <c r="J490" s="3">
        <v>0.128</v>
      </c>
      <c r="K490" s="3">
        <v>0.32500000000000001</v>
      </c>
      <c r="L490">
        <v>0.127</v>
      </c>
      <c r="M490">
        <v>0.248</v>
      </c>
      <c r="N490">
        <v>0.17499999999999999</v>
      </c>
      <c r="O490">
        <v>0.29399999999999998</v>
      </c>
      <c r="P490">
        <v>0.30199999999999999</v>
      </c>
      <c r="Q490">
        <v>0.27400000000000002</v>
      </c>
      <c r="R490">
        <v>80</v>
      </c>
      <c r="S490">
        <v>0.4</v>
      </c>
      <c r="T490">
        <v>-6.4</v>
      </c>
      <c r="U490">
        <v>-3.1</v>
      </c>
      <c r="V490">
        <v>0</v>
      </c>
    </row>
    <row r="491" spans="1:22" x14ac:dyDescent="0.45">
      <c r="A491">
        <v>490</v>
      </c>
      <c r="B491" t="s">
        <v>479</v>
      </c>
      <c r="C491" t="s">
        <v>196</v>
      </c>
      <c r="D491">
        <v>79</v>
      </c>
      <c r="E491">
        <v>262</v>
      </c>
      <c r="F491">
        <v>3</v>
      </c>
      <c r="G491">
        <v>22</v>
      </c>
      <c r="H491">
        <v>18</v>
      </c>
      <c r="I491">
        <v>4</v>
      </c>
      <c r="J491" s="3">
        <v>6.6000000000000003E-2</v>
      </c>
      <c r="K491" s="3">
        <v>0.19600000000000001</v>
      </c>
      <c r="L491">
        <v>8.2000000000000003E-2</v>
      </c>
      <c r="M491">
        <v>0.26200000000000001</v>
      </c>
      <c r="N491">
        <v>0.215</v>
      </c>
      <c r="O491">
        <v>0.27100000000000002</v>
      </c>
      <c r="P491">
        <v>0.29699999999999999</v>
      </c>
      <c r="Q491">
        <v>0.255</v>
      </c>
      <c r="R491">
        <v>67</v>
      </c>
      <c r="S491">
        <v>-0.4</v>
      </c>
      <c r="T491">
        <v>-10.3</v>
      </c>
      <c r="U491">
        <v>1.9</v>
      </c>
      <c r="V491">
        <v>0</v>
      </c>
    </row>
    <row r="492" spans="1:22" x14ac:dyDescent="0.45">
      <c r="A492">
        <v>491</v>
      </c>
      <c r="B492" t="s">
        <v>580</v>
      </c>
      <c r="C492" t="s">
        <v>132</v>
      </c>
      <c r="D492">
        <v>52</v>
      </c>
      <c r="E492">
        <v>184</v>
      </c>
      <c r="F492">
        <v>4</v>
      </c>
      <c r="G492">
        <v>24</v>
      </c>
      <c r="H492">
        <v>16</v>
      </c>
      <c r="I492">
        <v>6</v>
      </c>
      <c r="J492" s="3">
        <v>9.6000000000000002E-2</v>
      </c>
      <c r="K492" s="3">
        <v>0.314</v>
      </c>
      <c r="L492">
        <v>0.105</v>
      </c>
      <c r="M492">
        <v>0.27500000000000002</v>
      </c>
      <c r="N492">
        <v>0.19600000000000001</v>
      </c>
      <c r="O492">
        <v>0.28100000000000003</v>
      </c>
      <c r="P492">
        <v>0.30099999999999999</v>
      </c>
      <c r="Q492">
        <v>0.26500000000000001</v>
      </c>
      <c r="R492">
        <v>69</v>
      </c>
      <c r="S492">
        <v>-0.1</v>
      </c>
      <c r="T492">
        <v>-6.7</v>
      </c>
      <c r="U492">
        <v>0.7</v>
      </c>
      <c r="V492">
        <v>0</v>
      </c>
    </row>
    <row r="493" spans="1:22" x14ac:dyDescent="0.45">
      <c r="A493">
        <v>492</v>
      </c>
      <c r="B493" t="s">
        <v>553</v>
      </c>
      <c r="C493" t="s">
        <v>44</v>
      </c>
      <c r="D493">
        <v>72</v>
      </c>
      <c r="E493">
        <v>226</v>
      </c>
      <c r="F493">
        <v>8</v>
      </c>
      <c r="G493">
        <v>22</v>
      </c>
      <c r="H493">
        <v>25</v>
      </c>
      <c r="I493">
        <v>1</v>
      </c>
      <c r="J493" s="3">
        <v>7.3999999999999996E-2</v>
      </c>
      <c r="K493" s="3">
        <v>0.26300000000000001</v>
      </c>
      <c r="L493">
        <v>0.156</v>
      </c>
      <c r="M493">
        <v>0.224</v>
      </c>
      <c r="N493">
        <v>0.19</v>
      </c>
      <c r="O493">
        <v>0.26500000000000001</v>
      </c>
      <c r="P493">
        <v>0.34599999999999997</v>
      </c>
      <c r="Q493">
        <v>0.27200000000000002</v>
      </c>
      <c r="R493">
        <v>72</v>
      </c>
      <c r="S493">
        <v>-0.7</v>
      </c>
      <c r="T493">
        <v>-8</v>
      </c>
      <c r="U493">
        <v>0.7</v>
      </c>
      <c r="V493">
        <v>0</v>
      </c>
    </row>
    <row r="494" spans="1:22" x14ac:dyDescent="0.45">
      <c r="A494">
        <v>493</v>
      </c>
      <c r="B494" t="s">
        <v>546</v>
      </c>
      <c r="C494" t="s">
        <v>67</v>
      </c>
      <c r="D494">
        <v>97</v>
      </c>
      <c r="E494">
        <v>340</v>
      </c>
      <c r="F494">
        <v>5</v>
      </c>
      <c r="G494">
        <v>25</v>
      </c>
      <c r="H494">
        <v>26</v>
      </c>
      <c r="I494">
        <v>3</v>
      </c>
      <c r="J494" s="3">
        <v>4.3999999999999997E-2</v>
      </c>
      <c r="K494" s="3">
        <v>0.215</v>
      </c>
      <c r="L494">
        <v>8.2000000000000003E-2</v>
      </c>
      <c r="M494">
        <v>0.246</v>
      </c>
      <c r="N494">
        <v>0.20399999999999999</v>
      </c>
      <c r="O494">
        <v>0.24</v>
      </c>
      <c r="P494">
        <v>0.28499999999999998</v>
      </c>
      <c r="Q494">
        <v>0.23300000000000001</v>
      </c>
      <c r="R494">
        <v>49</v>
      </c>
      <c r="S494">
        <v>-0.7</v>
      </c>
      <c r="T494">
        <v>-21</v>
      </c>
      <c r="U494">
        <v>9.9</v>
      </c>
      <c r="V494">
        <v>0</v>
      </c>
    </row>
    <row r="495" spans="1:22" x14ac:dyDescent="0.45">
      <c r="A495">
        <v>494</v>
      </c>
      <c r="B495" t="s">
        <v>1074</v>
      </c>
      <c r="C495" t="s">
        <v>101</v>
      </c>
      <c r="D495">
        <v>57</v>
      </c>
      <c r="E495">
        <v>218</v>
      </c>
      <c r="F495">
        <v>6</v>
      </c>
      <c r="G495">
        <v>23</v>
      </c>
      <c r="H495">
        <v>25</v>
      </c>
      <c r="I495">
        <v>1</v>
      </c>
      <c r="J495" s="3">
        <v>0.04</v>
      </c>
      <c r="K495" s="3">
        <v>0.221</v>
      </c>
      <c r="L495">
        <v>0.13600000000000001</v>
      </c>
      <c r="M495">
        <v>0.27700000000000002</v>
      </c>
      <c r="N495">
        <v>0.23400000000000001</v>
      </c>
      <c r="O495">
        <v>0.27500000000000002</v>
      </c>
      <c r="P495">
        <v>0.37</v>
      </c>
      <c r="Q495">
        <v>0.28299999999999997</v>
      </c>
      <c r="R495">
        <v>85</v>
      </c>
      <c r="S495">
        <v>-0.4</v>
      </c>
      <c r="T495">
        <v>-4.0999999999999996</v>
      </c>
      <c r="U495">
        <v>-3.4</v>
      </c>
      <c r="V495">
        <v>0</v>
      </c>
    </row>
    <row r="496" spans="1:22" x14ac:dyDescent="0.45">
      <c r="A496">
        <v>495</v>
      </c>
      <c r="B496" t="s">
        <v>759</v>
      </c>
      <c r="C496" t="s">
        <v>184</v>
      </c>
      <c r="D496">
        <v>66</v>
      </c>
      <c r="E496">
        <v>244</v>
      </c>
      <c r="F496">
        <v>5</v>
      </c>
      <c r="G496">
        <v>33</v>
      </c>
      <c r="H496">
        <v>26</v>
      </c>
      <c r="I496">
        <v>7</v>
      </c>
      <c r="J496" s="3">
        <v>0.11</v>
      </c>
      <c r="K496" s="3">
        <v>0.27500000000000002</v>
      </c>
      <c r="L496">
        <v>0.16200000000000001</v>
      </c>
      <c r="M496">
        <v>0.30099999999999999</v>
      </c>
      <c r="N496">
        <v>0.22700000000000001</v>
      </c>
      <c r="O496">
        <v>0.32100000000000001</v>
      </c>
      <c r="P496">
        <v>0.38900000000000001</v>
      </c>
      <c r="Q496">
        <v>0.314</v>
      </c>
      <c r="R496">
        <v>88</v>
      </c>
      <c r="S496">
        <v>0.6</v>
      </c>
      <c r="T496">
        <v>-2.9</v>
      </c>
      <c r="U496">
        <v>-5.5</v>
      </c>
      <c r="V496">
        <v>0</v>
      </c>
    </row>
    <row r="497" spans="1:22" x14ac:dyDescent="0.45">
      <c r="A497">
        <v>496</v>
      </c>
      <c r="B497" t="s">
        <v>542</v>
      </c>
      <c r="C497" t="s">
        <v>42</v>
      </c>
      <c r="D497">
        <v>67</v>
      </c>
      <c r="E497">
        <v>197</v>
      </c>
      <c r="F497">
        <v>2</v>
      </c>
      <c r="G497">
        <v>16</v>
      </c>
      <c r="H497">
        <v>16</v>
      </c>
      <c r="I497">
        <v>0</v>
      </c>
      <c r="J497" s="3">
        <v>7.3999999999999996E-2</v>
      </c>
      <c r="K497" s="3">
        <v>0.187</v>
      </c>
      <c r="L497">
        <v>7.9000000000000001E-2</v>
      </c>
      <c r="M497">
        <v>0.24299999999999999</v>
      </c>
      <c r="N497">
        <v>0.20300000000000001</v>
      </c>
      <c r="O497">
        <v>0.26700000000000002</v>
      </c>
      <c r="P497">
        <v>0.28199999999999997</v>
      </c>
      <c r="Q497">
        <v>0.248</v>
      </c>
      <c r="R497">
        <v>62</v>
      </c>
      <c r="S497">
        <v>-0.4</v>
      </c>
      <c r="T497">
        <v>-9.1</v>
      </c>
      <c r="U497">
        <v>2.2999999999999998</v>
      </c>
      <c r="V497">
        <v>0</v>
      </c>
    </row>
    <row r="498" spans="1:22" x14ac:dyDescent="0.45">
      <c r="A498">
        <v>497</v>
      </c>
      <c r="B498" t="s">
        <v>837</v>
      </c>
      <c r="C498" t="s">
        <v>215</v>
      </c>
      <c r="D498">
        <v>133</v>
      </c>
      <c r="E498">
        <v>473</v>
      </c>
      <c r="F498">
        <v>24</v>
      </c>
      <c r="G498">
        <v>61</v>
      </c>
      <c r="H498">
        <v>69</v>
      </c>
      <c r="I498">
        <v>13</v>
      </c>
      <c r="J498" s="3">
        <v>6.7000000000000004E-2</v>
      </c>
      <c r="K498" s="3">
        <v>0.30599999999999999</v>
      </c>
      <c r="L498">
        <v>0.214</v>
      </c>
      <c r="M498">
        <v>0.23300000000000001</v>
      </c>
      <c r="N498">
        <v>0.2</v>
      </c>
      <c r="O498">
        <v>0.26300000000000001</v>
      </c>
      <c r="P498">
        <v>0.41399999999999998</v>
      </c>
      <c r="Q498">
        <v>0.29199999999999998</v>
      </c>
      <c r="R498">
        <v>87</v>
      </c>
      <c r="S498">
        <v>-1.8</v>
      </c>
      <c r="T498">
        <v>-9.1999999999999993</v>
      </c>
      <c r="U498">
        <v>-6.3</v>
      </c>
      <c r="V498">
        <v>0</v>
      </c>
    </row>
    <row r="499" spans="1:22" x14ac:dyDescent="0.45">
      <c r="A499">
        <v>498</v>
      </c>
      <c r="B499" t="s">
        <v>710</v>
      </c>
      <c r="C499" t="s">
        <v>63</v>
      </c>
      <c r="D499">
        <v>67</v>
      </c>
      <c r="E499">
        <v>197</v>
      </c>
      <c r="F499">
        <v>6</v>
      </c>
      <c r="G499">
        <v>23</v>
      </c>
      <c r="H499">
        <v>20</v>
      </c>
      <c r="I499">
        <v>6</v>
      </c>
      <c r="J499" s="3">
        <v>7.5999999999999998E-2</v>
      </c>
      <c r="K499" s="3">
        <v>0.29499999999999998</v>
      </c>
      <c r="L499">
        <v>0.13700000000000001</v>
      </c>
      <c r="M499">
        <v>0.27700000000000002</v>
      </c>
      <c r="N499">
        <v>0.21099999999999999</v>
      </c>
      <c r="O499">
        <v>0.27800000000000002</v>
      </c>
      <c r="P499">
        <v>0.34799999999999998</v>
      </c>
      <c r="Q499">
        <v>0.27700000000000002</v>
      </c>
      <c r="R499">
        <v>78</v>
      </c>
      <c r="S499">
        <v>0.2</v>
      </c>
      <c r="T499">
        <v>-4.9000000000000004</v>
      </c>
      <c r="U499">
        <v>-2</v>
      </c>
      <c r="V499">
        <v>0</v>
      </c>
    </row>
    <row r="500" spans="1:22" x14ac:dyDescent="0.45">
      <c r="A500">
        <v>499</v>
      </c>
      <c r="B500" t="s">
        <v>804</v>
      </c>
      <c r="D500">
        <v>77</v>
      </c>
      <c r="E500">
        <v>224</v>
      </c>
      <c r="F500">
        <v>6</v>
      </c>
      <c r="G500">
        <v>19</v>
      </c>
      <c r="H500">
        <v>28</v>
      </c>
      <c r="I500">
        <v>0</v>
      </c>
      <c r="J500" s="3">
        <v>0.13</v>
      </c>
      <c r="K500" s="3">
        <v>0.23400000000000001</v>
      </c>
      <c r="L500">
        <v>0.153</v>
      </c>
      <c r="M500">
        <v>0.25700000000000001</v>
      </c>
      <c r="N500">
        <v>0.21099999999999999</v>
      </c>
      <c r="O500">
        <v>0.314</v>
      </c>
      <c r="P500">
        <v>0.36399999999999999</v>
      </c>
      <c r="Q500">
        <v>0.30299999999999999</v>
      </c>
      <c r="R500">
        <v>97</v>
      </c>
      <c r="S500">
        <v>-1</v>
      </c>
      <c r="T500">
        <v>-1.7</v>
      </c>
      <c r="U500">
        <v>-5.9</v>
      </c>
      <c r="V500">
        <v>0</v>
      </c>
    </row>
    <row r="501" spans="1:22" x14ac:dyDescent="0.45">
      <c r="A501">
        <v>500</v>
      </c>
      <c r="B501" t="s">
        <v>725</v>
      </c>
      <c r="C501" t="s">
        <v>139</v>
      </c>
      <c r="D501">
        <v>53</v>
      </c>
      <c r="E501">
        <v>207</v>
      </c>
      <c r="F501">
        <v>5</v>
      </c>
      <c r="G501">
        <v>21</v>
      </c>
      <c r="H501">
        <v>21</v>
      </c>
      <c r="I501">
        <v>1</v>
      </c>
      <c r="J501" s="3">
        <v>5.2999999999999999E-2</v>
      </c>
      <c r="K501" s="3">
        <v>0.217</v>
      </c>
      <c r="L501">
        <v>0.11899999999999999</v>
      </c>
      <c r="M501">
        <v>0.25900000000000001</v>
      </c>
      <c r="N501">
        <v>0.221</v>
      </c>
      <c r="O501">
        <v>0.26800000000000002</v>
      </c>
      <c r="P501">
        <v>0.34</v>
      </c>
      <c r="Q501">
        <v>0.26800000000000002</v>
      </c>
      <c r="R501">
        <v>71</v>
      </c>
      <c r="S501">
        <v>-0.4</v>
      </c>
      <c r="T501">
        <v>-7.5</v>
      </c>
      <c r="U501">
        <v>0.4</v>
      </c>
      <c r="V501">
        <v>0</v>
      </c>
    </row>
    <row r="502" spans="1:22" x14ac:dyDescent="0.45">
      <c r="A502">
        <v>501</v>
      </c>
      <c r="B502" t="s">
        <v>688</v>
      </c>
      <c r="C502" t="s">
        <v>196</v>
      </c>
      <c r="D502">
        <v>68</v>
      </c>
      <c r="E502">
        <v>239</v>
      </c>
      <c r="F502">
        <v>7</v>
      </c>
      <c r="G502">
        <v>26</v>
      </c>
      <c r="H502">
        <v>23</v>
      </c>
      <c r="I502">
        <v>6</v>
      </c>
      <c r="J502" s="3">
        <v>7.0000000000000007E-2</v>
      </c>
      <c r="K502" s="3">
        <v>0.26300000000000001</v>
      </c>
      <c r="L502">
        <v>0.14699999999999999</v>
      </c>
      <c r="M502">
        <v>0.25</v>
      </c>
      <c r="N502">
        <v>0.20399999999999999</v>
      </c>
      <c r="O502">
        <v>0.27100000000000002</v>
      </c>
      <c r="P502">
        <v>0.35099999999999998</v>
      </c>
      <c r="Q502">
        <v>0.27600000000000002</v>
      </c>
      <c r="R502">
        <v>82</v>
      </c>
      <c r="S502">
        <v>0.3</v>
      </c>
      <c r="T502">
        <v>-4.8</v>
      </c>
      <c r="U502">
        <v>-3.3</v>
      </c>
      <c r="V502">
        <v>0</v>
      </c>
    </row>
    <row r="503" spans="1:22" x14ac:dyDescent="0.45">
      <c r="A503">
        <v>502</v>
      </c>
      <c r="B503" t="s">
        <v>1065</v>
      </c>
      <c r="C503" t="s">
        <v>36</v>
      </c>
      <c r="D503">
        <v>62</v>
      </c>
      <c r="E503">
        <v>236</v>
      </c>
      <c r="F503">
        <v>6</v>
      </c>
      <c r="G503">
        <v>26</v>
      </c>
      <c r="H503">
        <v>31</v>
      </c>
      <c r="I503">
        <v>1</v>
      </c>
      <c r="J503" s="3">
        <v>0.1</v>
      </c>
      <c r="K503" s="3">
        <v>0.32800000000000001</v>
      </c>
      <c r="L503">
        <v>0.13500000000000001</v>
      </c>
      <c r="M503">
        <v>0.30299999999999999</v>
      </c>
      <c r="N503">
        <v>0.21199999999999999</v>
      </c>
      <c r="O503">
        <v>0.29499999999999998</v>
      </c>
      <c r="P503">
        <v>0.34699999999999998</v>
      </c>
      <c r="Q503">
        <v>0.28699999999999998</v>
      </c>
      <c r="R503">
        <v>87</v>
      </c>
      <c r="S503">
        <v>-0.4</v>
      </c>
      <c r="T503">
        <v>-4.0999999999999996</v>
      </c>
      <c r="U503">
        <v>-4</v>
      </c>
      <c r="V503">
        <v>0</v>
      </c>
    </row>
    <row r="504" spans="1:22" x14ac:dyDescent="0.45">
      <c r="A504">
        <v>503</v>
      </c>
      <c r="B504" t="s">
        <v>401</v>
      </c>
      <c r="C504" t="s">
        <v>132</v>
      </c>
      <c r="D504">
        <v>121</v>
      </c>
      <c r="E504">
        <v>516</v>
      </c>
      <c r="F504">
        <v>17</v>
      </c>
      <c r="G504">
        <v>62</v>
      </c>
      <c r="H504">
        <v>55</v>
      </c>
      <c r="I504">
        <v>1</v>
      </c>
      <c r="J504" s="3">
        <v>8.4000000000000005E-2</v>
      </c>
      <c r="K504" s="3">
        <v>0.24099999999999999</v>
      </c>
      <c r="L504">
        <v>0.17399999999999999</v>
      </c>
      <c r="M504">
        <v>0.26200000000000001</v>
      </c>
      <c r="N504">
        <v>0.219</v>
      </c>
      <c r="O504">
        <v>0.29299999999999998</v>
      </c>
      <c r="P504">
        <v>0.39300000000000002</v>
      </c>
      <c r="Q504">
        <v>0.30199999999999999</v>
      </c>
      <c r="R504">
        <v>95</v>
      </c>
      <c r="S504">
        <v>-0.9</v>
      </c>
      <c r="T504">
        <v>-4.0999999999999996</v>
      </c>
      <c r="U504">
        <v>-13.1</v>
      </c>
      <c r="V504">
        <v>0</v>
      </c>
    </row>
    <row r="505" spans="1:22" x14ac:dyDescent="0.45">
      <c r="A505">
        <v>504</v>
      </c>
      <c r="B505" t="s">
        <v>1270</v>
      </c>
      <c r="C505" t="s">
        <v>74</v>
      </c>
      <c r="D505">
        <v>38</v>
      </c>
      <c r="E505">
        <v>131</v>
      </c>
      <c r="F505">
        <v>2</v>
      </c>
      <c r="G505">
        <v>14</v>
      </c>
      <c r="H505">
        <v>13</v>
      </c>
      <c r="I505">
        <v>2</v>
      </c>
      <c r="J505" s="3">
        <v>7.0000000000000007E-2</v>
      </c>
      <c r="K505" s="3">
        <v>0.24</v>
      </c>
      <c r="L505">
        <v>0.1</v>
      </c>
      <c r="M505">
        <v>0.27</v>
      </c>
      <c r="N505">
        <v>0.21299999999999999</v>
      </c>
      <c r="O505">
        <v>0.27500000000000002</v>
      </c>
      <c r="P505">
        <v>0.313</v>
      </c>
      <c r="Q505">
        <v>0.26300000000000001</v>
      </c>
      <c r="R505">
        <v>63</v>
      </c>
      <c r="S505">
        <v>0.1</v>
      </c>
      <c r="T505">
        <v>-5.6</v>
      </c>
      <c r="U505">
        <v>0.7</v>
      </c>
      <c r="V505">
        <v>0</v>
      </c>
    </row>
    <row r="506" spans="1:22" x14ac:dyDescent="0.45">
      <c r="A506">
        <v>505</v>
      </c>
      <c r="B506" t="s">
        <v>1282</v>
      </c>
      <c r="C506" t="s">
        <v>184</v>
      </c>
      <c r="D506">
        <v>88</v>
      </c>
      <c r="E506">
        <v>329</v>
      </c>
      <c r="F506">
        <v>17</v>
      </c>
      <c r="G506">
        <v>40</v>
      </c>
      <c r="H506">
        <v>56</v>
      </c>
      <c r="I506">
        <v>2</v>
      </c>
      <c r="J506" s="3">
        <v>4.8000000000000001E-2</v>
      </c>
      <c r="K506" s="3">
        <v>0.28399999999999997</v>
      </c>
      <c r="L506">
        <v>0.23200000000000001</v>
      </c>
      <c r="M506">
        <v>0.25900000000000001</v>
      </c>
      <c r="N506">
        <v>0.22500000000000001</v>
      </c>
      <c r="O506">
        <v>0.27100000000000002</v>
      </c>
      <c r="P506">
        <v>0.45700000000000002</v>
      </c>
      <c r="Q506">
        <v>0.312</v>
      </c>
      <c r="R506">
        <v>86</v>
      </c>
      <c r="S506">
        <v>-0.7</v>
      </c>
      <c r="T506">
        <v>-6</v>
      </c>
      <c r="U506">
        <v>-5.7</v>
      </c>
      <c r="V506">
        <v>-0.1</v>
      </c>
    </row>
    <row r="507" spans="1:22" x14ac:dyDescent="0.45">
      <c r="A507">
        <v>506</v>
      </c>
      <c r="B507" t="s">
        <v>958</v>
      </c>
      <c r="C507" t="s">
        <v>149</v>
      </c>
      <c r="D507">
        <v>67</v>
      </c>
      <c r="E507">
        <v>237</v>
      </c>
      <c r="F507">
        <v>2</v>
      </c>
      <c r="G507">
        <v>27</v>
      </c>
      <c r="H507">
        <v>16</v>
      </c>
      <c r="I507">
        <v>3</v>
      </c>
      <c r="J507" s="3">
        <v>5.3999999999999999E-2</v>
      </c>
      <c r="K507" s="3">
        <v>0.20799999999999999</v>
      </c>
      <c r="L507">
        <v>9.1999999999999998E-2</v>
      </c>
      <c r="M507">
        <v>0.28799999999999998</v>
      </c>
      <c r="N507">
        <v>0.23</v>
      </c>
      <c r="O507">
        <v>0.27800000000000002</v>
      </c>
      <c r="P507">
        <v>0.32200000000000001</v>
      </c>
      <c r="Q507">
        <v>0.26700000000000002</v>
      </c>
      <c r="R507">
        <v>69</v>
      </c>
      <c r="S507">
        <v>-0.1</v>
      </c>
      <c r="T507">
        <v>-8.6999999999999993</v>
      </c>
      <c r="U507">
        <v>-0.1</v>
      </c>
      <c r="V507">
        <v>-0.1</v>
      </c>
    </row>
    <row r="508" spans="1:22" x14ac:dyDescent="0.45">
      <c r="A508">
        <v>507</v>
      </c>
      <c r="B508" t="s">
        <v>805</v>
      </c>
      <c r="C508" t="s">
        <v>38</v>
      </c>
      <c r="D508">
        <v>105</v>
      </c>
      <c r="E508">
        <v>389</v>
      </c>
      <c r="F508">
        <v>7</v>
      </c>
      <c r="G508">
        <v>47</v>
      </c>
      <c r="H508">
        <v>34</v>
      </c>
      <c r="I508">
        <v>16</v>
      </c>
      <c r="J508" s="3">
        <v>7.9000000000000001E-2</v>
      </c>
      <c r="K508" s="3">
        <v>0.14099999999999999</v>
      </c>
      <c r="L508">
        <v>0.104</v>
      </c>
      <c r="M508">
        <v>0.24299999999999999</v>
      </c>
      <c r="N508">
        <v>0.222</v>
      </c>
      <c r="O508">
        <v>0.28999999999999998</v>
      </c>
      <c r="P508">
        <v>0.32600000000000001</v>
      </c>
      <c r="Q508">
        <v>0.27600000000000002</v>
      </c>
      <c r="R508">
        <v>77</v>
      </c>
      <c r="S508">
        <v>1.7</v>
      </c>
      <c r="T508">
        <v>-9</v>
      </c>
      <c r="U508">
        <v>-5</v>
      </c>
      <c r="V508">
        <v>-0.1</v>
      </c>
    </row>
    <row r="509" spans="1:22" x14ac:dyDescent="0.45">
      <c r="A509">
        <v>508</v>
      </c>
      <c r="B509" t="s">
        <v>815</v>
      </c>
      <c r="D509">
        <v>58</v>
      </c>
      <c r="E509">
        <v>162</v>
      </c>
      <c r="F509">
        <v>2</v>
      </c>
      <c r="G509">
        <v>16</v>
      </c>
      <c r="H509">
        <v>14</v>
      </c>
      <c r="I509">
        <v>4</v>
      </c>
      <c r="J509" s="3">
        <v>0.107</v>
      </c>
      <c r="K509" s="3">
        <v>0.23799999999999999</v>
      </c>
      <c r="L509">
        <v>9.4E-2</v>
      </c>
      <c r="M509">
        <v>0.254</v>
      </c>
      <c r="N509">
        <v>0.19900000000000001</v>
      </c>
      <c r="O509">
        <v>0.28799999999999998</v>
      </c>
      <c r="P509">
        <v>0.29299999999999998</v>
      </c>
      <c r="Q509">
        <v>0.26300000000000001</v>
      </c>
      <c r="R509">
        <v>68</v>
      </c>
      <c r="S509">
        <v>0.5</v>
      </c>
      <c r="T509">
        <v>-5.5</v>
      </c>
      <c r="U509">
        <v>-0.7</v>
      </c>
      <c r="V509">
        <v>-0.1</v>
      </c>
    </row>
    <row r="510" spans="1:22" x14ac:dyDescent="0.45">
      <c r="A510">
        <v>509</v>
      </c>
      <c r="B510" t="s">
        <v>663</v>
      </c>
      <c r="D510">
        <v>76</v>
      </c>
      <c r="E510">
        <v>239</v>
      </c>
      <c r="F510">
        <v>6</v>
      </c>
      <c r="G510">
        <v>21</v>
      </c>
      <c r="H510">
        <v>23</v>
      </c>
      <c r="I510">
        <v>0</v>
      </c>
      <c r="J510" s="3">
        <v>3.5000000000000003E-2</v>
      </c>
      <c r="K510" s="3">
        <v>0.28899999999999998</v>
      </c>
      <c r="L510">
        <v>0.112</v>
      </c>
      <c r="M510">
        <v>0.26100000000000001</v>
      </c>
      <c r="N510">
        <v>0.20100000000000001</v>
      </c>
      <c r="O510">
        <v>0.23899999999999999</v>
      </c>
      <c r="P510">
        <v>0.313</v>
      </c>
      <c r="Q510">
        <v>0.24299999999999999</v>
      </c>
      <c r="R510">
        <v>55</v>
      </c>
      <c r="S510">
        <v>-0.3</v>
      </c>
      <c r="T510">
        <v>-12.7</v>
      </c>
      <c r="U510">
        <v>3.8</v>
      </c>
      <c r="V510">
        <v>-0.1</v>
      </c>
    </row>
    <row r="511" spans="1:22" x14ac:dyDescent="0.45">
      <c r="A511">
        <v>510</v>
      </c>
      <c r="B511" t="s">
        <v>1263</v>
      </c>
      <c r="C511" t="s">
        <v>23</v>
      </c>
      <c r="D511">
        <v>58</v>
      </c>
      <c r="E511">
        <v>155</v>
      </c>
      <c r="F511">
        <v>3</v>
      </c>
      <c r="G511">
        <v>21</v>
      </c>
      <c r="H511">
        <v>15</v>
      </c>
      <c r="I511">
        <v>7</v>
      </c>
      <c r="J511" s="3">
        <v>0.08</v>
      </c>
      <c r="K511" s="3">
        <v>0.26400000000000001</v>
      </c>
      <c r="L511">
        <v>0.10100000000000001</v>
      </c>
      <c r="M511">
        <v>0.29199999999999998</v>
      </c>
      <c r="N511">
        <v>0.221</v>
      </c>
      <c r="O511">
        <v>0.29399999999999998</v>
      </c>
      <c r="P511">
        <v>0.32200000000000001</v>
      </c>
      <c r="Q511">
        <v>0.27600000000000002</v>
      </c>
      <c r="R511">
        <v>76</v>
      </c>
      <c r="S511">
        <v>0.4</v>
      </c>
      <c r="T511">
        <v>-4</v>
      </c>
      <c r="U511">
        <v>-2.4</v>
      </c>
      <c r="V511">
        <v>-0.1</v>
      </c>
    </row>
    <row r="512" spans="1:22" x14ac:dyDescent="0.45">
      <c r="A512">
        <v>511</v>
      </c>
      <c r="B512" t="s">
        <v>1030</v>
      </c>
      <c r="C512" t="s">
        <v>149</v>
      </c>
      <c r="D512">
        <v>134</v>
      </c>
      <c r="E512">
        <v>444</v>
      </c>
      <c r="F512">
        <v>12</v>
      </c>
      <c r="G512">
        <v>40</v>
      </c>
      <c r="H512">
        <v>49</v>
      </c>
      <c r="I512">
        <v>2</v>
      </c>
      <c r="J512" s="3">
        <v>8.1000000000000003E-2</v>
      </c>
      <c r="K512" s="3">
        <v>0.21299999999999999</v>
      </c>
      <c r="L512">
        <v>0.13200000000000001</v>
      </c>
      <c r="M512">
        <v>0.27600000000000002</v>
      </c>
      <c r="N512">
        <v>0.23499999999999999</v>
      </c>
      <c r="O512">
        <v>0.3</v>
      </c>
      <c r="P512">
        <v>0.36699999999999999</v>
      </c>
      <c r="Q512">
        <v>0.29399999999999998</v>
      </c>
      <c r="R512">
        <v>88</v>
      </c>
      <c r="S512">
        <v>-0.5</v>
      </c>
      <c r="T512">
        <v>-6.9</v>
      </c>
      <c r="U512">
        <v>-9.5</v>
      </c>
      <c r="V512">
        <v>-0.1</v>
      </c>
    </row>
    <row r="513" spans="1:22" x14ac:dyDescent="0.45">
      <c r="A513">
        <v>512</v>
      </c>
      <c r="B513" t="s">
        <v>1780</v>
      </c>
      <c r="C513" t="s">
        <v>153</v>
      </c>
      <c r="D513">
        <v>114</v>
      </c>
      <c r="E513">
        <v>414</v>
      </c>
      <c r="F513">
        <v>11</v>
      </c>
      <c r="G513">
        <v>45</v>
      </c>
      <c r="H513">
        <v>35</v>
      </c>
      <c r="I513">
        <v>4</v>
      </c>
      <c r="J513" s="3">
        <v>0.106</v>
      </c>
      <c r="K513" s="3">
        <v>0.222</v>
      </c>
      <c r="L513">
        <v>0.13800000000000001</v>
      </c>
      <c r="M513">
        <v>0.255</v>
      </c>
      <c r="N513">
        <v>0.214</v>
      </c>
      <c r="O513">
        <v>0.30099999999999999</v>
      </c>
      <c r="P513">
        <v>0.35199999999999998</v>
      </c>
      <c r="Q513">
        <v>0.29199999999999998</v>
      </c>
      <c r="R513">
        <v>87</v>
      </c>
      <c r="S513">
        <v>-2.1</v>
      </c>
      <c r="T513">
        <v>-8.3000000000000007</v>
      </c>
      <c r="U513">
        <v>-7.1</v>
      </c>
      <c r="V513">
        <v>-0.1</v>
      </c>
    </row>
    <row r="514" spans="1:22" x14ac:dyDescent="0.45">
      <c r="A514">
        <v>513</v>
      </c>
      <c r="B514" t="s">
        <v>693</v>
      </c>
      <c r="C514" t="s">
        <v>139</v>
      </c>
      <c r="D514">
        <v>71</v>
      </c>
      <c r="E514">
        <v>266</v>
      </c>
      <c r="F514">
        <v>3</v>
      </c>
      <c r="G514">
        <v>25</v>
      </c>
      <c r="H514">
        <v>25</v>
      </c>
      <c r="I514">
        <v>1</v>
      </c>
      <c r="J514" s="3">
        <v>7.0000000000000007E-2</v>
      </c>
      <c r="K514" s="3">
        <v>0.26700000000000002</v>
      </c>
      <c r="L514">
        <v>9.4E-2</v>
      </c>
      <c r="M514">
        <v>0.28899999999999998</v>
      </c>
      <c r="N514">
        <v>0.21299999999999999</v>
      </c>
      <c r="O514">
        <v>0.28299999999999997</v>
      </c>
      <c r="P514">
        <v>0.308</v>
      </c>
      <c r="Q514">
        <v>0.26600000000000001</v>
      </c>
      <c r="R514">
        <v>69</v>
      </c>
      <c r="S514">
        <v>-1.4</v>
      </c>
      <c r="T514">
        <v>-10.9</v>
      </c>
      <c r="U514">
        <v>0.9</v>
      </c>
      <c r="V514">
        <v>-0.1</v>
      </c>
    </row>
    <row r="515" spans="1:22" x14ac:dyDescent="0.45">
      <c r="A515">
        <v>514</v>
      </c>
      <c r="B515" t="s">
        <v>920</v>
      </c>
      <c r="C515" t="s">
        <v>44</v>
      </c>
      <c r="D515">
        <v>107</v>
      </c>
      <c r="E515">
        <v>255</v>
      </c>
      <c r="F515">
        <v>2</v>
      </c>
      <c r="G515">
        <v>26</v>
      </c>
      <c r="H515">
        <v>16</v>
      </c>
      <c r="I515">
        <v>11</v>
      </c>
      <c r="J515" s="3">
        <v>7.6999999999999999E-2</v>
      </c>
      <c r="K515" s="3">
        <v>0.19</v>
      </c>
      <c r="L515">
        <v>5.5E-2</v>
      </c>
      <c r="M515">
        <v>0.27</v>
      </c>
      <c r="N515">
        <v>0.219</v>
      </c>
      <c r="O515">
        <v>0.28899999999999998</v>
      </c>
      <c r="P515">
        <v>0.27500000000000002</v>
      </c>
      <c r="Q515">
        <v>0.25800000000000001</v>
      </c>
      <c r="R515">
        <v>62</v>
      </c>
      <c r="S515">
        <v>1.1000000000000001</v>
      </c>
      <c r="T515">
        <v>-10.1</v>
      </c>
      <c r="U515">
        <v>0.3</v>
      </c>
      <c r="V515">
        <v>-0.2</v>
      </c>
    </row>
    <row r="516" spans="1:22" x14ac:dyDescent="0.45">
      <c r="A516">
        <v>515</v>
      </c>
      <c r="B516" t="s">
        <v>1072</v>
      </c>
      <c r="C516" t="s">
        <v>34</v>
      </c>
      <c r="D516">
        <v>83</v>
      </c>
      <c r="E516">
        <v>288</v>
      </c>
      <c r="F516">
        <v>6</v>
      </c>
      <c r="G516">
        <v>21</v>
      </c>
      <c r="H516">
        <v>34</v>
      </c>
      <c r="I516">
        <v>0</v>
      </c>
      <c r="J516" s="3">
        <v>7.0000000000000007E-2</v>
      </c>
      <c r="K516" s="3">
        <v>0.28299999999999997</v>
      </c>
      <c r="L516">
        <v>0.13100000000000001</v>
      </c>
      <c r="M516">
        <v>0.315</v>
      </c>
      <c r="N516">
        <v>0.23300000000000001</v>
      </c>
      <c r="O516">
        <v>0.29799999999999999</v>
      </c>
      <c r="P516">
        <v>0.36399999999999999</v>
      </c>
      <c r="Q516">
        <v>0.29299999999999998</v>
      </c>
      <c r="R516">
        <v>84</v>
      </c>
      <c r="S516">
        <v>-0.6</v>
      </c>
      <c r="T516">
        <v>-5.9</v>
      </c>
      <c r="U516">
        <v>-5</v>
      </c>
      <c r="V516">
        <v>-0.2</v>
      </c>
    </row>
    <row r="517" spans="1:22" x14ac:dyDescent="0.45">
      <c r="A517">
        <v>516</v>
      </c>
      <c r="B517" t="s">
        <v>594</v>
      </c>
      <c r="C517" t="s">
        <v>58</v>
      </c>
      <c r="D517">
        <v>59</v>
      </c>
      <c r="E517">
        <v>230</v>
      </c>
      <c r="F517">
        <v>5</v>
      </c>
      <c r="G517">
        <v>26</v>
      </c>
      <c r="H517">
        <v>24</v>
      </c>
      <c r="I517">
        <v>3</v>
      </c>
      <c r="J517" s="3">
        <v>6.9000000000000006E-2</v>
      </c>
      <c r="K517" s="3">
        <v>0.26100000000000001</v>
      </c>
      <c r="L517">
        <v>0.11799999999999999</v>
      </c>
      <c r="M517">
        <v>0.27700000000000002</v>
      </c>
      <c r="N517">
        <v>0.216</v>
      </c>
      <c r="O517">
        <v>0.27500000000000002</v>
      </c>
      <c r="P517">
        <v>0.33400000000000002</v>
      </c>
      <c r="Q517">
        <v>0.27</v>
      </c>
      <c r="R517">
        <v>75</v>
      </c>
      <c r="S517">
        <v>-0.2</v>
      </c>
      <c r="T517">
        <v>-7</v>
      </c>
      <c r="U517">
        <v>-2.1</v>
      </c>
      <c r="V517">
        <v>-0.2</v>
      </c>
    </row>
    <row r="518" spans="1:22" x14ac:dyDescent="0.45">
      <c r="A518">
        <v>517</v>
      </c>
      <c r="B518" t="s">
        <v>857</v>
      </c>
      <c r="C518" t="s">
        <v>42</v>
      </c>
      <c r="D518">
        <v>50</v>
      </c>
      <c r="E518">
        <v>146</v>
      </c>
      <c r="F518">
        <v>3</v>
      </c>
      <c r="G518">
        <v>18</v>
      </c>
      <c r="H518">
        <v>13</v>
      </c>
      <c r="I518">
        <v>2</v>
      </c>
      <c r="J518" s="3">
        <v>8.4000000000000005E-2</v>
      </c>
      <c r="K518" s="3">
        <v>0.28100000000000003</v>
      </c>
      <c r="L518">
        <v>0.10199999999999999</v>
      </c>
      <c r="M518">
        <v>0.255</v>
      </c>
      <c r="N518">
        <v>0.193</v>
      </c>
      <c r="O518">
        <v>0.26900000000000002</v>
      </c>
      <c r="P518">
        <v>0.29499999999999998</v>
      </c>
      <c r="Q518">
        <v>0.25600000000000001</v>
      </c>
      <c r="R518">
        <v>64</v>
      </c>
      <c r="S518">
        <v>-0.8</v>
      </c>
      <c r="T518">
        <v>-6.9</v>
      </c>
      <c r="U518">
        <v>0.5</v>
      </c>
      <c r="V518">
        <v>-0.2</v>
      </c>
    </row>
    <row r="519" spans="1:22" x14ac:dyDescent="0.45">
      <c r="A519">
        <v>518</v>
      </c>
      <c r="B519" t="s">
        <v>1519</v>
      </c>
      <c r="C519" t="s">
        <v>139</v>
      </c>
      <c r="D519">
        <v>60</v>
      </c>
      <c r="E519">
        <v>225</v>
      </c>
      <c r="F519">
        <v>7</v>
      </c>
      <c r="G519">
        <v>27</v>
      </c>
      <c r="H519">
        <v>29</v>
      </c>
      <c r="I519">
        <v>0</v>
      </c>
      <c r="J519" s="3">
        <v>9.7000000000000003E-2</v>
      </c>
      <c r="K519" s="3">
        <v>0.33500000000000002</v>
      </c>
      <c r="L519">
        <v>0.155</v>
      </c>
      <c r="M519">
        <v>0.312</v>
      </c>
      <c r="N519">
        <v>0.221</v>
      </c>
      <c r="O519">
        <v>0.3</v>
      </c>
      <c r="P519">
        <v>0.376</v>
      </c>
      <c r="Q519">
        <v>0.29799999999999999</v>
      </c>
      <c r="R519">
        <v>90</v>
      </c>
      <c r="S519">
        <v>-1.3</v>
      </c>
      <c r="T519">
        <v>-3.9</v>
      </c>
      <c r="U519">
        <v>-5.0999999999999996</v>
      </c>
      <c r="V519">
        <v>-0.2</v>
      </c>
    </row>
    <row r="520" spans="1:22" x14ac:dyDescent="0.45">
      <c r="A520">
        <v>519</v>
      </c>
      <c r="B520" t="s">
        <v>924</v>
      </c>
      <c r="C520" t="s">
        <v>67</v>
      </c>
      <c r="D520">
        <v>106</v>
      </c>
      <c r="E520">
        <v>357</v>
      </c>
      <c r="F520">
        <v>10</v>
      </c>
      <c r="G520">
        <v>40</v>
      </c>
      <c r="H520">
        <v>44</v>
      </c>
      <c r="I520">
        <v>1</v>
      </c>
      <c r="J520" s="3">
        <v>8.1000000000000003E-2</v>
      </c>
      <c r="K520" s="3">
        <v>0.251</v>
      </c>
      <c r="L520">
        <v>0.17299999999999999</v>
      </c>
      <c r="M520">
        <v>0.26600000000000001</v>
      </c>
      <c r="N520">
        <v>0.219</v>
      </c>
      <c r="O520">
        <v>0.28799999999999998</v>
      </c>
      <c r="P520">
        <v>0.39200000000000002</v>
      </c>
      <c r="Q520">
        <v>0.29699999999999999</v>
      </c>
      <c r="R520">
        <v>93</v>
      </c>
      <c r="S520">
        <v>-1.4</v>
      </c>
      <c r="T520">
        <v>-4.5</v>
      </c>
      <c r="U520">
        <v>-8.8000000000000007</v>
      </c>
      <c r="V520">
        <v>-0.2</v>
      </c>
    </row>
    <row r="521" spans="1:22" x14ac:dyDescent="0.45">
      <c r="A521">
        <v>520</v>
      </c>
      <c r="B521" t="s">
        <v>863</v>
      </c>
      <c r="C521" t="s">
        <v>196</v>
      </c>
      <c r="D521">
        <v>107</v>
      </c>
      <c r="E521">
        <v>361</v>
      </c>
      <c r="F521">
        <v>7</v>
      </c>
      <c r="G521">
        <v>33</v>
      </c>
      <c r="H521">
        <v>29</v>
      </c>
      <c r="I521">
        <v>9</v>
      </c>
      <c r="J521" s="3">
        <v>8.5000000000000006E-2</v>
      </c>
      <c r="K521" s="3">
        <v>0.29099999999999998</v>
      </c>
      <c r="L521">
        <v>0.114</v>
      </c>
      <c r="M521">
        <v>0.27500000000000002</v>
      </c>
      <c r="N521">
        <v>0.20399999999999999</v>
      </c>
      <c r="O521">
        <v>0.27200000000000002</v>
      </c>
      <c r="P521">
        <v>0.318</v>
      </c>
      <c r="Q521">
        <v>0.26400000000000001</v>
      </c>
      <c r="R521">
        <v>73</v>
      </c>
      <c r="S521">
        <v>0.4</v>
      </c>
      <c r="T521">
        <v>-10.8</v>
      </c>
      <c r="U521">
        <v>-2.8</v>
      </c>
      <c r="V521">
        <v>-0.2</v>
      </c>
    </row>
    <row r="522" spans="1:22" x14ac:dyDescent="0.45">
      <c r="A522">
        <v>521</v>
      </c>
      <c r="B522" t="s">
        <v>1198</v>
      </c>
      <c r="C522" t="s">
        <v>196</v>
      </c>
      <c r="D522">
        <v>97</v>
      </c>
      <c r="E522">
        <v>345</v>
      </c>
      <c r="F522">
        <v>14</v>
      </c>
      <c r="G522">
        <v>30</v>
      </c>
      <c r="H522">
        <v>41</v>
      </c>
      <c r="I522">
        <v>0</v>
      </c>
      <c r="J522" s="3">
        <v>7.8E-2</v>
      </c>
      <c r="K522" s="3">
        <v>0.29399999999999998</v>
      </c>
      <c r="L522">
        <v>0.183</v>
      </c>
      <c r="M522">
        <v>0.27100000000000002</v>
      </c>
      <c r="N522">
        <v>0.218</v>
      </c>
      <c r="O522">
        <v>0.28899999999999998</v>
      </c>
      <c r="P522">
        <v>0.4</v>
      </c>
      <c r="Q522">
        <v>0.30099999999999999</v>
      </c>
      <c r="R522">
        <v>99</v>
      </c>
      <c r="S522">
        <v>-0.6</v>
      </c>
      <c r="T522">
        <v>-1</v>
      </c>
      <c r="U522">
        <v>-12.2</v>
      </c>
      <c r="V522">
        <v>-0.2</v>
      </c>
    </row>
    <row r="523" spans="1:22" x14ac:dyDescent="0.45">
      <c r="A523">
        <v>522</v>
      </c>
      <c r="B523" t="s">
        <v>865</v>
      </c>
      <c r="C523" t="s">
        <v>153</v>
      </c>
      <c r="D523">
        <v>109</v>
      </c>
      <c r="E523">
        <v>387</v>
      </c>
      <c r="F523">
        <v>5</v>
      </c>
      <c r="G523">
        <v>44</v>
      </c>
      <c r="H523">
        <v>42</v>
      </c>
      <c r="I523">
        <v>8</v>
      </c>
      <c r="J523" s="3">
        <v>2.7E-2</v>
      </c>
      <c r="K523" s="3">
        <v>0.185</v>
      </c>
      <c r="L523">
        <v>0.08</v>
      </c>
      <c r="M523">
        <v>0.33300000000000002</v>
      </c>
      <c r="N523">
        <v>0.27900000000000003</v>
      </c>
      <c r="O523">
        <v>0.30399999999999999</v>
      </c>
      <c r="P523">
        <v>0.35899999999999999</v>
      </c>
      <c r="Q523">
        <v>0.29099999999999998</v>
      </c>
      <c r="R523">
        <v>89</v>
      </c>
      <c r="S523">
        <v>0.6</v>
      </c>
      <c r="T523">
        <v>-4.2</v>
      </c>
      <c r="U523">
        <v>-10.7</v>
      </c>
      <c r="V523">
        <v>-0.2</v>
      </c>
    </row>
    <row r="524" spans="1:22" x14ac:dyDescent="0.45">
      <c r="A524">
        <v>523</v>
      </c>
      <c r="B524" t="s">
        <v>468</v>
      </c>
      <c r="C524" t="s">
        <v>141</v>
      </c>
      <c r="D524">
        <v>71</v>
      </c>
      <c r="E524">
        <v>290</v>
      </c>
      <c r="F524">
        <v>2</v>
      </c>
      <c r="G524">
        <v>33</v>
      </c>
      <c r="H524">
        <v>23</v>
      </c>
      <c r="I524">
        <v>19</v>
      </c>
      <c r="J524" s="3">
        <v>4.9000000000000002E-2</v>
      </c>
      <c r="K524" s="3">
        <v>0.19800000000000001</v>
      </c>
      <c r="L524">
        <v>8.2000000000000003E-2</v>
      </c>
      <c r="M524">
        <v>0.246</v>
      </c>
      <c r="N524">
        <v>0.20200000000000001</v>
      </c>
      <c r="O524">
        <v>0.25600000000000001</v>
      </c>
      <c r="P524">
        <v>0.28299999999999997</v>
      </c>
      <c r="Q524">
        <v>0.24199999999999999</v>
      </c>
      <c r="R524">
        <v>56</v>
      </c>
      <c r="S524">
        <v>2.7</v>
      </c>
      <c r="T524">
        <v>-12.1</v>
      </c>
      <c r="U524">
        <v>0.2</v>
      </c>
      <c r="V524">
        <v>-0.2</v>
      </c>
    </row>
    <row r="525" spans="1:22" x14ac:dyDescent="0.45">
      <c r="A525">
        <v>524</v>
      </c>
      <c r="B525" t="s">
        <v>1311</v>
      </c>
      <c r="D525">
        <v>62</v>
      </c>
      <c r="E525">
        <v>181</v>
      </c>
      <c r="F525">
        <v>2</v>
      </c>
      <c r="G525">
        <v>19</v>
      </c>
      <c r="H525">
        <v>14</v>
      </c>
      <c r="I525">
        <v>4</v>
      </c>
      <c r="J525" s="3">
        <v>4.2999999999999997E-2</v>
      </c>
      <c r="K525" s="3">
        <v>0.217</v>
      </c>
      <c r="L525">
        <v>9.2999999999999999E-2</v>
      </c>
      <c r="M525">
        <v>0.29099999999999998</v>
      </c>
      <c r="N525">
        <v>0.23200000000000001</v>
      </c>
      <c r="O525">
        <v>0.27400000000000002</v>
      </c>
      <c r="P525">
        <v>0.32500000000000001</v>
      </c>
      <c r="Q525">
        <v>0.26400000000000001</v>
      </c>
      <c r="R525">
        <v>74</v>
      </c>
      <c r="S525">
        <v>0.5</v>
      </c>
      <c r="T525">
        <v>-5</v>
      </c>
      <c r="U525">
        <v>-3.2</v>
      </c>
      <c r="V525">
        <v>-0.2</v>
      </c>
    </row>
    <row r="526" spans="1:22" x14ac:dyDescent="0.45">
      <c r="A526">
        <v>525</v>
      </c>
      <c r="B526" t="s">
        <v>390</v>
      </c>
      <c r="C526" t="s">
        <v>76</v>
      </c>
      <c r="D526">
        <v>74</v>
      </c>
      <c r="E526">
        <v>305</v>
      </c>
      <c r="F526">
        <v>3</v>
      </c>
      <c r="G526">
        <v>34</v>
      </c>
      <c r="H526">
        <v>27</v>
      </c>
      <c r="I526">
        <v>4</v>
      </c>
      <c r="J526" s="3">
        <v>6.9000000000000006E-2</v>
      </c>
      <c r="K526" s="3">
        <v>0.18</v>
      </c>
      <c r="L526">
        <v>0.09</v>
      </c>
      <c r="M526">
        <v>0.28000000000000003</v>
      </c>
      <c r="N526">
        <v>0.23400000000000001</v>
      </c>
      <c r="O526">
        <v>0.3</v>
      </c>
      <c r="P526">
        <v>0.32500000000000001</v>
      </c>
      <c r="Q526">
        <v>0.28000000000000003</v>
      </c>
      <c r="R526">
        <v>74</v>
      </c>
      <c r="S526">
        <v>-0.2</v>
      </c>
      <c r="T526">
        <v>-9.4</v>
      </c>
      <c r="U526">
        <v>-2.6</v>
      </c>
      <c r="V526">
        <v>-0.2</v>
      </c>
    </row>
    <row r="527" spans="1:22" x14ac:dyDescent="0.45">
      <c r="A527">
        <v>526</v>
      </c>
      <c r="B527" t="s">
        <v>708</v>
      </c>
      <c r="C527" t="s">
        <v>149</v>
      </c>
      <c r="D527">
        <v>104</v>
      </c>
      <c r="E527">
        <v>384</v>
      </c>
      <c r="F527">
        <v>11</v>
      </c>
      <c r="G527">
        <v>47</v>
      </c>
      <c r="H527">
        <v>46</v>
      </c>
      <c r="I527">
        <v>5</v>
      </c>
      <c r="J527" s="3">
        <v>7.5999999999999998E-2</v>
      </c>
      <c r="K527" s="3">
        <v>0.188</v>
      </c>
      <c r="L527">
        <v>0.13400000000000001</v>
      </c>
      <c r="M527">
        <v>0.28199999999999997</v>
      </c>
      <c r="N527">
        <v>0.25</v>
      </c>
      <c r="O527">
        <v>0.313</v>
      </c>
      <c r="P527">
        <v>0.38300000000000001</v>
      </c>
      <c r="Q527">
        <v>0.30599999999999999</v>
      </c>
      <c r="R527">
        <v>96</v>
      </c>
      <c r="S527">
        <v>-0.4</v>
      </c>
      <c r="T527">
        <v>-2.1</v>
      </c>
      <c r="U527">
        <v>-13.1</v>
      </c>
      <c r="V527">
        <v>-0.2</v>
      </c>
    </row>
    <row r="528" spans="1:22" x14ac:dyDescent="0.45">
      <c r="A528">
        <v>527</v>
      </c>
      <c r="B528" t="s">
        <v>844</v>
      </c>
      <c r="C528" t="s">
        <v>44</v>
      </c>
      <c r="D528">
        <v>103</v>
      </c>
      <c r="E528">
        <v>359</v>
      </c>
      <c r="F528">
        <v>6</v>
      </c>
      <c r="G528">
        <v>38</v>
      </c>
      <c r="H528">
        <v>30</v>
      </c>
      <c r="I528">
        <v>6</v>
      </c>
      <c r="J528" s="3">
        <v>0.13900000000000001</v>
      </c>
      <c r="K528" s="3">
        <v>0.22900000000000001</v>
      </c>
      <c r="L528">
        <v>0.107</v>
      </c>
      <c r="M528">
        <v>0.27900000000000003</v>
      </c>
      <c r="N528">
        <v>0.22</v>
      </c>
      <c r="O528">
        <v>0.33</v>
      </c>
      <c r="P528">
        <v>0.32700000000000001</v>
      </c>
      <c r="Q528">
        <v>0.29899999999999999</v>
      </c>
      <c r="R528">
        <v>91</v>
      </c>
      <c r="S528">
        <v>-0.3</v>
      </c>
      <c r="T528">
        <v>-4</v>
      </c>
      <c r="U528">
        <v>-9.9</v>
      </c>
      <c r="V528">
        <v>-0.2</v>
      </c>
    </row>
    <row r="529" spans="1:22" x14ac:dyDescent="0.45">
      <c r="A529">
        <v>528</v>
      </c>
      <c r="B529" t="s">
        <v>1352</v>
      </c>
      <c r="C529" t="s">
        <v>153</v>
      </c>
      <c r="D529">
        <v>66</v>
      </c>
      <c r="E529">
        <v>211</v>
      </c>
      <c r="F529">
        <v>1</v>
      </c>
      <c r="G529">
        <v>30</v>
      </c>
      <c r="H529">
        <v>14</v>
      </c>
      <c r="I529">
        <v>13</v>
      </c>
      <c r="J529" s="3">
        <v>0.10199999999999999</v>
      </c>
      <c r="K529" s="3">
        <v>0.22700000000000001</v>
      </c>
      <c r="L529">
        <v>4.4999999999999998E-2</v>
      </c>
      <c r="M529">
        <v>0.26900000000000002</v>
      </c>
      <c r="N529">
        <v>0.20399999999999999</v>
      </c>
      <c r="O529">
        <v>0.28699999999999998</v>
      </c>
      <c r="P529">
        <v>0.249</v>
      </c>
      <c r="Q529">
        <v>0.249</v>
      </c>
      <c r="R529">
        <v>58</v>
      </c>
      <c r="S529">
        <v>0.2</v>
      </c>
      <c r="T529">
        <v>-10</v>
      </c>
      <c r="U529">
        <v>0.4</v>
      </c>
      <c r="V529">
        <v>-0.3</v>
      </c>
    </row>
    <row r="530" spans="1:22" x14ac:dyDescent="0.45">
      <c r="A530">
        <v>529</v>
      </c>
      <c r="B530" t="s">
        <v>1170</v>
      </c>
      <c r="C530" t="s">
        <v>56</v>
      </c>
      <c r="D530">
        <v>140</v>
      </c>
      <c r="E530">
        <v>507</v>
      </c>
      <c r="F530">
        <v>18</v>
      </c>
      <c r="G530">
        <v>51</v>
      </c>
      <c r="H530">
        <v>54</v>
      </c>
      <c r="I530">
        <v>4</v>
      </c>
      <c r="J530" s="3">
        <v>8.7999999999999995E-2</v>
      </c>
      <c r="K530" s="3">
        <v>0.26700000000000002</v>
      </c>
      <c r="L530">
        <v>0.185</v>
      </c>
      <c r="M530">
        <v>0.25</v>
      </c>
      <c r="N530">
        <v>0.20599999999999999</v>
      </c>
      <c r="O530">
        <v>0.27800000000000002</v>
      </c>
      <c r="P530">
        <v>0.39100000000000001</v>
      </c>
      <c r="Q530">
        <v>0.29199999999999998</v>
      </c>
      <c r="R530">
        <v>84</v>
      </c>
      <c r="S530">
        <v>-0.4</v>
      </c>
      <c r="T530">
        <v>-9.6</v>
      </c>
      <c r="U530">
        <v>-9.8000000000000007</v>
      </c>
      <c r="V530">
        <v>-0.3</v>
      </c>
    </row>
    <row r="531" spans="1:22" x14ac:dyDescent="0.45">
      <c r="A531">
        <v>530</v>
      </c>
      <c r="B531" t="s">
        <v>746</v>
      </c>
      <c r="C531" t="s">
        <v>132</v>
      </c>
      <c r="D531">
        <v>75</v>
      </c>
      <c r="E531">
        <v>294</v>
      </c>
      <c r="F531">
        <v>9</v>
      </c>
      <c r="G531">
        <v>34</v>
      </c>
      <c r="H531">
        <v>29</v>
      </c>
      <c r="I531">
        <v>1</v>
      </c>
      <c r="J531" s="3">
        <v>0.11899999999999999</v>
      </c>
      <c r="K531" s="3">
        <v>0.30299999999999999</v>
      </c>
      <c r="L531">
        <v>0.15</v>
      </c>
      <c r="M531">
        <v>0.28799999999999998</v>
      </c>
      <c r="N531">
        <v>0.215</v>
      </c>
      <c r="O531">
        <v>0.31900000000000001</v>
      </c>
      <c r="P531">
        <v>0.36599999999999999</v>
      </c>
      <c r="Q531">
        <v>0.307</v>
      </c>
      <c r="R531">
        <v>98</v>
      </c>
      <c r="S531">
        <v>-1</v>
      </c>
      <c r="T531">
        <v>-1.7</v>
      </c>
      <c r="U531">
        <v>-11</v>
      </c>
      <c r="V531">
        <v>-0.3</v>
      </c>
    </row>
    <row r="532" spans="1:22" x14ac:dyDescent="0.45">
      <c r="A532">
        <v>531</v>
      </c>
      <c r="B532" t="s">
        <v>1735</v>
      </c>
      <c r="C532" t="s">
        <v>149</v>
      </c>
      <c r="D532">
        <v>25</v>
      </c>
      <c r="E532">
        <v>89</v>
      </c>
      <c r="F532">
        <v>1</v>
      </c>
      <c r="G532">
        <v>9</v>
      </c>
      <c r="H532">
        <v>7</v>
      </c>
      <c r="I532">
        <v>0</v>
      </c>
      <c r="J532" s="3">
        <v>7.0000000000000007E-2</v>
      </c>
      <c r="K532" s="3">
        <v>0.34100000000000003</v>
      </c>
      <c r="L532">
        <v>7.3999999999999996E-2</v>
      </c>
      <c r="M532">
        <v>0.26100000000000001</v>
      </c>
      <c r="N532">
        <v>0.17499999999999999</v>
      </c>
      <c r="O532">
        <v>0.23799999999999999</v>
      </c>
      <c r="P532">
        <v>0.249</v>
      </c>
      <c r="Q532">
        <v>0.223</v>
      </c>
      <c r="R532">
        <v>39</v>
      </c>
      <c r="S532">
        <v>-0.3</v>
      </c>
      <c r="T532">
        <v>-6.6</v>
      </c>
      <c r="U532">
        <v>0.4</v>
      </c>
      <c r="V532">
        <v>-0.3</v>
      </c>
    </row>
    <row r="533" spans="1:22" x14ac:dyDescent="0.45">
      <c r="A533">
        <v>532</v>
      </c>
      <c r="B533" t="s">
        <v>668</v>
      </c>
      <c r="C533" t="s">
        <v>74</v>
      </c>
      <c r="D533">
        <v>115</v>
      </c>
      <c r="E533">
        <v>365</v>
      </c>
      <c r="F533">
        <v>7</v>
      </c>
      <c r="G533">
        <v>31</v>
      </c>
      <c r="H533">
        <v>39</v>
      </c>
      <c r="I533">
        <v>9</v>
      </c>
      <c r="J533" s="3">
        <v>6.7000000000000004E-2</v>
      </c>
      <c r="K533" s="3">
        <v>0.125</v>
      </c>
      <c r="L533">
        <v>9.2999999999999999E-2</v>
      </c>
      <c r="M533">
        <v>0.23400000000000001</v>
      </c>
      <c r="N533">
        <v>0.221</v>
      </c>
      <c r="O533">
        <v>0.27200000000000002</v>
      </c>
      <c r="P533">
        <v>0.313</v>
      </c>
      <c r="Q533">
        <v>0.26</v>
      </c>
      <c r="R533">
        <v>61</v>
      </c>
      <c r="S533">
        <v>-0.2</v>
      </c>
      <c r="T533">
        <v>-16.8</v>
      </c>
      <c r="U533">
        <v>1.1000000000000001</v>
      </c>
      <c r="V533">
        <v>-0.4</v>
      </c>
    </row>
    <row r="534" spans="1:22" x14ac:dyDescent="0.45">
      <c r="A534">
        <v>533</v>
      </c>
      <c r="B534" t="s">
        <v>1555</v>
      </c>
      <c r="C534" t="s">
        <v>56</v>
      </c>
      <c r="D534">
        <v>37</v>
      </c>
      <c r="E534">
        <v>137</v>
      </c>
      <c r="F534">
        <v>4</v>
      </c>
      <c r="G534">
        <v>15</v>
      </c>
      <c r="H534">
        <v>14</v>
      </c>
      <c r="I534">
        <v>2</v>
      </c>
      <c r="J534" s="3">
        <v>5.1999999999999998E-2</v>
      </c>
      <c r="K534" s="3">
        <v>0.3</v>
      </c>
      <c r="L534">
        <v>0.156</v>
      </c>
      <c r="M534">
        <v>0.26600000000000001</v>
      </c>
      <c r="N534">
        <v>0.20599999999999999</v>
      </c>
      <c r="O534">
        <v>0.25</v>
      </c>
      <c r="P534">
        <v>0.36099999999999999</v>
      </c>
      <c r="Q534">
        <v>0.26700000000000002</v>
      </c>
      <c r="R534">
        <v>67</v>
      </c>
      <c r="S534">
        <v>-0.1</v>
      </c>
      <c r="T534">
        <v>-5.4</v>
      </c>
      <c r="U534">
        <v>-2.5</v>
      </c>
      <c r="V534">
        <v>-0.4</v>
      </c>
    </row>
    <row r="535" spans="1:22" x14ac:dyDescent="0.45">
      <c r="A535">
        <v>534</v>
      </c>
      <c r="B535" t="s">
        <v>918</v>
      </c>
      <c r="D535">
        <v>61</v>
      </c>
      <c r="E535">
        <v>219</v>
      </c>
      <c r="F535">
        <v>8</v>
      </c>
      <c r="G535">
        <v>19</v>
      </c>
      <c r="H535">
        <v>25</v>
      </c>
      <c r="I535">
        <v>0</v>
      </c>
      <c r="J535" s="3">
        <v>0.08</v>
      </c>
      <c r="K535" s="3">
        <v>0.24199999999999999</v>
      </c>
      <c r="L535">
        <v>0.16200000000000001</v>
      </c>
      <c r="M535">
        <v>0.23799999999999999</v>
      </c>
      <c r="N535">
        <v>0.20599999999999999</v>
      </c>
      <c r="O535">
        <v>0.27600000000000002</v>
      </c>
      <c r="P535">
        <v>0.36799999999999999</v>
      </c>
      <c r="Q535">
        <v>0.28399999999999997</v>
      </c>
      <c r="R535">
        <v>77</v>
      </c>
      <c r="S535">
        <v>-0.4</v>
      </c>
      <c r="T535">
        <v>-6.2</v>
      </c>
      <c r="U535">
        <v>-4.8</v>
      </c>
      <c r="V535">
        <v>-0.4</v>
      </c>
    </row>
    <row r="536" spans="1:22" x14ac:dyDescent="0.45">
      <c r="A536">
        <v>535</v>
      </c>
      <c r="B536" t="s">
        <v>285</v>
      </c>
      <c r="C536" t="s">
        <v>153</v>
      </c>
      <c r="D536">
        <v>141</v>
      </c>
      <c r="E536">
        <v>588</v>
      </c>
      <c r="F536">
        <v>10</v>
      </c>
      <c r="G536">
        <v>45</v>
      </c>
      <c r="H536">
        <v>82</v>
      </c>
      <c r="I536">
        <v>3</v>
      </c>
      <c r="J536" s="3">
        <v>6.6000000000000003E-2</v>
      </c>
      <c r="K536" s="3">
        <v>0.20499999999999999</v>
      </c>
      <c r="L536">
        <v>0.106</v>
      </c>
      <c r="M536">
        <v>0.29299999999999998</v>
      </c>
      <c r="N536">
        <v>0.245</v>
      </c>
      <c r="O536">
        <v>0.3</v>
      </c>
      <c r="P536">
        <v>0.35199999999999998</v>
      </c>
      <c r="Q536">
        <v>0.28699999999999998</v>
      </c>
      <c r="R536">
        <v>84</v>
      </c>
      <c r="S536">
        <v>-1.1000000000000001</v>
      </c>
      <c r="T536">
        <v>-11.9</v>
      </c>
      <c r="U536">
        <v>-11.7</v>
      </c>
      <c r="V536">
        <v>-0.4</v>
      </c>
    </row>
    <row r="537" spans="1:22" x14ac:dyDescent="0.45">
      <c r="A537">
        <v>536</v>
      </c>
      <c r="B537" t="s">
        <v>770</v>
      </c>
      <c r="C537" t="s">
        <v>215</v>
      </c>
      <c r="D537">
        <v>72</v>
      </c>
      <c r="E537">
        <v>272</v>
      </c>
      <c r="F537">
        <v>5</v>
      </c>
      <c r="G537">
        <v>30</v>
      </c>
      <c r="H537">
        <v>27</v>
      </c>
      <c r="I537">
        <v>10</v>
      </c>
      <c r="J537" s="3">
        <v>0.111</v>
      </c>
      <c r="K537" s="3">
        <v>0.32200000000000001</v>
      </c>
      <c r="L537">
        <v>0.114</v>
      </c>
      <c r="M537">
        <v>0.26300000000000001</v>
      </c>
      <c r="N537">
        <v>0.183</v>
      </c>
      <c r="O537">
        <v>0.28199999999999997</v>
      </c>
      <c r="P537">
        <v>0.29699999999999999</v>
      </c>
      <c r="Q537">
        <v>0.26500000000000001</v>
      </c>
      <c r="R537">
        <v>68</v>
      </c>
      <c r="S537">
        <v>1.2</v>
      </c>
      <c r="T537">
        <v>-9.1</v>
      </c>
      <c r="U537">
        <v>-3.5</v>
      </c>
      <c r="V537">
        <v>-0.4</v>
      </c>
    </row>
    <row r="538" spans="1:22" x14ac:dyDescent="0.45">
      <c r="A538">
        <v>537</v>
      </c>
      <c r="B538" t="s">
        <v>932</v>
      </c>
      <c r="C538" t="s">
        <v>184</v>
      </c>
      <c r="D538">
        <v>64</v>
      </c>
      <c r="E538">
        <v>268</v>
      </c>
      <c r="F538">
        <v>7</v>
      </c>
      <c r="G538">
        <v>25</v>
      </c>
      <c r="H538">
        <v>29</v>
      </c>
      <c r="I538">
        <v>1</v>
      </c>
      <c r="J538" s="3">
        <v>0.10100000000000001</v>
      </c>
      <c r="K538" s="3">
        <v>0.255</v>
      </c>
      <c r="L538">
        <v>0.13900000000000001</v>
      </c>
      <c r="M538">
        <v>0.29499999999999998</v>
      </c>
      <c r="N538">
        <v>0.23100000000000001</v>
      </c>
      <c r="O538">
        <v>0.32900000000000001</v>
      </c>
      <c r="P538">
        <v>0.37</v>
      </c>
      <c r="Q538">
        <v>0.314</v>
      </c>
      <c r="R538">
        <v>88</v>
      </c>
      <c r="S538">
        <v>-1.1000000000000001</v>
      </c>
      <c r="T538">
        <v>-4.9000000000000004</v>
      </c>
      <c r="U538">
        <v>-8.1999999999999993</v>
      </c>
      <c r="V538">
        <v>-0.4</v>
      </c>
    </row>
    <row r="539" spans="1:22" x14ac:dyDescent="0.45">
      <c r="A539">
        <v>538</v>
      </c>
      <c r="B539" t="s">
        <v>547</v>
      </c>
      <c r="C539" t="s">
        <v>113</v>
      </c>
      <c r="D539">
        <v>62</v>
      </c>
      <c r="E539">
        <v>190</v>
      </c>
      <c r="F539">
        <v>5</v>
      </c>
      <c r="G539">
        <v>15</v>
      </c>
      <c r="H539">
        <v>18</v>
      </c>
      <c r="I539">
        <v>0</v>
      </c>
      <c r="J539" s="3">
        <v>6.9000000000000006E-2</v>
      </c>
      <c r="K539" s="3">
        <v>0.378</v>
      </c>
      <c r="L539">
        <v>0.13500000000000001</v>
      </c>
      <c r="M539">
        <v>0.19800000000000001</v>
      </c>
      <c r="N539">
        <v>0.14099999999999999</v>
      </c>
      <c r="O539">
        <v>0.21</v>
      </c>
      <c r="P539">
        <v>0.27500000000000002</v>
      </c>
      <c r="Q539">
        <v>0.217</v>
      </c>
      <c r="R539">
        <v>41</v>
      </c>
      <c r="S539">
        <v>-0.3</v>
      </c>
      <c r="T539">
        <v>-13.3</v>
      </c>
      <c r="U539">
        <v>2.8</v>
      </c>
      <c r="V539">
        <v>-0.5</v>
      </c>
    </row>
    <row r="540" spans="1:22" x14ac:dyDescent="0.45">
      <c r="A540">
        <v>539</v>
      </c>
      <c r="B540" t="s">
        <v>1028</v>
      </c>
      <c r="C540" t="s">
        <v>74</v>
      </c>
      <c r="D540">
        <v>98</v>
      </c>
      <c r="E540">
        <v>334</v>
      </c>
      <c r="F540">
        <v>9</v>
      </c>
      <c r="G540">
        <v>45</v>
      </c>
      <c r="H540">
        <v>47</v>
      </c>
      <c r="I540">
        <v>1</v>
      </c>
      <c r="J540" s="3">
        <v>7.1999999999999995E-2</v>
      </c>
      <c r="K540" s="3">
        <v>0.24199999999999999</v>
      </c>
      <c r="L540">
        <v>0.14000000000000001</v>
      </c>
      <c r="M540">
        <v>0.26800000000000002</v>
      </c>
      <c r="N540">
        <v>0.222</v>
      </c>
      <c r="O540">
        <v>0.29399999999999998</v>
      </c>
      <c r="P540">
        <v>0.36099999999999999</v>
      </c>
      <c r="Q540">
        <v>0.28999999999999998</v>
      </c>
      <c r="R540">
        <v>81</v>
      </c>
      <c r="S540">
        <v>-0.6</v>
      </c>
      <c r="T540">
        <v>-7.8</v>
      </c>
      <c r="U540">
        <v>-8</v>
      </c>
      <c r="V540">
        <v>-0.5</v>
      </c>
    </row>
    <row r="541" spans="1:22" x14ac:dyDescent="0.45">
      <c r="A541">
        <v>540</v>
      </c>
      <c r="B541" t="s">
        <v>1372</v>
      </c>
      <c r="C541" t="s">
        <v>184</v>
      </c>
      <c r="D541">
        <v>72</v>
      </c>
      <c r="E541">
        <v>294</v>
      </c>
      <c r="F541">
        <v>8</v>
      </c>
      <c r="G541">
        <v>26</v>
      </c>
      <c r="H541">
        <v>33</v>
      </c>
      <c r="I541">
        <v>6</v>
      </c>
      <c r="J541" s="3">
        <v>6.4000000000000001E-2</v>
      </c>
      <c r="K541" s="3">
        <v>0.30399999999999999</v>
      </c>
      <c r="L541">
        <v>0.14399999999999999</v>
      </c>
      <c r="M541">
        <v>0.3</v>
      </c>
      <c r="N541">
        <v>0.224</v>
      </c>
      <c r="O541">
        <v>0.27200000000000002</v>
      </c>
      <c r="P541">
        <v>0.36799999999999999</v>
      </c>
      <c r="Q541">
        <v>0.27800000000000002</v>
      </c>
      <c r="R541">
        <v>63</v>
      </c>
      <c r="S541">
        <v>0.4</v>
      </c>
      <c r="T541">
        <v>-12.1</v>
      </c>
      <c r="U541">
        <v>-2.4</v>
      </c>
      <c r="V541">
        <v>-0.5</v>
      </c>
    </row>
    <row r="542" spans="1:22" x14ac:dyDescent="0.45">
      <c r="A542">
        <v>541</v>
      </c>
      <c r="B542" t="s">
        <v>862</v>
      </c>
      <c r="C542" t="s">
        <v>215</v>
      </c>
      <c r="D542">
        <v>126</v>
      </c>
      <c r="E542">
        <v>428</v>
      </c>
      <c r="F542">
        <v>11</v>
      </c>
      <c r="G542">
        <v>44</v>
      </c>
      <c r="H542">
        <v>50</v>
      </c>
      <c r="I542">
        <v>8</v>
      </c>
      <c r="J542" s="3">
        <v>5.5E-2</v>
      </c>
      <c r="K542" s="3">
        <v>0.29799999999999999</v>
      </c>
      <c r="L542">
        <v>0.14199999999999999</v>
      </c>
      <c r="M542">
        <v>0.27800000000000002</v>
      </c>
      <c r="N542">
        <v>0.21099999999999999</v>
      </c>
      <c r="O542">
        <v>0.25900000000000001</v>
      </c>
      <c r="P542">
        <v>0.35199999999999998</v>
      </c>
      <c r="Q542">
        <v>0.26800000000000002</v>
      </c>
      <c r="R542">
        <v>70</v>
      </c>
      <c r="S542">
        <v>-1.2</v>
      </c>
      <c r="T542">
        <v>-16.3</v>
      </c>
      <c r="U542">
        <v>-2.2999999999999998</v>
      </c>
      <c r="V542">
        <v>-0.5</v>
      </c>
    </row>
    <row r="543" spans="1:22" x14ac:dyDescent="0.45">
      <c r="A543">
        <v>542</v>
      </c>
      <c r="B543" t="s">
        <v>664</v>
      </c>
      <c r="C543" t="s">
        <v>215</v>
      </c>
      <c r="D543">
        <v>87</v>
      </c>
      <c r="E543">
        <v>328</v>
      </c>
      <c r="F543">
        <v>8</v>
      </c>
      <c r="G543">
        <v>31</v>
      </c>
      <c r="H543">
        <v>32</v>
      </c>
      <c r="I543">
        <v>0</v>
      </c>
      <c r="J543" s="3">
        <v>5.7000000000000002E-2</v>
      </c>
      <c r="K543" s="3">
        <v>0.22600000000000001</v>
      </c>
      <c r="L543">
        <v>0.13</v>
      </c>
      <c r="M543">
        <v>0.249</v>
      </c>
      <c r="N543">
        <v>0.21</v>
      </c>
      <c r="O543">
        <v>0.26500000000000001</v>
      </c>
      <c r="P543">
        <v>0.34</v>
      </c>
      <c r="Q543">
        <v>0.26800000000000002</v>
      </c>
      <c r="R543">
        <v>70</v>
      </c>
      <c r="S543">
        <v>-0.7</v>
      </c>
      <c r="T543">
        <v>-12.3</v>
      </c>
      <c r="U543">
        <v>-3.3</v>
      </c>
      <c r="V543">
        <v>-0.5</v>
      </c>
    </row>
    <row r="544" spans="1:22" x14ac:dyDescent="0.45">
      <c r="A544">
        <v>543</v>
      </c>
      <c r="B544" t="s">
        <v>705</v>
      </c>
      <c r="C544" t="s">
        <v>23</v>
      </c>
      <c r="D544">
        <v>117</v>
      </c>
      <c r="E544">
        <v>404</v>
      </c>
      <c r="F544">
        <v>15</v>
      </c>
      <c r="G544">
        <v>41</v>
      </c>
      <c r="H544">
        <v>48</v>
      </c>
      <c r="I544">
        <v>1</v>
      </c>
      <c r="J544" s="3">
        <v>7.1999999999999995E-2</v>
      </c>
      <c r="K544" s="3">
        <v>0.30499999999999999</v>
      </c>
      <c r="L544">
        <v>0.161</v>
      </c>
      <c r="M544">
        <v>0.23400000000000001</v>
      </c>
      <c r="N544">
        <v>0.189</v>
      </c>
      <c r="O544">
        <v>0.25800000000000001</v>
      </c>
      <c r="P544">
        <v>0.34899999999999998</v>
      </c>
      <c r="Q544">
        <v>0.26800000000000002</v>
      </c>
      <c r="R544">
        <v>70</v>
      </c>
      <c r="S544">
        <v>-0.8</v>
      </c>
      <c r="T544">
        <v>-14.7</v>
      </c>
      <c r="U544">
        <v>-3.9</v>
      </c>
      <c r="V544">
        <v>-0.5</v>
      </c>
    </row>
    <row r="545" spans="1:22" x14ac:dyDescent="0.45">
      <c r="A545">
        <v>544</v>
      </c>
      <c r="B545" t="s">
        <v>1011</v>
      </c>
      <c r="C545" t="s">
        <v>184</v>
      </c>
      <c r="D545">
        <v>72</v>
      </c>
      <c r="E545">
        <v>212</v>
      </c>
      <c r="F545">
        <v>3</v>
      </c>
      <c r="G545">
        <v>20</v>
      </c>
      <c r="H545">
        <v>18</v>
      </c>
      <c r="I545">
        <v>1</v>
      </c>
      <c r="J545" s="3">
        <v>4.4999999999999998E-2</v>
      </c>
      <c r="K545" s="3">
        <v>0.23</v>
      </c>
      <c r="L545">
        <v>9.9000000000000005E-2</v>
      </c>
      <c r="M545">
        <v>0.25600000000000001</v>
      </c>
      <c r="N545">
        <v>0.20699999999999999</v>
      </c>
      <c r="O545">
        <v>0.251</v>
      </c>
      <c r="P545">
        <v>0.30599999999999999</v>
      </c>
      <c r="Q545">
        <v>0.247</v>
      </c>
      <c r="R545">
        <v>42</v>
      </c>
      <c r="S545">
        <v>-0.4</v>
      </c>
      <c r="T545">
        <v>-14.7</v>
      </c>
      <c r="U545">
        <v>2.5</v>
      </c>
      <c r="V545">
        <v>-0.5</v>
      </c>
    </row>
    <row r="546" spans="1:22" x14ac:dyDescent="0.45">
      <c r="A546">
        <v>545</v>
      </c>
      <c r="B546" t="s">
        <v>1176</v>
      </c>
      <c r="C546" t="s">
        <v>196</v>
      </c>
      <c r="D546">
        <v>47</v>
      </c>
      <c r="E546">
        <v>148</v>
      </c>
      <c r="F546">
        <v>2</v>
      </c>
      <c r="G546">
        <v>12</v>
      </c>
      <c r="H546">
        <v>11</v>
      </c>
      <c r="I546">
        <v>0</v>
      </c>
      <c r="J546" s="3">
        <v>4.9000000000000002E-2</v>
      </c>
      <c r="K546" s="3">
        <v>0.19800000000000001</v>
      </c>
      <c r="L546">
        <v>8.7999999999999995E-2</v>
      </c>
      <c r="M546">
        <v>0.24199999999999999</v>
      </c>
      <c r="N546">
        <v>0.20300000000000001</v>
      </c>
      <c r="O546">
        <v>0.253</v>
      </c>
      <c r="P546">
        <v>0.29099999999999998</v>
      </c>
      <c r="Q546">
        <v>0.24099999999999999</v>
      </c>
      <c r="R546">
        <v>58</v>
      </c>
      <c r="S546">
        <v>-0.3</v>
      </c>
      <c r="T546">
        <v>-7.5</v>
      </c>
      <c r="U546">
        <v>-2.4</v>
      </c>
      <c r="V546">
        <v>-0.5</v>
      </c>
    </row>
    <row r="547" spans="1:22" x14ac:dyDescent="0.45">
      <c r="A547">
        <v>546</v>
      </c>
      <c r="B547" t="s">
        <v>692</v>
      </c>
      <c r="C547" t="s">
        <v>196</v>
      </c>
      <c r="D547">
        <v>120</v>
      </c>
      <c r="E547">
        <v>385</v>
      </c>
      <c r="F547">
        <v>13</v>
      </c>
      <c r="G547">
        <v>32</v>
      </c>
      <c r="H547">
        <v>38</v>
      </c>
      <c r="I547">
        <v>6</v>
      </c>
      <c r="J547" s="3">
        <v>7.6999999999999999E-2</v>
      </c>
      <c r="K547" s="3">
        <v>0.314</v>
      </c>
      <c r="L547">
        <v>0.151</v>
      </c>
      <c r="M547">
        <v>0.26900000000000002</v>
      </c>
      <c r="N547">
        <v>0.20399999999999999</v>
      </c>
      <c r="O547">
        <v>0.26600000000000001</v>
      </c>
      <c r="P547">
        <v>0.35499999999999998</v>
      </c>
      <c r="Q547">
        <v>0.27400000000000002</v>
      </c>
      <c r="R547">
        <v>80</v>
      </c>
      <c r="S547">
        <v>0.1</v>
      </c>
      <c r="T547">
        <v>-8.6999999999999993</v>
      </c>
      <c r="U547">
        <v>-9.1</v>
      </c>
      <c r="V547">
        <v>-0.5</v>
      </c>
    </row>
    <row r="548" spans="1:22" x14ac:dyDescent="0.45">
      <c r="A548">
        <v>547</v>
      </c>
      <c r="B548" t="s">
        <v>1092</v>
      </c>
      <c r="C548" t="s">
        <v>141</v>
      </c>
      <c r="D548">
        <v>62</v>
      </c>
      <c r="E548">
        <v>165</v>
      </c>
      <c r="F548">
        <v>2</v>
      </c>
      <c r="G548">
        <v>18</v>
      </c>
      <c r="H548">
        <v>11</v>
      </c>
      <c r="I548">
        <v>2</v>
      </c>
      <c r="J548" s="3">
        <v>8.2000000000000003E-2</v>
      </c>
      <c r="K548" s="3">
        <v>0.126</v>
      </c>
      <c r="L548">
        <v>8.3000000000000004E-2</v>
      </c>
      <c r="M548">
        <v>0.23100000000000001</v>
      </c>
      <c r="N548">
        <v>0.20799999999999999</v>
      </c>
      <c r="O548">
        <v>0.29099999999999998</v>
      </c>
      <c r="P548">
        <v>0.29199999999999998</v>
      </c>
      <c r="Q548">
        <v>0.26600000000000001</v>
      </c>
      <c r="R548">
        <v>73</v>
      </c>
      <c r="S548">
        <v>-0.6</v>
      </c>
      <c r="T548">
        <v>-5.8</v>
      </c>
      <c r="U548">
        <v>-5.3</v>
      </c>
      <c r="V548">
        <v>-0.6</v>
      </c>
    </row>
    <row r="549" spans="1:22" x14ac:dyDescent="0.45">
      <c r="A549">
        <v>548</v>
      </c>
      <c r="B549" t="s">
        <v>992</v>
      </c>
      <c r="C549" t="s">
        <v>34</v>
      </c>
      <c r="D549">
        <v>45</v>
      </c>
      <c r="E549">
        <v>156</v>
      </c>
      <c r="F549">
        <v>3</v>
      </c>
      <c r="G549">
        <v>16</v>
      </c>
      <c r="H549">
        <v>11</v>
      </c>
      <c r="I549">
        <v>4</v>
      </c>
      <c r="J549" s="3">
        <v>0.121</v>
      </c>
      <c r="K549" s="3">
        <v>0.30099999999999999</v>
      </c>
      <c r="L549">
        <v>9.5000000000000001E-2</v>
      </c>
      <c r="M549">
        <v>0.25800000000000001</v>
      </c>
      <c r="N549">
        <v>0.185</v>
      </c>
      <c r="O549">
        <v>0.28499999999999998</v>
      </c>
      <c r="P549">
        <v>0.28000000000000003</v>
      </c>
      <c r="Q549">
        <v>0.26</v>
      </c>
      <c r="R549">
        <v>66</v>
      </c>
      <c r="S549">
        <v>-0.4</v>
      </c>
      <c r="T549">
        <v>-6.6</v>
      </c>
      <c r="U549">
        <v>-4.0999999999999996</v>
      </c>
      <c r="V549">
        <v>-0.6</v>
      </c>
    </row>
    <row r="550" spans="1:22" x14ac:dyDescent="0.45">
      <c r="A550">
        <v>549</v>
      </c>
      <c r="B550" t="s">
        <v>935</v>
      </c>
      <c r="D550">
        <v>55</v>
      </c>
      <c r="E550">
        <v>194</v>
      </c>
      <c r="F550">
        <v>4</v>
      </c>
      <c r="G550">
        <v>22</v>
      </c>
      <c r="H550">
        <v>17</v>
      </c>
      <c r="I550">
        <v>2</v>
      </c>
      <c r="J550" s="3">
        <v>0.11799999999999999</v>
      </c>
      <c r="K550" s="3">
        <v>0.29299999999999998</v>
      </c>
      <c r="L550">
        <v>9.5000000000000001E-2</v>
      </c>
      <c r="M550">
        <v>0.26200000000000001</v>
      </c>
      <c r="N550">
        <v>0.193</v>
      </c>
      <c r="O550">
        <v>0.28899999999999998</v>
      </c>
      <c r="P550">
        <v>0.28899999999999998</v>
      </c>
      <c r="Q550">
        <v>0.26500000000000001</v>
      </c>
      <c r="R550">
        <v>68</v>
      </c>
      <c r="S550">
        <v>0.5</v>
      </c>
      <c r="T550">
        <v>-6.8</v>
      </c>
      <c r="U550">
        <v>-5.0999999999999996</v>
      </c>
      <c r="V550">
        <v>-0.6</v>
      </c>
    </row>
    <row r="551" spans="1:22" x14ac:dyDescent="0.45">
      <c r="A551">
        <v>550</v>
      </c>
      <c r="B551" t="s">
        <v>1880</v>
      </c>
      <c r="C551" t="s">
        <v>40</v>
      </c>
      <c r="D551">
        <v>38</v>
      </c>
      <c r="E551">
        <v>121</v>
      </c>
      <c r="F551">
        <v>1</v>
      </c>
      <c r="G551">
        <v>14</v>
      </c>
      <c r="H551">
        <v>9</v>
      </c>
      <c r="I551">
        <v>10</v>
      </c>
      <c r="J551" s="3">
        <v>7.0000000000000007E-2</v>
      </c>
      <c r="K551" s="3">
        <v>0.34100000000000003</v>
      </c>
      <c r="L551">
        <v>7.0999999999999994E-2</v>
      </c>
      <c r="M551">
        <v>0.27800000000000002</v>
      </c>
      <c r="N551">
        <v>0.184</v>
      </c>
      <c r="O551">
        <v>0.249</v>
      </c>
      <c r="P551">
        <v>0.255</v>
      </c>
      <c r="Q551">
        <v>0.23</v>
      </c>
      <c r="R551">
        <v>45</v>
      </c>
      <c r="S551">
        <v>1.4</v>
      </c>
      <c r="T551">
        <v>-6.4</v>
      </c>
      <c r="U551">
        <v>-3.3</v>
      </c>
      <c r="V551">
        <v>-0.6</v>
      </c>
    </row>
    <row r="552" spans="1:22" x14ac:dyDescent="0.45">
      <c r="A552">
        <v>551</v>
      </c>
      <c r="B552" t="s">
        <v>930</v>
      </c>
      <c r="C552" t="s">
        <v>139</v>
      </c>
      <c r="D552">
        <v>74</v>
      </c>
      <c r="E552">
        <v>240</v>
      </c>
      <c r="F552">
        <v>5</v>
      </c>
      <c r="G552">
        <v>24</v>
      </c>
      <c r="H552">
        <v>20</v>
      </c>
      <c r="I552">
        <v>11</v>
      </c>
      <c r="J552" s="3">
        <v>3.9E-2</v>
      </c>
      <c r="K552" s="3">
        <v>0.20200000000000001</v>
      </c>
      <c r="L552">
        <v>0.11600000000000001</v>
      </c>
      <c r="M552">
        <v>0.21199999999999999</v>
      </c>
      <c r="N552">
        <v>0.188</v>
      </c>
      <c r="O552">
        <v>0.222</v>
      </c>
      <c r="P552">
        <v>0.30399999999999999</v>
      </c>
      <c r="Q552">
        <v>0.23</v>
      </c>
      <c r="R552">
        <v>45</v>
      </c>
      <c r="S552">
        <v>1.7</v>
      </c>
      <c r="T552">
        <v>-13.7</v>
      </c>
      <c r="U552">
        <v>0.1</v>
      </c>
      <c r="V552">
        <v>-0.6</v>
      </c>
    </row>
    <row r="553" spans="1:22" x14ac:dyDescent="0.45">
      <c r="A553">
        <v>552</v>
      </c>
      <c r="B553" t="s">
        <v>589</v>
      </c>
      <c r="C553" t="s">
        <v>76</v>
      </c>
      <c r="D553">
        <v>93</v>
      </c>
      <c r="E553">
        <v>287</v>
      </c>
      <c r="F553">
        <v>9</v>
      </c>
      <c r="G553">
        <v>27</v>
      </c>
      <c r="H553">
        <v>34</v>
      </c>
      <c r="I553">
        <v>6</v>
      </c>
      <c r="J553" s="3">
        <v>8.5999999999999993E-2</v>
      </c>
      <c r="K553" s="3">
        <v>0.40400000000000003</v>
      </c>
      <c r="L553">
        <v>0.14399999999999999</v>
      </c>
      <c r="M553">
        <v>0.29399999999999998</v>
      </c>
      <c r="N553">
        <v>0.187</v>
      </c>
      <c r="O553">
        <v>0.26900000000000002</v>
      </c>
      <c r="P553">
        <v>0.33</v>
      </c>
      <c r="Q553">
        <v>0.26900000000000002</v>
      </c>
      <c r="R553">
        <v>66</v>
      </c>
      <c r="S553">
        <v>-0.7</v>
      </c>
      <c r="T553">
        <v>-12</v>
      </c>
      <c r="U553">
        <v>-3.2</v>
      </c>
      <c r="V553">
        <v>-0.6</v>
      </c>
    </row>
    <row r="554" spans="1:22" x14ac:dyDescent="0.45">
      <c r="A554">
        <v>553</v>
      </c>
      <c r="B554" t="s">
        <v>287</v>
      </c>
      <c r="C554" t="s">
        <v>32</v>
      </c>
      <c r="D554">
        <v>127</v>
      </c>
      <c r="E554">
        <v>483</v>
      </c>
      <c r="F554">
        <v>14</v>
      </c>
      <c r="G554">
        <v>49</v>
      </c>
      <c r="H554">
        <v>58</v>
      </c>
      <c r="I554">
        <v>0</v>
      </c>
      <c r="J554" s="3">
        <v>8.5000000000000006E-2</v>
      </c>
      <c r="K554" s="3">
        <v>0.27100000000000002</v>
      </c>
      <c r="L554">
        <v>0.14199999999999999</v>
      </c>
      <c r="M554">
        <v>0.27500000000000002</v>
      </c>
      <c r="N554">
        <v>0.218</v>
      </c>
      <c r="O554">
        <v>0.28899999999999998</v>
      </c>
      <c r="P554">
        <v>0.36</v>
      </c>
      <c r="Q554">
        <v>0.28799999999999998</v>
      </c>
      <c r="R554">
        <v>90</v>
      </c>
      <c r="S554">
        <v>-1.1000000000000001</v>
      </c>
      <c r="T554">
        <v>-6.9</v>
      </c>
      <c r="U554">
        <v>-14.6</v>
      </c>
      <c r="V554">
        <v>-0.6</v>
      </c>
    </row>
    <row r="555" spans="1:22" x14ac:dyDescent="0.45">
      <c r="A555">
        <v>554</v>
      </c>
      <c r="B555" t="s">
        <v>933</v>
      </c>
      <c r="C555" t="s">
        <v>40</v>
      </c>
      <c r="D555">
        <v>63</v>
      </c>
      <c r="E555">
        <v>203</v>
      </c>
      <c r="F555">
        <v>2</v>
      </c>
      <c r="G555">
        <v>22</v>
      </c>
      <c r="H555">
        <v>20</v>
      </c>
      <c r="I555">
        <v>4</v>
      </c>
      <c r="J555" s="3">
        <v>6.7000000000000004E-2</v>
      </c>
      <c r="K555" s="3">
        <v>0.224</v>
      </c>
      <c r="L555">
        <v>9.1999999999999998E-2</v>
      </c>
      <c r="M555">
        <v>0.29199999999999998</v>
      </c>
      <c r="N555">
        <v>0.23100000000000001</v>
      </c>
      <c r="O555">
        <v>0.28899999999999998</v>
      </c>
      <c r="P555">
        <v>0.32300000000000001</v>
      </c>
      <c r="Q555">
        <v>0.27300000000000002</v>
      </c>
      <c r="R555">
        <v>69</v>
      </c>
      <c r="S555">
        <v>-1.1000000000000001</v>
      </c>
      <c r="T555">
        <v>-8.4</v>
      </c>
      <c r="U555">
        <v>-4.5</v>
      </c>
      <c r="V555">
        <v>-0.7</v>
      </c>
    </row>
    <row r="556" spans="1:22" x14ac:dyDescent="0.45">
      <c r="A556">
        <v>555</v>
      </c>
      <c r="B556" t="s">
        <v>1431</v>
      </c>
      <c r="C556" t="s">
        <v>215</v>
      </c>
      <c r="D556">
        <v>64</v>
      </c>
      <c r="E556">
        <v>200</v>
      </c>
      <c r="F556">
        <v>2</v>
      </c>
      <c r="G556">
        <v>18</v>
      </c>
      <c r="H556">
        <v>14</v>
      </c>
      <c r="I556">
        <v>6</v>
      </c>
      <c r="J556" s="3">
        <v>9.9000000000000005E-2</v>
      </c>
      <c r="K556" s="3">
        <v>0.28799999999999998</v>
      </c>
      <c r="L556">
        <v>0.10199999999999999</v>
      </c>
      <c r="M556">
        <v>0.28499999999999998</v>
      </c>
      <c r="N556">
        <v>0.20200000000000001</v>
      </c>
      <c r="O556">
        <v>0.28100000000000003</v>
      </c>
      <c r="P556">
        <v>0.30399999999999999</v>
      </c>
      <c r="Q556">
        <v>0.26300000000000001</v>
      </c>
      <c r="R556">
        <v>67</v>
      </c>
      <c r="S556">
        <v>-0.1</v>
      </c>
      <c r="T556">
        <v>-7.9</v>
      </c>
      <c r="U556">
        <v>-4.9000000000000004</v>
      </c>
      <c r="V556">
        <v>-0.7</v>
      </c>
    </row>
    <row r="557" spans="1:22" x14ac:dyDescent="0.45">
      <c r="A557">
        <v>556</v>
      </c>
      <c r="B557" t="s">
        <v>1867</v>
      </c>
      <c r="C557" t="s">
        <v>184</v>
      </c>
      <c r="D557">
        <v>91</v>
      </c>
      <c r="E557">
        <v>365</v>
      </c>
      <c r="F557">
        <v>17</v>
      </c>
      <c r="G557">
        <v>44</v>
      </c>
      <c r="H557">
        <v>52</v>
      </c>
      <c r="I557">
        <v>5</v>
      </c>
      <c r="J557" s="3">
        <v>7.6999999999999999E-2</v>
      </c>
      <c r="K557" s="3">
        <v>0.31</v>
      </c>
      <c r="L557">
        <v>0.20499999999999999</v>
      </c>
      <c r="M557">
        <v>0.24299999999999999</v>
      </c>
      <c r="N557">
        <v>0.20200000000000001</v>
      </c>
      <c r="O557">
        <v>0.26600000000000001</v>
      </c>
      <c r="P557">
        <v>0.40699999999999997</v>
      </c>
      <c r="Q557">
        <v>0.29199999999999998</v>
      </c>
      <c r="R557">
        <v>73</v>
      </c>
      <c r="S557">
        <v>0.8</v>
      </c>
      <c r="T557">
        <v>-10.8</v>
      </c>
      <c r="U557">
        <v>-8.1999999999999993</v>
      </c>
      <c r="V557">
        <v>-0.7</v>
      </c>
    </row>
    <row r="558" spans="1:22" x14ac:dyDescent="0.45">
      <c r="A558">
        <v>557</v>
      </c>
      <c r="B558" t="s">
        <v>867</v>
      </c>
      <c r="C558" t="s">
        <v>56</v>
      </c>
      <c r="D558">
        <v>124</v>
      </c>
      <c r="E558">
        <v>456</v>
      </c>
      <c r="F558">
        <v>17</v>
      </c>
      <c r="G558">
        <v>60</v>
      </c>
      <c r="H558">
        <v>56</v>
      </c>
      <c r="I558">
        <v>5</v>
      </c>
      <c r="J558" s="3">
        <v>7.9000000000000001E-2</v>
      </c>
      <c r="K558" s="3">
        <v>0.28000000000000003</v>
      </c>
      <c r="L558">
        <v>0.17499999999999999</v>
      </c>
      <c r="M558">
        <v>0.26300000000000001</v>
      </c>
      <c r="N558">
        <v>0.214</v>
      </c>
      <c r="O558">
        <v>0.28399999999999997</v>
      </c>
      <c r="P558">
        <v>0.38900000000000001</v>
      </c>
      <c r="Q558">
        <v>0.29399999999999998</v>
      </c>
      <c r="R558">
        <v>85</v>
      </c>
      <c r="S558">
        <v>-0.2</v>
      </c>
      <c r="T558">
        <v>-7.9</v>
      </c>
      <c r="U558">
        <v>-14.2</v>
      </c>
      <c r="V558">
        <v>-0.8</v>
      </c>
    </row>
    <row r="559" spans="1:22" x14ac:dyDescent="0.45">
      <c r="A559">
        <v>558</v>
      </c>
      <c r="B559" t="s">
        <v>598</v>
      </c>
      <c r="C559" t="s">
        <v>132</v>
      </c>
      <c r="D559">
        <v>112</v>
      </c>
      <c r="E559">
        <v>428</v>
      </c>
      <c r="F559">
        <v>6</v>
      </c>
      <c r="G559">
        <v>40</v>
      </c>
      <c r="H559">
        <v>53</v>
      </c>
      <c r="I559">
        <v>11</v>
      </c>
      <c r="J559" s="3">
        <v>3.5999999999999997E-2</v>
      </c>
      <c r="K559" s="3">
        <v>0.23100000000000001</v>
      </c>
      <c r="L559">
        <v>9.7000000000000003E-2</v>
      </c>
      <c r="M559">
        <v>0.253</v>
      </c>
      <c r="N559">
        <v>0.20499999999999999</v>
      </c>
      <c r="O559">
        <v>0.23899999999999999</v>
      </c>
      <c r="P559">
        <v>0.30199999999999999</v>
      </c>
      <c r="Q559">
        <v>0.23799999999999999</v>
      </c>
      <c r="R559">
        <v>51</v>
      </c>
      <c r="S559">
        <v>0.8</v>
      </c>
      <c r="T559">
        <v>-23.7</v>
      </c>
      <c r="U559">
        <v>2.2999999999999998</v>
      </c>
      <c r="V559">
        <v>-0.8</v>
      </c>
    </row>
    <row r="560" spans="1:22" x14ac:dyDescent="0.45">
      <c r="A560">
        <v>559</v>
      </c>
      <c r="B560" t="s">
        <v>409</v>
      </c>
      <c r="C560" t="s">
        <v>149</v>
      </c>
      <c r="D560">
        <v>138</v>
      </c>
      <c r="E560">
        <v>469</v>
      </c>
      <c r="F560">
        <v>17</v>
      </c>
      <c r="G560">
        <v>53</v>
      </c>
      <c r="H560">
        <v>51</v>
      </c>
      <c r="I560">
        <v>10</v>
      </c>
      <c r="J560" s="3">
        <v>0.11600000000000001</v>
      </c>
      <c r="K560" s="3">
        <v>0.3</v>
      </c>
      <c r="L560">
        <v>0.16500000000000001</v>
      </c>
      <c r="M560">
        <v>0.247</v>
      </c>
      <c r="N560">
        <v>0.19400000000000001</v>
      </c>
      <c r="O560">
        <v>0.29199999999999998</v>
      </c>
      <c r="P560">
        <v>0.35899999999999999</v>
      </c>
      <c r="Q560">
        <v>0.28799999999999998</v>
      </c>
      <c r="R560">
        <v>84</v>
      </c>
      <c r="S560">
        <v>-0.6</v>
      </c>
      <c r="T560">
        <v>-9.4</v>
      </c>
      <c r="U560">
        <v>-14.2</v>
      </c>
      <c r="V560">
        <v>-0.8</v>
      </c>
    </row>
    <row r="561" spans="1:22" x14ac:dyDescent="0.45">
      <c r="A561">
        <v>560</v>
      </c>
      <c r="B561" t="s">
        <v>622</v>
      </c>
      <c r="C561" t="s">
        <v>104</v>
      </c>
      <c r="D561">
        <v>121</v>
      </c>
      <c r="E561">
        <v>474</v>
      </c>
      <c r="F561">
        <v>2</v>
      </c>
      <c r="G561">
        <v>42</v>
      </c>
      <c r="H561">
        <v>25</v>
      </c>
      <c r="I561">
        <v>9</v>
      </c>
      <c r="J561" s="3">
        <v>3.4000000000000002E-2</v>
      </c>
      <c r="K561" s="3">
        <v>0.25600000000000001</v>
      </c>
      <c r="L561">
        <v>4.2000000000000003E-2</v>
      </c>
      <c r="M561">
        <v>0.317</v>
      </c>
      <c r="N561">
        <v>0.23699999999999999</v>
      </c>
      <c r="O561">
        <v>0.26400000000000001</v>
      </c>
      <c r="P561">
        <v>0.27900000000000003</v>
      </c>
      <c r="Q561">
        <v>0.24199999999999999</v>
      </c>
      <c r="R561">
        <v>54</v>
      </c>
      <c r="S561">
        <v>-0.4</v>
      </c>
      <c r="T561">
        <v>-26.1</v>
      </c>
      <c r="U561">
        <v>2.2999999999999998</v>
      </c>
      <c r="V561">
        <v>-0.8</v>
      </c>
    </row>
    <row r="562" spans="1:22" x14ac:dyDescent="0.45">
      <c r="A562">
        <v>561</v>
      </c>
      <c r="B562" t="s">
        <v>1221</v>
      </c>
      <c r="C562" t="s">
        <v>44</v>
      </c>
      <c r="D562">
        <v>66</v>
      </c>
      <c r="E562">
        <v>181</v>
      </c>
      <c r="F562">
        <v>4</v>
      </c>
      <c r="G562">
        <v>15</v>
      </c>
      <c r="H562">
        <v>18</v>
      </c>
      <c r="I562">
        <v>0</v>
      </c>
      <c r="J562" s="3">
        <v>4.2000000000000003E-2</v>
      </c>
      <c r="K562" s="3">
        <v>0.23799999999999999</v>
      </c>
      <c r="L562">
        <v>9.6000000000000002E-2</v>
      </c>
      <c r="M562">
        <v>0.22500000000000001</v>
      </c>
      <c r="N562">
        <v>0.187</v>
      </c>
      <c r="O562">
        <v>0.23300000000000001</v>
      </c>
      <c r="P562">
        <v>0.28299999999999997</v>
      </c>
      <c r="Q562">
        <v>0.22900000000000001</v>
      </c>
      <c r="R562">
        <v>43</v>
      </c>
      <c r="S562">
        <v>-0.4</v>
      </c>
      <c r="T562">
        <v>-12.5</v>
      </c>
      <c r="U562">
        <v>-1.6</v>
      </c>
      <c r="V562">
        <v>-0.9</v>
      </c>
    </row>
    <row r="563" spans="1:22" x14ac:dyDescent="0.45">
      <c r="A563">
        <v>562</v>
      </c>
      <c r="B563" t="s">
        <v>475</v>
      </c>
      <c r="C563" t="s">
        <v>139</v>
      </c>
      <c r="D563">
        <v>128</v>
      </c>
      <c r="E563">
        <v>510</v>
      </c>
      <c r="F563">
        <v>11</v>
      </c>
      <c r="G563">
        <v>47</v>
      </c>
      <c r="H563">
        <v>48</v>
      </c>
      <c r="I563">
        <v>7</v>
      </c>
      <c r="J563" s="3">
        <v>7.6999999999999999E-2</v>
      </c>
      <c r="K563" s="3">
        <v>0.17299999999999999</v>
      </c>
      <c r="L563">
        <v>0.113</v>
      </c>
      <c r="M563">
        <v>0.255</v>
      </c>
      <c r="N563">
        <v>0.22600000000000001</v>
      </c>
      <c r="O563">
        <v>0.28499999999999998</v>
      </c>
      <c r="P563">
        <v>0.33900000000000002</v>
      </c>
      <c r="Q563">
        <v>0.27500000000000002</v>
      </c>
      <c r="R563">
        <v>76</v>
      </c>
      <c r="S563">
        <v>-0.1</v>
      </c>
      <c r="T563">
        <v>-14.4</v>
      </c>
      <c r="U563">
        <v>-12.4</v>
      </c>
      <c r="V563">
        <v>-1.1000000000000001</v>
      </c>
    </row>
    <row r="564" spans="1:22" x14ac:dyDescent="0.45">
      <c r="A564">
        <v>563</v>
      </c>
      <c r="B564" t="s">
        <v>595</v>
      </c>
      <c r="D564">
        <v>89</v>
      </c>
      <c r="E564">
        <v>344</v>
      </c>
      <c r="F564">
        <v>8</v>
      </c>
      <c r="G564">
        <v>34</v>
      </c>
      <c r="H564">
        <v>36</v>
      </c>
      <c r="I564">
        <v>0</v>
      </c>
      <c r="J564" s="3">
        <v>5.7000000000000002E-2</v>
      </c>
      <c r="K564" s="3">
        <v>0.224</v>
      </c>
      <c r="L564">
        <v>0.12</v>
      </c>
      <c r="M564">
        <v>0.23599999999999999</v>
      </c>
      <c r="N564">
        <v>0.20100000000000001</v>
      </c>
      <c r="O564">
        <v>0.25900000000000001</v>
      </c>
      <c r="P564">
        <v>0.32100000000000001</v>
      </c>
      <c r="Q564">
        <v>0.25800000000000001</v>
      </c>
      <c r="R564">
        <v>66</v>
      </c>
      <c r="S564">
        <v>-0.8</v>
      </c>
      <c r="T564">
        <v>-14.5</v>
      </c>
      <c r="U564">
        <v>-8.5</v>
      </c>
      <c r="V564">
        <v>-1.2</v>
      </c>
    </row>
    <row r="565" spans="1:22" x14ac:dyDescent="0.45">
      <c r="A565">
        <v>564</v>
      </c>
      <c r="B565" t="s">
        <v>1178</v>
      </c>
      <c r="C565" t="s">
        <v>153</v>
      </c>
      <c r="D565">
        <v>127</v>
      </c>
      <c r="E565">
        <v>457</v>
      </c>
      <c r="F565">
        <v>15</v>
      </c>
      <c r="G565">
        <v>50</v>
      </c>
      <c r="H565">
        <v>53</v>
      </c>
      <c r="I565">
        <v>12</v>
      </c>
      <c r="J565" s="3">
        <v>5.7000000000000002E-2</v>
      </c>
      <c r="K565" s="3">
        <v>0.214</v>
      </c>
      <c r="L565">
        <v>0.157</v>
      </c>
      <c r="M565">
        <v>0.22900000000000001</v>
      </c>
      <c r="N565">
        <v>0.20499999999999999</v>
      </c>
      <c r="O565">
        <v>0.249</v>
      </c>
      <c r="P565">
        <v>0.36199999999999999</v>
      </c>
      <c r="Q565">
        <v>0.26600000000000001</v>
      </c>
      <c r="R565">
        <v>70</v>
      </c>
      <c r="S565">
        <v>0.7</v>
      </c>
      <c r="T565">
        <v>-15.4</v>
      </c>
      <c r="U565">
        <v>-14.1</v>
      </c>
      <c r="V565">
        <v>-1.4</v>
      </c>
    </row>
    <row r="566" spans="1:22" x14ac:dyDescent="0.45">
      <c r="A566">
        <v>565</v>
      </c>
      <c r="B566" t="s">
        <v>1146</v>
      </c>
      <c r="C566" t="s">
        <v>184</v>
      </c>
      <c r="D566">
        <v>126</v>
      </c>
      <c r="E566">
        <v>478</v>
      </c>
      <c r="F566">
        <v>12</v>
      </c>
      <c r="G566">
        <v>49</v>
      </c>
      <c r="H566">
        <v>60</v>
      </c>
      <c r="I566">
        <v>0</v>
      </c>
      <c r="J566" s="3">
        <v>7.3999999999999996E-2</v>
      </c>
      <c r="K566" s="3">
        <v>0.24299999999999999</v>
      </c>
      <c r="L566">
        <v>0.13200000000000001</v>
      </c>
      <c r="M566">
        <v>0.27300000000000002</v>
      </c>
      <c r="N566">
        <v>0.223</v>
      </c>
      <c r="O566">
        <v>0.28299999999999997</v>
      </c>
      <c r="P566">
        <v>0.35499999999999998</v>
      </c>
      <c r="Q566">
        <v>0.28199999999999997</v>
      </c>
      <c r="R566">
        <v>66</v>
      </c>
      <c r="S566">
        <v>-2.2000000000000002</v>
      </c>
      <c r="T566">
        <v>-21.3</v>
      </c>
      <c r="U566">
        <v>-12.6</v>
      </c>
      <c r="V566">
        <v>-1.8</v>
      </c>
    </row>
    <row r="567" spans="1:22" x14ac:dyDescent="0.45">
      <c r="A567">
        <v>566</v>
      </c>
      <c r="B567" t="s">
        <v>1696</v>
      </c>
      <c r="C567" t="s">
        <v>139</v>
      </c>
      <c r="D567">
        <v>89</v>
      </c>
      <c r="E567">
        <v>286</v>
      </c>
      <c r="F567">
        <v>5</v>
      </c>
      <c r="G567">
        <v>17</v>
      </c>
      <c r="H567">
        <v>18</v>
      </c>
      <c r="I567">
        <v>0</v>
      </c>
      <c r="J567" s="3">
        <v>6.7000000000000004E-2</v>
      </c>
      <c r="K567" s="3">
        <v>0.34200000000000003</v>
      </c>
      <c r="L567">
        <v>7.9000000000000001E-2</v>
      </c>
      <c r="M567">
        <v>0.17100000000000001</v>
      </c>
      <c r="N567">
        <v>0.123</v>
      </c>
      <c r="O567">
        <v>0.187</v>
      </c>
      <c r="P567">
        <v>0.20200000000000001</v>
      </c>
      <c r="Q567">
        <v>0.18</v>
      </c>
      <c r="R567">
        <v>10</v>
      </c>
      <c r="S567">
        <v>-0.5</v>
      </c>
      <c r="T567">
        <v>-30.3</v>
      </c>
      <c r="U567">
        <v>1.9</v>
      </c>
      <c r="V567">
        <v>-2</v>
      </c>
    </row>
    <row r="568" spans="1:22" x14ac:dyDescent="0.45">
      <c r="A568" t="s">
        <v>1948</v>
      </c>
      <c r="J568" s="3"/>
      <c r="K568" s="3"/>
    </row>
    <row r="569" spans="1:22" x14ac:dyDescent="0.45">
      <c r="A569" t="s">
        <v>1949</v>
      </c>
      <c r="J569" s="3"/>
      <c r="K569" s="3"/>
    </row>
    <row r="570" spans="1:22" x14ac:dyDescent="0.45">
      <c r="A570" t="s">
        <v>3904</v>
      </c>
      <c r="J570" s="3"/>
      <c r="K570" s="3"/>
    </row>
    <row r="571" spans="1:22" x14ac:dyDescent="0.45">
      <c r="J571" s="3"/>
      <c r="K571" s="3"/>
    </row>
    <row r="572" spans="1:22" x14ac:dyDescent="0.45">
      <c r="J572" s="3"/>
      <c r="K572" s="3"/>
    </row>
    <row r="573" spans="1:22" x14ac:dyDescent="0.45">
      <c r="J573" s="3"/>
      <c r="K573" s="3"/>
    </row>
    <row r="574" spans="1:22" x14ac:dyDescent="0.45">
      <c r="J574" s="3"/>
      <c r="K574" s="3"/>
    </row>
    <row r="575" spans="1:22" x14ac:dyDescent="0.45">
      <c r="J575" s="3"/>
      <c r="K575" s="3"/>
    </row>
    <row r="576" spans="1:22" x14ac:dyDescent="0.45">
      <c r="J576" s="3"/>
      <c r="K576" s="3"/>
    </row>
    <row r="577" spans="10:11" x14ac:dyDescent="0.45">
      <c r="J577" s="3"/>
      <c r="K577" s="3"/>
    </row>
    <row r="578" spans="10:11" x14ac:dyDescent="0.45">
      <c r="J578" s="3"/>
      <c r="K578" s="3"/>
    </row>
    <row r="579" spans="10:11" x14ac:dyDescent="0.45">
      <c r="J579" s="3"/>
      <c r="K579" s="3"/>
    </row>
    <row r="580" spans="10:11" x14ac:dyDescent="0.45">
      <c r="J580" s="3"/>
      <c r="K580" s="3"/>
    </row>
    <row r="581" spans="10:11" x14ac:dyDescent="0.45">
      <c r="J581" s="3"/>
      <c r="K581" s="3"/>
    </row>
    <row r="582" spans="10:11" x14ac:dyDescent="0.45">
      <c r="J582" s="3"/>
      <c r="K582" s="3"/>
    </row>
    <row r="583" spans="10:11" x14ac:dyDescent="0.45">
      <c r="J583" s="3"/>
      <c r="K583" s="3"/>
    </row>
    <row r="584" spans="10:11" x14ac:dyDescent="0.45">
      <c r="J584" s="3"/>
      <c r="K584" s="3"/>
    </row>
    <row r="585" spans="10:11" x14ac:dyDescent="0.45">
      <c r="J585" s="3"/>
      <c r="K585" s="3"/>
    </row>
    <row r="586" spans="10:11" x14ac:dyDescent="0.45">
      <c r="J586" s="3"/>
      <c r="K586" s="3"/>
    </row>
    <row r="587" spans="10:11" x14ac:dyDescent="0.45">
      <c r="J587" s="3"/>
      <c r="K587" s="3"/>
    </row>
    <row r="588" spans="10:11" x14ac:dyDescent="0.45">
      <c r="J588" s="3"/>
      <c r="K588" s="3"/>
    </row>
    <row r="589" spans="10:11" x14ac:dyDescent="0.45">
      <c r="J589" s="3"/>
      <c r="K589" s="3"/>
    </row>
    <row r="590" spans="10:11" x14ac:dyDescent="0.45">
      <c r="J590" s="3"/>
      <c r="K590" s="3"/>
    </row>
    <row r="591" spans="10:11" x14ac:dyDescent="0.45">
      <c r="J591" s="3"/>
      <c r="K591" s="3"/>
    </row>
    <row r="592" spans="10:11" x14ac:dyDescent="0.45">
      <c r="J592" s="3"/>
      <c r="K592" s="3"/>
    </row>
    <row r="593" spans="10:11" x14ac:dyDescent="0.45">
      <c r="J593" s="3"/>
      <c r="K593" s="3"/>
    </row>
    <row r="594" spans="10:11" x14ac:dyDescent="0.45">
      <c r="J594" s="3"/>
      <c r="K594" s="3"/>
    </row>
    <row r="595" spans="10:11" x14ac:dyDescent="0.45">
      <c r="J595" s="3"/>
      <c r="K595" s="3"/>
    </row>
    <row r="596" spans="10:11" x14ac:dyDescent="0.45">
      <c r="J596" s="3"/>
      <c r="K596" s="3"/>
    </row>
    <row r="597" spans="10:11" x14ac:dyDescent="0.45">
      <c r="J597" s="3"/>
      <c r="K597" s="3"/>
    </row>
    <row r="598" spans="10:11" x14ac:dyDescent="0.45">
      <c r="J598" s="3"/>
      <c r="K598" s="3"/>
    </row>
    <row r="599" spans="10:11" x14ac:dyDescent="0.45">
      <c r="J599" s="3"/>
      <c r="K599" s="3"/>
    </row>
    <row r="600" spans="10:11" x14ac:dyDescent="0.45">
      <c r="J600" s="3"/>
      <c r="K600" s="3"/>
    </row>
    <row r="601" spans="10:11" x14ac:dyDescent="0.45">
      <c r="J601" s="3"/>
      <c r="K601" s="3"/>
    </row>
    <row r="602" spans="10:11" x14ac:dyDescent="0.45">
      <c r="J602" s="3"/>
      <c r="K602" s="3"/>
    </row>
    <row r="603" spans="10:11" x14ac:dyDescent="0.45">
      <c r="J603" s="3"/>
      <c r="K603" s="3"/>
    </row>
    <row r="604" spans="10:11" x14ac:dyDescent="0.45">
      <c r="J604" s="3"/>
      <c r="K604" s="3"/>
    </row>
    <row r="605" spans="10:11" x14ac:dyDescent="0.45">
      <c r="J605" s="3"/>
      <c r="K605" s="3"/>
    </row>
    <row r="606" spans="10:11" x14ac:dyDescent="0.45">
      <c r="J606" s="3"/>
      <c r="K606" s="3"/>
    </row>
    <row r="607" spans="10:11" x14ac:dyDescent="0.45">
      <c r="J607" s="3"/>
      <c r="K607" s="3"/>
    </row>
    <row r="608" spans="10:11" x14ac:dyDescent="0.45">
      <c r="J608" s="3"/>
      <c r="K608" s="3"/>
    </row>
    <row r="609" spans="10:11" x14ac:dyDescent="0.45">
      <c r="J609" s="3"/>
      <c r="K609" s="3"/>
    </row>
    <row r="610" spans="10:11" x14ac:dyDescent="0.45">
      <c r="J610" s="3"/>
      <c r="K610" s="3"/>
    </row>
    <row r="611" spans="10:11" x14ac:dyDescent="0.45">
      <c r="J611" s="3"/>
      <c r="K611" s="3"/>
    </row>
    <row r="612" spans="10:11" x14ac:dyDescent="0.45">
      <c r="J612" s="3"/>
      <c r="K612" s="3"/>
    </row>
    <row r="613" spans="10:11" x14ac:dyDescent="0.45">
      <c r="J613" s="3"/>
      <c r="K613" s="3"/>
    </row>
    <row r="614" spans="10:11" x14ac:dyDescent="0.45">
      <c r="J614" s="3"/>
      <c r="K614" s="3"/>
    </row>
    <row r="615" spans="10:11" x14ac:dyDescent="0.45">
      <c r="J615" s="3"/>
      <c r="K615" s="3"/>
    </row>
    <row r="616" spans="10:11" x14ac:dyDescent="0.45">
      <c r="J616" s="3"/>
      <c r="K616" s="3"/>
    </row>
    <row r="617" spans="10:11" x14ac:dyDescent="0.45">
      <c r="J617" s="3"/>
      <c r="K617" s="3"/>
    </row>
    <row r="618" spans="10:11" x14ac:dyDescent="0.45">
      <c r="J618" s="3"/>
      <c r="K618" s="3"/>
    </row>
    <row r="619" spans="10:11" x14ac:dyDescent="0.45">
      <c r="J619" s="3"/>
      <c r="K619" s="3"/>
    </row>
    <row r="620" spans="10:11" x14ac:dyDescent="0.45">
      <c r="J620" s="3"/>
      <c r="K620" s="3"/>
    </row>
    <row r="621" spans="10:11" x14ac:dyDescent="0.45">
      <c r="J621" s="3"/>
      <c r="K621" s="3"/>
    </row>
    <row r="622" spans="10:11" x14ac:dyDescent="0.45">
      <c r="J622" s="3"/>
      <c r="K622" s="3"/>
    </row>
    <row r="623" spans="10:11" x14ac:dyDescent="0.45">
      <c r="J623" s="3"/>
      <c r="K623" s="3"/>
    </row>
    <row r="624" spans="10:11" x14ac:dyDescent="0.45">
      <c r="J624" s="3"/>
      <c r="K624" s="3"/>
    </row>
    <row r="625" spans="10:11" x14ac:dyDescent="0.45">
      <c r="J625" s="3"/>
      <c r="K625" s="3"/>
    </row>
    <row r="626" spans="10:11" x14ac:dyDescent="0.45">
      <c r="J626" s="3"/>
      <c r="K626" s="3"/>
    </row>
    <row r="627" spans="10:11" x14ac:dyDescent="0.45">
      <c r="J627" s="3"/>
      <c r="K627" s="3"/>
    </row>
    <row r="628" spans="10:11" x14ac:dyDescent="0.45">
      <c r="J628" s="3"/>
      <c r="K628" s="3"/>
    </row>
    <row r="629" spans="10:11" x14ac:dyDescent="0.45">
      <c r="J629" s="3"/>
      <c r="K629" s="3"/>
    </row>
    <row r="630" spans="10:11" x14ac:dyDescent="0.45">
      <c r="J630" s="3"/>
      <c r="K630" s="3"/>
    </row>
    <row r="631" spans="10:11" x14ac:dyDescent="0.45">
      <c r="J631" s="3"/>
      <c r="K631" s="3"/>
    </row>
    <row r="632" spans="10:11" x14ac:dyDescent="0.45">
      <c r="J632" s="3"/>
      <c r="K632" s="3"/>
    </row>
    <row r="633" spans="10:11" x14ac:dyDescent="0.45">
      <c r="J633" s="3"/>
      <c r="K633" s="3"/>
    </row>
    <row r="634" spans="10:11" x14ac:dyDescent="0.45">
      <c r="J634" s="3"/>
      <c r="K634" s="3"/>
    </row>
    <row r="635" spans="10:11" x14ac:dyDescent="0.45">
      <c r="J635" s="3"/>
      <c r="K635" s="3"/>
    </row>
    <row r="636" spans="10:11" x14ac:dyDescent="0.45">
      <c r="J636" s="3"/>
      <c r="K636" s="3"/>
    </row>
    <row r="637" spans="10:11" x14ac:dyDescent="0.45">
      <c r="J637" s="3"/>
      <c r="K637" s="3"/>
    </row>
    <row r="638" spans="10:11" x14ac:dyDescent="0.45">
      <c r="J638" s="3"/>
      <c r="K638" s="3"/>
    </row>
    <row r="639" spans="10:11" x14ac:dyDescent="0.45">
      <c r="J639" s="3"/>
      <c r="K639" s="3"/>
    </row>
    <row r="640" spans="10:11" x14ac:dyDescent="0.45">
      <c r="J640" s="3"/>
      <c r="K640" s="3"/>
    </row>
    <row r="641" spans="10:11" x14ac:dyDescent="0.45">
      <c r="J641" s="3"/>
      <c r="K641" s="3"/>
    </row>
    <row r="642" spans="10:11" x14ac:dyDescent="0.45">
      <c r="J642" s="3"/>
      <c r="K642" s="3"/>
    </row>
    <row r="643" spans="10:11" x14ac:dyDescent="0.45">
      <c r="J643" s="3"/>
      <c r="K643" s="3"/>
    </row>
    <row r="644" spans="10:11" x14ac:dyDescent="0.45">
      <c r="J644" s="3"/>
      <c r="K644" s="3"/>
    </row>
    <row r="645" spans="10:11" x14ac:dyDescent="0.45">
      <c r="J645" s="3"/>
      <c r="K645" s="3"/>
    </row>
    <row r="646" spans="10:11" x14ac:dyDescent="0.45">
      <c r="J646" s="3"/>
      <c r="K646" s="3"/>
    </row>
    <row r="647" spans="10:11" x14ac:dyDescent="0.45">
      <c r="J647" s="3"/>
      <c r="K647" s="3"/>
    </row>
    <row r="648" spans="10:11" x14ac:dyDescent="0.45">
      <c r="J648" s="3"/>
      <c r="K648" s="3"/>
    </row>
    <row r="649" spans="10:11" x14ac:dyDescent="0.45">
      <c r="J649" s="3"/>
      <c r="K649" s="3"/>
    </row>
    <row r="650" spans="10:11" x14ac:dyDescent="0.45">
      <c r="J650" s="3"/>
      <c r="K650" s="3"/>
    </row>
    <row r="651" spans="10:11" x14ac:dyDescent="0.45">
      <c r="J651" s="3"/>
      <c r="K651" s="3"/>
    </row>
    <row r="652" spans="10:11" x14ac:dyDescent="0.45">
      <c r="J652" s="3"/>
      <c r="K652" s="3"/>
    </row>
    <row r="653" spans="10:11" x14ac:dyDescent="0.45">
      <c r="J653" s="3"/>
      <c r="K653" s="3"/>
    </row>
    <row r="654" spans="10:11" x14ac:dyDescent="0.45">
      <c r="J654" s="3"/>
      <c r="K654" s="3"/>
    </row>
    <row r="655" spans="10:11" x14ac:dyDescent="0.45">
      <c r="J655" s="3"/>
      <c r="K655" s="3"/>
    </row>
    <row r="656" spans="10:11" x14ac:dyDescent="0.45">
      <c r="J656" s="3"/>
      <c r="K656" s="3"/>
    </row>
    <row r="657" spans="10:11" x14ac:dyDescent="0.45">
      <c r="J657" s="3"/>
      <c r="K657" s="3"/>
    </row>
    <row r="658" spans="10:11" x14ac:dyDescent="0.45">
      <c r="J658" s="3"/>
      <c r="K658" s="3"/>
    </row>
    <row r="659" spans="10:11" x14ac:dyDescent="0.45">
      <c r="J659" s="3"/>
      <c r="K659" s="3"/>
    </row>
    <row r="660" spans="10:11" x14ac:dyDescent="0.45">
      <c r="J660" s="3"/>
      <c r="K660" s="3"/>
    </row>
    <row r="661" spans="10:11" x14ac:dyDescent="0.45">
      <c r="J661" s="3"/>
      <c r="K661" s="3"/>
    </row>
    <row r="662" spans="10:11" x14ac:dyDescent="0.45">
      <c r="J662" s="3"/>
      <c r="K662" s="3"/>
    </row>
    <row r="663" spans="10:11" x14ac:dyDescent="0.45">
      <c r="J663" s="3"/>
      <c r="K663" s="3"/>
    </row>
    <row r="664" spans="10:11" x14ac:dyDescent="0.45">
      <c r="J664" s="3"/>
      <c r="K664" s="3"/>
    </row>
    <row r="665" spans="10:11" x14ac:dyDescent="0.45">
      <c r="J665" s="3"/>
      <c r="K665" s="3"/>
    </row>
    <row r="666" spans="10:11" x14ac:dyDescent="0.45">
      <c r="J666" s="3"/>
      <c r="K666" s="3"/>
    </row>
    <row r="667" spans="10:11" x14ac:dyDescent="0.45">
      <c r="J667" s="3"/>
      <c r="K667" s="3"/>
    </row>
    <row r="668" spans="10:11" x14ac:dyDescent="0.45">
      <c r="J668" s="3"/>
      <c r="K668" s="3"/>
    </row>
    <row r="669" spans="10:11" x14ac:dyDescent="0.45">
      <c r="J669" s="3"/>
      <c r="K669" s="3"/>
    </row>
    <row r="670" spans="10:11" x14ac:dyDescent="0.45">
      <c r="J670" s="3"/>
      <c r="K670" s="3"/>
    </row>
    <row r="671" spans="10:11" x14ac:dyDescent="0.45">
      <c r="J671" s="3"/>
      <c r="K671" s="3"/>
    </row>
    <row r="672" spans="10:11" x14ac:dyDescent="0.45">
      <c r="J672" s="3"/>
      <c r="K672" s="3"/>
    </row>
    <row r="673" spans="10:11" x14ac:dyDescent="0.45">
      <c r="J673" s="3"/>
      <c r="K673" s="3"/>
    </row>
    <row r="674" spans="10:11" x14ac:dyDescent="0.45">
      <c r="J674" s="3"/>
      <c r="K674" s="3"/>
    </row>
    <row r="675" spans="10:11" x14ac:dyDescent="0.45">
      <c r="J675" s="3"/>
      <c r="K675" s="3"/>
    </row>
    <row r="676" spans="10:11" x14ac:dyDescent="0.45">
      <c r="J676" s="3"/>
      <c r="K676" s="3"/>
    </row>
    <row r="677" spans="10:11" x14ac:dyDescent="0.45">
      <c r="J677" s="3"/>
      <c r="K677" s="3"/>
    </row>
    <row r="678" spans="10:11" x14ac:dyDescent="0.45">
      <c r="J678" s="3"/>
      <c r="K678" s="3"/>
    </row>
    <row r="679" spans="10:11" x14ac:dyDescent="0.45">
      <c r="J679" s="3"/>
      <c r="K679" s="3"/>
    </row>
    <row r="680" spans="10:11" x14ac:dyDescent="0.45">
      <c r="J680" s="3"/>
      <c r="K680" s="3"/>
    </row>
    <row r="681" spans="10:11" x14ac:dyDescent="0.45">
      <c r="J681" s="3"/>
      <c r="K681" s="3"/>
    </row>
    <row r="682" spans="10:11" x14ac:dyDescent="0.45">
      <c r="J682" s="3"/>
      <c r="K682" s="3"/>
    </row>
    <row r="683" spans="10:11" x14ac:dyDescent="0.45">
      <c r="J683" s="3"/>
      <c r="K683" s="3"/>
    </row>
    <row r="684" spans="10:11" x14ac:dyDescent="0.45">
      <c r="J684" s="3"/>
      <c r="K684" s="3"/>
    </row>
    <row r="685" spans="10:11" x14ac:dyDescent="0.45">
      <c r="J685" s="3"/>
      <c r="K685" s="3"/>
    </row>
    <row r="686" spans="10:11" x14ac:dyDescent="0.45">
      <c r="J686" s="3"/>
      <c r="K686" s="3"/>
    </row>
    <row r="687" spans="10:11" x14ac:dyDescent="0.45">
      <c r="J687" s="3"/>
      <c r="K687" s="3"/>
    </row>
    <row r="688" spans="10:11" x14ac:dyDescent="0.45">
      <c r="J688" s="3"/>
      <c r="K688" s="3"/>
    </row>
    <row r="689" spans="10:11" x14ac:dyDescent="0.45">
      <c r="J689" s="3"/>
      <c r="K689" s="3"/>
    </row>
    <row r="690" spans="10:11" x14ac:dyDescent="0.45">
      <c r="J690" s="3"/>
      <c r="K690" s="3"/>
    </row>
    <row r="691" spans="10:11" x14ac:dyDescent="0.45">
      <c r="J691" s="3"/>
      <c r="K691" s="3"/>
    </row>
    <row r="692" spans="10:11" x14ac:dyDescent="0.45">
      <c r="J692" s="3"/>
      <c r="K692" s="3"/>
    </row>
    <row r="693" spans="10:11" x14ac:dyDescent="0.45">
      <c r="J693" s="3"/>
      <c r="K693" s="3"/>
    </row>
    <row r="694" spans="10:11" x14ac:dyDescent="0.45">
      <c r="J694" s="3"/>
      <c r="K694" s="3"/>
    </row>
    <row r="695" spans="10:11" x14ac:dyDescent="0.45">
      <c r="J695" s="3"/>
      <c r="K695" s="3"/>
    </row>
    <row r="696" spans="10:11" x14ac:dyDescent="0.45">
      <c r="J696" s="3"/>
      <c r="K696" s="3"/>
    </row>
    <row r="697" spans="10:11" x14ac:dyDescent="0.45">
      <c r="J697" s="3"/>
      <c r="K697" s="3"/>
    </row>
    <row r="698" spans="10:11" x14ac:dyDescent="0.45">
      <c r="J698" s="3"/>
      <c r="K698" s="3"/>
    </row>
    <row r="699" spans="10:11" x14ac:dyDescent="0.45">
      <c r="J699" s="3"/>
      <c r="K699" s="3"/>
    </row>
    <row r="700" spans="10:11" x14ac:dyDescent="0.45">
      <c r="J700" s="3"/>
      <c r="K700" s="3"/>
    </row>
    <row r="701" spans="10:11" x14ac:dyDescent="0.45">
      <c r="J701" s="3"/>
      <c r="K701" s="3"/>
    </row>
    <row r="702" spans="10:11" x14ac:dyDescent="0.45">
      <c r="J702" s="3"/>
      <c r="K702" s="3"/>
    </row>
    <row r="703" spans="10:11" x14ac:dyDescent="0.45">
      <c r="J703" s="3"/>
      <c r="K703" s="3"/>
    </row>
    <row r="704" spans="10:11" x14ac:dyDescent="0.45">
      <c r="J704" s="3"/>
      <c r="K704" s="3"/>
    </row>
    <row r="705" spans="10:11" x14ac:dyDescent="0.45">
      <c r="J705" s="3"/>
      <c r="K705" s="3"/>
    </row>
    <row r="706" spans="10:11" x14ac:dyDescent="0.45">
      <c r="J706" s="3"/>
      <c r="K706" s="3"/>
    </row>
    <row r="707" spans="10:11" x14ac:dyDescent="0.45">
      <c r="J707" s="3"/>
      <c r="K707" s="3"/>
    </row>
    <row r="708" spans="10:11" x14ac:dyDescent="0.45">
      <c r="J708" s="3"/>
      <c r="K708" s="3"/>
    </row>
    <row r="709" spans="10:11" x14ac:dyDescent="0.45">
      <c r="J709" s="3"/>
      <c r="K709" s="3"/>
    </row>
    <row r="710" spans="10:11" x14ac:dyDescent="0.45">
      <c r="J710" s="3"/>
      <c r="K710" s="3"/>
    </row>
    <row r="711" spans="10:11" x14ac:dyDescent="0.45">
      <c r="J711" s="3"/>
      <c r="K711" s="3"/>
    </row>
    <row r="712" spans="10:11" x14ac:dyDescent="0.45">
      <c r="J712" s="3"/>
      <c r="K712" s="3"/>
    </row>
    <row r="713" spans="10:11" x14ac:dyDescent="0.45">
      <c r="J713" s="3"/>
      <c r="K713" s="3"/>
    </row>
    <row r="714" spans="10:11" x14ac:dyDescent="0.45">
      <c r="J714" s="3"/>
      <c r="K714" s="3"/>
    </row>
    <row r="715" spans="10:11" x14ac:dyDescent="0.45">
      <c r="J715" s="3"/>
      <c r="K715" s="3"/>
    </row>
    <row r="716" spans="10:11" x14ac:dyDescent="0.45">
      <c r="J716" s="3"/>
      <c r="K716" s="3"/>
    </row>
    <row r="717" spans="10:11" x14ac:dyDescent="0.45">
      <c r="J717" s="3"/>
      <c r="K717" s="3"/>
    </row>
    <row r="718" spans="10:11" x14ac:dyDescent="0.45">
      <c r="J718" s="3"/>
      <c r="K718" s="3"/>
    </row>
    <row r="719" spans="10:11" x14ac:dyDescent="0.45">
      <c r="J719" s="3"/>
      <c r="K719" s="3"/>
    </row>
    <row r="720" spans="10:11" x14ac:dyDescent="0.45">
      <c r="J720" s="3"/>
      <c r="K720" s="3"/>
    </row>
    <row r="721" spans="10:11" x14ac:dyDescent="0.45">
      <c r="J721" s="3"/>
      <c r="K721" s="3"/>
    </row>
    <row r="722" spans="10:11" x14ac:dyDescent="0.45">
      <c r="J722" s="3"/>
      <c r="K722" s="3"/>
    </row>
    <row r="723" spans="10:11" x14ac:dyDescent="0.45">
      <c r="J723" s="3"/>
      <c r="K723" s="3"/>
    </row>
    <row r="724" spans="10:11" x14ac:dyDescent="0.45">
      <c r="J724" s="3"/>
      <c r="K724" s="3"/>
    </row>
    <row r="725" spans="10:11" x14ac:dyDescent="0.45">
      <c r="J725" s="3"/>
      <c r="K725" s="3"/>
    </row>
    <row r="726" spans="10:11" x14ac:dyDescent="0.45">
      <c r="J726" s="3"/>
      <c r="K726" s="3"/>
    </row>
    <row r="727" spans="10:11" x14ac:dyDescent="0.45">
      <c r="J727" s="3"/>
      <c r="K727" s="3"/>
    </row>
    <row r="728" spans="10:11" x14ac:dyDescent="0.45">
      <c r="J728" s="3"/>
      <c r="K728" s="3"/>
    </row>
    <row r="729" spans="10:11" x14ac:dyDescent="0.45">
      <c r="J729" s="3"/>
      <c r="K729" s="3"/>
    </row>
    <row r="730" spans="10:11" x14ac:dyDescent="0.45">
      <c r="J730" s="3"/>
      <c r="K730" s="3"/>
    </row>
    <row r="731" spans="10:11" x14ac:dyDescent="0.45">
      <c r="J731" s="3"/>
      <c r="K731" s="3"/>
    </row>
    <row r="732" spans="10:11" x14ac:dyDescent="0.45">
      <c r="J732" s="3"/>
      <c r="K732" s="3"/>
    </row>
    <row r="733" spans="10:11" x14ac:dyDescent="0.45">
      <c r="J733" s="3"/>
      <c r="K733" s="3"/>
    </row>
    <row r="734" spans="10:11" x14ac:dyDescent="0.45">
      <c r="J734" s="3"/>
      <c r="K734" s="3"/>
    </row>
    <row r="735" spans="10:11" x14ac:dyDescent="0.45">
      <c r="J735" s="3"/>
      <c r="K735" s="3"/>
    </row>
    <row r="736" spans="10:11" x14ac:dyDescent="0.45">
      <c r="J736" s="3"/>
      <c r="K736" s="3"/>
    </row>
    <row r="737" spans="10:11" x14ac:dyDescent="0.45">
      <c r="J737" s="3"/>
      <c r="K737" s="3"/>
    </row>
    <row r="738" spans="10:11" x14ac:dyDescent="0.45">
      <c r="J738" s="3"/>
      <c r="K738" s="3"/>
    </row>
    <row r="739" spans="10:11" x14ac:dyDescent="0.45">
      <c r="J739" s="3"/>
      <c r="K739" s="3"/>
    </row>
    <row r="740" spans="10:11" x14ac:dyDescent="0.45">
      <c r="J740" s="3"/>
      <c r="K740" s="3"/>
    </row>
    <row r="741" spans="10:11" x14ac:dyDescent="0.45">
      <c r="J741" s="3"/>
      <c r="K741" s="3"/>
    </row>
    <row r="742" spans="10:11" x14ac:dyDescent="0.45">
      <c r="J742" s="3"/>
      <c r="K742" s="3"/>
    </row>
    <row r="743" spans="10:11" x14ac:dyDescent="0.45">
      <c r="J743" s="3"/>
      <c r="K743" s="3"/>
    </row>
    <row r="744" spans="10:11" x14ac:dyDescent="0.45">
      <c r="J744" s="3"/>
      <c r="K744" s="3"/>
    </row>
    <row r="745" spans="10:11" x14ac:dyDescent="0.45">
      <c r="J745" s="3"/>
      <c r="K745" s="3"/>
    </row>
    <row r="746" spans="10:11" x14ac:dyDescent="0.45">
      <c r="J746" s="3"/>
      <c r="K746" s="3"/>
    </row>
    <row r="747" spans="10:11" x14ac:dyDescent="0.45">
      <c r="J747" s="3"/>
      <c r="K747" s="3"/>
    </row>
    <row r="748" spans="10:11" x14ac:dyDescent="0.45">
      <c r="J748" s="3"/>
      <c r="K748" s="3"/>
    </row>
    <row r="749" spans="10:11" x14ac:dyDescent="0.45">
      <c r="J749" s="3"/>
      <c r="K749" s="3"/>
    </row>
    <row r="750" spans="10:11" x14ac:dyDescent="0.45">
      <c r="J750" s="3"/>
      <c r="K750" s="3"/>
    </row>
    <row r="751" spans="10:11" x14ac:dyDescent="0.45">
      <c r="J751" s="3"/>
      <c r="K751" s="3"/>
    </row>
    <row r="752" spans="10:11" x14ac:dyDescent="0.45">
      <c r="J752" s="3"/>
      <c r="K752" s="3"/>
    </row>
    <row r="753" spans="10:11" x14ac:dyDescent="0.45">
      <c r="J753" s="3"/>
      <c r="K753" s="3"/>
    </row>
    <row r="754" spans="10:11" x14ac:dyDescent="0.45">
      <c r="J754" s="3"/>
      <c r="K754" s="3"/>
    </row>
    <row r="755" spans="10:11" x14ac:dyDescent="0.45">
      <c r="J755" s="3"/>
      <c r="K755" s="3"/>
    </row>
    <row r="756" spans="10:11" x14ac:dyDescent="0.45">
      <c r="J756" s="3"/>
      <c r="K756" s="3"/>
    </row>
    <row r="757" spans="10:11" x14ac:dyDescent="0.45">
      <c r="J757" s="3"/>
      <c r="K757" s="3"/>
    </row>
    <row r="758" spans="10:11" x14ac:dyDescent="0.45">
      <c r="J758" s="3"/>
      <c r="K758" s="3"/>
    </row>
    <row r="759" spans="10:11" x14ac:dyDescent="0.45">
      <c r="J759" s="3"/>
      <c r="K759" s="3"/>
    </row>
    <row r="760" spans="10:11" x14ac:dyDescent="0.45">
      <c r="J760" s="3"/>
      <c r="K760" s="3"/>
    </row>
    <row r="761" spans="10:11" x14ac:dyDescent="0.45">
      <c r="J761" s="3"/>
      <c r="K761" s="3"/>
    </row>
    <row r="762" spans="10:11" x14ac:dyDescent="0.45">
      <c r="J762" s="3"/>
      <c r="K762" s="3"/>
    </row>
    <row r="763" spans="10:11" x14ac:dyDescent="0.45">
      <c r="J763" s="3"/>
      <c r="K763" s="3"/>
    </row>
    <row r="764" spans="10:11" x14ac:dyDescent="0.45">
      <c r="J764" s="3"/>
      <c r="K764" s="3"/>
    </row>
    <row r="765" spans="10:11" x14ac:dyDescent="0.45">
      <c r="J765" s="3"/>
      <c r="K765" s="3"/>
    </row>
    <row r="766" spans="10:11" x14ac:dyDescent="0.45">
      <c r="J766" s="3"/>
      <c r="K766" s="3"/>
    </row>
    <row r="767" spans="10:11" x14ac:dyDescent="0.45">
      <c r="J767" s="3"/>
      <c r="K767" s="3"/>
    </row>
    <row r="768" spans="10:11" x14ac:dyDescent="0.45">
      <c r="J768" s="3"/>
      <c r="K768" s="3"/>
    </row>
    <row r="769" spans="10:11" x14ac:dyDescent="0.45">
      <c r="J769" s="3"/>
      <c r="K769" s="3"/>
    </row>
    <row r="770" spans="10:11" x14ac:dyDescent="0.45">
      <c r="J770" s="3"/>
      <c r="K770" s="3"/>
    </row>
    <row r="771" spans="10:11" x14ac:dyDescent="0.45">
      <c r="J771" s="3"/>
      <c r="K771" s="3"/>
    </row>
    <row r="772" spans="10:11" x14ac:dyDescent="0.45">
      <c r="J772" s="3"/>
      <c r="K772" s="3"/>
    </row>
    <row r="773" spans="10:11" x14ac:dyDescent="0.45">
      <c r="J773" s="3"/>
      <c r="K773" s="3"/>
    </row>
    <row r="774" spans="10:11" x14ac:dyDescent="0.45">
      <c r="J774" s="3"/>
      <c r="K774" s="3"/>
    </row>
    <row r="775" spans="10:11" x14ac:dyDescent="0.45">
      <c r="J775" s="3"/>
      <c r="K775" s="3"/>
    </row>
    <row r="776" spans="10:11" x14ac:dyDescent="0.45">
      <c r="J776" s="3"/>
      <c r="K776" s="3"/>
    </row>
    <row r="777" spans="10:11" x14ac:dyDescent="0.45">
      <c r="J777" s="3"/>
      <c r="K777" s="3"/>
    </row>
    <row r="778" spans="10:11" x14ac:dyDescent="0.45">
      <c r="J778" s="3"/>
      <c r="K778" s="3"/>
    </row>
    <row r="779" spans="10:11" x14ac:dyDescent="0.45">
      <c r="J779" s="3"/>
      <c r="K779" s="3"/>
    </row>
    <row r="780" spans="10:11" x14ac:dyDescent="0.45">
      <c r="J780" s="3"/>
      <c r="K780" s="3"/>
    </row>
    <row r="781" spans="10:11" x14ac:dyDescent="0.45">
      <c r="J781" s="3"/>
      <c r="K781" s="3"/>
    </row>
    <row r="782" spans="10:11" x14ac:dyDescent="0.45">
      <c r="J782" s="3"/>
      <c r="K782" s="3"/>
    </row>
    <row r="783" spans="10:11" x14ac:dyDescent="0.45">
      <c r="J783" s="3"/>
      <c r="K783" s="3"/>
    </row>
    <row r="784" spans="10:11" x14ac:dyDescent="0.45">
      <c r="J784" s="3"/>
      <c r="K784" s="3"/>
    </row>
    <row r="785" spans="10:11" x14ac:dyDescent="0.45">
      <c r="J785" s="3"/>
      <c r="K785" s="3"/>
    </row>
    <row r="786" spans="10:11" x14ac:dyDescent="0.45">
      <c r="J786" s="3"/>
      <c r="K786" s="3"/>
    </row>
    <row r="787" spans="10:11" x14ac:dyDescent="0.45">
      <c r="J787" s="3"/>
      <c r="K787" s="3"/>
    </row>
    <row r="788" spans="10:11" x14ac:dyDescent="0.45">
      <c r="J788" s="3"/>
      <c r="K788" s="3"/>
    </row>
    <row r="789" spans="10:11" x14ac:dyDescent="0.45">
      <c r="J789" s="3"/>
      <c r="K789" s="3"/>
    </row>
    <row r="790" spans="10:11" x14ac:dyDescent="0.45">
      <c r="J790" s="3"/>
      <c r="K790" s="3"/>
    </row>
    <row r="791" spans="10:11" x14ac:dyDescent="0.45">
      <c r="J791" s="3"/>
      <c r="K791" s="3"/>
    </row>
    <row r="792" spans="10:11" x14ac:dyDescent="0.45">
      <c r="J792" s="3"/>
      <c r="K792" s="3"/>
    </row>
    <row r="793" spans="10:11" x14ac:dyDescent="0.45">
      <c r="J793" s="3"/>
      <c r="K793" s="3"/>
    </row>
    <row r="794" spans="10:11" x14ac:dyDescent="0.45">
      <c r="J794" s="3"/>
      <c r="K794" s="3"/>
    </row>
    <row r="795" spans="10:11" x14ac:dyDescent="0.45">
      <c r="J795" s="3"/>
      <c r="K795" s="3"/>
    </row>
    <row r="796" spans="10:11" x14ac:dyDescent="0.45">
      <c r="J796" s="3"/>
      <c r="K796" s="3"/>
    </row>
    <row r="797" spans="10:11" x14ac:dyDescent="0.45">
      <c r="J797" s="3"/>
      <c r="K797" s="3"/>
    </row>
    <row r="798" spans="10:11" x14ac:dyDescent="0.45">
      <c r="J798" s="3"/>
      <c r="K798" s="3"/>
    </row>
    <row r="799" spans="10:11" x14ac:dyDescent="0.45">
      <c r="J799" s="3"/>
      <c r="K799" s="3"/>
    </row>
    <row r="800" spans="10:11" x14ac:dyDescent="0.45">
      <c r="J800" s="3"/>
      <c r="K800" s="3"/>
    </row>
    <row r="801" spans="10:11" x14ac:dyDescent="0.45">
      <c r="J801" s="3"/>
      <c r="K801" s="3"/>
    </row>
    <row r="802" spans="10:11" x14ac:dyDescent="0.45">
      <c r="J802" s="3"/>
      <c r="K802" s="3"/>
    </row>
    <row r="803" spans="10:11" x14ac:dyDescent="0.45">
      <c r="J803" s="3"/>
      <c r="K803" s="3"/>
    </row>
    <row r="804" spans="10:11" x14ac:dyDescent="0.45">
      <c r="J804" s="3"/>
      <c r="K804" s="3"/>
    </row>
    <row r="805" spans="10:11" x14ac:dyDescent="0.45">
      <c r="J805" s="3"/>
      <c r="K805" s="3"/>
    </row>
    <row r="806" spans="10:11" x14ac:dyDescent="0.45">
      <c r="J806" s="3"/>
      <c r="K806" s="3"/>
    </row>
    <row r="807" spans="10:11" x14ac:dyDescent="0.45">
      <c r="J807" s="3"/>
      <c r="K807" s="3"/>
    </row>
    <row r="808" spans="10:11" x14ac:dyDescent="0.45">
      <c r="J808" s="3"/>
      <c r="K808" s="3"/>
    </row>
    <row r="809" spans="10:11" x14ac:dyDescent="0.45">
      <c r="J809" s="3"/>
      <c r="K809" s="3"/>
    </row>
    <row r="810" spans="10:11" x14ac:dyDescent="0.45">
      <c r="J810" s="3"/>
      <c r="K810" s="3"/>
    </row>
    <row r="811" spans="10:11" x14ac:dyDescent="0.45">
      <c r="J811" s="3"/>
      <c r="K811" s="3"/>
    </row>
    <row r="812" spans="10:11" x14ac:dyDescent="0.45">
      <c r="J812" s="3"/>
      <c r="K812" s="3"/>
    </row>
    <row r="813" spans="10:11" x14ac:dyDescent="0.45">
      <c r="J813" s="3"/>
      <c r="K813" s="3"/>
    </row>
    <row r="814" spans="10:11" x14ac:dyDescent="0.45">
      <c r="J814" s="3"/>
      <c r="K814" s="3"/>
    </row>
    <row r="815" spans="10:11" x14ac:dyDescent="0.45">
      <c r="J815" s="3"/>
      <c r="K815" s="3"/>
    </row>
    <row r="816" spans="10:11" x14ac:dyDescent="0.45">
      <c r="J816" s="3"/>
      <c r="K816" s="3"/>
    </row>
    <row r="817" spans="10:11" x14ac:dyDescent="0.45">
      <c r="J817" s="3"/>
      <c r="K817" s="3"/>
    </row>
    <row r="818" spans="10:11" x14ac:dyDescent="0.45">
      <c r="J818" s="3"/>
      <c r="K818" s="3"/>
    </row>
    <row r="819" spans="10:11" x14ac:dyDescent="0.45">
      <c r="J819" s="3"/>
      <c r="K819" s="3"/>
    </row>
    <row r="820" spans="10:11" x14ac:dyDescent="0.45">
      <c r="J820" s="3"/>
      <c r="K820" s="3"/>
    </row>
    <row r="821" spans="10:11" x14ac:dyDescent="0.45">
      <c r="J821" s="3"/>
      <c r="K821" s="3"/>
    </row>
    <row r="822" spans="10:11" x14ac:dyDescent="0.45">
      <c r="J822" s="3"/>
      <c r="K822" s="3"/>
    </row>
    <row r="823" spans="10:11" x14ac:dyDescent="0.45">
      <c r="J823" s="3"/>
      <c r="K823" s="3"/>
    </row>
    <row r="824" spans="10:11" x14ac:dyDescent="0.45">
      <c r="J824" s="3"/>
      <c r="K824" s="3"/>
    </row>
    <row r="825" spans="10:11" x14ac:dyDescent="0.45">
      <c r="J825" s="3"/>
      <c r="K825" s="3"/>
    </row>
    <row r="826" spans="10:11" x14ac:dyDescent="0.45">
      <c r="J826" s="3"/>
      <c r="K826" s="3"/>
    </row>
    <row r="827" spans="10:11" x14ac:dyDescent="0.45">
      <c r="J827" s="3"/>
      <c r="K827" s="3"/>
    </row>
    <row r="828" spans="10:11" x14ac:dyDescent="0.45">
      <c r="J828" s="3"/>
      <c r="K828" s="3"/>
    </row>
    <row r="829" spans="10:11" x14ac:dyDescent="0.45">
      <c r="J829" s="3"/>
      <c r="K829" s="3"/>
    </row>
    <row r="830" spans="10:11" x14ac:dyDescent="0.45">
      <c r="J830" s="3"/>
      <c r="K830" s="3"/>
    </row>
    <row r="831" spans="10:11" x14ac:dyDescent="0.45">
      <c r="J831" s="3"/>
      <c r="K831" s="3"/>
    </row>
    <row r="832" spans="10:11" x14ac:dyDescent="0.45">
      <c r="J832" s="3"/>
      <c r="K832" s="3"/>
    </row>
    <row r="833" spans="10:11" x14ac:dyDescent="0.45">
      <c r="J833" s="3"/>
      <c r="K833" s="3"/>
    </row>
    <row r="834" spans="10:11" x14ac:dyDescent="0.45">
      <c r="J834" s="3"/>
      <c r="K834" s="3"/>
    </row>
    <row r="835" spans="10:11" x14ac:dyDescent="0.45">
      <c r="J835" s="3"/>
      <c r="K835" s="3"/>
    </row>
    <row r="836" spans="10:11" x14ac:dyDescent="0.45">
      <c r="J836" s="3"/>
      <c r="K836" s="3"/>
    </row>
    <row r="837" spans="10:11" x14ac:dyDescent="0.45">
      <c r="J837" s="3"/>
      <c r="K837" s="3"/>
    </row>
    <row r="838" spans="10:11" x14ac:dyDescent="0.45">
      <c r="J838" s="3"/>
      <c r="K838" s="3"/>
    </row>
    <row r="839" spans="10:11" x14ac:dyDescent="0.45">
      <c r="J839" s="3"/>
      <c r="K839" s="3"/>
    </row>
    <row r="840" spans="10:11" x14ac:dyDescent="0.45">
      <c r="J840" s="3"/>
      <c r="K840" s="3"/>
    </row>
    <row r="841" spans="10:11" x14ac:dyDescent="0.45">
      <c r="J841" s="3"/>
      <c r="K841" s="3"/>
    </row>
    <row r="842" spans="10:11" x14ac:dyDescent="0.45">
      <c r="J842" s="3"/>
      <c r="K842" s="3"/>
    </row>
    <row r="843" spans="10:11" x14ac:dyDescent="0.45">
      <c r="J843" s="3"/>
      <c r="K843" s="3"/>
    </row>
    <row r="844" spans="10:11" x14ac:dyDescent="0.45">
      <c r="J844" s="3"/>
      <c r="K844" s="3"/>
    </row>
    <row r="845" spans="10:11" x14ac:dyDescent="0.45">
      <c r="J845" s="3"/>
      <c r="K845" s="3"/>
    </row>
    <row r="846" spans="10:11" x14ac:dyDescent="0.45">
      <c r="J846" s="3"/>
      <c r="K846" s="3"/>
    </row>
    <row r="847" spans="10:11" x14ac:dyDescent="0.45">
      <c r="J847" s="3"/>
      <c r="K847" s="3"/>
    </row>
    <row r="848" spans="10:11" x14ac:dyDescent="0.45">
      <c r="J848" s="3"/>
      <c r="K848" s="3"/>
    </row>
    <row r="849" spans="10:11" x14ac:dyDescent="0.45">
      <c r="J849" s="3"/>
      <c r="K849" s="3"/>
    </row>
    <row r="850" spans="10:11" x14ac:dyDescent="0.45">
      <c r="J850" s="3"/>
      <c r="K850" s="3"/>
    </row>
    <row r="851" spans="10:11" x14ac:dyDescent="0.45">
      <c r="J851" s="3"/>
      <c r="K851" s="3"/>
    </row>
    <row r="852" spans="10:11" x14ac:dyDescent="0.45">
      <c r="J852" s="3"/>
      <c r="K852" s="3"/>
    </row>
    <row r="853" spans="10:11" x14ac:dyDescent="0.45">
      <c r="J853" s="3"/>
      <c r="K853" s="3"/>
    </row>
    <row r="854" spans="10:11" x14ac:dyDescent="0.45">
      <c r="J854" s="3"/>
      <c r="K854" s="3"/>
    </row>
    <row r="855" spans="10:11" x14ac:dyDescent="0.45">
      <c r="J855" s="3"/>
      <c r="K855" s="3"/>
    </row>
    <row r="856" spans="10:11" x14ac:dyDescent="0.45">
      <c r="J856" s="3"/>
      <c r="K856" s="3"/>
    </row>
    <row r="857" spans="10:11" x14ac:dyDescent="0.45">
      <c r="J857" s="3"/>
      <c r="K857" s="3"/>
    </row>
    <row r="858" spans="10:11" x14ac:dyDescent="0.45">
      <c r="J858" s="3"/>
      <c r="K858" s="3"/>
    </row>
    <row r="859" spans="10:11" x14ac:dyDescent="0.45">
      <c r="J859" s="3"/>
      <c r="K859" s="3"/>
    </row>
    <row r="860" spans="10:11" x14ac:dyDescent="0.45">
      <c r="J860" s="3"/>
      <c r="K860" s="3"/>
    </row>
    <row r="861" spans="10:11" x14ac:dyDescent="0.45">
      <c r="J861" s="3"/>
      <c r="K861" s="3"/>
    </row>
    <row r="862" spans="10:11" x14ac:dyDescent="0.45">
      <c r="J862" s="3"/>
      <c r="K862" s="3"/>
    </row>
    <row r="863" spans="10:11" x14ac:dyDescent="0.45">
      <c r="J863" s="3"/>
      <c r="K863" s="3"/>
    </row>
    <row r="864" spans="10:11" x14ac:dyDescent="0.45">
      <c r="J864" s="3"/>
      <c r="K864" s="3"/>
    </row>
    <row r="865" spans="10:11" x14ac:dyDescent="0.45">
      <c r="J865" s="3"/>
      <c r="K865" s="3"/>
    </row>
    <row r="866" spans="10:11" x14ac:dyDescent="0.45">
      <c r="J866" s="3"/>
      <c r="K866" s="3"/>
    </row>
    <row r="867" spans="10:11" x14ac:dyDescent="0.45">
      <c r="J867" s="3"/>
      <c r="K867" s="3"/>
    </row>
    <row r="868" spans="10:11" x14ac:dyDescent="0.45">
      <c r="J868" s="3"/>
      <c r="K868" s="3"/>
    </row>
    <row r="869" spans="10:11" x14ac:dyDescent="0.45">
      <c r="J869" s="3"/>
      <c r="K869" s="3"/>
    </row>
    <row r="870" spans="10:11" x14ac:dyDescent="0.45">
      <c r="J870" s="3"/>
      <c r="K870" s="3"/>
    </row>
    <row r="871" spans="10:11" x14ac:dyDescent="0.45">
      <c r="J871" s="3"/>
      <c r="K871" s="3"/>
    </row>
    <row r="872" spans="10:11" x14ac:dyDescent="0.45">
      <c r="J872" s="3"/>
      <c r="K872" s="3"/>
    </row>
    <row r="873" spans="10:11" x14ac:dyDescent="0.45">
      <c r="J873" s="3"/>
      <c r="K873" s="3"/>
    </row>
    <row r="874" spans="10:11" x14ac:dyDescent="0.45">
      <c r="J874" s="3"/>
      <c r="K874" s="3"/>
    </row>
    <row r="875" spans="10:11" x14ac:dyDescent="0.45">
      <c r="J875" s="3"/>
      <c r="K875" s="3"/>
    </row>
    <row r="876" spans="10:11" x14ac:dyDescent="0.45">
      <c r="J876" s="3"/>
      <c r="K876" s="3"/>
    </row>
    <row r="877" spans="10:11" x14ac:dyDescent="0.45">
      <c r="J877" s="3"/>
      <c r="K877" s="3"/>
    </row>
    <row r="878" spans="10:11" x14ac:dyDescent="0.45">
      <c r="J878" s="3"/>
      <c r="K878" s="3"/>
    </row>
    <row r="879" spans="10:11" x14ac:dyDescent="0.45">
      <c r="J879" s="3"/>
      <c r="K879" s="3"/>
    </row>
    <row r="880" spans="10:11" x14ac:dyDescent="0.45">
      <c r="J880" s="3"/>
      <c r="K880" s="3"/>
    </row>
    <row r="881" spans="10:11" x14ac:dyDescent="0.45">
      <c r="J881" s="3"/>
      <c r="K881" s="3"/>
    </row>
    <row r="882" spans="10:11" x14ac:dyDescent="0.45">
      <c r="J882" s="3"/>
      <c r="K882" s="3"/>
    </row>
    <row r="883" spans="10:11" x14ac:dyDescent="0.45">
      <c r="J883" s="3"/>
      <c r="K883" s="3"/>
    </row>
    <row r="884" spans="10:11" x14ac:dyDescent="0.45">
      <c r="J884" s="3"/>
      <c r="K884" s="3"/>
    </row>
    <row r="885" spans="10:11" x14ac:dyDescent="0.45">
      <c r="J885" s="3"/>
      <c r="K885" s="3"/>
    </row>
    <row r="886" spans="10:11" x14ac:dyDescent="0.45">
      <c r="J886" s="3"/>
      <c r="K886" s="3"/>
    </row>
    <row r="887" spans="10:11" x14ac:dyDescent="0.45">
      <c r="J887" s="3"/>
      <c r="K887" s="3"/>
    </row>
    <row r="888" spans="10:11" x14ac:dyDescent="0.45">
      <c r="J888" s="3"/>
      <c r="K888" s="3"/>
    </row>
    <row r="889" spans="10:11" x14ac:dyDescent="0.45">
      <c r="J889" s="3"/>
      <c r="K889" s="3"/>
    </row>
    <row r="890" spans="10:11" x14ac:dyDescent="0.45">
      <c r="J890" s="3"/>
      <c r="K890" s="3"/>
    </row>
    <row r="891" spans="10:11" x14ac:dyDescent="0.45">
      <c r="J891" s="3"/>
      <c r="K891" s="3"/>
    </row>
    <row r="892" spans="10:11" x14ac:dyDescent="0.45">
      <c r="J892" s="3"/>
      <c r="K892" s="3"/>
    </row>
    <row r="893" spans="10:11" x14ac:dyDescent="0.45">
      <c r="J893" s="3"/>
      <c r="K893" s="3"/>
    </row>
    <row r="894" spans="10:11" x14ac:dyDescent="0.45">
      <c r="J894" s="3"/>
      <c r="K894" s="3"/>
    </row>
    <row r="895" spans="10:11" x14ac:dyDescent="0.45">
      <c r="J895" s="3"/>
      <c r="K895" s="3"/>
    </row>
    <row r="896" spans="10:11" x14ac:dyDescent="0.45">
      <c r="J896" s="3"/>
      <c r="K896" s="3"/>
    </row>
    <row r="897" spans="10:11" x14ac:dyDescent="0.45">
      <c r="J897" s="3"/>
      <c r="K897" s="3"/>
    </row>
    <row r="898" spans="10:11" x14ac:dyDescent="0.45">
      <c r="J898" s="3"/>
      <c r="K898" s="3"/>
    </row>
    <row r="899" spans="10:11" x14ac:dyDescent="0.45">
      <c r="J899" s="3"/>
      <c r="K899" s="3"/>
    </row>
    <row r="900" spans="10:11" x14ac:dyDescent="0.45">
      <c r="J900" s="3"/>
      <c r="K900" s="3"/>
    </row>
    <row r="901" spans="10:11" x14ac:dyDescent="0.45">
      <c r="J901" s="3"/>
      <c r="K901" s="3"/>
    </row>
    <row r="902" spans="10:11" x14ac:dyDescent="0.45">
      <c r="J902" s="3"/>
      <c r="K902" s="3"/>
    </row>
    <row r="903" spans="10:11" x14ac:dyDescent="0.45">
      <c r="J903" s="3"/>
      <c r="K903" s="3"/>
    </row>
    <row r="904" spans="10:11" x14ac:dyDescent="0.45">
      <c r="J904" s="3"/>
      <c r="K904" s="3"/>
    </row>
    <row r="905" spans="10:11" x14ac:dyDescent="0.45">
      <c r="J905" s="3"/>
      <c r="K905" s="3"/>
    </row>
    <row r="906" spans="10:11" x14ac:dyDescent="0.45">
      <c r="J906" s="3"/>
      <c r="K906" s="3"/>
    </row>
    <row r="907" spans="10:11" x14ac:dyDescent="0.45">
      <c r="J907" s="3"/>
      <c r="K907" s="3"/>
    </row>
    <row r="908" spans="10:11" x14ac:dyDescent="0.45">
      <c r="J908" s="3"/>
      <c r="K908" s="3"/>
    </row>
    <row r="909" spans="10:11" x14ac:dyDescent="0.45">
      <c r="J909" s="3"/>
      <c r="K909" s="3"/>
    </row>
    <row r="910" spans="10:11" x14ac:dyDescent="0.45">
      <c r="J910" s="3"/>
      <c r="K910" s="3"/>
    </row>
    <row r="911" spans="10:11" x14ac:dyDescent="0.45">
      <c r="J911" s="3"/>
      <c r="K911" s="3"/>
    </row>
    <row r="912" spans="10:11" x14ac:dyDescent="0.45">
      <c r="J912" s="3"/>
      <c r="K912" s="3"/>
    </row>
    <row r="913" spans="10:11" x14ac:dyDescent="0.45">
      <c r="J913" s="3"/>
      <c r="K913" s="3"/>
    </row>
    <row r="914" spans="10:11" x14ac:dyDescent="0.45">
      <c r="J914" s="3"/>
      <c r="K914" s="3"/>
    </row>
    <row r="915" spans="10:11" x14ac:dyDescent="0.45">
      <c r="J915" s="3"/>
      <c r="K915" s="3"/>
    </row>
    <row r="916" spans="10:11" x14ac:dyDescent="0.45">
      <c r="J916" s="3"/>
      <c r="K916" s="3"/>
    </row>
    <row r="917" spans="10:11" x14ac:dyDescent="0.45">
      <c r="J917" s="3"/>
      <c r="K917" s="3"/>
    </row>
    <row r="918" spans="10:11" x14ac:dyDescent="0.45">
      <c r="J918" s="3"/>
      <c r="K918" s="3"/>
    </row>
    <row r="919" spans="10:11" x14ac:dyDescent="0.45">
      <c r="J919" s="3"/>
      <c r="K919" s="3"/>
    </row>
    <row r="920" spans="10:11" x14ac:dyDescent="0.45">
      <c r="J920" s="3"/>
      <c r="K920" s="3"/>
    </row>
    <row r="921" spans="10:11" x14ac:dyDescent="0.45">
      <c r="J921" s="3"/>
      <c r="K921" s="3"/>
    </row>
    <row r="922" spans="10:11" x14ac:dyDescent="0.45">
      <c r="J922" s="3"/>
      <c r="K922" s="3"/>
    </row>
    <row r="923" spans="10:11" x14ac:dyDescent="0.45">
      <c r="J923" s="3"/>
      <c r="K923" s="3"/>
    </row>
    <row r="924" spans="10:11" x14ac:dyDescent="0.45">
      <c r="J924" s="3"/>
      <c r="K924" s="3"/>
    </row>
    <row r="925" spans="10:11" x14ac:dyDescent="0.45">
      <c r="J925" s="3"/>
      <c r="K925" s="3"/>
    </row>
    <row r="926" spans="10:11" x14ac:dyDescent="0.45">
      <c r="J926" s="3"/>
      <c r="K926" s="3"/>
    </row>
    <row r="927" spans="10:11" x14ac:dyDescent="0.45">
      <c r="J927" s="3"/>
      <c r="K927" s="3"/>
    </row>
    <row r="928" spans="10:11" x14ac:dyDescent="0.45">
      <c r="J928" s="3"/>
      <c r="K928" s="3"/>
    </row>
    <row r="929" spans="10:11" x14ac:dyDescent="0.45">
      <c r="J929" s="3"/>
      <c r="K929" s="3"/>
    </row>
    <row r="930" spans="10:11" x14ac:dyDescent="0.45">
      <c r="J930" s="3"/>
      <c r="K930" s="3"/>
    </row>
    <row r="931" spans="10:11" x14ac:dyDescent="0.45">
      <c r="J931" s="3"/>
      <c r="K931" s="3"/>
    </row>
    <row r="932" spans="10:11" x14ac:dyDescent="0.45">
      <c r="J932" s="3"/>
      <c r="K932" s="3"/>
    </row>
    <row r="933" spans="10:11" x14ac:dyDescent="0.45">
      <c r="J933" s="3"/>
      <c r="K933" s="3"/>
    </row>
    <row r="934" spans="10:11" x14ac:dyDescent="0.45">
      <c r="J934" s="3"/>
      <c r="K934" s="3"/>
    </row>
    <row r="935" spans="10:11" x14ac:dyDescent="0.45">
      <c r="J935" s="3"/>
      <c r="K935" s="3"/>
    </row>
    <row r="936" spans="10:11" x14ac:dyDescent="0.45">
      <c r="J936" s="3"/>
      <c r="K936" s="3"/>
    </row>
    <row r="937" spans="10:11" x14ac:dyDescent="0.45">
      <c r="J937" s="3"/>
      <c r="K937" s="3"/>
    </row>
    <row r="938" spans="10:11" x14ac:dyDescent="0.45">
      <c r="J938" s="3"/>
      <c r="K938" s="3"/>
    </row>
    <row r="939" spans="10:11" x14ac:dyDescent="0.45">
      <c r="J939" s="3"/>
      <c r="K939" s="3"/>
    </row>
    <row r="940" spans="10:11" x14ac:dyDescent="0.45">
      <c r="J940" s="3"/>
      <c r="K940" s="3"/>
    </row>
    <row r="941" spans="10:11" x14ac:dyDescent="0.45">
      <c r="J941" s="3"/>
      <c r="K941" s="3"/>
    </row>
    <row r="942" spans="10:11" x14ac:dyDescent="0.45">
      <c r="J942" s="3"/>
      <c r="K942" s="3"/>
    </row>
    <row r="943" spans="10:11" x14ac:dyDescent="0.45">
      <c r="J943" s="3"/>
      <c r="K943" s="3"/>
    </row>
    <row r="944" spans="10:11" x14ac:dyDescent="0.45">
      <c r="J944" s="3"/>
      <c r="K944" s="3"/>
    </row>
    <row r="945" spans="10:11" x14ac:dyDescent="0.45">
      <c r="J945" s="3"/>
      <c r="K945" s="3"/>
    </row>
    <row r="946" spans="10:11" x14ac:dyDescent="0.45">
      <c r="J946" s="3"/>
      <c r="K946" s="3"/>
    </row>
    <row r="947" spans="10:11" x14ac:dyDescent="0.45">
      <c r="J947" s="3"/>
      <c r="K947" s="3"/>
    </row>
    <row r="948" spans="10:11" x14ac:dyDescent="0.45">
      <c r="J948" s="3"/>
      <c r="K948" s="3"/>
    </row>
    <row r="949" spans="10:11" x14ac:dyDescent="0.45">
      <c r="J949" s="3"/>
      <c r="K949" s="3"/>
    </row>
    <row r="950" spans="10:11" x14ac:dyDescent="0.45">
      <c r="J950" s="3"/>
      <c r="K950" s="3"/>
    </row>
    <row r="951" spans="10:11" x14ac:dyDescent="0.45">
      <c r="J951" s="3"/>
      <c r="K951" s="3"/>
    </row>
    <row r="952" spans="10:11" x14ac:dyDescent="0.45">
      <c r="J952" s="3"/>
      <c r="K952" s="3"/>
    </row>
    <row r="953" spans="10:11" x14ac:dyDescent="0.45">
      <c r="J953" s="3"/>
      <c r="K953" s="3"/>
    </row>
    <row r="954" spans="10:11" x14ac:dyDescent="0.45">
      <c r="J954" s="3"/>
      <c r="K954" s="3"/>
    </row>
    <row r="955" spans="10:11" x14ac:dyDescent="0.45">
      <c r="J955" s="3"/>
      <c r="K955" s="3"/>
    </row>
    <row r="956" spans="10:11" x14ac:dyDescent="0.45">
      <c r="J956" s="3"/>
      <c r="K956" s="3"/>
    </row>
    <row r="957" spans="10:11" x14ac:dyDescent="0.45">
      <c r="J957" s="3"/>
      <c r="K957" s="3"/>
    </row>
    <row r="958" spans="10:11" x14ac:dyDescent="0.45">
      <c r="J958" s="3"/>
      <c r="K958" s="3"/>
    </row>
    <row r="959" spans="10:11" x14ac:dyDescent="0.45">
      <c r="J959" s="3"/>
      <c r="K959" s="3"/>
    </row>
    <row r="960" spans="10:11" x14ac:dyDescent="0.45">
      <c r="J960" s="3"/>
      <c r="K960" s="3"/>
    </row>
    <row r="961" spans="10:11" x14ac:dyDescent="0.45">
      <c r="J961" s="3"/>
      <c r="K961" s="3"/>
    </row>
    <row r="962" spans="10:11" x14ac:dyDescent="0.45">
      <c r="J962" s="3"/>
      <c r="K962" s="3"/>
    </row>
    <row r="963" spans="10:11" x14ac:dyDescent="0.45">
      <c r="J963" s="3"/>
      <c r="K963" s="3"/>
    </row>
    <row r="964" spans="10:11" x14ac:dyDescent="0.45">
      <c r="J964" s="3"/>
      <c r="K964" s="3"/>
    </row>
    <row r="965" spans="10:11" x14ac:dyDescent="0.45">
      <c r="J965" s="3"/>
      <c r="K965" s="3"/>
    </row>
    <row r="966" spans="10:11" x14ac:dyDescent="0.45">
      <c r="J966" s="3"/>
      <c r="K966" s="3"/>
    </row>
    <row r="967" spans="10:11" x14ac:dyDescent="0.45">
      <c r="J967" s="3"/>
      <c r="K967" s="3"/>
    </row>
    <row r="968" spans="10:11" x14ac:dyDescent="0.45">
      <c r="J968" s="3"/>
      <c r="K968" s="3"/>
    </row>
    <row r="969" spans="10:11" x14ac:dyDescent="0.45">
      <c r="J969" s="3"/>
      <c r="K969" s="3"/>
    </row>
    <row r="970" spans="10:11" x14ac:dyDescent="0.45">
      <c r="J970" s="3"/>
      <c r="K970" s="3"/>
    </row>
    <row r="971" spans="10:11" x14ac:dyDescent="0.45">
      <c r="J971" s="3"/>
      <c r="K971" s="3"/>
    </row>
    <row r="972" spans="10:11" x14ac:dyDescent="0.45">
      <c r="J972" s="3"/>
      <c r="K972" s="3"/>
    </row>
    <row r="973" spans="10:11" x14ac:dyDescent="0.45">
      <c r="J973" s="3"/>
      <c r="K973" s="3"/>
    </row>
    <row r="974" spans="10:11" x14ac:dyDescent="0.45">
      <c r="J974" s="3"/>
      <c r="K974" s="3"/>
    </row>
    <row r="975" spans="10:11" x14ac:dyDescent="0.45">
      <c r="J975" s="3"/>
      <c r="K975" s="3"/>
    </row>
    <row r="976" spans="10:11" x14ac:dyDescent="0.45">
      <c r="J976" s="3"/>
      <c r="K976" s="3"/>
    </row>
    <row r="977" spans="10:11" x14ac:dyDescent="0.45">
      <c r="J977" s="3"/>
      <c r="K977" s="3"/>
    </row>
    <row r="978" spans="10:11" x14ac:dyDescent="0.45">
      <c r="J978" s="3"/>
      <c r="K978" s="3"/>
    </row>
    <row r="979" spans="10:11" x14ac:dyDescent="0.45">
      <c r="J979" s="3"/>
      <c r="K979" s="3"/>
    </row>
    <row r="980" spans="10:11" x14ac:dyDescent="0.45">
      <c r="J980" s="3"/>
      <c r="K980" s="3"/>
    </row>
    <row r="981" spans="10:11" x14ac:dyDescent="0.45">
      <c r="J981" s="3"/>
      <c r="K981" s="3"/>
    </row>
    <row r="982" spans="10:11" x14ac:dyDescent="0.45">
      <c r="J982" s="3"/>
      <c r="K982" s="3"/>
    </row>
    <row r="983" spans="10:11" x14ac:dyDescent="0.45">
      <c r="J983" s="3"/>
      <c r="K983" s="3"/>
    </row>
    <row r="984" spans="10:11" x14ac:dyDescent="0.45">
      <c r="J984" s="3"/>
      <c r="K984" s="3"/>
    </row>
    <row r="985" spans="10:11" x14ac:dyDescent="0.45">
      <c r="J985" s="3"/>
      <c r="K985" s="3"/>
    </row>
    <row r="986" spans="10:11" x14ac:dyDescent="0.45">
      <c r="J986" s="3"/>
      <c r="K986" s="3"/>
    </row>
    <row r="987" spans="10:11" x14ac:dyDescent="0.45">
      <c r="J987" s="3"/>
      <c r="K987" s="3"/>
    </row>
    <row r="988" spans="10:11" x14ac:dyDescent="0.45">
      <c r="J988" s="3"/>
      <c r="K988" s="3"/>
    </row>
    <row r="989" spans="10:11" x14ac:dyDescent="0.45">
      <c r="J989" s="3"/>
      <c r="K989" s="3"/>
    </row>
    <row r="990" spans="10:11" x14ac:dyDescent="0.45">
      <c r="J990" s="3"/>
      <c r="K990" s="3"/>
    </row>
    <row r="991" spans="10:11" x14ac:dyDescent="0.45">
      <c r="J991" s="3"/>
      <c r="K991" s="3"/>
    </row>
    <row r="992" spans="10:11" x14ac:dyDescent="0.45">
      <c r="J992" s="3"/>
      <c r="K992" s="3"/>
    </row>
    <row r="993" spans="10:11" x14ac:dyDescent="0.45">
      <c r="J993" s="3"/>
      <c r="K993" s="3"/>
    </row>
    <row r="994" spans="10:11" x14ac:dyDescent="0.45">
      <c r="J994" s="3"/>
      <c r="K994" s="3"/>
    </row>
    <row r="995" spans="10:11" x14ac:dyDescent="0.45">
      <c r="J995" s="3"/>
      <c r="K995" s="3"/>
    </row>
    <row r="996" spans="10:11" x14ac:dyDescent="0.45">
      <c r="J996" s="3"/>
      <c r="K996" s="3"/>
    </row>
    <row r="997" spans="10:11" x14ac:dyDescent="0.45">
      <c r="J997" s="3"/>
      <c r="K997" s="3"/>
    </row>
    <row r="998" spans="10:11" x14ac:dyDescent="0.45">
      <c r="J998" s="3"/>
      <c r="K998" s="3"/>
    </row>
    <row r="999" spans="10:11" x14ac:dyDescent="0.45">
      <c r="J999" s="3"/>
      <c r="K999" s="3"/>
    </row>
    <row r="1000" spans="10:11" x14ac:dyDescent="0.45">
      <c r="J1000" s="3"/>
      <c r="K1000" s="3"/>
    </row>
    <row r="1001" spans="10:11" x14ac:dyDescent="0.45">
      <c r="J1001" s="3"/>
      <c r="K1001" s="3"/>
    </row>
    <row r="1002" spans="10:11" x14ac:dyDescent="0.45">
      <c r="J1002" s="3"/>
      <c r="K1002" s="3"/>
    </row>
    <row r="1003" spans="10:11" x14ac:dyDescent="0.45">
      <c r="J1003" s="3"/>
      <c r="K1003" s="3"/>
    </row>
    <row r="1004" spans="10:11" x14ac:dyDescent="0.45">
      <c r="J1004" s="3"/>
      <c r="K1004" s="3"/>
    </row>
    <row r="1005" spans="10:11" x14ac:dyDescent="0.45">
      <c r="J1005" s="3"/>
      <c r="K1005" s="3"/>
    </row>
    <row r="1006" spans="10:11" x14ac:dyDescent="0.45">
      <c r="J1006" s="3"/>
      <c r="K1006" s="3"/>
    </row>
    <row r="1007" spans="10:11" x14ac:dyDescent="0.45">
      <c r="J1007" s="3"/>
      <c r="K1007" s="3"/>
    </row>
    <row r="1008" spans="10:11" x14ac:dyDescent="0.45">
      <c r="J1008" s="3"/>
      <c r="K1008" s="3"/>
    </row>
    <row r="1009" spans="10:11" x14ac:dyDescent="0.45">
      <c r="J1009" s="3"/>
      <c r="K1009" s="3"/>
    </row>
    <row r="1010" spans="10:11" x14ac:dyDescent="0.45">
      <c r="J1010" s="3"/>
      <c r="K1010" s="3"/>
    </row>
    <row r="1011" spans="10:11" x14ac:dyDescent="0.45">
      <c r="J1011" s="3"/>
      <c r="K1011" s="3"/>
    </row>
    <row r="1012" spans="10:11" x14ac:dyDescent="0.45">
      <c r="J1012" s="3"/>
      <c r="K1012" s="3"/>
    </row>
    <row r="1013" spans="10:11" x14ac:dyDescent="0.45">
      <c r="J1013" s="3"/>
      <c r="K1013" s="3"/>
    </row>
    <row r="1014" spans="10:11" x14ac:dyDescent="0.45">
      <c r="J1014" s="3"/>
      <c r="K1014" s="3"/>
    </row>
    <row r="1015" spans="10:11" x14ac:dyDescent="0.45">
      <c r="J1015" s="3"/>
      <c r="K1015" s="3"/>
    </row>
    <row r="1016" spans="10:11" x14ac:dyDescent="0.45">
      <c r="J1016" s="3"/>
      <c r="K1016" s="3"/>
    </row>
    <row r="1017" spans="10:11" x14ac:dyDescent="0.45">
      <c r="J1017" s="3"/>
      <c r="K1017" s="3"/>
    </row>
    <row r="1018" spans="10:11" x14ac:dyDescent="0.45">
      <c r="J1018" s="3"/>
      <c r="K1018" s="3"/>
    </row>
    <row r="1019" spans="10:11" x14ac:dyDescent="0.45">
      <c r="J1019" s="3"/>
      <c r="K1019" s="3"/>
    </row>
    <row r="1020" spans="10:11" x14ac:dyDescent="0.45">
      <c r="J1020" s="3"/>
      <c r="K1020" s="3"/>
    </row>
    <row r="1021" spans="10:11" x14ac:dyDescent="0.45">
      <c r="J1021" s="3"/>
      <c r="K1021" s="3"/>
    </row>
    <row r="1022" spans="10:11" x14ac:dyDescent="0.45">
      <c r="J1022" s="3"/>
      <c r="K1022" s="3"/>
    </row>
    <row r="1023" spans="10:11" x14ac:dyDescent="0.45">
      <c r="J1023" s="3"/>
      <c r="K1023" s="3"/>
    </row>
    <row r="1024" spans="10:11" x14ac:dyDescent="0.45">
      <c r="J1024" s="3"/>
      <c r="K1024" s="3"/>
    </row>
    <row r="1025" spans="10:11" x14ac:dyDescent="0.45">
      <c r="J1025" s="3"/>
      <c r="K1025" s="3"/>
    </row>
    <row r="1026" spans="10:11" x14ac:dyDescent="0.45">
      <c r="J1026" s="3"/>
      <c r="K1026" s="3"/>
    </row>
    <row r="1027" spans="10:11" x14ac:dyDescent="0.45">
      <c r="J1027" s="3"/>
      <c r="K1027" s="3"/>
    </row>
    <row r="1028" spans="10:11" x14ac:dyDescent="0.45">
      <c r="J1028" s="3"/>
      <c r="K1028" s="3"/>
    </row>
    <row r="1029" spans="10:11" x14ac:dyDescent="0.45">
      <c r="J1029" s="3"/>
      <c r="K1029" s="3"/>
    </row>
    <row r="1030" spans="10:11" x14ac:dyDescent="0.45">
      <c r="J1030" s="3"/>
      <c r="K1030" s="3"/>
    </row>
    <row r="1031" spans="10:11" x14ac:dyDescent="0.45">
      <c r="J1031" s="3"/>
      <c r="K1031" s="3"/>
    </row>
    <row r="1032" spans="10:11" x14ac:dyDescent="0.45">
      <c r="J1032" s="3"/>
      <c r="K1032" s="3"/>
    </row>
    <row r="1033" spans="10:11" x14ac:dyDescent="0.45">
      <c r="J1033" s="3"/>
      <c r="K1033" s="3"/>
    </row>
    <row r="1034" spans="10:11" x14ac:dyDescent="0.45">
      <c r="J1034" s="3"/>
      <c r="K1034" s="3"/>
    </row>
    <row r="1035" spans="10:11" x14ac:dyDescent="0.45">
      <c r="J1035" s="3"/>
      <c r="K1035" s="3"/>
    </row>
    <row r="1036" spans="10:11" x14ac:dyDescent="0.45">
      <c r="J1036" s="3"/>
      <c r="K1036" s="3"/>
    </row>
    <row r="1037" spans="10:11" x14ac:dyDescent="0.45">
      <c r="J1037" s="3"/>
      <c r="K1037" s="3"/>
    </row>
    <row r="1038" spans="10:11" x14ac:dyDescent="0.45">
      <c r="J1038" s="3"/>
      <c r="K1038" s="3"/>
    </row>
    <row r="1039" spans="10:11" x14ac:dyDescent="0.45">
      <c r="J1039" s="3"/>
      <c r="K1039" s="3"/>
    </row>
    <row r="1040" spans="10:11" x14ac:dyDescent="0.45">
      <c r="J1040" s="3"/>
      <c r="K1040" s="3"/>
    </row>
    <row r="1041" spans="10:11" x14ac:dyDescent="0.45">
      <c r="J1041" s="3"/>
      <c r="K1041" s="3"/>
    </row>
    <row r="1042" spans="10:11" x14ac:dyDescent="0.45">
      <c r="J1042" s="3"/>
      <c r="K1042" s="3"/>
    </row>
    <row r="1043" spans="10:11" x14ac:dyDescent="0.45">
      <c r="J1043" s="3"/>
      <c r="K1043" s="3"/>
    </row>
    <row r="1044" spans="10:11" x14ac:dyDescent="0.45">
      <c r="J1044" s="3"/>
      <c r="K1044" s="3"/>
    </row>
    <row r="1045" spans="10:11" x14ac:dyDescent="0.45">
      <c r="J1045" s="3"/>
      <c r="K1045" s="3"/>
    </row>
    <row r="1046" spans="10:11" x14ac:dyDescent="0.45">
      <c r="J1046" s="3"/>
      <c r="K1046" s="3"/>
    </row>
    <row r="1047" spans="10:11" x14ac:dyDescent="0.45">
      <c r="J1047" s="3"/>
      <c r="K1047" s="3"/>
    </row>
    <row r="1048" spans="10:11" x14ac:dyDescent="0.45">
      <c r="J1048" s="3"/>
      <c r="K1048" s="3"/>
    </row>
    <row r="1049" spans="10:11" x14ac:dyDescent="0.45">
      <c r="J1049" s="3"/>
      <c r="K1049" s="3"/>
    </row>
    <row r="1050" spans="10:11" x14ac:dyDescent="0.45">
      <c r="J1050" s="3"/>
      <c r="K1050" s="3"/>
    </row>
    <row r="1051" spans="10:11" x14ac:dyDescent="0.45">
      <c r="J1051" s="3"/>
      <c r="K1051" s="3"/>
    </row>
    <row r="1052" spans="10:11" x14ac:dyDescent="0.45">
      <c r="J1052" s="3"/>
      <c r="K1052" s="3"/>
    </row>
    <row r="1053" spans="10:11" x14ac:dyDescent="0.45">
      <c r="J1053" s="3"/>
      <c r="K1053" s="3"/>
    </row>
    <row r="1054" spans="10:11" x14ac:dyDescent="0.45">
      <c r="J1054" s="3"/>
      <c r="K1054" s="3"/>
    </row>
    <row r="1055" spans="10:11" x14ac:dyDescent="0.45">
      <c r="J1055" s="3"/>
      <c r="K1055" s="3"/>
    </row>
    <row r="1056" spans="10:11" x14ac:dyDescent="0.45">
      <c r="J1056" s="3"/>
      <c r="K1056" s="3"/>
    </row>
    <row r="1057" spans="10:11" x14ac:dyDescent="0.45">
      <c r="J1057" s="3"/>
      <c r="K1057" s="3"/>
    </row>
    <row r="1058" spans="10:11" x14ac:dyDescent="0.45">
      <c r="J1058" s="3"/>
      <c r="K1058" s="3"/>
    </row>
    <row r="1059" spans="10:11" x14ac:dyDescent="0.45">
      <c r="J1059" s="3"/>
      <c r="K1059" s="3"/>
    </row>
    <row r="1060" spans="10:11" x14ac:dyDescent="0.45">
      <c r="J1060" s="3"/>
      <c r="K1060" s="3"/>
    </row>
    <row r="1061" spans="10:11" x14ac:dyDescent="0.45">
      <c r="J1061" s="3"/>
      <c r="K1061" s="3"/>
    </row>
    <row r="1062" spans="10:11" x14ac:dyDescent="0.45">
      <c r="J1062" s="3"/>
      <c r="K1062" s="3"/>
    </row>
    <row r="1063" spans="10:11" x14ac:dyDescent="0.45">
      <c r="J1063" s="3"/>
      <c r="K1063" s="3"/>
    </row>
    <row r="1064" spans="10:11" x14ac:dyDescent="0.45">
      <c r="J1064" s="3"/>
      <c r="K1064" s="3"/>
    </row>
    <row r="1065" spans="10:11" x14ac:dyDescent="0.45">
      <c r="J1065" s="3"/>
      <c r="K1065" s="3"/>
    </row>
    <row r="1066" spans="10:11" x14ac:dyDescent="0.45">
      <c r="J1066" s="3"/>
      <c r="K1066" s="3"/>
    </row>
    <row r="1067" spans="10:11" x14ac:dyDescent="0.45">
      <c r="J1067" s="3"/>
      <c r="K1067" s="3"/>
    </row>
    <row r="1068" spans="10:11" x14ac:dyDescent="0.45">
      <c r="J1068" s="3"/>
      <c r="K1068" s="3"/>
    </row>
    <row r="1069" spans="10:11" x14ac:dyDescent="0.45">
      <c r="J1069" s="3"/>
      <c r="K1069" s="3"/>
    </row>
    <row r="1070" spans="10:11" x14ac:dyDescent="0.45">
      <c r="J1070" s="3"/>
      <c r="K1070" s="3"/>
    </row>
    <row r="1071" spans="10:11" x14ac:dyDescent="0.45">
      <c r="J1071" s="3"/>
      <c r="K1071" s="3"/>
    </row>
    <row r="1072" spans="10:11" x14ac:dyDescent="0.45">
      <c r="J1072" s="3"/>
      <c r="K1072" s="3"/>
    </row>
    <row r="1073" spans="10:11" x14ac:dyDescent="0.45">
      <c r="J1073" s="3"/>
      <c r="K1073" s="3"/>
    </row>
    <row r="1074" spans="10:11" x14ac:dyDescent="0.45">
      <c r="J1074" s="3"/>
      <c r="K1074" s="3"/>
    </row>
    <row r="1075" spans="10:11" x14ac:dyDescent="0.45">
      <c r="J1075" s="3"/>
      <c r="K1075" s="3"/>
    </row>
    <row r="1076" spans="10:11" x14ac:dyDescent="0.45">
      <c r="J1076" s="3"/>
      <c r="K1076" s="3"/>
    </row>
    <row r="1077" spans="10:11" x14ac:dyDescent="0.45">
      <c r="J1077" s="3"/>
      <c r="K1077" s="3"/>
    </row>
    <row r="1078" spans="10:11" x14ac:dyDescent="0.45">
      <c r="J1078" s="3"/>
      <c r="K1078" s="3"/>
    </row>
    <row r="1079" spans="10:11" x14ac:dyDescent="0.45">
      <c r="J1079" s="3"/>
      <c r="K1079" s="3"/>
    </row>
    <row r="1080" spans="10:11" x14ac:dyDescent="0.45">
      <c r="J1080" s="3"/>
      <c r="K1080" s="3"/>
    </row>
    <row r="1081" spans="10:11" x14ac:dyDescent="0.45">
      <c r="J1081" s="3"/>
      <c r="K1081" s="3"/>
    </row>
    <row r="1082" spans="10:11" x14ac:dyDescent="0.45">
      <c r="J1082" s="3"/>
      <c r="K1082" s="3"/>
    </row>
    <row r="1083" spans="10:11" x14ac:dyDescent="0.45">
      <c r="J1083" s="3"/>
      <c r="K1083" s="3"/>
    </row>
    <row r="1084" spans="10:11" x14ac:dyDescent="0.45">
      <c r="J1084" s="3"/>
      <c r="K1084" s="3"/>
    </row>
    <row r="1085" spans="10:11" x14ac:dyDescent="0.45">
      <c r="J1085" s="3"/>
      <c r="K1085" s="3"/>
    </row>
    <row r="1086" spans="10:11" x14ac:dyDescent="0.45">
      <c r="J1086" s="3"/>
      <c r="K1086" s="3"/>
    </row>
    <row r="1087" spans="10:11" x14ac:dyDescent="0.45">
      <c r="J1087" s="3"/>
      <c r="K1087" s="3"/>
    </row>
    <row r="1088" spans="10:11" x14ac:dyDescent="0.45">
      <c r="J1088" s="3"/>
      <c r="K1088" s="3"/>
    </row>
    <row r="1089" spans="10:11" x14ac:dyDescent="0.45">
      <c r="J1089" s="3"/>
      <c r="K1089" s="3"/>
    </row>
    <row r="1090" spans="10:11" x14ac:dyDescent="0.45">
      <c r="J1090" s="3"/>
      <c r="K1090" s="3"/>
    </row>
    <row r="1091" spans="10:11" x14ac:dyDescent="0.45">
      <c r="J1091" s="3"/>
      <c r="K1091" s="3"/>
    </row>
    <row r="1092" spans="10:11" x14ac:dyDescent="0.45">
      <c r="J1092" s="3"/>
      <c r="K1092" s="3"/>
    </row>
    <row r="1093" spans="10:11" x14ac:dyDescent="0.45">
      <c r="J1093" s="3"/>
      <c r="K1093" s="3"/>
    </row>
    <row r="1094" spans="10:11" x14ac:dyDescent="0.45">
      <c r="J1094" s="3"/>
      <c r="K1094" s="3"/>
    </row>
    <row r="1095" spans="10:11" x14ac:dyDescent="0.45">
      <c r="J1095" s="3"/>
      <c r="K1095" s="3"/>
    </row>
    <row r="1096" spans="10:11" x14ac:dyDescent="0.45">
      <c r="J1096" s="3"/>
      <c r="K1096" s="3"/>
    </row>
    <row r="1097" spans="10:11" x14ac:dyDescent="0.45">
      <c r="J1097" s="3"/>
      <c r="K1097" s="3"/>
    </row>
    <row r="1098" spans="10:11" x14ac:dyDescent="0.45">
      <c r="J1098" s="3"/>
      <c r="K1098" s="3"/>
    </row>
    <row r="1099" spans="10:11" x14ac:dyDescent="0.45">
      <c r="J1099" s="3"/>
      <c r="K1099" s="3"/>
    </row>
    <row r="1100" spans="10:11" x14ac:dyDescent="0.45">
      <c r="J1100" s="3"/>
      <c r="K1100" s="3"/>
    </row>
    <row r="1101" spans="10:11" x14ac:dyDescent="0.45">
      <c r="J1101" s="3"/>
      <c r="K1101" s="3"/>
    </row>
    <row r="1102" spans="10:11" x14ac:dyDescent="0.45">
      <c r="J1102" s="3"/>
      <c r="K1102" s="3"/>
    </row>
    <row r="1103" spans="10:11" x14ac:dyDescent="0.45">
      <c r="J1103" s="3"/>
      <c r="K1103" s="3"/>
    </row>
    <row r="1104" spans="10:11" x14ac:dyDescent="0.45">
      <c r="J1104" s="3"/>
      <c r="K1104" s="3"/>
    </row>
    <row r="1105" spans="10:11" x14ac:dyDescent="0.45">
      <c r="J1105" s="3"/>
      <c r="K1105" s="3"/>
    </row>
    <row r="1106" spans="10:11" x14ac:dyDescent="0.45">
      <c r="J1106" s="3"/>
      <c r="K1106" s="3"/>
    </row>
    <row r="1107" spans="10:11" x14ac:dyDescent="0.45">
      <c r="J1107" s="3"/>
      <c r="K1107" s="3"/>
    </row>
    <row r="1108" spans="10:11" x14ac:dyDescent="0.45">
      <c r="J1108" s="3"/>
      <c r="K1108" s="3"/>
    </row>
    <row r="1109" spans="10:11" x14ac:dyDescent="0.45">
      <c r="J1109" s="3"/>
      <c r="K1109" s="3"/>
    </row>
    <row r="1110" spans="10:11" x14ac:dyDescent="0.45">
      <c r="J1110" s="3"/>
      <c r="K1110" s="3"/>
    </row>
    <row r="1111" spans="10:11" x14ac:dyDescent="0.45">
      <c r="J1111" s="3"/>
      <c r="K1111" s="3"/>
    </row>
    <row r="1112" spans="10:11" x14ac:dyDescent="0.45">
      <c r="J1112" s="3"/>
      <c r="K1112" s="3"/>
    </row>
    <row r="1113" spans="10:11" x14ac:dyDescent="0.45">
      <c r="J1113" s="3"/>
      <c r="K1113" s="3"/>
    </row>
    <row r="1114" spans="10:11" x14ac:dyDescent="0.45">
      <c r="J1114" s="3"/>
      <c r="K1114" s="3"/>
    </row>
    <row r="1115" spans="10:11" x14ac:dyDescent="0.45">
      <c r="J1115" s="3"/>
      <c r="K1115" s="3"/>
    </row>
    <row r="1116" spans="10:11" x14ac:dyDescent="0.45">
      <c r="J1116" s="3"/>
      <c r="K1116" s="3"/>
    </row>
    <row r="1117" spans="10:11" x14ac:dyDescent="0.45">
      <c r="J1117" s="3"/>
      <c r="K1117" s="3"/>
    </row>
    <row r="1118" spans="10:11" x14ac:dyDescent="0.45">
      <c r="J1118" s="3"/>
      <c r="K1118" s="3"/>
    </row>
    <row r="1119" spans="10:11" x14ac:dyDescent="0.45">
      <c r="J1119" s="3"/>
      <c r="K1119" s="3"/>
    </row>
    <row r="1120" spans="10:11" x14ac:dyDescent="0.45">
      <c r="J1120" s="3"/>
      <c r="K1120" s="3"/>
    </row>
    <row r="1121" spans="10:11" x14ac:dyDescent="0.45">
      <c r="J1121" s="3"/>
      <c r="K1121" s="3"/>
    </row>
    <row r="1122" spans="10:11" x14ac:dyDescent="0.45">
      <c r="J1122" s="3"/>
      <c r="K1122" s="3"/>
    </row>
    <row r="1123" spans="10:11" x14ac:dyDescent="0.45">
      <c r="J1123" s="3"/>
      <c r="K1123" s="3"/>
    </row>
    <row r="1124" spans="10:11" x14ac:dyDescent="0.45">
      <c r="J1124" s="3"/>
      <c r="K1124" s="3"/>
    </row>
    <row r="1125" spans="10:11" x14ac:dyDescent="0.45">
      <c r="J1125" s="3"/>
      <c r="K1125" s="3"/>
    </row>
    <row r="1126" spans="10:11" x14ac:dyDescent="0.45">
      <c r="J1126" s="3"/>
      <c r="K1126" s="3"/>
    </row>
    <row r="1127" spans="10:11" x14ac:dyDescent="0.45">
      <c r="J1127" s="3"/>
      <c r="K1127" s="3"/>
    </row>
    <row r="1128" spans="10:11" x14ac:dyDescent="0.45">
      <c r="J1128" s="3"/>
      <c r="K1128" s="3"/>
    </row>
    <row r="1129" spans="10:11" x14ac:dyDescent="0.45">
      <c r="J1129" s="3"/>
      <c r="K1129" s="3"/>
    </row>
    <row r="1130" spans="10:11" x14ac:dyDescent="0.45">
      <c r="J1130" s="3"/>
      <c r="K1130" s="3"/>
    </row>
    <row r="1131" spans="10:11" x14ac:dyDescent="0.45">
      <c r="J1131" s="3"/>
      <c r="K1131" s="3"/>
    </row>
    <row r="1132" spans="10:11" x14ac:dyDescent="0.45">
      <c r="J1132" s="3"/>
      <c r="K1132" s="3"/>
    </row>
    <row r="1133" spans="10:11" x14ac:dyDescent="0.45">
      <c r="J1133" s="3"/>
      <c r="K1133" s="3"/>
    </row>
    <row r="1134" spans="10:11" x14ac:dyDescent="0.45">
      <c r="J1134" s="3"/>
      <c r="K1134" s="3"/>
    </row>
    <row r="1135" spans="10:11" x14ac:dyDescent="0.45">
      <c r="J1135" s="3"/>
      <c r="K1135" s="3"/>
    </row>
    <row r="1136" spans="10:11" x14ac:dyDescent="0.45">
      <c r="J1136" s="3"/>
      <c r="K1136" s="3"/>
    </row>
    <row r="1137" spans="10:11" x14ac:dyDescent="0.45">
      <c r="J1137" s="3"/>
      <c r="K1137" s="3"/>
    </row>
    <row r="1138" spans="10:11" x14ac:dyDescent="0.45">
      <c r="J1138" s="3"/>
      <c r="K1138" s="3"/>
    </row>
    <row r="1139" spans="10:11" x14ac:dyDescent="0.45">
      <c r="J1139" s="3"/>
      <c r="K1139" s="3"/>
    </row>
    <row r="1140" spans="10:11" x14ac:dyDescent="0.45">
      <c r="J1140" s="3"/>
      <c r="K1140" s="3"/>
    </row>
    <row r="1141" spans="10:11" x14ac:dyDescent="0.45">
      <c r="J1141" s="3"/>
      <c r="K1141" s="3"/>
    </row>
    <row r="1142" spans="10:11" x14ac:dyDescent="0.45">
      <c r="J1142" s="3"/>
      <c r="K1142" s="3"/>
    </row>
    <row r="1143" spans="10:11" x14ac:dyDescent="0.45">
      <c r="J1143" s="3"/>
      <c r="K1143" s="3"/>
    </row>
    <row r="1144" spans="10:11" x14ac:dyDescent="0.45">
      <c r="J1144" s="3"/>
      <c r="K1144" s="3"/>
    </row>
    <row r="1145" spans="10:11" x14ac:dyDescent="0.45">
      <c r="J1145" s="3"/>
      <c r="K1145" s="3"/>
    </row>
    <row r="1146" spans="10:11" x14ac:dyDescent="0.45">
      <c r="J1146" s="3"/>
      <c r="K1146" s="3"/>
    </row>
    <row r="1147" spans="10:11" x14ac:dyDescent="0.45">
      <c r="J1147" s="3"/>
      <c r="K1147" s="3"/>
    </row>
    <row r="1148" spans="10:11" x14ac:dyDescent="0.45">
      <c r="J1148" s="3"/>
      <c r="K1148" s="3"/>
    </row>
    <row r="1149" spans="10:11" x14ac:dyDescent="0.45">
      <c r="J1149" s="3"/>
      <c r="K1149" s="3"/>
    </row>
    <row r="1150" spans="10:11" x14ac:dyDescent="0.45">
      <c r="J1150" s="3"/>
      <c r="K1150" s="3"/>
    </row>
    <row r="1151" spans="10:11" x14ac:dyDescent="0.45">
      <c r="J1151" s="3"/>
      <c r="K1151" s="3"/>
    </row>
    <row r="1152" spans="10:11" x14ac:dyDescent="0.45">
      <c r="J1152" s="3"/>
      <c r="K1152" s="3"/>
    </row>
    <row r="1153" spans="10:11" x14ac:dyDescent="0.45">
      <c r="J1153" s="3"/>
      <c r="K1153" s="3"/>
    </row>
    <row r="1154" spans="10:11" x14ac:dyDescent="0.45">
      <c r="J1154" s="3"/>
      <c r="K1154" s="3"/>
    </row>
    <row r="1155" spans="10:11" x14ac:dyDescent="0.45">
      <c r="J1155" s="3"/>
      <c r="K1155" s="3"/>
    </row>
    <row r="1156" spans="10:11" x14ac:dyDescent="0.45">
      <c r="J1156" s="3"/>
      <c r="K1156" s="3"/>
    </row>
    <row r="1157" spans="10:11" x14ac:dyDescent="0.45">
      <c r="J1157" s="3"/>
      <c r="K1157" s="3"/>
    </row>
    <row r="1158" spans="10:11" x14ac:dyDescent="0.45">
      <c r="J1158" s="3"/>
      <c r="K1158" s="3"/>
    </row>
    <row r="1159" spans="10:11" x14ac:dyDescent="0.45">
      <c r="J1159" s="3"/>
      <c r="K1159" s="3"/>
    </row>
    <row r="1160" spans="10:11" x14ac:dyDescent="0.45">
      <c r="J1160" s="3"/>
      <c r="K1160" s="3"/>
    </row>
    <row r="1161" spans="10:11" x14ac:dyDescent="0.45">
      <c r="J1161" s="3"/>
      <c r="K1161" s="3"/>
    </row>
    <row r="1162" spans="10:11" x14ac:dyDescent="0.45">
      <c r="J1162" s="3"/>
      <c r="K1162" s="3"/>
    </row>
    <row r="1163" spans="10:11" x14ac:dyDescent="0.45">
      <c r="J1163" s="3"/>
      <c r="K1163" s="3"/>
    </row>
    <row r="1164" spans="10:11" x14ac:dyDescent="0.45">
      <c r="J1164" s="3"/>
      <c r="K1164" s="3"/>
    </row>
    <row r="1165" spans="10:11" x14ac:dyDescent="0.45">
      <c r="J1165" s="3"/>
      <c r="K1165" s="3"/>
    </row>
    <row r="1166" spans="10:11" x14ac:dyDescent="0.45">
      <c r="J1166" s="3"/>
      <c r="K1166" s="3"/>
    </row>
    <row r="1167" spans="10:11" x14ac:dyDescent="0.45">
      <c r="J1167" s="3"/>
      <c r="K1167" s="3"/>
    </row>
    <row r="1168" spans="10:11" x14ac:dyDescent="0.45">
      <c r="J1168" s="3"/>
      <c r="K1168" s="3"/>
    </row>
    <row r="1169" spans="10:11" x14ac:dyDescent="0.45">
      <c r="J1169" s="3"/>
      <c r="K1169" s="3"/>
    </row>
    <row r="1170" spans="10:11" x14ac:dyDescent="0.45">
      <c r="J1170" s="3"/>
      <c r="K1170" s="3"/>
    </row>
    <row r="1171" spans="10:11" x14ac:dyDescent="0.45">
      <c r="J1171" s="3"/>
      <c r="K1171" s="3"/>
    </row>
    <row r="1172" spans="10:11" x14ac:dyDescent="0.45">
      <c r="J1172" s="3"/>
      <c r="K1172" s="3"/>
    </row>
    <row r="1173" spans="10:11" x14ac:dyDescent="0.45">
      <c r="J1173" s="3"/>
      <c r="K1173" s="3"/>
    </row>
    <row r="1174" spans="10:11" x14ac:dyDescent="0.45">
      <c r="J1174" s="3"/>
      <c r="K1174" s="3"/>
    </row>
    <row r="1175" spans="10:11" x14ac:dyDescent="0.45">
      <c r="J1175" s="3"/>
      <c r="K1175" s="3"/>
    </row>
    <row r="1176" spans="10:11" x14ac:dyDescent="0.45">
      <c r="J1176" s="3"/>
      <c r="K1176" s="3"/>
    </row>
    <row r="1177" spans="10:11" x14ac:dyDescent="0.45">
      <c r="J1177" s="3"/>
      <c r="K1177" s="3"/>
    </row>
    <row r="1178" spans="10:11" x14ac:dyDescent="0.45">
      <c r="J1178" s="3"/>
      <c r="K1178" s="3"/>
    </row>
    <row r="1179" spans="10:11" x14ac:dyDescent="0.45">
      <c r="J1179" s="3"/>
      <c r="K1179" s="3"/>
    </row>
    <row r="1180" spans="10:11" x14ac:dyDescent="0.45">
      <c r="J1180" s="3"/>
      <c r="K1180" s="3"/>
    </row>
    <row r="1181" spans="10:11" x14ac:dyDescent="0.45">
      <c r="J1181" s="3"/>
      <c r="K1181" s="3"/>
    </row>
    <row r="1182" spans="10:11" x14ac:dyDescent="0.45">
      <c r="J1182" s="3"/>
      <c r="K1182" s="3"/>
    </row>
    <row r="1183" spans="10:11" x14ac:dyDescent="0.45">
      <c r="J1183" s="3"/>
      <c r="K1183" s="3"/>
    </row>
    <row r="1184" spans="10:11" x14ac:dyDescent="0.45">
      <c r="J1184" s="3"/>
      <c r="K1184" s="3"/>
    </row>
    <row r="1185" spans="10:11" x14ac:dyDescent="0.45">
      <c r="J1185" s="3"/>
      <c r="K1185" s="3"/>
    </row>
    <row r="1186" spans="10:11" x14ac:dyDescent="0.45">
      <c r="J1186" s="3"/>
      <c r="K1186" s="3"/>
    </row>
    <row r="1187" spans="10:11" x14ac:dyDescent="0.45">
      <c r="J1187" s="3"/>
      <c r="K1187" s="3"/>
    </row>
    <row r="1188" spans="10:11" x14ac:dyDescent="0.45">
      <c r="J1188" s="3"/>
      <c r="K1188" s="3"/>
    </row>
    <row r="1189" spans="10:11" x14ac:dyDescent="0.45">
      <c r="J1189" s="3"/>
      <c r="K1189" s="3"/>
    </row>
    <row r="1190" spans="10:11" x14ac:dyDescent="0.45">
      <c r="J1190" s="3"/>
      <c r="K1190" s="3"/>
    </row>
    <row r="1191" spans="10:11" x14ac:dyDescent="0.45">
      <c r="J1191" s="3"/>
      <c r="K1191" s="3"/>
    </row>
    <row r="1192" spans="10:11" x14ac:dyDescent="0.45">
      <c r="J1192" s="3"/>
      <c r="K1192" s="3"/>
    </row>
    <row r="1193" spans="10:11" x14ac:dyDescent="0.45">
      <c r="J1193" s="3"/>
      <c r="K1193" s="3"/>
    </row>
    <row r="1194" spans="10:11" x14ac:dyDescent="0.45">
      <c r="J1194" s="3"/>
      <c r="K1194" s="3"/>
    </row>
    <row r="1195" spans="10:11" x14ac:dyDescent="0.45">
      <c r="J1195" s="3"/>
      <c r="K1195" s="3"/>
    </row>
    <row r="1196" spans="10:11" x14ac:dyDescent="0.45">
      <c r="J1196" s="3"/>
      <c r="K1196" s="3"/>
    </row>
    <row r="1197" spans="10:11" x14ac:dyDescent="0.45">
      <c r="J1197" s="3"/>
      <c r="K1197" s="3"/>
    </row>
    <row r="1198" spans="10:11" x14ac:dyDescent="0.45">
      <c r="J1198" s="3"/>
      <c r="K1198" s="3"/>
    </row>
    <row r="1199" spans="10:11" x14ac:dyDescent="0.45">
      <c r="J1199" s="3"/>
      <c r="K1199" s="3"/>
    </row>
    <row r="1200" spans="10:11" x14ac:dyDescent="0.45">
      <c r="J1200" s="3"/>
      <c r="K1200" s="3"/>
    </row>
    <row r="1201" spans="10:11" x14ac:dyDescent="0.45">
      <c r="J1201" s="3"/>
      <c r="K1201" s="3"/>
    </row>
    <row r="1202" spans="10:11" x14ac:dyDescent="0.45">
      <c r="J1202" s="3"/>
      <c r="K1202" s="3"/>
    </row>
    <row r="1203" spans="10:11" x14ac:dyDescent="0.45">
      <c r="J1203" s="3"/>
      <c r="K1203" s="3"/>
    </row>
    <row r="1204" spans="10:11" x14ac:dyDescent="0.45">
      <c r="J1204" s="3"/>
      <c r="K1204" s="3"/>
    </row>
    <row r="1205" spans="10:11" x14ac:dyDescent="0.45">
      <c r="J1205" s="3"/>
      <c r="K1205" s="3"/>
    </row>
    <row r="1206" spans="10:11" x14ac:dyDescent="0.45">
      <c r="J1206" s="3"/>
      <c r="K1206" s="3"/>
    </row>
    <row r="1207" spans="10:11" x14ac:dyDescent="0.45">
      <c r="J1207" s="3"/>
      <c r="K1207" s="3"/>
    </row>
    <row r="1208" spans="10:11" x14ac:dyDescent="0.45">
      <c r="J1208" s="3"/>
      <c r="K1208" s="3"/>
    </row>
    <row r="1209" spans="10:11" x14ac:dyDescent="0.45">
      <c r="J1209" s="3"/>
      <c r="K1209" s="3"/>
    </row>
    <row r="1210" spans="10:11" x14ac:dyDescent="0.45">
      <c r="J1210" s="3"/>
      <c r="K1210" s="3"/>
    </row>
    <row r="1211" spans="10:11" x14ac:dyDescent="0.45">
      <c r="J1211" s="3"/>
      <c r="K1211" s="3"/>
    </row>
    <row r="1212" spans="10:11" x14ac:dyDescent="0.45">
      <c r="J1212" s="3"/>
      <c r="K1212" s="3"/>
    </row>
    <row r="1213" spans="10:11" x14ac:dyDescent="0.45">
      <c r="J1213" s="3"/>
      <c r="K1213" s="3"/>
    </row>
    <row r="1214" spans="10:11" x14ac:dyDescent="0.45">
      <c r="J1214" s="3"/>
      <c r="K1214" s="3"/>
    </row>
    <row r="1215" spans="10:11" x14ac:dyDescent="0.45">
      <c r="J1215" s="3"/>
      <c r="K1215" s="3"/>
    </row>
    <row r="1216" spans="10:11" x14ac:dyDescent="0.45">
      <c r="J1216" s="3"/>
      <c r="K1216" s="3"/>
    </row>
    <row r="1217" spans="10:11" x14ac:dyDescent="0.45">
      <c r="J1217" s="3"/>
      <c r="K1217" s="3"/>
    </row>
    <row r="1218" spans="10:11" x14ac:dyDescent="0.45">
      <c r="J1218" s="3"/>
      <c r="K1218" s="3"/>
    </row>
    <row r="1219" spans="10:11" x14ac:dyDescent="0.45">
      <c r="J1219" s="3"/>
      <c r="K1219" s="3"/>
    </row>
    <row r="1220" spans="10:11" x14ac:dyDescent="0.45">
      <c r="J1220" s="3"/>
      <c r="K1220" s="3"/>
    </row>
    <row r="1221" spans="10:11" x14ac:dyDescent="0.45">
      <c r="J1221" s="3"/>
      <c r="K1221" s="3"/>
    </row>
    <row r="1222" spans="10:11" x14ac:dyDescent="0.45">
      <c r="J1222" s="3"/>
      <c r="K1222" s="3"/>
    </row>
    <row r="1223" spans="10:11" x14ac:dyDescent="0.45">
      <c r="J1223" s="3"/>
      <c r="K1223" s="3"/>
    </row>
    <row r="1224" spans="10:11" x14ac:dyDescent="0.45">
      <c r="J1224" s="3"/>
      <c r="K1224" s="3"/>
    </row>
    <row r="1225" spans="10:11" x14ac:dyDescent="0.45">
      <c r="J1225" s="3"/>
      <c r="K1225" s="3"/>
    </row>
    <row r="1226" spans="10:11" x14ac:dyDescent="0.45">
      <c r="J1226" s="3"/>
      <c r="K1226" s="3"/>
    </row>
    <row r="1227" spans="10:11" x14ac:dyDescent="0.45">
      <c r="J1227" s="3"/>
      <c r="K1227" s="3"/>
    </row>
    <row r="1228" spans="10:11" x14ac:dyDescent="0.45">
      <c r="J1228" s="3"/>
      <c r="K1228" s="3"/>
    </row>
    <row r="1229" spans="10:11" x14ac:dyDescent="0.45">
      <c r="J1229" s="3"/>
      <c r="K1229" s="3"/>
    </row>
    <row r="1230" spans="10:11" x14ac:dyDescent="0.45">
      <c r="J1230" s="3"/>
      <c r="K1230" s="3"/>
    </row>
    <row r="1231" spans="10:11" x14ac:dyDescent="0.45">
      <c r="J1231" s="3"/>
      <c r="K1231" s="3"/>
    </row>
    <row r="1232" spans="10:11" x14ac:dyDescent="0.45">
      <c r="J1232" s="3"/>
      <c r="K1232" s="3"/>
    </row>
    <row r="1233" spans="10:11" x14ac:dyDescent="0.45">
      <c r="J1233" s="3"/>
      <c r="K1233" s="3"/>
    </row>
    <row r="1234" spans="10:11" x14ac:dyDescent="0.45">
      <c r="J1234" s="3"/>
      <c r="K1234" s="3"/>
    </row>
    <row r="1235" spans="10:11" x14ac:dyDescent="0.45">
      <c r="J1235" s="3"/>
      <c r="K1235" s="3"/>
    </row>
    <row r="1236" spans="10:11" x14ac:dyDescent="0.45">
      <c r="J1236" s="3"/>
      <c r="K1236" s="3"/>
    </row>
    <row r="1237" spans="10:11" x14ac:dyDescent="0.45">
      <c r="J1237" s="3"/>
      <c r="K1237" s="3"/>
    </row>
    <row r="1238" spans="10:11" x14ac:dyDescent="0.45">
      <c r="J1238" s="3"/>
      <c r="K1238" s="3"/>
    </row>
    <row r="1239" spans="10:11" x14ac:dyDescent="0.45">
      <c r="J1239" s="3"/>
      <c r="K1239" s="3"/>
    </row>
    <row r="1240" spans="10:11" x14ac:dyDescent="0.45">
      <c r="J1240" s="3"/>
      <c r="K1240" s="3"/>
    </row>
    <row r="1241" spans="10:11" x14ac:dyDescent="0.45">
      <c r="J1241" s="3"/>
      <c r="K1241" s="3"/>
    </row>
    <row r="1242" spans="10:11" x14ac:dyDescent="0.45">
      <c r="J1242" s="3"/>
      <c r="K1242" s="3"/>
    </row>
    <row r="1243" spans="10:11" x14ac:dyDescent="0.45">
      <c r="J1243" s="3"/>
      <c r="K1243" s="3"/>
    </row>
    <row r="1244" spans="10:11" x14ac:dyDescent="0.45">
      <c r="J1244" s="3"/>
      <c r="K1244" s="3"/>
    </row>
    <row r="1245" spans="10:11" x14ac:dyDescent="0.45">
      <c r="J1245" s="3"/>
      <c r="K1245" s="3"/>
    </row>
    <row r="1246" spans="10:11" x14ac:dyDescent="0.45">
      <c r="J1246" s="3"/>
      <c r="K1246" s="3"/>
    </row>
    <row r="1247" spans="10:11" x14ac:dyDescent="0.45">
      <c r="J1247" s="3"/>
      <c r="K1247" s="3"/>
    </row>
    <row r="1248" spans="10:11" x14ac:dyDescent="0.45">
      <c r="J1248" s="3"/>
      <c r="K1248" s="3"/>
    </row>
    <row r="1249" spans="10:11" x14ac:dyDescent="0.45">
      <c r="J1249" s="3"/>
      <c r="K1249" s="3"/>
    </row>
    <row r="1250" spans="10:11" x14ac:dyDescent="0.45">
      <c r="J1250" s="3"/>
      <c r="K1250" s="3"/>
    </row>
    <row r="1251" spans="10:11" x14ac:dyDescent="0.45">
      <c r="J1251" s="3"/>
      <c r="K1251" s="3"/>
    </row>
    <row r="1252" spans="10:11" x14ac:dyDescent="0.45">
      <c r="J1252" s="3"/>
      <c r="K1252" s="3"/>
    </row>
    <row r="1253" spans="10:11" x14ac:dyDescent="0.45">
      <c r="J1253" s="3"/>
      <c r="K1253" s="3"/>
    </row>
    <row r="1254" spans="10:11" x14ac:dyDescent="0.45">
      <c r="J1254" s="3"/>
      <c r="K1254" s="3"/>
    </row>
    <row r="1255" spans="10:11" x14ac:dyDescent="0.45">
      <c r="J1255" s="3"/>
      <c r="K1255" s="3"/>
    </row>
    <row r="1256" spans="10:11" x14ac:dyDescent="0.45">
      <c r="J1256" s="3"/>
      <c r="K1256" s="3"/>
    </row>
    <row r="1257" spans="10:11" x14ac:dyDescent="0.45">
      <c r="J1257" s="3"/>
      <c r="K1257" s="3"/>
    </row>
    <row r="1258" spans="10:11" x14ac:dyDescent="0.45">
      <c r="J1258" s="3"/>
      <c r="K1258" s="3"/>
    </row>
    <row r="1259" spans="10:11" x14ac:dyDescent="0.45">
      <c r="J1259" s="3"/>
      <c r="K1259" s="3"/>
    </row>
    <row r="1260" spans="10:11" x14ac:dyDescent="0.45">
      <c r="J1260" s="3"/>
      <c r="K1260" s="3"/>
    </row>
    <row r="1261" spans="10:11" x14ac:dyDescent="0.45">
      <c r="J1261" s="3"/>
      <c r="K1261" s="3"/>
    </row>
    <row r="1262" spans="10:11" x14ac:dyDescent="0.45">
      <c r="J1262" s="3"/>
      <c r="K1262" s="3"/>
    </row>
    <row r="1263" spans="10:11" x14ac:dyDescent="0.45">
      <c r="J1263" s="3"/>
      <c r="K1263" s="3"/>
    </row>
    <row r="1264" spans="10:11" x14ac:dyDescent="0.45">
      <c r="J1264" s="3"/>
      <c r="K1264" s="3"/>
    </row>
    <row r="1265" spans="10:11" x14ac:dyDescent="0.45">
      <c r="J1265" s="3"/>
      <c r="K1265" s="3"/>
    </row>
    <row r="1266" spans="10:11" x14ac:dyDescent="0.45">
      <c r="J1266" s="3"/>
      <c r="K1266" s="3"/>
    </row>
    <row r="1267" spans="10:11" x14ac:dyDescent="0.45">
      <c r="J1267" s="3"/>
      <c r="K1267" s="3"/>
    </row>
    <row r="1268" spans="10:11" x14ac:dyDescent="0.45">
      <c r="J1268" s="3"/>
      <c r="K1268" s="3"/>
    </row>
    <row r="1269" spans="10:11" x14ac:dyDescent="0.45">
      <c r="J1269" s="3"/>
      <c r="K1269" s="3"/>
    </row>
    <row r="1270" spans="10:11" x14ac:dyDescent="0.45">
      <c r="J1270" s="3"/>
      <c r="K1270" s="3"/>
    </row>
    <row r="1271" spans="10:11" x14ac:dyDescent="0.45">
      <c r="J1271" s="3"/>
      <c r="K1271" s="3"/>
    </row>
    <row r="1272" spans="10:11" x14ac:dyDescent="0.45">
      <c r="J1272" s="3"/>
      <c r="K1272" s="3"/>
    </row>
    <row r="1273" spans="10:11" x14ac:dyDescent="0.45">
      <c r="J1273" s="3"/>
      <c r="K1273" s="3"/>
    </row>
    <row r="1274" spans="10:11" x14ac:dyDescent="0.45">
      <c r="J1274" s="3"/>
      <c r="K1274" s="3"/>
    </row>
    <row r="1275" spans="10:11" x14ac:dyDescent="0.45">
      <c r="J1275" s="3"/>
      <c r="K1275" s="3"/>
    </row>
    <row r="1276" spans="10:11" x14ac:dyDescent="0.45">
      <c r="J1276" s="3"/>
      <c r="K1276" s="3"/>
    </row>
    <row r="1277" spans="10:11" x14ac:dyDescent="0.45">
      <c r="J1277" s="3"/>
      <c r="K1277" s="3"/>
    </row>
    <row r="1278" spans="10:11" x14ac:dyDescent="0.45">
      <c r="J1278" s="3"/>
      <c r="K1278" s="3"/>
    </row>
    <row r="1279" spans="10:11" x14ac:dyDescent="0.45">
      <c r="J1279" s="3"/>
      <c r="K1279" s="3"/>
    </row>
    <row r="1280" spans="10:11" x14ac:dyDescent="0.45">
      <c r="J1280" s="3"/>
      <c r="K1280" s="3"/>
    </row>
    <row r="1281" spans="10:11" x14ac:dyDescent="0.45">
      <c r="J1281" s="3"/>
      <c r="K1281" s="3"/>
    </row>
    <row r="1282" spans="10:11" x14ac:dyDescent="0.45">
      <c r="J1282" s="3"/>
      <c r="K1282" s="3"/>
    </row>
    <row r="1283" spans="10:11" x14ac:dyDescent="0.45">
      <c r="J1283" s="3"/>
      <c r="K1283" s="3"/>
    </row>
    <row r="1284" spans="10:11" x14ac:dyDescent="0.45">
      <c r="J1284" s="3"/>
      <c r="K1284" s="3"/>
    </row>
    <row r="1285" spans="10:11" x14ac:dyDescent="0.45">
      <c r="J1285" s="3"/>
      <c r="K1285" s="3"/>
    </row>
    <row r="1286" spans="10:11" x14ac:dyDescent="0.45">
      <c r="J1286" s="3"/>
      <c r="K1286" s="3"/>
    </row>
    <row r="1287" spans="10:11" x14ac:dyDescent="0.45">
      <c r="J1287" s="3"/>
      <c r="K1287" s="3"/>
    </row>
    <row r="1288" spans="10:11" x14ac:dyDescent="0.45">
      <c r="J1288" s="3"/>
      <c r="K1288" s="3"/>
    </row>
    <row r="1289" spans="10:11" x14ac:dyDescent="0.45">
      <c r="J1289" s="3"/>
      <c r="K1289" s="3"/>
    </row>
    <row r="1290" spans="10:11" x14ac:dyDescent="0.45">
      <c r="J1290" s="3"/>
      <c r="K1290" s="3"/>
    </row>
    <row r="1291" spans="10:11" x14ac:dyDescent="0.45">
      <c r="J1291" s="3"/>
      <c r="K1291" s="3"/>
    </row>
    <row r="1292" spans="10:11" x14ac:dyDescent="0.45">
      <c r="J1292" s="3"/>
      <c r="K1292" s="3"/>
    </row>
    <row r="1293" spans="10:11" x14ac:dyDescent="0.45">
      <c r="J1293" s="3"/>
      <c r="K1293" s="3"/>
    </row>
    <row r="1294" spans="10:11" x14ac:dyDescent="0.45">
      <c r="J1294" s="3"/>
      <c r="K1294" s="3"/>
    </row>
    <row r="1295" spans="10:11" x14ac:dyDescent="0.45">
      <c r="J1295" s="3"/>
      <c r="K1295" s="3"/>
    </row>
    <row r="1296" spans="10:11" x14ac:dyDescent="0.45">
      <c r="J1296" s="3"/>
      <c r="K1296" s="3"/>
    </row>
    <row r="1297" spans="10:11" x14ac:dyDescent="0.45">
      <c r="J1297" s="3"/>
      <c r="K1297" s="3"/>
    </row>
    <row r="1298" spans="10:11" x14ac:dyDescent="0.45">
      <c r="J1298" s="3"/>
      <c r="K1298" s="3"/>
    </row>
    <row r="1299" spans="10:11" x14ac:dyDescent="0.45">
      <c r="J1299" s="3"/>
      <c r="K1299" s="3"/>
    </row>
    <row r="1300" spans="10:11" x14ac:dyDescent="0.45">
      <c r="J1300" s="3"/>
      <c r="K1300" s="3"/>
    </row>
    <row r="1301" spans="10:11" x14ac:dyDescent="0.45">
      <c r="J1301" s="3"/>
      <c r="K1301" s="3"/>
    </row>
    <row r="1302" spans="10:11" x14ac:dyDescent="0.45">
      <c r="J1302" s="3"/>
      <c r="K1302" s="3"/>
    </row>
    <row r="1303" spans="10:11" x14ac:dyDescent="0.45">
      <c r="J1303" s="3"/>
      <c r="K1303" s="3"/>
    </row>
    <row r="1304" spans="10:11" x14ac:dyDescent="0.45">
      <c r="J1304" s="3"/>
      <c r="K1304" s="3"/>
    </row>
    <row r="1305" spans="10:11" x14ac:dyDescent="0.45">
      <c r="J1305" s="3"/>
      <c r="K1305" s="3"/>
    </row>
    <row r="1306" spans="10:11" x14ac:dyDescent="0.45">
      <c r="J1306" s="3"/>
      <c r="K1306" s="3"/>
    </row>
    <row r="1307" spans="10:11" x14ac:dyDescent="0.45">
      <c r="J1307" s="3"/>
      <c r="K1307" s="3"/>
    </row>
    <row r="1308" spans="10:11" x14ac:dyDescent="0.45">
      <c r="J1308" s="3"/>
      <c r="K1308" s="3"/>
    </row>
    <row r="1309" spans="10:11" x14ac:dyDescent="0.45">
      <c r="J1309" s="3"/>
      <c r="K1309" s="3"/>
    </row>
    <row r="1310" spans="10:11" x14ac:dyDescent="0.45">
      <c r="J1310" s="3"/>
      <c r="K1310" s="3"/>
    </row>
    <row r="1311" spans="10:11" x14ac:dyDescent="0.45">
      <c r="J1311" s="3"/>
      <c r="K1311" s="3"/>
    </row>
    <row r="1312" spans="10:11" x14ac:dyDescent="0.45">
      <c r="J1312" s="3"/>
      <c r="K1312" s="3"/>
    </row>
    <row r="1313" spans="10:11" x14ac:dyDescent="0.45">
      <c r="J1313" s="3"/>
      <c r="K1313" s="3"/>
    </row>
    <row r="1314" spans="10:11" x14ac:dyDescent="0.45">
      <c r="J1314" s="3"/>
      <c r="K1314" s="3"/>
    </row>
    <row r="1315" spans="10:11" x14ac:dyDescent="0.45">
      <c r="J1315" s="3"/>
      <c r="K1315" s="3"/>
    </row>
    <row r="1316" spans="10:11" x14ac:dyDescent="0.45">
      <c r="J1316" s="3"/>
      <c r="K1316" s="3"/>
    </row>
    <row r="1317" spans="10:11" x14ac:dyDescent="0.45">
      <c r="J1317" s="3"/>
      <c r="K1317" s="3"/>
    </row>
    <row r="1318" spans="10:11" x14ac:dyDescent="0.45">
      <c r="J1318" s="3"/>
      <c r="K1318" s="3"/>
    </row>
    <row r="1319" spans="10:11" x14ac:dyDescent="0.45">
      <c r="J1319" s="3"/>
      <c r="K1319" s="3"/>
    </row>
    <row r="1320" spans="10:11" x14ac:dyDescent="0.45">
      <c r="J1320" s="3"/>
      <c r="K1320" s="3"/>
    </row>
    <row r="1321" spans="10:11" x14ac:dyDescent="0.45">
      <c r="J1321" s="3"/>
      <c r="K1321" s="3"/>
    </row>
    <row r="1322" spans="10:11" x14ac:dyDescent="0.45">
      <c r="J1322" s="3"/>
      <c r="K1322" s="3"/>
    </row>
    <row r="1323" spans="10:11" x14ac:dyDescent="0.45">
      <c r="J1323" s="3"/>
      <c r="K1323" s="3"/>
    </row>
    <row r="1324" spans="10:11" x14ac:dyDescent="0.45">
      <c r="J1324" s="3"/>
      <c r="K1324" s="3"/>
    </row>
    <row r="1325" spans="10:11" x14ac:dyDescent="0.45">
      <c r="J1325" s="3"/>
      <c r="K1325" s="3"/>
    </row>
    <row r="1326" spans="10:11" x14ac:dyDescent="0.45">
      <c r="J1326" s="3"/>
      <c r="K1326" s="3"/>
    </row>
    <row r="1327" spans="10:11" x14ac:dyDescent="0.45">
      <c r="J1327" s="3"/>
      <c r="K1327" s="3"/>
    </row>
    <row r="1328" spans="10:11" x14ac:dyDescent="0.45">
      <c r="J1328" s="3"/>
      <c r="K1328" s="3"/>
    </row>
    <row r="1329" spans="10:11" x14ac:dyDescent="0.45">
      <c r="J1329" s="3"/>
      <c r="K1329" s="3"/>
    </row>
    <row r="1330" spans="10:11" x14ac:dyDescent="0.45">
      <c r="J1330" s="3"/>
      <c r="K1330" s="3"/>
    </row>
    <row r="1331" spans="10:11" x14ac:dyDescent="0.45">
      <c r="J1331" s="3"/>
      <c r="K1331" s="3"/>
    </row>
    <row r="1332" spans="10:11" x14ac:dyDescent="0.45">
      <c r="J1332" s="3"/>
      <c r="K1332" s="3"/>
    </row>
    <row r="1333" spans="10:11" x14ac:dyDescent="0.45">
      <c r="J1333" s="3"/>
      <c r="K1333" s="3"/>
    </row>
    <row r="1334" spans="10:11" x14ac:dyDescent="0.45">
      <c r="J1334" s="3"/>
      <c r="K1334" s="3"/>
    </row>
    <row r="1335" spans="10:11" x14ac:dyDescent="0.45">
      <c r="J1335" s="3"/>
      <c r="K1335" s="3"/>
    </row>
    <row r="1336" spans="10:11" x14ac:dyDescent="0.45">
      <c r="J1336" s="3"/>
      <c r="K1336" s="3"/>
    </row>
    <row r="1337" spans="10:11" x14ac:dyDescent="0.45">
      <c r="J1337" s="3"/>
      <c r="K1337" s="3"/>
    </row>
    <row r="1338" spans="10:11" x14ac:dyDescent="0.45">
      <c r="J1338" s="3"/>
      <c r="K1338" s="3"/>
    </row>
    <row r="1339" spans="10:11" x14ac:dyDescent="0.45">
      <c r="J1339" s="3"/>
      <c r="K1339" s="3"/>
    </row>
    <row r="1340" spans="10:11" x14ac:dyDescent="0.45">
      <c r="J1340" s="3"/>
      <c r="K1340" s="3"/>
    </row>
    <row r="1341" spans="10:11" x14ac:dyDescent="0.45">
      <c r="J1341" s="3"/>
      <c r="K1341" s="3"/>
    </row>
    <row r="1342" spans="10:11" x14ac:dyDescent="0.45">
      <c r="J1342" s="3"/>
      <c r="K1342" s="3"/>
    </row>
    <row r="1343" spans="10:11" x14ac:dyDescent="0.45">
      <c r="J1343" s="3"/>
      <c r="K1343" s="3"/>
    </row>
    <row r="1344" spans="10:11" x14ac:dyDescent="0.45">
      <c r="J1344" s="3"/>
      <c r="K1344" s="3"/>
    </row>
    <row r="1345" spans="10:11" x14ac:dyDescent="0.45">
      <c r="J1345" s="3"/>
      <c r="K1345" s="3"/>
    </row>
    <row r="1346" spans="10:11" x14ac:dyDescent="0.45">
      <c r="J1346" s="3"/>
      <c r="K1346" s="3"/>
    </row>
    <row r="1347" spans="10:11" x14ac:dyDescent="0.45">
      <c r="J1347" s="3"/>
      <c r="K1347" s="3"/>
    </row>
    <row r="1348" spans="10:11" x14ac:dyDescent="0.45">
      <c r="J1348" s="3"/>
      <c r="K1348" s="3"/>
    </row>
    <row r="1349" spans="10:11" x14ac:dyDescent="0.45">
      <c r="J1349" s="3"/>
      <c r="K1349" s="3"/>
    </row>
    <row r="1350" spans="10:11" x14ac:dyDescent="0.45">
      <c r="J1350" s="3"/>
      <c r="K1350" s="3"/>
    </row>
    <row r="1351" spans="10:11" x14ac:dyDescent="0.45">
      <c r="J1351" s="3"/>
      <c r="K1351" s="3"/>
    </row>
    <row r="1352" spans="10:11" x14ac:dyDescent="0.45">
      <c r="J1352" s="3"/>
      <c r="K1352" s="3"/>
    </row>
    <row r="1353" spans="10:11" x14ac:dyDescent="0.45">
      <c r="J1353" s="3"/>
      <c r="K1353" s="3"/>
    </row>
    <row r="1354" spans="10:11" x14ac:dyDescent="0.45">
      <c r="J1354" s="3"/>
      <c r="K1354" s="3"/>
    </row>
    <row r="1355" spans="10:11" x14ac:dyDescent="0.45">
      <c r="J1355" s="3"/>
      <c r="K1355" s="3"/>
    </row>
    <row r="1356" spans="10:11" x14ac:dyDescent="0.45">
      <c r="J1356" s="3"/>
      <c r="K1356" s="3"/>
    </row>
    <row r="1357" spans="10:11" x14ac:dyDescent="0.45">
      <c r="J1357" s="3"/>
      <c r="K1357" s="3"/>
    </row>
    <row r="1358" spans="10:11" x14ac:dyDescent="0.45">
      <c r="J1358" s="3"/>
      <c r="K1358" s="3"/>
    </row>
    <row r="1359" spans="10:11" x14ac:dyDescent="0.45">
      <c r="J1359" s="3"/>
      <c r="K1359" s="3"/>
    </row>
    <row r="1360" spans="10:11" x14ac:dyDescent="0.45">
      <c r="J1360" s="3"/>
      <c r="K1360" s="3"/>
    </row>
    <row r="1361" spans="10:11" x14ac:dyDescent="0.45">
      <c r="J1361" s="3"/>
      <c r="K1361" s="3"/>
    </row>
    <row r="1362" spans="10:11" x14ac:dyDescent="0.45">
      <c r="J1362" s="3"/>
      <c r="K1362" s="3"/>
    </row>
    <row r="1363" spans="10:11" x14ac:dyDescent="0.45">
      <c r="J1363" s="3"/>
      <c r="K1363" s="3"/>
    </row>
    <row r="1364" spans="10:11" x14ac:dyDescent="0.45">
      <c r="J1364" s="3"/>
      <c r="K1364" s="3"/>
    </row>
    <row r="1365" spans="10:11" x14ac:dyDescent="0.45">
      <c r="J1365" s="3"/>
      <c r="K1365" s="3"/>
    </row>
    <row r="1366" spans="10:11" x14ac:dyDescent="0.45">
      <c r="J1366" s="3"/>
      <c r="K1366" s="3"/>
    </row>
    <row r="1367" spans="10:11" x14ac:dyDescent="0.45">
      <c r="J1367" s="3"/>
      <c r="K1367" s="3"/>
    </row>
    <row r="1368" spans="10:11" x14ac:dyDescent="0.45">
      <c r="J1368" s="3"/>
      <c r="K1368" s="3"/>
    </row>
    <row r="1369" spans="10:11" x14ac:dyDescent="0.45">
      <c r="J1369" s="3"/>
      <c r="K1369" s="3"/>
    </row>
    <row r="1370" spans="10:11" x14ac:dyDescent="0.45">
      <c r="J1370" s="3"/>
      <c r="K1370" s="3"/>
    </row>
    <row r="1371" spans="10:11" x14ac:dyDescent="0.45">
      <c r="J1371" s="3"/>
      <c r="K1371" s="3"/>
    </row>
    <row r="1372" spans="10:11" x14ac:dyDescent="0.45">
      <c r="J1372" s="3"/>
      <c r="K1372" s="3"/>
    </row>
    <row r="1373" spans="10:11" x14ac:dyDescent="0.45">
      <c r="J1373" s="3"/>
      <c r="K1373" s="3"/>
    </row>
    <row r="1374" spans="10:11" x14ac:dyDescent="0.45">
      <c r="J1374" s="3"/>
      <c r="K1374" s="3"/>
    </row>
    <row r="1375" spans="10:11" x14ac:dyDescent="0.45">
      <c r="J1375" s="3"/>
      <c r="K1375" s="3"/>
    </row>
    <row r="1376" spans="10:11" x14ac:dyDescent="0.45">
      <c r="J1376" s="3"/>
      <c r="K1376" s="3"/>
    </row>
    <row r="1377" spans="10:11" x14ac:dyDescent="0.45">
      <c r="J1377" s="3"/>
      <c r="K1377" s="3"/>
    </row>
    <row r="1378" spans="10:11" x14ac:dyDescent="0.45">
      <c r="J1378" s="3"/>
      <c r="K1378" s="3"/>
    </row>
    <row r="1379" spans="10:11" x14ac:dyDescent="0.45">
      <c r="J1379" s="3"/>
      <c r="K1379" s="3"/>
    </row>
    <row r="1380" spans="10:11" x14ac:dyDescent="0.45">
      <c r="J1380" s="3"/>
      <c r="K1380" s="3"/>
    </row>
    <row r="1381" spans="10:11" x14ac:dyDescent="0.45">
      <c r="J1381" s="3"/>
      <c r="K1381" s="3"/>
    </row>
    <row r="1382" spans="10:11" x14ac:dyDescent="0.45">
      <c r="J1382" s="3"/>
      <c r="K1382" s="3"/>
    </row>
    <row r="1383" spans="10:11" x14ac:dyDescent="0.45">
      <c r="J1383" s="3"/>
      <c r="K1383" s="3"/>
    </row>
    <row r="1384" spans="10:11" x14ac:dyDescent="0.45">
      <c r="J1384" s="3"/>
      <c r="K1384" s="3"/>
    </row>
    <row r="1385" spans="10:11" x14ac:dyDescent="0.45">
      <c r="J1385" s="3"/>
      <c r="K1385" s="3"/>
    </row>
    <row r="1386" spans="10:11" x14ac:dyDescent="0.45">
      <c r="J1386" s="3"/>
      <c r="K1386" s="3"/>
    </row>
    <row r="1387" spans="10:11" x14ac:dyDescent="0.45">
      <c r="J1387" s="3"/>
      <c r="K1387" s="3"/>
    </row>
    <row r="1388" spans="10:11" x14ac:dyDescent="0.45">
      <c r="J1388" s="3"/>
      <c r="K1388" s="3"/>
    </row>
    <row r="1389" spans="10:11" x14ac:dyDescent="0.45">
      <c r="J1389" s="3"/>
      <c r="K1389" s="3"/>
    </row>
    <row r="1390" spans="10:11" x14ac:dyDescent="0.45">
      <c r="J1390" s="3"/>
      <c r="K1390" s="3"/>
    </row>
    <row r="1391" spans="10:11" x14ac:dyDescent="0.45">
      <c r="J1391" s="3"/>
      <c r="K1391" s="3"/>
    </row>
    <row r="1392" spans="10:11" x14ac:dyDescent="0.45">
      <c r="J1392" s="3"/>
      <c r="K1392" s="3"/>
    </row>
    <row r="1393" spans="10:11" x14ac:dyDescent="0.45">
      <c r="J1393" s="3"/>
      <c r="K1393" s="3"/>
    </row>
    <row r="1394" spans="10:11" x14ac:dyDescent="0.45">
      <c r="J1394" s="3"/>
      <c r="K1394" s="3"/>
    </row>
    <row r="1395" spans="10:11" x14ac:dyDescent="0.45">
      <c r="J1395" s="3"/>
      <c r="K1395" s="3"/>
    </row>
    <row r="1396" spans="10:11" x14ac:dyDescent="0.45">
      <c r="J1396" s="3"/>
      <c r="K1396" s="3"/>
    </row>
    <row r="1397" spans="10:11" x14ac:dyDescent="0.45">
      <c r="J1397" s="3"/>
      <c r="K1397" s="3"/>
    </row>
    <row r="1398" spans="10:11" x14ac:dyDescent="0.45">
      <c r="J1398" s="3"/>
      <c r="K1398" s="3"/>
    </row>
    <row r="1399" spans="10:11" x14ac:dyDescent="0.45">
      <c r="J1399" s="3"/>
      <c r="K1399" s="3"/>
    </row>
    <row r="1400" spans="10:11" x14ac:dyDescent="0.45">
      <c r="J1400" s="3"/>
      <c r="K1400" s="3"/>
    </row>
    <row r="1401" spans="10:11" x14ac:dyDescent="0.45">
      <c r="J1401" s="3"/>
      <c r="K1401" s="3"/>
    </row>
    <row r="1402" spans="10:11" x14ac:dyDescent="0.45">
      <c r="J1402" s="3"/>
      <c r="K1402" s="3"/>
    </row>
    <row r="1403" spans="10:11" x14ac:dyDescent="0.45">
      <c r="J1403" s="3"/>
      <c r="K1403" s="3"/>
    </row>
    <row r="1404" spans="10:11" x14ac:dyDescent="0.45">
      <c r="J1404" s="3"/>
      <c r="K1404" s="3"/>
    </row>
    <row r="1405" spans="10:11" x14ac:dyDescent="0.45">
      <c r="J1405" s="3"/>
      <c r="K1405" s="3"/>
    </row>
    <row r="1406" spans="10:11" x14ac:dyDescent="0.45">
      <c r="J1406" s="3"/>
      <c r="K1406" s="3"/>
    </row>
    <row r="1407" spans="10:11" x14ac:dyDescent="0.45">
      <c r="J1407" s="3"/>
      <c r="K1407" s="3"/>
    </row>
    <row r="1408" spans="10:11" x14ac:dyDescent="0.45">
      <c r="J1408" s="3"/>
      <c r="K1408" s="3"/>
    </row>
    <row r="1409" spans="10:11" x14ac:dyDescent="0.45">
      <c r="J1409" s="3"/>
      <c r="K1409" s="3"/>
    </row>
    <row r="1410" spans="10:11" x14ac:dyDescent="0.45">
      <c r="J1410" s="3"/>
      <c r="K1410" s="3"/>
    </row>
    <row r="1411" spans="10:11" x14ac:dyDescent="0.45">
      <c r="J1411" s="3"/>
      <c r="K1411" s="3"/>
    </row>
    <row r="1412" spans="10:11" x14ac:dyDescent="0.45">
      <c r="J1412" s="3"/>
      <c r="K1412" s="3"/>
    </row>
    <row r="1413" spans="10:11" x14ac:dyDescent="0.45">
      <c r="J1413" s="3"/>
      <c r="K1413" s="3"/>
    </row>
    <row r="1414" spans="10:11" x14ac:dyDescent="0.45">
      <c r="J1414" s="3"/>
      <c r="K1414" s="3"/>
    </row>
    <row r="1415" spans="10:11" x14ac:dyDescent="0.45">
      <c r="J1415" s="3"/>
      <c r="K1415" s="3"/>
    </row>
    <row r="1416" spans="10:11" x14ac:dyDescent="0.45">
      <c r="J1416" s="3"/>
      <c r="K1416" s="3"/>
    </row>
    <row r="1417" spans="10:11" x14ac:dyDescent="0.45">
      <c r="J1417" s="3"/>
      <c r="K1417" s="3"/>
    </row>
    <row r="1418" spans="10:11" x14ac:dyDescent="0.45">
      <c r="J1418" s="3"/>
      <c r="K1418" s="3"/>
    </row>
    <row r="1419" spans="10:11" x14ac:dyDescent="0.45">
      <c r="J1419" s="3"/>
      <c r="K1419" s="3"/>
    </row>
    <row r="1420" spans="10:11" x14ac:dyDescent="0.45">
      <c r="J1420" s="3"/>
      <c r="K1420" s="3"/>
    </row>
    <row r="1421" spans="10:11" x14ac:dyDescent="0.45">
      <c r="J1421" s="3"/>
      <c r="K1421" s="3"/>
    </row>
    <row r="1422" spans="10:11" x14ac:dyDescent="0.45">
      <c r="J1422" s="3"/>
      <c r="K1422" s="3"/>
    </row>
    <row r="1423" spans="10:11" x14ac:dyDescent="0.45">
      <c r="J1423" s="3"/>
      <c r="K1423" s="3"/>
    </row>
    <row r="1424" spans="10:11" x14ac:dyDescent="0.45">
      <c r="J1424" s="3"/>
      <c r="K1424" s="3"/>
    </row>
    <row r="1425" spans="10:11" x14ac:dyDescent="0.45">
      <c r="J1425" s="3"/>
      <c r="K1425" s="3"/>
    </row>
    <row r="1426" spans="10:11" x14ac:dyDescent="0.45">
      <c r="J1426" s="3"/>
      <c r="K1426" s="3"/>
    </row>
    <row r="1427" spans="10:11" x14ac:dyDescent="0.45">
      <c r="J1427" s="3"/>
      <c r="K1427" s="3"/>
    </row>
    <row r="1428" spans="10:11" x14ac:dyDescent="0.45">
      <c r="J1428" s="3"/>
      <c r="K1428" s="3"/>
    </row>
    <row r="1429" spans="10:11" x14ac:dyDescent="0.45">
      <c r="J1429" s="3"/>
      <c r="K1429" s="3"/>
    </row>
    <row r="1430" spans="10:11" x14ac:dyDescent="0.45">
      <c r="J1430" s="3"/>
      <c r="K1430" s="3"/>
    </row>
    <row r="1431" spans="10:11" x14ac:dyDescent="0.45">
      <c r="J1431" s="3"/>
      <c r="K1431" s="3"/>
    </row>
    <row r="1432" spans="10:11" x14ac:dyDescent="0.45">
      <c r="J1432" s="3"/>
      <c r="K1432" s="3"/>
    </row>
    <row r="1433" spans="10:11" x14ac:dyDescent="0.45">
      <c r="J1433" s="3"/>
      <c r="K1433" s="3"/>
    </row>
    <row r="1434" spans="10:11" x14ac:dyDescent="0.45">
      <c r="J1434" s="3"/>
      <c r="K1434" s="3"/>
    </row>
    <row r="1435" spans="10:11" x14ac:dyDescent="0.45">
      <c r="J1435" s="3"/>
      <c r="K1435" s="3"/>
    </row>
    <row r="1436" spans="10:11" x14ac:dyDescent="0.45">
      <c r="J1436" s="3"/>
      <c r="K1436" s="3"/>
    </row>
    <row r="1437" spans="10:11" x14ac:dyDescent="0.45">
      <c r="J1437" s="3"/>
      <c r="K1437" s="3"/>
    </row>
    <row r="1438" spans="10:11" x14ac:dyDescent="0.45">
      <c r="J1438" s="3"/>
      <c r="K1438" s="3"/>
    </row>
    <row r="1439" spans="10:11" x14ac:dyDescent="0.45">
      <c r="J1439" s="3"/>
      <c r="K1439" s="3"/>
    </row>
    <row r="1440" spans="10:11" x14ac:dyDescent="0.45">
      <c r="J1440" s="3"/>
      <c r="K1440" s="3"/>
    </row>
    <row r="1441" spans="10:11" x14ac:dyDescent="0.45">
      <c r="J1441" s="3"/>
      <c r="K1441" s="3"/>
    </row>
    <row r="1442" spans="10:11" x14ac:dyDescent="0.45">
      <c r="J1442" s="3"/>
      <c r="K1442" s="3"/>
    </row>
    <row r="1443" spans="10:11" x14ac:dyDescent="0.45">
      <c r="J1443" s="3"/>
      <c r="K1443" s="3"/>
    </row>
    <row r="1444" spans="10:11" x14ac:dyDescent="0.45">
      <c r="J1444" s="3"/>
      <c r="K1444" s="3"/>
    </row>
    <row r="1445" spans="10:11" x14ac:dyDescent="0.45">
      <c r="J1445" s="3"/>
      <c r="K1445" s="3"/>
    </row>
    <row r="1446" spans="10:11" x14ac:dyDescent="0.45">
      <c r="J1446" s="3"/>
      <c r="K1446" s="3"/>
    </row>
    <row r="1447" spans="10:11" x14ac:dyDescent="0.45">
      <c r="J1447" s="3"/>
      <c r="K1447" s="3"/>
    </row>
    <row r="1448" spans="10:11" x14ac:dyDescent="0.45">
      <c r="J1448" s="3"/>
      <c r="K1448" s="3"/>
    </row>
    <row r="1449" spans="10:11" x14ac:dyDescent="0.45">
      <c r="J1449" s="3"/>
      <c r="K1449" s="3"/>
    </row>
    <row r="1450" spans="10:11" x14ac:dyDescent="0.45">
      <c r="J1450" s="3"/>
      <c r="K1450" s="3"/>
    </row>
    <row r="1451" spans="10:11" x14ac:dyDescent="0.45">
      <c r="J1451" s="3"/>
      <c r="K1451" s="3"/>
    </row>
    <row r="1452" spans="10:11" x14ac:dyDescent="0.45">
      <c r="J1452" s="3"/>
      <c r="K1452" s="3"/>
    </row>
    <row r="1453" spans="10:11" x14ac:dyDescent="0.45">
      <c r="J1453" s="3"/>
      <c r="K1453" s="3"/>
    </row>
    <row r="1454" spans="10:11" x14ac:dyDescent="0.45">
      <c r="J1454" s="3"/>
      <c r="K1454" s="3"/>
    </row>
    <row r="1455" spans="10:11" x14ac:dyDescent="0.45">
      <c r="J1455" s="3"/>
      <c r="K1455" s="3"/>
    </row>
    <row r="1456" spans="10:11" x14ac:dyDescent="0.45">
      <c r="J1456" s="3"/>
      <c r="K1456" s="3"/>
    </row>
    <row r="1457" spans="10:11" x14ac:dyDescent="0.45">
      <c r="J1457" s="3"/>
      <c r="K1457" s="3"/>
    </row>
    <row r="1458" spans="10:11" x14ac:dyDescent="0.45">
      <c r="J1458" s="3"/>
      <c r="K1458" s="3"/>
    </row>
    <row r="1459" spans="10:11" x14ac:dyDescent="0.45">
      <c r="J1459" s="3"/>
      <c r="K1459" s="3"/>
    </row>
    <row r="1460" spans="10:11" x14ac:dyDescent="0.45">
      <c r="J1460" s="3"/>
      <c r="K1460" s="3"/>
    </row>
    <row r="1461" spans="10:11" x14ac:dyDescent="0.45">
      <c r="J1461" s="3"/>
      <c r="K1461" s="3"/>
    </row>
    <row r="1462" spans="10:11" x14ac:dyDescent="0.45">
      <c r="J1462" s="3"/>
      <c r="K1462" s="3"/>
    </row>
    <row r="1463" spans="10:11" x14ac:dyDescent="0.45">
      <c r="J1463" s="3"/>
      <c r="K1463" s="3"/>
    </row>
    <row r="1464" spans="10:11" x14ac:dyDescent="0.45">
      <c r="J1464" s="3"/>
      <c r="K1464" s="3"/>
    </row>
    <row r="1465" spans="10:11" x14ac:dyDescent="0.45">
      <c r="J1465" s="3"/>
      <c r="K1465" s="3"/>
    </row>
    <row r="1466" spans="10:11" x14ac:dyDescent="0.45">
      <c r="J1466" s="3"/>
      <c r="K1466" s="3"/>
    </row>
    <row r="1467" spans="10:11" x14ac:dyDescent="0.45">
      <c r="J1467" s="3"/>
      <c r="K1467" s="3"/>
    </row>
    <row r="1468" spans="10:11" x14ac:dyDescent="0.45">
      <c r="J1468" s="3"/>
      <c r="K1468" s="3"/>
    </row>
    <row r="1469" spans="10:11" x14ac:dyDescent="0.45">
      <c r="J1469" s="3"/>
      <c r="K1469" s="3"/>
    </row>
    <row r="1470" spans="10:11" x14ac:dyDescent="0.45">
      <c r="J1470" s="3"/>
      <c r="K1470" s="3"/>
    </row>
    <row r="1471" spans="10:11" x14ac:dyDescent="0.45">
      <c r="J1471" s="3"/>
      <c r="K1471" s="3"/>
    </row>
    <row r="1472" spans="10:11" x14ac:dyDescent="0.45">
      <c r="J1472" s="3"/>
      <c r="K1472" s="3"/>
    </row>
    <row r="1473" spans="10:11" x14ac:dyDescent="0.45">
      <c r="J1473" s="3"/>
      <c r="K1473" s="3"/>
    </row>
    <row r="1474" spans="10:11" x14ac:dyDescent="0.45">
      <c r="J1474" s="3"/>
      <c r="K1474" s="3"/>
    </row>
    <row r="1475" spans="10:11" x14ac:dyDescent="0.45">
      <c r="J1475" s="3"/>
      <c r="K1475" s="3"/>
    </row>
    <row r="1476" spans="10:11" x14ac:dyDescent="0.45">
      <c r="J1476" s="3"/>
      <c r="K1476" s="3"/>
    </row>
    <row r="1477" spans="10:11" x14ac:dyDescent="0.45">
      <c r="J1477" s="3"/>
      <c r="K1477" s="3"/>
    </row>
    <row r="1478" spans="10:11" x14ac:dyDescent="0.45">
      <c r="J1478" s="3"/>
      <c r="K1478" s="3"/>
    </row>
    <row r="1479" spans="10:11" x14ac:dyDescent="0.45">
      <c r="J1479" s="3"/>
      <c r="K1479" s="3"/>
    </row>
    <row r="1480" spans="10:11" x14ac:dyDescent="0.45">
      <c r="J1480" s="3"/>
      <c r="K1480" s="3"/>
    </row>
    <row r="1481" spans="10:11" x14ac:dyDescent="0.45">
      <c r="J1481" s="3"/>
      <c r="K1481" s="3"/>
    </row>
    <row r="1482" spans="10:11" x14ac:dyDescent="0.45">
      <c r="J1482" s="3"/>
      <c r="K1482" s="3"/>
    </row>
    <row r="1483" spans="10:11" x14ac:dyDescent="0.45">
      <c r="J1483" s="3"/>
      <c r="K1483" s="3"/>
    </row>
    <row r="1484" spans="10:11" x14ac:dyDescent="0.45">
      <c r="J1484" s="3"/>
      <c r="K1484" s="3"/>
    </row>
    <row r="1485" spans="10:11" x14ac:dyDescent="0.45">
      <c r="J1485" s="3"/>
      <c r="K1485" s="3"/>
    </row>
    <row r="1486" spans="10:11" x14ac:dyDescent="0.45">
      <c r="J1486" s="3"/>
      <c r="K1486" s="3"/>
    </row>
    <row r="1487" spans="10:11" x14ac:dyDescent="0.45">
      <c r="J1487" s="3"/>
      <c r="K1487" s="3"/>
    </row>
    <row r="1488" spans="10:11" x14ac:dyDescent="0.45">
      <c r="J1488" s="3"/>
      <c r="K1488" s="3"/>
    </row>
    <row r="1489" spans="10:11" x14ac:dyDescent="0.45">
      <c r="J1489" s="3"/>
      <c r="K1489" s="3"/>
    </row>
    <row r="1490" spans="10:11" x14ac:dyDescent="0.45">
      <c r="J1490" s="3"/>
      <c r="K1490" s="3"/>
    </row>
    <row r="1491" spans="10:11" x14ac:dyDescent="0.45">
      <c r="J1491" s="3"/>
      <c r="K1491" s="3"/>
    </row>
    <row r="1492" spans="10:11" x14ac:dyDescent="0.45">
      <c r="J1492" s="3"/>
      <c r="K1492" s="3"/>
    </row>
    <row r="1493" spans="10:11" x14ac:dyDescent="0.45">
      <c r="J1493" s="3"/>
      <c r="K1493" s="3"/>
    </row>
    <row r="1494" spans="10:11" x14ac:dyDescent="0.45">
      <c r="J1494" s="3"/>
      <c r="K1494" s="3"/>
    </row>
    <row r="1495" spans="10:11" x14ac:dyDescent="0.45">
      <c r="J1495" s="3"/>
      <c r="K1495" s="3"/>
    </row>
    <row r="1496" spans="10:11" x14ac:dyDescent="0.45">
      <c r="J1496" s="3"/>
      <c r="K1496" s="3"/>
    </row>
    <row r="1497" spans="10:11" x14ac:dyDescent="0.45">
      <c r="J1497" s="3"/>
      <c r="K1497" s="3"/>
    </row>
    <row r="1498" spans="10:11" x14ac:dyDescent="0.45">
      <c r="J1498" s="3"/>
      <c r="K1498" s="3"/>
    </row>
    <row r="1499" spans="10:11" x14ac:dyDescent="0.45">
      <c r="J1499" s="3"/>
      <c r="K1499" s="3"/>
    </row>
    <row r="1500" spans="10:11" x14ac:dyDescent="0.45">
      <c r="J1500" s="3"/>
      <c r="K1500" s="3"/>
    </row>
    <row r="1501" spans="10:11" x14ac:dyDescent="0.45">
      <c r="J1501" s="3"/>
      <c r="K1501" s="3"/>
    </row>
    <row r="1502" spans="10:11" x14ac:dyDescent="0.45">
      <c r="J1502" s="3"/>
      <c r="K1502" s="3"/>
    </row>
    <row r="1503" spans="10:11" x14ac:dyDescent="0.45">
      <c r="J1503" s="3"/>
      <c r="K1503" s="3"/>
    </row>
    <row r="1504" spans="10:11" x14ac:dyDescent="0.45">
      <c r="J1504" s="3"/>
      <c r="K1504" s="3"/>
    </row>
    <row r="1505" spans="10:11" x14ac:dyDescent="0.45">
      <c r="J1505" s="3"/>
      <c r="K1505" s="3"/>
    </row>
    <row r="1506" spans="10:11" x14ac:dyDescent="0.45">
      <c r="J1506" s="3"/>
      <c r="K1506" s="3"/>
    </row>
    <row r="1507" spans="10:11" x14ac:dyDescent="0.45">
      <c r="J1507" s="3"/>
      <c r="K1507" s="3"/>
    </row>
    <row r="1508" spans="10:11" x14ac:dyDescent="0.45">
      <c r="J1508" s="3"/>
      <c r="K1508" s="3"/>
    </row>
    <row r="1509" spans="10:11" x14ac:dyDescent="0.45">
      <c r="J1509" s="3"/>
      <c r="K1509" s="3"/>
    </row>
    <row r="1510" spans="10:11" x14ac:dyDescent="0.45">
      <c r="J1510" s="3"/>
      <c r="K1510" s="3"/>
    </row>
    <row r="1511" spans="10:11" x14ac:dyDescent="0.45">
      <c r="J1511" s="3"/>
      <c r="K1511" s="3"/>
    </row>
    <row r="1512" spans="10:11" x14ac:dyDescent="0.45">
      <c r="J1512" s="3"/>
      <c r="K1512" s="3"/>
    </row>
    <row r="1513" spans="10:11" x14ac:dyDescent="0.45">
      <c r="J1513" s="3"/>
      <c r="K1513" s="3"/>
    </row>
    <row r="1514" spans="10:11" x14ac:dyDescent="0.45">
      <c r="J1514" s="3"/>
      <c r="K1514" s="3"/>
    </row>
    <row r="1515" spans="10:11" x14ac:dyDescent="0.45">
      <c r="J1515" s="3"/>
      <c r="K1515" s="3"/>
    </row>
    <row r="1516" spans="10:11" x14ac:dyDescent="0.45">
      <c r="J1516" s="3"/>
      <c r="K1516" s="3"/>
    </row>
    <row r="1517" spans="10:11" x14ac:dyDescent="0.45">
      <c r="J1517" s="3"/>
      <c r="K1517" s="3"/>
    </row>
    <row r="1518" spans="10:11" x14ac:dyDescent="0.45">
      <c r="J1518" s="3"/>
      <c r="K1518" s="3"/>
    </row>
    <row r="1519" spans="10:11" x14ac:dyDescent="0.45">
      <c r="J1519" s="3"/>
      <c r="K1519" s="3"/>
    </row>
    <row r="1520" spans="10:11" x14ac:dyDescent="0.45">
      <c r="J1520" s="3"/>
      <c r="K1520" s="3"/>
    </row>
    <row r="1521" spans="10:11" x14ac:dyDescent="0.45">
      <c r="J1521" s="3"/>
      <c r="K1521" s="3"/>
    </row>
    <row r="1522" spans="10:11" x14ac:dyDescent="0.45">
      <c r="J1522" s="3"/>
      <c r="K1522" s="3"/>
    </row>
    <row r="1523" spans="10:11" x14ac:dyDescent="0.45">
      <c r="J1523" s="3"/>
      <c r="K1523" s="3"/>
    </row>
    <row r="1524" spans="10:11" x14ac:dyDescent="0.45">
      <c r="J1524" s="3"/>
      <c r="K1524" s="3"/>
    </row>
    <row r="1525" spans="10:11" x14ac:dyDescent="0.45">
      <c r="J1525" s="3"/>
      <c r="K1525" s="3"/>
    </row>
    <row r="1526" spans="10:11" x14ac:dyDescent="0.45">
      <c r="J1526" s="3"/>
      <c r="K1526" s="3"/>
    </row>
    <row r="1527" spans="10:11" x14ac:dyDescent="0.45">
      <c r="J1527" s="3"/>
      <c r="K1527" s="3"/>
    </row>
    <row r="1528" spans="10:11" x14ac:dyDescent="0.45">
      <c r="J1528" s="3"/>
      <c r="K1528" s="3"/>
    </row>
    <row r="1529" spans="10:11" x14ac:dyDescent="0.45">
      <c r="J1529" s="3"/>
      <c r="K1529" s="3"/>
    </row>
    <row r="1530" spans="10:11" x14ac:dyDescent="0.45">
      <c r="J1530" s="3"/>
      <c r="K1530" s="3"/>
    </row>
    <row r="1531" spans="10:11" x14ac:dyDescent="0.45">
      <c r="J1531" s="3"/>
      <c r="K1531" s="3"/>
    </row>
    <row r="1532" spans="10:11" x14ac:dyDescent="0.45">
      <c r="J1532" s="3"/>
      <c r="K1532" s="3"/>
    </row>
    <row r="1533" spans="10:11" x14ac:dyDescent="0.45">
      <c r="J1533" s="3"/>
      <c r="K1533" s="3"/>
    </row>
    <row r="1534" spans="10:11" x14ac:dyDescent="0.45">
      <c r="J1534" s="3"/>
      <c r="K1534" s="3"/>
    </row>
    <row r="1535" spans="10:11" x14ac:dyDescent="0.45">
      <c r="J1535" s="3"/>
      <c r="K1535" s="3"/>
    </row>
    <row r="1536" spans="10:11" x14ac:dyDescent="0.45">
      <c r="J1536" s="3"/>
      <c r="K1536" s="3"/>
    </row>
    <row r="1537" spans="10:11" x14ac:dyDescent="0.45">
      <c r="J1537" s="3"/>
      <c r="K1537" s="3"/>
    </row>
    <row r="1538" spans="10:11" x14ac:dyDescent="0.45">
      <c r="J1538" s="3"/>
      <c r="K1538" s="3"/>
    </row>
    <row r="1539" spans="10:11" x14ac:dyDescent="0.45">
      <c r="J1539" s="3"/>
      <c r="K1539" s="3"/>
    </row>
    <row r="1540" spans="10:11" x14ac:dyDescent="0.45">
      <c r="J1540" s="3"/>
      <c r="K1540" s="3"/>
    </row>
    <row r="1541" spans="10:11" x14ac:dyDescent="0.45">
      <c r="J1541" s="3"/>
      <c r="K1541" s="3"/>
    </row>
    <row r="1542" spans="10:11" x14ac:dyDescent="0.45">
      <c r="J1542" s="3"/>
      <c r="K1542" s="3"/>
    </row>
    <row r="1543" spans="10:11" x14ac:dyDescent="0.45">
      <c r="J1543" s="3"/>
      <c r="K1543" s="3"/>
    </row>
    <row r="1544" spans="10:11" x14ac:dyDescent="0.45">
      <c r="J1544" s="3"/>
      <c r="K1544" s="3"/>
    </row>
    <row r="1545" spans="10:11" x14ac:dyDescent="0.45">
      <c r="J1545" s="3"/>
      <c r="K1545" s="3"/>
    </row>
    <row r="1546" spans="10:11" x14ac:dyDescent="0.45">
      <c r="J1546" s="3"/>
      <c r="K1546" s="3"/>
    </row>
    <row r="1547" spans="10:11" x14ac:dyDescent="0.45">
      <c r="J1547" s="3"/>
      <c r="K1547" s="3"/>
    </row>
    <row r="1548" spans="10:11" x14ac:dyDescent="0.45">
      <c r="J1548" s="3"/>
      <c r="K1548" s="3"/>
    </row>
    <row r="1549" spans="10:11" x14ac:dyDescent="0.45">
      <c r="J1549" s="3"/>
      <c r="K1549" s="3"/>
    </row>
    <row r="1550" spans="10:11" x14ac:dyDescent="0.45">
      <c r="J1550" s="3"/>
      <c r="K1550" s="3"/>
    </row>
    <row r="1551" spans="10:11" x14ac:dyDescent="0.45">
      <c r="J1551" s="3"/>
      <c r="K1551" s="3"/>
    </row>
    <row r="1552" spans="10:11" x14ac:dyDescent="0.45">
      <c r="J1552" s="3"/>
      <c r="K1552" s="3"/>
    </row>
    <row r="1553" spans="10:11" x14ac:dyDescent="0.45">
      <c r="J1553" s="3"/>
      <c r="K1553" s="3"/>
    </row>
    <row r="1554" spans="10:11" x14ac:dyDescent="0.45">
      <c r="J1554" s="3"/>
      <c r="K1554" s="3"/>
    </row>
    <row r="1555" spans="10:11" x14ac:dyDescent="0.45">
      <c r="J1555" s="3"/>
      <c r="K1555" s="3"/>
    </row>
    <row r="1556" spans="10:11" x14ac:dyDescent="0.45">
      <c r="J1556" s="3"/>
      <c r="K1556" s="3"/>
    </row>
    <row r="1557" spans="10:11" x14ac:dyDescent="0.45">
      <c r="J1557" s="3"/>
      <c r="K1557" s="3"/>
    </row>
    <row r="1558" spans="10:11" x14ac:dyDescent="0.45">
      <c r="J1558" s="3"/>
      <c r="K1558" s="3"/>
    </row>
    <row r="1559" spans="10:11" x14ac:dyDescent="0.45">
      <c r="J1559" s="3"/>
      <c r="K1559" s="3"/>
    </row>
    <row r="1560" spans="10:11" x14ac:dyDescent="0.45">
      <c r="J1560" s="3"/>
      <c r="K1560" s="3"/>
    </row>
    <row r="1561" spans="10:11" x14ac:dyDescent="0.45">
      <c r="J1561" s="3"/>
      <c r="K1561" s="3"/>
    </row>
    <row r="1562" spans="10:11" x14ac:dyDescent="0.45">
      <c r="J1562" s="3"/>
      <c r="K1562" s="3"/>
    </row>
    <row r="1563" spans="10:11" x14ac:dyDescent="0.45">
      <c r="J1563" s="3"/>
      <c r="K1563" s="3"/>
    </row>
    <row r="1564" spans="10:11" x14ac:dyDescent="0.45">
      <c r="J1564" s="3"/>
      <c r="K1564" s="3"/>
    </row>
    <row r="1565" spans="10:11" x14ac:dyDescent="0.45">
      <c r="J1565" s="3"/>
      <c r="K1565" s="3"/>
    </row>
    <row r="1566" spans="10:11" x14ac:dyDescent="0.45">
      <c r="J1566" s="3"/>
      <c r="K1566" s="3"/>
    </row>
    <row r="1567" spans="10:11" x14ac:dyDescent="0.45">
      <c r="J1567" s="3"/>
      <c r="K1567" s="3"/>
    </row>
    <row r="1568" spans="10:11" x14ac:dyDescent="0.45">
      <c r="J1568" s="3"/>
      <c r="K1568" s="3"/>
    </row>
    <row r="1569" spans="10:11" x14ac:dyDescent="0.45">
      <c r="J1569" s="3"/>
      <c r="K1569" s="3"/>
    </row>
    <row r="1570" spans="10:11" x14ac:dyDescent="0.45">
      <c r="J1570" s="3"/>
      <c r="K1570" s="3"/>
    </row>
    <row r="1571" spans="10:11" x14ac:dyDescent="0.45">
      <c r="J1571" s="3"/>
      <c r="K1571" s="3"/>
    </row>
    <row r="1572" spans="10:11" x14ac:dyDescent="0.45">
      <c r="J1572" s="3"/>
      <c r="K1572" s="3"/>
    </row>
    <row r="1573" spans="10:11" x14ac:dyDescent="0.45">
      <c r="J1573" s="3"/>
      <c r="K1573" s="3"/>
    </row>
    <row r="1574" spans="10:11" x14ac:dyDescent="0.45">
      <c r="J1574" s="3"/>
      <c r="K1574" s="3"/>
    </row>
    <row r="1575" spans="10:11" x14ac:dyDescent="0.45">
      <c r="J1575" s="3"/>
      <c r="K1575" s="3"/>
    </row>
    <row r="1576" spans="10:11" x14ac:dyDescent="0.45">
      <c r="J1576" s="3"/>
      <c r="K1576" s="3"/>
    </row>
    <row r="1577" spans="10:11" x14ac:dyDescent="0.45">
      <c r="J1577" s="3"/>
      <c r="K1577" s="3"/>
    </row>
    <row r="1578" spans="10:11" x14ac:dyDescent="0.45">
      <c r="J1578" s="3"/>
      <c r="K1578" s="3"/>
    </row>
    <row r="1579" spans="10:11" x14ac:dyDescent="0.45">
      <c r="J1579" s="3"/>
      <c r="K1579" s="3"/>
    </row>
    <row r="1580" spans="10:11" x14ac:dyDescent="0.45">
      <c r="J1580" s="3"/>
      <c r="K1580" s="3"/>
    </row>
    <row r="1581" spans="10:11" x14ac:dyDescent="0.45">
      <c r="J1581" s="3"/>
      <c r="K1581" s="3"/>
    </row>
    <row r="1582" spans="10:11" x14ac:dyDescent="0.45">
      <c r="J1582" s="3"/>
      <c r="K1582" s="3"/>
    </row>
    <row r="1583" spans="10:11" x14ac:dyDescent="0.45">
      <c r="J1583" s="3"/>
      <c r="K1583" s="3"/>
    </row>
    <row r="1584" spans="10:11" x14ac:dyDescent="0.45">
      <c r="J1584" s="3"/>
      <c r="K1584" s="3"/>
    </row>
    <row r="1585" spans="10:11" x14ac:dyDescent="0.45">
      <c r="J1585" s="3"/>
      <c r="K1585" s="3"/>
    </row>
    <row r="1586" spans="10:11" x14ac:dyDescent="0.45">
      <c r="J1586" s="3"/>
      <c r="K1586" s="3"/>
    </row>
    <row r="1587" spans="10:11" x14ac:dyDescent="0.45">
      <c r="J1587" s="3"/>
      <c r="K1587" s="3"/>
    </row>
    <row r="1588" spans="10:11" x14ac:dyDescent="0.45">
      <c r="J1588" s="3"/>
      <c r="K1588" s="3"/>
    </row>
    <row r="1589" spans="10:11" x14ac:dyDescent="0.45">
      <c r="J1589" s="3"/>
      <c r="K1589" s="3"/>
    </row>
    <row r="1590" spans="10:11" x14ac:dyDescent="0.45">
      <c r="J1590" s="3"/>
      <c r="K1590" s="3"/>
    </row>
    <row r="1591" spans="10:11" x14ac:dyDescent="0.45">
      <c r="J1591" s="3"/>
      <c r="K1591" s="3"/>
    </row>
    <row r="1592" spans="10:11" x14ac:dyDescent="0.45">
      <c r="J1592" s="3"/>
      <c r="K1592" s="3"/>
    </row>
    <row r="1593" spans="10:11" x14ac:dyDescent="0.45">
      <c r="J1593" s="3"/>
      <c r="K1593" s="3"/>
    </row>
    <row r="1594" spans="10:11" x14ac:dyDescent="0.45">
      <c r="J1594" s="3"/>
      <c r="K1594" s="3"/>
    </row>
    <row r="1595" spans="10:11" x14ac:dyDescent="0.45">
      <c r="J1595" s="3"/>
      <c r="K1595" s="3"/>
    </row>
    <row r="1596" spans="10:11" x14ac:dyDescent="0.45">
      <c r="J1596" s="3"/>
      <c r="K1596" s="3"/>
    </row>
    <row r="1597" spans="10:11" x14ac:dyDescent="0.45">
      <c r="J1597" s="3"/>
      <c r="K1597" s="3"/>
    </row>
    <row r="1598" spans="10:11" x14ac:dyDescent="0.45">
      <c r="J1598" s="3"/>
      <c r="K1598" s="3"/>
    </row>
    <row r="1599" spans="10:11" x14ac:dyDescent="0.45">
      <c r="J1599" s="3"/>
      <c r="K1599" s="3"/>
    </row>
    <row r="1600" spans="10:11" x14ac:dyDescent="0.45">
      <c r="J1600" s="3"/>
      <c r="K1600" s="3"/>
    </row>
    <row r="1601" spans="10:11" x14ac:dyDescent="0.45">
      <c r="J1601" s="3"/>
      <c r="K1601" s="3"/>
    </row>
    <row r="1602" spans="10:11" x14ac:dyDescent="0.45">
      <c r="J1602" s="3"/>
      <c r="K1602" s="3"/>
    </row>
    <row r="1603" spans="10:11" x14ac:dyDescent="0.45">
      <c r="J1603" s="3"/>
      <c r="K1603" s="3"/>
    </row>
    <row r="1604" spans="10:11" x14ac:dyDescent="0.45">
      <c r="J1604" s="3"/>
      <c r="K1604" s="3"/>
    </row>
    <row r="1605" spans="10:11" x14ac:dyDescent="0.45">
      <c r="J1605" s="3"/>
      <c r="K1605" s="3"/>
    </row>
    <row r="1606" spans="10:11" x14ac:dyDescent="0.45">
      <c r="J1606" s="3"/>
      <c r="K1606" s="3"/>
    </row>
    <row r="1607" spans="10:11" x14ac:dyDescent="0.45">
      <c r="J1607" s="3"/>
      <c r="K1607" s="3"/>
    </row>
    <row r="1608" spans="10:11" x14ac:dyDescent="0.45">
      <c r="J1608" s="3"/>
      <c r="K1608" s="3"/>
    </row>
    <row r="1609" spans="10:11" x14ac:dyDescent="0.45">
      <c r="J1609" s="3"/>
      <c r="K1609" s="3"/>
    </row>
    <row r="1610" spans="10:11" x14ac:dyDescent="0.45">
      <c r="J1610" s="3"/>
      <c r="K1610" s="3"/>
    </row>
    <row r="1611" spans="10:11" x14ac:dyDescent="0.45">
      <c r="J1611" s="3"/>
      <c r="K1611" s="3"/>
    </row>
    <row r="1612" spans="10:11" x14ac:dyDescent="0.45">
      <c r="J1612" s="3"/>
      <c r="K1612" s="3"/>
    </row>
    <row r="1613" spans="10:11" x14ac:dyDescent="0.45">
      <c r="J1613" s="3"/>
      <c r="K1613" s="3"/>
    </row>
    <row r="1614" spans="10:11" x14ac:dyDescent="0.45">
      <c r="J1614" s="3"/>
      <c r="K1614" s="3"/>
    </row>
    <row r="1615" spans="10:11" x14ac:dyDescent="0.45">
      <c r="J1615" s="3"/>
      <c r="K1615" s="3"/>
    </row>
    <row r="1616" spans="10:11" x14ac:dyDescent="0.45">
      <c r="J1616" s="3"/>
      <c r="K1616" s="3"/>
    </row>
    <row r="1617" spans="10:11" x14ac:dyDescent="0.45">
      <c r="J1617" s="3"/>
      <c r="K1617" s="3"/>
    </row>
    <row r="1618" spans="10:11" x14ac:dyDescent="0.45">
      <c r="J1618" s="3"/>
      <c r="K1618" s="3"/>
    </row>
    <row r="1619" spans="10:11" x14ac:dyDescent="0.45">
      <c r="J1619" s="3"/>
      <c r="K1619" s="3"/>
    </row>
    <row r="1620" spans="10:11" x14ac:dyDescent="0.45">
      <c r="J1620" s="3"/>
      <c r="K1620" s="3"/>
    </row>
    <row r="1621" spans="10:11" x14ac:dyDescent="0.45">
      <c r="J1621" s="3"/>
      <c r="K1621" s="3"/>
    </row>
    <row r="1622" spans="10:11" x14ac:dyDescent="0.45">
      <c r="J1622" s="3"/>
      <c r="K1622" s="3"/>
    </row>
    <row r="1623" spans="10:11" x14ac:dyDescent="0.45">
      <c r="J1623" s="3"/>
      <c r="K1623" s="3"/>
    </row>
    <row r="1624" spans="10:11" x14ac:dyDescent="0.45">
      <c r="J1624" s="3"/>
      <c r="K1624" s="3"/>
    </row>
    <row r="1625" spans="10:11" x14ac:dyDescent="0.45">
      <c r="J1625" s="3"/>
      <c r="K1625" s="3"/>
    </row>
    <row r="1626" spans="10:11" x14ac:dyDescent="0.45">
      <c r="J1626" s="3"/>
      <c r="K1626" s="3"/>
    </row>
    <row r="1627" spans="10:11" x14ac:dyDescent="0.45">
      <c r="J1627" s="3"/>
      <c r="K1627" s="3"/>
    </row>
    <row r="1628" spans="10:11" x14ac:dyDescent="0.45">
      <c r="J1628" s="3"/>
      <c r="K1628" s="3"/>
    </row>
    <row r="1629" spans="10:11" x14ac:dyDescent="0.45">
      <c r="J1629" s="3"/>
      <c r="K1629" s="3"/>
    </row>
    <row r="1630" spans="10:11" x14ac:dyDescent="0.45">
      <c r="J1630" s="3"/>
      <c r="K1630" s="3"/>
    </row>
    <row r="1631" spans="10:11" x14ac:dyDescent="0.45">
      <c r="J1631" s="3"/>
      <c r="K1631" s="3"/>
    </row>
    <row r="1632" spans="10:11" x14ac:dyDescent="0.45">
      <c r="J1632" s="3"/>
      <c r="K1632" s="3"/>
    </row>
    <row r="1633" spans="10:11" x14ac:dyDescent="0.45">
      <c r="J1633" s="3"/>
      <c r="K1633" s="3"/>
    </row>
    <row r="1634" spans="10:11" x14ac:dyDescent="0.45">
      <c r="J1634" s="3"/>
      <c r="K1634" s="3"/>
    </row>
    <row r="1635" spans="10:11" x14ac:dyDescent="0.45">
      <c r="J1635" s="3"/>
      <c r="K1635" s="3"/>
    </row>
    <row r="1636" spans="10:11" x14ac:dyDescent="0.45">
      <c r="J1636" s="3"/>
      <c r="K1636" s="3"/>
    </row>
    <row r="1637" spans="10:11" x14ac:dyDescent="0.45">
      <c r="J1637" s="3"/>
      <c r="K1637" s="3"/>
    </row>
    <row r="1638" spans="10:11" x14ac:dyDescent="0.45">
      <c r="J1638" s="3"/>
      <c r="K1638" s="3"/>
    </row>
    <row r="1639" spans="10:11" x14ac:dyDescent="0.45">
      <c r="J1639" s="3"/>
      <c r="K1639" s="3"/>
    </row>
    <row r="1640" spans="10:11" x14ac:dyDescent="0.45">
      <c r="J1640" s="3"/>
      <c r="K1640" s="3"/>
    </row>
    <row r="1641" spans="10:11" x14ac:dyDescent="0.45">
      <c r="J1641" s="3"/>
      <c r="K1641" s="3"/>
    </row>
    <row r="1642" spans="10:11" x14ac:dyDescent="0.45">
      <c r="J1642" s="3"/>
      <c r="K1642" s="3"/>
    </row>
    <row r="1643" spans="10:11" x14ac:dyDescent="0.45">
      <c r="J1643" s="3"/>
      <c r="K1643" s="3"/>
    </row>
    <row r="1644" spans="10:11" x14ac:dyDescent="0.45">
      <c r="J1644" s="3"/>
      <c r="K1644" s="3"/>
    </row>
    <row r="1645" spans="10:11" x14ac:dyDescent="0.45">
      <c r="J1645" s="3"/>
      <c r="K1645" s="3"/>
    </row>
    <row r="1646" spans="10:11" x14ac:dyDescent="0.45">
      <c r="J1646" s="3"/>
      <c r="K1646" s="3"/>
    </row>
    <row r="1647" spans="10:11" x14ac:dyDescent="0.45">
      <c r="J1647" s="3"/>
      <c r="K1647" s="3"/>
    </row>
    <row r="1648" spans="10:11" x14ac:dyDescent="0.45">
      <c r="J1648" s="3"/>
      <c r="K1648" s="3"/>
    </row>
    <row r="1649" spans="10:11" x14ac:dyDescent="0.45">
      <c r="J1649" s="3"/>
      <c r="K1649" s="3"/>
    </row>
    <row r="1650" spans="10:11" x14ac:dyDescent="0.45">
      <c r="J1650" s="3"/>
      <c r="K1650" s="3"/>
    </row>
    <row r="1651" spans="10:11" x14ac:dyDescent="0.45">
      <c r="J1651" s="3"/>
      <c r="K1651" s="3"/>
    </row>
    <row r="1652" spans="10:11" x14ac:dyDescent="0.45">
      <c r="J1652" s="3"/>
      <c r="K1652" s="3"/>
    </row>
    <row r="1653" spans="10:11" x14ac:dyDescent="0.45">
      <c r="J1653" s="3"/>
      <c r="K1653" s="3"/>
    </row>
    <row r="1654" spans="10:11" x14ac:dyDescent="0.45">
      <c r="J1654" s="3"/>
      <c r="K1654" s="3"/>
    </row>
    <row r="1655" spans="10:11" x14ac:dyDescent="0.45">
      <c r="J1655" s="3"/>
      <c r="K1655" s="3"/>
    </row>
    <row r="1656" spans="10:11" x14ac:dyDescent="0.45">
      <c r="J1656" s="3"/>
      <c r="K1656" s="3"/>
    </row>
    <row r="1657" spans="10:11" x14ac:dyDescent="0.45">
      <c r="J1657" s="3"/>
      <c r="K1657" s="3"/>
    </row>
    <row r="1658" spans="10:11" x14ac:dyDescent="0.45">
      <c r="J1658" s="3"/>
      <c r="K1658" s="3"/>
    </row>
    <row r="1659" spans="10:11" x14ac:dyDescent="0.45">
      <c r="J1659" s="3"/>
      <c r="K1659" s="3"/>
    </row>
    <row r="1660" spans="10:11" x14ac:dyDescent="0.45">
      <c r="J1660" s="3"/>
      <c r="K1660" s="3"/>
    </row>
    <row r="1661" spans="10:11" x14ac:dyDescent="0.45">
      <c r="J1661" s="3"/>
      <c r="K1661" s="3"/>
    </row>
    <row r="1662" spans="10:11" x14ac:dyDescent="0.45">
      <c r="J1662" s="3"/>
      <c r="K1662" s="3"/>
    </row>
    <row r="1663" spans="10:11" x14ac:dyDescent="0.45">
      <c r="J1663" s="3"/>
      <c r="K1663" s="3"/>
    </row>
    <row r="1664" spans="10:11" x14ac:dyDescent="0.45">
      <c r="J1664" s="3"/>
      <c r="K1664" s="3"/>
    </row>
    <row r="1665" spans="10:11" x14ac:dyDescent="0.45">
      <c r="J1665" s="3"/>
      <c r="K1665" s="3"/>
    </row>
    <row r="1666" spans="10:11" x14ac:dyDescent="0.45">
      <c r="J1666" s="3"/>
      <c r="K1666" s="3"/>
    </row>
    <row r="1667" spans="10:11" x14ac:dyDescent="0.45">
      <c r="J1667" s="3"/>
      <c r="K1667" s="3"/>
    </row>
    <row r="1668" spans="10:11" x14ac:dyDescent="0.45">
      <c r="J1668" s="3"/>
      <c r="K1668" s="3"/>
    </row>
    <row r="1669" spans="10:11" x14ac:dyDescent="0.45">
      <c r="J1669" s="3"/>
      <c r="K1669" s="3"/>
    </row>
    <row r="1670" spans="10:11" x14ac:dyDescent="0.45">
      <c r="J1670" s="3"/>
      <c r="K1670" s="3"/>
    </row>
    <row r="1671" spans="10:11" x14ac:dyDescent="0.45">
      <c r="J1671" s="3"/>
      <c r="K1671" s="3"/>
    </row>
    <row r="1672" spans="10:11" x14ac:dyDescent="0.45">
      <c r="J1672" s="3"/>
      <c r="K1672" s="3"/>
    </row>
    <row r="1673" spans="10:11" x14ac:dyDescent="0.45">
      <c r="J1673" s="3"/>
      <c r="K1673" s="3"/>
    </row>
    <row r="1674" spans="10:11" x14ac:dyDescent="0.45">
      <c r="J1674" s="3"/>
      <c r="K1674" s="3"/>
    </row>
    <row r="1675" spans="10:11" x14ac:dyDescent="0.45">
      <c r="J1675" s="3"/>
      <c r="K1675" s="3"/>
    </row>
    <row r="1676" spans="10:11" x14ac:dyDescent="0.45">
      <c r="J1676" s="3"/>
      <c r="K1676" s="3"/>
    </row>
    <row r="1677" spans="10:11" x14ac:dyDescent="0.45">
      <c r="J1677" s="3"/>
      <c r="K1677" s="3"/>
    </row>
    <row r="1678" spans="10:11" x14ac:dyDescent="0.45">
      <c r="J1678" s="3"/>
      <c r="K1678" s="3"/>
    </row>
    <row r="1679" spans="10:11" x14ac:dyDescent="0.45">
      <c r="J1679" s="3"/>
      <c r="K1679" s="3"/>
    </row>
    <row r="1680" spans="10:11" x14ac:dyDescent="0.45">
      <c r="J1680" s="3"/>
      <c r="K1680" s="3"/>
    </row>
    <row r="1681" spans="10:11" x14ac:dyDescent="0.45">
      <c r="J1681" s="3"/>
      <c r="K1681" s="3"/>
    </row>
    <row r="1682" spans="10:11" x14ac:dyDescent="0.45">
      <c r="J1682" s="3"/>
      <c r="K1682" s="3"/>
    </row>
    <row r="1683" spans="10:11" x14ac:dyDescent="0.45">
      <c r="J1683" s="3"/>
      <c r="K1683" s="3"/>
    </row>
    <row r="1684" spans="10:11" x14ac:dyDescent="0.45">
      <c r="J1684" s="3"/>
      <c r="K1684" s="3"/>
    </row>
    <row r="1685" spans="10:11" x14ac:dyDescent="0.45">
      <c r="J1685" s="3"/>
      <c r="K1685" s="3"/>
    </row>
    <row r="1686" spans="10:11" x14ac:dyDescent="0.45">
      <c r="J1686" s="3"/>
      <c r="K1686" s="3"/>
    </row>
    <row r="1687" spans="10:11" x14ac:dyDescent="0.45">
      <c r="J1687" s="3"/>
      <c r="K1687" s="3"/>
    </row>
    <row r="1688" spans="10:11" x14ac:dyDescent="0.45">
      <c r="J1688" s="3"/>
      <c r="K1688" s="3"/>
    </row>
    <row r="1689" spans="10:11" x14ac:dyDescent="0.45">
      <c r="J1689" s="3"/>
      <c r="K1689" s="3"/>
    </row>
    <row r="1690" spans="10:11" x14ac:dyDescent="0.45">
      <c r="J1690" s="3"/>
      <c r="K1690" s="3"/>
    </row>
    <row r="1691" spans="10:11" x14ac:dyDescent="0.45">
      <c r="J1691" s="3"/>
      <c r="K1691" s="3"/>
    </row>
    <row r="1692" spans="10:11" x14ac:dyDescent="0.45">
      <c r="J1692" s="3"/>
      <c r="K1692" s="3"/>
    </row>
    <row r="1693" spans="10:11" x14ac:dyDescent="0.45">
      <c r="J1693" s="3"/>
      <c r="K1693" s="3"/>
    </row>
    <row r="1694" spans="10:11" x14ac:dyDescent="0.45">
      <c r="J1694" s="3"/>
      <c r="K1694" s="3"/>
    </row>
    <row r="1695" spans="10:11" x14ac:dyDescent="0.45">
      <c r="J1695" s="3"/>
      <c r="K1695" s="3"/>
    </row>
    <row r="1696" spans="10:11" x14ac:dyDescent="0.45">
      <c r="J1696" s="3"/>
      <c r="K1696" s="3"/>
    </row>
    <row r="1697" spans="10:11" x14ac:dyDescent="0.45">
      <c r="J1697" s="3"/>
      <c r="K1697" s="3"/>
    </row>
    <row r="1698" spans="10:11" x14ac:dyDescent="0.45">
      <c r="J1698" s="3"/>
      <c r="K1698" s="3"/>
    </row>
    <row r="1699" spans="10:11" x14ac:dyDescent="0.45">
      <c r="J1699" s="3"/>
      <c r="K1699" s="3"/>
    </row>
    <row r="1700" spans="10:11" x14ac:dyDescent="0.45">
      <c r="J1700" s="3"/>
      <c r="K1700" s="3"/>
    </row>
    <row r="1701" spans="10:11" x14ac:dyDescent="0.45">
      <c r="J1701" s="3"/>
      <c r="K1701" s="3"/>
    </row>
    <row r="1702" spans="10:11" x14ac:dyDescent="0.45">
      <c r="J1702" s="3"/>
      <c r="K1702" s="3"/>
    </row>
    <row r="1703" spans="10:11" x14ac:dyDescent="0.45">
      <c r="J1703" s="3"/>
      <c r="K1703" s="3"/>
    </row>
    <row r="1704" spans="10:11" x14ac:dyDescent="0.45">
      <c r="J1704" s="3"/>
      <c r="K1704" s="3"/>
    </row>
    <row r="1705" spans="10:11" x14ac:dyDescent="0.45">
      <c r="J1705" s="3"/>
      <c r="K1705" s="3"/>
    </row>
    <row r="1706" spans="10:11" x14ac:dyDescent="0.45">
      <c r="J1706" s="3"/>
      <c r="K1706" s="3"/>
    </row>
    <row r="1707" spans="10:11" x14ac:dyDescent="0.45">
      <c r="J1707" s="3"/>
      <c r="K1707" s="3"/>
    </row>
    <row r="1708" spans="10:11" x14ac:dyDescent="0.45">
      <c r="J1708" s="3"/>
      <c r="K1708" s="3"/>
    </row>
    <row r="1709" spans="10:11" x14ac:dyDescent="0.45">
      <c r="J1709" s="3"/>
      <c r="K1709" s="3"/>
    </row>
    <row r="1710" spans="10:11" x14ac:dyDescent="0.45">
      <c r="J1710" s="3"/>
      <c r="K1710" s="3"/>
    </row>
    <row r="1711" spans="10:11" x14ac:dyDescent="0.45">
      <c r="J1711" s="3"/>
      <c r="K1711" s="3"/>
    </row>
    <row r="1712" spans="10:11" x14ac:dyDescent="0.45">
      <c r="J1712" s="3"/>
      <c r="K1712" s="3"/>
    </row>
    <row r="1713" spans="10:11" x14ac:dyDescent="0.45">
      <c r="J1713" s="3"/>
      <c r="K1713" s="3"/>
    </row>
    <row r="1714" spans="10:11" x14ac:dyDescent="0.45">
      <c r="J1714" s="3"/>
      <c r="K1714" s="3"/>
    </row>
    <row r="1715" spans="10:11" x14ac:dyDescent="0.45">
      <c r="J1715" s="3"/>
      <c r="K1715" s="3"/>
    </row>
    <row r="1716" spans="10:11" x14ac:dyDescent="0.45">
      <c r="J1716" s="3"/>
      <c r="K1716" s="3"/>
    </row>
    <row r="1717" spans="10:11" x14ac:dyDescent="0.45">
      <c r="J1717" s="3"/>
      <c r="K1717" s="3"/>
    </row>
    <row r="1718" spans="10:11" x14ac:dyDescent="0.45">
      <c r="J1718" s="3"/>
      <c r="K1718" s="3"/>
    </row>
    <row r="1719" spans="10:11" x14ac:dyDescent="0.45">
      <c r="J1719" s="3"/>
      <c r="K1719" s="3"/>
    </row>
    <row r="1720" spans="10:11" x14ac:dyDescent="0.45">
      <c r="J1720" s="3"/>
      <c r="K1720" s="3"/>
    </row>
    <row r="1721" spans="10:11" x14ac:dyDescent="0.45">
      <c r="J1721" s="3"/>
      <c r="K1721" s="3"/>
    </row>
    <row r="1722" spans="10:11" x14ac:dyDescent="0.45">
      <c r="J1722" s="3"/>
      <c r="K1722" s="3"/>
    </row>
    <row r="1723" spans="10:11" x14ac:dyDescent="0.45">
      <c r="J1723" s="3"/>
      <c r="K1723" s="3"/>
    </row>
    <row r="1724" spans="10:11" x14ac:dyDescent="0.45">
      <c r="J1724" s="3"/>
      <c r="K1724" s="3"/>
    </row>
    <row r="1725" spans="10:11" x14ac:dyDescent="0.45">
      <c r="J1725" s="3"/>
      <c r="K1725" s="3"/>
    </row>
    <row r="1726" spans="10:11" x14ac:dyDescent="0.45">
      <c r="J1726" s="3"/>
      <c r="K1726" s="3"/>
    </row>
    <row r="1727" spans="10:11" x14ac:dyDescent="0.45">
      <c r="J1727" s="3"/>
      <c r="K1727" s="3"/>
    </row>
    <row r="1728" spans="10:11" x14ac:dyDescent="0.45">
      <c r="J1728" s="3"/>
      <c r="K1728" s="3"/>
    </row>
    <row r="1729" spans="10:11" x14ac:dyDescent="0.45">
      <c r="J1729" s="3"/>
      <c r="K1729" s="3"/>
    </row>
    <row r="1730" spans="10:11" x14ac:dyDescent="0.45">
      <c r="J1730" s="3"/>
      <c r="K1730" s="3"/>
    </row>
    <row r="1731" spans="10:11" x14ac:dyDescent="0.45">
      <c r="J1731" s="3"/>
      <c r="K1731" s="3"/>
    </row>
    <row r="1732" spans="10:11" x14ac:dyDescent="0.45">
      <c r="J1732" s="3"/>
      <c r="K1732" s="3"/>
    </row>
    <row r="1733" spans="10:11" x14ac:dyDescent="0.45">
      <c r="J1733" s="3"/>
      <c r="K1733" s="3"/>
    </row>
    <row r="1734" spans="10:11" x14ac:dyDescent="0.45">
      <c r="J1734" s="3"/>
      <c r="K1734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425-D9F1-42E4-8E53-4D64233311A5}">
  <sheetPr codeName="Sheet10"/>
  <dimension ref="A1:AP1734"/>
  <sheetViews>
    <sheetView workbookViewId="0">
      <selection activeCell="AP2" sqref="A2:AP2"/>
    </sheetView>
  </sheetViews>
  <sheetFormatPr defaultRowHeight="14.25" x14ac:dyDescent="0.45"/>
  <sheetData>
    <row r="1" spans="1:42" x14ac:dyDescent="0.45">
      <c r="A1" t="s">
        <v>1</v>
      </c>
      <c r="B1" t="s">
        <v>2</v>
      </c>
      <c r="C1" t="s">
        <v>3</v>
      </c>
      <c r="D1" t="s">
        <v>4</v>
      </c>
      <c r="E1" t="s">
        <v>344</v>
      </c>
      <c r="F1" t="s">
        <v>345</v>
      </c>
      <c r="G1" t="s">
        <v>346</v>
      </c>
      <c r="H1" t="s">
        <v>347</v>
      </c>
      <c r="I1" t="s">
        <v>348</v>
      </c>
      <c r="J1" t="s">
        <v>5</v>
      </c>
      <c r="K1" t="s">
        <v>6</v>
      </c>
      <c r="L1" t="s">
        <v>7</v>
      </c>
      <c r="M1" t="s">
        <v>349</v>
      </c>
      <c r="N1" t="s">
        <v>350</v>
      </c>
      <c r="O1" t="s">
        <v>351</v>
      </c>
      <c r="P1" t="s">
        <v>352</v>
      </c>
      <c r="Q1" t="s">
        <v>353</v>
      </c>
      <c r="R1" t="s">
        <v>354</v>
      </c>
      <c r="S1" t="s">
        <v>355</v>
      </c>
      <c r="T1" t="s">
        <v>8</v>
      </c>
      <c r="U1" t="s">
        <v>356</v>
      </c>
      <c r="V1" t="s">
        <v>13</v>
      </c>
      <c r="W1" t="s">
        <v>9</v>
      </c>
      <c r="X1" t="s">
        <v>10</v>
      </c>
      <c r="Y1" t="s">
        <v>357</v>
      </c>
      <c r="Z1" t="s">
        <v>14</v>
      </c>
      <c r="AA1" t="s">
        <v>15</v>
      </c>
      <c r="AB1" t="s">
        <v>16</v>
      </c>
      <c r="AC1" t="s">
        <v>358</v>
      </c>
      <c r="AD1" t="s">
        <v>11</v>
      </c>
      <c r="AE1" t="s">
        <v>359</v>
      </c>
      <c r="AF1" t="s">
        <v>12</v>
      </c>
      <c r="AG1" t="s">
        <v>360</v>
      </c>
      <c r="AH1" t="s">
        <v>361</v>
      </c>
      <c r="AI1" t="s">
        <v>362</v>
      </c>
      <c r="AJ1" t="s">
        <v>363</v>
      </c>
      <c r="AK1" t="s">
        <v>17</v>
      </c>
      <c r="AL1" t="s">
        <v>18</v>
      </c>
      <c r="AM1" t="s">
        <v>364</v>
      </c>
      <c r="AN1" t="s">
        <v>19</v>
      </c>
      <c r="AO1" t="s">
        <v>20</v>
      </c>
      <c r="AP1" t="s">
        <v>21</v>
      </c>
    </row>
    <row r="2" spans="1:42" x14ac:dyDescent="0.45">
      <c r="A2" t="s">
        <v>22</v>
      </c>
      <c r="B2" t="s">
        <v>23</v>
      </c>
      <c r="C2">
        <v>152</v>
      </c>
      <c r="D2">
        <v>688</v>
      </c>
      <c r="E2">
        <v>585</v>
      </c>
      <c r="F2">
        <v>178</v>
      </c>
      <c r="G2">
        <v>99</v>
      </c>
      <c r="H2">
        <v>34</v>
      </c>
      <c r="I2">
        <v>2</v>
      </c>
      <c r="J2">
        <v>43</v>
      </c>
      <c r="K2">
        <v>140</v>
      </c>
      <c r="L2">
        <v>116</v>
      </c>
      <c r="M2">
        <v>88</v>
      </c>
      <c r="N2">
        <v>4</v>
      </c>
      <c r="O2">
        <v>114</v>
      </c>
      <c r="P2">
        <v>11</v>
      </c>
      <c r="Q2">
        <v>4</v>
      </c>
      <c r="R2">
        <v>0</v>
      </c>
      <c r="S2">
        <v>9</v>
      </c>
      <c r="T2">
        <v>51</v>
      </c>
      <c r="U2">
        <v>10</v>
      </c>
      <c r="V2">
        <v>0.30427399999999999</v>
      </c>
      <c r="W2">
        <v>0.12790699999999999</v>
      </c>
      <c r="X2">
        <v>0.16569800000000001</v>
      </c>
      <c r="Y2">
        <v>0.77193000000000001</v>
      </c>
      <c r="Z2">
        <v>0.40261599999999997</v>
      </c>
      <c r="AA2">
        <v>0.58974400000000005</v>
      </c>
      <c r="AB2">
        <v>0.41727300000000001</v>
      </c>
      <c r="AC2">
        <v>0.99236000000000002</v>
      </c>
      <c r="AD2">
        <v>0.28547</v>
      </c>
      <c r="AE2">
        <v>6.82681</v>
      </c>
      <c r="AF2">
        <v>0.3125</v>
      </c>
      <c r="AH2">
        <v>4.4844299999999997</v>
      </c>
      <c r="AI2">
        <v>140.33799999999999</v>
      </c>
      <c r="AJ2">
        <v>56.509300000000003</v>
      </c>
      <c r="AK2">
        <v>163.45500000000001</v>
      </c>
      <c r="AL2">
        <v>4.4844299999999997</v>
      </c>
      <c r="AM2">
        <v>1.8</v>
      </c>
      <c r="AN2">
        <v>58.568619728088301</v>
      </c>
      <c r="AO2">
        <v>-5.7000000476837096</v>
      </c>
      <c r="AP2">
        <v>7.6093400000000004</v>
      </c>
    </row>
    <row r="3" spans="1:42" x14ac:dyDescent="0.45">
      <c r="A3" t="s">
        <v>24</v>
      </c>
      <c r="B3" t="s">
        <v>25</v>
      </c>
      <c r="C3">
        <v>152</v>
      </c>
      <c r="D3">
        <v>660</v>
      </c>
      <c r="E3">
        <v>523</v>
      </c>
      <c r="F3">
        <v>144</v>
      </c>
      <c r="G3">
        <v>85</v>
      </c>
      <c r="H3">
        <v>25</v>
      </c>
      <c r="I3">
        <v>1</v>
      </c>
      <c r="J3">
        <v>33</v>
      </c>
      <c r="K3">
        <v>101</v>
      </c>
      <c r="L3">
        <v>103</v>
      </c>
      <c r="M3">
        <v>131</v>
      </c>
      <c r="N3">
        <v>13</v>
      </c>
      <c r="O3">
        <v>108</v>
      </c>
      <c r="P3">
        <v>3</v>
      </c>
      <c r="Q3">
        <v>3</v>
      </c>
      <c r="R3">
        <v>0</v>
      </c>
      <c r="S3">
        <v>16</v>
      </c>
      <c r="T3">
        <v>11</v>
      </c>
      <c r="U3">
        <v>4</v>
      </c>
      <c r="V3">
        <v>0.275335</v>
      </c>
      <c r="W3">
        <v>0.19848499999999999</v>
      </c>
      <c r="X3">
        <v>0.163636</v>
      </c>
      <c r="Y3">
        <v>1.21296</v>
      </c>
      <c r="Z3">
        <v>0.42121199999999998</v>
      </c>
      <c r="AA3">
        <v>0.51625200000000004</v>
      </c>
      <c r="AB3">
        <v>0.39893099999999998</v>
      </c>
      <c r="AC3">
        <v>0.93746499999999999</v>
      </c>
      <c r="AD3">
        <v>0.24091799999999999</v>
      </c>
      <c r="AE3">
        <v>3.7221299999999999</v>
      </c>
      <c r="AF3">
        <v>0.28831200000000001</v>
      </c>
      <c r="AH3">
        <v>-1.0755699999999999</v>
      </c>
      <c r="AI3">
        <v>124.57299999999999</v>
      </c>
      <c r="AJ3">
        <v>44.155500000000004</v>
      </c>
      <c r="AK3">
        <v>159.61699999999999</v>
      </c>
      <c r="AL3">
        <v>-1.0755699999999999</v>
      </c>
      <c r="AM3">
        <v>-2.6</v>
      </c>
      <c r="AN3">
        <v>46.0702530145645</v>
      </c>
      <c r="AO3">
        <v>-9.8751320838928205</v>
      </c>
      <c r="AP3">
        <v>5.8446100000000003</v>
      </c>
    </row>
    <row r="4" spans="1:42" x14ac:dyDescent="0.45">
      <c r="A4" t="s">
        <v>26</v>
      </c>
      <c r="B4" t="s">
        <v>25</v>
      </c>
      <c r="C4">
        <v>128</v>
      </c>
      <c r="D4">
        <v>552</v>
      </c>
      <c r="E4">
        <v>461</v>
      </c>
      <c r="F4">
        <v>125</v>
      </c>
      <c r="G4">
        <v>65</v>
      </c>
      <c r="H4">
        <v>20</v>
      </c>
      <c r="I4">
        <v>0</v>
      </c>
      <c r="J4">
        <v>40</v>
      </c>
      <c r="K4">
        <v>89</v>
      </c>
      <c r="L4">
        <v>101</v>
      </c>
      <c r="M4">
        <v>84</v>
      </c>
      <c r="N4">
        <v>9</v>
      </c>
      <c r="O4">
        <v>149</v>
      </c>
      <c r="P4">
        <v>3</v>
      </c>
      <c r="Q4">
        <v>4</v>
      </c>
      <c r="R4">
        <v>0</v>
      </c>
      <c r="S4">
        <v>11</v>
      </c>
      <c r="T4">
        <v>5</v>
      </c>
      <c r="U4">
        <v>1</v>
      </c>
      <c r="V4">
        <v>0.27115</v>
      </c>
      <c r="W4">
        <v>0.152174</v>
      </c>
      <c r="X4">
        <v>0.269928</v>
      </c>
      <c r="Y4">
        <v>0.56375799999999998</v>
      </c>
      <c r="Z4">
        <v>0.38405800000000001</v>
      </c>
      <c r="AA4">
        <v>0.57483700000000004</v>
      </c>
      <c r="AB4">
        <v>0.39921699999999999</v>
      </c>
      <c r="AC4">
        <v>0.95889500000000005</v>
      </c>
      <c r="AD4">
        <v>0.30368800000000001</v>
      </c>
      <c r="AE4">
        <v>3.02278</v>
      </c>
      <c r="AF4">
        <v>0.30797099999999999</v>
      </c>
      <c r="AH4">
        <v>-0.52391100000000002</v>
      </c>
      <c r="AI4">
        <v>104.319</v>
      </c>
      <c r="AJ4">
        <v>37.061100000000003</v>
      </c>
      <c r="AK4">
        <v>159.815</v>
      </c>
      <c r="AL4">
        <v>-0.52391100000000002</v>
      </c>
      <c r="AM4">
        <v>6.4</v>
      </c>
      <c r="AN4">
        <v>39.038211643695803</v>
      </c>
      <c r="AO4">
        <v>0.31534385681152299</v>
      </c>
      <c r="AP4">
        <v>5.7937799999999999</v>
      </c>
    </row>
    <row r="5" spans="1:42" x14ac:dyDescent="0.45">
      <c r="A5" t="s">
        <v>27</v>
      </c>
      <c r="B5" t="s">
        <v>28</v>
      </c>
      <c r="C5">
        <v>143</v>
      </c>
      <c r="D5">
        <v>649</v>
      </c>
      <c r="E5">
        <v>550</v>
      </c>
      <c r="F5">
        <v>153</v>
      </c>
      <c r="G5">
        <v>87</v>
      </c>
      <c r="H5">
        <v>33</v>
      </c>
      <c r="I5">
        <v>2</v>
      </c>
      <c r="J5">
        <v>31</v>
      </c>
      <c r="K5">
        <v>112</v>
      </c>
      <c r="L5">
        <v>100</v>
      </c>
      <c r="M5">
        <v>86</v>
      </c>
      <c r="N5">
        <v>3</v>
      </c>
      <c r="O5">
        <v>101</v>
      </c>
      <c r="P5">
        <v>8</v>
      </c>
      <c r="Q5">
        <v>5</v>
      </c>
      <c r="R5">
        <v>0</v>
      </c>
      <c r="S5">
        <v>5</v>
      </c>
      <c r="T5">
        <v>12</v>
      </c>
      <c r="U5">
        <v>3</v>
      </c>
      <c r="V5">
        <v>0.27818199999999998</v>
      </c>
      <c r="W5">
        <v>0.13251199999999999</v>
      </c>
      <c r="X5">
        <v>0.15562400000000001</v>
      </c>
      <c r="Y5">
        <v>0.85148500000000005</v>
      </c>
      <c r="Z5">
        <v>0.38058599999999998</v>
      </c>
      <c r="AA5">
        <v>0.51454500000000003</v>
      </c>
      <c r="AB5">
        <v>0.38182300000000002</v>
      </c>
      <c r="AC5">
        <v>0.89513100000000001</v>
      </c>
      <c r="AD5">
        <v>0.23636399999999999</v>
      </c>
      <c r="AE5">
        <v>4.9875499999999997</v>
      </c>
      <c r="AF5">
        <v>0.28841600000000001</v>
      </c>
      <c r="AH5">
        <v>-0.23774600000000001</v>
      </c>
      <c r="AI5">
        <v>113.27500000000001</v>
      </c>
      <c r="AJ5">
        <v>34.198399999999999</v>
      </c>
      <c r="AK5">
        <v>143.47999999999999</v>
      </c>
      <c r="AL5">
        <v>-0.23774600000000001</v>
      </c>
      <c r="AM5">
        <v>-3.1</v>
      </c>
      <c r="AN5">
        <v>34.720627918839398</v>
      </c>
      <c r="AO5">
        <v>-0.71537327766418402</v>
      </c>
      <c r="AP5">
        <v>5.5958399999999999</v>
      </c>
    </row>
    <row r="6" spans="1:42" x14ac:dyDescent="0.45">
      <c r="A6" t="s">
        <v>29</v>
      </c>
      <c r="B6" t="s">
        <v>30</v>
      </c>
      <c r="C6">
        <v>142</v>
      </c>
      <c r="D6">
        <v>624</v>
      </c>
      <c r="E6">
        <v>555</v>
      </c>
      <c r="F6">
        <v>149</v>
      </c>
      <c r="G6">
        <v>79</v>
      </c>
      <c r="H6">
        <v>32</v>
      </c>
      <c r="I6">
        <v>2</v>
      </c>
      <c r="J6">
        <v>36</v>
      </c>
      <c r="K6">
        <v>102</v>
      </c>
      <c r="L6">
        <v>101</v>
      </c>
      <c r="M6">
        <v>60</v>
      </c>
      <c r="N6">
        <v>2</v>
      </c>
      <c r="O6">
        <v>141</v>
      </c>
      <c r="P6">
        <v>4</v>
      </c>
      <c r="Q6">
        <v>4</v>
      </c>
      <c r="R6">
        <v>1</v>
      </c>
      <c r="S6">
        <v>12</v>
      </c>
      <c r="T6">
        <v>26</v>
      </c>
      <c r="U6">
        <v>4</v>
      </c>
      <c r="V6">
        <v>0.26846799999999998</v>
      </c>
      <c r="W6">
        <v>9.6153799999999998E-2</v>
      </c>
      <c r="X6">
        <v>0.225962</v>
      </c>
      <c r="Y6">
        <v>0.42553200000000002</v>
      </c>
      <c r="Z6">
        <v>0.34189399999999998</v>
      </c>
      <c r="AA6">
        <v>0.52792799999999995</v>
      </c>
      <c r="AB6">
        <v>0.36726599999999998</v>
      </c>
      <c r="AC6">
        <v>0.86982199999999998</v>
      </c>
      <c r="AD6">
        <v>0.259459</v>
      </c>
      <c r="AE6">
        <v>6.07416</v>
      </c>
      <c r="AF6">
        <v>0.29581200000000002</v>
      </c>
      <c r="AH6">
        <v>2.4252699999999998</v>
      </c>
      <c r="AI6">
        <v>101.36799999999999</v>
      </c>
      <c r="AJ6">
        <v>25.337299999999999</v>
      </c>
      <c r="AK6">
        <v>136.56100000000001</v>
      </c>
      <c r="AL6">
        <v>2.4252699999999998</v>
      </c>
      <c r="AM6">
        <v>9.1999999999999993</v>
      </c>
      <c r="AN6">
        <v>30.688319444656301</v>
      </c>
      <c r="AO6">
        <v>2.3216929435729901</v>
      </c>
      <c r="AP6">
        <v>5.4116600000000004</v>
      </c>
    </row>
    <row r="7" spans="1:42" x14ac:dyDescent="0.45">
      <c r="A7" t="s">
        <v>31</v>
      </c>
      <c r="B7" t="s">
        <v>32</v>
      </c>
      <c r="C7">
        <v>152</v>
      </c>
      <c r="D7">
        <v>673</v>
      </c>
      <c r="E7">
        <v>613</v>
      </c>
      <c r="F7">
        <v>168</v>
      </c>
      <c r="G7">
        <v>103</v>
      </c>
      <c r="H7">
        <v>31</v>
      </c>
      <c r="I7">
        <v>2</v>
      </c>
      <c r="J7">
        <v>32</v>
      </c>
      <c r="K7">
        <v>100</v>
      </c>
      <c r="L7">
        <v>104</v>
      </c>
      <c r="M7">
        <v>48</v>
      </c>
      <c r="N7">
        <v>5</v>
      </c>
      <c r="O7">
        <v>157</v>
      </c>
      <c r="P7">
        <v>10</v>
      </c>
      <c r="Q7">
        <v>2</v>
      </c>
      <c r="R7">
        <v>0</v>
      </c>
      <c r="S7">
        <v>11</v>
      </c>
      <c r="T7">
        <v>34</v>
      </c>
      <c r="U7">
        <v>9</v>
      </c>
      <c r="V7">
        <v>0.27406199999999997</v>
      </c>
      <c r="W7">
        <v>7.1322399999999994E-2</v>
      </c>
      <c r="X7">
        <v>0.23328399999999999</v>
      </c>
      <c r="Y7">
        <v>0.305732</v>
      </c>
      <c r="Z7">
        <v>0.33581</v>
      </c>
      <c r="AA7">
        <v>0.487765</v>
      </c>
      <c r="AB7">
        <v>0.350165</v>
      </c>
      <c r="AC7">
        <v>0.82357499999999995</v>
      </c>
      <c r="AD7">
        <v>0.213703</v>
      </c>
      <c r="AE7">
        <v>6.0145499999999998</v>
      </c>
      <c r="AF7">
        <v>0.319249</v>
      </c>
      <c r="AH7">
        <v>1.7992999999999999</v>
      </c>
      <c r="AI7">
        <v>99.77</v>
      </c>
      <c r="AJ7">
        <v>17.768799999999999</v>
      </c>
      <c r="AK7">
        <v>128.036</v>
      </c>
      <c r="AL7">
        <v>1.7992999999999999</v>
      </c>
      <c r="AM7">
        <v>4.5</v>
      </c>
      <c r="AN7">
        <v>24.4073439836502</v>
      </c>
      <c r="AO7">
        <v>6.9728100299835196</v>
      </c>
      <c r="AP7">
        <v>5.4085000000000001</v>
      </c>
    </row>
    <row r="8" spans="1:42" x14ac:dyDescent="0.45">
      <c r="A8" t="s">
        <v>33</v>
      </c>
      <c r="B8" t="s">
        <v>34</v>
      </c>
      <c r="C8">
        <v>135</v>
      </c>
      <c r="D8">
        <v>578</v>
      </c>
      <c r="E8">
        <v>497</v>
      </c>
      <c r="F8">
        <v>132</v>
      </c>
      <c r="G8">
        <v>79</v>
      </c>
      <c r="H8">
        <v>34</v>
      </c>
      <c r="I8">
        <v>1</v>
      </c>
      <c r="J8">
        <v>18</v>
      </c>
      <c r="K8">
        <v>77</v>
      </c>
      <c r="L8">
        <v>69</v>
      </c>
      <c r="M8">
        <v>72</v>
      </c>
      <c r="N8">
        <v>3</v>
      </c>
      <c r="O8">
        <v>88</v>
      </c>
      <c r="P8">
        <v>5</v>
      </c>
      <c r="Q8">
        <v>4</v>
      </c>
      <c r="R8">
        <v>0</v>
      </c>
      <c r="S8">
        <v>8</v>
      </c>
      <c r="T8">
        <v>2</v>
      </c>
      <c r="U8">
        <v>1</v>
      </c>
      <c r="V8">
        <v>0.265594</v>
      </c>
      <c r="W8">
        <v>0.124567</v>
      </c>
      <c r="X8">
        <v>0.152249</v>
      </c>
      <c r="Y8">
        <v>0.81818199999999996</v>
      </c>
      <c r="Z8">
        <v>0.36159200000000002</v>
      </c>
      <c r="AA8">
        <v>0.44668000000000002</v>
      </c>
      <c r="AB8">
        <v>0.35008400000000001</v>
      </c>
      <c r="AC8">
        <v>0.80827199999999999</v>
      </c>
      <c r="AD8">
        <v>0.181087</v>
      </c>
      <c r="AE8">
        <v>2.8703400000000001</v>
      </c>
      <c r="AF8">
        <v>0.28860799999999998</v>
      </c>
      <c r="AH8">
        <v>-1.20096</v>
      </c>
      <c r="AI8">
        <v>85.647300000000001</v>
      </c>
      <c r="AJ8">
        <v>15.221399999999999</v>
      </c>
      <c r="AK8">
        <v>125.997</v>
      </c>
      <c r="AL8">
        <v>-1.20096</v>
      </c>
      <c r="AM8">
        <v>5</v>
      </c>
      <c r="AN8">
        <v>16.803915143013</v>
      </c>
      <c r="AO8">
        <v>15.6187534332275</v>
      </c>
      <c r="AP8">
        <v>5.1907100000000002</v>
      </c>
    </row>
    <row r="9" spans="1:42" x14ac:dyDescent="0.45">
      <c r="A9" t="s">
        <v>35</v>
      </c>
      <c r="B9" t="s">
        <v>36</v>
      </c>
      <c r="C9">
        <v>150</v>
      </c>
      <c r="D9">
        <v>649</v>
      </c>
      <c r="E9">
        <v>571</v>
      </c>
      <c r="F9">
        <v>158</v>
      </c>
      <c r="G9">
        <v>90</v>
      </c>
      <c r="H9">
        <v>38</v>
      </c>
      <c r="I9">
        <v>4</v>
      </c>
      <c r="J9">
        <v>26</v>
      </c>
      <c r="K9">
        <v>90</v>
      </c>
      <c r="L9">
        <v>95</v>
      </c>
      <c r="M9">
        <v>68</v>
      </c>
      <c r="N9">
        <v>16</v>
      </c>
      <c r="O9">
        <v>76</v>
      </c>
      <c r="P9">
        <v>4</v>
      </c>
      <c r="Q9">
        <v>6</v>
      </c>
      <c r="R9">
        <v>0</v>
      </c>
      <c r="S9">
        <v>8</v>
      </c>
      <c r="T9">
        <v>22</v>
      </c>
      <c r="U9">
        <v>5</v>
      </c>
      <c r="V9">
        <v>0.27670800000000001</v>
      </c>
      <c r="W9">
        <v>0.104777</v>
      </c>
      <c r="X9">
        <v>0.117103</v>
      </c>
      <c r="Y9">
        <v>0.894737</v>
      </c>
      <c r="Z9">
        <v>0.35439100000000001</v>
      </c>
      <c r="AA9">
        <v>0.49386999999999998</v>
      </c>
      <c r="AB9">
        <v>0.35413</v>
      </c>
      <c r="AC9">
        <v>0.84826199999999996</v>
      </c>
      <c r="AD9">
        <v>0.21716299999999999</v>
      </c>
      <c r="AE9">
        <v>5.7524800000000003</v>
      </c>
      <c r="AF9">
        <v>0.277895</v>
      </c>
      <c r="AH9">
        <v>1.16466</v>
      </c>
      <c r="AI9">
        <v>98.348799999999997</v>
      </c>
      <c r="AJ9">
        <v>19.271899999999999</v>
      </c>
      <c r="AK9">
        <v>128.61000000000001</v>
      </c>
      <c r="AL9">
        <v>1.16466</v>
      </c>
      <c r="AM9">
        <v>4.0999999999999996</v>
      </c>
      <c r="AN9">
        <v>23.412611365318298</v>
      </c>
      <c r="AO9">
        <v>6.4846265316009504</v>
      </c>
      <c r="AP9">
        <v>5.1793500000000003</v>
      </c>
    </row>
    <row r="10" spans="1:42" x14ac:dyDescent="0.45">
      <c r="A10" t="s">
        <v>37</v>
      </c>
      <c r="B10" t="s">
        <v>38</v>
      </c>
      <c r="C10">
        <v>148</v>
      </c>
      <c r="D10">
        <v>655</v>
      </c>
      <c r="E10">
        <v>601</v>
      </c>
      <c r="F10">
        <v>174</v>
      </c>
      <c r="G10">
        <v>112</v>
      </c>
      <c r="H10">
        <v>34</v>
      </c>
      <c r="I10">
        <v>4</v>
      </c>
      <c r="J10">
        <v>24</v>
      </c>
      <c r="K10">
        <v>98</v>
      </c>
      <c r="L10">
        <v>85</v>
      </c>
      <c r="M10">
        <v>45</v>
      </c>
      <c r="N10">
        <v>1</v>
      </c>
      <c r="O10">
        <v>128</v>
      </c>
      <c r="P10">
        <v>5</v>
      </c>
      <c r="Q10">
        <v>4</v>
      </c>
      <c r="R10">
        <v>0</v>
      </c>
      <c r="S10">
        <v>12</v>
      </c>
      <c r="T10">
        <v>27</v>
      </c>
      <c r="U10">
        <v>2</v>
      </c>
      <c r="V10">
        <v>0.28951700000000002</v>
      </c>
      <c r="W10">
        <v>6.8702299999999994E-2</v>
      </c>
      <c r="X10">
        <v>0.19542000000000001</v>
      </c>
      <c r="Y10">
        <v>0.35156199999999999</v>
      </c>
      <c r="Z10">
        <v>0.34198499999999998</v>
      </c>
      <c r="AA10">
        <v>0.47920099999999999</v>
      </c>
      <c r="AB10">
        <v>0.35130800000000001</v>
      </c>
      <c r="AC10">
        <v>0.82118599999999997</v>
      </c>
      <c r="AD10">
        <v>0.18968399999999999</v>
      </c>
      <c r="AE10">
        <v>6.66296</v>
      </c>
      <c r="AF10">
        <v>0.33112599999999998</v>
      </c>
      <c r="AH10">
        <v>3.3153199999999998</v>
      </c>
      <c r="AI10">
        <v>97.723100000000002</v>
      </c>
      <c r="AJ10">
        <v>17.915099999999999</v>
      </c>
      <c r="AK10">
        <v>120.117</v>
      </c>
      <c r="AL10">
        <v>3.3153199999999998</v>
      </c>
      <c r="AM10">
        <v>1.5</v>
      </c>
      <c r="AN10">
        <v>19.6392822265625</v>
      </c>
      <c r="AO10">
        <v>8.7200174331665004</v>
      </c>
      <c r="AP10">
        <v>5.0532199999999996</v>
      </c>
    </row>
    <row r="11" spans="1:42" x14ac:dyDescent="0.45">
      <c r="A11" t="s">
        <v>39</v>
      </c>
      <c r="B11" t="s">
        <v>40</v>
      </c>
      <c r="C11">
        <v>150</v>
      </c>
      <c r="D11">
        <v>646</v>
      </c>
      <c r="E11">
        <v>569</v>
      </c>
      <c r="F11">
        <v>144</v>
      </c>
      <c r="G11">
        <v>89</v>
      </c>
      <c r="H11">
        <v>27</v>
      </c>
      <c r="I11">
        <v>3</v>
      </c>
      <c r="J11">
        <v>25</v>
      </c>
      <c r="K11">
        <v>92</v>
      </c>
      <c r="L11">
        <v>89</v>
      </c>
      <c r="M11">
        <v>61</v>
      </c>
      <c r="N11">
        <v>2</v>
      </c>
      <c r="O11">
        <v>121</v>
      </c>
      <c r="P11">
        <v>9</v>
      </c>
      <c r="Q11">
        <v>6</v>
      </c>
      <c r="R11">
        <v>1</v>
      </c>
      <c r="S11">
        <v>10</v>
      </c>
      <c r="T11">
        <v>20</v>
      </c>
      <c r="U11">
        <v>4</v>
      </c>
      <c r="V11">
        <v>0.25307600000000002</v>
      </c>
      <c r="W11">
        <v>9.4427200000000003E-2</v>
      </c>
      <c r="X11">
        <v>0.187307</v>
      </c>
      <c r="Y11">
        <v>0.50413200000000002</v>
      </c>
      <c r="Z11">
        <v>0.33178299999999999</v>
      </c>
      <c r="AA11">
        <v>0.442882</v>
      </c>
      <c r="AB11">
        <v>0.33363700000000002</v>
      </c>
      <c r="AC11">
        <v>0.77466500000000005</v>
      </c>
      <c r="AD11">
        <v>0.189807</v>
      </c>
      <c r="AE11">
        <v>5.81297</v>
      </c>
      <c r="AF11">
        <v>0.277389</v>
      </c>
      <c r="AH11">
        <v>1.10198</v>
      </c>
      <c r="AI11">
        <v>86.899699999999996</v>
      </c>
      <c r="AJ11">
        <v>8.1883499999999998</v>
      </c>
      <c r="AK11">
        <v>113.35599999999999</v>
      </c>
      <c r="AL11">
        <v>1.10198</v>
      </c>
      <c r="AM11">
        <v>8.3000000000000007</v>
      </c>
      <c r="AN11">
        <v>11.7907375097274</v>
      </c>
      <c r="AO11">
        <v>15.4208116531372</v>
      </c>
      <c r="AP11">
        <v>4.9081900000000003</v>
      </c>
    </row>
    <row r="12" spans="1:42" x14ac:dyDescent="0.45">
      <c r="A12" t="s">
        <v>41</v>
      </c>
      <c r="B12" t="s">
        <v>42</v>
      </c>
      <c r="C12">
        <v>134</v>
      </c>
      <c r="D12">
        <v>567</v>
      </c>
      <c r="E12">
        <v>483</v>
      </c>
      <c r="F12">
        <v>144</v>
      </c>
      <c r="G12">
        <v>76</v>
      </c>
      <c r="H12">
        <v>30</v>
      </c>
      <c r="I12">
        <v>2</v>
      </c>
      <c r="J12">
        <v>36</v>
      </c>
      <c r="K12">
        <v>92</v>
      </c>
      <c r="L12">
        <v>109</v>
      </c>
      <c r="M12">
        <v>70</v>
      </c>
      <c r="N12">
        <v>7</v>
      </c>
      <c r="O12">
        <v>112</v>
      </c>
      <c r="P12">
        <v>9</v>
      </c>
      <c r="Q12">
        <v>5</v>
      </c>
      <c r="R12">
        <v>0</v>
      </c>
      <c r="S12">
        <v>12</v>
      </c>
      <c r="T12">
        <v>1</v>
      </c>
      <c r="U12">
        <v>1</v>
      </c>
      <c r="V12">
        <v>0.29813699999999999</v>
      </c>
      <c r="W12">
        <v>0.123457</v>
      </c>
      <c r="X12">
        <v>0.19753100000000001</v>
      </c>
      <c r="Y12">
        <v>0.625</v>
      </c>
      <c r="Z12">
        <v>0.39329799999999998</v>
      </c>
      <c r="AA12">
        <v>0.59213300000000002</v>
      </c>
      <c r="AB12">
        <v>0.410798</v>
      </c>
      <c r="AC12">
        <v>0.98543099999999995</v>
      </c>
      <c r="AD12">
        <v>0.29399599999999998</v>
      </c>
      <c r="AE12">
        <v>2.9850699999999999</v>
      </c>
      <c r="AF12">
        <v>0.31764700000000001</v>
      </c>
      <c r="AH12">
        <v>-1.3624400000000001</v>
      </c>
      <c r="AI12">
        <v>112.607</v>
      </c>
      <c r="AJ12">
        <v>43.521700000000003</v>
      </c>
      <c r="AK12">
        <v>166.63300000000001</v>
      </c>
      <c r="AL12">
        <v>-1.3624400000000001</v>
      </c>
      <c r="AM12">
        <v>0</v>
      </c>
      <c r="AN12">
        <v>43.907102584838803</v>
      </c>
      <c r="AO12">
        <v>-14.5833330154418</v>
      </c>
      <c r="AP12">
        <v>4.8444399999999996</v>
      </c>
    </row>
    <row r="13" spans="1:42" x14ac:dyDescent="0.45">
      <c r="A13" t="s">
        <v>43</v>
      </c>
      <c r="B13" t="s">
        <v>44</v>
      </c>
      <c r="C13">
        <v>126</v>
      </c>
      <c r="D13">
        <v>556</v>
      </c>
      <c r="E13">
        <v>492</v>
      </c>
      <c r="F13">
        <v>145</v>
      </c>
      <c r="G13">
        <v>87</v>
      </c>
      <c r="H13">
        <v>31</v>
      </c>
      <c r="I13">
        <v>1</v>
      </c>
      <c r="J13">
        <v>26</v>
      </c>
      <c r="K13">
        <v>81</v>
      </c>
      <c r="L13">
        <v>84</v>
      </c>
      <c r="M13">
        <v>54</v>
      </c>
      <c r="N13">
        <v>7</v>
      </c>
      <c r="O13">
        <v>88</v>
      </c>
      <c r="P13">
        <v>5</v>
      </c>
      <c r="Q13">
        <v>5</v>
      </c>
      <c r="R13">
        <v>0</v>
      </c>
      <c r="S13">
        <v>11</v>
      </c>
      <c r="T13">
        <v>2</v>
      </c>
      <c r="U13">
        <v>1</v>
      </c>
      <c r="V13">
        <v>0.294715</v>
      </c>
      <c r="W13">
        <v>9.7122299999999995E-2</v>
      </c>
      <c r="X13">
        <v>0.158273</v>
      </c>
      <c r="Y13">
        <v>0.61363599999999996</v>
      </c>
      <c r="Z13">
        <v>0.36690600000000001</v>
      </c>
      <c r="AA13">
        <v>0.52032500000000004</v>
      </c>
      <c r="AB13">
        <v>0.37404399999999999</v>
      </c>
      <c r="AC13">
        <v>0.88723200000000002</v>
      </c>
      <c r="AD13">
        <v>0.22561</v>
      </c>
      <c r="AE13">
        <v>2.9022700000000001</v>
      </c>
      <c r="AF13">
        <v>0.31070500000000001</v>
      </c>
      <c r="AH13">
        <v>-1.0930899999999999</v>
      </c>
      <c r="AI13">
        <v>93.4512</v>
      </c>
      <c r="AJ13">
        <v>25.7059</v>
      </c>
      <c r="AK13">
        <v>137.88800000000001</v>
      </c>
      <c r="AL13">
        <v>-1.0930899999999999</v>
      </c>
      <c r="AM13">
        <v>-0.6</v>
      </c>
      <c r="AN13">
        <v>24.148054003715501</v>
      </c>
      <c r="AO13">
        <v>5.5287479162216098</v>
      </c>
      <c r="AP13">
        <v>4.84239</v>
      </c>
    </row>
    <row r="14" spans="1:42" x14ac:dyDescent="0.45">
      <c r="A14" t="s">
        <v>45</v>
      </c>
      <c r="B14" t="s">
        <v>34</v>
      </c>
      <c r="C14">
        <v>152</v>
      </c>
      <c r="D14">
        <v>640</v>
      </c>
      <c r="E14">
        <v>561</v>
      </c>
      <c r="F14">
        <v>146</v>
      </c>
      <c r="G14">
        <v>86</v>
      </c>
      <c r="H14">
        <v>27</v>
      </c>
      <c r="I14">
        <v>7</v>
      </c>
      <c r="J14">
        <v>26</v>
      </c>
      <c r="K14">
        <v>103</v>
      </c>
      <c r="L14">
        <v>93</v>
      </c>
      <c r="M14">
        <v>68</v>
      </c>
      <c r="N14">
        <v>1</v>
      </c>
      <c r="O14">
        <v>158</v>
      </c>
      <c r="P14">
        <v>6</v>
      </c>
      <c r="Q14">
        <v>5</v>
      </c>
      <c r="R14">
        <v>0</v>
      </c>
      <c r="S14">
        <v>7</v>
      </c>
      <c r="T14">
        <v>12</v>
      </c>
      <c r="U14">
        <v>4</v>
      </c>
      <c r="V14">
        <v>0.26024999999999998</v>
      </c>
      <c r="W14">
        <v>0.10625</v>
      </c>
      <c r="X14">
        <v>0.24687500000000001</v>
      </c>
      <c r="Y14">
        <v>0.43037999999999998</v>
      </c>
      <c r="Z14">
        <v>0.34375</v>
      </c>
      <c r="AA14">
        <v>0.47237099999999999</v>
      </c>
      <c r="AB14">
        <v>0.34984300000000002</v>
      </c>
      <c r="AC14">
        <v>0.81612099999999999</v>
      </c>
      <c r="AD14">
        <v>0.212121</v>
      </c>
      <c r="AE14">
        <v>6.3246500000000001</v>
      </c>
      <c r="AF14">
        <v>0.31413600000000003</v>
      </c>
      <c r="AH14">
        <v>-0.51342699999999997</v>
      </c>
      <c r="AI14">
        <v>94.706500000000005</v>
      </c>
      <c r="AJ14">
        <v>16.726199999999999</v>
      </c>
      <c r="AK14">
        <v>125.831</v>
      </c>
      <c r="AL14">
        <v>-0.51342699999999997</v>
      </c>
      <c r="AM14">
        <v>4.8</v>
      </c>
      <c r="AN14">
        <v>19.294848442077601</v>
      </c>
      <c r="AO14">
        <v>7.1515581607818604</v>
      </c>
      <c r="AP14">
        <v>4.8047599999999999</v>
      </c>
    </row>
    <row r="15" spans="1:42" x14ac:dyDescent="0.45">
      <c r="A15" t="s">
        <v>46</v>
      </c>
      <c r="B15" t="s">
        <v>42</v>
      </c>
      <c r="C15">
        <v>148</v>
      </c>
      <c r="D15">
        <v>650</v>
      </c>
      <c r="E15">
        <v>552</v>
      </c>
      <c r="F15">
        <v>147</v>
      </c>
      <c r="G15">
        <v>91</v>
      </c>
      <c r="H15">
        <v>32</v>
      </c>
      <c r="I15">
        <v>2</v>
      </c>
      <c r="J15">
        <v>22</v>
      </c>
      <c r="K15">
        <v>91</v>
      </c>
      <c r="L15">
        <v>88</v>
      </c>
      <c r="M15">
        <v>85</v>
      </c>
      <c r="N15">
        <v>2</v>
      </c>
      <c r="O15">
        <v>81</v>
      </c>
      <c r="P15">
        <v>8</v>
      </c>
      <c r="Q15">
        <v>5</v>
      </c>
      <c r="R15">
        <v>0</v>
      </c>
      <c r="S15">
        <v>17</v>
      </c>
      <c r="T15">
        <v>2</v>
      </c>
      <c r="U15">
        <v>1</v>
      </c>
      <c r="V15">
        <v>0.26630399999999999</v>
      </c>
      <c r="W15">
        <v>0.130769</v>
      </c>
      <c r="X15">
        <v>0.124615</v>
      </c>
      <c r="Y15">
        <v>1.04938</v>
      </c>
      <c r="Z15">
        <v>0.36923099999999998</v>
      </c>
      <c r="AA15">
        <v>0.45108700000000002</v>
      </c>
      <c r="AB15">
        <v>0.35633799999999999</v>
      </c>
      <c r="AC15">
        <v>0.82031799999999999</v>
      </c>
      <c r="AD15">
        <v>0.184783</v>
      </c>
      <c r="AE15">
        <v>3.1251699999999998</v>
      </c>
      <c r="AF15">
        <v>0.27533000000000002</v>
      </c>
      <c r="AH15">
        <v>-1.42441</v>
      </c>
      <c r="AI15">
        <v>99.692400000000006</v>
      </c>
      <c r="AJ15">
        <v>20.4937</v>
      </c>
      <c r="AK15">
        <v>128.886</v>
      </c>
      <c r="AL15">
        <v>-1.42441</v>
      </c>
      <c r="AM15">
        <v>1.3</v>
      </c>
      <c r="AN15">
        <v>21.072972536087001</v>
      </c>
      <c r="AO15">
        <v>3.6883008480071999</v>
      </c>
      <c r="AP15">
        <v>4.6705899999999998</v>
      </c>
    </row>
    <row r="16" spans="1:42" x14ac:dyDescent="0.45">
      <c r="A16" t="s">
        <v>47</v>
      </c>
      <c r="B16" t="s">
        <v>36</v>
      </c>
      <c r="C16">
        <v>152</v>
      </c>
      <c r="D16">
        <v>585</v>
      </c>
      <c r="E16">
        <v>523</v>
      </c>
      <c r="F16">
        <v>142</v>
      </c>
      <c r="G16">
        <v>96</v>
      </c>
      <c r="H16">
        <v>27</v>
      </c>
      <c r="I16">
        <v>4</v>
      </c>
      <c r="J16">
        <v>15</v>
      </c>
      <c r="K16">
        <v>71</v>
      </c>
      <c r="L16">
        <v>71</v>
      </c>
      <c r="M16">
        <v>33</v>
      </c>
      <c r="N16">
        <v>3</v>
      </c>
      <c r="O16">
        <v>109</v>
      </c>
      <c r="P16">
        <v>22</v>
      </c>
      <c r="Q16">
        <v>3</v>
      </c>
      <c r="R16">
        <v>4</v>
      </c>
      <c r="S16">
        <v>9</v>
      </c>
      <c r="T16">
        <v>25</v>
      </c>
      <c r="U16">
        <v>5</v>
      </c>
      <c r="V16">
        <v>0.271511</v>
      </c>
      <c r="W16">
        <v>5.6410299999999997E-2</v>
      </c>
      <c r="X16">
        <v>0.18632499999999999</v>
      </c>
      <c r="Y16">
        <v>0.30275200000000002</v>
      </c>
      <c r="Z16">
        <v>0.33907100000000001</v>
      </c>
      <c r="AA16">
        <v>0.42447400000000002</v>
      </c>
      <c r="AB16">
        <v>0.33129999999999998</v>
      </c>
      <c r="AC16">
        <v>0.76354500000000003</v>
      </c>
      <c r="AD16">
        <v>0.15296399999999999</v>
      </c>
      <c r="AE16">
        <v>6.3263800000000003</v>
      </c>
      <c r="AF16">
        <v>0.31591999999999998</v>
      </c>
      <c r="AH16">
        <v>1.74925</v>
      </c>
      <c r="AI16">
        <v>77.558300000000003</v>
      </c>
      <c r="AJ16">
        <v>6.2795100000000001</v>
      </c>
      <c r="AK16">
        <v>112.786</v>
      </c>
      <c r="AL16">
        <v>1.74925</v>
      </c>
      <c r="AM16">
        <v>14.1</v>
      </c>
      <c r="AN16">
        <v>10.711308717727601</v>
      </c>
      <c r="AO16">
        <v>16.249471187591499</v>
      </c>
      <c r="AP16">
        <v>4.6697699999999998</v>
      </c>
    </row>
    <row r="17" spans="1:42" x14ac:dyDescent="0.45">
      <c r="A17" t="s">
        <v>48</v>
      </c>
      <c r="B17" t="s">
        <v>23</v>
      </c>
      <c r="C17">
        <v>152</v>
      </c>
      <c r="D17">
        <v>655</v>
      </c>
      <c r="E17">
        <v>582</v>
      </c>
      <c r="F17">
        <v>164</v>
      </c>
      <c r="G17">
        <v>96</v>
      </c>
      <c r="H17">
        <v>32</v>
      </c>
      <c r="I17">
        <v>2</v>
      </c>
      <c r="J17">
        <v>34</v>
      </c>
      <c r="K17">
        <v>96</v>
      </c>
      <c r="L17">
        <v>103</v>
      </c>
      <c r="M17">
        <v>55</v>
      </c>
      <c r="N17">
        <v>3</v>
      </c>
      <c r="O17">
        <v>156</v>
      </c>
      <c r="P17">
        <v>11</v>
      </c>
      <c r="Q17">
        <v>7</v>
      </c>
      <c r="R17">
        <v>0</v>
      </c>
      <c r="S17">
        <v>14</v>
      </c>
      <c r="T17">
        <v>2</v>
      </c>
      <c r="U17">
        <v>1</v>
      </c>
      <c r="V17">
        <v>0.28178700000000001</v>
      </c>
      <c r="W17">
        <v>8.3969500000000002E-2</v>
      </c>
      <c r="X17">
        <v>0.23816799999999999</v>
      </c>
      <c r="Y17">
        <v>0.35256399999999999</v>
      </c>
      <c r="Z17">
        <v>0.35114499999999998</v>
      </c>
      <c r="AA17">
        <v>0.51890000000000003</v>
      </c>
      <c r="AB17">
        <v>0.368058</v>
      </c>
      <c r="AC17">
        <v>0.87004499999999996</v>
      </c>
      <c r="AD17">
        <v>0.23711299999999999</v>
      </c>
      <c r="AE17">
        <v>3.20146</v>
      </c>
      <c r="AF17">
        <v>0.32581500000000002</v>
      </c>
      <c r="AH17">
        <v>-1.24719</v>
      </c>
      <c r="AI17">
        <v>106.83499999999999</v>
      </c>
      <c r="AJ17">
        <v>27.026800000000001</v>
      </c>
      <c r="AK17">
        <v>130.46199999999999</v>
      </c>
      <c r="AL17">
        <v>-1.24719</v>
      </c>
      <c r="AM17">
        <v>-1.5</v>
      </c>
      <c r="AN17">
        <v>23.4708572626113</v>
      </c>
      <c r="AO17">
        <v>0.90667247772216797</v>
      </c>
      <c r="AP17">
        <v>4.6561700000000004</v>
      </c>
    </row>
    <row r="18" spans="1:42" x14ac:dyDescent="0.45">
      <c r="A18" t="s">
        <v>49</v>
      </c>
      <c r="B18" t="s">
        <v>44</v>
      </c>
      <c r="C18">
        <v>152</v>
      </c>
      <c r="D18">
        <v>698</v>
      </c>
      <c r="E18">
        <v>626</v>
      </c>
      <c r="F18">
        <v>166</v>
      </c>
      <c r="G18">
        <v>101</v>
      </c>
      <c r="H18">
        <v>36</v>
      </c>
      <c r="I18">
        <v>3</v>
      </c>
      <c r="J18">
        <v>26</v>
      </c>
      <c r="K18">
        <v>106</v>
      </c>
      <c r="L18">
        <v>93</v>
      </c>
      <c r="M18">
        <v>66</v>
      </c>
      <c r="N18">
        <v>1</v>
      </c>
      <c r="O18">
        <v>110</v>
      </c>
      <c r="P18">
        <v>3</v>
      </c>
      <c r="Q18">
        <v>3</v>
      </c>
      <c r="R18">
        <v>0</v>
      </c>
      <c r="S18">
        <v>7</v>
      </c>
      <c r="T18">
        <v>11</v>
      </c>
      <c r="U18">
        <v>2</v>
      </c>
      <c r="V18">
        <v>0.26517600000000002</v>
      </c>
      <c r="W18">
        <v>9.4555899999999998E-2</v>
      </c>
      <c r="X18">
        <v>0.15759300000000001</v>
      </c>
      <c r="Y18">
        <v>0.6</v>
      </c>
      <c r="Z18">
        <v>0.33667599999999998</v>
      </c>
      <c r="AA18">
        <v>0.45686900000000003</v>
      </c>
      <c r="AB18">
        <v>0.34165899999999999</v>
      </c>
      <c r="AC18">
        <v>0.79354499999999994</v>
      </c>
      <c r="AD18">
        <v>0.191693</v>
      </c>
      <c r="AE18">
        <v>5.22525</v>
      </c>
      <c r="AF18">
        <v>0.28397600000000001</v>
      </c>
      <c r="AH18">
        <v>5.3678099999999999E-2</v>
      </c>
      <c r="AI18">
        <v>98.545000000000002</v>
      </c>
      <c r="AJ18">
        <v>13.4978</v>
      </c>
      <c r="AK18">
        <v>115.441</v>
      </c>
      <c r="AL18">
        <v>5.3678099999999999E-2</v>
      </c>
      <c r="AM18">
        <v>7.4</v>
      </c>
      <c r="AN18">
        <v>12.9680762477219</v>
      </c>
      <c r="AO18">
        <v>9.9000000953674299</v>
      </c>
      <c r="AP18">
        <v>4.6443700000000003</v>
      </c>
    </row>
    <row r="19" spans="1:42" x14ac:dyDescent="0.45">
      <c r="A19" t="s">
        <v>50</v>
      </c>
      <c r="B19" t="s">
        <v>28</v>
      </c>
      <c r="C19">
        <v>134</v>
      </c>
      <c r="D19">
        <v>555</v>
      </c>
      <c r="E19">
        <v>471</v>
      </c>
      <c r="F19">
        <v>122</v>
      </c>
      <c r="G19">
        <v>75</v>
      </c>
      <c r="H19">
        <v>24</v>
      </c>
      <c r="I19">
        <v>2</v>
      </c>
      <c r="J19">
        <v>21</v>
      </c>
      <c r="K19">
        <v>74</v>
      </c>
      <c r="L19">
        <v>78</v>
      </c>
      <c r="M19">
        <v>61</v>
      </c>
      <c r="N19">
        <v>3</v>
      </c>
      <c r="O19">
        <v>94</v>
      </c>
      <c r="P19">
        <v>14</v>
      </c>
      <c r="Q19">
        <v>9</v>
      </c>
      <c r="R19">
        <v>0</v>
      </c>
      <c r="S19">
        <v>10</v>
      </c>
      <c r="T19">
        <v>2</v>
      </c>
      <c r="U19">
        <v>1</v>
      </c>
      <c r="V19">
        <v>0.259023</v>
      </c>
      <c r="W19">
        <v>0.10990999999999999</v>
      </c>
      <c r="X19">
        <v>0.16936899999999999</v>
      </c>
      <c r="Y19">
        <v>0.64893599999999996</v>
      </c>
      <c r="Z19">
        <v>0.35495500000000002</v>
      </c>
      <c r="AA19">
        <v>0.45222899999999999</v>
      </c>
      <c r="AB19">
        <v>0.34744700000000001</v>
      </c>
      <c r="AC19">
        <v>0.80718400000000001</v>
      </c>
      <c r="AD19">
        <v>0.19320599999999999</v>
      </c>
      <c r="AE19">
        <v>3.2199800000000001</v>
      </c>
      <c r="AF19">
        <v>0.27671200000000001</v>
      </c>
      <c r="AH19">
        <v>-1.15473</v>
      </c>
      <c r="AI19">
        <v>81.023799999999994</v>
      </c>
      <c r="AJ19">
        <v>13.4003</v>
      </c>
      <c r="AK19">
        <v>120.435</v>
      </c>
      <c r="AL19">
        <v>-1.15473</v>
      </c>
      <c r="AM19">
        <v>4.5</v>
      </c>
      <c r="AN19">
        <v>12.895475029945301</v>
      </c>
      <c r="AO19">
        <v>14.6962080001831</v>
      </c>
      <c r="AP19">
        <v>4.6369400000000001</v>
      </c>
    </row>
    <row r="20" spans="1:42" x14ac:dyDescent="0.45">
      <c r="A20" t="s">
        <v>51</v>
      </c>
      <c r="B20" t="s">
        <v>52</v>
      </c>
      <c r="C20">
        <v>148</v>
      </c>
      <c r="D20">
        <v>636</v>
      </c>
      <c r="E20">
        <v>556</v>
      </c>
      <c r="F20">
        <v>151</v>
      </c>
      <c r="G20">
        <v>95</v>
      </c>
      <c r="H20">
        <v>27</v>
      </c>
      <c r="I20">
        <v>9</v>
      </c>
      <c r="J20">
        <v>20</v>
      </c>
      <c r="K20">
        <v>98</v>
      </c>
      <c r="L20">
        <v>87</v>
      </c>
      <c r="M20">
        <v>60</v>
      </c>
      <c r="N20">
        <v>2</v>
      </c>
      <c r="O20">
        <v>137</v>
      </c>
      <c r="P20">
        <v>13</v>
      </c>
      <c r="Q20">
        <v>3</v>
      </c>
      <c r="R20">
        <v>4</v>
      </c>
      <c r="S20">
        <v>5</v>
      </c>
      <c r="T20">
        <v>39</v>
      </c>
      <c r="U20">
        <v>5</v>
      </c>
      <c r="V20">
        <v>0.27158300000000002</v>
      </c>
      <c r="W20">
        <v>9.4339599999999996E-2</v>
      </c>
      <c r="X20">
        <v>0.21540899999999999</v>
      </c>
      <c r="Y20">
        <v>0.43795600000000001</v>
      </c>
      <c r="Z20">
        <v>0.35443000000000002</v>
      </c>
      <c r="AA20">
        <v>0.46043200000000001</v>
      </c>
      <c r="AB20">
        <v>0.351468</v>
      </c>
      <c r="AC20">
        <v>0.81486199999999998</v>
      </c>
      <c r="AD20">
        <v>0.18884899999999999</v>
      </c>
      <c r="AE20">
        <v>8.4317100000000007</v>
      </c>
      <c r="AF20">
        <v>0.32587100000000002</v>
      </c>
      <c r="AH20">
        <v>4.4105600000000003</v>
      </c>
      <c r="AI20">
        <v>94.972700000000003</v>
      </c>
      <c r="AJ20">
        <v>17.479800000000001</v>
      </c>
      <c r="AK20">
        <v>120.52500000000001</v>
      </c>
      <c r="AL20">
        <v>4.4105600000000003</v>
      </c>
      <c r="AM20">
        <v>9.9</v>
      </c>
      <c r="AN20">
        <v>20.582632541656402</v>
      </c>
      <c r="AO20">
        <v>2.8894176483154199</v>
      </c>
      <c r="AP20">
        <v>4.5013300000000003</v>
      </c>
    </row>
    <row r="21" spans="1:42" x14ac:dyDescent="0.45">
      <c r="A21" t="s">
        <v>53</v>
      </c>
      <c r="B21" t="s">
        <v>28</v>
      </c>
      <c r="C21">
        <v>149</v>
      </c>
      <c r="D21">
        <v>664</v>
      </c>
      <c r="E21">
        <v>578</v>
      </c>
      <c r="F21">
        <v>173</v>
      </c>
      <c r="G21">
        <v>107</v>
      </c>
      <c r="H21">
        <v>39</v>
      </c>
      <c r="I21">
        <v>2</v>
      </c>
      <c r="J21">
        <v>25</v>
      </c>
      <c r="K21">
        <v>109</v>
      </c>
      <c r="L21">
        <v>94</v>
      </c>
      <c r="M21">
        <v>73</v>
      </c>
      <c r="N21">
        <v>11</v>
      </c>
      <c r="O21">
        <v>107</v>
      </c>
      <c r="P21">
        <v>9</v>
      </c>
      <c r="Q21">
        <v>4</v>
      </c>
      <c r="R21">
        <v>0</v>
      </c>
      <c r="S21">
        <v>11</v>
      </c>
      <c r="T21">
        <v>14</v>
      </c>
      <c r="U21">
        <v>1</v>
      </c>
      <c r="V21">
        <v>0.29930800000000002</v>
      </c>
      <c r="W21">
        <v>0.10994</v>
      </c>
      <c r="X21">
        <v>0.16114500000000001</v>
      </c>
      <c r="Y21">
        <v>0.68224300000000004</v>
      </c>
      <c r="Z21">
        <v>0.38403599999999999</v>
      </c>
      <c r="AA21">
        <v>0.50346000000000002</v>
      </c>
      <c r="AB21">
        <v>0.37650600000000001</v>
      </c>
      <c r="AC21">
        <v>0.88749599999999995</v>
      </c>
      <c r="AD21">
        <v>0.204152</v>
      </c>
      <c r="AE21">
        <v>5.3387000000000002</v>
      </c>
      <c r="AF21">
        <v>0.32888899999999999</v>
      </c>
      <c r="AH21">
        <v>1.00641</v>
      </c>
      <c r="AI21">
        <v>112.961</v>
      </c>
      <c r="AJ21">
        <v>32.056699999999999</v>
      </c>
      <c r="AK21">
        <v>139.91499999999999</v>
      </c>
      <c r="AL21">
        <v>1.00641</v>
      </c>
      <c r="AM21">
        <v>-0.3</v>
      </c>
      <c r="AN21">
        <v>33.8406804800033</v>
      </c>
      <c r="AO21">
        <v>-12.498706638812999</v>
      </c>
      <c r="AP21">
        <v>4.3840500000000002</v>
      </c>
    </row>
    <row r="22" spans="1:42" x14ac:dyDescent="0.45">
      <c r="A22" t="s">
        <v>54</v>
      </c>
      <c r="B22" t="s">
        <v>23</v>
      </c>
      <c r="C22">
        <v>126</v>
      </c>
      <c r="D22">
        <v>484</v>
      </c>
      <c r="E22">
        <v>418</v>
      </c>
      <c r="F22">
        <v>106</v>
      </c>
      <c r="G22">
        <v>58</v>
      </c>
      <c r="H22">
        <v>25</v>
      </c>
      <c r="I22">
        <v>1</v>
      </c>
      <c r="J22">
        <v>22</v>
      </c>
      <c r="K22">
        <v>64</v>
      </c>
      <c r="L22">
        <v>72</v>
      </c>
      <c r="M22">
        <v>49</v>
      </c>
      <c r="N22">
        <v>1</v>
      </c>
      <c r="O22">
        <v>111</v>
      </c>
      <c r="P22">
        <v>14</v>
      </c>
      <c r="Q22">
        <v>3</v>
      </c>
      <c r="R22">
        <v>0</v>
      </c>
      <c r="S22">
        <v>13</v>
      </c>
      <c r="T22">
        <v>0</v>
      </c>
      <c r="U22">
        <v>1</v>
      </c>
      <c r="V22">
        <v>0.25358900000000001</v>
      </c>
      <c r="W22">
        <v>0.10124</v>
      </c>
      <c r="X22">
        <v>0.22933899999999999</v>
      </c>
      <c r="Y22">
        <v>0.44144099999999997</v>
      </c>
      <c r="Z22">
        <v>0.34917399999999998</v>
      </c>
      <c r="AA22">
        <v>0.47607699999999997</v>
      </c>
      <c r="AB22">
        <v>0.35508800000000001</v>
      </c>
      <c r="AC22">
        <v>0.82525000000000004</v>
      </c>
      <c r="AD22">
        <v>0.22248799999999999</v>
      </c>
      <c r="AE22">
        <v>2.1939500000000001</v>
      </c>
      <c r="AF22">
        <v>0.29166700000000001</v>
      </c>
      <c r="AH22">
        <v>-1.3466899999999999</v>
      </c>
      <c r="AI22">
        <v>73.730099999999993</v>
      </c>
      <c r="AJ22">
        <v>14.7575</v>
      </c>
      <c r="AK22">
        <v>121.767</v>
      </c>
      <c r="AL22">
        <v>-1.3466899999999999</v>
      </c>
      <c r="AM22">
        <v>6.6</v>
      </c>
      <c r="AN22">
        <v>11.704769253730699</v>
      </c>
      <c r="AO22">
        <v>15.4918284416198</v>
      </c>
      <c r="AP22">
        <v>4.3563200000000002</v>
      </c>
    </row>
    <row r="23" spans="1:42" x14ac:dyDescent="0.45">
      <c r="A23" t="s">
        <v>55</v>
      </c>
      <c r="B23" t="s">
        <v>56</v>
      </c>
      <c r="C23">
        <v>152</v>
      </c>
      <c r="D23">
        <v>670</v>
      </c>
      <c r="E23">
        <v>615</v>
      </c>
      <c r="F23">
        <v>169</v>
      </c>
      <c r="G23">
        <v>101</v>
      </c>
      <c r="H23">
        <v>35</v>
      </c>
      <c r="I23">
        <v>7</v>
      </c>
      <c r="J23">
        <v>26</v>
      </c>
      <c r="K23">
        <v>97</v>
      </c>
      <c r="L23">
        <v>97</v>
      </c>
      <c r="M23">
        <v>41</v>
      </c>
      <c r="N23">
        <v>1</v>
      </c>
      <c r="O23">
        <v>127</v>
      </c>
      <c r="P23">
        <v>6</v>
      </c>
      <c r="Q23">
        <v>7</v>
      </c>
      <c r="R23">
        <v>1</v>
      </c>
      <c r="S23">
        <v>9</v>
      </c>
      <c r="T23">
        <v>35</v>
      </c>
      <c r="U23">
        <v>10</v>
      </c>
      <c r="V23">
        <v>0.27479700000000001</v>
      </c>
      <c r="W23">
        <v>6.1193999999999998E-2</v>
      </c>
      <c r="X23">
        <v>0.189552</v>
      </c>
      <c r="Y23">
        <v>0.32283499999999998</v>
      </c>
      <c r="Z23">
        <v>0.32286999999999999</v>
      </c>
      <c r="AA23">
        <v>0.48130099999999998</v>
      </c>
      <c r="AB23">
        <v>0.34123999999999999</v>
      </c>
      <c r="AC23">
        <v>0.80417099999999997</v>
      </c>
      <c r="AD23">
        <v>0.20650399999999999</v>
      </c>
      <c r="AE23">
        <v>7.17767</v>
      </c>
      <c r="AF23">
        <v>0.30490400000000001</v>
      </c>
      <c r="AH23">
        <v>1.6465700000000001</v>
      </c>
      <c r="AI23">
        <v>94.358900000000006</v>
      </c>
      <c r="AJ23">
        <v>12.7233</v>
      </c>
      <c r="AK23">
        <v>113.38500000000001</v>
      </c>
      <c r="AL23">
        <v>1.6465700000000001</v>
      </c>
      <c r="AM23">
        <v>0.6</v>
      </c>
      <c r="AN23">
        <v>12.3922396898269</v>
      </c>
      <c r="AO23">
        <v>7.98536169528961</v>
      </c>
      <c r="AP23">
        <v>4.3011999999999997</v>
      </c>
    </row>
    <row r="24" spans="1:42" x14ac:dyDescent="0.45">
      <c r="A24" t="s">
        <v>57</v>
      </c>
      <c r="B24" t="s">
        <v>58</v>
      </c>
      <c r="C24">
        <v>150</v>
      </c>
      <c r="D24">
        <v>657</v>
      </c>
      <c r="E24">
        <v>614</v>
      </c>
      <c r="F24">
        <v>179</v>
      </c>
      <c r="G24">
        <v>119</v>
      </c>
      <c r="H24">
        <v>34</v>
      </c>
      <c r="I24">
        <v>2</v>
      </c>
      <c r="J24">
        <v>24</v>
      </c>
      <c r="K24">
        <v>90</v>
      </c>
      <c r="L24">
        <v>93</v>
      </c>
      <c r="M24">
        <v>37</v>
      </c>
      <c r="N24">
        <v>0</v>
      </c>
      <c r="O24">
        <v>127</v>
      </c>
      <c r="P24">
        <v>3</v>
      </c>
      <c r="Q24">
        <v>3</v>
      </c>
      <c r="R24">
        <v>0</v>
      </c>
      <c r="S24">
        <v>14</v>
      </c>
      <c r="T24">
        <v>11</v>
      </c>
      <c r="U24">
        <v>4</v>
      </c>
      <c r="V24">
        <v>0.29153099999999998</v>
      </c>
      <c r="W24">
        <v>5.6316600000000001E-2</v>
      </c>
      <c r="X24">
        <v>0.193303</v>
      </c>
      <c r="Y24">
        <v>0.29133900000000001</v>
      </c>
      <c r="Z24">
        <v>0.33333299999999999</v>
      </c>
      <c r="AA24">
        <v>0.47068399999999999</v>
      </c>
      <c r="AB24">
        <v>0.34470699999999999</v>
      </c>
      <c r="AC24">
        <v>0.80401699999999998</v>
      </c>
      <c r="AD24">
        <v>0.17915300000000001</v>
      </c>
      <c r="AE24">
        <v>4.5322300000000002</v>
      </c>
      <c r="AF24">
        <v>0.33261800000000002</v>
      </c>
      <c r="AH24">
        <v>-0.71342700000000003</v>
      </c>
      <c r="AI24">
        <v>94.419399999999996</v>
      </c>
      <c r="AJ24">
        <v>14.367800000000001</v>
      </c>
      <c r="AK24">
        <v>121.367</v>
      </c>
      <c r="AL24">
        <v>-0.71342700000000003</v>
      </c>
      <c r="AM24">
        <v>-2.7</v>
      </c>
      <c r="AN24">
        <v>16.106841862201598</v>
      </c>
      <c r="AO24">
        <v>4.5420634746551496</v>
      </c>
      <c r="AP24">
        <v>4.2842200000000004</v>
      </c>
    </row>
    <row r="25" spans="1:42" x14ac:dyDescent="0.45">
      <c r="A25" t="s">
        <v>59</v>
      </c>
      <c r="B25" t="s">
        <v>42</v>
      </c>
      <c r="C25">
        <v>152</v>
      </c>
      <c r="D25">
        <v>626</v>
      </c>
      <c r="E25">
        <v>550</v>
      </c>
      <c r="F25">
        <v>151</v>
      </c>
      <c r="G25">
        <v>84</v>
      </c>
      <c r="H25">
        <v>35</v>
      </c>
      <c r="I25">
        <v>4</v>
      </c>
      <c r="J25">
        <v>28</v>
      </c>
      <c r="K25">
        <v>87</v>
      </c>
      <c r="L25">
        <v>102</v>
      </c>
      <c r="M25">
        <v>68</v>
      </c>
      <c r="N25">
        <v>6</v>
      </c>
      <c r="O25">
        <v>95</v>
      </c>
      <c r="P25">
        <v>2</v>
      </c>
      <c r="Q25">
        <v>6</v>
      </c>
      <c r="R25">
        <v>0</v>
      </c>
      <c r="S25">
        <v>10</v>
      </c>
      <c r="T25">
        <v>23</v>
      </c>
      <c r="U25">
        <v>4</v>
      </c>
      <c r="V25">
        <v>0.27454499999999998</v>
      </c>
      <c r="W25">
        <v>0.108626</v>
      </c>
      <c r="X25">
        <v>0.151757</v>
      </c>
      <c r="Y25">
        <v>0.71578900000000001</v>
      </c>
      <c r="Z25">
        <v>0.35303499999999999</v>
      </c>
      <c r="AA25">
        <v>0.50545499999999999</v>
      </c>
      <c r="AB25">
        <v>0.36234300000000003</v>
      </c>
      <c r="AC25">
        <v>0.85848999999999998</v>
      </c>
      <c r="AD25">
        <v>0.230909</v>
      </c>
      <c r="AE25">
        <v>5.8695199999999996</v>
      </c>
      <c r="AF25">
        <v>0.28406500000000001</v>
      </c>
      <c r="AH25">
        <v>1.7713300000000001</v>
      </c>
      <c r="AI25">
        <v>99.133600000000001</v>
      </c>
      <c r="AJ25">
        <v>22.859100000000002</v>
      </c>
      <c r="AK25">
        <v>133.048</v>
      </c>
      <c r="AL25">
        <v>1.7713300000000001</v>
      </c>
      <c r="AM25">
        <v>1.6</v>
      </c>
      <c r="AN25">
        <v>26.560195684432902</v>
      </c>
      <c r="AO25">
        <v>-5.3003529310226396</v>
      </c>
      <c r="AP25">
        <v>4.2401499999999999</v>
      </c>
    </row>
    <row r="26" spans="1:42" x14ac:dyDescent="0.45">
      <c r="A26" t="s">
        <v>60</v>
      </c>
      <c r="B26" t="s">
        <v>61</v>
      </c>
      <c r="C26">
        <v>149</v>
      </c>
      <c r="D26">
        <v>633</v>
      </c>
      <c r="E26">
        <v>566</v>
      </c>
      <c r="F26">
        <v>144</v>
      </c>
      <c r="G26">
        <v>92</v>
      </c>
      <c r="H26">
        <v>28</v>
      </c>
      <c r="I26">
        <v>2</v>
      </c>
      <c r="J26">
        <v>22</v>
      </c>
      <c r="K26">
        <v>85</v>
      </c>
      <c r="L26">
        <v>77</v>
      </c>
      <c r="M26">
        <v>58</v>
      </c>
      <c r="N26">
        <v>1</v>
      </c>
      <c r="O26">
        <v>153</v>
      </c>
      <c r="P26">
        <v>5</v>
      </c>
      <c r="Q26">
        <v>4</v>
      </c>
      <c r="R26">
        <v>0</v>
      </c>
      <c r="S26">
        <v>8</v>
      </c>
      <c r="T26">
        <v>9</v>
      </c>
      <c r="U26">
        <v>3</v>
      </c>
      <c r="V26">
        <v>0.254417</v>
      </c>
      <c r="W26">
        <v>9.1627200000000006E-2</v>
      </c>
      <c r="X26">
        <v>0.241706</v>
      </c>
      <c r="Y26">
        <v>0.37908500000000001</v>
      </c>
      <c r="Z26">
        <v>0.32701400000000003</v>
      </c>
      <c r="AA26">
        <v>0.427562</v>
      </c>
      <c r="AB26">
        <v>0.32680900000000002</v>
      </c>
      <c r="AC26">
        <v>0.75457600000000002</v>
      </c>
      <c r="AD26">
        <v>0.17314499999999999</v>
      </c>
      <c r="AE26">
        <v>4.4603900000000003</v>
      </c>
      <c r="AF26">
        <v>0.308861</v>
      </c>
      <c r="AH26">
        <v>-0.65282300000000004</v>
      </c>
      <c r="AI26">
        <v>81.561099999999996</v>
      </c>
      <c r="AJ26">
        <v>4.43377</v>
      </c>
      <c r="AK26">
        <v>105.185</v>
      </c>
      <c r="AL26">
        <v>-0.65282300000000004</v>
      </c>
      <c r="AM26">
        <v>10.5</v>
      </c>
      <c r="AN26">
        <v>3.4130747914314199</v>
      </c>
      <c r="AO26">
        <v>17.4775133132934</v>
      </c>
      <c r="AP26">
        <v>4.2337199999999999</v>
      </c>
    </row>
    <row r="27" spans="1:42" x14ac:dyDescent="0.45">
      <c r="A27" t="s">
        <v>62</v>
      </c>
      <c r="B27" t="s">
        <v>63</v>
      </c>
      <c r="C27">
        <v>149</v>
      </c>
      <c r="D27">
        <v>622</v>
      </c>
      <c r="E27">
        <v>553</v>
      </c>
      <c r="F27">
        <v>138</v>
      </c>
      <c r="G27">
        <v>76</v>
      </c>
      <c r="H27">
        <v>33</v>
      </c>
      <c r="I27">
        <v>1</v>
      </c>
      <c r="J27">
        <v>28</v>
      </c>
      <c r="K27">
        <v>82</v>
      </c>
      <c r="L27">
        <v>89</v>
      </c>
      <c r="M27">
        <v>63</v>
      </c>
      <c r="N27">
        <v>2</v>
      </c>
      <c r="O27">
        <v>161</v>
      </c>
      <c r="P27">
        <v>3</v>
      </c>
      <c r="Q27">
        <v>3</v>
      </c>
      <c r="R27">
        <v>0</v>
      </c>
      <c r="S27">
        <v>11</v>
      </c>
      <c r="T27">
        <v>5</v>
      </c>
      <c r="U27">
        <v>3</v>
      </c>
      <c r="V27">
        <v>0.24954799999999999</v>
      </c>
      <c r="W27">
        <v>0.101286</v>
      </c>
      <c r="X27">
        <v>0.25884200000000002</v>
      </c>
      <c r="Y27">
        <v>0.39130399999999999</v>
      </c>
      <c r="Z27">
        <v>0.32797399999999999</v>
      </c>
      <c r="AA27">
        <v>0.46473799999999998</v>
      </c>
      <c r="AB27">
        <v>0.33940100000000001</v>
      </c>
      <c r="AC27">
        <v>0.79271199999999997</v>
      </c>
      <c r="AD27">
        <v>0.21518999999999999</v>
      </c>
      <c r="AE27">
        <v>3.3405200000000002</v>
      </c>
      <c r="AF27">
        <v>0.29972799999999999</v>
      </c>
      <c r="AH27">
        <v>-1.3449500000000001</v>
      </c>
      <c r="AI27">
        <v>86.648700000000005</v>
      </c>
      <c r="AJ27">
        <v>10.861599999999999</v>
      </c>
      <c r="AK27">
        <v>112.435</v>
      </c>
      <c r="AL27">
        <v>-1.3449500000000001</v>
      </c>
      <c r="AM27">
        <v>5.0999999999999996</v>
      </c>
      <c r="AN27">
        <v>8.2370188236236501</v>
      </c>
      <c r="AO27">
        <v>11.9562611579895</v>
      </c>
      <c r="AP27">
        <v>4.1268099999999999</v>
      </c>
    </row>
    <row r="28" spans="1:42" x14ac:dyDescent="0.45">
      <c r="A28" t="s">
        <v>64</v>
      </c>
      <c r="B28" t="s">
        <v>30</v>
      </c>
      <c r="C28">
        <v>141</v>
      </c>
      <c r="D28">
        <v>603</v>
      </c>
      <c r="E28">
        <v>540</v>
      </c>
      <c r="F28">
        <v>145</v>
      </c>
      <c r="G28">
        <v>90</v>
      </c>
      <c r="H28">
        <v>28</v>
      </c>
      <c r="I28">
        <v>1</v>
      </c>
      <c r="J28">
        <v>26</v>
      </c>
      <c r="K28">
        <v>80</v>
      </c>
      <c r="L28">
        <v>92</v>
      </c>
      <c r="M28">
        <v>55</v>
      </c>
      <c r="N28">
        <v>5</v>
      </c>
      <c r="O28">
        <v>110</v>
      </c>
      <c r="P28">
        <v>2</v>
      </c>
      <c r="Q28">
        <v>6</v>
      </c>
      <c r="R28">
        <v>0</v>
      </c>
      <c r="S28">
        <v>15</v>
      </c>
      <c r="T28">
        <v>6</v>
      </c>
      <c r="U28">
        <v>2</v>
      </c>
      <c r="V28">
        <v>0.26851900000000001</v>
      </c>
      <c r="W28">
        <v>9.1210600000000003E-2</v>
      </c>
      <c r="X28">
        <v>0.182421</v>
      </c>
      <c r="Y28">
        <v>0.5</v>
      </c>
      <c r="Z28">
        <v>0.33499200000000001</v>
      </c>
      <c r="AA28">
        <v>0.46851900000000002</v>
      </c>
      <c r="AB28">
        <v>0.34143200000000001</v>
      </c>
      <c r="AC28">
        <v>0.80350999999999995</v>
      </c>
      <c r="AD28">
        <v>0.2</v>
      </c>
      <c r="AE28">
        <v>3.6515499999999999</v>
      </c>
      <c r="AF28">
        <v>0.290244</v>
      </c>
      <c r="AH28">
        <v>-0.73828400000000005</v>
      </c>
      <c r="AI28">
        <v>85.018799999999999</v>
      </c>
      <c r="AJ28">
        <v>11.546799999999999</v>
      </c>
      <c r="AK28">
        <v>119.242</v>
      </c>
      <c r="AL28">
        <v>-0.73828400000000005</v>
      </c>
      <c r="AM28">
        <v>4.5999999999999996</v>
      </c>
      <c r="AN28">
        <v>13.6357893943786</v>
      </c>
      <c r="AO28">
        <v>6.81560826301574</v>
      </c>
      <c r="AP28">
        <v>4.0880000000000001</v>
      </c>
    </row>
    <row r="29" spans="1:42" x14ac:dyDescent="0.45">
      <c r="A29" t="s">
        <v>65</v>
      </c>
      <c r="B29" t="s">
        <v>30</v>
      </c>
      <c r="C29">
        <v>147</v>
      </c>
      <c r="D29">
        <v>625</v>
      </c>
      <c r="E29">
        <v>556</v>
      </c>
      <c r="F29">
        <v>153</v>
      </c>
      <c r="G29">
        <v>105</v>
      </c>
      <c r="H29">
        <v>30</v>
      </c>
      <c r="I29">
        <v>1</v>
      </c>
      <c r="J29">
        <v>17</v>
      </c>
      <c r="K29">
        <v>80</v>
      </c>
      <c r="L29">
        <v>69</v>
      </c>
      <c r="M29">
        <v>57</v>
      </c>
      <c r="N29">
        <v>1</v>
      </c>
      <c r="O29">
        <v>113</v>
      </c>
      <c r="P29">
        <v>6</v>
      </c>
      <c r="Q29">
        <v>6</v>
      </c>
      <c r="R29">
        <v>0</v>
      </c>
      <c r="S29">
        <v>15</v>
      </c>
      <c r="T29">
        <v>12</v>
      </c>
      <c r="U29">
        <v>1</v>
      </c>
      <c r="V29">
        <v>0.27517999999999998</v>
      </c>
      <c r="W29">
        <v>9.1200000000000003E-2</v>
      </c>
      <c r="X29">
        <v>0.18079999999999999</v>
      </c>
      <c r="Y29">
        <v>0.50442500000000001</v>
      </c>
      <c r="Z29">
        <v>0.34560000000000002</v>
      </c>
      <c r="AA29">
        <v>0.42446</v>
      </c>
      <c r="AB29">
        <v>0.33484700000000001</v>
      </c>
      <c r="AC29">
        <v>0.77005999999999997</v>
      </c>
      <c r="AD29">
        <v>0.149281</v>
      </c>
      <c r="AE29">
        <v>4.6537699999999997</v>
      </c>
      <c r="AF29">
        <v>0.31481500000000001</v>
      </c>
      <c r="AH29">
        <v>0.69116599999999995</v>
      </c>
      <c r="AI29">
        <v>84.702600000000004</v>
      </c>
      <c r="AJ29">
        <v>8.5499899999999993</v>
      </c>
      <c r="AK29">
        <v>114.827</v>
      </c>
      <c r="AL29">
        <v>0.69116599999999995</v>
      </c>
      <c r="AM29">
        <v>-0.3</v>
      </c>
      <c r="AN29">
        <v>12.171585500240299</v>
      </c>
      <c r="AO29">
        <v>6.5893298983573896</v>
      </c>
      <c r="AP29">
        <v>3.99417</v>
      </c>
    </row>
    <row r="30" spans="1:42" x14ac:dyDescent="0.45">
      <c r="A30" t="s">
        <v>66</v>
      </c>
      <c r="B30" t="s">
        <v>67</v>
      </c>
      <c r="C30">
        <v>138</v>
      </c>
      <c r="D30">
        <v>588</v>
      </c>
      <c r="E30">
        <v>522</v>
      </c>
      <c r="F30">
        <v>137</v>
      </c>
      <c r="G30">
        <v>86</v>
      </c>
      <c r="H30">
        <v>29</v>
      </c>
      <c r="I30">
        <v>1</v>
      </c>
      <c r="J30">
        <v>21</v>
      </c>
      <c r="K30">
        <v>71</v>
      </c>
      <c r="L30">
        <v>73</v>
      </c>
      <c r="M30">
        <v>58</v>
      </c>
      <c r="N30">
        <v>2</v>
      </c>
      <c r="O30">
        <v>123</v>
      </c>
      <c r="P30">
        <v>4</v>
      </c>
      <c r="Q30">
        <v>4</v>
      </c>
      <c r="R30">
        <v>0</v>
      </c>
      <c r="S30">
        <v>20</v>
      </c>
      <c r="T30">
        <v>0</v>
      </c>
      <c r="U30">
        <v>1</v>
      </c>
      <c r="V30">
        <v>0.26245200000000002</v>
      </c>
      <c r="W30">
        <v>9.8639500000000005E-2</v>
      </c>
      <c r="X30">
        <v>0.20918400000000001</v>
      </c>
      <c r="Y30">
        <v>0.47154499999999999</v>
      </c>
      <c r="Z30">
        <v>0.33843499999999999</v>
      </c>
      <c r="AA30">
        <v>0.44252900000000001</v>
      </c>
      <c r="AB30">
        <v>0.33702500000000002</v>
      </c>
      <c r="AC30">
        <v>0.78096399999999999</v>
      </c>
      <c r="AD30">
        <v>0.18007699999999999</v>
      </c>
      <c r="AE30">
        <v>1.9685999999999999</v>
      </c>
      <c r="AF30">
        <v>0.30366500000000002</v>
      </c>
      <c r="AH30">
        <v>-1.5470299999999999</v>
      </c>
      <c r="AI30">
        <v>80.751999999999995</v>
      </c>
      <c r="AJ30">
        <v>9.1076700000000006</v>
      </c>
      <c r="AK30">
        <v>115.93899999999999</v>
      </c>
      <c r="AL30">
        <v>-1.5470299999999999</v>
      </c>
      <c r="AM30">
        <v>3.7</v>
      </c>
      <c r="AN30">
        <v>9.6829859018325806</v>
      </c>
      <c r="AO30">
        <v>10.1814815998077</v>
      </c>
      <c r="AP30">
        <v>3.9723099999999998</v>
      </c>
    </row>
    <row r="31" spans="1:42" x14ac:dyDescent="0.45">
      <c r="A31" t="s">
        <v>68</v>
      </c>
      <c r="B31" t="s">
        <v>61</v>
      </c>
      <c r="C31">
        <v>148</v>
      </c>
      <c r="D31">
        <v>607</v>
      </c>
      <c r="E31">
        <v>551</v>
      </c>
      <c r="F31">
        <v>152</v>
      </c>
      <c r="G31">
        <v>113</v>
      </c>
      <c r="H31">
        <v>25</v>
      </c>
      <c r="I31">
        <v>3</v>
      </c>
      <c r="J31">
        <v>11</v>
      </c>
      <c r="K31">
        <v>77</v>
      </c>
      <c r="L31">
        <v>66</v>
      </c>
      <c r="M31">
        <v>40</v>
      </c>
      <c r="N31">
        <v>2</v>
      </c>
      <c r="O31">
        <v>73</v>
      </c>
      <c r="P31">
        <v>11</v>
      </c>
      <c r="Q31">
        <v>4</v>
      </c>
      <c r="R31">
        <v>1</v>
      </c>
      <c r="S31">
        <v>12</v>
      </c>
      <c r="T31">
        <v>29</v>
      </c>
      <c r="U31">
        <v>5</v>
      </c>
      <c r="V31">
        <v>0.275862</v>
      </c>
      <c r="W31">
        <v>6.5897899999999995E-2</v>
      </c>
      <c r="X31">
        <v>0.120264</v>
      </c>
      <c r="Y31">
        <v>0.54794500000000002</v>
      </c>
      <c r="Z31">
        <v>0.33498299999999998</v>
      </c>
      <c r="AA31">
        <v>0.392015</v>
      </c>
      <c r="AB31">
        <v>0.31788499999999997</v>
      </c>
      <c r="AC31">
        <v>0.72699800000000003</v>
      </c>
      <c r="AD31">
        <v>0.11615200000000001</v>
      </c>
      <c r="AE31">
        <v>6.2365300000000001</v>
      </c>
      <c r="AF31">
        <v>0.29936299999999999</v>
      </c>
      <c r="AH31">
        <v>2.4413800000000001</v>
      </c>
      <c r="AI31">
        <v>73.712699999999998</v>
      </c>
      <c r="AJ31">
        <v>-0.24674699999999999</v>
      </c>
      <c r="AK31">
        <v>99.202799999999996</v>
      </c>
      <c r="AL31">
        <v>2.4413800000000001</v>
      </c>
      <c r="AM31">
        <v>14.9</v>
      </c>
      <c r="AN31">
        <v>1.84186887741088</v>
      </c>
      <c r="AO31">
        <v>17.1303052902221</v>
      </c>
      <c r="AP31">
        <v>3.9540799999999998</v>
      </c>
    </row>
    <row r="32" spans="1:42" x14ac:dyDescent="0.45">
      <c r="A32" t="s">
        <v>81</v>
      </c>
      <c r="B32" t="s">
        <v>40</v>
      </c>
      <c r="C32">
        <v>140</v>
      </c>
      <c r="D32">
        <v>615</v>
      </c>
      <c r="E32">
        <v>531</v>
      </c>
      <c r="F32">
        <v>141</v>
      </c>
      <c r="G32">
        <v>93</v>
      </c>
      <c r="H32">
        <v>26</v>
      </c>
      <c r="I32">
        <v>5</v>
      </c>
      <c r="J32">
        <v>17</v>
      </c>
      <c r="K32">
        <v>81</v>
      </c>
      <c r="L32">
        <v>65</v>
      </c>
      <c r="M32">
        <v>69</v>
      </c>
      <c r="N32">
        <v>0</v>
      </c>
      <c r="O32">
        <v>122</v>
      </c>
      <c r="P32">
        <v>11</v>
      </c>
      <c r="Q32">
        <v>2</v>
      </c>
      <c r="R32">
        <v>2</v>
      </c>
      <c r="S32">
        <v>6</v>
      </c>
      <c r="T32">
        <v>3</v>
      </c>
      <c r="U32">
        <v>3</v>
      </c>
      <c r="V32">
        <v>0.26553700000000002</v>
      </c>
      <c r="W32">
        <v>0.112195</v>
      </c>
      <c r="X32">
        <v>0.19837399999999999</v>
      </c>
      <c r="Y32">
        <v>0.56557400000000002</v>
      </c>
      <c r="Z32">
        <v>0.36052200000000001</v>
      </c>
      <c r="AA32">
        <v>0.42937900000000001</v>
      </c>
      <c r="AB32">
        <v>0.34638000000000002</v>
      </c>
      <c r="AC32">
        <v>0.78990099999999996</v>
      </c>
      <c r="AD32">
        <v>0.16384199999999999</v>
      </c>
      <c r="AE32">
        <v>3.9403600000000001</v>
      </c>
      <c r="AF32">
        <v>0.31472099999999997</v>
      </c>
      <c r="AH32">
        <v>-1.99922</v>
      </c>
      <c r="AI32">
        <v>89.238200000000006</v>
      </c>
      <c r="AJ32">
        <v>14.3041</v>
      </c>
      <c r="AK32">
        <v>121.899</v>
      </c>
      <c r="AL32">
        <v>-1.99922</v>
      </c>
      <c r="AM32">
        <v>1.6</v>
      </c>
      <c r="AN32">
        <v>14.6852582693099</v>
      </c>
      <c r="AO32">
        <v>3.8597000837326001</v>
      </c>
      <c r="AP32">
        <v>3.93866</v>
      </c>
    </row>
    <row r="33" spans="1:42" x14ac:dyDescent="0.45">
      <c r="A33" t="s">
        <v>75</v>
      </c>
      <c r="B33" t="s">
        <v>76</v>
      </c>
      <c r="C33">
        <v>152</v>
      </c>
      <c r="D33">
        <v>655</v>
      </c>
      <c r="E33">
        <v>586</v>
      </c>
      <c r="F33">
        <v>164</v>
      </c>
      <c r="G33">
        <v>92</v>
      </c>
      <c r="H33">
        <v>38</v>
      </c>
      <c r="I33">
        <v>1</v>
      </c>
      <c r="J33">
        <v>33</v>
      </c>
      <c r="K33">
        <v>95</v>
      </c>
      <c r="L33">
        <v>107</v>
      </c>
      <c r="M33">
        <v>58</v>
      </c>
      <c r="N33">
        <v>9</v>
      </c>
      <c r="O33">
        <v>126</v>
      </c>
      <c r="P33">
        <v>8</v>
      </c>
      <c r="Q33">
        <v>3</v>
      </c>
      <c r="R33">
        <v>0</v>
      </c>
      <c r="S33">
        <v>14</v>
      </c>
      <c r="T33">
        <v>4</v>
      </c>
      <c r="U33">
        <v>2</v>
      </c>
      <c r="V33">
        <v>0.27986299999999997</v>
      </c>
      <c r="W33">
        <v>8.8549600000000006E-2</v>
      </c>
      <c r="X33">
        <v>0.19236600000000001</v>
      </c>
      <c r="Y33">
        <v>0.46031699999999998</v>
      </c>
      <c r="Z33">
        <v>0.35114499999999998</v>
      </c>
      <c r="AA33">
        <v>0.517065</v>
      </c>
      <c r="AB33">
        <v>0.36542999999999998</v>
      </c>
      <c r="AC33">
        <v>0.86821000000000004</v>
      </c>
      <c r="AD33">
        <v>0.237201</v>
      </c>
      <c r="AE33">
        <v>3.3060100000000001</v>
      </c>
      <c r="AF33">
        <v>0.30465100000000001</v>
      </c>
      <c r="AH33">
        <v>-1.1922200000000001</v>
      </c>
      <c r="AI33">
        <v>105.405</v>
      </c>
      <c r="AJ33">
        <v>25.597000000000001</v>
      </c>
      <c r="AK33">
        <v>128.15</v>
      </c>
      <c r="AL33">
        <v>-1.1922200000000001</v>
      </c>
      <c r="AM33">
        <v>-6.3</v>
      </c>
      <c r="AN33">
        <v>20.9006283283233</v>
      </c>
      <c r="AO33">
        <v>-3.89332771301269</v>
      </c>
      <c r="AP33">
        <v>3.91432</v>
      </c>
    </row>
    <row r="34" spans="1:42" x14ac:dyDescent="0.45">
      <c r="A34" t="s">
        <v>365</v>
      </c>
      <c r="B34" t="s">
        <v>139</v>
      </c>
      <c r="C34">
        <v>131</v>
      </c>
      <c r="D34">
        <v>543</v>
      </c>
      <c r="E34">
        <v>502</v>
      </c>
      <c r="F34">
        <v>134</v>
      </c>
      <c r="G34">
        <v>76</v>
      </c>
      <c r="H34">
        <v>29</v>
      </c>
      <c r="I34">
        <v>1</v>
      </c>
      <c r="J34">
        <v>28</v>
      </c>
      <c r="K34">
        <v>77</v>
      </c>
      <c r="L34">
        <v>89</v>
      </c>
      <c r="M34">
        <v>30</v>
      </c>
      <c r="N34">
        <v>3</v>
      </c>
      <c r="O34">
        <v>136</v>
      </c>
      <c r="P34">
        <v>9</v>
      </c>
      <c r="Q34">
        <v>2</v>
      </c>
      <c r="R34">
        <v>0</v>
      </c>
      <c r="S34">
        <v>9</v>
      </c>
      <c r="T34">
        <v>17</v>
      </c>
      <c r="U34">
        <v>4</v>
      </c>
      <c r="V34">
        <v>0.266932</v>
      </c>
      <c r="W34">
        <v>5.5248600000000002E-2</v>
      </c>
      <c r="X34">
        <v>0.25046000000000002</v>
      </c>
      <c r="Y34">
        <v>0.22058800000000001</v>
      </c>
      <c r="Z34">
        <v>0.31859999999999999</v>
      </c>
      <c r="AA34">
        <v>0.49601600000000001</v>
      </c>
      <c r="AB34">
        <v>0.34472000000000003</v>
      </c>
      <c r="AC34">
        <v>0.81461600000000001</v>
      </c>
      <c r="AD34">
        <v>0.22908400000000001</v>
      </c>
      <c r="AE34">
        <v>5.3226599999999999</v>
      </c>
      <c r="AF34">
        <v>0.31176500000000001</v>
      </c>
      <c r="AH34">
        <v>0.84871399999999997</v>
      </c>
      <c r="AI34">
        <v>78.042199999999994</v>
      </c>
      <c r="AJ34">
        <v>11.880800000000001</v>
      </c>
      <c r="AK34">
        <v>118.979</v>
      </c>
      <c r="AL34">
        <v>0.84871399999999997</v>
      </c>
      <c r="AM34">
        <v>5.6</v>
      </c>
      <c r="AN34">
        <v>13.197130382060999</v>
      </c>
      <c r="AO34">
        <v>7.5951498746871904</v>
      </c>
      <c r="AP34">
        <v>3.91242</v>
      </c>
    </row>
    <row r="35" spans="1:42" x14ac:dyDescent="0.45">
      <c r="A35" t="s">
        <v>366</v>
      </c>
      <c r="B35" t="s">
        <v>113</v>
      </c>
      <c r="C35">
        <v>114</v>
      </c>
      <c r="D35">
        <v>493</v>
      </c>
      <c r="E35">
        <v>446</v>
      </c>
      <c r="F35">
        <v>122</v>
      </c>
      <c r="G35">
        <v>76</v>
      </c>
      <c r="H35">
        <v>25</v>
      </c>
      <c r="I35">
        <v>6</v>
      </c>
      <c r="J35">
        <v>15</v>
      </c>
      <c r="K35">
        <v>67</v>
      </c>
      <c r="L35">
        <v>64</v>
      </c>
      <c r="M35">
        <v>41</v>
      </c>
      <c r="N35">
        <v>2</v>
      </c>
      <c r="O35">
        <v>61</v>
      </c>
      <c r="P35">
        <v>2</v>
      </c>
      <c r="Q35">
        <v>4</v>
      </c>
      <c r="R35">
        <v>0</v>
      </c>
      <c r="S35">
        <v>11</v>
      </c>
      <c r="T35">
        <v>21</v>
      </c>
      <c r="U35">
        <v>7</v>
      </c>
      <c r="V35">
        <v>0.27354299999999998</v>
      </c>
      <c r="W35">
        <v>8.3164299999999997E-2</v>
      </c>
      <c r="X35">
        <v>0.12373199999999999</v>
      </c>
      <c r="Y35">
        <v>0.67213100000000003</v>
      </c>
      <c r="Z35">
        <v>0.33468599999999998</v>
      </c>
      <c r="AA35">
        <v>0.457399</v>
      </c>
      <c r="AB35">
        <v>0.338561</v>
      </c>
      <c r="AC35">
        <v>0.79208500000000004</v>
      </c>
      <c r="AD35">
        <v>0.18385699999999999</v>
      </c>
      <c r="AE35">
        <v>6.7942099999999996</v>
      </c>
      <c r="AF35">
        <v>0.28609600000000002</v>
      </c>
      <c r="AH35">
        <v>0.34395399999999998</v>
      </c>
      <c r="AI35">
        <v>68.334400000000002</v>
      </c>
      <c r="AJ35">
        <v>8.26525</v>
      </c>
      <c r="AK35">
        <v>120.288</v>
      </c>
      <c r="AL35">
        <v>0.34395399999999998</v>
      </c>
      <c r="AM35">
        <v>4.5999999999999996</v>
      </c>
      <c r="AN35">
        <v>12.3284055888652</v>
      </c>
      <c r="AO35">
        <v>10.0343031883239</v>
      </c>
      <c r="AP35">
        <v>3.89967</v>
      </c>
    </row>
    <row r="36" spans="1:42" x14ac:dyDescent="0.45">
      <c r="A36" t="s">
        <v>216</v>
      </c>
      <c r="B36" t="s">
        <v>32</v>
      </c>
      <c r="C36">
        <v>133</v>
      </c>
      <c r="D36">
        <v>508</v>
      </c>
      <c r="E36">
        <v>458</v>
      </c>
      <c r="F36">
        <v>106</v>
      </c>
      <c r="G36">
        <v>53</v>
      </c>
      <c r="H36">
        <v>27</v>
      </c>
      <c r="I36">
        <v>1</v>
      </c>
      <c r="J36">
        <v>25</v>
      </c>
      <c r="K36">
        <v>62</v>
      </c>
      <c r="L36">
        <v>76</v>
      </c>
      <c r="M36">
        <v>43</v>
      </c>
      <c r="N36">
        <v>1</v>
      </c>
      <c r="O36">
        <v>135</v>
      </c>
      <c r="P36">
        <v>3</v>
      </c>
      <c r="Q36">
        <v>4</v>
      </c>
      <c r="R36">
        <v>0</v>
      </c>
      <c r="S36">
        <v>7</v>
      </c>
      <c r="T36">
        <v>1</v>
      </c>
      <c r="U36">
        <v>1</v>
      </c>
      <c r="V36">
        <v>0.23144100000000001</v>
      </c>
      <c r="W36">
        <v>8.4645700000000004E-2</v>
      </c>
      <c r="X36">
        <v>0.26574799999999998</v>
      </c>
      <c r="Y36">
        <v>0.318519</v>
      </c>
      <c r="Z36">
        <v>0.29921300000000001</v>
      </c>
      <c r="AA36">
        <v>0.45851500000000001</v>
      </c>
      <c r="AB36">
        <v>0.322353</v>
      </c>
      <c r="AC36">
        <v>0.75772799999999996</v>
      </c>
      <c r="AD36">
        <v>0.227074</v>
      </c>
      <c r="AE36">
        <v>2.4883799999999998</v>
      </c>
      <c r="AF36">
        <v>0.26821200000000001</v>
      </c>
      <c r="AH36">
        <v>-0.97718000000000005</v>
      </c>
      <c r="AI36">
        <v>63.575499999999998</v>
      </c>
      <c r="AJ36">
        <v>1.6786300000000001</v>
      </c>
      <c r="AK36">
        <v>108.759</v>
      </c>
      <c r="AL36">
        <v>-0.97718000000000005</v>
      </c>
      <c r="AM36">
        <v>6.4</v>
      </c>
      <c r="AN36">
        <v>4.3542359471321097</v>
      </c>
      <c r="AO36">
        <v>15.7327456474304</v>
      </c>
      <c r="AP36">
        <v>3.7235499999999999</v>
      </c>
    </row>
    <row r="37" spans="1:42" x14ac:dyDescent="0.45">
      <c r="A37" t="s">
        <v>254</v>
      </c>
      <c r="B37" t="s">
        <v>23</v>
      </c>
      <c r="C37">
        <v>145</v>
      </c>
      <c r="D37">
        <v>578</v>
      </c>
      <c r="E37">
        <v>538</v>
      </c>
      <c r="F37">
        <v>150</v>
      </c>
      <c r="G37">
        <v>94</v>
      </c>
      <c r="H37">
        <v>33</v>
      </c>
      <c r="I37">
        <v>3</v>
      </c>
      <c r="J37">
        <v>20</v>
      </c>
      <c r="K37">
        <v>81</v>
      </c>
      <c r="L37">
        <v>79</v>
      </c>
      <c r="M37">
        <v>30</v>
      </c>
      <c r="N37">
        <v>1</v>
      </c>
      <c r="O37">
        <v>119</v>
      </c>
      <c r="P37">
        <v>6</v>
      </c>
      <c r="Q37">
        <v>3</v>
      </c>
      <c r="R37">
        <v>1</v>
      </c>
      <c r="S37">
        <v>9</v>
      </c>
      <c r="T37">
        <v>21</v>
      </c>
      <c r="U37">
        <v>4</v>
      </c>
      <c r="V37">
        <v>0.27881</v>
      </c>
      <c r="W37">
        <v>5.1903100000000001E-2</v>
      </c>
      <c r="X37">
        <v>0.20588200000000001</v>
      </c>
      <c r="Y37">
        <v>0.25210100000000002</v>
      </c>
      <c r="Z37">
        <v>0.322357</v>
      </c>
      <c r="AA37">
        <v>0.46282499999999999</v>
      </c>
      <c r="AB37">
        <v>0.33563900000000002</v>
      </c>
      <c r="AC37">
        <v>0.78518200000000005</v>
      </c>
      <c r="AD37">
        <v>0.18401500000000001</v>
      </c>
      <c r="AE37">
        <v>6.1244300000000003</v>
      </c>
      <c r="AF37">
        <v>0.32338299999999998</v>
      </c>
      <c r="AH37">
        <v>1.51773</v>
      </c>
      <c r="AI37">
        <v>78.7136</v>
      </c>
      <c r="AJ37">
        <v>8.2876100000000008</v>
      </c>
      <c r="AK37">
        <v>108.729</v>
      </c>
      <c r="AL37">
        <v>1.51773</v>
      </c>
      <c r="AM37">
        <v>7.6</v>
      </c>
      <c r="AN37">
        <v>7.7679886817932102</v>
      </c>
      <c r="AO37">
        <v>9.7237505912780708</v>
      </c>
      <c r="AP37">
        <v>3.7079300000000002</v>
      </c>
    </row>
    <row r="38" spans="1:42" x14ac:dyDescent="0.45">
      <c r="A38" t="s">
        <v>197</v>
      </c>
      <c r="B38" t="s">
        <v>101</v>
      </c>
      <c r="C38">
        <v>141</v>
      </c>
      <c r="D38">
        <v>579</v>
      </c>
      <c r="E38">
        <v>502</v>
      </c>
      <c r="F38">
        <v>121</v>
      </c>
      <c r="G38">
        <v>69</v>
      </c>
      <c r="H38">
        <v>27</v>
      </c>
      <c r="I38">
        <v>3</v>
      </c>
      <c r="J38">
        <v>22</v>
      </c>
      <c r="K38">
        <v>73</v>
      </c>
      <c r="L38">
        <v>65</v>
      </c>
      <c r="M38">
        <v>65</v>
      </c>
      <c r="N38">
        <v>1</v>
      </c>
      <c r="O38">
        <v>160</v>
      </c>
      <c r="P38">
        <v>7</v>
      </c>
      <c r="Q38">
        <v>5</v>
      </c>
      <c r="R38">
        <v>0</v>
      </c>
      <c r="S38">
        <v>6</v>
      </c>
      <c r="T38">
        <v>3</v>
      </c>
      <c r="U38">
        <v>2</v>
      </c>
      <c r="V38">
        <v>0.241036</v>
      </c>
      <c r="W38">
        <v>0.112263</v>
      </c>
      <c r="X38">
        <v>0.276339</v>
      </c>
      <c r="Y38">
        <v>0.40625</v>
      </c>
      <c r="Z38">
        <v>0.33333299999999999</v>
      </c>
      <c r="AA38">
        <v>0.438247</v>
      </c>
      <c r="AB38">
        <v>0.33372499999999999</v>
      </c>
      <c r="AC38">
        <v>0.77158000000000004</v>
      </c>
      <c r="AD38">
        <v>0.197211</v>
      </c>
      <c r="AE38">
        <v>3.7659199999999999</v>
      </c>
      <c r="AF38">
        <v>0.30461500000000002</v>
      </c>
      <c r="AH38">
        <v>-1.32287</v>
      </c>
      <c r="AI38">
        <v>77.929199999999994</v>
      </c>
      <c r="AJ38">
        <v>7.3814399999999996</v>
      </c>
      <c r="AK38">
        <v>112.608</v>
      </c>
      <c r="AL38">
        <v>-1.32287</v>
      </c>
      <c r="AM38">
        <v>7.5</v>
      </c>
      <c r="AN38">
        <v>7.72084212303161</v>
      </c>
      <c r="AO38">
        <v>9.6274249553680402</v>
      </c>
      <c r="AP38">
        <v>3.6970299999999998</v>
      </c>
    </row>
    <row r="39" spans="1:42" x14ac:dyDescent="0.45">
      <c r="A39" t="s">
        <v>70</v>
      </c>
      <c r="B39" t="s">
        <v>38</v>
      </c>
      <c r="C39">
        <v>126</v>
      </c>
      <c r="D39">
        <v>539</v>
      </c>
      <c r="E39">
        <v>452</v>
      </c>
      <c r="F39">
        <v>127</v>
      </c>
      <c r="G39">
        <v>69</v>
      </c>
      <c r="H39">
        <v>31</v>
      </c>
      <c r="I39">
        <v>1</v>
      </c>
      <c r="J39">
        <v>26</v>
      </c>
      <c r="K39">
        <v>83</v>
      </c>
      <c r="L39">
        <v>79</v>
      </c>
      <c r="M39">
        <v>78</v>
      </c>
      <c r="N39">
        <v>10</v>
      </c>
      <c r="O39">
        <v>115</v>
      </c>
      <c r="P39">
        <v>4</v>
      </c>
      <c r="Q39">
        <v>5</v>
      </c>
      <c r="R39">
        <v>0</v>
      </c>
      <c r="S39">
        <v>12</v>
      </c>
      <c r="T39">
        <v>11</v>
      </c>
      <c r="U39">
        <v>3</v>
      </c>
      <c r="V39">
        <v>0.28097299999999997</v>
      </c>
      <c r="W39">
        <v>0.14471200000000001</v>
      </c>
      <c r="X39">
        <v>0.21335799999999999</v>
      </c>
      <c r="Y39">
        <v>0.678261</v>
      </c>
      <c r="Z39">
        <v>0.38775500000000002</v>
      </c>
      <c r="AA39">
        <v>0.52654900000000004</v>
      </c>
      <c r="AB39">
        <v>0.384409</v>
      </c>
      <c r="AC39">
        <v>0.91430400000000001</v>
      </c>
      <c r="AD39">
        <v>0.24557499999999999</v>
      </c>
      <c r="AE39">
        <v>4.3424800000000001</v>
      </c>
      <c r="AF39">
        <v>0.31962000000000002</v>
      </c>
      <c r="AH39">
        <v>-0.15265699999999999</v>
      </c>
      <c r="AI39">
        <v>95.233800000000002</v>
      </c>
      <c r="AJ39">
        <v>29.559799999999999</v>
      </c>
      <c r="AK39">
        <v>142.30799999999999</v>
      </c>
      <c r="AL39">
        <v>-0.15265699999999999</v>
      </c>
      <c r="AM39">
        <v>0.4</v>
      </c>
      <c r="AN39">
        <v>28.097745925188001</v>
      </c>
      <c r="AO39">
        <v>-9.5022636353969503</v>
      </c>
      <c r="AP39">
        <v>3.6855000000000002</v>
      </c>
    </row>
    <row r="40" spans="1:42" x14ac:dyDescent="0.45">
      <c r="A40" t="s">
        <v>245</v>
      </c>
      <c r="B40" t="s">
        <v>23</v>
      </c>
      <c r="C40">
        <v>152</v>
      </c>
      <c r="D40">
        <v>661</v>
      </c>
      <c r="E40">
        <v>565</v>
      </c>
      <c r="F40">
        <v>147</v>
      </c>
      <c r="G40">
        <v>78</v>
      </c>
      <c r="H40">
        <v>31</v>
      </c>
      <c r="I40">
        <v>1</v>
      </c>
      <c r="J40">
        <v>37</v>
      </c>
      <c r="K40">
        <v>95</v>
      </c>
      <c r="L40">
        <v>116</v>
      </c>
      <c r="M40">
        <v>86</v>
      </c>
      <c r="N40">
        <v>7</v>
      </c>
      <c r="O40">
        <v>146</v>
      </c>
      <c r="P40">
        <v>5</v>
      </c>
      <c r="Q40">
        <v>5</v>
      </c>
      <c r="R40">
        <v>0</v>
      </c>
      <c r="S40">
        <v>13</v>
      </c>
      <c r="T40">
        <v>1</v>
      </c>
      <c r="U40">
        <v>1</v>
      </c>
      <c r="V40">
        <v>0.26017699999999999</v>
      </c>
      <c r="W40">
        <v>0.130106</v>
      </c>
      <c r="X40">
        <v>0.22087699999999999</v>
      </c>
      <c r="Y40">
        <v>0.58904100000000004</v>
      </c>
      <c r="Z40">
        <v>0.36006100000000002</v>
      </c>
      <c r="AA40">
        <v>0.51504399999999995</v>
      </c>
      <c r="AB40">
        <v>0.36960399999999999</v>
      </c>
      <c r="AC40">
        <v>0.87510500000000002</v>
      </c>
      <c r="AD40">
        <v>0.25486700000000001</v>
      </c>
      <c r="AE40">
        <v>2.3352900000000001</v>
      </c>
      <c r="AF40">
        <v>0.28423799999999999</v>
      </c>
      <c r="AH40">
        <v>-1.47031</v>
      </c>
      <c r="AI40">
        <v>108.66200000000001</v>
      </c>
      <c r="AJ40">
        <v>28.123200000000001</v>
      </c>
      <c r="AK40">
        <v>131.49799999999999</v>
      </c>
      <c r="AL40">
        <v>-1.47031</v>
      </c>
      <c r="AM40">
        <v>2</v>
      </c>
      <c r="AN40">
        <v>24.322994470596299</v>
      </c>
      <c r="AO40">
        <v>-10.143591880798301</v>
      </c>
      <c r="AP40">
        <v>3.6596199999999999</v>
      </c>
    </row>
    <row r="41" spans="1:42" x14ac:dyDescent="0.45">
      <c r="A41" t="s">
        <v>261</v>
      </c>
      <c r="B41" t="s">
        <v>25</v>
      </c>
      <c r="C41">
        <v>152</v>
      </c>
      <c r="D41">
        <v>629</v>
      </c>
      <c r="E41">
        <v>560</v>
      </c>
      <c r="F41">
        <v>152</v>
      </c>
      <c r="G41">
        <v>99</v>
      </c>
      <c r="H41">
        <v>28</v>
      </c>
      <c r="I41">
        <v>1</v>
      </c>
      <c r="J41">
        <v>24</v>
      </c>
      <c r="K41">
        <v>79</v>
      </c>
      <c r="L41">
        <v>79</v>
      </c>
      <c r="M41">
        <v>60</v>
      </c>
      <c r="N41">
        <v>1</v>
      </c>
      <c r="O41">
        <v>108</v>
      </c>
      <c r="P41">
        <v>3</v>
      </c>
      <c r="Q41">
        <v>5</v>
      </c>
      <c r="R41">
        <v>1</v>
      </c>
      <c r="S41">
        <v>15</v>
      </c>
      <c r="T41">
        <v>11</v>
      </c>
      <c r="U41">
        <v>5</v>
      </c>
      <c r="V41">
        <v>0.27142899999999998</v>
      </c>
      <c r="W41">
        <v>9.5389500000000002E-2</v>
      </c>
      <c r="X41">
        <v>0.17170099999999999</v>
      </c>
      <c r="Y41">
        <v>0.55555600000000005</v>
      </c>
      <c r="Z41">
        <v>0.34235700000000002</v>
      </c>
      <c r="AA41">
        <v>0.453571</v>
      </c>
      <c r="AB41">
        <v>0.34306199999999998</v>
      </c>
      <c r="AC41">
        <v>0.79592799999999997</v>
      </c>
      <c r="AD41">
        <v>0.182143</v>
      </c>
      <c r="AE41">
        <v>3.8668100000000001</v>
      </c>
      <c r="AF41">
        <v>0.29561199999999999</v>
      </c>
      <c r="AH41">
        <v>-1.1509199999999999</v>
      </c>
      <c r="AI41">
        <v>89.536299999999997</v>
      </c>
      <c r="AJ41">
        <v>12.8964</v>
      </c>
      <c r="AK41">
        <v>120.893</v>
      </c>
      <c r="AL41">
        <v>-1.1509199999999999</v>
      </c>
      <c r="AM41">
        <v>-1.8</v>
      </c>
      <c r="AN41">
        <v>14.5953245162963</v>
      </c>
      <c r="AO41">
        <v>0.51114058494567804</v>
      </c>
      <c r="AP41">
        <v>3.6367099999999999</v>
      </c>
    </row>
    <row r="42" spans="1:42" x14ac:dyDescent="0.45">
      <c r="A42" t="s">
        <v>188</v>
      </c>
      <c r="B42" t="s">
        <v>113</v>
      </c>
      <c r="C42">
        <v>150</v>
      </c>
      <c r="D42">
        <v>562</v>
      </c>
      <c r="E42">
        <v>486</v>
      </c>
      <c r="F42">
        <v>117</v>
      </c>
      <c r="G42">
        <v>64</v>
      </c>
      <c r="H42">
        <v>26</v>
      </c>
      <c r="I42">
        <v>1</v>
      </c>
      <c r="J42">
        <v>26</v>
      </c>
      <c r="K42">
        <v>67</v>
      </c>
      <c r="L42">
        <v>87</v>
      </c>
      <c r="M42">
        <v>60</v>
      </c>
      <c r="N42">
        <v>0</v>
      </c>
      <c r="O42">
        <v>99</v>
      </c>
      <c r="P42">
        <v>12</v>
      </c>
      <c r="Q42">
        <v>4</v>
      </c>
      <c r="R42">
        <v>0</v>
      </c>
      <c r="S42">
        <v>13</v>
      </c>
      <c r="T42">
        <v>1</v>
      </c>
      <c r="U42">
        <v>1</v>
      </c>
      <c r="V42">
        <v>0.24074100000000001</v>
      </c>
      <c r="W42">
        <v>0.106762</v>
      </c>
      <c r="X42">
        <v>0.17615700000000001</v>
      </c>
      <c r="Y42">
        <v>0.60606099999999996</v>
      </c>
      <c r="Z42">
        <v>0.33629900000000001</v>
      </c>
      <c r="AA42">
        <v>0.45884799999999998</v>
      </c>
      <c r="AB42">
        <v>0.34334799999999999</v>
      </c>
      <c r="AC42">
        <v>0.79514700000000005</v>
      </c>
      <c r="AD42">
        <v>0.218107</v>
      </c>
      <c r="AE42">
        <v>2.2519300000000002</v>
      </c>
      <c r="AF42">
        <v>0.24931500000000001</v>
      </c>
      <c r="AH42">
        <v>-1.26997</v>
      </c>
      <c r="AI42">
        <v>80.1327</v>
      </c>
      <c r="AJ42">
        <v>11.6563</v>
      </c>
      <c r="AK42">
        <v>123.60599999999999</v>
      </c>
      <c r="AL42">
        <v>-1.26997</v>
      </c>
      <c r="AM42">
        <v>0.4</v>
      </c>
      <c r="AN42">
        <v>14.626039385795499</v>
      </c>
      <c r="AO42">
        <v>2.4649616777896801</v>
      </c>
      <c r="AP42">
        <v>3.6076800000000002</v>
      </c>
    </row>
    <row r="43" spans="1:42" x14ac:dyDescent="0.45">
      <c r="A43" t="s">
        <v>79</v>
      </c>
      <c r="B43" t="s">
        <v>63</v>
      </c>
      <c r="C43">
        <v>135</v>
      </c>
      <c r="D43">
        <v>544</v>
      </c>
      <c r="E43">
        <v>483</v>
      </c>
      <c r="F43">
        <v>129</v>
      </c>
      <c r="G43">
        <v>83</v>
      </c>
      <c r="H43">
        <v>26</v>
      </c>
      <c r="I43">
        <v>1</v>
      </c>
      <c r="J43">
        <v>19</v>
      </c>
      <c r="K43">
        <v>70</v>
      </c>
      <c r="L43">
        <v>69</v>
      </c>
      <c r="M43">
        <v>54</v>
      </c>
      <c r="N43">
        <v>2</v>
      </c>
      <c r="O43">
        <v>123</v>
      </c>
      <c r="P43">
        <v>4</v>
      </c>
      <c r="Q43">
        <v>2</v>
      </c>
      <c r="R43">
        <v>1</v>
      </c>
      <c r="S43">
        <v>14</v>
      </c>
      <c r="T43">
        <v>3</v>
      </c>
      <c r="U43">
        <v>1</v>
      </c>
      <c r="V43">
        <v>0.26708100000000001</v>
      </c>
      <c r="W43">
        <v>9.9264699999999997E-2</v>
      </c>
      <c r="X43">
        <v>0.226103</v>
      </c>
      <c r="Y43">
        <v>0.43902400000000003</v>
      </c>
      <c r="Z43">
        <v>0.34438299999999999</v>
      </c>
      <c r="AA43">
        <v>0.44306400000000001</v>
      </c>
      <c r="AB43">
        <v>0.34071299999999999</v>
      </c>
      <c r="AC43">
        <v>0.78744700000000001</v>
      </c>
      <c r="AD43">
        <v>0.175983</v>
      </c>
      <c r="AE43">
        <v>3.1930299999999998</v>
      </c>
      <c r="AF43">
        <v>0.32069999999999999</v>
      </c>
      <c r="AH43">
        <v>-0.89309000000000005</v>
      </c>
      <c r="AI43">
        <v>76.375799999999998</v>
      </c>
      <c r="AJ43">
        <v>10.092499999999999</v>
      </c>
      <c r="AK43">
        <v>113.315</v>
      </c>
      <c r="AL43">
        <v>-0.89309000000000005</v>
      </c>
      <c r="AM43">
        <v>-1.4</v>
      </c>
      <c r="AN43">
        <v>8.0802974700927699</v>
      </c>
      <c r="AO43">
        <v>8.5941215753555298</v>
      </c>
      <c r="AP43">
        <v>3.51092</v>
      </c>
    </row>
    <row r="44" spans="1:42" x14ac:dyDescent="0.45">
      <c r="A44" t="s">
        <v>367</v>
      </c>
      <c r="B44" t="s">
        <v>28</v>
      </c>
      <c r="C44">
        <v>145</v>
      </c>
      <c r="D44">
        <v>578</v>
      </c>
      <c r="E44">
        <v>502</v>
      </c>
      <c r="F44">
        <v>123</v>
      </c>
      <c r="G44">
        <v>74</v>
      </c>
      <c r="H44">
        <v>22</v>
      </c>
      <c r="I44">
        <v>4</v>
      </c>
      <c r="J44">
        <v>23</v>
      </c>
      <c r="K44">
        <v>85</v>
      </c>
      <c r="L44">
        <v>81</v>
      </c>
      <c r="M44">
        <v>61</v>
      </c>
      <c r="N44">
        <v>1</v>
      </c>
      <c r="O44">
        <v>183</v>
      </c>
      <c r="P44">
        <v>11</v>
      </c>
      <c r="Q44">
        <v>4</v>
      </c>
      <c r="R44">
        <v>0</v>
      </c>
      <c r="S44">
        <v>3</v>
      </c>
      <c r="T44">
        <v>12</v>
      </c>
      <c r="U44">
        <v>3</v>
      </c>
      <c r="V44">
        <v>0.24501999999999999</v>
      </c>
      <c r="W44">
        <v>0.105536</v>
      </c>
      <c r="X44">
        <v>0.31660899999999997</v>
      </c>
      <c r="Y44">
        <v>0.33333299999999999</v>
      </c>
      <c r="Z44">
        <v>0.33737</v>
      </c>
      <c r="AA44">
        <v>0.44223099999999999</v>
      </c>
      <c r="AB44">
        <v>0.33757399999999999</v>
      </c>
      <c r="AC44">
        <v>0.77960099999999999</v>
      </c>
      <c r="AD44">
        <v>0.197211</v>
      </c>
      <c r="AE44">
        <v>6.14635</v>
      </c>
      <c r="AF44">
        <v>0.33333299999999999</v>
      </c>
      <c r="AH44">
        <v>1.6522999999999999E-2</v>
      </c>
      <c r="AI44">
        <v>79.642300000000006</v>
      </c>
      <c r="AJ44">
        <v>9.2164099999999998</v>
      </c>
      <c r="AK44">
        <v>113.816</v>
      </c>
      <c r="AL44">
        <v>1.6522999999999999E-2</v>
      </c>
      <c r="AM44">
        <v>2.9</v>
      </c>
      <c r="AN44">
        <v>9.9098030086606705</v>
      </c>
      <c r="AO44">
        <v>5.0237507820129297</v>
      </c>
      <c r="AP44">
        <v>3.4528400000000001</v>
      </c>
    </row>
    <row r="45" spans="1:42" x14ac:dyDescent="0.45">
      <c r="A45" t="s">
        <v>227</v>
      </c>
      <c r="B45" t="s">
        <v>141</v>
      </c>
      <c r="C45">
        <v>139</v>
      </c>
      <c r="D45">
        <v>583</v>
      </c>
      <c r="E45">
        <v>529</v>
      </c>
      <c r="F45">
        <v>142</v>
      </c>
      <c r="G45">
        <v>87</v>
      </c>
      <c r="H45">
        <v>33</v>
      </c>
      <c r="I45">
        <v>1</v>
      </c>
      <c r="J45">
        <v>21</v>
      </c>
      <c r="K45">
        <v>62</v>
      </c>
      <c r="L45">
        <v>87</v>
      </c>
      <c r="M45">
        <v>44</v>
      </c>
      <c r="N45">
        <v>4</v>
      </c>
      <c r="O45">
        <v>86</v>
      </c>
      <c r="P45">
        <v>5</v>
      </c>
      <c r="Q45">
        <v>5</v>
      </c>
      <c r="R45">
        <v>0</v>
      </c>
      <c r="S45">
        <v>16</v>
      </c>
      <c r="T45">
        <v>3</v>
      </c>
      <c r="U45">
        <v>2</v>
      </c>
      <c r="V45">
        <v>0.26843099999999998</v>
      </c>
      <c r="W45">
        <v>7.5471700000000003E-2</v>
      </c>
      <c r="X45">
        <v>0.14751300000000001</v>
      </c>
      <c r="Y45">
        <v>0.51162799999999997</v>
      </c>
      <c r="Z45">
        <v>0.32761600000000002</v>
      </c>
      <c r="AA45">
        <v>0.45368599999999998</v>
      </c>
      <c r="AB45">
        <v>0.33323999999999998</v>
      </c>
      <c r="AC45">
        <v>0.78130200000000005</v>
      </c>
      <c r="AD45">
        <v>0.185255</v>
      </c>
      <c r="AE45">
        <v>2.6317699999999999</v>
      </c>
      <c r="AF45">
        <v>0.28337200000000001</v>
      </c>
      <c r="AH45">
        <v>-1.2612300000000001</v>
      </c>
      <c r="AI45">
        <v>78.232600000000005</v>
      </c>
      <c r="AJ45">
        <v>7.1974499999999999</v>
      </c>
      <c r="AK45">
        <v>110.869</v>
      </c>
      <c r="AL45">
        <v>-1.2612300000000001</v>
      </c>
      <c r="AM45">
        <v>5.8</v>
      </c>
      <c r="AN45">
        <v>6.5886936187744096</v>
      </c>
      <c r="AO45">
        <v>7.9421224594116202</v>
      </c>
      <c r="AP45">
        <v>3.4296700000000002</v>
      </c>
    </row>
    <row r="46" spans="1:42" x14ac:dyDescent="0.45">
      <c r="A46" t="s">
        <v>72</v>
      </c>
      <c r="B46" t="s">
        <v>52</v>
      </c>
      <c r="C46">
        <v>137</v>
      </c>
      <c r="D46">
        <v>581</v>
      </c>
      <c r="E46">
        <v>516</v>
      </c>
      <c r="F46">
        <v>144</v>
      </c>
      <c r="G46">
        <v>86</v>
      </c>
      <c r="H46">
        <v>35</v>
      </c>
      <c r="I46">
        <v>4</v>
      </c>
      <c r="J46">
        <v>19</v>
      </c>
      <c r="K46">
        <v>77</v>
      </c>
      <c r="L46">
        <v>72</v>
      </c>
      <c r="M46">
        <v>56</v>
      </c>
      <c r="N46">
        <v>2</v>
      </c>
      <c r="O46">
        <v>98</v>
      </c>
      <c r="P46">
        <v>5</v>
      </c>
      <c r="Q46">
        <v>4</v>
      </c>
      <c r="R46">
        <v>0</v>
      </c>
      <c r="S46">
        <v>12</v>
      </c>
      <c r="T46">
        <v>6</v>
      </c>
      <c r="U46">
        <v>1</v>
      </c>
      <c r="V46">
        <v>0.27906999999999998</v>
      </c>
      <c r="W46">
        <v>9.6385499999999999E-2</v>
      </c>
      <c r="X46">
        <v>0.16867499999999999</v>
      </c>
      <c r="Y46">
        <v>0.57142899999999996</v>
      </c>
      <c r="Z46">
        <v>0.35283999999999999</v>
      </c>
      <c r="AA46">
        <v>0.47286800000000001</v>
      </c>
      <c r="AB46">
        <v>0.354045</v>
      </c>
      <c r="AC46">
        <v>0.825708</v>
      </c>
      <c r="AD46">
        <v>0.193798</v>
      </c>
      <c r="AE46">
        <v>4.6522399999999999</v>
      </c>
      <c r="AF46">
        <v>0.31017400000000001</v>
      </c>
      <c r="AH46">
        <v>-0.33932099999999998</v>
      </c>
      <c r="AI46">
        <v>88.003100000000003</v>
      </c>
      <c r="AJ46">
        <v>17.211600000000001</v>
      </c>
      <c r="AK46">
        <v>122.253</v>
      </c>
      <c r="AL46">
        <v>-0.33932099999999998</v>
      </c>
      <c r="AM46">
        <v>-3.5</v>
      </c>
      <c r="AN46">
        <v>15.6776601672172</v>
      </c>
      <c r="AO46">
        <v>-1.3652262687683101</v>
      </c>
      <c r="AP46">
        <v>3.4010899999999999</v>
      </c>
    </row>
    <row r="47" spans="1:42" x14ac:dyDescent="0.45">
      <c r="A47" t="s">
        <v>80</v>
      </c>
      <c r="B47" t="s">
        <v>42</v>
      </c>
      <c r="C47">
        <v>117</v>
      </c>
      <c r="D47">
        <v>526</v>
      </c>
      <c r="E47">
        <v>469</v>
      </c>
      <c r="F47">
        <v>130</v>
      </c>
      <c r="G47">
        <v>82</v>
      </c>
      <c r="H47">
        <v>27</v>
      </c>
      <c r="I47">
        <v>1</v>
      </c>
      <c r="J47">
        <v>20</v>
      </c>
      <c r="K47">
        <v>86</v>
      </c>
      <c r="L47">
        <v>67</v>
      </c>
      <c r="M47">
        <v>50</v>
      </c>
      <c r="N47">
        <v>1</v>
      </c>
      <c r="O47">
        <v>82</v>
      </c>
      <c r="P47">
        <v>5</v>
      </c>
      <c r="Q47">
        <v>2</v>
      </c>
      <c r="R47">
        <v>0</v>
      </c>
      <c r="S47">
        <v>10</v>
      </c>
      <c r="T47">
        <v>10</v>
      </c>
      <c r="U47">
        <v>2</v>
      </c>
      <c r="V47">
        <v>0.27718500000000001</v>
      </c>
      <c r="W47">
        <v>9.5057000000000003E-2</v>
      </c>
      <c r="X47">
        <v>0.155894</v>
      </c>
      <c r="Y47">
        <v>0.60975599999999996</v>
      </c>
      <c r="Z47">
        <v>0.351711</v>
      </c>
      <c r="AA47">
        <v>0.466951</v>
      </c>
      <c r="AB47">
        <v>0.35300900000000002</v>
      </c>
      <c r="AC47">
        <v>0.818662</v>
      </c>
      <c r="AD47">
        <v>0.18976499999999999</v>
      </c>
      <c r="AE47">
        <v>5.0118499999999999</v>
      </c>
      <c r="AF47">
        <v>0.29810300000000001</v>
      </c>
      <c r="AH47">
        <v>0.107947</v>
      </c>
      <c r="AI47">
        <v>79.219800000000006</v>
      </c>
      <c r="AJ47">
        <v>15.129799999999999</v>
      </c>
      <c r="AK47">
        <v>126.578</v>
      </c>
      <c r="AL47">
        <v>0.107947</v>
      </c>
      <c r="AM47">
        <v>-2.7</v>
      </c>
      <c r="AN47">
        <v>16.859171643853099</v>
      </c>
      <c r="AO47">
        <v>-0.76731336116790705</v>
      </c>
      <c r="AP47">
        <v>3.3861300000000001</v>
      </c>
    </row>
    <row r="48" spans="1:42" x14ac:dyDescent="0.45">
      <c r="A48" t="s">
        <v>368</v>
      </c>
      <c r="B48" t="s">
        <v>58</v>
      </c>
      <c r="C48">
        <v>125</v>
      </c>
      <c r="D48">
        <v>449</v>
      </c>
      <c r="E48">
        <v>395</v>
      </c>
      <c r="F48">
        <v>104</v>
      </c>
      <c r="G48">
        <v>73</v>
      </c>
      <c r="H48">
        <v>19</v>
      </c>
      <c r="I48">
        <v>0</v>
      </c>
      <c r="J48">
        <v>12</v>
      </c>
      <c r="K48">
        <v>43</v>
      </c>
      <c r="L48">
        <v>50</v>
      </c>
      <c r="M48">
        <v>46</v>
      </c>
      <c r="N48">
        <v>1</v>
      </c>
      <c r="O48">
        <v>49</v>
      </c>
      <c r="P48">
        <v>5</v>
      </c>
      <c r="Q48">
        <v>3</v>
      </c>
      <c r="R48">
        <v>0</v>
      </c>
      <c r="S48">
        <v>15</v>
      </c>
      <c r="T48">
        <v>0</v>
      </c>
      <c r="U48">
        <v>1</v>
      </c>
      <c r="V48">
        <v>0.263291</v>
      </c>
      <c r="W48">
        <v>0.10245</v>
      </c>
      <c r="X48">
        <v>0.10913100000000001</v>
      </c>
      <c r="Y48">
        <v>0.93877600000000005</v>
      </c>
      <c r="Z48">
        <v>0.34521200000000002</v>
      </c>
      <c r="AA48">
        <v>0.402532</v>
      </c>
      <c r="AB48">
        <v>0.32823999999999998</v>
      </c>
      <c r="AC48">
        <v>0.74774300000000005</v>
      </c>
      <c r="AD48">
        <v>0.139241</v>
      </c>
      <c r="AE48">
        <v>1.1063799999999999</v>
      </c>
      <c r="AF48">
        <v>0.27299699999999999</v>
      </c>
      <c r="AH48">
        <v>-1.36981</v>
      </c>
      <c r="AI48">
        <v>58.386699999999998</v>
      </c>
      <c r="AJ48">
        <v>3.6786799999999999</v>
      </c>
      <c r="AK48">
        <v>109.953</v>
      </c>
      <c r="AL48">
        <v>-1.36981</v>
      </c>
      <c r="AM48">
        <v>6.3</v>
      </c>
      <c r="AN48">
        <v>3.9849376678466699</v>
      </c>
      <c r="AO48">
        <v>14.548824310302701</v>
      </c>
      <c r="AP48">
        <v>3.3688400000000001</v>
      </c>
    </row>
    <row r="49" spans="1:42" x14ac:dyDescent="0.45">
      <c r="A49" t="s">
        <v>69</v>
      </c>
      <c r="B49" t="s">
        <v>28</v>
      </c>
      <c r="C49">
        <v>146</v>
      </c>
      <c r="D49">
        <v>615</v>
      </c>
      <c r="E49">
        <v>528</v>
      </c>
      <c r="F49">
        <v>137</v>
      </c>
      <c r="G49">
        <v>67</v>
      </c>
      <c r="H49">
        <v>27</v>
      </c>
      <c r="I49">
        <v>5</v>
      </c>
      <c r="J49">
        <v>38</v>
      </c>
      <c r="K49">
        <v>91</v>
      </c>
      <c r="L49">
        <v>122</v>
      </c>
      <c r="M49">
        <v>80</v>
      </c>
      <c r="N49">
        <v>17</v>
      </c>
      <c r="O49">
        <v>149</v>
      </c>
      <c r="P49">
        <v>4</v>
      </c>
      <c r="Q49">
        <v>3</v>
      </c>
      <c r="R49">
        <v>0</v>
      </c>
      <c r="S49">
        <v>8</v>
      </c>
      <c r="T49">
        <v>17</v>
      </c>
      <c r="U49">
        <v>7</v>
      </c>
      <c r="V49">
        <v>0.25946999999999998</v>
      </c>
      <c r="W49">
        <v>0.130081</v>
      </c>
      <c r="X49">
        <v>0.24227599999999999</v>
      </c>
      <c r="Y49">
        <v>0.53691299999999997</v>
      </c>
      <c r="Z49">
        <v>0.35935</v>
      </c>
      <c r="AA49">
        <v>0.54545500000000002</v>
      </c>
      <c r="AB49">
        <v>0.37367499999999998</v>
      </c>
      <c r="AC49">
        <v>0.90480400000000005</v>
      </c>
      <c r="AD49">
        <v>0.28598499999999999</v>
      </c>
      <c r="AE49">
        <v>5.6383599999999996</v>
      </c>
      <c r="AF49">
        <v>0.28779100000000002</v>
      </c>
      <c r="AH49">
        <v>-0.58703300000000003</v>
      </c>
      <c r="AI49">
        <v>103.179</v>
      </c>
      <c r="AJ49">
        <v>28.245000000000001</v>
      </c>
      <c r="AK49">
        <v>138.017</v>
      </c>
      <c r="AL49">
        <v>-0.58703300000000003</v>
      </c>
      <c r="AM49">
        <v>0</v>
      </c>
      <c r="AN49">
        <v>28.378159999847401</v>
      </c>
      <c r="AO49">
        <v>-15.8179016113281</v>
      </c>
      <c r="AP49">
        <v>3.3418800000000002</v>
      </c>
    </row>
    <row r="50" spans="1:42" x14ac:dyDescent="0.45">
      <c r="A50" t="s">
        <v>369</v>
      </c>
      <c r="B50" t="s">
        <v>74</v>
      </c>
      <c r="C50">
        <v>124</v>
      </c>
      <c r="D50">
        <v>548</v>
      </c>
      <c r="E50">
        <v>481</v>
      </c>
      <c r="F50">
        <v>121</v>
      </c>
      <c r="G50">
        <v>70</v>
      </c>
      <c r="H50">
        <v>27</v>
      </c>
      <c r="I50">
        <v>4</v>
      </c>
      <c r="J50">
        <v>20</v>
      </c>
      <c r="K50">
        <v>73</v>
      </c>
      <c r="L50">
        <v>81</v>
      </c>
      <c r="M50">
        <v>56</v>
      </c>
      <c r="N50">
        <v>1</v>
      </c>
      <c r="O50">
        <v>149</v>
      </c>
      <c r="P50">
        <v>9</v>
      </c>
      <c r="Q50">
        <v>2</v>
      </c>
      <c r="R50">
        <v>0</v>
      </c>
      <c r="S50">
        <v>7</v>
      </c>
      <c r="T50">
        <v>18</v>
      </c>
      <c r="U50">
        <v>6</v>
      </c>
      <c r="V50">
        <v>0.25155899999999998</v>
      </c>
      <c r="W50">
        <v>0.10219</v>
      </c>
      <c r="X50">
        <v>0.27189799999999997</v>
      </c>
      <c r="Y50">
        <v>0.37583899999999998</v>
      </c>
      <c r="Z50">
        <v>0.339416</v>
      </c>
      <c r="AA50">
        <v>0.44906400000000002</v>
      </c>
      <c r="AB50">
        <v>0.34099699999999999</v>
      </c>
      <c r="AC50">
        <v>0.78848099999999999</v>
      </c>
      <c r="AD50">
        <v>0.19750499999999999</v>
      </c>
      <c r="AE50">
        <v>5.9554999999999998</v>
      </c>
      <c r="AF50">
        <v>0.321656</v>
      </c>
      <c r="AH50">
        <v>3.5045199999999999E-2</v>
      </c>
      <c r="AI50">
        <v>77.066299999999998</v>
      </c>
      <c r="AJ50">
        <v>10.2957</v>
      </c>
      <c r="AK50">
        <v>108.622</v>
      </c>
      <c r="AL50">
        <v>3.5045199999999999E-2</v>
      </c>
      <c r="AM50">
        <v>2.8</v>
      </c>
      <c r="AN50">
        <v>5.8885913714766502</v>
      </c>
      <c r="AO50">
        <v>8.8405644893646205</v>
      </c>
      <c r="AP50">
        <v>3.33053</v>
      </c>
    </row>
    <row r="51" spans="1:42" x14ac:dyDescent="0.45">
      <c r="A51" t="s">
        <v>82</v>
      </c>
      <c r="B51" t="s">
        <v>30</v>
      </c>
      <c r="C51">
        <v>152</v>
      </c>
      <c r="D51">
        <v>548</v>
      </c>
      <c r="E51">
        <v>480</v>
      </c>
      <c r="F51">
        <v>118</v>
      </c>
      <c r="G51">
        <v>80</v>
      </c>
      <c r="H51">
        <v>23</v>
      </c>
      <c r="I51">
        <v>2</v>
      </c>
      <c r="J51">
        <v>13</v>
      </c>
      <c r="K51">
        <v>62</v>
      </c>
      <c r="L51">
        <v>57</v>
      </c>
      <c r="M51">
        <v>55</v>
      </c>
      <c r="N51">
        <v>1</v>
      </c>
      <c r="O51">
        <v>106</v>
      </c>
      <c r="P51">
        <v>5</v>
      </c>
      <c r="Q51">
        <v>4</v>
      </c>
      <c r="R51">
        <v>4</v>
      </c>
      <c r="S51">
        <v>8</v>
      </c>
      <c r="T51">
        <v>23</v>
      </c>
      <c r="U51">
        <v>5</v>
      </c>
      <c r="V51">
        <v>0.245833</v>
      </c>
      <c r="W51">
        <v>0.100365</v>
      </c>
      <c r="X51">
        <v>0.19343099999999999</v>
      </c>
      <c r="Y51">
        <v>0.518868</v>
      </c>
      <c r="Z51">
        <v>0.327206</v>
      </c>
      <c r="AA51">
        <v>0.38333299999999998</v>
      </c>
      <c r="AB51">
        <v>0.31235600000000002</v>
      </c>
      <c r="AC51">
        <v>0.71053900000000003</v>
      </c>
      <c r="AD51">
        <v>0.13750000000000001</v>
      </c>
      <c r="AE51">
        <v>5.4075699999999998</v>
      </c>
      <c r="AF51">
        <v>0.28767100000000001</v>
      </c>
      <c r="AH51">
        <v>1.4186000000000001</v>
      </c>
      <c r="AI51">
        <v>64.031300000000002</v>
      </c>
      <c r="AJ51">
        <v>-2.7393000000000001</v>
      </c>
      <c r="AK51">
        <v>99.749700000000004</v>
      </c>
      <c r="AL51">
        <v>1.4186000000000001</v>
      </c>
      <c r="AM51">
        <v>11.4</v>
      </c>
      <c r="AN51">
        <v>1.24869500100612</v>
      </c>
      <c r="AO51">
        <v>13.4135210514068</v>
      </c>
      <c r="AP51">
        <v>3.3238599999999998</v>
      </c>
    </row>
    <row r="52" spans="1:42" x14ac:dyDescent="0.45">
      <c r="A52" t="s">
        <v>272</v>
      </c>
      <c r="B52" t="s">
        <v>113</v>
      </c>
      <c r="C52">
        <v>149</v>
      </c>
      <c r="D52">
        <v>628</v>
      </c>
      <c r="E52">
        <v>545</v>
      </c>
      <c r="F52">
        <v>144</v>
      </c>
      <c r="G52">
        <v>89</v>
      </c>
      <c r="H52">
        <v>30</v>
      </c>
      <c r="I52">
        <v>3</v>
      </c>
      <c r="J52">
        <v>22</v>
      </c>
      <c r="K52">
        <v>88</v>
      </c>
      <c r="L52">
        <v>83</v>
      </c>
      <c r="M52">
        <v>63</v>
      </c>
      <c r="N52">
        <v>2</v>
      </c>
      <c r="O52">
        <v>152</v>
      </c>
      <c r="P52">
        <v>16</v>
      </c>
      <c r="Q52">
        <v>4</v>
      </c>
      <c r="R52">
        <v>0</v>
      </c>
      <c r="S52">
        <v>12</v>
      </c>
      <c r="T52">
        <v>21</v>
      </c>
      <c r="U52">
        <v>10</v>
      </c>
      <c r="V52">
        <v>0.26422000000000001</v>
      </c>
      <c r="W52">
        <v>0.100318</v>
      </c>
      <c r="X52">
        <v>0.242038</v>
      </c>
      <c r="Y52">
        <v>0.41447400000000001</v>
      </c>
      <c r="Z52">
        <v>0.35509600000000002</v>
      </c>
      <c r="AA52">
        <v>0.451376</v>
      </c>
      <c r="AB52">
        <v>0.34939500000000001</v>
      </c>
      <c r="AC52">
        <v>0.80647199999999997</v>
      </c>
      <c r="AD52">
        <v>0.18715599999999999</v>
      </c>
      <c r="AE52">
        <v>5.6168500000000003</v>
      </c>
      <c r="AF52">
        <v>0.32533299999999998</v>
      </c>
      <c r="AH52">
        <v>-1.29983</v>
      </c>
      <c r="AI52">
        <v>92.697199999999995</v>
      </c>
      <c r="AJ52">
        <v>16.178999999999998</v>
      </c>
      <c r="AK52">
        <v>127.797</v>
      </c>
      <c r="AL52">
        <v>-1.29983</v>
      </c>
      <c r="AM52">
        <v>-0.7</v>
      </c>
      <c r="AN52">
        <v>19.616842746734601</v>
      </c>
      <c r="AO52">
        <v>-7.6223985552787701</v>
      </c>
      <c r="AP52">
        <v>3.323</v>
      </c>
    </row>
    <row r="53" spans="1:42" x14ac:dyDescent="0.45">
      <c r="A53" t="s">
        <v>246</v>
      </c>
      <c r="B53" t="s">
        <v>23</v>
      </c>
      <c r="C53">
        <v>145</v>
      </c>
      <c r="D53">
        <v>636</v>
      </c>
      <c r="E53">
        <v>579</v>
      </c>
      <c r="F53">
        <v>158</v>
      </c>
      <c r="G53">
        <v>95</v>
      </c>
      <c r="H53">
        <v>33</v>
      </c>
      <c r="I53">
        <v>4</v>
      </c>
      <c r="J53">
        <v>26</v>
      </c>
      <c r="K53">
        <v>93</v>
      </c>
      <c r="L53">
        <v>97</v>
      </c>
      <c r="M53">
        <v>45</v>
      </c>
      <c r="N53">
        <v>2</v>
      </c>
      <c r="O53">
        <v>106</v>
      </c>
      <c r="P53">
        <v>5</v>
      </c>
      <c r="Q53">
        <v>7</v>
      </c>
      <c r="R53">
        <v>0</v>
      </c>
      <c r="S53">
        <v>5</v>
      </c>
      <c r="T53">
        <v>12</v>
      </c>
      <c r="U53">
        <v>4</v>
      </c>
      <c r="V53">
        <v>0.27288400000000002</v>
      </c>
      <c r="W53">
        <v>7.0754700000000004E-2</v>
      </c>
      <c r="X53">
        <v>0.16666700000000001</v>
      </c>
      <c r="Y53">
        <v>0.42452800000000002</v>
      </c>
      <c r="Z53">
        <v>0.327044</v>
      </c>
      <c r="AA53">
        <v>0.47841099999999998</v>
      </c>
      <c r="AB53">
        <v>0.34198899999999999</v>
      </c>
      <c r="AC53">
        <v>0.80545500000000003</v>
      </c>
      <c r="AD53">
        <v>0.20552699999999999</v>
      </c>
      <c r="AE53">
        <v>5.4390000000000001</v>
      </c>
      <c r="AF53">
        <v>0.29074899999999998</v>
      </c>
      <c r="AH53">
        <v>-0.39014500000000002</v>
      </c>
      <c r="AI53">
        <v>89.965900000000005</v>
      </c>
      <c r="AJ53">
        <v>12.473000000000001</v>
      </c>
      <c r="AK53">
        <v>112.985</v>
      </c>
      <c r="AL53">
        <v>-0.39014500000000002</v>
      </c>
      <c r="AM53">
        <v>-0.6</v>
      </c>
      <c r="AN53">
        <v>9.8410725593566895</v>
      </c>
      <c r="AO53">
        <v>1.73686063289642</v>
      </c>
      <c r="AP53">
        <v>3.3152699999999999</v>
      </c>
    </row>
    <row r="54" spans="1:42" x14ac:dyDescent="0.45">
      <c r="A54" t="s">
        <v>259</v>
      </c>
      <c r="B54" t="s">
        <v>44</v>
      </c>
      <c r="C54">
        <v>122</v>
      </c>
      <c r="D54">
        <v>449</v>
      </c>
      <c r="E54">
        <v>411</v>
      </c>
      <c r="F54">
        <v>102</v>
      </c>
      <c r="G54">
        <v>62</v>
      </c>
      <c r="H54">
        <v>22</v>
      </c>
      <c r="I54">
        <v>2</v>
      </c>
      <c r="J54">
        <v>16</v>
      </c>
      <c r="K54">
        <v>50</v>
      </c>
      <c r="L54">
        <v>61</v>
      </c>
      <c r="M54">
        <v>35</v>
      </c>
      <c r="N54">
        <v>1</v>
      </c>
      <c r="O54">
        <v>83</v>
      </c>
      <c r="P54">
        <v>1</v>
      </c>
      <c r="Q54">
        <v>2</v>
      </c>
      <c r="R54">
        <v>0</v>
      </c>
      <c r="S54">
        <v>9</v>
      </c>
      <c r="T54">
        <v>2</v>
      </c>
      <c r="U54">
        <v>1</v>
      </c>
      <c r="V54">
        <v>0.24817500000000001</v>
      </c>
      <c r="W54">
        <v>7.7951000000000006E-2</v>
      </c>
      <c r="X54">
        <v>0.18485499999999999</v>
      </c>
      <c r="Y54">
        <v>0.42168699999999998</v>
      </c>
      <c r="Z54">
        <v>0.30735000000000001</v>
      </c>
      <c r="AA54">
        <v>0.42822399999999999</v>
      </c>
      <c r="AB54">
        <v>0.31622800000000001</v>
      </c>
      <c r="AC54">
        <v>0.73557399999999995</v>
      </c>
      <c r="AD54">
        <v>0.18004899999999999</v>
      </c>
      <c r="AE54">
        <v>3.3356499999999998</v>
      </c>
      <c r="AF54">
        <v>0.27388499999999999</v>
      </c>
      <c r="AH54">
        <v>-0.76947500000000002</v>
      </c>
      <c r="AI54">
        <v>53.907400000000003</v>
      </c>
      <c r="AJ54">
        <v>-0.80062</v>
      </c>
      <c r="AK54">
        <v>97.814300000000003</v>
      </c>
      <c r="AL54">
        <v>-0.76947500000000002</v>
      </c>
      <c r="AM54">
        <v>11.3</v>
      </c>
      <c r="AN54">
        <v>-1.94538229703903</v>
      </c>
      <c r="AO54">
        <v>19.548824310302699</v>
      </c>
      <c r="AP54">
        <v>3.2760699999999998</v>
      </c>
    </row>
    <row r="55" spans="1:42" x14ac:dyDescent="0.45">
      <c r="A55" t="s">
        <v>370</v>
      </c>
      <c r="B55" t="s">
        <v>32</v>
      </c>
      <c r="C55">
        <v>147</v>
      </c>
      <c r="D55">
        <v>632</v>
      </c>
      <c r="E55">
        <v>546</v>
      </c>
      <c r="F55">
        <v>139</v>
      </c>
      <c r="G55">
        <v>96</v>
      </c>
      <c r="H55">
        <v>30</v>
      </c>
      <c r="I55">
        <v>1</v>
      </c>
      <c r="J55">
        <v>12</v>
      </c>
      <c r="K55">
        <v>80</v>
      </c>
      <c r="L55">
        <v>62</v>
      </c>
      <c r="M55">
        <v>74</v>
      </c>
      <c r="N55">
        <v>1</v>
      </c>
      <c r="O55">
        <v>109</v>
      </c>
      <c r="P55">
        <v>6</v>
      </c>
      <c r="Q55">
        <v>4</v>
      </c>
      <c r="R55">
        <v>2</v>
      </c>
      <c r="S55">
        <v>9</v>
      </c>
      <c r="T55">
        <v>3</v>
      </c>
      <c r="U55">
        <v>2</v>
      </c>
      <c r="V55">
        <v>0.254579</v>
      </c>
      <c r="W55">
        <v>0.117089</v>
      </c>
      <c r="X55">
        <v>0.17246800000000001</v>
      </c>
      <c r="Y55">
        <v>0.67889900000000003</v>
      </c>
      <c r="Z55">
        <v>0.34761900000000001</v>
      </c>
      <c r="AA55">
        <v>0.37912099999999999</v>
      </c>
      <c r="AB55">
        <v>0.32243500000000003</v>
      </c>
      <c r="AC55">
        <v>0.72674000000000005</v>
      </c>
      <c r="AD55">
        <v>0.124542</v>
      </c>
      <c r="AE55">
        <v>3.0911499999999998</v>
      </c>
      <c r="AF55">
        <v>0.29603699999999999</v>
      </c>
      <c r="AH55">
        <v>-1.5925499999999999</v>
      </c>
      <c r="AI55">
        <v>79.136399999999995</v>
      </c>
      <c r="AJ55">
        <v>2.1309200000000001</v>
      </c>
      <c r="AK55">
        <v>108.815</v>
      </c>
      <c r="AL55">
        <v>-1.5925499999999999</v>
      </c>
      <c r="AM55">
        <v>-0.8</v>
      </c>
      <c r="AN55">
        <v>5.0827736854553196</v>
      </c>
      <c r="AO55">
        <v>6.1664902567863402</v>
      </c>
      <c r="AP55">
        <v>3.2622399999999998</v>
      </c>
    </row>
    <row r="56" spans="1:42" x14ac:dyDescent="0.45">
      <c r="A56" t="s">
        <v>371</v>
      </c>
      <c r="B56" t="s">
        <v>38</v>
      </c>
      <c r="C56">
        <v>131</v>
      </c>
      <c r="D56">
        <v>525</v>
      </c>
      <c r="E56">
        <v>473</v>
      </c>
      <c r="F56">
        <v>120</v>
      </c>
      <c r="G56">
        <v>73</v>
      </c>
      <c r="H56">
        <v>25</v>
      </c>
      <c r="I56">
        <v>3</v>
      </c>
      <c r="J56">
        <v>19</v>
      </c>
      <c r="K56">
        <v>67</v>
      </c>
      <c r="L56">
        <v>70</v>
      </c>
      <c r="M56">
        <v>38</v>
      </c>
      <c r="N56">
        <v>2</v>
      </c>
      <c r="O56">
        <v>127</v>
      </c>
      <c r="P56">
        <v>10</v>
      </c>
      <c r="Q56">
        <v>4</v>
      </c>
      <c r="R56">
        <v>0</v>
      </c>
      <c r="S56">
        <v>9</v>
      </c>
      <c r="T56">
        <v>13</v>
      </c>
      <c r="U56">
        <v>3</v>
      </c>
      <c r="V56">
        <v>0.25369999999999998</v>
      </c>
      <c r="W56">
        <v>7.2381000000000001E-2</v>
      </c>
      <c r="X56">
        <v>0.24190500000000001</v>
      </c>
      <c r="Y56">
        <v>0.29921300000000001</v>
      </c>
      <c r="Z56">
        <v>0.32</v>
      </c>
      <c r="AA56">
        <v>0.43974600000000003</v>
      </c>
      <c r="AB56">
        <v>0.32622600000000002</v>
      </c>
      <c r="AC56">
        <v>0.75974600000000003</v>
      </c>
      <c r="AD56">
        <v>0.18604699999999999</v>
      </c>
      <c r="AE56">
        <v>5.6702899999999996</v>
      </c>
      <c r="AF56">
        <v>0.30513600000000002</v>
      </c>
      <c r="AH56">
        <v>0.416856</v>
      </c>
      <c r="AI56">
        <v>67.391499999999994</v>
      </c>
      <c r="AJ56">
        <v>3.4232800000000001</v>
      </c>
      <c r="AK56">
        <v>103.30200000000001</v>
      </c>
      <c r="AL56">
        <v>0.416856</v>
      </c>
      <c r="AM56">
        <v>2.2000000000000002</v>
      </c>
      <c r="AN56">
        <v>2.5647589266300201</v>
      </c>
      <c r="AO56">
        <v>11.8450615406036</v>
      </c>
      <c r="AP56">
        <v>3.2205499999999998</v>
      </c>
    </row>
    <row r="57" spans="1:42" x14ac:dyDescent="0.45">
      <c r="A57" t="s">
        <v>207</v>
      </c>
      <c r="B57" t="s">
        <v>58</v>
      </c>
      <c r="C57">
        <v>152</v>
      </c>
      <c r="D57">
        <v>659</v>
      </c>
      <c r="E57">
        <v>583</v>
      </c>
      <c r="F57">
        <v>162</v>
      </c>
      <c r="G57">
        <v>100</v>
      </c>
      <c r="H57">
        <v>30</v>
      </c>
      <c r="I57">
        <v>1</v>
      </c>
      <c r="J57">
        <v>31</v>
      </c>
      <c r="K57">
        <v>89</v>
      </c>
      <c r="L57">
        <v>100</v>
      </c>
      <c r="M57">
        <v>66</v>
      </c>
      <c r="N57">
        <v>5</v>
      </c>
      <c r="O57">
        <v>97</v>
      </c>
      <c r="P57">
        <v>7</v>
      </c>
      <c r="Q57">
        <v>3</v>
      </c>
      <c r="R57">
        <v>0</v>
      </c>
      <c r="S57">
        <v>21</v>
      </c>
      <c r="T57">
        <v>5</v>
      </c>
      <c r="U57">
        <v>2</v>
      </c>
      <c r="V57">
        <v>0.27787299999999998</v>
      </c>
      <c r="W57">
        <v>0.100152</v>
      </c>
      <c r="X57">
        <v>0.14719299999999999</v>
      </c>
      <c r="Y57">
        <v>0.68041200000000002</v>
      </c>
      <c r="Z57">
        <v>0.356601</v>
      </c>
      <c r="AA57">
        <v>0.49228100000000002</v>
      </c>
      <c r="AB57">
        <v>0.36207099999999998</v>
      </c>
      <c r="AC57">
        <v>0.84888200000000003</v>
      </c>
      <c r="AD57">
        <v>0.21440799999999999</v>
      </c>
      <c r="AE57">
        <v>3.02216</v>
      </c>
      <c r="AF57">
        <v>0.286026</v>
      </c>
      <c r="AH57">
        <v>-1.13862</v>
      </c>
      <c r="AI57">
        <v>104.21</v>
      </c>
      <c r="AJ57">
        <v>23.915099999999999</v>
      </c>
      <c r="AK57">
        <v>133.40199999999999</v>
      </c>
      <c r="AL57">
        <v>-1.13862</v>
      </c>
      <c r="AM57">
        <v>-3.3</v>
      </c>
      <c r="AN57">
        <v>25.236488103866499</v>
      </c>
      <c r="AO57">
        <v>-15.406848669052099</v>
      </c>
      <c r="AP57">
        <v>3.2121200000000001</v>
      </c>
    </row>
    <row r="58" spans="1:42" x14ac:dyDescent="0.45">
      <c r="A58" t="s">
        <v>372</v>
      </c>
      <c r="B58" t="s">
        <v>67</v>
      </c>
      <c r="C58">
        <v>103</v>
      </c>
      <c r="D58">
        <v>439</v>
      </c>
      <c r="E58">
        <v>399</v>
      </c>
      <c r="F58">
        <v>107</v>
      </c>
      <c r="G58">
        <v>64</v>
      </c>
      <c r="H58">
        <v>23</v>
      </c>
      <c r="I58">
        <v>2</v>
      </c>
      <c r="J58">
        <v>18</v>
      </c>
      <c r="K58">
        <v>64</v>
      </c>
      <c r="L58">
        <v>69</v>
      </c>
      <c r="M58">
        <v>34</v>
      </c>
      <c r="N58">
        <v>0</v>
      </c>
      <c r="O58">
        <v>103</v>
      </c>
      <c r="P58">
        <v>4</v>
      </c>
      <c r="Q58">
        <v>2</v>
      </c>
      <c r="R58">
        <v>0</v>
      </c>
      <c r="S58">
        <v>8</v>
      </c>
      <c r="T58">
        <v>11</v>
      </c>
      <c r="U58">
        <v>3</v>
      </c>
      <c r="V58">
        <v>0.26817000000000002</v>
      </c>
      <c r="W58">
        <v>7.7448699999999995E-2</v>
      </c>
      <c r="X58">
        <v>0.234624</v>
      </c>
      <c r="Y58">
        <v>0.33009699999999997</v>
      </c>
      <c r="Z58">
        <v>0.33029599999999998</v>
      </c>
      <c r="AA58">
        <v>0.47117799999999999</v>
      </c>
      <c r="AB58">
        <v>0.34365600000000002</v>
      </c>
      <c r="AC58">
        <v>0.80147400000000002</v>
      </c>
      <c r="AD58">
        <v>0.20300799999999999</v>
      </c>
      <c r="AE58">
        <v>5.5125500000000001</v>
      </c>
      <c r="AF58">
        <v>0.317857</v>
      </c>
      <c r="AH58">
        <v>0.147843</v>
      </c>
      <c r="AI58">
        <v>62.707000000000001</v>
      </c>
      <c r="AJ58">
        <v>9.2173999999999996</v>
      </c>
      <c r="AK58">
        <v>120.535</v>
      </c>
      <c r="AL58">
        <v>0.147843</v>
      </c>
      <c r="AM58">
        <v>4.4000000000000004</v>
      </c>
      <c r="AN58">
        <v>10.949777528643599</v>
      </c>
      <c r="AO58">
        <v>6.0130218267440796</v>
      </c>
      <c r="AP58">
        <v>3.1783199999999998</v>
      </c>
    </row>
    <row r="59" spans="1:42" x14ac:dyDescent="0.45">
      <c r="A59" t="s">
        <v>373</v>
      </c>
      <c r="B59" t="s">
        <v>34</v>
      </c>
      <c r="C59">
        <v>139</v>
      </c>
      <c r="D59">
        <v>571</v>
      </c>
      <c r="E59">
        <v>515</v>
      </c>
      <c r="F59">
        <v>133</v>
      </c>
      <c r="G59">
        <v>85</v>
      </c>
      <c r="H59">
        <v>27</v>
      </c>
      <c r="I59">
        <v>4</v>
      </c>
      <c r="J59">
        <v>17</v>
      </c>
      <c r="K59">
        <v>70</v>
      </c>
      <c r="L59">
        <v>68</v>
      </c>
      <c r="M59">
        <v>45</v>
      </c>
      <c r="N59">
        <v>2</v>
      </c>
      <c r="O59">
        <v>113</v>
      </c>
      <c r="P59">
        <v>5</v>
      </c>
      <c r="Q59">
        <v>4</v>
      </c>
      <c r="R59">
        <v>2</v>
      </c>
      <c r="S59">
        <v>4</v>
      </c>
      <c r="T59">
        <v>23</v>
      </c>
      <c r="U59">
        <v>6</v>
      </c>
      <c r="V59">
        <v>0.25825199999999998</v>
      </c>
      <c r="W59">
        <v>7.8809100000000007E-2</v>
      </c>
      <c r="X59">
        <v>0.19789799999999999</v>
      </c>
      <c r="Y59">
        <v>0.39822999999999997</v>
      </c>
      <c r="Z59">
        <v>0.32161699999999999</v>
      </c>
      <c r="AA59">
        <v>0.42524299999999998</v>
      </c>
      <c r="AB59">
        <v>0.32186300000000001</v>
      </c>
      <c r="AC59">
        <v>0.74685999999999997</v>
      </c>
      <c r="AD59">
        <v>0.16699</v>
      </c>
      <c r="AE59">
        <v>5.9943200000000001</v>
      </c>
      <c r="AF59">
        <v>0.29820099999999999</v>
      </c>
      <c r="AH59">
        <v>1.0427500000000001</v>
      </c>
      <c r="AI59">
        <v>71.227099999999993</v>
      </c>
      <c r="AJ59">
        <v>1.65405</v>
      </c>
      <c r="AK59">
        <v>106.437</v>
      </c>
      <c r="AL59">
        <v>1.0427500000000001</v>
      </c>
      <c r="AM59">
        <v>4.8</v>
      </c>
      <c r="AN59">
        <v>5.4465632438659597</v>
      </c>
      <c r="AO59">
        <v>6.8980307579040501</v>
      </c>
      <c r="AP59">
        <v>3.1648700000000001</v>
      </c>
    </row>
    <row r="60" spans="1:42" x14ac:dyDescent="0.45">
      <c r="A60" t="s">
        <v>232</v>
      </c>
      <c r="B60" t="s">
        <v>58</v>
      </c>
      <c r="C60">
        <v>119</v>
      </c>
      <c r="D60">
        <v>502</v>
      </c>
      <c r="E60">
        <v>430</v>
      </c>
      <c r="F60">
        <v>99</v>
      </c>
      <c r="G60">
        <v>53</v>
      </c>
      <c r="H60">
        <v>25</v>
      </c>
      <c r="I60">
        <v>2</v>
      </c>
      <c r="J60">
        <v>19</v>
      </c>
      <c r="K60">
        <v>62</v>
      </c>
      <c r="L60">
        <v>68</v>
      </c>
      <c r="M60">
        <v>61</v>
      </c>
      <c r="N60">
        <v>0</v>
      </c>
      <c r="O60">
        <v>134</v>
      </c>
      <c r="P60">
        <v>7</v>
      </c>
      <c r="Q60">
        <v>4</v>
      </c>
      <c r="R60">
        <v>0</v>
      </c>
      <c r="S60">
        <v>6</v>
      </c>
      <c r="T60">
        <v>6</v>
      </c>
      <c r="U60">
        <v>2</v>
      </c>
      <c r="V60">
        <v>0.23023299999999999</v>
      </c>
      <c r="W60">
        <v>0.121514</v>
      </c>
      <c r="X60">
        <v>0.266932</v>
      </c>
      <c r="Y60">
        <v>0.45522400000000002</v>
      </c>
      <c r="Z60">
        <v>0.33266899999999999</v>
      </c>
      <c r="AA60">
        <v>0.43023299999999998</v>
      </c>
      <c r="AB60">
        <v>0.33190500000000001</v>
      </c>
      <c r="AC60">
        <v>0.76290199999999997</v>
      </c>
      <c r="AD60">
        <v>0.2</v>
      </c>
      <c r="AE60">
        <v>4.2978500000000004</v>
      </c>
      <c r="AF60">
        <v>0.28469800000000001</v>
      </c>
      <c r="AH60">
        <v>-0.57647599999999999</v>
      </c>
      <c r="AI60">
        <v>66.806600000000003</v>
      </c>
      <c r="AJ60">
        <v>5.6408300000000002</v>
      </c>
      <c r="AK60">
        <v>112.49299999999999</v>
      </c>
      <c r="AL60">
        <v>-0.57647599999999999</v>
      </c>
      <c r="AM60">
        <v>5.7</v>
      </c>
      <c r="AN60">
        <v>6.9382725358009303</v>
      </c>
      <c r="AO60">
        <v>7.5445030927658001</v>
      </c>
      <c r="AP60">
        <v>3.14439</v>
      </c>
    </row>
    <row r="61" spans="1:42" x14ac:dyDescent="0.45">
      <c r="A61" t="s">
        <v>374</v>
      </c>
      <c r="B61" t="s">
        <v>141</v>
      </c>
      <c r="C61">
        <v>144</v>
      </c>
      <c r="D61">
        <v>587</v>
      </c>
      <c r="E61">
        <v>537</v>
      </c>
      <c r="F61">
        <v>140</v>
      </c>
      <c r="G61">
        <v>94</v>
      </c>
      <c r="H61">
        <v>29</v>
      </c>
      <c r="I61">
        <v>4</v>
      </c>
      <c r="J61">
        <v>13</v>
      </c>
      <c r="K61">
        <v>82</v>
      </c>
      <c r="L61">
        <v>60</v>
      </c>
      <c r="M61">
        <v>38</v>
      </c>
      <c r="N61">
        <v>1</v>
      </c>
      <c r="O61">
        <v>94</v>
      </c>
      <c r="P61">
        <v>7</v>
      </c>
      <c r="Q61">
        <v>3</v>
      </c>
      <c r="R61">
        <v>2</v>
      </c>
      <c r="S61">
        <v>8</v>
      </c>
      <c r="T61">
        <v>25</v>
      </c>
      <c r="U61">
        <v>4</v>
      </c>
      <c r="V61">
        <v>0.260708</v>
      </c>
      <c r="W61">
        <v>6.4735899999999999E-2</v>
      </c>
      <c r="X61">
        <v>0.160136</v>
      </c>
      <c r="Y61">
        <v>0.40425499999999998</v>
      </c>
      <c r="Z61">
        <v>0.31623899999999999</v>
      </c>
      <c r="AA61">
        <v>0.40223500000000001</v>
      </c>
      <c r="AB61">
        <v>0.31196299999999999</v>
      </c>
      <c r="AC61">
        <v>0.71847399999999995</v>
      </c>
      <c r="AD61">
        <v>0.14152699999999999</v>
      </c>
      <c r="AE61">
        <v>6.80891</v>
      </c>
      <c r="AF61">
        <v>0.29330299999999998</v>
      </c>
      <c r="AH61">
        <v>2.24838</v>
      </c>
      <c r="AI61">
        <v>68.397000000000006</v>
      </c>
      <c r="AJ61">
        <v>-3.1255099999999998</v>
      </c>
      <c r="AK61">
        <v>96.605400000000003</v>
      </c>
      <c r="AL61">
        <v>2.24838</v>
      </c>
      <c r="AM61">
        <v>4.8</v>
      </c>
      <c r="AN61">
        <v>-0.22017025947570801</v>
      </c>
      <c r="AO61">
        <v>11.2704586982727</v>
      </c>
      <c r="AP61">
        <v>3.09619</v>
      </c>
    </row>
    <row r="62" spans="1:42" x14ac:dyDescent="0.45">
      <c r="A62" t="s">
        <v>375</v>
      </c>
      <c r="B62" t="s">
        <v>184</v>
      </c>
      <c r="C62">
        <v>132</v>
      </c>
      <c r="D62">
        <v>552</v>
      </c>
      <c r="E62">
        <v>480</v>
      </c>
      <c r="F62">
        <v>133</v>
      </c>
      <c r="G62">
        <v>79</v>
      </c>
      <c r="H62">
        <v>29</v>
      </c>
      <c r="I62">
        <v>3</v>
      </c>
      <c r="J62">
        <v>22</v>
      </c>
      <c r="K62">
        <v>77</v>
      </c>
      <c r="L62">
        <v>84</v>
      </c>
      <c r="M62">
        <v>65</v>
      </c>
      <c r="N62">
        <v>2</v>
      </c>
      <c r="O62">
        <v>155</v>
      </c>
      <c r="P62">
        <v>5</v>
      </c>
      <c r="Q62">
        <v>2</v>
      </c>
      <c r="R62">
        <v>0</v>
      </c>
      <c r="S62">
        <v>8</v>
      </c>
      <c r="T62">
        <v>14</v>
      </c>
      <c r="U62">
        <v>2</v>
      </c>
      <c r="V62">
        <v>0.27708300000000002</v>
      </c>
      <c r="W62">
        <v>0.117754</v>
      </c>
      <c r="X62">
        <v>0.28079700000000002</v>
      </c>
      <c r="Y62">
        <v>0.41935499999999998</v>
      </c>
      <c r="Z62">
        <v>0.36775400000000003</v>
      </c>
      <c r="AA62">
        <v>0.48749999999999999</v>
      </c>
      <c r="AB62">
        <v>0.36737799999999998</v>
      </c>
      <c r="AC62">
        <v>0.85525399999999996</v>
      </c>
      <c r="AD62">
        <v>0.21041699999999999</v>
      </c>
      <c r="AE62">
        <v>5.5030000000000001</v>
      </c>
      <c r="AF62">
        <v>0.36393399999999998</v>
      </c>
      <c r="AH62">
        <v>0.82319100000000001</v>
      </c>
      <c r="AI62">
        <v>89.723200000000006</v>
      </c>
      <c r="AJ62">
        <v>22.465199999999999</v>
      </c>
      <c r="AK62">
        <v>116.468</v>
      </c>
      <c r="AL62">
        <v>0.82319100000000001</v>
      </c>
      <c r="AM62">
        <v>6.1</v>
      </c>
      <c r="AN62">
        <v>12.084890484809801</v>
      </c>
      <c r="AO62">
        <v>1.5343666076660101E-2</v>
      </c>
      <c r="AP62">
        <v>3.0819700000000001</v>
      </c>
    </row>
    <row r="63" spans="1:42" x14ac:dyDescent="0.45">
      <c r="A63" t="s">
        <v>376</v>
      </c>
      <c r="B63" t="s">
        <v>44</v>
      </c>
      <c r="C63">
        <v>139</v>
      </c>
      <c r="D63">
        <v>599</v>
      </c>
      <c r="E63">
        <v>546</v>
      </c>
      <c r="F63">
        <v>144</v>
      </c>
      <c r="G63">
        <v>74</v>
      </c>
      <c r="H63">
        <v>41</v>
      </c>
      <c r="I63">
        <v>5</v>
      </c>
      <c r="J63">
        <v>24</v>
      </c>
      <c r="K63">
        <v>81</v>
      </c>
      <c r="L63">
        <v>98</v>
      </c>
      <c r="M63">
        <v>44</v>
      </c>
      <c r="N63">
        <v>0</v>
      </c>
      <c r="O63">
        <v>125</v>
      </c>
      <c r="P63">
        <v>6</v>
      </c>
      <c r="Q63">
        <v>3</v>
      </c>
      <c r="R63">
        <v>0</v>
      </c>
      <c r="S63">
        <v>3</v>
      </c>
      <c r="T63">
        <v>18</v>
      </c>
      <c r="U63">
        <v>6</v>
      </c>
      <c r="V63">
        <v>0.26373600000000003</v>
      </c>
      <c r="W63">
        <v>7.3455800000000002E-2</v>
      </c>
      <c r="X63">
        <v>0.20868100000000001</v>
      </c>
      <c r="Y63">
        <v>0.35199999999999998</v>
      </c>
      <c r="Z63">
        <v>0.32387300000000002</v>
      </c>
      <c r="AA63">
        <v>0.48901099999999997</v>
      </c>
      <c r="AB63">
        <v>0.34594399999999997</v>
      </c>
      <c r="AC63">
        <v>0.81288400000000005</v>
      </c>
      <c r="AD63">
        <v>0.225275</v>
      </c>
      <c r="AE63">
        <v>6.04549</v>
      </c>
      <c r="AF63">
        <v>0.3</v>
      </c>
      <c r="AH63">
        <v>0.112096</v>
      </c>
      <c r="AI63">
        <v>86.6995</v>
      </c>
      <c r="AJ63">
        <v>13.7149</v>
      </c>
      <c r="AK63">
        <v>118.411</v>
      </c>
      <c r="AL63">
        <v>0.112096</v>
      </c>
      <c r="AM63">
        <v>3.5</v>
      </c>
      <c r="AN63">
        <v>13.326304115355001</v>
      </c>
      <c r="AO63">
        <v>-3.1027336120605402</v>
      </c>
      <c r="AP63">
        <v>3.0482</v>
      </c>
    </row>
    <row r="64" spans="1:42" x14ac:dyDescent="0.45">
      <c r="A64" t="s">
        <v>274</v>
      </c>
      <c r="B64" t="s">
        <v>44</v>
      </c>
      <c r="C64">
        <v>143</v>
      </c>
      <c r="D64">
        <v>603</v>
      </c>
      <c r="E64">
        <v>546</v>
      </c>
      <c r="F64">
        <v>135</v>
      </c>
      <c r="G64">
        <v>75</v>
      </c>
      <c r="H64">
        <v>27</v>
      </c>
      <c r="I64">
        <v>2</v>
      </c>
      <c r="J64">
        <v>31</v>
      </c>
      <c r="K64">
        <v>88</v>
      </c>
      <c r="L64">
        <v>98</v>
      </c>
      <c r="M64">
        <v>45</v>
      </c>
      <c r="N64">
        <v>0</v>
      </c>
      <c r="O64">
        <v>172</v>
      </c>
      <c r="P64">
        <v>7</v>
      </c>
      <c r="Q64">
        <v>5</v>
      </c>
      <c r="R64">
        <v>0</v>
      </c>
      <c r="S64">
        <v>11</v>
      </c>
      <c r="T64">
        <v>12</v>
      </c>
      <c r="U64">
        <v>3</v>
      </c>
      <c r="V64">
        <v>0.247253</v>
      </c>
      <c r="W64">
        <v>7.4626899999999996E-2</v>
      </c>
      <c r="X64">
        <v>0.28523999999999999</v>
      </c>
      <c r="Y64">
        <v>0.26162800000000003</v>
      </c>
      <c r="Z64">
        <v>0.310116</v>
      </c>
      <c r="AA64">
        <v>0.47435899999999998</v>
      </c>
      <c r="AB64">
        <v>0.33405299999999999</v>
      </c>
      <c r="AC64">
        <v>0.78447500000000003</v>
      </c>
      <c r="AD64">
        <v>0.227106</v>
      </c>
      <c r="AE64">
        <v>5.4357100000000003</v>
      </c>
      <c r="AF64">
        <v>0.29885099999999998</v>
      </c>
      <c r="AH64">
        <v>0.15521499999999999</v>
      </c>
      <c r="AI64">
        <v>81.323800000000006</v>
      </c>
      <c r="AJ64">
        <v>7.8517900000000003</v>
      </c>
      <c r="AK64">
        <v>110.17</v>
      </c>
      <c r="AL64">
        <v>0.15521499999999999</v>
      </c>
      <c r="AM64">
        <v>8.6</v>
      </c>
      <c r="AN64">
        <v>7.5030030608177096</v>
      </c>
      <c r="AO64">
        <v>1.95317506790161</v>
      </c>
      <c r="AP64">
        <v>2.98522</v>
      </c>
    </row>
    <row r="65" spans="1:42" x14ac:dyDescent="0.45">
      <c r="A65" t="s">
        <v>377</v>
      </c>
      <c r="B65" t="s">
        <v>67</v>
      </c>
      <c r="C65">
        <v>132</v>
      </c>
      <c r="D65">
        <v>560</v>
      </c>
      <c r="E65">
        <v>468</v>
      </c>
      <c r="F65">
        <v>113</v>
      </c>
      <c r="G65">
        <v>72</v>
      </c>
      <c r="H65">
        <v>25</v>
      </c>
      <c r="I65">
        <v>1</v>
      </c>
      <c r="J65">
        <v>15</v>
      </c>
      <c r="K65">
        <v>71</v>
      </c>
      <c r="L65">
        <v>64</v>
      </c>
      <c r="M65">
        <v>83</v>
      </c>
      <c r="N65">
        <v>1</v>
      </c>
      <c r="O65">
        <v>171</v>
      </c>
      <c r="P65">
        <v>5</v>
      </c>
      <c r="Q65">
        <v>3</v>
      </c>
      <c r="R65">
        <v>1</v>
      </c>
      <c r="S65">
        <v>7</v>
      </c>
      <c r="T65">
        <v>8</v>
      </c>
      <c r="U65">
        <v>2</v>
      </c>
      <c r="V65">
        <v>0.241453</v>
      </c>
      <c r="W65">
        <v>0.14821400000000001</v>
      </c>
      <c r="X65">
        <v>0.30535699999999999</v>
      </c>
      <c r="Y65">
        <v>0.48537999999999998</v>
      </c>
      <c r="Z65">
        <v>0.35957099999999997</v>
      </c>
      <c r="AA65">
        <v>0.39529900000000001</v>
      </c>
      <c r="AB65">
        <v>0.33505600000000002</v>
      </c>
      <c r="AC65">
        <v>0.75487000000000004</v>
      </c>
      <c r="AD65">
        <v>0.15384600000000001</v>
      </c>
      <c r="AE65">
        <v>3.98197</v>
      </c>
      <c r="AF65">
        <v>0.34386</v>
      </c>
      <c r="AH65">
        <v>-0.46927099999999999</v>
      </c>
      <c r="AI65">
        <v>75.990799999999993</v>
      </c>
      <c r="AJ65">
        <v>7.7580099999999996</v>
      </c>
      <c r="AK65">
        <v>114.574</v>
      </c>
      <c r="AL65">
        <v>-0.46927099999999999</v>
      </c>
      <c r="AM65">
        <v>-0.6</v>
      </c>
      <c r="AN65">
        <v>9.3100233078002894</v>
      </c>
      <c r="AO65">
        <v>1.45761311054229</v>
      </c>
      <c r="AP65">
        <v>2.9703599999999999</v>
      </c>
    </row>
    <row r="66" spans="1:42" x14ac:dyDescent="0.45">
      <c r="A66" t="s">
        <v>378</v>
      </c>
      <c r="B66" t="s">
        <v>215</v>
      </c>
      <c r="C66">
        <v>89</v>
      </c>
      <c r="D66">
        <v>382</v>
      </c>
      <c r="E66">
        <v>323</v>
      </c>
      <c r="F66">
        <v>83</v>
      </c>
      <c r="G66">
        <v>44</v>
      </c>
      <c r="H66">
        <v>17</v>
      </c>
      <c r="I66">
        <v>1</v>
      </c>
      <c r="J66">
        <v>21</v>
      </c>
      <c r="K66">
        <v>58</v>
      </c>
      <c r="L66">
        <v>60</v>
      </c>
      <c r="M66">
        <v>51</v>
      </c>
      <c r="N66">
        <v>5</v>
      </c>
      <c r="O66">
        <v>107</v>
      </c>
      <c r="P66">
        <v>6</v>
      </c>
      <c r="Q66">
        <v>2</v>
      </c>
      <c r="R66">
        <v>0</v>
      </c>
      <c r="S66">
        <v>4</v>
      </c>
      <c r="T66">
        <v>2</v>
      </c>
      <c r="U66">
        <v>1</v>
      </c>
      <c r="V66">
        <v>0.25696600000000003</v>
      </c>
      <c r="W66">
        <v>0.13350799999999999</v>
      </c>
      <c r="X66">
        <v>0.28010499999999999</v>
      </c>
      <c r="Y66">
        <v>0.476636</v>
      </c>
      <c r="Z66">
        <v>0.36649199999999998</v>
      </c>
      <c r="AA66">
        <v>0.51083599999999996</v>
      </c>
      <c r="AB66">
        <v>0.37134699999999998</v>
      </c>
      <c r="AC66">
        <v>0.877328</v>
      </c>
      <c r="AD66">
        <v>0.25386999999999998</v>
      </c>
      <c r="AE66">
        <v>3.4279299999999999</v>
      </c>
      <c r="AF66">
        <v>0.31472099999999997</v>
      </c>
      <c r="AH66">
        <v>-0.76176999999999995</v>
      </c>
      <c r="AI66">
        <v>63.350200000000001</v>
      </c>
      <c r="AJ66">
        <v>16.805800000000001</v>
      </c>
      <c r="AK66">
        <v>136.517</v>
      </c>
      <c r="AL66">
        <v>-0.76176999999999995</v>
      </c>
      <c r="AM66">
        <v>-0.6</v>
      </c>
      <c r="AN66">
        <v>15.9524921178817</v>
      </c>
      <c r="AO66">
        <v>0.80358612537384</v>
      </c>
      <c r="AP66">
        <v>2.9646499999999998</v>
      </c>
    </row>
    <row r="67" spans="1:42" x14ac:dyDescent="0.45">
      <c r="A67" t="s">
        <v>379</v>
      </c>
      <c r="B67" t="s">
        <v>25</v>
      </c>
      <c r="C67">
        <v>144</v>
      </c>
      <c r="D67">
        <v>537</v>
      </c>
      <c r="E67">
        <v>461</v>
      </c>
      <c r="F67">
        <v>101</v>
      </c>
      <c r="G67">
        <v>55</v>
      </c>
      <c r="H67">
        <v>25</v>
      </c>
      <c r="I67">
        <v>2</v>
      </c>
      <c r="J67">
        <v>19</v>
      </c>
      <c r="K67">
        <v>68</v>
      </c>
      <c r="L67">
        <v>61</v>
      </c>
      <c r="M67">
        <v>64</v>
      </c>
      <c r="N67">
        <v>1</v>
      </c>
      <c r="O67">
        <v>138</v>
      </c>
      <c r="P67">
        <v>6</v>
      </c>
      <c r="Q67">
        <v>2</v>
      </c>
      <c r="R67">
        <v>4</v>
      </c>
      <c r="S67">
        <v>6</v>
      </c>
      <c r="T67">
        <v>13</v>
      </c>
      <c r="U67">
        <v>3</v>
      </c>
      <c r="V67">
        <v>0.21908900000000001</v>
      </c>
      <c r="W67">
        <v>0.119181</v>
      </c>
      <c r="X67">
        <v>0.25698300000000002</v>
      </c>
      <c r="Y67">
        <v>0.46376800000000001</v>
      </c>
      <c r="Z67">
        <v>0.320826</v>
      </c>
      <c r="AA67">
        <v>0.40564</v>
      </c>
      <c r="AB67">
        <v>0.31775799999999998</v>
      </c>
      <c r="AC67">
        <v>0.72646500000000003</v>
      </c>
      <c r="AD67">
        <v>0.18655099999999999</v>
      </c>
      <c r="AE67">
        <v>5.3045200000000001</v>
      </c>
      <c r="AF67">
        <v>0.26797399999999999</v>
      </c>
      <c r="AH67">
        <v>0.37833099999999997</v>
      </c>
      <c r="AI67">
        <v>65.155100000000004</v>
      </c>
      <c r="AJ67">
        <v>-0.275229</v>
      </c>
      <c r="AK67">
        <v>103.354</v>
      </c>
      <c r="AL67">
        <v>0.37833099999999997</v>
      </c>
      <c r="AM67">
        <v>6.7</v>
      </c>
      <c r="AN67">
        <v>2.5361467599868699</v>
      </c>
      <c r="AO67">
        <v>8.6731038093566895</v>
      </c>
      <c r="AP67">
        <v>2.9365000000000001</v>
      </c>
    </row>
    <row r="68" spans="1:42" x14ac:dyDescent="0.45">
      <c r="A68" t="s">
        <v>248</v>
      </c>
      <c r="B68" t="s">
        <v>113</v>
      </c>
      <c r="C68">
        <v>131</v>
      </c>
      <c r="D68">
        <v>550</v>
      </c>
      <c r="E68">
        <v>478</v>
      </c>
      <c r="F68">
        <v>137</v>
      </c>
      <c r="G68">
        <v>95</v>
      </c>
      <c r="H68">
        <v>27</v>
      </c>
      <c r="I68">
        <v>0</v>
      </c>
      <c r="J68">
        <v>15</v>
      </c>
      <c r="K68">
        <v>72</v>
      </c>
      <c r="L68">
        <v>65</v>
      </c>
      <c r="M68">
        <v>65</v>
      </c>
      <c r="N68">
        <v>1</v>
      </c>
      <c r="O68">
        <v>80</v>
      </c>
      <c r="P68">
        <v>5</v>
      </c>
      <c r="Q68">
        <v>2</v>
      </c>
      <c r="R68">
        <v>0</v>
      </c>
      <c r="S68">
        <v>13</v>
      </c>
      <c r="T68">
        <v>1</v>
      </c>
      <c r="U68">
        <v>1</v>
      </c>
      <c r="V68">
        <v>0.286611</v>
      </c>
      <c r="W68">
        <v>0.118182</v>
      </c>
      <c r="X68">
        <v>0.145455</v>
      </c>
      <c r="Y68">
        <v>0.8125</v>
      </c>
      <c r="Z68">
        <v>0.37636399999999998</v>
      </c>
      <c r="AA68">
        <v>0.43723800000000002</v>
      </c>
      <c r="AB68">
        <v>0.35637799999999997</v>
      </c>
      <c r="AC68">
        <v>0.81360200000000005</v>
      </c>
      <c r="AD68">
        <v>0.15062800000000001</v>
      </c>
      <c r="AE68">
        <v>1.9071</v>
      </c>
      <c r="AF68">
        <v>0.31688300000000003</v>
      </c>
      <c r="AH68">
        <v>-1.4857199999999999</v>
      </c>
      <c r="AI68">
        <v>84.373599999999996</v>
      </c>
      <c r="AJ68">
        <v>17.359300000000001</v>
      </c>
      <c r="AK68">
        <v>132.637</v>
      </c>
      <c r="AL68">
        <v>-1.4857199999999999</v>
      </c>
      <c r="AM68">
        <v>0.8</v>
      </c>
      <c r="AN68">
        <v>20.022775053977899</v>
      </c>
      <c r="AO68">
        <v>-9.3043500781059194</v>
      </c>
      <c r="AP68">
        <v>2.9315799999999999</v>
      </c>
    </row>
    <row r="69" spans="1:42" x14ac:dyDescent="0.45">
      <c r="A69" t="s">
        <v>380</v>
      </c>
      <c r="B69" t="s">
        <v>42</v>
      </c>
      <c r="C69">
        <v>126</v>
      </c>
      <c r="D69">
        <v>435</v>
      </c>
      <c r="E69">
        <v>383</v>
      </c>
      <c r="F69">
        <v>99</v>
      </c>
      <c r="G69">
        <v>65</v>
      </c>
      <c r="H69">
        <v>15</v>
      </c>
      <c r="I69">
        <v>1</v>
      </c>
      <c r="J69">
        <v>18</v>
      </c>
      <c r="K69">
        <v>59</v>
      </c>
      <c r="L69">
        <v>65</v>
      </c>
      <c r="M69">
        <v>38</v>
      </c>
      <c r="N69">
        <v>0</v>
      </c>
      <c r="O69">
        <v>114</v>
      </c>
      <c r="P69">
        <v>8</v>
      </c>
      <c r="Q69">
        <v>6</v>
      </c>
      <c r="R69">
        <v>0</v>
      </c>
      <c r="S69">
        <v>5</v>
      </c>
      <c r="T69">
        <v>12</v>
      </c>
      <c r="U69">
        <v>4</v>
      </c>
      <c r="V69">
        <v>0.25848599999999999</v>
      </c>
      <c r="W69">
        <v>8.7356299999999998E-2</v>
      </c>
      <c r="X69">
        <v>0.262069</v>
      </c>
      <c r="Y69">
        <v>0.33333299999999999</v>
      </c>
      <c r="Z69">
        <v>0.33333299999999999</v>
      </c>
      <c r="AA69">
        <v>0.44386399999999998</v>
      </c>
      <c r="AB69">
        <v>0.33544000000000002</v>
      </c>
      <c r="AC69">
        <v>0.77719800000000006</v>
      </c>
      <c r="AD69">
        <v>0.18537899999999999</v>
      </c>
      <c r="AE69">
        <v>5.0489600000000001</v>
      </c>
      <c r="AF69">
        <v>0.31517499999999998</v>
      </c>
      <c r="AH69">
        <v>-0.14358099999999999</v>
      </c>
      <c r="AI69">
        <v>59.167299999999997</v>
      </c>
      <c r="AJ69">
        <v>6.1650400000000003</v>
      </c>
      <c r="AK69">
        <v>114.401</v>
      </c>
      <c r="AL69">
        <v>-0.14358099999999999</v>
      </c>
      <c r="AM69">
        <v>5.6</v>
      </c>
      <c r="AN69">
        <v>7.3624144196510297</v>
      </c>
      <c r="AO69">
        <v>7.19832444190979</v>
      </c>
      <c r="AP69">
        <v>2.9252400000000001</v>
      </c>
    </row>
    <row r="70" spans="1:42" x14ac:dyDescent="0.45">
      <c r="A70" t="s">
        <v>71</v>
      </c>
      <c r="B70" t="s">
        <v>36</v>
      </c>
      <c r="C70">
        <v>152</v>
      </c>
      <c r="D70">
        <v>677</v>
      </c>
      <c r="E70">
        <v>602</v>
      </c>
      <c r="F70">
        <v>165</v>
      </c>
      <c r="G70">
        <v>124</v>
      </c>
      <c r="H70">
        <v>29</v>
      </c>
      <c r="I70">
        <v>7</v>
      </c>
      <c r="J70">
        <v>5</v>
      </c>
      <c r="K70">
        <v>87</v>
      </c>
      <c r="L70">
        <v>60</v>
      </c>
      <c r="M70">
        <v>64</v>
      </c>
      <c r="N70">
        <v>2</v>
      </c>
      <c r="O70">
        <v>67</v>
      </c>
      <c r="P70">
        <v>5</v>
      </c>
      <c r="Q70">
        <v>5</v>
      </c>
      <c r="R70">
        <v>1</v>
      </c>
      <c r="S70">
        <v>8</v>
      </c>
      <c r="T70">
        <v>18</v>
      </c>
      <c r="U70">
        <v>4</v>
      </c>
      <c r="V70">
        <v>0.274086</v>
      </c>
      <c r="W70">
        <v>9.4534699999999999E-2</v>
      </c>
      <c r="X70">
        <v>9.8965999999999998E-2</v>
      </c>
      <c r="Y70">
        <v>0.95522399999999996</v>
      </c>
      <c r="Z70">
        <v>0.34615400000000002</v>
      </c>
      <c r="AA70">
        <v>0.37043199999999998</v>
      </c>
      <c r="AB70">
        <v>0.316442</v>
      </c>
      <c r="AC70">
        <v>0.71658599999999995</v>
      </c>
      <c r="AD70">
        <v>9.6345500000000001E-2</v>
      </c>
      <c r="AE70">
        <v>6.21096</v>
      </c>
      <c r="AF70">
        <v>0.29906500000000003</v>
      </c>
      <c r="AH70">
        <v>0.44000899999999998</v>
      </c>
      <c r="AI70">
        <v>81.402100000000004</v>
      </c>
      <c r="AJ70">
        <v>-1.08646</v>
      </c>
      <c r="AK70">
        <v>102.488</v>
      </c>
      <c r="AL70">
        <v>0.44000899999999998</v>
      </c>
      <c r="AM70">
        <v>11.2</v>
      </c>
      <c r="AN70">
        <v>2.4579755365848501</v>
      </c>
      <c r="AO70">
        <v>3.7374777793884202</v>
      </c>
      <c r="AP70">
        <v>2.9106999999999998</v>
      </c>
    </row>
    <row r="71" spans="1:42" x14ac:dyDescent="0.45">
      <c r="A71" t="s">
        <v>381</v>
      </c>
      <c r="B71" t="s">
        <v>34</v>
      </c>
      <c r="C71">
        <v>131</v>
      </c>
      <c r="D71">
        <v>610</v>
      </c>
      <c r="E71">
        <v>538</v>
      </c>
      <c r="F71">
        <v>137</v>
      </c>
      <c r="G71">
        <v>97</v>
      </c>
      <c r="H71">
        <v>23</v>
      </c>
      <c r="I71">
        <v>6</v>
      </c>
      <c r="J71">
        <v>11</v>
      </c>
      <c r="K71">
        <v>86</v>
      </c>
      <c r="L71">
        <v>70</v>
      </c>
      <c r="M71">
        <v>69</v>
      </c>
      <c r="N71">
        <v>2</v>
      </c>
      <c r="O71">
        <v>141</v>
      </c>
      <c r="P71">
        <v>2</v>
      </c>
      <c r="Q71">
        <v>1</v>
      </c>
      <c r="R71">
        <v>0</v>
      </c>
      <c r="S71">
        <v>7</v>
      </c>
      <c r="T71">
        <v>12</v>
      </c>
      <c r="U71">
        <v>6</v>
      </c>
      <c r="V71">
        <v>0.25464700000000001</v>
      </c>
      <c r="W71">
        <v>0.11311499999999999</v>
      </c>
      <c r="X71">
        <v>0.23114799999999999</v>
      </c>
      <c r="Y71">
        <v>0.48936200000000002</v>
      </c>
      <c r="Z71">
        <v>0.34098400000000001</v>
      </c>
      <c r="AA71">
        <v>0.38104100000000002</v>
      </c>
      <c r="AB71">
        <v>0.31866499999999998</v>
      </c>
      <c r="AC71">
        <v>0.72202500000000003</v>
      </c>
      <c r="AD71">
        <v>0.12639400000000001</v>
      </c>
      <c r="AE71">
        <v>5.7009100000000004</v>
      </c>
      <c r="AF71">
        <v>0.32558100000000001</v>
      </c>
      <c r="AH71">
        <v>-1.4115200000000001</v>
      </c>
      <c r="AI71">
        <v>74.471999999999994</v>
      </c>
      <c r="AJ71">
        <v>0.147063</v>
      </c>
      <c r="AK71">
        <v>104.22</v>
      </c>
      <c r="AL71">
        <v>-1.4115200000000001</v>
      </c>
      <c r="AM71">
        <v>-0.1</v>
      </c>
      <c r="AN71">
        <v>1.6731241941452</v>
      </c>
      <c r="AO71">
        <v>6.6239856705069498</v>
      </c>
      <c r="AP71">
        <v>2.8933499999999999</v>
      </c>
    </row>
    <row r="72" spans="1:42" x14ac:dyDescent="0.45">
      <c r="A72" t="s">
        <v>382</v>
      </c>
      <c r="B72" t="s">
        <v>67</v>
      </c>
      <c r="C72">
        <v>91</v>
      </c>
      <c r="D72">
        <v>364</v>
      </c>
      <c r="E72">
        <v>327</v>
      </c>
      <c r="F72">
        <v>79</v>
      </c>
      <c r="G72">
        <v>36</v>
      </c>
      <c r="H72">
        <v>20</v>
      </c>
      <c r="I72">
        <v>2</v>
      </c>
      <c r="J72">
        <v>21</v>
      </c>
      <c r="K72">
        <v>56</v>
      </c>
      <c r="L72">
        <v>53</v>
      </c>
      <c r="M72">
        <v>29</v>
      </c>
      <c r="N72">
        <v>1</v>
      </c>
      <c r="O72">
        <v>108</v>
      </c>
      <c r="P72">
        <v>5</v>
      </c>
      <c r="Q72">
        <v>3</v>
      </c>
      <c r="R72">
        <v>0</v>
      </c>
      <c r="S72">
        <v>2</v>
      </c>
      <c r="T72">
        <v>8</v>
      </c>
      <c r="U72">
        <v>1</v>
      </c>
      <c r="V72">
        <v>0.24159</v>
      </c>
      <c r="W72">
        <v>7.9670299999999999E-2</v>
      </c>
      <c r="X72">
        <v>0.29670299999999999</v>
      </c>
      <c r="Y72">
        <v>0.26851900000000001</v>
      </c>
      <c r="Z72">
        <v>0.31043999999999999</v>
      </c>
      <c r="AA72">
        <v>0.50764500000000001</v>
      </c>
      <c r="AB72">
        <v>0.34431299999999998</v>
      </c>
      <c r="AC72">
        <v>0.81808499999999995</v>
      </c>
      <c r="AD72">
        <v>0.26605499999999999</v>
      </c>
      <c r="AE72">
        <v>6.1749000000000001</v>
      </c>
      <c r="AF72">
        <v>0.28855700000000001</v>
      </c>
      <c r="AH72">
        <v>0.64626799999999995</v>
      </c>
      <c r="AI72">
        <v>52.192500000000003</v>
      </c>
      <c r="AJ72">
        <v>7.84124</v>
      </c>
      <c r="AK72">
        <v>120.991</v>
      </c>
      <c r="AL72">
        <v>0.64626799999999995</v>
      </c>
      <c r="AM72">
        <v>5.5</v>
      </c>
      <c r="AN72">
        <v>9.8013387322425807</v>
      </c>
      <c r="AO72">
        <v>6.8374485969543404</v>
      </c>
      <c r="AP72">
        <v>2.8919899999999998</v>
      </c>
    </row>
    <row r="73" spans="1:42" x14ac:dyDescent="0.45">
      <c r="A73" t="s">
        <v>383</v>
      </c>
      <c r="B73" t="s">
        <v>113</v>
      </c>
      <c r="C73">
        <v>120</v>
      </c>
      <c r="D73">
        <v>487</v>
      </c>
      <c r="E73">
        <v>427</v>
      </c>
      <c r="F73">
        <v>102</v>
      </c>
      <c r="G73">
        <v>55</v>
      </c>
      <c r="H73">
        <v>22</v>
      </c>
      <c r="I73">
        <v>1</v>
      </c>
      <c r="J73">
        <v>24</v>
      </c>
      <c r="K73">
        <v>67</v>
      </c>
      <c r="L73">
        <v>73</v>
      </c>
      <c r="M73">
        <v>50</v>
      </c>
      <c r="N73">
        <v>1</v>
      </c>
      <c r="O73">
        <v>129</v>
      </c>
      <c r="P73">
        <v>7</v>
      </c>
      <c r="Q73">
        <v>3</v>
      </c>
      <c r="R73">
        <v>0</v>
      </c>
      <c r="S73">
        <v>4</v>
      </c>
      <c r="T73">
        <v>6</v>
      </c>
      <c r="U73">
        <v>1</v>
      </c>
      <c r="V73">
        <v>0.238876</v>
      </c>
      <c r="W73">
        <v>0.102669</v>
      </c>
      <c r="X73">
        <v>0.26488699999999998</v>
      </c>
      <c r="Y73">
        <v>0.38759700000000002</v>
      </c>
      <c r="Z73">
        <v>0.32648899999999997</v>
      </c>
      <c r="AA73">
        <v>0.4637</v>
      </c>
      <c r="AB73">
        <v>0.33899299999999999</v>
      </c>
      <c r="AC73">
        <v>0.79018900000000003</v>
      </c>
      <c r="AD73">
        <v>0.224824</v>
      </c>
      <c r="AE73">
        <v>4.2224199999999996</v>
      </c>
      <c r="AF73">
        <v>0.281588</v>
      </c>
      <c r="AH73">
        <v>-7.7346700000000004E-2</v>
      </c>
      <c r="AI73">
        <v>67.677400000000006</v>
      </c>
      <c r="AJ73">
        <v>8.3392900000000001</v>
      </c>
      <c r="AK73">
        <v>120.587</v>
      </c>
      <c r="AL73">
        <v>-7.7346700000000004E-2</v>
      </c>
      <c r="AM73">
        <v>-1.4</v>
      </c>
      <c r="AN73">
        <v>11.935887388885</v>
      </c>
      <c r="AO73">
        <v>0.38938856124877902</v>
      </c>
      <c r="AP73">
        <v>2.8784399999999999</v>
      </c>
    </row>
    <row r="74" spans="1:42" x14ac:dyDescent="0.45">
      <c r="A74" t="s">
        <v>384</v>
      </c>
      <c r="B74" t="s">
        <v>52</v>
      </c>
      <c r="C74">
        <v>98</v>
      </c>
      <c r="D74">
        <v>371</v>
      </c>
      <c r="E74">
        <v>336</v>
      </c>
      <c r="F74">
        <v>93</v>
      </c>
      <c r="G74">
        <v>67</v>
      </c>
      <c r="H74">
        <v>17</v>
      </c>
      <c r="I74">
        <v>1</v>
      </c>
      <c r="J74">
        <v>8</v>
      </c>
      <c r="K74">
        <v>39</v>
      </c>
      <c r="L74">
        <v>44</v>
      </c>
      <c r="M74">
        <v>27</v>
      </c>
      <c r="N74">
        <v>0</v>
      </c>
      <c r="O74">
        <v>69</v>
      </c>
      <c r="P74">
        <v>4</v>
      </c>
      <c r="Q74">
        <v>4</v>
      </c>
      <c r="R74">
        <v>0</v>
      </c>
      <c r="S74">
        <v>12</v>
      </c>
      <c r="T74">
        <v>4</v>
      </c>
      <c r="U74">
        <v>1</v>
      </c>
      <c r="V74">
        <v>0.27678599999999998</v>
      </c>
      <c r="W74">
        <v>7.2776300000000002E-2</v>
      </c>
      <c r="X74">
        <v>0.18598400000000001</v>
      </c>
      <c r="Y74">
        <v>0.39130399999999999</v>
      </c>
      <c r="Z74">
        <v>0.33423199999999997</v>
      </c>
      <c r="AA74">
        <v>0.40476200000000001</v>
      </c>
      <c r="AB74">
        <v>0.32228800000000002</v>
      </c>
      <c r="AC74">
        <v>0.73899400000000004</v>
      </c>
      <c r="AD74">
        <v>0.12797600000000001</v>
      </c>
      <c r="AE74">
        <v>3.5668899999999999</v>
      </c>
      <c r="AF74">
        <v>0.32319399999999998</v>
      </c>
      <c r="AH74">
        <v>-0.37718000000000002</v>
      </c>
      <c r="AI74">
        <v>46.41</v>
      </c>
      <c r="AJ74">
        <v>1.2058199999999999</v>
      </c>
      <c r="AK74">
        <v>100.964</v>
      </c>
      <c r="AL74">
        <v>-0.37718000000000002</v>
      </c>
      <c r="AM74">
        <v>9.3000000000000007</v>
      </c>
      <c r="AN74">
        <v>6.5808176994323703E-2</v>
      </c>
      <c r="AO74">
        <v>16.115843772888098</v>
      </c>
      <c r="AP74">
        <v>2.8740299999999999</v>
      </c>
    </row>
    <row r="75" spans="1:42" x14ac:dyDescent="0.45">
      <c r="A75" t="s">
        <v>253</v>
      </c>
      <c r="B75" t="s">
        <v>58</v>
      </c>
      <c r="C75">
        <v>129</v>
      </c>
      <c r="D75">
        <v>567</v>
      </c>
      <c r="E75">
        <v>507</v>
      </c>
      <c r="F75">
        <v>129</v>
      </c>
      <c r="G75">
        <v>83</v>
      </c>
      <c r="H75">
        <v>23</v>
      </c>
      <c r="I75">
        <v>2</v>
      </c>
      <c r="J75">
        <v>21</v>
      </c>
      <c r="K75">
        <v>77</v>
      </c>
      <c r="L75">
        <v>72</v>
      </c>
      <c r="M75">
        <v>51</v>
      </c>
      <c r="N75">
        <v>1</v>
      </c>
      <c r="O75">
        <v>107</v>
      </c>
      <c r="P75">
        <v>6</v>
      </c>
      <c r="Q75">
        <v>3</v>
      </c>
      <c r="R75">
        <v>0</v>
      </c>
      <c r="S75">
        <v>12</v>
      </c>
      <c r="T75">
        <v>12</v>
      </c>
      <c r="U75">
        <v>3</v>
      </c>
      <c r="V75">
        <v>0.254438</v>
      </c>
      <c r="W75">
        <v>8.9947100000000002E-2</v>
      </c>
      <c r="X75">
        <v>0.18871299999999999</v>
      </c>
      <c r="Y75">
        <v>0.476636</v>
      </c>
      <c r="Z75">
        <v>0.328042</v>
      </c>
      <c r="AA75">
        <v>0.43195299999999998</v>
      </c>
      <c r="AB75">
        <v>0.32903199999999999</v>
      </c>
      <c r="AC75">
        <v>0.75999499999999998</v>
      </c>
      <c r="AD75">
        <v>0.17751500000000001</v>
      </c>
      <c r="AE75">
        <v>4.9528100000000004</v>
      </c>
      <c r="AF75">
        <v>0.282723</v>
      </c>
      <c r="AH75">
        <v>6.2753699999999996E-2</v>
      </c>
      <c r="AI75">
        <v>74.103999999999999</v>
      </c>
      <c r="AJ75">
        <v>5.01837</v>
      </c>
      <c r="AK75">
        <v>110.502</v>
      </c>
      <c r="AL75">
        <v>6.2753699999999996E-2</v>
      </c>
      <c r="AM75">
        <v>8.6</v>
      </c>
      <c r="AN75">
        <v>7.1976738423109001</v>
      </c>
      <c r="AO75">
        <v>2.3500003814697199</v>
      </c>
      <c r="AP75">
        <v>2.87242</v>
      </c>
    </row>
    <row r="76" spans="1:42" x14ac:dyDescent="0.45">
      <c r="A76" t="s">
        <v>385</v>
      </c>
      <c r="B76" t="s">
        <v>141</v>
      </c>
      <c r="C76">
        <v>121</v>
      </c>
      <c r="D76">
        <v>481</v>
      </c>
      <c r="E76">
        <v>415</v>
      </c>
      <c r="F76">
        <v>100</v>
      </c>
      <c r="G76">
        <v>59</v>
      </c>
      <c r="H76">
        <v>23</v>
      </c>
      <c r="I76">
        <v>0</v>
      </c>
      <c r="J76">
        <v>18</v>
      </c>
      <c r="K76">
        <v>57</v>
      </c>
      <c r="L76">
        <v>63</v>
      </c>
      <c r="M76">
        <v>46</v>
      </c>
      <c r="N76">
        <v>0</v>
      </c>
      <c r="O76">
        <v>112</v>
      </c>
      <c r="P76">
        <v>17</v>
      </c>
      <c r="Q76">
        <v>3</v>
      </c>
      <c r="R76">
        <v>0</v>
      </c>
      <c r="S76">
        <v>12</v>
      </c>
      <c r="T76">
        <v>4</v>
      </c>
      <c r="U76">
        <v>3</v>
      </c>
      <c r="V76">
        <v>0.24096400000000001</v>
      </c>
      <c r="W76">
        <v>9.56341E-2</v>
      </c>
      <c r="X76">
        <v>0.232848</v>
      </c>
      <c r="Y76">
        <v>0.41071400000000002</v>
      </c>
      <c r="Z76">
        <v>0.33887699999999998</v>
      </c>
      <c r="AA76">
        <v>0.426506</v>
      </c>
      <c r="AB76">
        <v>0.33493499999999998</v>
      </c>
      <c r="AC76">
        <v>0.76538300000000004</v>
      </c>
      <c r="AD76">
        <v>0.18554200000000001</v>
      </c>
      <c r="AE76">
        <v>2.7407499999999998</v>
      </c>
      <c r="AF76">
        <v>0.28472199999999998</v>
      </c>
      <c r="AH76">
        <v>-1.4062600000000001</v>
      </c>
      <c r="AI76">
        <v>65.222300000000004</v>
      </c>
      <c r="AJ76">
        <v>6.6152199999999999</v>
      </c>
      <c r="AK76">
        <v>112.005</v>
      </c>
      <c r="AL76">
        <v>-1.4062600000000001</v>
      </c>
      <c r="AM76">
        <v>-2.2999999999999998</v>
      </c>
      <c r="AN76">
        <v>5.7472800016403198</v>
      </c>
      <c r="AO76">
        <v>6.5367138385772696</v>
      </c>
      <c r="AP76">
        <v>2.8590800000000001</v>
      </c>
    </row>
    <row r="77" spans="1:42" x14ac:dyDescent="0.45">
      <c r="A77" t="s">
        <v>229</v>
      </c>
      <c r="B77" t="s">
        <v>40</v>
      </c>
      <c r="C77">
        <v>152</v>
      </c>
      <c r="D77">
        <v>646</v>
      </c>
      <c r="E77">
        <v>560</v>
      </c>
      <c r="F77">
        <v>137</v>
      </c>
      <c r="G77">
        <v>74</v>
      </c>
      <c r="H77">
        <v>25</v>
      </c>
      <c r="I77">
        <v>1</v>
      </c>
      <c r="J77">
        <v>37</v>
      </c>
      <c r="K77">
        <v>85</v>
      </c>
      <c r="L77">
        <v>111</v>
      </c>
      <c r="M77">
        <v>65</v>
      </c>
      <c r="N77">
        <v>8</v>
      </c>
      <c r="O77">
        <v>137</v>
      </c>
      <c r="P77">
        <v>16</v>
      </c>
      <c r="Q77">
        <v>5</v>
      </c>
      <c r="R77">
        <v>0</v>
      </c>
      <c r="S77">
        <v>17</v>
      </c>
      <c r="T77">
        <v>4</v>
      </c>
      <c r="U77">
        <v>1</v>
      </c>
      <c r="V77">
        <v>0.244643</v>
      </c>
      <c r="W77">
        <v>0.100619</v>
      </c>
      <c r="X77">
        <v>0.21207400000000001</v>
      </c>
      <c r="Y77">
        <v>0.47445300000000001</v>
      </c>
      <c r="Z77">
        <v>0.33746100000000001</v>
      </c>
      <c r="AA77">
        <v>0.49107099999999998</v>
      </c>
      <c r="AB77">
        <v>0.35016399999999998</v>
      </c>
      <c r="AC77">
        <v>0.82853299999999996</v>
      </c>
      <c r="AD77">
        <v>0.24642900000000001</v>
      </c>
      <c r="AE77">
        <v>3.2540800000000001</v>
      </c>
      <c r="AF77">
        <v>0.25575399999999998</v>
      </c>
      <c r="AH77">
        <v>-0.75473100000000004</v>
      </c>
      <c r="AI77">
        <v>95.766599999999997</v>
      </c>
      <c r="AJ77">
        <v>17.055199999999999</v>
      </c>
      <c r="AK77">
        <v>124.435</v>
      </c>
      <c r="AL77">
        <v>-0.75473100000000004</v>
      </c>
      <c r="AM77">
        <v>-0.4</v>
      </c>
      <c r="AN77">
        <v>18.800894737243599</v>
      </c>
      <c r="AO77">
        <v>-12.2680191099643</v>
      </c>
      <c r="AP77">
        <v>2.8461699999999999</v>
      </c>
    </row>
    <row r="78" spans="1:42" x14ac:dyDescent="0.45">
      <c r="A78" t="s">
        <v>386</v>
      </c>
      <c r="B78" t="s">
        <v>44</v>
      </c>
      <c r="C78">
        <v>138</v>
      </c>
      <c r="D78">
        <v>617</v>
      </c>
      <c r="E78">
        <v>532</v>
      </c>
      <c r="F78">
        <v>138</v>
      </c>
      <c r="G78">
        <v>92</v>
      </c>
      <c r="H78">
        <v>26</v>
      </c>
      <c r="I78">
        <v>5</v>
      </c>
      <c r="J78">
        <v>15</v>
      </c>
      <c r="K78">
        <v>79</v>
      </c>
      <c r="L78">
        <v>79</v>
      </c>
      <c r="M78">
        <v>73</v>
      </c>
      <c r="N78">
        <v>2</v>
      </c>
      <c r="O78">
        <v>160</v>
      </c>
      <c r="P78">
        <v>10</v>
      </c>
      <c r="Q78">
        <v>2</v>
      </c>
      <c r="R78">
        <v>0</v>
      </c>
      <c r="S78">
        <v>3</v>
      </c>
      <c r="T78">
        <v>19</v>
      </c>
      <c r="U78">
        <v>7</v>
      </c>
      <c r="V78">
        <v>0.25939800000000002</v>
      </c>
      <c r="W78">
        <v>0.118314</v>
      </c>
      <c r="X78">
        <v>0.25931900000000002</v>
      </c>
      <c r="Y78">
        <v>0.45624999999999999</v>
      </c>
      <c r="Z78">
        <v>0.35818499999999998</v>
      </c>
      <c r="AA78">
        <v>0.41165400000000002</v>
      </c>
      <c r="AB78">
        <v>0.33838400000000002</v>
      </c>
      <c r="AC78">
        <v>0.76983900000000005</v>
      </c>
      <c r="AD78">
        <v>0.152256</v>
      </c>
      <c r="AE78">
        <v>5.9097499999999998</v>
      </c>
      <c r="AF78">
        <v>0.34261799999999998</v>
      </c>
      <c r="AH78">
        <v>-0.48753299999999999</v>
      </c>
      <c r="AI78">
        <v>85.430999999999997</v>
      </c>
      <c r="AJ78">
        <v>10.2531</v>
      </c>
      <c r="AK78">
        <v>113.17100000000001</v>
      </c>
      <c r="AL78">
        <v>-0.48753299999999999</v>
      </c>
      <c r="AM78">
        <v>5</v>
      </c>
      <c r="AN78">
        <v>9.2498979270458204</v>
      </c>
      <c r="AO78">
        <v>-1.80114650726318</v>
      </c>
      <c r="AP78">
        <v>2.8324600000000002</v>
      </c>
    </row>
    <row r="79" spans="1:42" x14ac:dyDescent="0.45">
      <c r="A79" t="s">
        <v>78</v>
      </c>
      <c r="B79" t="s">
        <v>34</v>
      </c>
      <c r="C79">
        <v>129</v>
      </c>
      <c r="D79">
        <v>546</v>
      </c>
      <c r="E79">
        <v>493</v>
      </c>
      <c r="F79">
        <v>123</v>
      </c>
      <c r="G79">
        <v>76</v>
      </c>
      <c r="H79">
        <v>27</v>
      </c>
      <c r="I79">
        <v>3</v>
      </c>
      <c r="J79">
        <v>17</v>
      </c>
      <c r="K79">
        <v>74</v>
      </c>
      <c r="L79">
        <v>71</v>
      </c>
      <c r="M79">
        <v>42</v>
      </c>
      <c r="N79">
        <v>0</v>
      </c>
      <c r="O79">
        <v>138</v>
      </c>
      <c r="P79">
        <v>8</v>
      </c>
      <c r="Q79">
        <v>3</v>
      </c>
      <c r="R79">
        <v>0</v>
      </c>
      <c r="S79">
        <v>9</v>
      </c>
      <c r="T79">
        <v>8</v>
      </c>
      <c r="U79">
        <v>2</v>
      </c>
      <c r="V79">
        <v>0.24949299999999999</v>
      </c>
      <c r="W79">
        <v>7.6923099999999994E-2</v>
      </c>
      <c r="X79">
        <v>0.252747</v>
      </c>
      <c r="Y79">
        <v>0.30434800000000001</v>
      </c>
      <c r="Z79">
        <v>0.31685000000000002</v>
      </c>
      <c r="AA79">
        <v>0.41987799999999997</v>
      </c>
      <c r="AB79">
        <v>0.31953599999999999</v>
      </c>
      <c r="AC79">
        <v>0.73672800000000005</v>
      </c>
      <c r="AD79">
        <v>0.17038500000000001</v>
      </c>
      <c r="AE79">
        <v>5.3491099999999996</v>
      </c>
      <c r="AF79">
        <v>0.31085000000000002</v>
      </c>
      <c r="AH79">
        <v>-0.215002</v>
      </c>
      <c r="AI79">
        <v>67.053399999999996</v>
      </c>
      <c r="AJ79">
        <v>0.52649900000000005</v>
      </c>
      <c r="AK79">
        <v>104.824</v>
      </c>
      <c r="AL79">
        <v>-0.215002</v>
      </c>
      <c r="AM79">
        <v>4.3</v>
      </c>
      <c r="AN79">
        <v>2.9408726096153202</v>
      </c>
      <c r="AO79">
        <v>6.3061730861663801</v>
      </c>
      <c r="AP79">
        <v>2.7713199999999998</v>
      </c>
    </row>
    <row r="80" spans="1:42" x14ac:dyDescent="0.45">
      <c r="A80" t="s">
        <v>276</v>
      </c>
      <c r="B80" t="s">
        <v>141</v>
      </c>
      <c r="C80">
        <v>142</v>
      </c>
      <c r="D80">
        <v>613</v>
      </c>
      <c r="E80">
        <v>535</v>
      </c>
      <c r="F80">
        <v>143</v>
      </c>
      <c r="G80">
        <v>90</v>
      </c>
      <c r="H80">
        <v>30</v>
      </c>
      <c r="I80">
        <v>0</v>
      </c>
      <c r="J80">
        <v>23</v>
      </c>
      <c r="K80">
        <v>82</v>
      </c>
      <c r="L80">
        <v>84</v>
      </c>
      <c r="M80">
        <v>71</v>
      </c>
      <c r="N80">
        <v>3</v>
      </c>
      <c r="O80">
        <v>141</v>
      </c>
      <c r="P80">
        <v>3</v>
      </c>
      <c r="Q80">
        <v>4</v>
      </c>
      <c r="R80">
        <v>0</v>
      </c>
      <c r="S80">
        <v>10</v>
      </c>
      <c r="T80">
        <v>8</v>
      </c>
      <c r="U80">
        <v>1</v>
      </c>
      <c r="V80">
        <v>0.26729000000000003</v>
      </c>
      <c r="W80">
        <v>0.115824</v>
      </c>
      <c r="X80">
        <v>0.230016</v>
      </c>
      <c r="Y80">
        <v>0.50354600000000005</v>
      </c>
      <c r="Z80">
        <v>0.35399700000000001</v>
      </c>
      <c r="AA80">
        <v>0.45233600000000002</v>
      </c>
      <c r="AB80">
        <v>0.34809000000000001</v>
      </c>
      <c r="AC80">
        <v>0.80633299999999997</v>
      </c>
      <c r="AD80">
        <v>0.18504699999999999</v>
      </c>
      <c r="AE80">
        <v>3.57538</v>
      </c>
      <c r="AF80">
        <v>0.32</v>
      </c>
      <c r="AH80">
        <v>-6.2602900000000003E-2</v>
      </c>
      <c r="AI80">
        <v>89.818399999999997</v>
      </c>
      <c r="AJ80">
        <v>15.1279</v>
      </c>
      <c r="AK80">
        <v>120.824</v>
      </c>
      <c r="AL80">
        <v>-6.2602900000000003E-2</v>
      </c>
      <c r="AM80">
        <v>2.4</v>
      </c>
      <c r="AN80">
        <v>15.7513800412416</v>
      </c>
      <c r="AO80">
        <v>-8.8617577552795392</v>
      </c>
      <c r="AP80">
        <v>2.7696299999999998</v>
      </c>
    </row>
    <row r="81" spans="1:42" x14ac:dyDescent="0.45">
      <c r="A81" t="s">
        <v>185</v>
      </c>
      <c r="B81" t="s">
        <v>132</v>
      </c>
      <c r="C81">
        <v>114</v>
      </c>
      <c r="D81">
        <v>497</v>
      </c>
      <c r="E81">
        <v>448</v>
      </c>
      <c r="F81">
        <v>120</v>
      </c>
      <c r="G81">
        <v>79</v>
      </c>
      <c r="H81">
        <v>21</v>
      </c>
      <c r="I81">
        <v>5</v>
      </c>
      <c r="J81">
        <v>15</v>
      </c>
      <c r="K81">
        <v>65</v>
      </c>
      <c r="L81">
        <v>56</v>
      </c>
      <c r="M81">
        <v>44</v>
      </c>
      <c r="N81">
        <v>0</v>
      </c>
      <c r="O81">
        <v>130</v>
      </c>
      <c r="P81">
        <v>3</v>
      </c>
      <c r="Q81">
        <v>2</v>
      </c>
      <c r="R81">
        <v>0</v>
      </c>
      <c r="S81">
        <v>8</v>
      </c>
      <c r="T81">
        <v>7</v>
      </c>
      <c r="U81">
        <v>1</v>
      </c>
      <c r="V81">
        <v>0.26785700000000001</v>
      </c>
      <c r="W81">
        <v>8.8531200000000004E-2</v>
      </c>
      <c r="X81">
        <v>0.261569</v>
      </c>
      <c r="Y81">
        <v>0.33846199999999999</v>
      </c>
      <c r="Z81">
        <v>0.33601599999999998</v>
      </c>
      <c r="AA81">
        <v>0.4375</v>
      </c>
      <c r="AB81">
        <v>0.335096</v>
      </c>
      <c r="AC81">
        <v>0.77351599999999998</v>
      </c>
      <c r="AD81">
        <v>0.16964299999999999</v>
      </c>
      <c r="AE81">
        <v>5.8201499999999999</v>
      </c>
      <c r="AF81">
        <v>0.34426200000000001</v>
      </c>
      <c r="AH81">
        <v>7.0764000000000001E-3</v>
      </c>
      <c r="AI81">
        <v>67.458600000000004</v>
      </c>
      <c r="AJ81">
        <v>6.90205</v>
      </c>
      <c r="AK81">
        <v>113.01900000000001</v>
      </c>
      <c r="AL81">
        <v>7.0764000000000001E-3</v>
      </c>
      <c r="AM81">
        <v>1.3</v>
      </c>
      <c r="AN81">
        <v>7.7599307475611496</v>
      </c>
      <c r="AO81">
        <v>3.1261316537856998</v>
      </c>
      <c r="AP81">
        <v>2.7688000000000001</v>
      </c>
    </row>
    <row r="82" spans="1:42" x14ac:dyDescent="0.45">
      <c r="A82" t="s">
        <v>239</v>
      </c>
      <c r="B82" t="s">
        <v>61</v>
      </c>
      <c r="C82">
        <v>131</v>
      </c>
      <c r="D82">
        <v>544</v>
      </c>
      <c r="E82">
        <v>487</v>
      </c>
      <c r="F82">
        <v>130</v>
      </c>
      <c r="G82">
        <v>85</v>
      </c>
      <c r="H82">
        <v>24</v>
      </c>
      <c r="I82">
        <v>2</v>
      </c>
      <c r="J82">
        <v>19</v>
      </c>
      <c r="K82">
        <v>80</v>
      </c>
      <c r="L82">
        <v>73</v>
      </c>
      <c r="M82">
        <v>44</v>
      </c>
      <c r="N82">
        <v>4</v>
      </c>
      <c r="O82">
        <v>92</v>
      </c>
      <c r="P82">
        <v>4</v>
      </c>
      <c r="Q82">
        <v>9</v>
      </c>
      <c r="R82">
        <v>0</v>
      </c>
      <c r="S82">
        <v>6</v>
      </c>
      <c r="T82">
        <v>14</v>
      </c>
      <c r="U82">
        <v>4</v>
      </c>
      <c r="V82">
        <v>0.26694000000000001</v>
      </c>
      <c r="W82">
        <v>8.0882399999999993E-2</v>
      </c>
      <c r="X82">
        <v>0.16911799999999999</v>
      </c>
      <c r="Y82">
        <v>0.47826099999999999</v>
      </c>
      <c r="Z82">
        <v>0.327206</v>
      </c>
      <c r="AA82">
        <v>0.44147799999999998</v>
      </c>
      <c r="AB82">
        <v>0.32744699999999999</v>
      </c>
      <c r="AC82">
        <v>0.76868400000000003</v>
      </c>
      <c r="AD82">
        <v>0.174538</v>
      </c>
      <c r="AE82">
        <v>5.3525</v>
      </c>
      <c r="AF82">
        <v>0.28831200000000001</v>
      </c>
      <c r="AH82">
        <v>0.117727</v>
      </c>
      <c r="AI82">
        <v>70.382199999999997</v>
      </c>
      <c r="AJ82">
        <v>4.0989800000000001</v>
      </c>
      <c r="AK82">
        <v>105.613</v>
      </c>
      <c r="AL82">
        <v>0.117727</v>
      </c>
      <c r="AM82">
        <v>3.3</v>
      </c>
      <c r="AN82">
        <v>3.9005573987960802</v>
      </c>
      <c r="AO82">
        <v>5.2988241910934404</v>
      </c>
      <c r="AP82">
        <v>2.76553</v>
      </c>
    </row>
    <row r="83" spans="1:42" x14ac:dyDescent="0.45">
      <c r="A83" t="s">
        <v>222</v>
      </c>
      <c r="B83" t="s">
        <v>61</v>
      </c>
      <c r="C83">
        <v>152</v>
      </c>
      <c r="D83">
        <v>620</v>
      </c>
      <c r="E83">
        <v>538</v>
      </c>
      <c r="F83">
        <v>135</v>
      </c>
      <c r="G83">
        <v>79</v>
      </c>
      <c r="H83">
        <v>32</v>
      </c>
      <c r="I83">
        <v>3</v>
      </c>
      <c r="J83">
        <v>21</v>
      </c>
      <c r="K83">
        <v>76</v>
      </c>
      <c r="L83">
        <v>79</v>
      </c>
      <c r="M83">
        <v>73</v>
      </c>
      <c r="N83">
        <v>3</v>
      </c>
      <c r="O83">
        <v>146</v>
      </c>
      <c r="P83">
        <v>5</v>
      </c>
      <c r="Q83">
        <v>4</v>
      </c>
      <c r="R83">
        <v>0</v>
      </c>
      <c r="S83">
        <v>11</v>
      </c>
      <c r="T83">
        <v>10</v>
      </c>
      <c r="U83">
        <v>3</v>
      </c>
      <c r="V83">
        <v>0.25092900000000001</v>
      </c>
      <c r="W83">
        <v>0.117742</v>
      </c>
      <c r="X83">
        <v>0.235484</v>
      </c>
      <c r="Y83">
        <v>0.5</v>
      </c>
      <c r="Z83">
        <v>0.34354800000000002</v>
      </c>
      <c r="AA83">
        <v>0.438662</v>
      </c>
      <c r="AB83">
        <v>0.33817900000000001</v>
      </c>
      <c r="AC83">
        <v>0.78220999999999996</v>
      </c>
      <c r="AD83">
        <v>0.18773200000000001</v>
      </c>
      <c r="AE83">
        <v>4.7449300000000001</v>
      </c>
      <c r="AF83">
        <v>0.30399999999999999</v>
      </c>
      <c r="AH83">
        <v>-0.45282299999999998</v>
      </c>
      <c r="AI83">
        <v>85.741</v>
      </c>
      <c r="AJ83">
        <v>10.1976</v>
      </c>
      <c r="AK83">
        <v>112.80800000000001</v>
      </c>
      <c r="AL83">
        <v>-0.45282299999999998</v>
      </c>
      <c r="AM83">
        <v>3.9</v>
      </c>
      <c r="AN83">
        <v>9.38448765873909</v>
      </c>
      <c r="AO83">
        <v>-2.9342150688171298</v>
      </c>
      <c r="AP83">
        <v>2.7496</v>
      </c>
    </row>
    <row r="84" spans="1:42" x14ac:dyDescent="0.45">
      <c r="A84" t="s">
        <v>247</v>
      </c>
      <c r="B84" t="s">
        <v>74</v>
      </c>
      <c r="C84">
        <v>138</v>
      </c>
      <c r="D84">
        <v>560</v>
      </c>
      <c r="E84">
        <v>497</v>
      </c>
      <c r="F84">
        <v>129</v>
      </c>
      <c r="G84">
        <v>72</v>
      </c>
      <c r="H84">
        <v>32</v>
      </c>
      <c r="I84">
        <v>2</v>
      </c>
      <c r="J84">
        <v>23</v>
      </c>
      <c r="K84">
        <v>75</v>
      </c>
      <c r="L84">
        <v>84</v>
      </c>
      <c r="M84">
        <v>52</v>
      </c>
      <c r="N84">
        <v>1</v>
      </c>
      <c r="O84">
        <v>129</v>
      </c>
      <c r="P84">
        <v>8</v>
      </c>
      <c r="Q84">
        <v>3</v>
      </c>
      <c r="R84">
        <v>0</v>
      </c>
      <c r="S84">
        <v>10</v>
      </c>
      <c r="T84">
        <v>4</v>
      </c>
      <c r="U84">
        <v>1</v>
      </c>
      <c r="V84">
        <v>0.25955699999999998</v>
      </c>
      <c r="W84">
        <v>9.2857099999999998E-2</v>
      </c>
      <c r="X84">
        <v>0.23035700000000001</v>
      </c>
      <c r="Y84">
        <v>0.40310099999999999</v>
      </c>
      <c r="Z84">
        <v>0.33750000000000002</v>
      </c>
      <c r="AA84">
        <v>0.47082499999999999</v>
      </c>
      <c r="AB84">
        <v>0.34682299999999999</v>
      </c>
      <c r="AC84">
        <v>0.80832499999999996</v>
      </c>
      <c r="AD84">
        <v>0.21126800000000001</v>
      </c>
      <c r="AE84">
        <v>3.8471000000000002</v>
      </c>
      <c r="AF84">
        <v>0.30459799999999998</v>
      </c>
      <c r="AH84">
        <v>-0.63144900000000004</v>
      </c>
      <c r="AI84">
        <v>81.463499999999996</v>
      </c>
      <c r="AJ84">
        <v>13.2308</v>
      </c>
      <c r="AK84">
        <v>112.52800000000001</v>
      </c>
      <c r="AL84">
        <v>-0.63144900000000004</v>
      </c>
      <c r="AM84">
        <v>-1.7</v>
      </c>
      <c r="AN84">
        <v>8.0599570274352992</v>
      </c>
      <c r="AO84">
        <v>0.35761308670043901</v>
      </c>
      <c r="AP84">
        <v>2.74193</v>
      </c>
    </row>
    <row r="85" spans="1:42" x14ac:dyDescent="0.45">
      <c r="A85" t="s">
        <v>387</v>
      </c>
      <c r="B85" t="s">
        <v>36</v>
      </c>
      <c r="C85">
        <v>121</v>
      </c>
      <c r="D85">
        <v>488</v>
      </c>
      <c r="E85">
        <v>425</v>
      </c>
      <c r="F85">
        <v>96</v>
      </c>
      <c r="G85">
        <v>56</v>
      </c>
      <c r="H85">
        <v>21</v>
      </c>
      <c r="I85">
        <v>3</v>
      </c>
      <c r="J85">
        <v>16</v>
      </c>
      <c r="K85">
        <v>62</v>
      </c>
      <c r="L85">
        <v>61</v>
      </c>
      <c r="M85">
        <v>57</v>
      </c>
      <c r="N85">
        <v>2</v>
      </c>
      <c r="O85">
        <v>125</v>
      </c>
      <c r="P85">
        <v>4</v>
      </c>
      <c r="Q85">
        <v>2</v>
      </c>
      <c r="R85">
        <v>0</v>
      </c>
      <c r="S85">
        <v>7</v>
      </c>
      <c r="T85">
        <v>7</v>
      </c>
      <c r="U85">
        <v>2</v>
      </c>
      <c r="V85">
        <v>0.225882</v>
      </c>
      <c r="W85">
        <v>0.116803</v>
      </c>
      <c r="X85">
        <v>0.25614799999999999</v>
      </c>
      <c r="Y85">
        <v>0.45600000000000002</v>
      </c>
      <c r="Z85">
        <v>0.32172099999999998</v>
      </c>
      <c r="AA85">
        <v>0.40235300000000002</v>
      </c>
      <c r="AB85">
        <v>0.31582700000000002</v>
      </c>
      <c r="AC85">
        <v>0.724074</v>
      </c>
      <c r="AD85">
        <v>0.17647099999999999</v>
      </c>
      <c r="AE85">
        <v>5.1938000000000004</v>
      </c>
      <c r="AF85">
        <v>0.27972000000000002</v>
      </c>
      <c r="AH85">
        <v>-0.33024500000000001</v>
      </c>
      <c r="AI85">
        <v>58.427399999999999</v>
      </c>
      <c r="AJ85">
        <v>-1.0326</v>
      </c>
      <c r="AK85">
        <v>102.06100000000001</v>
      </c>
      <c r="AL85">
        <v>-0.33024500000000001</v>
      </c>
      <c r="AM85">
        <v>1</v>
      </c>
      <c r="AN85">
        <v>0.87490484118461598</v>
      </c>
      <c r="AO85">
        <v>9.9653148651122994</v>
      </c>
      <c r="AP85">
        <v>2.7337400000000001</v>
      </c>
    </row>
    <row r="86" spans="1:42" x14ac:dyDescent="0.45">
      <c r="A86" t="s">
        <v>77</v>
      </c>
      <c r="B86" t="s">
        <v>25</v>
      </c>
      <c r="C86">
        <v>145</v>
      </c>
      <c r="D86">
        <v>598</v>
      </c>
      <c r="E86">
        <v>532</v>
      </c>
      <c r="F86">
        <v>119</v>
      </c>
      <c r="G86">
        <v>65</v>
      </c>
      <c r="H86">
        <v>31</v>
      </c>
      <c r="I86">
        <v>4</v>
      </c>
      <c r="J86">
        <v>19</v>
      </c>
      <c r="K86">
        <v>71</v>
      </c>
      <c r="L86">
        <v>74</v>
      </c>
      <c r="M86">
        <v>52</v>
      </c>
      <c r="N86">
        <v>0</v>
      </c>
      <c r="O86">
        <v>152</v>
      </c>
      <c r="P86">
        <v>9</v>
      </c>
      <c r="Q86">
        <v>4</v>
      </c>
      <c r="R86">
        <v>1</v>
      </c>
      <c r="S86">
        <v>7</v>
      </c>
      <c r="T86">
        <v>23</v>
      </c>
      <c r="U86">
        <v>5</v>
      </c>
      <c r="V86">
        <v>0.22368399999999999</v>
      </c>
      <c r="W86">
        <v>8.6956500000000006E-2</v>
      </c>
      <c r="X86">
        <v>0.25418099999999999</v>
      </c>
      <c r="Y86">
        <v>0.34210499999999999</v>
      </c>
      <c r="Z86">
        <v>0.301508</v>
      </c>
      <c r="AA86">
        <v>0.40413500000000002</v>
      </c>
      <c r="AB86">
        <v>0.30652600000000002</v>
      </c>
      <c r="AC86">
        <v>0.70564300000000002</v>
      </c>
      <c r="AD86">
        <v>0.180451</v>
      </c>
      <c r="AE86">
        <v>6.4756299999999998</v>
      </c>
      <c r="AF86">
        <v>0.27397300000000002</v>
      </c>
      <c r="AH86">
        <v>1.5187600000000001</v>
      </c>
      <c r="AI86">
        <v>66.978099999999998</v>
      </c>
      <c r="AJ86">
        <v>-5.88476</v>
      </c>
      <c r="AK86">
        <v>95.568399999999997</v>
      </c>
      <c r="AL86">
        <v>1.5187600000000001</v>
      </c>
      <c r="AM86">
        <v>2</v>
      </c>
      <c r="AN86">
        <v>-1.6565747261047301</v>
      </c>
      <c r="AO86">
        <v>8.5917105674743599</v>
      </c>
      <c r="AP86">
        <v>2.7168899999999998</v>
      </c>
    </row>
    <row r="87" spans="1:42" x14ac:dyDescent="0.45">
      <c r="A87" t="s">
        <v>267</v>
      </c>
      <c r="B87" t="s">
        <v>44</v>
      </c>
      <c r="C87">
        <v>148</v>
      </c>
      <c r="D87">
        <v>571</v>
      </c>
      <c r="E87">
        <v>519</v>
      </c>
      <c r="F87">
        <v>135</v>
      </c>
      <c r="G87">
        <v>89</v>
      </c>
      <c r="H87">
        <v>28</v>
      </c>
      <c r="I87">
        <v>4</v>
      </c>
      <c r="J87">
        <v>14</v>
      </c>
      <c r="K87">
        <v>72</v>
      </c>
      <c r="L87">
        <v>68</v>
      </c>
      <c r="M87">
        <v>45</v>
      </c>
      <c r="N87">
        <v>0</v>
      </c>
      <c r="O87">
        <v>121</v>
      </c>
      <c r="P87">
        <v>1</v>
      </c>
      <c r="Q87">
        <v>4</v>
      </c>
      <c r="R87">
        <v>2</v>
      </c>
      <c r="S87">
        <v>4</v>
      </c>
      <c r="T87">
        <v>16</v>
      </c>
      <c r="U87">
        <v>5</v>
      </c>
      <c r="V87">
        <v>0.26011600000000001</v>
      </c>
      <c r="W87">
        <v>7.8809100000000007E-2</v>
      </c>
      <c r="X87">
        <v>0.21190899999999999</v>
      </c>
      <c r="Y87">
        <v>0.37190099999999998</v>
      </c>
      <c r="Z87">
        <v>0.318102</v>
      </c>
      <c r="AA87">
        <v>0.41040500000000002</v>
      </c>
      <c r="AB87">
        <v>0.31589699999999998</v>
      </c>
      <c r="AC87">
        <v>0.72850700000000002</v>
      </c>
      <c r="AD87">
        <v>0.15028900000000001</v>
      </c>
      <c r="AE87">
        <v>5.6307200000000002</v>
      </c>
      <c r="AF87">
        <v>0.31185600000000002</v>
      </c>
      <c r="AH87">
        <v>4.94181E-2</v>
      </c>
      <c r="AI87">
        <v>68.398200000000003</v>
      </c>
      <c r="AJ87">
        <v>-1.17486</v>
      </c>
      <c r="AK87">
        <v>97.5852</v>
      </c>
      <c r="AL87">
        <v>4.94181E-2</v>
      </c>
      <c r="AM87">
        <v>7.3</v>
      </c>
      <c r="AN87">
        <v>-1.60270268842577</v>
      </c>
      <c r="AO87">
        <v>9.3980307579040492</v>
      </c>
      <c r="AP87">
        <v>2.71122</v>
      </c>
    </row>
    <row r="88" spans="1:42" x14ac:dyDescent="0.45">
      <c r="A88" t="s">
        <v>388</v>
      </c>
      <c r="B88" t="s">
        <v>113</v>
      </c>
      <c r="C88">
        <v>132</v>
      </c>
      <c r="D88">
        <v>523</v>
      </c>
      <c r="E88">
        <v>474</v>
      </c>
      <c r="F88">
        <v>123</v>
      </c>
      <c r="G88">
        <v>74</v>
      </c>
      <c r="H88">
        <v>30</v>
      </c>
      <c r="I88">
        <v>3</v>
      </c>
      <c r="J88">
        <v>16</v>
      </c>
      <c r="K88">
        <v>66</v>
      </c>
      <c r="L88">
        <v>71</v>
      </c>
      <c r="M88">
        <v>43</v>
      </c>
      <c r="N88">
        <v>2</v>
      </c>
      <c r="O88">
        <v>143</v>
      </c>
      <c r="P88">
        <v>2</v>
      </c>
      <c r="Q88">
        <v>4</v>
      </c>
      <c r="R88">
        <v>0</v>
      </c>
      <c r="S88">
        <v>5</v>
      </c>
      <c r="T88">
        <v>25</v>
      </c>
      <c r="U88">
        <v>2</v>
      </c>
      <c r="V88">
        <v>0.259494</v>
      </c>
      <c r="W88">
        <v>8.2217999999999999E-2</v>
      </c>
      <c r="X88">
        <v>0.27342300000000003</v>
      </c>
      <c r="Y88">
        <v>0.30069899999999999</v>
      </c>
      <c r="Z88">
        <v>0.32122400000000001</v>
      </c>
      <c r="AA88">
        <v>0.43670900000000001</v>
      </c>
      <c r="AB88">
        <v>0.32509900000000003</v>
      </c>
      <c r="AC88">
        <v>0.75793299999999997</v>
      </c>
      <c r="AD88">
        <v>0.17721500000000001</v>
      </c>
      <c r="AE88">
        <v>6.5952299999999999</v>
      </c>
      <c r="AF88">
        <v>0.33542300000000003</v>
      </c>
      <c r="AH88">
        <v>3.25434</v>
      </c>
      <c r="AI88">
        <v>66.645399999999995</v>
      </c>
      <c r="AJ88">
        <v>2.9208500000000002</v>
      </c>
      <c r="AK88">
        <v>110.95699999999999</v>
      </c>
      <c r="AL88">
        <v>3.25434</v>
      </c>
      <c r="AM88">
        <v>5</v>
      </c>
      <c r="AN88">
        <v>10.120716571807799</v>
      </c>
      <c r="AO88">
        <v>-0.76499128341674805</v>
      </c>
      <c r="AP88">
        <v>2.70425</v>
      </c>
    </row>
    <row r="89" spans="1:42" x14ac:dyDescent="0.45">
      <c r="A89" t="s">
        <v>389</v>
      </c>
      <c r="B89" t="s">
        <v>25</v>
      </c>
      <c r="C89">
        <v>124</v>
      </c>
      <c r="D89">
        <v>536</v>
      </c>
      <c r="E89">
        <v>476</v>
      </c>
      <c r="F89">
        <v>122</v>
      </c>
      <c r="G89">
        <v>90</v>
      </c>
      <c r="H89">
        <v>19</v>
      </c>
      <c r="I89">
        <v>2</v>
      </c>
      <c r="J89">
        <v>11</v>
      </c>
      <c r="K89">
        <v>61</v>
      </c>
      <c r="L89">
        <v>51</v>
      </c>
      <c r="M89">
        <v>54</v>
      </c>
      <c r="N89">
        <v>1</v>
      </c>
      <c r="O89">
        <v>98</v>
      </c>
      <c r="P89">
        <v>3</v>
      </c>
      <c r="Q89">
        <v>3</v>
      </c>
      <c r="R89">
        <v>0</v>
      </c>
      <c r="S89">
        <v>12</v>
      </c>
      <c r="T89">
        <v>3</v>
      </c>
      <c r="U89">
        <v>2</v>
      </c>
      <c r="V89">
        <v>0.256303</v>
      </c>
      <c r="W89">
        <v>0.100746</v>
      </c>
      <c r="X89">
        <v>0.182836</v>
      </c>
      <c r="Y89">
        <v>0.55101999999999995</v>
      </c>
      <c r="Z89">
        <v>0.333955</v>
      </c>
      <c r="AA89">
        <v>0.37395</v>
      </c>
      <c r="AB89">
        <v>0.31271700000000002</v>
      </c>
      <c r="AC89">
        <v>0.70790500000000001</v>
      </c>
      <c r="AD89">
        <v>0.117647</v>
      </c>
      <c r="AE89">
        <v>3.2081300000000001</v>
      </c>
      <c r="AF89">
        <v>0.3</v>
      </c>
      <c r="AH89">
        <v>-1.3691</v>
      </c>
      <c r="AI89">
        <v>62.7898</v>
      </c>
      <c r="AJ89">
        <v>-2.5186799999999998</v>
      </c>
      <c r="AK89">
        <v>99.8596</v>
      </c>
      <c r="AL89">
        <v>-1.3691</v>
      </c>
      <c r="AM89">
        <v>8.4</v>
      </c>
      <c r="AN89">
        <v>-1.4592721834778699</v>
      </c>
      <c r="AO89">
        <v>10.3694293498992</v>
      </c>
      <c r="AP89">
        <v>2.7038500000000001</v>
      </c>
    </row>
    <row r="90" spans="1:42" x14ac:dyDescent="0.45">
      <c r="A90" t="s">
        <v>203</v>
      </c>
      <c r="B90" t="s">
        <v>61</v>
      </c>
      <c r="C90">
        <v>126</v>
      </c>
      <c r="D90">
        <v>564</v>
      </c>
      <c r="E90">
        <v>495</v>
      </c>
      <c r="F90">
        <v>123</v>
      </c>
      <c r="G90">
        <v>71</v>
      </c>
      <c r="H90">
        <v>28</v>
      </c>
      <c r="I90">
        <v>2</v>
      </c>
      <c r="J90">
        <v>22</v>
      </c>
      <c r="K90">
        <v>81</v>
      </c>
      <c r="L90">
        <v>75</v>
      </c>
      <c r="M90">
        <v>55</v>
      </c>
      <c r="N90">
        <v>0</v>
      </c>
      <c r="O90">
        <v>148</v>
      </c>
      <c r="P90">
        <v>10</v>
      </c>
      <c r="Q90">
        <v>4</v>
      </c>
      <c r="R90">
        <v>0</v>
      </c>
      <c r="S90">
        <v>7</v>
      </c>
      <c r="T90">
        <v>3</v>
      </c>
      <c r="U90">
        <v>1</v>
      </c>
      <c r="V90">
        <v>0.24848500000000001</v>
      </c>
      <c r="W90">
        <v>9.7517699999999999E-2</v>
      </c>
      <c r="X90">
        <v>0.26241100000000001</v>
      </c>
      <c r="Y90">
        <v>0.37162200000000001</v>
      </c>
      <c r="Z90">
        <v>0.33333299999999999</v>
      </c>
      <c r="AA90">
        <v>0.446465</v>
      </c>
      <c r="AB90">
        <v>0.33731899999999998</v>
      </c>
      <c r="AC90">
        <v>0.77979799999999999</v>
      </c>
      <c r="AD90">
        <v>0.19797999999999999</v>
      </c>
      <c r="AE90">
        <v>4.1255899999999999</v>
      </c>
      <c r="AF90">
        <v>0.30699100000000001</v>
      </c>
      <c r="AH90">
        <v>-0.86997500000000005</v>
      </c>
      <c r="AI90">
        <v>77.593800000000002</v>
      </c>
      <c r="AJ90">
        <v>8.8736499999999996</v>
      </c>
      <c r="AK90">
        <v>112.23099999999999</v>
      </c>
      <c r="AL90">
        <v>-0.86997500000000005</v>
      </c>
      <c r="AM90">
        <v>-2</v>
      </c>
      <c r="AN90">
        <v>7.6759045124053902</v>
      </c>
      <c r="AO90">
        <v>7.2310447692871094E-2</v>
      </c>
      <c r="AP90">
        <v>2.6887699999999999</v>
      </c>
    </row>
    <row r="91" spans="1:42" x14ac:dyDescent="0.45">
      <c r="A91" t="s">
        <v>211</v>
      </c>
      <c r="B91" t="s">
        <v>149</v>
      </c>
      <c r="C91">
        <v>149</v>
      </c>
      <c r="D91">
        <v>626</v>
      </c>
      <c r="E91">
        <v>553</v>
      </c>
      <c r="F91">
        <v>146</v>
      </c>
      <c r="G91">
        <v>92</v>
      </c>
      <c r="H91">
        <v>28</v>
      </c>
      <c r="I91">
        <v>5</v>
      </c>
      <c r="J91">
        <v>21</v>
      </c>
      <c r="K91">
        <v>80</v>
      </c>
      <c r="L91">
        <v>84</v>
      </c>
      <c r="M91">
        <v>60</v>
      </c>
      <c r="N91">
        <v>4</v>
      </c>
      <c r="O91">
        <v>132</v>
      </c>
      <c r="P91">
        <v>9</v>
      </c>
      <c r="Q91">
        <v>4</v>
      </c>
      <c r="R91">
        <v>0</v>
      </c>
      <c r="S91">
        <v>12</v>
      </c>
      <c r="T91">
        <v>8</v>
      </c>
      <c r="U91">
        <v>2</v>
      </c>
      <c r="V91">
        <v>0.26401400000000003</v>
      </c>
      <c r="W91">
        <v>9.5846600000000004E-2</v>
      </c>
      <c r="X91">
        <v>0.21086299999999999</v>
      </c>
      <c r="Y91">
        <v>0.45454499999999998</v>
      </c>
      <c r="Z91">
        <v>0.34344999999999998</v>
      </c>
      <c r="AA91">
        <v>0.44665500000000002</v>
      </c>
      <c r="AB91">
        <v>0.33995799999999998</v>
      </c>
      <c r="AC91">
        <v>0.79010499999999995</v>
      </c>
      <c r="AD91">
        <v>0.18264</v>
      </c>
      <c r="AE91">
        <v>5.0004400000000002</v>
      </c>
      <c r="AF91">
        <v>0.30940600000000001</v>
      </c>
      <c r="AH91">
        <v>-0.45385999999999999</v>
      </c>
      <c r="AI91">
        <v>87.4953</v>
      </c>
      <c r="AJ91">
        <v>11.2209</v>
      </c>
      <c r="AK91">
        <v>111.64100000000001</v>
      </c>
      <c r="AL91">
        <v>-0.45385999999999999</v>
      </c>
      <c r="AM91">
        <v>3.4</v>
      </c>
      <c r="AN91">
        <v>8.5739744305610603</v>
      </c>
      <c r="AO91">
        <v>-3.5003528594970699</v>
      </c>
      <c r="AP91">
        <v>2.6327099999999999</v>
      </c>
    </row>
    <row r="92" spans="1:42" x14ac:dyDescent="0.45">
      <c r="A92" t="s">
        <v>390</v>
      </c>
      <c r="B92" t="s">
        <v>76</v>
      </c>
      <c r="C92">
        <v>128</v>
      </c>
      <c r="D92">
        <v>560</v>
      </c>
      <c r="E92">
        <v>503</v>
      </c>
      <c r="F92">
        <v>143</v>
      </c>
      <c r="G92">
        <v>99</v>
      </c>
      <c r="H92">
        <v>30</v>
      </c>
      <c r="I92">
        <v>4</v>
      </c>
      <c r="J92">
        <v>10</v>
      </c>
      <c r="K92">
        <v>75</v>
      </c>
      <c r="L92">
        <v>67</v>
      </c>
      <c r="M92">
        <v>42</v>
      </c>
      <c r="N92">
        <v>1</v>
      </c>
      <c r="O92">
        <v>89</v>
      </c>
      <c r="P92">
        <v>12</v>
      </c>
      <c r="Q92">
        <v>3</v>
      </c>
      <c r="R92">
        <v>0</v>
      </c>
      <c r="S92">
        <v>12</v>
      </c>
      <c r="T92">
        <v>11</v>
      </c>
      <c r="U92">
        <v>3</v>
      </c>
      <c r="V92">
        <v>0.28429399999999999</v>
      </c>
      <c r="W92">
        <v>7.4999999999999997E-2</v>
      </c>
      <c r="X92">
        <v>0.15892899999999999</v>
      </c>
      <c r="Y92">
        <v>0.47191</v>
      </c>
      <c r="Z92">
        <v>0.35178599999999999</v>
      </c>
      <c r="AA92">
        <v>0.41948299999999999</v>
      </c>
      <c r="AB92">
        <v>0.336752</v>
      </c>
      <c r="AC92">
        <v>0.77126899999999998</v>
      </c>
      <c r="AD92">
        <v>0.135189</v>
      </c>
      <c r="AE92">
        <v>5.4321900000000003</v>
      </c>
      <c r="AF92">
        <v>0.32678099999999999</v>
      </c>
      <c r="AH92">
        <v>-0.23741300000000001</v>
      </c>
      <c r="AI92">
        <v>76.779799999999994</v>
      </c>
      <c r="AJ92">
        <v>8.5470500000000005</v>
      </c>
      <c r="AK92">
        <v>108.273</v>
      </c>
      <c r="AL92">
        <v>-0.23741300000000001</v>
      </c>
      <c r="AM92">
        <v>-4.2</v>
      </c>
      <c r="AN92">
        <v>5.3136783093214</v>
      </c>
      <c r="AO92">
        <v>1.9728398323059</v>
      </c>
      <c r="AP92">
        <v>2.62323</v>
      </c>
    </row>
    <row r="93" spans="1:42" x14ac:dyDescent="0.45">
      <c r="A93" t="s">
        <v>278</v>
      </c>
      <c r="B93" t="s">
        <v>40</v>
      </c>
      <c r="C93">
        <v>145</v>
      </c>
      <c r="D93">
        <v>575</v>
      </c>
      <c r="E93">
        <v>520</v>
      </c>
      <c r="F93">
        <v>146</v>
      </c>
      <c r="G93">
        <v>106</v>
      </c>
      <c r="H93">
        <v>29</v>
      </c>
      <c r="I93">
        <v>2</v>
      </c>
      <c r="J93">
        <v>9</v>
      </c>
      <c r="K93">
        <v>65</v>
      </c>
      <c r="L93">
        <v>57</v>
      </c>
      <c r="M93">
        <v>37</v>
      </c>
      <c r="N93">
        <v>1</v>
      </c>
      <c r="O93">
        <v>62</v>
      </c>
      <c r="P93">
        <v>14</v>
      </c>
      <c r="Q93">
        <v>3</v>
      </c>
      <c r="R93">
        <v>1</v>
      </c>
      <c r="S93">
        <v>7</v>
      </c>
      <c r="T93">
        <v>6</v>
      </c>
      <c r="U93">
        <v>1</v>
      </c>
      <c r="V93">
        <v>0.28076899999999999</v>
      </c>
      <c r="W93">
        <v>6.4347799999999997E-2</v>
      </c>
      <c r="X93">
        <v>0.10782600000000001</v>
      </c>
      <c r="Y93">
        <v>0.59677400000000003</v>
      </c>
      <c r="Z93">
        <v>0.34320600000000001</v>
      </c>
      <c r="AA93">
        <v>0.39615400000000001</v>
      </c>
      <c r="AB93">
        <v>0.32462299999999999</v>
      </c>
      <c r="AC93">
        <v>0.73935899999999999</v>
      </c>
      <c r="AD93">
        <v>0.115385</v>
      </c>
      <c r="AE93">
        <v>4.1637500000000003</v>
      </c>
      <c r="AF93">
        <v>0.30309700000000001</v>
      </c>
      <c r="AH93">
        <v>-0.42407699999999998</v>
      </c>
      <c r="AI93">
        <v>73.044300000000007</v>
      </c>
      <c r="AJ93">
        <v>2.98394</v>
      </c>
      <c r="AK93">
        <v>107.313</v>
      </c>
      <c r="AL93">
        <v>-0.42407699999999998</v>
      </c>
      <c r="AM93">
        <v>-0.3</v>
      </c>
      <c r="AN93">
        <v>4.7854535281658102</v>
      </c>
      <c r="AO93">
        <v>1.8127278685569701</v>
      </c>
      <c r="AP93">
        <v>2.6114600000000001</v>
      </c>
    </row>
    <row r="94" spans="1:42" x14ac:dyDescent="0.45">
      <c r="A94" t="s">
        <v>220</v>
      </c>
      <c r="B94" t="s">
        <v>34</v>
      </c>
      <c r="C94">
        <v>144</v>
      </c>
      <c r="D94">
        <v>607</v>
      </c>
      <c r="E94">
        <v>549</v>
      </c>
      <c r="F94">
        <v>141</v>
      </c>
      <c r="G94">
        <v>79</v>
      </c>
      <c r="H94">
        <v>33</v>
      </c>
      <c r="I94">
        <v>1</v>
      </c>
      <c r="J94">
        <v>28</v>
      </c>
      <c r="K94">
        <v>78</v>
      </c>
      <c r="L94">
        <v>88</v>
      </c>
      <c r="M94">
        <v>47</v>
      </c>
      <c r="N94">
        <v>1</v>
      </c>
      <c r="O94">
        <v>130</v>
      </c>
      <c r="P94">
        <v>7</v>
      </c>
      <c r="Q94">
        <v>4</v>
      </c>
      <c r="R94">
        <v>0</v>
      </c>
      <c r="S94">
        <v>12</v>
      </c>
      <c r="T94">
        <v>3</v>
      </c>
      <c r="U94">
        <v>1</v>
      </c>
      <c r="V94">
        <v>0.25683099999999998</v>
      </c>
      <c r="W94">
        <v>7.7429999999999999E-2</v>
      </c>
      <c r="X94">
        <v>0.214168</v>
      </c>
      <c r="Y94">
        <v>0.36153800000000003</v>
      </c>
      <c r="Z94">
        <v>0.32125199999999998</v>
      </c>
      <c r="AA94">
        <v>0.47358800000000001</v>
      </c>
      <c r="AB94">
        <v>0.33917799999999998</v>
      </c>
      <c r="AC94">
        <v>0.79483999999999999</v>
      </c>
      <c r="AD94">
        <v>0.21675800000000001</v>
      </c>
      <c r="AE94">
        <v>3.18743</v>
      </c>
      <c r="AF94">
        <v>0.286076</v>
      </c>
      <c r="AH94">
        <v>-0.83915399999999996</v>
      </c>
      <c r="AI94">
        <v>84.4465</v>
      </c>
      <c r="AJ94">
        <v>10.4871</v>
      </c>
      <c r="AK94">
        <v>118.438</v>
      </c>
      <c r="AL94">
        <v>-0.83915399999999996</v>
      </c>
      <c r="AM94">
        <v>-0.5</v>
      </c>
      <c r="AN94">
        <v>12.5710858106613</v>
      </c>
      <c r="AO94">
        <v>-7.19091701507568</v>
      </c>
      <c r="AP94">
        <v>2.59232</v>
      </c>
    </row>
    <row r="95" spans="1:42" x14ac:dyDescent="0.45">
      <c r="A95" t="s">
        <v>226</v>
      </c>
      <c r="B95" t="s">
        <v>38</v>
      </c>
      <c r="C95">
        <v>141</v>
      </c>
      <c r="D95">
        <v>581</v>
      </c>
      <c r="E95">
        <v>529</v>
      </c>
      <c r="F95">
        <v>136</v>
      </c>
      <c r="G95">
        <v>96</v>
      </c>
      <c r="H95">
        <v>26</v>
      </c>
      <c r="I95">
        <v>2</v>
      </c>
      <c r="J95">
        <v>12</v>
      </c>
      <c r="K95">
        <v>69</v>
      </c>
      <c r="L95">
        <v>65</v>
      </c>
      <c r="M95">
        <v>43</v>
      </c>
      <c r="N95">
        <v>1</v>
      </c>
      <c r="O95">
        <v>107</v>
      </c>
      <c r="P95">
        <v>3</v>
      </c>
      <c r="Q95">
        <v>5</v>
      </c>
      <c r="R95">
        <v>1</v>
      </c>
      <c r="S95">
        <v>8</v>
      </c>
      <c r="T95">
        <v>21</v>
      </c>
      <c r="U95">
        <v>3</v>
      </c>
      <c r="V95">
        <v>0.25708900000000001</v>
      </c>
      <c r="W95">
        <v>7.4010300000000001E-2</v>
      </c>
      <c r="X95">
        <v>0.184165</v>
      </c>
      <c r="Y95">
        <v>0.40186899999999998</v>
      </c>
      <c r="Z95">
        <v>0.31379299999999999</v>
      </c>
      <c r="AA95">
        <v>0.381853</v>
      </c>
      <c r="AB95">
        <v>0.30337500000000001</v>
      </c>
      <c r="AC95">
        <v>0.69564599999999999</v>
      </c>
      <c r="AD95">
        <v>0.124764</v>
      </c>
      <c r="AE95">
        <v>5.6256700000000004</v>
      </c>
      <c r="AF95">
        <v>0.29879499999999998</v>
      </c>
      <c r="AH95">
        <v>1.84734</v>
      </c>
      <c r="AI95">
        <v>63.553800000000003</v>
      </c>
      <c r="AJ95">
        <v>-7.2377000000000002</v>
      </c>
      <c r="AK95">
        <v>87.983500000000006</v>
      </c>
      <c r="AL95">
        <v>1.84734</v>
      </c>
      <c r="AM95">
        <v>10.7</v>
      </c>
      <c r="AN95">
        <v>-6.8017721176147399</v>
      </c>
      <c r="AO95">
        <v>12.8347735404968</v>
      </c>
      <c r="AP95">
        <v>2.5754899999999998</v>
      </c>
    </row>
    <row r="96" spans="1:42" x14ac:dyDescent="0.45">
      <c r="A96" t="s">
        <v>391</v>
      </c>
      <c r="B96" t="s">
        <v>40</v>
      </c>
      <c r="C96">
        <v>128</v>
      </c>
      <c r="D96">
        <v>483</v>
      </c>
      <c r="E96">
        <v>422</v>
      </c>
      <c r="F96">
        <v>94</v>
      </c>
      <c r="G96">
        <v>56</v>
      </c>
      <c r="H96">
        <v>17</v>
      </c>
      <c r="I96">
        <v>0</v>
      </c>
      <c r="J96">
        <v>21</v>
      </c>
      <c r="K96">
        <v>59</v>
      </c>
      <c r="L96">
        <v>71</v>
      </c>
      <c r="M96">
        <v>51</v>
      </c>
      <c r="N96">
        <v>1</v>
      </c>
      <c r="O96">
        <v>129</v>
      </c>
      <c r="P96">
        <v>7</v>
      </c>
      <c r="Q96">
        <v>3</v>
      </c>
      <c r="R96">
        <v>0</v>
      </c>
      <c r="S96">
        <v>16</v>
      </c>
      <c r="T96">
        <v>2</v>
      </c>
      <c r="U96">
        <v>1</v>
      </c>
      <c r="V96">
        <v>0.222749</v>
      </c>
      <c r="W96">
        <v>0.10559</v>
      </c>
      <c r="X96">
        <v>0.26708100000000001</v>
      </c>
      <c r="Y96">
        <v>0.39534900000000001</v>
      </c>
      <c r="Z96">
        <v>0.31469999999999998</v>
      </c>
      <c r="AA96">
        <v>0.41232200000000002</v>
      </c>
      <c r="AB96">
        <v>0.31645099999999998</v>
      </c>
      <c r="AC96">
        <v>0.72702199999999995</v>
      </c>
      <c r="AD96">
        <v>0.18957299999999999</v>
      </c>
      <c r="AE96">
        <v>2.4447899999999998</v>
      </c>
      <c r="AF96">
        <v>0.265455</v>
      </c>
      <c r="AH96">
        <v>-0.89275700000000002</v>
      </c>
      <c r="AI96">
        <v>58.078899999999997</v>
      </c>
      <c r="AJ96">
        <v>-0.77181900000000003</v>
      </c>
      <c r="AK96">
        <v>101.834</v>
      </c>
      <c r="AL96">
        <v>-0.89275700000000002</v>
      </c>
      <c r="AM96">
        <v>0.2</v>
      </c>
      <c r="AN96">
        <v>0.204919278621673</v>
      </c>
      <c r="AO96">
        <v>9.0734569579362798</v>
      </c>
      <c r="AP96">
        <v>2.56616</v>
      </c>
    </row>
    <row r="97" spans="1:42" x14ac:dyDescent="0.45">
      <c r="A97" t="s">
        <v>392</v>
      </c>
      <c r="B97" t="s">
        <v>61</v>
      </c>
      <c r="C97">
        <v>136</v>
      </c>
      <c r="D97">
        <v>562</v>
      </c>
      <c r="E97">
        <v>492</v>
      </c>
      <c r="F97">
        <v>134</v>
      </c>
      <c r="G97">
        <v>81</v>
      </c>
      <c r="H97">
        <v>27</v>
      </c>
      <c r="I97">
        <v>4</v>
      </c>
      <c r="J97">
        <v>22</v>
      </c>
      <c r="K97">
        <v>74</v>
      </c>
      <c r="L97">
        <v>72</v>
      </c>
      <c r="M97">
        <v>61</v>
      </c>
      <c r="N97">
        <v>3</v>
      </c>
      <c r="O97">
        <v>125</v>
      </c>
      <c r="P97">
        <v>3</v>
      </c>
      <c r="Q97">
        <v>6</v>
      </c>
      <c r="R97">
        <v>0</v>
      </c>
      <c r="S97">
        <v>8</v>
      </c>
      <c r="T97">
        <v>6</v>
      </c>
      <c r="U97">
        <v>6</v>
      </c>
      <c r="V97">
        <v>0.27235799999999999</v>
      </c>
      <c r="W97">
        <v>0.108541</v>
      </c>
      <c r="X97">
        <v>0.22242000000000001</v>
      </c>
      <c r="Y97">
        <v>0.48799999999999999</v>
      </c>
      <c r="Z97">
        <v>0.35231299999999999</v>
      </c>
      <c r="AA97">
        <v>0.47764200000000001</v>
      </c>
      <c r="AB97">
        <v>0.35415600000000003</v>
      </c>
      <c r="AC97">
        <v>0.829955</v>
      </c>
      <c r="AD97">
        <v>0.205285</v>
      </c>
      <c r="AE97">
        <v>4.1656399999999998</v>
      </c>
      <c r="AF97">
        <v>0.31908799999999998</v>
      </c>
      <c r="AH97">
        <v>-2.4266000000000001</v>
      </c>
      <c r="AI97">
        <v>85.176900000000003</v>
      </c>
      <c r="AJ97">
        <v>16.700500000000002</v>
      </c>
      <c r="AK97">
        <v>123.518</v>
      </c>
      <c r="AL97">
        <v>-2.4266000000000001</v>
      </c>
      <c r="AM97">
        <v>-1.2</v>
      </c>
      <c r="AN97">
        <v>13.9473094940185</v>
      </c>
      <c r="AO97">
        <v>-7.3948853015899596</v>
      </c>
      <c r="AP97">
        <v>2.5627300000000002</v>
      </c>
    </row>
    <row r="98" spans="1:42" x14ac:dyDescent="0.45">
      <c r="A98" t="s">
        <v>393</v>
      </c>
      <c r="B98" t="s">
        <v>149</v>
      </c>
      <c r="C98">
        <v>124</v>
      </c>
      <c r="D98">
        <v>515</v>
      </c>
      <c r="E98">
        <v>473</v>
      </c>
      <c r="F98">
        <v>121</v>
      </c>
      <c r="G98">
        <v>79</v>
      </c>
      <c r="H98">
        <v>27</v>
      </c>
      <c r="I98">
        <v>4</v>
      </c>
      <c r="J98">
        <v>11</v>
      </c>
      <c r="K98">
        <v>61</v>
      </c>
      <c r="L98">
        <v>56</v>
      </c>
      <c r="M98">
        <v>38</v>
      </c>
      <c r="N98">
        <v>1</v>
      </c>
      <c r="O98">
        <v>103</v>
      </c>
      <c r="P98">
        <v>2</v>
      </c>
      <c r="Q98">
        <v>2</v>
      </c>
      <c r="R98">
        <v>0</v>
      </c>
      <c r="S98">
        <v>12</v>
      </c>
      <c r="T98">
        <v>11</v>
      </c>
      <c r="U98">
        <v>4</v>
      </c>
      <c r="V98">
        <v>0.25581399999999999</v>
      </c>
      <c r="W98">
        <v>7.3786400000000002E-2</v>
      </c>
      <c r="X98">
        <v>0.2</v>
      </c>
      <c r="Y98">
        <v>0.36893199999999998</v>
      </c>
      <c r="Z98">
        <v>0.31262099999999998</v>
      </c>
      <c r="AA98">
        <v>0.39957700000000002</v>
      </c>
      <c r="AB98">
        <v>0.30899399999999999</v>
      </c>
      <c r="AC98">
        <v>0.71219900000000003</v>
      </c>
      <c r="AD98">
        <v>0.143763</v>
      </c>
      <c r="AE98">
        <v>5.4961200000000003</v>
      </c>
      <c r="AF98">
        <v>0.30470900000000001</v>
      </c>
      <c r="AH98">
        <v>-0.39751700000000001</v>
      </c>
      <c r="AI98">
        <v>58.737499999999997</v>
      </c>
      <c r="AJ98">
        <v>-4.0122400000000003</v>
      </c>
      <c r="AK98">
        <v>90.883499999999998</v>
      </c>
      <c r="AL98">
        <v>-0.39751700000000001</v>
      </c>
      <c r="AM98">
        <v>12</v>
      </c>
      <c r="AN98">
        <v>-6.2139377593994096</v>
      </c>
      <c r="AO98">
        <v>13.892269253730699</v>
      </c>
      <c r="AP98">
        <v>2.5153300000000001</v>
      </c>
    </row>
    <row r="99" spans="1:42" x14ac:dyDescent="0.45">
      <c r="A99" t="s">
        <v>394</v>
      </c>
      <c r="B99" t="s">
        <v>101</v>
      </c>
      <c r="C99">
        <v>105</v>
      </c>
      <c r="D99">
        <v>420</v>
      </c>
      <c r="E99">
        <v>380</v>
      </c>
      <c r="F99">
        <v>86</v>
      </c>
      <c r="G99">
        <v>56</v>
      </c>
      <c r="H99">
        <v>19</v>
      </c>
      <c r="I99">
        <v>1</v>
      </c>
      <c r="J99">
        <v>10</v>
      </c>
      <c r="K99">
        <v>44</v>
      </c>
      <c r="L99">
        <v>46</v>
      </c>
      <c r="M99">
        <v>34</v>
      </c>
      <c r="N99">
        <v>0</v>
      </c>
      <c r="O99">
        <v>113</v>
      </c>
      <c r="P99">
        <v>3</v>
      </c>
      <c r="Q99">
        <v>2</v>
      </c>
      <c r="R99">
        <v>1</v>
      </c>
      <c r="S99">
        <v>7</v>
      </c>
      <c r="T99">
        <v>2</v>
      </c>
      <c r="U99">
        <v>1</v>
      </c>
      <c r="V99">
        <v>0.22631599999999999</v>
      </c>
      <c r="W99">
        <v>8.0952399999999994E-2</v>
      </c>
      <c r="X99">
        <v>0.26904800000000001</v>
      </c>
      <c r="Y99">
        <v>0.30088500000000001</v>
      </c>
      <c r="Z99">
        <v>0.29355599999999998</v>
      </c>
      <c r="AA99">
        <v>0.36052600000000001</v>
      </c>
      <c r="AB99">
        <v>0.28759400000000002</v>
      </c>
      <c r="AC99">
        <v>0.65408200000000005</v>
      </c>
      <c r="AD99">
        <v>0.134211</v>
      </c>
      <c r="AE99">
        <v>3.0538099999999999</v>
      </c>
      <c r="AF99">
        <v>0.29343599999999997</v>
      </c>
      <c r="AH99">
        <v>-0.73865499999999995</v>
      </c>
      <c r="AI99">
        <v>40.438000000000002</v>
      </c>
      <c r="AJ99">
        <v>-10.736499999999999</v>
      </c>
      <c r="AK99">
        <v>81.6828</v>
      </c>
      <c r="AL99">
        <v>-0.73865499999999995</v>
      </c>
      <c r="AM99">
        <v>13.3</v>
      </c>
      <c r="AN99">
        <v>-10.2693952918052</v>
      </c>
      <c r="AO99">
        <v>21.016049385070801</v>
      </c>
      <c r="AP99">
        <v>2.4985400000000002</v>
      </c>
    </row>
    <row r="100" spans="1:42" x14ac:dyDescent="0.45">
      <c r="A100" t="s">
        <v>395</v>
      </c>
      <c r="B100" t="s">
        <v>141</v>
      </c>
      <c r="C100">
        <v>136</v>
      </c>
      <c r="D100">
        <v>504</v>
      </c>
      <c r="E100">
        <v>426</v>
      </c>
      <c r="F100">
        <v>103</v>
      </c>
      <c r="G100">
        <v>58</v>
      </c>
      <c r="H100">
        <v>24</v>
      </c>
      <c r="I100">
        <v>2</v>
      </c>
      <c r="J100">
        <v>19</v>
      </c>
      <c r="K100">
        <v>76</v>
      </c>
      <c r="L100">
        <v>60</v>
      </c>
      <c r="M100">
        <v>68</v>
      </c>
      <c r="N100">
        <v>2</v>
      </c>
      <c r="O100">
        <v>102</v>
      </c>
      <c r="P100">
        <v>2</v>
      </c>
      <c r="Q100">
        <v>7</v>
      </c>
      <c r="R100">
        <v>1</v>
      </c>
      <c r="S100">
        <v>6</v>
      </c>
      <c r="T100">
        <v>8</v>
      </c>
      <c r="U100">
        <v>1</v>
      </c>
      <c r="V100">
        <v>0.241784</v>
      </c>
      <c r="W100">
        <v>0.13492100000000001</v>
      </c>
      <c r="X100">
        <v>0.20238100000000001</v>
      </c>
      <c r="Y100">
        <v>0.66666700000000001</v>
      </c>
      <c r="Z100">
        <v>0.34393600000000002</v>
      </c>
      <c r="AA100">
        <v>0.44131500000000001</v>
      </c>
      <c r="AB100">
        <v>0.338592</v>
      </c>
      <c r="AC100">
        <v>0.78525100000000003</v>
      </c>
      <c r="AD100">
        <v>0.19953099999999999</v>
      </c>
      <c r="AE100">
        <v>5.2081999999999997</v>
      </c>
      <c r="AF100">
        <v>0.269231</v>
      </c>
      <c r="AH100">
        <v>0.20707600000000001</v>
      </c>
      <c r="AI100">
        <v>69.871899999999997</v>
      </c>
      <c r="AJ100">
        <v>8.4624199999999998</v>
      </c>
      <c r="AK100">
        <v>114.45699999999999</v>
      </c>
      <c r="AL100">
        <v>0.20707600000000001</v>
      </c>
      <c r="AM100">
        <v>-3.7</v>
      </c>
      <c r="AN100">
        <v>9.23356088995933</v>
      </c>
      <c r="AO100">
        <v>-1.8481482267379701</v>
      </c>
      <c r="AP100">
        <v>2.44875</v>
      </c>
    </row>
    <row r="101" spans="1:42" x14ac:dyDescent="0.45">
      <c r="A101" t="s">
        <v>210</v>
      </c>
      <c r="B101" t="s">
        <v>141</v>
      </c>
      <c r="C101">
        <v>139</v>
      </c>
      <c r="D101">
        <v>626</v>
      </c>
      <c r="E101">
        <v>569</v>
      </c>
      <c r="F101">
        <v>138</v>
      </c>
      <c r="G101">
        <v>95</v>
      </c>
      <c r="H101">
        <v>24</v>
      </c>
      <c r="I101">
        <v>6</v>
      </c>
      <c r="J101">
        <v>13</v>
      </c>
      <c r="K101">
        <v>87</v>
      </c>
      <c r="L101">
        <v>72</v>
      </c>
      <c r="M101">
        <v>45</v>
      </c>
      <c r="N101">
        <v>0</v>
      </c>
      <c r="O101">
        <v>125</v>
      </c>
      <c r="P101">
        <v>5</v>
      </c>
      <c r="Q101">
        <v>5</v>
      </c>
      <c r="R101">
        <v>2</v>
      </c>
      <c r="S101">
        <v>9</v>
      </c>
      <c r="T101">
        <v>16</v>
      </c>
      <c r="U101">
        <v>3</v>
      </c>
      <c r="V101">
        <v>0.242531</v>
      </c>
      <c r="W101">
        <v>7.1885000000000004E-2</v>
      </c>
      <c r="X101">
        <v>0.199681</v>
      </c>
      <c r="Y101">
        <v>0.36</v>
      </c>
      <c r="Z101">
        <v>0.30128199999999999</v>
      </c>
      <c r="AA101">
        <v>0.37434099999999998</v>
      </c>
      <c r="AB101">
        <v>0.29503699999999999</v>
      </c>
      <c r="AC101">
        <v>0.67562299999999997</v>
      </c>
      <c r="AD101">
        <v>0.13181000000000001</v>
      </c>
      <c r="AE101">
        <v>6.7976999999999999</v>
      </c>
      <c r="AF101">
        <v>0.28669699999999998</v>
      </c>
      <c r="AH101">
        <v>0.816523</v>
      </c>
      <c r="AI101">
        <v>64.141499999999994</v>
      </c>
      <c r="AJ101">
        <v>-12.132999999999999</v>
      </c>
      <c r="AK101">
        <v>85.258499999999998</v>
      </c>
      <c r="AL101">
        <v>0.816523</v>
      </c>
      <c r="AM101">
        <v>6.8</v>
      </c>
      <c r="AN101">
        <v>-10.615837633609701</v>
      </c>
      <c r="AO101">
        <v>13.7003531455993</v>
      </c>
      <c r="AP101">
        <v>2.4343599999999999</v>
      </c>
    </row>
    <row r="102" spans="1:42" x14ac:dyDescent="0.45">
      <c r="A102" t="s">
        <v>221</v>
      </c>
      <c r="B102" t="s">
        <v>215</v>
      </c>
      <c r="C102">
        <v>95</v>
      </c>
      <c r="D102">
        <v>397</v>
      </c>
      <c r="E102">
        <v>347</v>
      </c>
      <c r="F102">
        <v>89</v>
      </c>
      <c r="G102">
        <v>56</v>
      </c>
      <c r="H102">
        <v>11</v>
      </c>
      <c r="I102">
        <v>1</v>
      </c>
      <c r="J102">
        <v>21</v>
      </c>
      <c r="K102">
        <v>49</v>
      </c>
      <c r="L102">
        <v>56</v>
      </c>
      <c r="M102">
        <v>40</v>
      </c>
      <c r="N102">
        <v>1</v>
      </c>
      <c r="O102">
        <v>84</v>
      </c>
      <c r="P102">
        <v>8</v>
      </c>
      <c r="Q102">
        <v>2</v>
      </c>
      <c r="R102">
        <v>0</v>
      </c>
      <c r="S102">
        <v>6</v>
      </c>
      <c r="T102">
        <v>2</v>
      </c>
      <c r="U102">
        <v>2</v>
      </c>
      <c r="V102">
        <v>0.25648399999999999</v>
      </c>
      <c r="W102">
        <v>0.100756</v>
      </c>
      <c r="X102">
        <v>0.211587</v>
      </c>
      <c r="Y102">
        <v>0.47619</v>
      </c>
      <c r="Z102">
        <v>0.34508800000000001</v>
      </c>
      <c r="AA102">
        <v>0.47550399999999998</v>
      </c>
      <c r="AB102">
        <v>0.352794</v>
      </c>
      <c r="AC102">
        <v>0.82059199999999999</v>
      </c>
      <c r="AD102">
        <v>0.21901999999999999</v>
      </c>
      <c r="AE102">
        <v>2.7827500000000001</v>
      </c>
      <c r="AF102">
        <v>0.27868900000000002</v>
      </c>
      <c r="AH102">
        <v>-1.2377800000000001</v>
      </c>
      <c r="AI102">
        <v>59.720700000000001</v>
      </c>
      <c r="AJ102">
        <v>11.3485</v>
      </c>
      <c r="AK102">
        <v>123.657</v>
      </c>
      <c r="AL102">
        <v>-1.2377800000000001</v>
      </c>
      <c r="AM102">
        <v>-6.5</v>
      </c>
      <c r="AN102">
        <v>10.015627503395001</v>
      </c>
      <c r="AO102">
        <v>0.79350376129150302</v>
      </c>
      <c r="AP102">
        <v>2.4224399999999999</v>
      </c>
    </row>
    <row r="103" spans="1:42" x14ac:dyDescent="0.45">
      <c r="A103" t="s">
        <v>194</v>
      </c>
      <c r="B103" t="s">
        <v>52</v>
      </c>
      <c r="C103">
        <v>142</v>
      </c>
      <c r="D103">
        <v>588</v>
      </c>
      <c r="E103">
        <v>517</v>
      </c>
      <c r="F103">
        <v>131</v>
      </c>
      <c r="G103">
        <v>77</v>
      </c>
      <c r="H103">
        <v>30</v>
      </c>
      <c r="I103">
        <v>2</v>
      </c>
      <c r="J103">
        <v>22</v>
      </c>
      <c r="K103">
        <v>73</v>
      </c>
      <c r="L103">
        <v>81</v>
      </c>
      <c r="M103">
        <v>59</v>
      </c>
      <c r="N103">
        <v>2</v>
      </c>
      <c r="O103">
        <v>122</v>
      </c>
      <c r="P103">
        <v>7</v>
      </c>
      <c r="Q103">
        <v>5</v>
      </c>
      <c r="R103">
        <v>0</v>
      </c>
      <c r="S103">
        <v>12</v>
      </c>
      <c r="T103">
        <v>7</v>
      </c>
      <c r="U103">
        <v>1</v>
      </c>
      <c r="V103">
        <v>0.25338500000000003</v>
      </c>
      <c r="W103">
        <v>0.10034</v>
      </c>
      <c r="X103">
        <v>0.207483</v>
      </c>
      <c r="Y103">
        <v>0.48360700000000001</v>
      </c>
      <c r="Z103">
        <v>0.335034</v>
      </c>
      <c r="AA103">
        <v>0.44680900000000001</v>
      </c>
      <c r="AB103">
        <v>0.33659499999999998</v>
      </c>
      <c r="AC103">
        <v>0.78184299999999995</v>
      </c>
      <c r="AD103">
        <v>0.19342400000000001</v>
      </c>
      <c r="AE103">
        <v>4.2330699999999997</v>
      </c>
      <c r="AF103">
        <v>0.28836000000000001</v>
      </c>
      <c r="AH103">
        <v>-0.1085</v>
      </c>
      <c r="AI103">
        <v>80.541899999999998</v>
      </c>
      <c r="AJ103">
        <v>8.8975100000000005</v>
      </c>
      <c r="AK103">
        <v>110.55500000000001</v>
      </c>
      <c r="AL103">
        <v>-0.1085</v>
      </c>
      <c r="AM103">
        <v>7.2</v>
      </c>
      <c r="AN103">
        <v>7.5799966156482697</v>
      </c>
      <c r="AO103">
        <v>-3.6024694442749001</v>
      </c>
      <c r="AP103">
        <v>2.3942999999999999</v>
      </c>
    </row>
    <row r="104" spans="1:42" x14ac:dyDescent="0.45">
      <c r="A104" t="s">
        <v>396</v>
      </c>
      <c r="B104" t="s">
        <v>76</v>
      </c>
      <c r="C104">
        <v>99</v>
      </c>
      <c r="D104">
        <v>411</v>
      </c>
      <c r="E104">
        <v>370</v>
      </c>
      <c r="F104">
        <v>91</v>
      </c>
      <c r="G104">
        <v>51</v>
      </c>
      <c r="H104">
        <v>23</v>
      </c>
      <c r="I104">
        <v>2</v>
      </c>
      <c r="J104">
        <v>15</v>
      </c>
      <c r="K104">
        <v>54</v>
      </c>
      <c r="L104">
        <v>54</v>
      </c>
      <c r="M104">
        <v>33</v>
      </c>
      <c r="N104">
        <v>2</v>
      </c>
      <c r="O104">
        <v>117</v>
      </c>
      <c r="P104">
        <v>5</v>
      </c>
      <c r="Q104">
        <v>3</v>
      </c>
      <c r="R104">
        <v>0</v>
      </c>
      <c r="S104">
        <v>7</v>
      </c>
      <c r="T104">
        <v>15</v>
      </c>
      <c r="U104">
        <v>3</v>
      </c>
      <c r="V104">
        <v>0.245946</v>
      </c>
      <c r="W104">
        <v>8.0292000000000002E-2</v>
      </c>
      <c r="X104">
        <v>0.28467199999999998</v>
      </c>
      <c r="Y104">
        <v>0.282051</v>
      </c>
      <c r="Z104">
        <v>0.31386900000000001</v>
      </c>
      <c r="AA104">
        <v>0.44054100000000002</v>
      </c>
      <c r="AB104">
        <v>0.32278299999999999</v>
      </c>
      <c r="AC104">
        <v>0.754409</v>
      </c>
      <c r="AD104">
        <v>0.19459499999999999</v>
      </c>
      <c r="AE104">
        <v>6.2554400000000001</v>
      </c>
      <c r="AF104">
        <v>0.31535299999999999</v>
      </c>
      <c r="AH104">
        <v>1.06342</v>
      </c>
      <c r="AI104">
        <v>51.582500000000003</v>
      </c>
      <c r="AJ104">
        <v>1.50457</v>
      </c>
      <c r="AK104">
        <v>98.590299999999999</v>
      </c>
      <c r="AL104">
        <v>1.06342</v>
      </c>
      <c r="AM104">
        <v>5.0999999999999996</v>
      </c>
      <c r="AN104">
        <v>0.36917471885681102</v>
      </c>
      <c r="AO104">
        <v>9.6304230690002406</v>
      </c>
      <c r="AP104">
        <v>2.3891300000000002</v>
      </c>
    </row>
    <row r="105" spans="1:42" x14ac:dyDescent="0.45">
      <c r="A105" t="s">
        <v>397</v>
      </c>
      <c r="B105" t="s">
        <v>40</v>
      </c>
      <c r="C105">
        <v>108</v>
      </c>
      <c r="D105">
        <v>381</v>
      </c>
      <c r="E105">
        <v>347</v>
      </c>
      <c r="F105">
        <v>88</v>
      </c>
      <c r="G105">
        <v>59</v>
      </c>
      <c r="H105">
        <v>17</v>
      </c>
      <c r="I105">
        <v>2</v>
      </c>
      <c r="J105">
        <v>10</v>
      </c>
      <c r="K105">
        <v>49</v>
      </c>
      <c r="L105">
        <v>42</v>
      </c>
      <c r="M105">
        <v>26</v>
      </c>
      <c r="N105">
        <v>1</v>
      </c>
      <c r="O105">
        <v>78</v>
      </c>
      <c r="P105">
        <v>5</v>
      </c>
      <c r="Q105">
        <v>3</v>
      </c>
      <c r="R105">
        <v>0</v>
      </c>
      <c r="S105">
        <v>6</v>
      </c>
      <c r="T105">
        <v>16</v>
      </c>
      <c r="U105">
        <v>3</v>
      </c>
      <c r="V105">
        <v>0.25360199999999999</v>
      </c>
      <c r="W105">
        <v>6.8241499999999997E-2</v>
      </c>
      <c r="X105">
        <v>0.20472399999999999</v>
      </c>
      <c r="Y105">
        <v>0.33333299999999999</v>
      </c>
      <c r="Z105">
        <v>0.312336</v>
      </c>
      <c r="AA105">
        <v>0.40057599999999999</v>
      </c>
      <c r="AB105">
        <v>0.309</v>
      </c>
      <c r="AC105">
        <v>0.71291199999999999</v>
      </c>
      <c r="AD105">
        <v>0.14697399999999999</v>
      </c>
      <c r="AE105">
        <v>6.2257899999999999</v>
      </c>
      <c r="AF105">
        <v>0.29770999999999997</v>
      </c>
      <c r="AH105">
        <v>1.2480100000000001</v>
      </c>
      <c r="AI105">
        <v>43.456200000000003</v>
      </c>
      <c r="AJ105">
        <v>-2.96645</v>
      </c>
      <c r="AK105">
        <v>96.839500000000001</v>
      </c>
      <c r="AL105">
        <v>1.2480100000000001</v>
      </c>
      <c r="AM105">
        <v>9.6999999999999993</v>
      </c>
      <c r="AN105">
        <v>-0.24374854564666701</v>
      </c>
      <c r="AO105">
        <v>11.099911570549001</v>
      </c>
      <c r="AP105">
        <v>2.37696</v>
      </c>
    </row>
    <row r="106" spans="1:42" x14ac:dyDescent="0.45">
      <c r="A106" t="s">
        <v>398</v>
      </c>
      <c r="B106" t="s">
        <v>101</v>
      </c>
      <c r="C106">
        <v>118</v>
      </c>
      <c r="D106">
        <v>524</v>
      </c>
      <c r="E106">
        <v>476</v>
      </c>
      <c r="F106">
        <v>137</v>
      </c>
      <c r="G106">
        <v>96</v>
      </c>
      <c r="H106">
        <v>29</v>
      </c>
      <c r="I106">
        <v>4</v>
      </c>
      <c r="J106">
        <v>8</v>
      </c>
      <c r="K106">
        <v>56</v>
      </c>
      <c r="L106">
        <v>62</v>
      </c>
      <c r="M106">
        <v>39</v>
      </c>
      <c r="N106">
        <v>4</v>
      </c>
      <c r="O106">
        <v>38</v>
      </c>
      <c r="P106">
        <v>4</v>
      </c>
      <c r="Q106">
        <v>1</v>
      </c>
      <c r="R106">
        <v>4</v>
      </c>
      <c r="S106">
        <v>5</v>
      </c>
      <c r="T106">
        <v>2</v>
      </c>
      <c r="U106">
        <v>7</v>
      </c>
      <c r="V106">
        <v>0.28781499999999999</v>
      </c>
      <c r="W106">
        <v>7.4427499999999994E-2</v>
      </c>
      <c r="X106">
        <v>7.2519100000000003E-2</v>
      </c>
      <c r="Y106">
        <v>1.0263199999999999</v>
      </c>
      <c r="Z106">
        <v>0.34615400000000002</v>
      </c>
      <c r="AA106">
        <v>0.415966</v>
      </c>
      <c r="AB106">
        <v>0.33015800000000001</v>
      </c>
      <c r="AC106">
        <v>0.76212000000000002</v>
      </c>
      <c r="AD106">
        <v>0.12815099999999999</v>
      </c>
      <c r="AE106">
        <v>3.3328500000000001</v>
      </c>
      <c r="AF106">
        <v>0.29930400000000001</v>
      </c>
      <c r="AH106">
        <v>-3.5947399999999998</v>
      </c>
      <c r="AI106">
        <v>68.974199999999996</v>
      </c>
      <c r="AJ106">
        <v>5.12784</v>
      </c>
      <c r="AK106">
        <v>110.217</v>
      </c>
      <c r="AL106">
        <v>-3.5947399999999998</v>
      </c>
      <c r="AM106">
        <v>0.9</v>
      </c>
      <c r="AN106">
        <v>3.0374779701232901</v>
      </c>
      <c r="AO106">
        <v>2.8253380060195901</v>
      </c>
      <c r="AP106">
        <v>2.3648699999999998</v>
      </c>
    </row>
    <row r="107" spans="1:42" x14ac:dyDescent="0.45">
      <c r="A107" t="s">
        <v>256</v>
      </c>
      <c r="B107" t="s">
        <v>30</v>
      </c>
      <c r="C107">
        <v>146</v>
      </c>
      <c r="D107">
        <v>602</v>
      </c>
      <c r="E107">
        <v>550</v>
      </c>
      <c r="F107">
        <v>174</v>
      </c>
      <c r="G107">
        <v>136</v>
      </c>
      <c r="H107">
        <v>27</v>
      </c>
      <c r="I107">
        <v>4</v>
      </c>
      <c r="J107">
        <v>7</v>
      </c>
      <c r="K107">
        <v>74</v>
      </c>
      <c r="L107">
        <v>59</v>
      </c>
      <c r="M107">
        <v>45</v>
      </c>
      <c r="N107">
        <v>6</v>
      </c>
      <c r="O107">
        <v>39</v>
      </c>
      <c r="P107">
        <v>3</v>
      </c>
      <c r="Q107">
        <v>4</v>
      </c>
      <c r="R107">
        <v>0</v>
      </c>
      <c r="S107">
        <v>11</v>
      </c>
      <c r="T107">
        <v>3</v>
      </c>
      <c r="U107">
        <v>2</v>
      </c>
      <c r="V107">
        <v>0.31636399999999998</v>
      </c>
      <c r="W107">
        <v>7.4750800000000006E-2</v>
      </c>
      <c r="X107">
        <v>6.4783999999999994E-2</v>
      </c>
      <c r="Y107">
        <v>1.15385</v>
      </c>
      <c r="Z107">
        <v>0.36877100000000002</v>
      </c>
      <c r="AA107">
        <v>0.418182</v>
      </c>
      <c r="AB107">
        <v>0.34098800000000001</v>
      </c>
      <c r="AC107">
        <v>0.78695300000000001</v>
      </c>
      <c r="AD107">
        <v>0.10181800000000001</v>
      </c>
      <c r="AE107">
        <v>3.44313</v>
      </c>
      <c r="AF107">
        <v>0.32873999999999998</v>
      </c>
      <c r="AH107">
        <v>-1.6156699999999999</v>
      </c>
      <c r="AI107">
        <v>84.656099999999995</v>
      </c>
      <c r="AJ107">
        <v>11.305899999999999</v>
      </c>
      <c r="AK107">
        <v>113.276</v>
      </c>
      <c r="AL107">
        <v>-1.6156699999999999</v>
      </c>
      <c r="AM107">
        <v>-7.4</v>
      </c>
      <c r="AN107">
        <v>8.2856390476226807</v>
      </c>
      <c r="AO107">
        <v>-5.18806600570678</v>
      </c>
      <c r="AP107">
        <v>2.35412</v>
      </c>
    </row>
    <row r="108" spans="1:42" x14ac:dyDescent="0.45">
      <c r="A108" t="s">
        <v>213</v>
      </c>
      <c r="B108" t="s">
        <v>104</v>
      </c>
      <c r="C108">
        <v>110</v>
      </c>
      <c r="D108">
        <v>439</v>
      </c>
      <c r="E108">
        <v>397</v>
      </c>
      <c r="F108">
        <v>99</v>
      </c>
      <c r="G108">
        <v>60</v>
      </c>
      <c r="H108">
        <v>17</v>
      </c>
      <c r="I108">
        <v>3</v>
      </c>
      <c r="J108">
        <v>19</v>
      </c>
      <c r="K108">
        <v>62</v>
      </c>
      <c r="L108">
        <v>61</v>
      </c>
      <c r="M108">
        <v>35</v>
      </c>
      <c r="N108">
        <v>0</v>
      </c>
      <c r="O108">
        <v>122</v>
      </c>
      <c r="P108">
        <v>3</v>
      </c>
      <c r="Q108">
        <v>3</v>
      </c>
      <c r="R108">
        <v>1</v>
      </c>
      <c r="S108">
        <v>3</v>
      </c>
      <c r="T108">
        <v>21</v>
      </c>
      <c r="U108">
        <v>6</v>
      </c>
      <c r="V108">
        <v>0.24937000000000001</v>
      </c>
      <c r="W108">
        <v>7.9726699999999998E-2</v>
      </c>
      <c r="X108">
        <v>0.27790399999999998</v>
      </c>
      <c r="Y108">
        <v>0.286885</v>
      </c>
      <c r="Z108">
        <v>0.31278499999999998</v>
      </c>
      <c r="AA108">
        <v>0.45088200000000001</v>
      </c>
      <c r="AB108">
        <v>0.327432</v>
      </c>
      <c r="AC108">
        <v>0.76366699999999998</v>
      </c>
      <c r="AD108">
        <v>0.201511</v>
      </c>
      <c r="AE108">
        <v>6.7264299999999997</v>
      </c>
      <c r="AF108">
        <v>0.30887999999999999</v>
      </c>
      <c r="AH108">
        <v>0.91242999999999996</v>
      </c>
      <c r="AI108">
        <v>56.791800000000002</v>
      </c>
      <c r="AJ108">
        <v>3.30219</v>
      </c>
      <c r="AK108">
        <v>104.188</v>
      </c>
      <c r="AL108">
        <v>0.91242999999999996</v>
      </c>
      <c r="AM108">
        <v>3.8</v>
      </c>
      <c r="AN108">
        <v>3.1903587579727102</v>
      </c>
      <c r="AO108">
        <v>5.4130216836929304</v>
      </c>
      <c r="AP108">
        <v>2.34937</v>
      </c>
    </row>
    <row r="109" spans="1:42" x14ac:dyDescent="0.45">
      <c r="A109" t="s">
        <v>200</v>
      </c>
      <c r="B109" t="s">
        <v>58</v>
      </c>
      <c r="C109">
        <v>146</v>
      </c>
      <c r="D109">
        <v>541</v>
      </c>
      <c r="E109">
        <v>490</v>
      </c>
      <c r="F109">
        <v>118</v>
      </c>
      <c r="G109">
        <v>66</v>
      </c>
      <c r="H109">
        <v>24</v>
      </c>
      <c r="I109">
        <v>3</v>
      </c>
      <c r="J109">
        <v>25</v>
      </c>
      <c r="K109">
        <v>72</v>
      </c>
      <c r="L109">
        <v>77</v>
      </c>
      <c r="M109">
        <v>42</v>
      </c>
      <c r="N109">
        <v>1</v>
      </c>
      <c r="O109">
        <v>124</v>
      </c>
      <c r="P109">
        <v>4</v>
      </c>
      <c r="Q109">
        <v>3</v>
      </c>
      <c r="R109">
        <v>2</v>
      </c>
      <c r="S109">
        <v>6</v>
      </c>
      <c r="T109">
        <v>13</v>
      </c>
      <c r="U109">
        <v>5</v>
      </c>
      <c r="V109">
        <v>0.240816</v>
      </c>
      <c r="W109">
        <v>7.7633999999999995E-2</v>
      </c>
      <c r="X109">
        <v>0.22920499999999999</v>
      </c>
      <c r="Y109">
        <v>0.33871000000000001</v>
      </c>
      <c r="Z109">
        <v>0.30426700000000001</v>
      </c>
      <c r="AA109">
        <v>0.45510200000000001</v>
      </c>
      <c r="AB109">
        <v>0.32405699999999998</v>
      </c>
      <c r="AC109">
        <v>0.75936899999999996</v>
      </c>
      <c r="AD109">
        <v>0.214286</v>
      </c>
      <c r="AE109">
        <v>5.4888899999999996</v>
      </c>
      <c r="AF109">
        <v>0.27034900000000001</v>
      </c>
      <c r="AH109">
        <v>-0.36565900000000001</v>
      </c>
      <c r="AI109">
        <v>68.470799999999997</v>
      </c>
      <c r="AJ109">
        <v>2.5531299999999999</v>
      </c>
      <c r="AK109">
        <v>107.054</v>
      </c>
      <c r="AL109">
        <v>-0.36565900000000001</v>
      </c>
      <c r="AM109">
        <v>6.8</v>
      </c>
      <c r="AN109">
        <v>4.2069691121578199</v>
      </c>
      <c r="AO109">
        <v>0.83659648895263605</v>
      </c>
      <c r="AP109">
        <v>2.3352200000000001</v>
      </c>
    </row>
    <row r="110" spans="1:42" x14ac:dyDescent="0.45">
      <c r="A110" t="s">
        <v>205</v>
      </c>
      <c r="B110" t="s">
        <v>42</v>
      </c>
      <c r="C110">
        <v>145</v>
      </c>
      <c r="D110">
        <v>604</v>
      </c>
      <c r="E110">
        <v>554</v>
      </c>
      <c r="F110">
        <v>138</v>
      </c>
      <c r="G110">
        <v>96</v>
      </c>
      <c r="H110">
        <v>24</v>
      </c>
      <c r="I110">
        <v>2</v>
      </c>
      <c r="J110">
        <v>16</v>
      </c>
      <c r="K110">
        <v>73</v>
      </c>
      <c r="L110">
        <v>66</v>
      </c>
      <c r="M110">
        <v>38</v>
      </c>
      <c r="N110">
        <v>0</v>
      </c>
      <c r="O110">
        <v>127</v>
      </c>
      <c r="P110">
        <v>7</v>
      </c>
      <c r="Q110">
        <v>4</v>
      </c>
      <c r="R110">
        <v>1</v>
      </c>
      <c r="S110">
        <v>7</v>
      </c>
      <c r="T110">
        <v>11</v>
      </c>
      <c r="U110">
        <v>4</v>
      </c>
      <c r="V110">
        <v>0.24909700000000001</v>
      </c>
      <c r="W110">
        <v>6.2913899999999995E-2</v>
      </c>
      <c r="X110">
        <v>0.21026500000000001</v>
      </c>
      <c r="Y110">
        <v>0.29921300000000001</v>
      </c>
      <c r="Z110">
        <v>0.303483</v>
      </c>
      <c r="AA110">
        <v>0.38628200000000001</v>
      </c>
      <c r="AB110">
        <v>0.30066900000000002</v>
      </c>
      <c r="AC110">
        <v>0.68976400000000004</v>
      </c>
      <c r="AD110">
        <v>0.137184</v>
      </c>
      <c r="AE110">
        <v>4.7260900000000001</v>
      </c>
      <c r="AF110">
        <v>0.29397600000000002</v>
      </c>
      <c r="AH110">
        <v>-0.574735</v>
      </c>
      <c r="AI110">
        <v>64.712299999999999</v>
      </c>
      <c r="AJ110">
        <v>-8.8816299999999995</v>
      </c>
      <c r="AK110">
        <v>90.3005</v>
      </c>
      <c r="AL110">
        <v>-0.574735</v>
      </c>
      <c r="AM110">
        <v>3.8</v>
      </c>
      <c r="AN110">
        <v>-7.5944441556930498</v>
      </c>
      <c r="AO110">
        <v>10.457848310470499</v>
      </c>
      <c r="AP110">
        <v>2.3311899999999999</v>
      </c>
    </row>
    <row r="111" spans="1:42" x14ac:dyDescent="0.45">
      <c r="A111" t="s">
        <v>399</v>
      </c>
      <c r="B111" t="s">
        <v>34</v>
      </c>
      <c r="C111">
        <v>138</v>
      </c>
      <c r="D111">
        <v>597</v>
      </c>
      <c r="E111">
        <v>528</v>
      </c>
      <c r="F111">
        <v>122</v>
      </c>
      <c r="G111">
        <v>72</v>
      </c>
      <c r="H111">
        <v>29</v>
      </c>
      <c r="I111">
        <v>2</v>
      </c>
      <c r="J111">
        <v>19</v>
      </c>
      <c r="K111">
        <v>69</v>
      </c>
      <c r="L111">
        <v>81</v>
      </c>
      <c r="M111">
        <v>56</v>
      </c>
      <c r="N111">
        <v>1</v>
      </c>
      <c r="O111">
        <v>164</v>
      </c>
      <c r="P111">
        <v>10</v>
      </c>
      <c r="Q111">
        <v>3</v>
      </c>
      <c r="R111">
        <v>0</v>
      </c>
      <c r="S111">
        <v>14</v>
      </c>
      <c r="T111">
        <v>3</v>
      </c>
      <c r="U111">
        <v>1</v>
      </c>
      <c r="V111">
        <v>0.23106099999999999</v>
      </c>
      <c r="W111">
        <v>9.3802300000000005E-2</v>
      </c>
      <c r="X111">
        <v>0.27470699999999998</v>
      </c>
      <c r="Y111">
        <v>0.34146300000000002</v>
      </c>
      <c r="Z111">
        <v>0.31490800000000002</v>
      </c>
      <c r="AA111">
        <v>0.40151500000000001</v>
      </c>
      <c r="AB111">
        <v>0.31268800000000002</v>
      </c>
      <c r="AC111">
        <v>0.71642300000000003</v>
      </c>
      <c r="AD111">
        <v>0.170455</v>
      </c>
      <c r="AE111">
        <v>3.4508899999999998</v>
      </c>
      <c r="AF111">
        <v>0.29597699999999999</v>
      </c>
      <c r="AH111">
        <v>-0.87768000000000002</v>
      </c>
      <c r="AI111">
        <v>69.921400000000006</v>
      </c>
      <c r="AJ111">
        <v>-2.8195800000000002</v>
      </c>
      <c r="AK111">
        <v>100.077</v>
      </c>
      <c r="AL111">
        <v>-0.87768000000000002</v>
      </c>
      <c r="AM111">
        <v>1.7</v>
      </c>
      <c r="AN111">
        <v>-0.82228252291679305</v>
      </c>
      <c r="AO111">
        <v>3.8935625553131099</v>
      </c>
      <c r="AP111">
        <v>2.3282099999999999</v>
      </c>
    </row>
    <row r="112" spans="1:42" x14ac:dyDescent="0.45">
      <c r="A112" t="s">
        <v>400</v>
      </c>
      <c r="B112" t="s">
        <v>67</v>
      </c>
      <c r="C112">
        <v>122</v>
      </c>
      <c r="D112">
        <v>491</v>
      </c>
      <c r="E112">
        <v>433</v>
      </c>
      <c r="F112">
        <v>103</v>
      </c>
      <c r="G112">
        <v>56</v>
      </c>
      <c r="H112">
        <v>24</v>
      </c>
      <c r="I112">
        <v>2</v>
      </c>
      <c r="J112">
        <v>21</v>
      </c>
      <c r="K112">
        <v>66</v>
      </c>
      <c r="L112">
        <v>65</v>
      </c>
      <c r="M112">
        <v>49</v>
      </c>
      <c r="N112">
        <v>1</v>
      </c>
      <c r="O112">
        <v>101</v>
      </c>
      <c r="P112">
        <v>5</v>
      </c>
      <c r="Q112">
        <v>4</v>
      </c>
      <c r="R112">
        <v>0</v>
      </c>
      <c r="S112">
        <v>5</v>
      </c>
      <c r="T112">
        <v>4</v>
      </c>
      <c r="U112">
        <v>1</v>
      </c>
      <c r="V112">
        <v>0.237875</v>
      </c>
      <c r="W112">
        <v>9.9796300000000004E-2</v>
      </c>
      <c r="X112">
        <v>0.205703</v>
      </c>
      <c r="Y112">
        <v>0.485149</v>
      </c>
      <c r="Z112">
        <v>0.31975599999999998</v>
      </c>
      <c r="AA112">
        <v>0.44803700000000002</v>
      </c>
      <c r="AB112">
        <v>0.329652</v>
      </c>
      <c r="AC112">
        <v>0.76779299999999995</v>
      </c>
      <c r="AD112">
        <v>0.21016199999999999</v>
      </c>
      <c r="AE112">
        <v>4.3096899999999998</v>
      </c>
      <c r="AF112">
        <v>0.26031700000000002</v>
      </c>
      <c r="AH112">
        <v>-0.46193699999999999</v>
      </c>
      <c r="AI112">
        <v>64.424099999999996</v>
      </c>
      <c r="AJ112">
        <v>4.5986000000000002</v>
      </c>
      <c r="AK112">
        <v>110.82899999999999</v>
      </c>
      <c r="AL112">
        <v>-0.46193699999999999</v>
      </c>
      <c r="AM112">
        <v>5.9</v>
      </c>
      <c r="AN112">
        <v>5.9088959395885396</v>
      </c>
      <c r="AO112">
        <v>0.48774242401123002</v>
      </c>
      <c r="AP112">
        <v>2.3008000000000002</v>
      </c>
    </row>
    <row r="113" spans="1:42" x14ac:dyDescent="0.45">
      <c r="A113" t="s">
        <v>73</v>
      </c>
      <c r="B113" t="s">
        <v>74</v>
      </c>
      <c r="C113">
        <v>139</v>
      </c>
      <c r="D113">
        <v>616</v>
      </c>
      <c r="E113">
        <v>563</v>
      </c>
      <c r="F113">
        <v>136</v>
      </c>
      <c r="G113">
        <v>80</v>
      </c>
      <c r="H113">
        <v>25</v>
      </c>
      <c r="I113">
        <v>8</v>
      </c>
      <c r="J113">
        <v>23</v>
      </c>
      <c r="K113">
        <v>92</v>
      </c>
      <c r="L113">
        <v>87</v>
      </c>
      <c r="M113">
        <v>49</v>
      </c>
      <c r="N113">
        <v>3</v>
      </c>
      <c r="O113">
        <v>191</v>
      </c>
      <c r="P113">
        <v>2</v>
      </c>
      <c r="Q113">
        <v>1</v>
      </c>
      <c r="R113">
        <v>1</v>
      </c>
      <c r="S113">
        <v>9</v>
      </c>
      <c r="T113">
        <v>39</v>
      </c>
      <c r="U113">
        <v>10</v>
      </c>
      <c r="V113">
        <v>0.241563</v>
      </c>
      <c r="W113">
        <v>7.9545500000000005E-2</v>
      </c>
      <c r="X113">
        <v>0.31006499999999998</v>
      </c>
      <c r="Y113">
        <v>0.25654500000000002</v>
      </c>
      <c r="Z113">
        <v>0.30406499999999997</v>
      </c>
      <c r="AA113">
        <v>0.43694499999999997</v>
      </c>
      <c r="AB113">
        <v>0.31667600000000001</v>
      </c>
      <c r="AC113">
        <v>0.74100999999999995</v>
      </c>
      <c r="AD113">
        <v>0.195382</v>
      </c>
      <c r="AE113">
        <v>8.4828299999999999</v>
      </c>
      <c r="AF113">
        <v>0.32285700000000001</v>
      </c>
      <c r="AH113">
        <v>2.5929600000000002</v>
      </c>
      <c r="AI113">
        <v>74.186899999999994</v>
      </c>
      <c r="AJ113">
        <v>-0.86909599999999998</v>
      </c>
      <c r="AK113">
        <v>92.317899999999995</v>
      </c>
      <c r="AL113">
        <v>2.5929600000000002</v>
      </c>
      <c r="AM113">
        <v>-1.5</v>
      </c>
      <c r="AN113">
        <v>-3.26946520805358</v>
      </c>
      <c r="AO113">
        <v>5.2901234626770002</v>
      </c>
      <c r="AP113">
        <v>2.2942999999999998</v>
      </c>
    </row>
    <row r="114" spans="1:42" x14ac:dyDescent="0.45">
      <c r="A114" t="s">
        <v>401</v>
      </c>
      <c r="B114" t="s">
        <v>132</v>
      </c>
      <c r="C114">
        <v>152</v>
      </c>
      <c r="D114">
        <v>656</v>
      </c>
      <c r="E114">
        <v>576</v>
      </c>
      <c r="F114">
        <v>140</v>
      </c>
      <c r="G114">
        <v>73</v>
      </c>
      <c r="H114">
        <v>33</v>
      </c>
      <c r="I114">
        <v>1</v>
      </c>
      <c r="J114">
        <v>33</v>
      </c>
      <c r="K114">
        <v>91</v>
      </c>
      <c r="L114">
        <v>94</v>
      </c>
      <c r="M114">
        <v>67</v>
      </c>
      <c r="N114">
        <v>1</v>
      </c>
      <c r="O114">
        <v>155</v>
      </c>
      <c r="P114">
        <v>7</v>
      </c>
      <c r="Q114">
        <v>6</v>
      </c>
      <c r="R114">
        <v>0</v>
      </c>
      <c r="S114">
        <v>16</v>
      </c>
      <c r="T114">
        <v>3</v>
      </c>
      <c r="U114">
        <v>0</v>
      </c>
      <c r="V114">
        <v>0.24305599999999999</v>
      </c>
      <c r="W114">
        <v>0.102134</v>
      </c>
      <c r="X114">
        <v>0.23627999999999999</v>
      </c>
      <c r="Y114">
        <v>0.43225799999999998</v>
      </c>
      <c r="Z114">
        <v>0.32621899999999998</v>
      </c>
      <c r="AA114">
        <v>0.47569400000000001</v>
      </c>
      <c r="AB114">
        <v>0.34226699999999999</v>
      </c>
      <c r="AC114">
        <v>0.80191400000000002</v>
      </c>
      <c r="AD114">
        <v>0.23263900000000001</v>
      </c>
      <c r="AE114">
        <v>3.4285700000000001</v>
      </c>
      <c r="AF114">
        <v>0.27157399999999998</v>
      </c>
      <c r="AH114">
        <v>-0.52494799999999997</v>
      </c>
      <c r="AI114">
        <v>92.946600000000004</v>
      </c>
      <c r="AJ114">
        <v>13.0169</v>
      </c>
      <c r="AK114">
        <v>117.989</v>
      </c>
      <c r="AL114">
        <v>-0.52494799999999997</v>
      </c>
      <c r="AM114">
        <v>-1.1000000000000001</v>
      </c>
      <c r="AN114">
        <v>13.61491304636</v>
      </c>
      <c r="AO114">
        <v>-13.1517339944839</v>
      </c>
      <c r="AP114">
        <v>2.26796</v>
      </c>
    </row>
    <row r="115" spans="1:42" x14ac:dyDescent="0.45">
      <c r="A115" t="s">
        <v>402</v>
      </c>
      <c r="B115" t="s">
        <v>58</v>
      </c>
      <c r="C115">
        <v>88</v>
      </c>
      <c r="D115">
        <v>297</v>
      </c>
      <c r="E115">
        <v>262</v>
      </c>
      <c r="F115">
        <v>64</v>
      </c>
      <c r="G115">
        <v>34</v>
      </c>
      <c r="H115">
        <v>15</v>
      </c>
      <c r="I115">
        <v>0</v>
      </c>
      <c r="J115">
        <v>15</v>
      </c>
      <c r="K115">
        <v>40</v>
      </c>
      <c r="L115">
        <v>47</v>
      </c>
      <c r="M115">
        <v>27</v>
      </c>
      <c r="N115">
        <v>1</v>
      </c>
      <c r="O115">
        <v>59</v>
      </c>
      <c r="P115">
        <v>6</v>
      </c>
      <c r="Q115">
        <v>2</v>
      </c>
      <c r="R115">
        <v>0</v>
      </c>
      <c r="S115">
        <v>4</v>
      </c>
      <c r="T115">
        <v>0</v>
      </c>
      <c r="U115">
        <v>1</v>
      </c>
      <c r="V115">
        <v>0.24427499999999999</v>
      </c>
      <c r="W115">
        <v>9.0909100000000007E-2</v>
      </c>
      <c r="X115">
        <v>0.198653</v>
      </c>
      <c r="Y115">
        <v>0.45762700000000001</v>
      </c>
      <c r="Z115">
        <v>0.32659899999999997</v>
      </c>
      <c r="AA115">
        <v>0.47328199999999998</v>
      </c>
      <c r="AB115">
        <v>0.34180300000000002</v>
      </c>
      <c r="AC115">
        <v>0.79988199999999998</v>
      </c>
      <c r="AD115">
        <v>0.22900799999999999</v>
      </c>
      <c r="AE115">
        <v>1.8882000000000001</v>
      </c>
      <c r="AF115">
        <v>0.25789499999999999</v>
      </c>
      <c r="AH115">
        <v>-0.930616</v>
      </c>
      <c r="AI115">
        <v>41.966500000000003</v>
      </c>
      <c r="AJ115">
        <v>5.7787600000000001</v>
      </c>
      <c r="AK115">
        <v>119.354</v>
      </c>
      <c r="AL115">
        <v>-0.930616</v>
      </c>
      <c r="AM115">
        <v>1.2</v>
      </c>
      <c r="AN115">
        <v>5.9568187594413704</v>
      </c>
      <c r="AO115">
        <v>6.65634942054748</v>
      </c>
      <c r="AP115">
        <v>2.2636500000000002</v>
      </c>
    </row>
    <row r="116" spans="1:42" x14ac:dyDescent="0.45">
      <c r="A116" t="s">
        <v>403</v>
      </c>
      <c r="B116" t="s">
        <v>25</v>
      </c>
      <c r="C116">
        <v>118</v>
      </c>
      <c r="D116">
        <v>506</v>
      </c>
      <c r="E116">
        <v>463</v>
      </c>
      <c r="F116">
        <v>113</v>
      </c>
      <c r="G116">
        <v>77</v>
      </c>
      <c r="H116">
        <v>19</v>
      </c>
      <c r="I116">
        <v>2</v>
      </c>
      <c r="J116">
        <v>15</v>
      </c>
      <c r="K116">
        <v>61</v>
      </c>
      <c r="L116">
        <v>62</v>
      </c>
      <c r="M116">
        <v>33</v>
      </c>
      <c r="N116">
        <v>0</v>
      </c>
      <c r="O116">
        <v>117</v>
      </c>
      <c r="P116">
        <v>9</v>
      </c>
      <c r="Q116">
        <v>1</v>
      </c>
      <c r="R116">
        <v>0</v>
      </c>
      <c r="S116">
        <v>8</v>
      </c>
      <c r="T116">
        <v>18</v>
      </c>
      <c r="U116">
        <v>6</v>
      </c>
      <c r="V116">
        <v>0.24406</v>
      </c>
      <c r="W116">
        <v>6.5217399999999995E-2</v>
      </c>
      <c r="X116">
        <v>0.23122500000000001</v>
      </c>
      <c r="Y116">
        <v>0.282051</v>
      </c>
      <c r="Z116">
        <v>0.30632399999999999</v>
      </c>
      <c r="AA116">
        <v>0.39092900000000003</v>
      </c>
      <c r="AB116">
        <v>0.30491099999999999</v>
      </c>
      <c r="AC116">
        <v>0.69725300000000001</v>
      </c>
      <c r="AD116">
        <v>0.146868</v>
      </c>
      <c r="AE116">
        <v>5.6706000000000003</v>
      </c>
      <c r="AF116">
        <v>0.29518100000000003</v>
      </c>
      <c r="AH116">
        <v>0.15062200000000001</v>
      </c>
      <c r="AI116">
        <v>55.995100000000001</v>
      </c>
      <c r="AJ116">
        <v>-5.6580700000000004</v>
      </c>
      <c r="AK116">
        <v>94.449100000000001</v>
      </c>
      <c r="AL116">
        <v>0.15062200000000001</v>
      </c>
      <c r="AM116">
        <v>3.1</v>
      </c>
      <c r="AN116">
        <v>-3.21485452353954</v>
      </c>
      <c r="AO116">
        <v>8.6776013374328596</v>
      </c>
      <c r="AP116">
        <v>2.25848</v>
      </c>
    </row>
    <row r="117" spans="1:42" x14ac:dyDescent="0.45">
      <c r="A117" t="s">
        <v>404</v>
      </c>
      <c r="B117" t="s">
        <v>28</v>
      </c>
      <c r="C117">
        <v>130</v>
      </c>
      <c r="D117">
        <v>548</v>
      </c>
      <c r="E117">
        <v>458</v>
      </c>
      <c r="F117">
        <v>98</v>
      </c>
      <c r="G117">
        <v>51</v>
      </c>
      <c r="H117">
        <v>19</v>
      </c>
      <c r="I117">
        <v>1</v>
      </c>
      <c r="J117">
        <v>27</v>
      </c>
      <c r="K117">
        <v>80</v>
      </c>
      <c r="L117">
        <v>78</v>
      </c>
      <c r="M117">
        <v>79</v>
      </c>
      <c r="N117">
        <v>3</v>
      </c>
      <c r="O117">
        <v>140</v>
      </c>
      <c r="P117">
        <v>7</v>
      </c>
      <c r="Q117">
        <v>4</v>
      </c>
      <c r="R117">
        <v>0</v>
      </c>
      <c r="S117">
        <v>5</v>
      </c>
      <c r="T117">
        <v>1</v>
      </c>
      <c r="U117">
        <v>1</v>
      </c>
      <c r="V117">
        <v>0.213974</v>
      </c>
      <c r="W117">
        <v>0.14416100000000001</v>
      </c>
      <c r="X117">
        <v>0.25547399999999998</v>
      </c>
      <c r="Y117">
        <v>0.56428599999999995</v>
      </c>
      <c r="Z117">
        <v>0.33576600000000001</v>
      </c>
      <c r="AA117">
        <v>0.43668099999999999</v>
      </c>
      <c r="AB117">
        <v>0.33447900000000003</v>
      </c>
      <c r="AC117">
        <v>0.77244800000000002</v>
      </c>
      <c r="AD117">
        <v>0.22270699999999999</v>
      </c>
      <c r="AE117">
        <v>2.75427</v>
      </c>
      <c r="AF117">
        <v>0.240678</v>
      </c>
      <c r="AH117">
        <v>-1.2545599999999999</v>
      </c>
      <c r="AI117">
        <v>74.099900000000005</v>
      </c>
      <c r="AJ117">
        <v>7.32925</v>
      </c>
      <c r="AK117">
        <v>111.741</v>
      </c>
      <c r="AL117">
        <v>-1.2545599999999999</v>
      </c>
      <c r="AM117">
        <v>-4.8</v>
      </c>
      <c r="AN117">
        <v>6.7164222002029401</v>
      </c>
      <c r="AO117">
        <v>-2.7864787578582701</v>
      </c>
      <c r="AP117">
        <v>2.25366</v>
      </c>
    </row>
    <row r="118" spans="1:42" x14ac:dyDescent="0.45">
      <c r="A118" t="s">
        <v>405</v>
      </c>
      <c r="B118" t="s">
        <v>76</v>
      </c>
      <c r="C118">
        <v>107</v>
      </c>
      <c r="D118">
        <v>401</v>
      </c>
      <c r="E118">
        <v>355</v>
      </c>
      <c r="F118">
        <v>95</v>
      </c>
      <c r="G118">
        <v>56</v>
      </c>
      <c r="H118">
        <v>20</v>
      </c>
      <c r="I118">
        <v>1</v>
      </c>
      <c r="J118">
        <v>18</v>
      </c>
      <c r="K118">
        <v>57</v>
      </c>
      <c r="L118">
        <v>60</v>
      </c>
      <c r="M118">
        <v>38</v>
      </c>
      <c r="N118">
        <v>0</v>
      </c>
      <c r="O118">
        <v>106</v>
      </c>
      <c r="P118">
        <v>5</v>
      </c>
      <c r="Q118">
        <v>3</v>
      </c>
      <c r="R118">
        <v>0</v>
      </c>
      <c r="S118">
        <v>7</v>
      </c>
      <c r="T118">
        <v>9</v>
      </c>
      <c r="U118">
        <v>2</v>
      </c>
      <c r="V118">
        <v>0.26760600000000001</v>
      </c>
      <c r="W118">
        <v>9.4763100000000003E-2</v>
      </c>
      <c r="X118">
        <v>0.26433899999999999</v>
      </c>
      <c r="Y118">
        <v>0.358491</v>
      </c>
      <c r="Z118">
        <v>0.34414</v>
      </c>
      <c r="AA118">
        <v>0.48169000000000001</v>
      </c>
      <c r="AB118">
        <v>0.35415000000000002</v>
      </c>
      <c r="AC118">
        <v>0.82582999999999995</v>
      </c>
      <c r="AD118">
        <v>0.214085</v>
      </c>
      <c r="AE118">
        <v>4.9759099999999998</v>
      </c>
      <c r="AF118">
        <v>0.32906000000000002</v>
      </c>
      <c r="AH118">
        <v>0.19303699999999999</v>
      </c>
      <c r="AI118">
        <v>60.773899999999998</v>
      </c>
      <c r="AJ118">
        <v>11.914400000000001</v>
      </c>
      <c r="AK118">
        <v>120.33199999999999</v>
      </c>
      <c r="AL118">
        <v>0.19303699999999999</v>
      </c>
      <c r="AM118">
        <v>3.4</v>
      </c>
      <c r="AN118">
        <v>9.9621035158634097</v>
      </c>
      <c r="AO118">
        <v>-1.0201940536498999</v>
      </c>
      <c r="AP118">
        <v>2.24979</v>
      </c>
    </row>
    <row r="119" spans="1:42" x14ac:dyDescent="0.45">
      <c r="A119" t="s">
        <v>406</v>
      </c>
      <c r="B119" t="s">
        <v>52</v>
      </c>
      <c r="C119">
        <v>121</v>
      </c>
      <c r="D119">
        <v>531</v>
      </c>
      <c r="E119">
        <v>474</v>
      </c>
      <c r="F119">
        <v>117</v>
      </c>
      <c r="G119">
        <v>81</v>
      </c>
      <c r="H119">
        <v>20</v>
      </c>
      <c r="I119">
        <v>5</v>
      </c>
      <c r="J119">
        <v>11</v>
      </c>
      <c r="K119">
        <v>78</v>
      </c>
      <c r="L119">
        <v>61</v>
      </c>
      <c r="M119">
        <v>43</v>
      </c>
      <c r="N119">
        <v>1</v>
      </c>
      <c r="O119">
        <v>138</v>
      </c>
      <c r="P119">
        <v>11</v>
      </c>
      <c r="Q119">
        <v>3</v>
      </c>
      <c r="R119">
        <v>0</v>
      </c>
      <c r="S119">
        <v>6</v>
      </c>
      <c r="T119">
        <v>22</v>
      </c>
      <c r="U119">
        <v>5</v>
      </c>
      <c r="V119">
        <v>0.246835</v>
      </c>
      <c r="W119">
        <v>8.0979300000000004E-2</v>
      </c>
      <c r="X119">
        <v>0.25988699999999998</v>
      </c>
      <c r="Y119">
        <v>0.31159399999999998</v>
      </c>
      <c r="Z119">
        <v>0.32203399999999999</v>
      </c>
      <c r="AA119">
        <v>0.379747</v>
      </c>
      <c r="AB119">
        <v>0.308423</v>
      </c>
      <c r="AC119">
        <v>0.70178099999999999</v>
      </c>
      <c r="AD119">
        <v>0.132911</v>
      </c>
      <c r="AE119">
        <v>7.3155900000000003</v>
      </c>
      <c r="AF119">
        <v>0.32317099999999999</v>
      </c>
      <c r="AH119">
        <v>1.25712</v>
      </c>
      <c r="AI119">
        <v>60.310499999999998</v>
      </c>
      <c r="AJ119">
        <v>-4.3887999999999998</v>
      </c>
      <c r="AK119">
        <v>91.668599999999998</v>
      </c>
      <c r="AL119">
        <v>1.25712</v>
      </c>
      <c r="AM119">
        <v>2.7</v>
      </c>
      <c r="AN119">
        <v>-4.2234890460968</v>
      </c>
      <c r="AO119">
        <v>8.5531747341156006</v>
      </c>
      <c r="AP119">
        <v>2.23577</v>
      </c>
    </row>
    <row r="120" spans="1:42" x14ac:dyDescent="0.45">
      <c r="A120" t="s">
        <v>407</v>
      </c>
      <c r="C120">
        <v>139</v>
      </c>
      <c r="D120">
        <v>489</v>
      </c>
      <c r="E120">
        <v>447</v>
      </c>
      <c r="F120">
        <v>117</v>
      </c>
      <c r="G120">
        <v>79</v>
      </c>
      <c r="H120">
        <v>23</v>
      </c>
      <c r="I120">
        <v>5</v>
      </c>
      <c r="J120">
        <v>10</v>
      </c>
      <c r="K120">
        <v>63</v>
      </c>
      <c r="L120">
        <v>61</v>
      </c>
      <c r="M120">
        <v>31</v>
      </c>
      <c r="N120">
        <v>1</v>
      </c>
      <c r="O120">
        <v>122</v>
      </c>
      <c r="P120">
        <v>9</v>
      </c>
      <c r="Q120">
        <v>1</v>
      </c>
      <c r="R120">
        <v>1</v>
      </c>
      <c r="S120">
        <v>4</v>
      </c>
      <c r="T120">
        <v>24</v>
      </c>
      <c r="U120">
        <v>4</v>
      </c>
      <c r="V120">
        <v>0.26174500000000001</v>
      </c>
      <c r="W120">
        <v>6.3394699999999998E-2</v>
      </c>
      <c r="X120">
        <v>0.24948899999999999</v>
      </c>
      <c r="Y120">
        <v>0.25409799999999999</v>
      </c>
      <c r="Z120">
        <v>0.32172099999999998</v>
      </c>
      <c r="AA120">
        <v>0.40268500000000002</v>
      </c>
      <c r="AB120">
        <v>0.31544800000000001</v>
      </c>
      <c r="AC120">
        <v>0.72440599999999999</v>
      </c>
      <c r="AD120">
        <v>0.14094000000000001</v>
      </c>
      <c r="AE120">
        <v>7.5002500000000003</v>
      </c>
      <c r="AF120">
        <v>0.33860800000000002</v>
      </c>
      <c r="AH120">
        <v>2.20248</v>
      </c>
      <c r="AI120">
        <v>58.393300000000004</v>
      </c>
      <c r="AJ120">
        <v>-1.1884600000000001</v>
      </c>
      <c r="AK120">
        <v>100.98399999999999</v>
      </c>
      <c r="AL120">
        <v>2.20248</v>
      </c>
      <c r="AM120">
        <v>1.2</v>
      </c>
      <c r="AN120">
        <v>2.7790354490280098</v>
      </c>
      <c r="AO120">
        <v>2.9967372417449898</v>
      </c>
      <c r="AP120">
        <v>2.2321200000000001</v>
      </c>
    </row>
    <row r="121" spans="1:42" x14ac:dyDescent="0.45">
      <c r="A121" t="s">
        <v>408</v>
      </c>
      <c r="B121" t="s">
        <v>104</v>
      </c>
      <c r="C121">
        <v>136</v>
      </c>
      <c r="D121">
        <v>529</v>
      </c>
      <c r="E121">
        <v>484</v>
      </c>
      <c r="F121">
        <v>122</v>
      </c>
      <c r="G121">
        <v>66</v>
      </c>
      <c r="H121">
        <v>27</v>
      </c>
      <c r="I121">
        <v>2</v>
      </c>
      <c r="J121">
        <v>27</v>
      </c>
      <c r="K121">
        <v>65</v>
      </c>
      <c r="L121">
        <v>74</v>
      </c>
      <c r="M121">
        <v>31</v>
      </c>
      <c r="N121">
        <v>0</v>
      </c>
      <c r="O121">
        <v>140</v>
      </c>
      <c r="P121">
        <v>10</v>
      </c>
      <c r="Q121">
        <v>4</v>
      </c>
      <c r="R121">
        <v>0</v>
      </c>
      <c r="S121">
        <v>12</v>
      </c>
      <c r="T121">
        <v>1</v>
      </c>
      <c r="U121">
        <v>1</v>
      </c>
      <c r="V121">
        <v>0.25206600000000001</v>
      </c>
      <c r="W121">
        <v>5.8601100000000003E-2</v>
      </c>
      <c r="X121">
        <v>0.26465</v>
      </c>
      <c r="Y121">
        <v>0.22142899999999999</v>
      </c>
      <c r="Z121">
        <v>0.30812899999999999</v>
      </c>
      <c r="AA121">
        <v>0.48347099999999998</v>
      </c>
      <c r="AB121">
        <v>0.336314</v>
      </c>
      <c r="AC121">
        <v>0.79159999999999997</v>
      </c>
      <c r="AD121">
        <v>0.231405</v>
      </c>
      <c r="AE121">
        <v>3.0030199999999998</v>
      </c>
      <c r="AF121">
        <v>0.29594999999999999</v>
      </c>
      <c r="AH121">
        <v>-1.04653</v>
      </c>
      <c r="AI121">
        <v>72.337199999999996</v>
      </c>
      <c r="AJ121">
        <v>7.8815999999999997</v>
      </c>
      <c r="AK121">
        <v>110.143</v>
      </c>
      <c r="AL121">
        <v>-1.04653</v>
      </c>
      <c r="AM121">
        <v>-3.3</v>
      </c>
      <c r="AN121">
        <v>5.6008340120315498</v>
      </c>
      <c r="AO121">
        <v>-1.35629034042358</v>
      </c>
      <c r="AP121">
        <v>2.2204799999999998</v>
      </c>
    </row>
    <row r="122" spans="1:42" x14ac:dyDescent="0.45">
      <c r="A122" t="s">
        <v>409</v>
      </c>
      <c r="B122" t="s">
        <v>149</v>
      </c>
      <c r="C122">
        <v>141</v>
      </c>
      <c r="D122">
        <v>537</v>
      </c>
      <c r="E122">
        <v>452</v>
      </c>
      <c r="F122">
        <v>106</v>
      </c>
      <c r="G122">
        <v>56</v>
      </c>
      <c r="H122">
        <v>21</v>
      </c>
      <c r="I122">
        <v>3</v>
      </c>
      <c r="J122">
        <v>26</v>
      </c>
      <c r="K122">
        <v>69</v>
      </c>
      <c r="L122">
        <v>73</v>
      </c>
      <c r="M122">
        <v>75</v>
      </c>
      <c r="N122">
        <v>2</v>
      </c>
      <c r="O122">
        <v>163</v>
      </c>
      <c r="P122">
        <v>5</v>
      </c>
      <c r="Q122">
        <v>5</v>
      </c>
      <c r="R122">
        <v>0</v>
      </c>
      <c r="S122">
        <v>3</v>
      </c>
      <c r="T122">
        <v>10</v>
      </c>
      <c r="U122">
        <v>3</v>
      </c>
      <c r="V122">
        <v>0.234513</v>
      </c>
      <c r="W122">
        <v>0.13966500000000001</v>
      </c>
      <c r="X122">
        <v>0.30353799999999997</v>
      </c>
      <c r="Y122">
        <v>0.460123</v>
      </c>
      <c r="Z122">
        <v>0.34636899999999998</v>
      </c>
      <c r="AA122">
        <v>0.46681400000000001</v>
      </c>
      <c r="AB122">
        <v>0.34913100000000002</v>
      </c>
      <c r="AC122">
        <v>0.81318299999999999</v>
      </c>
      <c r="AD122">
        <v>0.23230100000000001</v>
      </c>
      <c r="AE122">
        <v>5.0261800000000001</v>
      </c>
      <c r="AF122">
        <v>0.29850700000000002</v>
      </c>
      <c r="AH122">
        <v>-0.29872100000000001</v>
      </c>
      <c r="AI122">
        <v>79.147000000000006</v>
      </c>
      <c r="AJ122">
        <v>13.716699999999999</v>
      </c>
      <c r="AK122">
        <v>117.791</v>
      </c>
      <c r="AL122">
        <v>-0.29872100000000001</v>
      </c>
      <c r="AM122">
        <v>-9.6</v>
      </c>
      <c r="AN122">
        <v>11.5367485880851</v>
      </c>
      <c r="AO122">
        <v>-7.6268963813781703</v>
      </c>
      <c r="AP122">
        <v>2.2142900000000001</v>
      </c>
    </row>
    <row r="123" spans="1:42" x14ac:dyDescent="0.45">
      <c r="A123" t="s">
        <v>264</v>
      </c>
      <c r="B123" t="s">
        <v>141</v>
      </c>
      <c r="C123">
        <v>132</v>
      </c>
      <c r="D123">
        <v>504</v>
      </c>
      <c r="E123">
        <v>450</v>
      </c>
      <c r="F123">
        <v>108</v>
      </c>
      <c r="G123">
        <v>62</v>
      </c>
      <c r="H123">
        <v>18</v>
      </c>
      <c r="I123">
        <v>0</v>
      </c>
      <c r="J123">
        <v>28</v>
      </c>
      <c r="K123">
        <v>73</v>
      </c>
      <c r="L123">
        <v>80</v>
      </c>
      <c r="M123">
        <v>49</v>
      </c>
      <c r="N123">
        <v>1</v>
      </c>
      <c r="O123">
        <v>162</v>
      </c>
      <c r="P123">
        <v>3</v>
      </c>
      <c r="Q123">
        <v>2</v>
      </c>
      <c r="R123">
        <v>0</v>
      </c>
      <c r="S123">
        <v>3</v>
      </c>
      <c r="T123">
        <v>5</v>
      </c>
      <c r="U123">
        <v>1</v>
      </c>
      <c r="V123">
        <v>0.24</v>
      </c>
      <c r="W123">
        <v>9.7222199999999995E-2</v>
      </c>
      <c r="X123">
        <v>0.32142900000000002</v>
      </c>
      <c r="Y123">
        <v>0.30246899999999999</v>
      </c>
      <c r="Z123">
        <v>0.31746000000000002</v>
      </c>
      <c r="AA123">
        <v>0.466667</v>
      </c>
      <c r="AB123">
        <v>0.335588</v>
      </c>
      <c r="AC123">
        <v>0.78412700000000002</v>
      </c>
      <c r="AD123">
        <v>0.22666700000000001</v>
      </c>
      <c r="AE123">
        <v>3.5505599999999999</v>
      </c>
      <c r="AF123">
        <v>0.305344</v>
      </c>
      <c r="AH123">
        <v>-0.29275699999999999</v>
      </c>
      <c r="AI123">
        <v>68.614699999999999</v>
      </c>
      <c r="AJ123">
        <v>7.20526</v>
      </c>
      <c r="AK123">
        <v>112.443</v>
      </c>
      <c r="AL123">
        <v>-0.29275699999999999</v>
      </c>
      <c r="AM123">
        <v>-4.4000000000000004</v>
      </c>
      <c r="AN123">
        <v>7.47656682133674</v>
      </c>
      <c r="AO123">
        <v>-2.5481482744216901</v>
      </c>
      <c r="AP123">
        <v>2.2037399999999998</v>
      </c>
    </row>
    <row r="124" spans="1:42" x14ac:dyDescent="0.45">
      <c r="A124" t="s">
        <v>189</v>
      </c>
      <c r="B124" t="s">
        <v>184</v>
      </c>
      <c r="C124">
        <v>148</v>
      </c>
      <c r="D124">
        <v>588</v>
      </c>
      <c r="E124">
        <v>521</v>
      </c>
      <c r="F124">
        <v>125</v>
      </c>
      <c r="G124">
        <v>74</v>
      </c>
      <c r="H124">
        <v>27</v>
      </c>
      <c r="I124">
        <v>2</v>
      </c>
      <c r="J124">
        <v>22</v>
      </c>
      <c r="K124">
        <v>73</v>
      </c>
      <c r="L124">
        <v>74</v>
      </c>
      <c r="M124">
        <v>61</v>
      </c>
      <c r="N124">
        <v>1</v>
      </c>
      <c r="O124">
        <v>167</v>
      </c>
      <c r="P124">
        <v>3</v>
      </c>
      <c r="Q124">
        <v>3</v>
      </c>
      <c r="R124">
        <v>0</v>
      </c>
      <c r="S124">
        <v>13</v>
      </c>
      <c r="T124">
        <v>5</v>
      </c>
      <c r="U124">
        <v>3</v>
      </c>
      <c r="V124">
        <v>0.239923</v>
      </c>
      <c r="W124">
        <v>0.103741</v>
      </c>
      <c r="X124">
        <v>0.28401399999999999</v>
      </c>
      <c r="Y124">
        <v>0.36526900000000001</v>
      </c>
      <c r="Z124">
        <v>0.32142900000000002</v>
      </c>
      <c r="AA124">
        <v>0.42610399999999998</v>
      </c>
      <c r="AB124">
        <v>0.323764</v>
      </c>
      <c r="AC124">
        <v>0.74753199999999997</v>
      </c>
      <c r="AD124">
        <v>0.18618000000000001</v>
      </c>
      <c r="AE124">
        <v>3.8595999999999999</v>
      </c>
      <c r="AF124">
        <v>0.30746299999999999</v>
      </c>
      <c r="AH124">
        <v>-1.3218399999999999</v>
      </c>
      <c r="AI124">
        <v>74.275999999999996</v>
      </c>
      <c r="AJ124">
        <v>2.6316600000000001</v>
      </c>
      <c r="AK124">
        <v>87.229699999999994</v>
      </c>
      <c r="AL124">
        <v>-1.3218399999999999</v>
      </c>
      <c r="AM124">
        <v>10.5</v>
      </c>
      <c r="AN124">
        <v>-10.6243119239807</v>
      </c>
      <c r="AO124">
        <v>12.660493850708001</v>
      </c>
      <c r="AP124">
        <v>2.20072</v>
      </c>
    </row>
    <row r="125" spans="1:42" x14ac:dyDescent="0.45">
      <c r="A125" t="s">
        <v>244</v>
      </c>
      <c r="B125" t="s">
        <v>74</v>
      </c>
      <c r="C125">
        <v>148</v>
      </c>
      <c r="D125">
        <v>643</v>
      </c>
      <c r="E125">
        <v>566</v>
      </c>
      <c r="F125">
        <v>149</v>
      </c>
      <c r="G125">
        <v>90</v>
      </c>
      <c r="H125">
        <v>34</v>
      </c>
      <c r="I125">
        <v>3</v>
      </c>
      <c r="J125">
        <v>22</v>
      </c>
      <c r="K125">
        <v>77</v>
      </c>
      <c r="L125">
        <v>89</v>
      </c>
      <c r="M125">
        <v>62</v>
      </c>
      <c r="N125">
        <v>0</v>
      </c>
      <c r="O125">
        <v>134</v>
      </c>
      <c r="P125">
        <v>11</v>
      </c>
      <c r="Q125">
        <v>4</v>
      </c>
      <c r="R125">
        <v>0</v>
      </c>
      <c r="S125">
        <v>11</v>
      </c>
      <c r="T125">
        <v>10</v>
      </c>
      <c r="U125">
        <v>3</v>
      </c>
      <c r="V125">
        <v>0.26325100000000001</v>
      </c>
      <c r="W125">
        <v>9.6422999999999995E-2</v>
      </c>
      <c r="X125">
        <v>0.208398</v>
      </c>
      <c r="Y125">
        <v>0.46268700000000001</v>
      </c>
      <c r="Z125">
        <v>0.34525699999999998</v>
      </c>
      <c r="AA125">
        <v>0.45052999999999999</v>
      </c>
      <c r="AB125">
        <v>0.34470400000000001</v>
      </c>
      <c r="AC125">
        <v>0.79578700000000002</v>
      </c>
      <c r="AD125">
        <v>0.187279</v>
      </c>
      <c r="AE125">
        <v>4.4611499999999999</v>
      </c>
      <c r="AF125">
        <v>0.30676300000000001</v>
      </c>
      <c r="AH125">
        <v>-0.52216899999999999</v>
      </c>
      <c r="AI125">
        <v>92.406300000000002</v>
      </c>
      <c r="AJ125">
        <v>14.060499999999999</v>
      </c>
      <c r="AK125">
        <v>111.108</v>
      </c>
      <c r="AL125">
        <v>-0.52216899999999999</v>
      </c>
      <c r="AM125">
        <v>3.6</v>
      </c>
      <c r="AN125">
        <v>8.3260849714279104</v>
      </c>
      <c r="AO125">
        <v>-8.2129044532775808</v>
      </c>
      <c r="AP125">
        <v>2.1958199999999999</v>
      </c>
    </row>
    <row r="126" spans="1:42" x14ac:dyDescent="0.45">
      <c r="A126" t="s">
        <v>410</v>
      </c>
      <c r="B126" t="s">
        <v>113</v>
      </c>
      <c r="C126">
        <v>122</v>
      </c>
      <c r="D126">
        <v>498</v>
      </c>
      <c r="E126">
        <v>434</v>
      </c>
      <c r="F126">
        <v>108</v>
      </c>
      <c r="G126">
        <v>70</v>
      </c>
      <c r="H126">
        <v>27</v>
      </c>
      <c r="I126">
        <v>3</v>
      </c>
      <c r="J126">
        <v>8</v>
      </c>
      <c r="K126">
        <v>63</v>
      </c>
      <c r="L126">
        <v>60</v>
      </c>
      <c r="M126">
        <v>50</v>
      </c>
      <c r="N126">
        <v>0</v>
      </c>
      <c r="O126">
        <v>82</v>
      </c>
      <c r="P126">
        <v>7</v>
      </c>
      <c r="Q126">
        <v>4</v>
      </c>
      <c r="R126">
        <v>3</v>
      </c>
      <c r="S126">
        <v>8</v>
      </c>
      <c r="T126">
        <v>9</v>
      </c>
      <c r="U126">
        <v>3</v>
      </c>
      <c r="V126">
        <v>0.24884800000000001</v>
      </c>
      <c r="W126">
        <v>0.10040200000000001</v>
      </c>
      <c r="X126">
        <v>0.164659</v>
      </c>
      <c r="Y126">
        <v>0.60975599999999996</v>
      </c>
      <c r="Z126">
        <v>0.33333299999999999</v>
      </c>
      <c r="AA126">
        <v>0.38018400000000002</v>
      </c>
      <c r="AB126">
        <v>0.31510199999999999</v>
      </c>
      <c r="AC126">
        <v>0.71351799999999999</v>
      </c>
      <c r="AD126">
        <v>0.13133600000000001</v>
      </c>
      <c r="AE126">
        <v>5.2717700000000001</v>
      </c>
      <c r="AF126">
        <v>0.287356</v>
      </c>
      <c r="AH126">
        <v>-0.44478499999999999</v>
      </c>
      <c r="AI126">
        <v>59.325000000000003</v>
      </c>
      <c r="AJ126">
        <v>-1.35341</v>
      </c>
      <c r="AK126">
        <v>104.02800000000001</v>
      </c>
      <c r="AL126">
        <v>-0.44478499999999999</v>
      </c>
      <c r="AM126">
        <v>1.2</v>
      </c>
      <c r="AN126">
        <v>1.9587319791316899</v>
      </c>
      <c r="AO126">
        <v>3.0298060178756701</v>
      </c>
      <c r="AP126">
        <v>2.1840999999999999</v>
      </c>
    </row>
    <row r="127" spans="1:42" x14ac:dyDescent="0.45">
      <c r="A127" t="s">
        <v>411</v>
      </c>
      <c r="B127" t="s">
        <v>113</v>
      </c>
      <c r="C127">
        <v>106</v>
      </c>
      <c r="D127">
        <v>447</v>
      </c>
      <c r="E127">
        <v>399</v>
      </c>
      <c r="F127">
        <v>90</v>
      </c>
      <c r="G127">
        <v>60</v>
      </c>
      <c r="H127">
        <v>18</v>
      </c>
      <c r="I127">
        <v>2</v>
      </c>
      <c r="J127">
        <v>10</v>
      </c>
      <c r="K127">
        <v>44</v>
      </c>
      <c r="L127">
        <v>50</v>
      </c>
      <c r="M127">
        <v>37</v>
      </c>
      <c r="N127">
        <v>0</v>
      </c>
      <c r="O127">
        <v>114</v>
      </c>
      <c r="P127">
        <v>6</v>
      </c>
      <c r="Q127">
        <v>5</v>
      </c>
      <c r="R127">
        <v>0</v>
      </c>
      <c r="S127">
        <v>4</v>
      </c>
      <c r="T127">
        <v>1</v>
      </c>
      <c r="U127">
        <v>1</v>
      </c>
      <c r="V127">
        <v>0.22556399999999999</v>
      </c>
      <c r="W127">
        <v>8.2774100000000003E-2</v>
      </c>
      <c r="X127">
        <v>0.25503399999999998</v>
      </c>
      <c r="Y127">
        <v>0.32456099999999999</v>
      </c>
      <c r="Z127">
        <v>0.297539</v>
      </c>
      <c r="AA127">
        <v>0.35588999999999998</v>
      </c>
      <c r="AB127">
        <v>0.28774699999999998</v>
      </c>
      <c r="AC127">
        <v>0.65342900000000004</v>
      </c>
      <c r="AD127">
        <v>0.130326</v>
      </c>
      <c r="AE127">
        <v>2.9459200000000001</v>
      </c>
      <c r="AF127">
        <v>0.28571400000000002</v>
      </c>
      <c r="AH127">
        <v>-1.0157099999999999</v>
      </c>
      <c r="AI127">
        <v>43.0944</v>
      </c>
      <c r="AJ127">
        <v>-11.37</v>
      </c>
      <c r="AK127">
        <v>85.067499999999995</v>
      </c>
      <c r="AL127">
        <v>-1.0157099999999999</v>
      </c>
      <c r="AM127">
        <v>7.4</v>
      </c>
      <c r="AN127">
        <v>-9.0135200023651105</v>
      </c>
      <c r="AO127">
        <v>15.612081050872799</v>
      </c>
      <c r="AP127">
        <v>2.1719200000000001</v>
      </c>
    </row>
    <row r="128" spans="1:42" x14ac:dyDescent="0.45">
      <c r="A128" t="s">
        <v>412</v>
      </c>
      <c r="B128" t="s">
        <v>34</v>
      </c>
      <c r="C128">
        <v>136</v>
      </c>
      <c r="D128">
        <v>543</v>
      </c>
      <c r="E128">
        <v>499</v>
      </c>
      <c r="F128">
        <v>132</v>
      </c>
      <c r="G128">
        <v>82</v>
      </c>
      <c r="H128">
        <v>30</v>
      </c>
      <c r="I128">
        <v>2</v>
      </c>
      <c r="J128">
        <v>18</v>
      </c>
      <c r="K128">
        <v>74</v>
      </c>
      <c r="L128">
        <v>68</v>
      </c>
      <c r="M128">
        <v>36</v>
      </c>
      <c r="N128">
        <v>1</v>
      </c>
      <c r="O128">
        <v>127</v>
      </c>
      <c r="P128">
        <v>5</v>
      </c>
      <c r="Q128">
        <v>3</v>
      </c>
      <c r="R128">
        <v>0</v>
      </c>
      <c r="S128">
        <v>10</v>
      </c>
      <c r="T128">
        <v>4</v>
      </c>
      <c r="U128">
        <v>2</v>
      </c>
      <c r="V128">
        <v>0.26452900000000001</v>
      </c>
      <c r="W128">
        <v>6.6298300000000004E-2</v>
      </c>
      <c r="X128">
        <v>0.23388600000000001</v>
      </c>
      <c r="Y128">
        <v>0.28346500000000002</v>
      </c>
      <c r="Z128">
        <v>0.31859999999999999</v>
      </c>
      <c r="AA128">
        <v>0.440882</v>
      </c>
      <c r="AB128">
        <v>0.326345</v>
      </c>
      <c r="AC128">
        <v>0.75948199999999999</v>
      </c>
      <c r="AD128">
        <v>0.17635300000000001</v>
      </c>
      <c r="AE128">
        <v>3.9855999999999998</v>
      </c>
      <c r="AF128">
        <v>0.319328</v>
      </c>
      <c r="AH128">
        <v>-0.98418099999999997</v>
      </c>
      <c r="AI128">
        <v>69.755700000000004</v>
      </c>
      <c r="AJ128">
        <v>3.5942799999999999</v>
      </c>
      <c r="AK128">
        <v>109.54300000000001</v>
      </c>
      <c r="AL128">
        <v>-0.98418099999999997</v>
      </c>
      <c r="AM128">
        <v>4</v>
      </c>
      <c r="AN128">
        <v>5.2250220775604204</v>
      </c>
      <c r="AO128">
        <v>-1.9854497909545801</v>
      </c>
      <c r="AP128">
        <v>2.1621000000000001</v>
      </c>
    </row>
    <row r="129" spans="1:42" x14ac:dyDescent="0.45">
      <c r="A129" t="s">
        <v>413</v>
      </c>
      <c r="B129" t="s">
        <v>74</v>
      </c>
      <c r="C129">
        <v>135</v>
      </c>
      <c r="D129">
        <v>523</v>
      </c>
      <c r="E129">
        <v>457</v>
      </c>
      <c r="F129">
        <v>119</v>
      </c>
      <c r="G129">
        <v>80</v>
      </c>
      <c r="H129">
        <v>19</v>
      </c>
      <c r="I129">
        <v>7</v>
      </c>
      <c r="J129">
        <v>13</v>
      </c>
      <c r="K129">
        <v>66</v>
      </c>
      <c r="L129">
        <v>65</v>
      </c>
      <c r="M129">
        <v>46</v>
      </c>
      <c r="N129">
        <v>1</v>
      </c>
      <c r="O129">
        <v>88</v>
      </c>
      <c r="P129">
        <v>11</v>
      </c>
      <c r="Q129">
        <v>4</v>
      </c>
      <c r="R129">
        <v>5</v>
      </c>
      <c r="S129">
        <v>2</v>
      </c>
      <c r="T129">
        <v>18</v>
      </c>
      <c r="U129">
        <v>5</v>
      </c>
      <c r="V129">
        <v>0.26039400000000001</v>
      </c>
      <c r="W129">
        <v>8.7954099999999993E-2</v>
      </c>
      <c r="X129">
        <v>0.16825999999999999</v>
      </c>
      <c r="Y129">
        <v>0.52272700000000005</v>
      </c>
      <c r="Z129">
        <v>0.33976800000000001</v>
      </c>
      <c r="AA129">
        <v>0.41794300000000001</v>
      </c>
      <c r="AB129">
        <v>0.32992500000000002</v>
      </c>
      <c r="AC129">
        <v>0.75771100000000002</v>
      </c>
      <c r="AD129">
        <v>0.15754899999999999</v>
      </c>
      <c r="AE129">
        <v>6.8720499999999998</v>
      </c>
      <c r="AF129">
        <v>0.29444399999999998</v>
      </c>
      <c r="AH129">
        <v>0.44171300000000002</v>
      </c>
      <c r="AI129">
        <v>68.741600000000005</v>
      </c>
      <c r="AJ129">
        <v>5.0170599999999999</v>
      </c>
      <c r="AK129">
        <v>101.2</v>
      </c>
      <c r="AL129">
        <v>0.44171300000000002</v>
      </c>
      <c r="AM129">
        <v>0.7</v>
      </c>
      <c r="AN129">
        <v>1.21929836273193</v>
      </c>
      <c r="AO129">
        <v>2.62166374921798</v>
      </c>
      <c r="AP129">
        <v>2.1598600000000001</v>
      </c>
    </row>
    <row r="130" spans="1:42" x14ac:dyDescent="0.45">
      <c r="A130" t="s">
        <v>414</v>
      </c>
      <c r="B130" t="s">
        <v>196</v>
      </c>
      <c r="C130">
        <v>125</v>
      </c>
      <c r="D130">
        <v>554</v>
      </c>
      <c r="E130">
        <v>500</v>
      </c>
      <c r="F130">
        <v>118</v>
      </c>
      <c r="G130">
        <v>73</v>
      </c>
      <c r="H130">
        <v>27</v>
      </c>
      <c r="I130">
        <v>2</v>
      </c>
      <c r="J130">
        <v>16</v>
      </c>
      <c r="K130">
        <v>68</v>
      </c>
      <c r="L130">
        <v>65</v>
      </c>
      <c r="M130">
        <v>49</v>
      </c>
      <c r="N130">
        <v>1</v>
      </c>
      <c r="O130">
        <v>163</v>
      </c>
      <c r="P130">
        <v>3</v>
      </c>
      <c r="Q130">
        <v>1</v>
      </c>
      <c r="R130">
        <v>1</v>
      </c>
      <c r="S130">
        <v>13</v>
      </c>
      <c r="T130">
        <v>21</v>
      </c>
      <c r="U130">
        <v>4</v>
      </c>
      <c r="V130">
        <v>0.23599999999999999</v>
      </c>
      <c r="W130">
        <v>8.8447700000000004E-2</v>
      </c>
      <c r="X130">
        <v>0.29422399999999999</v>
      </c>
      <c r="Y130">
        <v>0.30061300000000002</v>
      </c>
      <c r="Z130">
        <v>0.30741400000000002</v>
      </c>
      <c r="AA130">
        <v>0.39400000000000002</v>
      </c>
      <c r="AB130">
        <v>0.30578100000000003</v>
      </c>
      <c r="AC130">
        <v>0.70141399999999998</v>
      </c>
      <c r="AD130">
        <v>0.158</v>
      </c>
      <c r="AE130">
        <v>5.9214399999999996</v>
      </c>
      <c r="AF130">
        <v>0.31677</v>
      </c>
      <c r="AH130">
        <v>1.5562499999999999</v>
      </c>
      <c r="AI130">
        <v>61.707500000000003</v>
      </c>
      <c r="AJ130">
        <v>-5.7941500000000001</v>
      </c>
      <c r="AK130">
        <v>97.629599999999996</v>
      </c>
      <c r="AL130">
        <v>1.5562499999999999</v>
      </c>
      <c r="AM130">
        <v>0.7</v>
      </c>
      <c r="AN130">
        <v>-1.7225027084350499E-2</v>
      </c>
      <c r="AO130">
        <v>2.7355672717094399</v>
      </c>
      <c r="AP130">
        <v>2.1473800000000001</v>
      </c>
    </row>
    <row r="131" spans="1:42" x14ac:dyDescent="0.45">
      <c r="A131" t="s">
        <v>199</v>
      </c>
      <c r="B131" t="s">
        <v>67</v>
      </c>
      <c r="C131">
        <v>98</v>
      </c>
      <c r="D131">
        <v>349</v>
      </c>
      <c r="E131">
        <v>308</v>
      </c>
      <c r="F131">
        <v>72</v>
      </c>
      <c r="G131">
        <v>43</v>
      </c>
      <c r="H131">
        <v>14</v>
      </c>
      <c r="I131">
        <v>1</v>
      </c>
      <c r="J131">
        <v>14</v>
      </c>
      <c r="K131">
        <v>39</v>
      </c>
      <c r="L131">
        <v>44</v>
      </c>
      <c r="M131">
        <v>32</v>
      </c>
      <c r="N131">
        <v>0</v>
      </c>
      <c r="O131">
        <v>97</v>
      </c>
      <c r="P131">
        <v>6</v>
      </c>
      <c r="Q131">
        <v>1</v>
      </c>
      <c r="R131">
        <v>2</v>
      </c>
      <c r="S131">
        <v>9</v>
      </c>
      <c r="T131">
        <v>1</v>
      </c>
      <c r="U131">
        <v>1</v>
      </c>
      <c r="V131">
        <v>0.233766</v>
      </c>
      <c r="W131">
        <v>9.1690499999999994E-2</v>
      </c>
      <c r="X131">
        <v>0.27793699999999999</v>
      </c>
      <c r="Y131">
        <v>0.329897</v>
      </c>
      <c r="Z131">
        <v>0.31700299999999998</v>
      </c>
      <c r="AA131">
        <v>0.42207800000000001</v>
      </c>
      <c r="AB131">
        <v>0.32165100000000002</v>
      </c>
      <c r="AC131">
        <v>0.73908099999999999</v>
      </c>
      <c r="AD131">
        <v>0.18831200000000001</v>
      </c>
      <c r="AE131">
        <v>2.7048199999999998</v>
      </c>
      <c r="AF131">
        <v>0.29292899999999999</v>
      </c>
      <c r="AH131">
        <v>-0.84619299999999997</v>
      </c>
      <c r="AI131">
        <v>43.473199999999999</v>
      </c>
      <c r="AJ131">
        <v>0.9496</v>
      </c>
      <c r="AK131">
        <v>105.283</v>
      </c>
      <c r="AL131">
        <v>-0.84619299999999997</v>
      </c>
      <c r="AM131">
        <v>1.8</v>
      </c>
      <c r="AN131">
        <v>1.3630962371826101</v>
      </c>
      <c r="AO131">
        <v>8.2116696834564191</v>
      </c>
      <c r="AP131">
        <v>2.1367799999999999</v>
      </c>
    </row>
    <row r="132" spans="1:42" x14ac:dyDescent="0.45">
      <c r="A132" t="s">
        <v>415</v>
      </c>
      <c r="B132" t="s">
        <v>76</v>
      </c>
      <c r="C132">
        <v>133</v>
      </c>
      <c r="D132">
        <v>553</v>
      </c>
      <c r="E132">
        <v>501</v>
      </c>
      <c r="F132">
        <v>148</v>
      </c>
      <c r="G132">
        <v>101</v>
      </c>
      <c r="H132">
        <v>29</v>
      </c>
      <c r="I132">
        <v>2</v>
      </c>
      <c r="J132">
        <v>16</v>
      </c>
      <c r="K132">
        <v>67</v>
      </c>
      <c r="L132">
        <v>74</v>
      </c>
      <c r="M132">
        <v>43</v>
      </c>
      <c r="N132">
        <v>5</v>
      </c>
      <c r="O132">
        <v>68</v>
      </c>
      <c r="P132">
        <v>6</v>
      </c>
      <c r="Q132">
        <v>3</v>
      </c>
      <c r="R132">
        <v>0</v>
      </c>
      <c r="S132">
        <v>14</v>
      </c>
      <c r="T132">
        <v>5</v>
      </c>
      <c r="U132">
        <v>1</v>
      </c>
      <c r="V132">
        <v>0.29540899999999998</v>
      </c>
      <c r="W132">
        <v>7.7757699999999999E-2</v>
      </c>
      <c r="X132">
        <v>0.12296600000000001</v>
      </c>
      <c r="Y132">
        <v>0.63235300000000005</v>
      </c>
      <c r="Z132">
        <v>0.35623899999999997</v>
      </c>
      <c r="AA132">
        <v>0.45708599999999999</v>
      </c>
      <c r="AB132">
        <v>0.34892099999999998</v>
      </c>
      <c r="AC132">
        <v>0.81332499999999996</v>
      </c>
      <c r="AD132">
        <v>0.16167699999999999</v>
      </c>
      <c r="AE132">
        <v>3.7934999999999999</v>
      </c>
      <c r="AF132">
        <v>0.31428600000000001</v>
      </c>
      <c r="AH132">
        <v>-0.53932100000000005</v>
      </c>
      <c r="AI132">
        <v>81.409000000000006</v>
      </c>
      <c r="AJ132">
        <v>14.0291</v>
      </c>
      <c r="AK132">
        <v>116.708</v>
      </c>
      <c r="AL132">
        <v>-0.53932100000000005</v>
      </c>
      <c r="AM132">
        <v>-1.8</v>
      </c>
      <c r="AN132">
        <v>10.5312938690185</v>
      </c>
      <c r="AO132">
        <v>-7.8956787586212096</v>
      </c>
      <c r="AP132">
        <v>2.1357499999999998</v>
      </c>
    </row>
    <row r="133" spans="1:42" x14ac:dyDescent="0.45">
      <c r="A133" t="s">
        <v>241</v>
      </c>
      <c r="B133" t="s">
        <v>42</v>
      </c>
      <c r="C133">
        <v>108</v>
      </c>
      <c r="D133">
        <v>432</v>
      </c>
      <c r="E133">
        <v>407</v>
      </c>
      <c r="F133">
        <v>108</v>
      </c>
      <c r="G133">
        <v>69</v>
      </c>
      <c r="H133">
        <v>20</v>
      </c>
      <c r="I133">
        <v>1</v>
      </c>
      <c r="J133">
        <v>18</v>
      </c>
      <c r="K133">
        <v>52</v>
      </c>
      <c r="L133">
        <v>68</v>
      </c>
      <c r="M133">
        <v>18</v>
      </c>
      <c r="N133">
        <v>0</v>
      </c>
      <c r="O133">
        <v>85</v>
      </c>
      <c r="P133">
        <v>3</v>
      </c>
      <c r="Q133">
        <v>4</v>
      </c>
      <c r="R133">
        <v>0</v>
      </c>
      <c r="S133">
        <v>15</v>
      </c>
      <c r="T133">
        <v>1</v>
      </c>
      <c r="U133">
        <v>1</v>
      </c>
      <c r="V133">
        <v>0.26535599999999998</v>
      </c>
      <c r="W133">
        <v>4.1666700000000001E-2</v>
      </c>
      <c r="X133">
        <v>0.19675899999999999</v>
      </c>
      <c r="Y133">
        <v>0.21176500000000001</v>
      </c>
      <c r="Z133">
        <v>0.29861100000000002</v>
      </c>
      <c r="AA133">
        <v>0.45208799999999999</v>
      </c>
      <c r="AB133">
        <v>0.319716</v>
      </c>
      <c r="AC133">
        <v>0.75070000000000003</v>
      </c>
      <c r="AD133">
        <v>0.18673200000000001</v>
      </c>
      <c r="AE133">
        <v>2.6284100000000001</v>
      </c>
      <c r="AF133">
        <v>0.29220800000000002</v>
      </c>
      <c r="AH133">
        <v>-0.91553899999999999</v>
      </c>
      <c r="AI133">
        <v>53.117800000000003</v>
      </c>
      <c r="AJ133">
        <v>0.48106599999999999</v>
      </c>
      <c r="AK133">
        <v>103.502</v>
      </c>
      <c r="AL133">
        <v>-0.91553899999999999</v>
      </c>
      <c r="AM133">
        <v>-2.1</v>
      </c>
      <c r="AN133">
        <v>0.89723086357116699</v>
      </c>
      <c r="AO133">
        <v>5.83650779724121</v>
      </c>
      <c r="AP133">
        <v>2.1345900000000002</v>
      </c>
    </row>
    <row r="134" spans="1:42" x14ac:dyDescent="0.45">
      <c r="A134" t="s">
        <v>265</v>
      </c>
      <c r="B134" t="s">
        <v>61</v>
      </c>
      <c r="C134">
        <v>135</v>
      </c>
      <c r="D134">
        <v>546</v>
      </c>
      <c r="E134">
        <v>492</v>
      </c>
      <c r="F134">
        <v>119</v>
      </c>
      <c r="G134">
        <v>66</v>
      </c>
      <c r="H134">
        <v>22</v>
      </c>
      <c r="I134">
        <v>5</v>
      </c>
      <c r="J134">
        <v>26</v>
      </c>
      <c r="K134">
        <v>77</v>
      </c>
      <c r="L134">
        <v>82</v>
      </c>
      <c r="M134">
        <v>45</v>
      </c>
      <c r="N134">
        <v>0</v>
      </c>
      <c r="O134">
        <v>168</v>
      </c>
      <c r="P134">
        <v>4</v>
      </c>
      <c r="Q134">
        <v>3</v>
      </c>
      <c r="R134">
        <v>2</v>
      </c>
      <c r="S134">
        <v>9</v>
      </c>
      <c r="T134">
        <v>10</v>
      </c>
      <c r="U134">
        <v>4</v>
      </c>
      <c r="V134">
        <v>0.24187</v>
      </c>
      <c r="W134">
        <v>8.2417599999999994E-2</v>
      </c>
      <c r="X134">
        <v>0.30769200000000002</v>
      </c>
      <c r="Y134">
        <v>0.26785700000000001</v>
      </c>
      <c r="Z134">
        <v>0.30882399999999999</v>
      </c>
      <c r="AA134">
        <v>0.465447</v>
      </c>
      <c r="AB134">
        <v>0.33047900000000002</v>
      </c>
      <c r="AC134">
        <v>0.77427100000000004</v>
      </c>
      <c r="AD134">
        <v>0.223577</v>
      </c>
      <c r="AE134">
        <v>6.0778400000000001</v>
      </c>
      <c r="AF134">
        <v>0.30897000000000002</v>
      </c>
      <c r="AH134">
        <v>-0.57440100000000005</v>
      </c>
      <c r="AI134">
        <v>72.015699999999995</v>
      </c>
      <c r="AJ134">
        <v>5.4888199999999996</v>
      </c>
      <c r="AK134">
        <v>107.646</v>
      </c>
      <c r="AL134">
        <v>-0.57440100000000005</v>
      </c>
      <c r="AM134">
        <v>-3.8</v>
      </c>
      <c r="AN134">
        <v>4.5971078872680602</v>
      </c>
      <c r="AO134">
        <v>-1.7938270568847601</v>
      </c>
      <c r="AP134">
        <v>2.1345200000000002</v>
      </c>
    </row>
    <row r="135" spans="1:42" x14ac:dyDescent="0.45">
      <c r="A135" t="s">
        <v>270</v>
      </c>
      <c r="B135" t="s">
        <v>76</v>
      </c>
      <c r="C135">
        <v>130</v>
      </c>
      <c r="D135">
        <v>557</v>
      </c>
      <c r="E135">
        <v>521</v>
      </c>
      <c r="F135">
        <v>136</v>
      </c>
      <c r="G135">
        <v>86</v>
      </c>
      <c r="H135">
        <v>29</v>
      </c>
      <c r="I135">
        <v>6</v>
      </c>
      <c r="J135">
        <v>15</v>
      </c>
      <c r="K135">
        <v>76</v>
      </c>
      <c r="L135">
        <v>76</v>
      </c>
      <c r="M135">
        <v>23</v>
      </c>
      <c r="N135">
        <v>0</v>
      </c>
      <c r="O135">
        <v>133</v>
      </c>
      <c r="P135">
        <v>8</v>
      </c>
      <c r="Q135">
        <v>4</v>
      </c>
      <c r="R135">
        <v>1</v>
      </c>
      <c r="S135">
        <v>11</v>
      </c>
      <c r="T135">
        <v>20</v>
      </c>
      <c r="U135">
        <v>8</v>
      </c>
      <c r="V135">
        <v>0.26103599999999999</v>
      </c>
      <c r="W135">
        <v>4.1292599999999999E-2</v>
      </c>
      <c r="X135">
        <v>0.23877899999999999</v>
      </c>
      <c r="Y135">
        <v>0.172932</v>
      </c>
      <c r="Z135">
        <v>0.30036000000000002</v>
      </c>
      <c r="AA135">
        <v>0.42610399999999998</v>
      </c>
      <c r="AB135">
        <v>0.31161100000000003</v>
      </c>
      <c r="AC135">
        <v>0.72646299999999997</v>
      </c>
      <c r="AD135">
        <v>0.16506699999999999</v>
      </c>
      <c r="AE135">
        <v>7.1350199999999999</v>
      </c>
      <c r="AF135">
        <v>0.32095499999999999</v>
      </c>
      <c r="AH135">
        <v>-0.27812399999999998</v>
      </c>
      <c r="AI135">
        <v>64.738299999999995</v>
      </c>
      <c r="AJ135">
        <v>-3.12886</v>
      </c>
      <c r="AK135">
        <v>90.846900000000005</v>
      </c>
      <c r="AL135">
        <v>-0.27812399999999998</v>
      </c>
      <c r="AM135">
        <v>6.8</v>
      </c>
      <c r="AN135">
        <v>-6.3868950605392403</v>
      </c>
      <c r="AO135">
        <v>8.8465905189514107</v>
      </c>
      <c r="AP135">
        <v>2.1317499999999998</v>
      </c>
    </row>
    <row r="136" spans="1:42" x14ac:dyDescent="0.45">
      <c r="A136" t="s">
        <v>416</v>
      </c>
      <c r="B136" t="s">
        <v>44</v>
      </c>
      <c r="C136">
        <v>113</v>
      </c>
      <c r="D136">
        <v>511</v>
      </c>
      <c r="E136">
        <v>449</v>
      </c>
      <c r="F136">
        <v>111</v>
      </c>
      <c r="G136">
        <v>64</v>
      </c>
      <c r="H136">
        <v>31</v>
      </c>
      <c r="I136">
        <v>2</v>
      </c>
      <c r="J136">
        <v>14</v>
      </c>
      <c r="K136">
        <v>69</v>
      </c>
      <c r="L136">
        <v>71</v>
      </c>
      <c r="M136">
        <v>47</v>
      </c>
      <c r="N136">
        <v>0</v>
      </c>
      <c r="O136">
        <v>86</v>
      </c>
      <c r="P136">
        <v>12</v>
      </c>
      <c r="Q136">
        <v>3</v>
      </c>
      <c r="R136">
        <v>0</v>
      </c>
      <c r="S136">
        <v>10</v>
      </c>
      <c r="T136">
        <v>6</v>
      </c>
      <c r="U136">
        <v>4</v>
      </c>
      <c r="V136">
        <v>0.24721599999999999</v>
      </c>
      <c r="W136">
        <v>9.1976500000000003E-2</v>
      </c>
      <c r="X136">
        <v>0.168297</v>
      </c>
      <c r="Y136">
        <v>0.546512</v>
      </c>
      <c r="Z136">
        <v>0.332681</v>
      </c>
      <c r="AA136">
        <v>0.41870800000000002</v>
      </c>
      <c r="AB136">
        <v>0.32808900000000002</v>
      </c>
      <c r="AC136">
        <v>0.75138899999999997</v>
      </c>
      <c r="AD136">
        <v>0.17149200000000001</v>
      </c>
      <c r="AE136">
        <v>4.2639800000000001</v>
      </c>
      <c r="AF136">
        <v>0.27556799999999998</v>
      </c>
      <c r="AH136">
        <v>-1.43604</v>
      </c>
      <c r="AI136">
        <v>66.385099999999994</v>
      </c>
      <c r="AJ136">
        <v>4.1226799999999999</v>
      </c>
      <c r="AK136">
        <v>106.036</v>
      </c>
      <c r="AL136">
        <v>-1.43604</v>
      </c>
      <c r="AM136">
        <v>-0.5</v>
      </c>
      <c r="AN136">
        <v>2.2595252990722599</v>
      </c>
      <c r="AO136">
        <v>1.3775720596313401</v>
      </c>
      <c r="AP136">
        <v>2.0933700000000002</v>
      </c>
    </row>
    <row r="137" spans="1:42" x14ac:dyDescent="0.45">
      <c r="A137" t="s">
        <v>271</v>
      </c>
      <c r="B137" t="s">
        <v>32</v>
      </c>
      <c r="C137">
        <v>151</v>
      </c>
      <c r="D137">
        <v>633</v>
      </c>
      <c r="E137">
        <v>562</v>
      </c>
      <c r="F137">
        <v>149</v>
      </c>
      <c r="G137">
        <v>103</v>
      </c>
      <c r="H137">
        <v>30</v>
      </c>
      <c r="I137">
        <v>1</v>
      </c>
      <c r="J137">
        <v>15</v>
      </c>
      <c r="K137">
        <v>74</v>
      </c>
      <c r="L137">
        <v>70</v>
      </c>
      <c r="M137">
        <v>40</v>
      </c>
      <c r="N137">
        <v>1</v>
      </c>
      <c r="O137">
        <v>107</v>
      </c>
      <c r="P137">
        <v>27</v>
      </c>
      <c r="Q137">
        <v>4</v>
      </c>
      <c r="R137">
        <v>0</v>
      </c>
      <c r="S137">
        <v>18</v>
      </c>
      <c r="T137">
        <v>1</v>
      </c>
      <c r="U137">
        <v>1</v>
      </c>
      <c r="V137">
        <v>0.265125</v>
      </c>
      <c r="W137">
        <v>6.3191200000000003E-2</v>
      </c>
      <c r="X137">
        <v>0.16903599999999999</v>
      </c>
      <c r="Y137">
        <v>0.373832</v>
      </c>
      <c r="Z137">
        <v>0.34123199999999998</v>
      </c>
      <c r="AA137">
        <v>0.40213500000000002</v>
      </c>
      <c r="AB137">
        <v>0.326878</v>
      </c>
      <c r="AC137">
        <v>0.743367</v>
      </c>
      <c r="AD137">
        <v>0.13701099999999999</v>
      </c>
      <c r="AE137">
        <v>2.3855900000000001</v>
      </c>
      <c r="AF137">
        <v>0.30180200000000001</v>
      </c>
      <c r="AH137">
        <v>-1.52424</v>
      </c>
      <c r="AI137">
        <v>81.597499999999997</v>
      </c>
      <c r="AJ137">
        <v>4.4701599999999999</v>
      </c>
      <c r="AK137">
        <v>111.895</v>
      </c>
      <c r="AL137">
        <v>-1.52424</v>
      </c>
      <c r="AM137">
        <v>3.5</v>
      </c>
      <c r="AN137">
        <v>7.4975141286849896</v>
      </c>
      <c r="AO137">
        <v>-8.1291885375976491</v>
      </c>
      <c r="AP137">
        <v>2.0808900000000001</v>
      </c>
    </row>
    <row r="138" spans="1:42" x14ac:dyDescent="0.45">
      <c r="A138" t="s">
        <v>238</v>
      </c>
      <c r="B138" t="s">
        <v>56</v>
      </c>
      <c r="C138">
        <v>132</v>
      </c>
      <c r="D138">
        <v>583</v>
      </c>
      <c r="E138">
        <v>528</v>
      </c>
      <c r="F138">
        <v>137</v>
      </c>
      <c r="G138">
        <v>100</v>
      </c>
      <c r="H138">
        <v>27</v>
      </c>
      <c r="I138">
        <v>4</v>
      </c>
      <c r="J138">
        <v>6</v>
      </c>
      <c r="K138">
        <v>72</v>
      </c>
      <c r="L138">
        <v>55</v>
      </c>
      <c r="M138">
        <v>46</v>
      </c>
      <c r="N138">
        <v>0</v>
      </c>
      <c r="O138">
        <v>118</v>
      </c>
      <c r="P138">
        <v>1</v>
      </c>
      <c r="Q138">
        <v>6</v>
      </c>
      <c r="R138">
        <v>2</v>
      </c>
      <c r="S138">
        <v>12</v>
      </c>
      <c r="T138">
        <v>20</v>
      </c>
      <c r="U138">
        <v>7</v>
      </c>
      <c r="V138">
        <v>0.25946999999999998</v>
      </c>
      <c r="W138">
        <v>7.8902200000000006E-2</v>
      </c>
      <c r="X138">
        <v>0.202401</v>
      </c>
      <c r="Y138">
        <v>0.38983000000000001</v>
      </c>
      <c r="Z138">
        <v>0.316695</v>
      </c>
      <c r="AA138">
        <v>0.359848</v>
      </c>
      <c r="AB138">
        <v>0.29754399999999998</v>
      </c>
      <c r="AC138">
        <v>0.67654400000000003</v>
      </c>
      <c r="AD138">
        <v>0.100379</v>
      </c>
      <c r="AE138">
        <v>5.8809800000000001</v>
      </c>
      <c r="AF138">
        <v>0.31951200000000002</v>
      </c>
      <c r="AH138">
        <v>-8.7199399999999996E-2</v>
      </c>
      <c r="AI138">
        <v>60.948999999999998</v>
      </c>
      <c r="AJ138">
        <v>-10.0861</v>
      </c>
      <c r="AK138">
        <v>83.097999999999999</v>
      </c>
      <c r="AL138">
        <v>-8.7199399999999996E-2</v>
      </c>
      <c r="AM138">
        <v>10.8</v>
      </c>
      <c r="AN138">
        <v>-11.8941757380962</v>
      </c>
      <c r="AO138">
        <v>12.9421224594116</v>
      </c>
      <c r="AP138">
        <v>2.07904</v>
      </c>
    </row>
    <row r="139" spans="1:42" x14ac:dyDescent="0.45">
      <c r="A139" t="s">
        <v>417</v>
      </c>
      <c r="B139" t="s">
        <v>25</v>
      </c>
      <c r="C139">
        <v>132</v>
      </c>
      <c r="D139">
        <v>590</v>
      </c>
      <c r="E139">
        <v>522</v>
      </c>
      <c r="F139">
        <v>129</v>
      </c>
      <c r="G139">
        <v>94</v>
      </c>
      <c r="H139">
        <v>22</v>
      </c>
      <c r="I139">
        <v>4</v>
      </c>
      <c r="J139">
        <v>9</v>
      </c>
      <c r="K139">
        <v>75</v>
      </c>
      <c r="L139">
        <v>63</v>
      </c>
      <c r="M139">
        <v>44</v>
      </c>
      <c r="N139">
        <v>1</v>
      </c>
      <c r="O139">
        <v>81</v>
      </c>
      <c r="P139">
        <v>20</v>
      </c>
      <c r="Q139">
        <v>4</v>
      </c>
      <c r="R139">
        <v>0</v>
      </c>
      <c r="S139">
        <v>12</v>
      </c>
      <c r="T139">
        <v>10</v>
      </c>
      <c r="U139">
        <v>3</v>
      </c>
      <c r="V139">
        <v>0.24712600000000001</v>
      </c>
      <c r="W139">
        <v>7.4576299999999998E-2</v>
      </c>
      <c r="X139">
        <v>0.13728799999999999</v>
      </c>
      <c r="Y139">
        <v>0.54320999999999997</v>
      </c>
      <c r="Z139">
        <v>0.32711899999999999</v>
      </c>
      <c r="AA139">
        <v>0.35632200000000003</v>
      </c>
      <c r="AB139">
        <v>0.30403599999999997</v>
      </c>
      <c r="AC139">
        <v>0.68344099999999997</v>
      </c>
      <c r="AD139">
        <v>0.109195</v>
      </c>
      <c r="AE139">
        <v>5.4928999999999997</v>
      </c>
      <c r="AF139">
        <v>0.275229</v>
      </c>
      <c r="AH139">
        <v>-0.47593800000000003</v>
      </c>
      <c r="AI139">
        <v>64.862300000000005</v>
      </c>
      <c r="AJ139">
        <v>-7.0257399999999999</v>
      </c>
      <c r="AK139">
        <v>93.843100000000007</v>
      </c>
      <c r="AL139">
        <v>-0.47593800000000003</v>
      </c>
      <c r="AM139">
        <v>3.4</v>
      </c>
      <c r="AN139">
        <v>-4.8284980654716403</v>
      </c>
      <c r="AO139">
        <v>5.5678424835204998</v>
      </c>
      <c r="AP139">
        <v>2.0719699999999999</v>
      </c>
    </row>
    <row r="140" spans="1:42" x14ac:dyDescent="0.45">
      <c r="A140" t="s">
        <v>183</v>
      </c>
      <c r="B140" t="s">
        <v>184</v>
      </c>
      <c r="C140">
        <v>143</v>
      </c>
      <c r="D140">
        <v>588</v>
      </c>
      <c r="E140">
        <v>552</v>
      </c>
      <c r="F140">
        <v>143</v>
      </c>
      <c r="G140">
        <v>90</v>
      </c>
      <c r="H140">
        <v>32</v>
      </c>
      <c r="I140">
        <v>4</v>
      </c>
      <c r="J140">
        <v>17</v>
      </c>
      <c r="K140">
        <v>75</v>
      </c>
      <c r="L140">
        <v>76</v>
      </c>
      <c r="M140">
        <v>28</v>
      </c>
      <c r="N140">
        <v>0</v>
      </c>
      <c r="O140">
        <v>142</v>
      </c>
      <c r="P140">
        <v>5</v>
      </c>
      <c r="Q140">
        <v>2</v>
      </c>
      <c r="R140">
        <v>1</v>
      </c>
      <c r="S140">
        <v>12</v>
      </c>
      <c r="T140">
        <v>11</v>
      </c>
      <c r="U140">
        <v>4</v>
      </c>
      <c r="V140">
        <v>0.25905800000000001</v>
      </c>
      <c r="W140">
        <v>4.7619000000000002E-2</v>
      </c>
      <c r="X140">
        <v>0.24149699999999999</v>
      </c>
      <c r="Y140">
        <v>0.197183</v>
      </c>
      <c r="Z140">
        <v>0.29982999999999999</v>
      </c>
      <c r="AA140">
        <v>0.42391299999999998</v>
      </c>
      <c r="AB140">
        <v>0.31122499999999997</v>
      </c>
      <c r="AC140">
        <v>0.72374300000000003</v>
      </c>
      <c r="AD140">
        <v>0.164855</v>
      </c>
      <c r="AE140">
        <v>5.4407100000000002</v>
      </c>
      <c r="AF140">
        <v>0.31898700000000002</v>
      </c>
      <c r="AH140">
        <v>-0.43604199999999999</v>
      </c>
      <c r="AI140">
        <v>68.152900000000002</v>
      </c>
      <c r="AJ140">
        <v>-3.4914700000000001</v>
      </c>
      <c r="AK140">
        <v>78.823899999999995</v>
      </c>
      <c r="AL140">
        <v>-0.43604199999999999</v>
      </c>
      <c r="AM140">
        <v>10.1</v>
      </c>
      <c r="AN140">
        <v>-15.861646205186799</v>
      </c>
      <c r="AO140">
        <v>16.5814819335937</v>
      </c>
      <c r="AP140">
        <v>2.0694599999999999</v>
      </c>
    </row>
    <row r="141" spans="1:42" x14ac:dyDescent="0.45">
      <c r="A141" t="s">
        <v>418</v>
      </c>
      <c r="B141" t="s">
        <v>141</v>
      </c>
      <c r="C141">
        <v>152</v>
      </c>
      <c r="D141">
        <v>625</v>
      </c>
      <c r="E141">
        <v>561</v>
      </c>
      <c r="F141">
        <v>151</v>
      </c>
      <c r="G141">
        <v>96</v>
      </c>
      <c r="H141">
        <v>26</v>
      </c>
      <c r="I141">
        <v>2</v>
      </c>
      <c r="J141">
        <v>27</v>
      </c>
      <c r="K141">
        <v>67</v>
      </c>
      <c r="L141">
        <v>84</v>
      </c>
      <c r="M141">
        <v>50</v>
      </c>
      <c r="N141">
        <v>0</v>
      </c>
      <c r="O141">
        <v>140</v>
      </c>
      <c r="P141">
        <v>10</v>
      </c>
      <c r="Q141">
        <v>4</v>
      </c>
      <c r="R141">
        <v>0</v>
      </c>
      <c r="S141">
        <v>12</v>
      </c>
      <c r="T141">
        <v>10</v>
      </c>
      <c r="U141">
        <v>4</v>
      </c>
      <c r="V141">
        <v>0.26916200000000001</v>
      </c>
      <c r="W141">
        <v>0.08</v>
      </c>
      <c r="X141">
        <v>0.224</v>
      </c>
      <c r="Y141">
        <v>0.35714299999999999</v>
      </c>
      <c r="Z141">
        <v>0.33760000000000001</v>
      </c>
      <c r="AA141">
        <v>0.46702300000000002</v>
      </c>
      <c r="AB141">
        <v>0.34618399999999999</v>
      </c>
      <c r="AC141">
        <v>0.80462299999999998</v>
      </c>
      <c r="AD141">
        <v>0.19786100000000001</v>
      </c>
      <c r="AE141">
        <v>3.7499099999999999</v>
      </c>
      <c r="AF141">
        <v>0.311558</v>
      </c>
      <c r="AH141">
        <v>-0.89031099999999996</v>
      </c>
      <c r="AI141">
        <v>90.587299999999999</v>
      </c>
      <c r="AJ141">
        <v>14.434699999999999</v>
      </c>
      <c r="AK141">
        <v>119.54600000000001</v>
      </c>
      <c r="AL141">
        <v>-0.89031099999999996</v>
      </c>
      <c r="AM141">
        <v>-7.9</v>
      </c>
      <c r="AN141">
        <v>14.2438800930976</v>
      </c>
      <c r="AO141">
        <v>-14.7893300056457</v>
      </c>
      <c r="AP141">
        <v>2.0689899999999999</v>
      </c>
    </row>
    <row r="142" spans="1:42" x14ac:dyDescent="0.45">
      <c r="A142" t="s">
        <v>419</v>
      </c>
      <c r="B142" t="s">
        <v>153</v>
      </c>
      <c r="C142">
        <v>125</v>
      </c>
      <c r="D142">
        <v>509</v>
      </c>
      <c r="E142">
        <v>470</v>
      </c>
      <c r="F142">
        <v>126</v>
      </c>
      <c r="G142">
        <v>84</v>
      </c>
      <c r="H142">
        <v>25</v>
      </c>
      <c r="I142">
        <v>0</v>
      </c>
      <c r="J142">
        <v>17</v>
      </c>
      <c r="K142">
        <v>53</v>
      </c>
      <c r="L142">
        <v>60</v>
      </c>
      <c r="M142">
        <v>32</v>
      </c>
      <c r="N142">
        <v>1</v>
      </c>
      <c r="O142">
        <v>53</v>
      </c>
      <c r="P142">
        <v>5</v>
      </c>
      <c r="Q142">
        <v>2</v>
      </c>
      <c r="R142">
        <v>0</v>
      </c>
      <c r="S142">
        <v>11</v>
      </c>
      <c r="T142">
        <v>2</v>
      </c>
      <c r="U142">
        <v>1</v>
      </c>
      <c r="V142">
        <v>0.26808500000000002</v>
      </c>
      <c r="W142">
        <v>6.2868400000000005E-2</v>
      </c>
      <c r="X142">
        <v>0.104126</v>
      </c>
      <c r="Y142">
        <v>0.60377400000000003</v>
      </c>
      <c r="Z142">
        <v>0.32023600000000002</v>
      </c>
      <c r="AA142">
        <v>0.42978699999999997</v>
      </c>
      <c r="AB142">
        <v>0.32381799999999999</v>
      </c>
      <c r="AC142">
        <v>0.750023</v>
      </c>
      <c r="AD142">
        <v>0.16170200000000001</v>
      </c>
      <c r="AE142">
        <v>2.08751</v>
      </c>
      <c r="AF142">
        <v>0.271144</v>
      </c>
      <c r="AH142">
        <v>-0.94669300000000001</v>
      </c>
      <c r="AI142">
        <v>64.319900000000004</v>
      </c>
      <c r="AJ142">
        <v>2.3012100000000002</v>
      </c>
      <c r="AK142">
        <v>101.83</v>
      </c>
      <c r="AL142">
        <v>-0.94669300000000001</v>
      </c>
      <c r="AM142">
        <v>-6.2</v>
      </c>
      <c r="AN142">
        <v>0.20734220743179299</v>
      </c>
      <c r="AO142">
        <v>3.1511173248290998</v>
      </c>
      <c r="AP142">
        <v>2.0641799999999999</v>
      </c>
    </row>
    <row r="143" spans="1:42" x14ac:dyDescent="0.45">
      <c r="A143" t="s">
        <v>202</v>
      </c>
      <c r="B143" t="s">
        <v>28</v>
      </c>
      <c r="C143">
        <v>147</v>
      </c>
      <c r="D143">
        <v>614</v>
      </c>
      <c r="E143">
        <v>566</v>
      </c>
      <c r="F143">
        <v>149</v>
      </c>
      <c r="G143">
        <v>92</v>
      </c>
      <c r="H143">
        <v>26</v>
      </c>
      <c r="I143">
        <v>1</v>
      </c>
      <c r="J143">
        <v>30</v>
      </c>
      <c r="K143">
        <v>78</v>
      </c>
      <c r="L143">
        <v>107</v>
      </c>
      <c r="M143">
        <v>37</v>
      </c>
      <c r="N143">
        <v>1</v>
      </c>
      <c r="O143">
        <v>173</v>
      </c>
      <c r="P143">
        <v>7</v>
      </c>
      <c r="Q143">
        <v>4</v>
      </c>
      <c r="R143">
        <v>0</v>
      </c>
      <c r="S143">
        <v>6</v>
      </c>
      <c r="T143">
        <v>8</v>
      </c>
      <c r="U143">
        <v>3</v>
      </c>
      <c r="V143">
        <v>0.26325100000000001</v>
      </c>
      <c r="W143">
        <v>6.0260599999999998E-2</v>
      </c>
      <c r="X143">
        <v>0.28175899999999998</v>
      </c>
      <c r="Y143">
        <v>0.21387300000000001</v>
      </c>
      <c r="Z143">
        <v>0.314332</v>
      </c>
      <c r="AA143">
        <v>0.47173100000000001</v>
      </c>
      <c r="AB143">
        <v>0.33500400000000002</v>
      </c>
      <c r="AC143">
        <v>0.78606399999999998</v>
      </c>
      <c r="AD143">
        <v>0.208481</v>
      </c>
      <c r="AE143">
        <v>3.8883299999999998</v>
      </c>
      <c r="AF143">
        <v>0.32425100000000001</v>
      </c>
      <c r="AH143">
        <v>-0.706426</v>
      </c>
      <c r="AI143">
        <v>83.292100000000005</v>
      </c>
      <c r="AJ143">
        <v>8.4797799999999999</v>
      </c>
      <c r="AK143">
        <v>112.093</v>
      </c>
      <c r="AL143">
        <v>-0.706426</v>
      </c>
      <c r="AM143">
        <v>-2</v>
      </c>
      <c r="AN143">
        <v>8.4923781156539899</v>
      </c>
      <c r="AO143">
        <v>-8.7680773735046298</v>
      </c>
      <c r="AP143">
        <v>2.0585200000000001</v>
      </c>
    </row>
    <row r="144" spans="1:42" x14ac:dyDescent="0.45">
      <c r="A144" t="s">
        <v>249</v>
      </c>
      <c r="B144" t="s">
        <v>132</v>
      </c>
      <c r="C144">
        <v>125</v>
      </c>
      <c r="D144">
        <v>493</v>
      </c>
      <c r="E144">
        <v>417</v>
      </c>
      <c r="F144">
        <v>111</v>
      </c>
      <c r="G144">
        <v>74</v>
      </c>
      <c r="H144">
        <v>23</v>
      </c>
      <c r="I144">
        <v>3</v>
      </c>
      <c r="J144">
        <v>11</v>
      </c>
      <c r="K144">
        <v>61</v>
      </c>
      <c r="L144">
        <v>49</v>
      </c>
      <c r="M144">
        <v>51</v>
      </c>
      <c r="N144">
        <v>1</v>
      </c>
      <c r="O144">
        <v>86</v>
      </c>
      <c r="P144">
        <v>21</v>
      </c>
      <c r="Q144">
        <v>4</v>
      </c>
      <c r="R144">
        <v>0</v>
      </c>
      <c r="S144">
        <v>7</v>
      </c>
      <c r="T144">
        <v>8</v>
      </c>
      <c r="U144">
        <v>1</v>
      </c>
      <c r="V144">
        <v>0.26618700000000001</v>
      </c>
      <c r="W144">
        <v>0.103448</v>
      </c>
      <c r="X144">
        <v>0.17444200000000001</v>
      </c>
      <c r="Y144">
        <v>0.59302299999999997</v>
      </c>
      <c r="Z144">
        <v>0.371197</v>
      </c>
      <c r="AA144">
        <v>0.41486800000000001</v>
      </c>
      <c r="AB144">
        <v>0.346966</v>
      </c>
      <c r="AC144">
        <v>0.78606500000000001</v>
      </c>
      <c r="AD144">
        <v>0.14868100000000001</v>
      </c>
      <c r="AE144">
        <v>5.19991</v>
      </c>
      <c r="AF144">
        <v>0.30864200000000003</v>
      </c>
      <c r="AH144">
        <v>6.06791E-2</v>
      </c>
      <c r="AI144">
        <v>71.775499999999994</v>
      </c>
      <c r="AJ144">
        <v>11.706300000000001</v>
      </c>
      <c r="AK144">
        <v>121.246</v>
      </c>
      <c r="AL144">
        <v>6.06791E-2</v>
      </c>
      <c r="AM144">
        <v>-3.3</v>
      </c>
      <c r="AN144">
        <v>12.610907174646799</v>
      </c>
      <c r="AO144">
        <v>-8.7343032360076904</v>
      </c>
      <c r="AP144">
        <v>2.0562800000000001</v>
      </c>
    </row>
    <row r="145" spans="1:42" x14ac:dyDescent="0.45">
      <c r="A145" t="s">
        <v>420</v>
      </c>
      <c r="B145" t="s">
        <v>149</v>
      </c>
      <c r="C145">
        <v>118</v>
      </c>
      <c r="D145">
        <v>500</v>
      </c>
      <c r="E145">
        <v>453</v>
      </c>
      <c r="F145">
        <v>113</v>
      </c>
      <c r="G145">
        <v>71</v>
      </c>
      <c r="H145">
        <v>28</v>
      </c>
      <c r="I145">
        <v>4</v>
      </c>
      <c r="J145">
        <v>10</v>
      </c>
      <c r="K145">
        <v>66</v>
      </c>
      <c r="L145">
        <v>56</v>
      </c>
      <c r="M145">
        <v>40</v>
      </c>
      <c r="N145">
        <v>0</v>
      </c>
      <c r="O145">
        <v>100</v>
      </c>
      <c r="P145">
        <v>4</v>
      </c>
      <c r="Q145">
        <v>3</v>
      </c>
      <c r="R145">
        <v>0</v>
      </c>
      <c r="S145">
        <v>8</v>
      </c>
      <c r="T145">
        <v>2</v>
      </c>
      <c r="U145">
        <v>0</v>
      </c>
      <c r="V145">
        <v>0.249448</v>
      </c>
      <c r="W145">
        <v>0.08</v>
      </c>
      <c r="X145">
        <v>0.2</v>
      </c>
      <c r="Y145">
        <v>0.4</v>
      </c>
      <c r="Z145">
        <v>0.314</v>
      </c>
      <c r="AA145">
        <v>0.39514300000000002</v>
      </c>
      <c r="AB145">
        <v>0.30908400000000003</v>
      </c>
      <c r="AC145">
        <v>0.70914299999999997</v>
      </c>
      <c r="AD145">
        <v>0.14569499999999999</v>
      </c>
      <c r="AE145">
        <v>4.6742900000000001</v>
      </c>
      <c r="AF145">
        <v>0.29768800000000001</v>
      </c>
      <c r="AH145">
        <v>-0.48608899999999999</v>
      </c>
      <c r="AI145">
        <v>57.064100000000003</v>
      </c>
      <c r="AJ145">
        <v>-3.8580000000000001</v>
      </c>
      <c r="AK145">
        <v>90.943799999999996</v>
      </c>
      <c r="AL145">
        <v>-0.48608899999999999</v>
      </c>
      <c r="AM145">
        <v>0.4</v>
      </c>
      <c r="AN145">
        <v>-6.0957188308238903</v>
      </c>
      <c r="AO145">
        <v>9.5857729017734492</v>
      </c>
      <c r="AP145">
        <v>2.0467200000000001</v>
      </c>
    </row>
    <row r="146" spans="1:42" x14ac:dyDescent="0.45">
      <c r="A146" t="s">
        <v>421</v>
      </c>
      <c r="B146" t="s">
        <v>36</v>
      </c>
      <c r="C146">
        <v>135</v>
      </c>
      <c r="D146">
        <v>602</v>
      </c>
      <c r="E146">
        <v>546</v>
      </c>
      <c r="F146">
        <v>136</v>
      </c>
      <c r="G146">
        <v>93</v>
      </c>
      <c r="H146">
        <v>30</v>
      </c>
      <c r="I146">
        <v>4</v>
      </c>
      <c r="J146">
        <v>9</v>
      </c>
      <c r="K146">
        <v>77</v>
      </c>
      <c r="L146">
        <v>65</v>
      </c>
      <c r="M146">
        <v>44</v>
      </c>
      <c r="N146">
        <v>0</v>
      </c>
      <c r="O146">
        <v>110</v>
      </c>
      <c r="P146">
        <v>8</v>
      </c>
      <c r="Q146">
        <v>3</v>
      </c>
      <c r="R146">
        <v>1</v>
      </c>
      <c r="S146">
        <v>13</v>
      </c>
      <c r="T146">
        <v>14</v>
      </c>
      <c r="U146">
        <v>6</v>
      </c>
      <c r="V146">
        <v>0.249084</v>
      </c>
      <c r="W146">
        <v>7.3089699999999994E-2</v>
      </c>
      <c r="X146">
        <v>0.182724</v>
      </c>
      <c r="Y146">
        <v>0.4</v>
      </c>
      <c r="Z146">
        <v>0.31281199999999998</v>
      </c>
      <c r="AA146">
        <v>0.36813200000000001</v>
      </c>
      <c r="AB146">
        <v>0.29971500000000001</v>
      </c>
      <c r="AC146">
        <v>0.68094399999999999</v>
      </c>
      <c r="AD146">
        <v>0.119048</v>
      </c>
      <c r="AE146">
        <v>5.6222300000000001</v>
      </c>
      <c r="AF146">
        <v>0.29534899999999997</v>
      </c>
      <c r="AH146">
        <v>-0.84971099999999999</v>
      </c>
      <c r="AI146">
        <v>64.021100000000004</v>
      </c>
      <c r="AJ146">
        <v>-9.3290699999999998</v>
      </c>
      <c r="AK146">
        <v>90.893699999999995</v>
      </c>
      <c r="AL146">
        <v>-0.84971099999999999</v>
      </c>
      <c r="AM146">
        <v>0.8</v>
      </c>
      <c r="AN146">
        <v>-7.4182755351066501</v>
      </c>
      <c r="AO146">
        <v>7.4358022809028599</v>
      </c>
      <c r="AP146">
        <v>2.0406300000000002</v>
      </c>
    </row>
    <row r="147" spans="1:42" x14ac:dyDescent="0.45">
      <c r="A147" t="s">
        <v>201</v>
      </c>
      <c r="B147" t="s">
        <v>153</v>
      </c>
      <c r="C147">
        <v>143</v>
      </c>
      <c r="D147">
        <v>573</v>
      </c>
      <c r="E147">
        <v>526</v>
      </c>
      <c r="F147">
        <v>132</v>
      </c>
      <c r="G147">
        <v>86</v>
      </c>
      <c r="H147">
        <v>27</v>
      </c>
      <c r="I147">
        <v>4</v>
      </c>
      <c r="J147">
        <v>15</v>
      </c>
      <c r="K147">
        <v>79</v>
      </c>
      <c r="L147">
        <v>64</v>
      </c>
      <c r="M147">
        <v>28</v>
      </c>
      <c r="N147">
        <v>1</v>
      </c>
      <c r="O147">
        <v>105</v>
      </c>
      <c r="P147">
        <v>13</v>
      </c>
      <c r="Q147">
        <v>3</v>
      </c>
      <c r="R147">
        <v>3</v>
      </c>
      <c r="S147">
        <v>8</v>
      </c>
      <c r="T147">
        <v>37</v>
      </c>
      <c r="U147">
        <v>5</v>
      </c>
      <c r="V147">
        <v>0.25095099999999998</v>
      </c>
      <c r="W147">
        <v>4.8865600000000002E-2</v>
      </c>
      <c r="X147">
        <v>0.18324599999999999</v>
      </c>
      <c r="Y147">
        <v>0.26666699999999999</v>
      </c>
      <c r="Z147">
        <v>0.30350899999999997</v>
      </c>
      <c r="AA147">
        <v>0.40304200000000001</v>
      </c>
      <c r="AB147">
        <v>0.30587700000000001</v>
      </c>
      <c r="AC147">
        <v>0.70655100000000004</v>
      </c>
      <c r="AD147">
        <v>0.152091</v>
      </c>
      <c r="AE147">
        <v>7.6455700000000002</v>
      </c>
      <c r="AF147">
        <v>0.28606399999999998</v>
      </c>
      <c r="AH147">
        <v>4.3187600000000002</v>
      </c>
      <c r="AI147">
        <v>63.869399999999999</v>
      </c>
      <c r="AJ147">
        <v>-5.9473599999999998</v>
      </c>
      <c r="AK147">
        <v>89.802499999999995</v>
      </c>
      <c r="AL147">
        <v>4.3187600000000002</v>
      </c>
      <c r="AM147">
        <v>-2.5</v>
      </c>
      <c r="AN147">
        <v>-2.9200119972228999</v>
      </c>
      <c r="AO147">
        <v>3.8161377906799299</v>
      </c>
      <c r="AP147">
        <v>2.03607</v>
      </c>
    </row>
    <row r="148" spans="1:42" x14ac:dyDescent="0.45">
      <c r="A148" t="s">
        <v>422</v>
      </c>
      <c r="B148" t="s">
        <v>52</v>
      </c>
      <c r="C148">
        <v>136</v>
      </c>
      <c r="D148">
        <v>537</v>
      </c>
      <c r="E148">
        <v>492</v>
      </c>
      <c r="F148">
        <v>127</v>
      </c>
      <c r="G148">
        <v>83</v>
      </c>
      <c r="H148">
        <v>25</v>
      </c>
      <c r="I148">
        <v>7</v>
      </c>
      <c r="J148">
        <v>12</v>
      </c>
      <c r="K148">
        <v>69</v>
      </c>
      <c r="L148">
        <v>63</v>
      </c>
      <c r="M148">
        <v>34</v>
      </c>
      <c r="N148">
        <v>1</v>
      </c>
      <c r="O148">
        <v>109</v>
      </c>
      <c r="P148">
        <v>5</v>
      </c>
      <c r="Q148">
        <v>4</v>
      </c>
      <c r="R148">
        <v>2</v>
      </c>
      <c r="S148">
        <v>7</v>
      </c>
      <c r="T148">
        <v>9</v>
      </c>
      <c r="U148">
        <v>3</v>
      </c>
      <c r="V148">
        <v>0.25813000000000003</v>
      </c>
      <c r="W148">
        <v>6.3314700000000002E-2</v>
      </c>
      <c r="X148">
        <v>0.20297999999999999</v>
      </c>
      <c r="Y148">
        <v>0.31192700000000001</v>
      </c>
      <c r="Z148">
        <v>0.31028</v>
      </c>
      <c r="AA148">
        <v>0.41056900000000002</v>
      </c>
      <c r="AB148">
        <v>0.31080600000000003</v>
      </c>
      <c r="AC148">
        <v>0.72084899999999996</v>
      </c>
      <c r="AD148">
        <v>0.15243899999999999</v>
      </c>
      <c r="AE148">
        <v>6.1084500000000004</v>
      </c>
      <c r="AF148">
        <v>0.30666700000000002</v>
      </c>
      <c r="AH148">
        <v>-0.39855400000000002</v>
      </c>
      <c r="AI148">
        <v>62.055</v>
      </c>
      <c r="AJ148">
        <v>-3.3753299999999999</v>
      </c>
      <c r="AK148">
        <v>93.266599999999997</v>
      </c>
      <c r="AL148">
        <v>-0.39855400000000002</v>
      </c>
      <c r="AM148">
        <v>5</v>
      </c>
      <c r="AN148">
        <v>-4.8780343234538996</v>
      </c>
      <c r="AO148">
        <v>6.9731040000915501</v>
      </c>
      <c r="AP148">
        <v>2.0333199999999998</v>
      </c>
    </row>
    <row r="149" spans="1:42" x14ac:dyDescent="0.45">
      <c r="A149" t="s">
        <v>236</v>
      </c>
      <c r="B149" t="s">
        <v>149</v>
      </c>
      <c r="C149">
        <v>111</v>
      </c>
      <c r="D149">
        <v>475</v>
      </c>
      <c r="E149">
        <v>428</v>
      </c>
      <c r="F149">
        <v>105</v>
      </c>
      <c r="G149">
        <v>63</v>
      </c>
      <c r="H149">
        <v>18</v>
      </c>
      <c r="I149">
        <v>5</v>
      </c>
      <c r="J149">
        <v>19</v>
      </c>
      <c r="K149">
        <v>70</v>
      </c>
      <c r="L149">
        <v>67</v>
      </c>
      <c r="M149">
        <v>43</v>
      </c>
      <c r="N149">
        <v>1</v>
      </c>
      <c r="O149">
        <v>134</v>
      </c>
      <c r="P149">
        <v>2</v>
      </c>
      <c r="Q149">
        <v>2</v>
      </c>
      <c r="R149">
        <v>0</v>
      </c>
      <c r="S149">
        <v>5</v>
      </c>
      <c r="T149">
        <v>15</v>
      </c>
      <c r="U149">
        <v>5</v>
      </c>
      <c r="V149">
        <v>0.24532699999999999</v>
      </c>
      <c r="W149">
        <v>9.0526300000000004E-2</v>
      </c>
      <c r="X149">
        <v>0.28210499999999999</v>
      </c>
      <c r="Y149">
        <v>0.32089600000000001</v>
      </c>
      <c r="Z149">
        <v>0.31578899999999999</v>
      </c>
      <c r="AA149">
        <v>0.44392500000000001</v>
      </c>
      <c r="AB149">
        <v>0.32613799999999998</v>
      </c>
      <c r="AC149">
        <v>0.75971500000000003</v>
      </c>
      <c r="AD149">
        <v>0.198598</v>
      </c>
      <c r="AE149">
        <v>6.7985600000000002</v>
      </c>
      <c r="AF149">
        <v>0.31046899999999999</v>
      </c>
      <c r="AH149">
        <v>6.51616E-2</v>
      </c>
      <c r="AI149">
        <v>60.938699999999997</v>
      </c>
      <c r="AJ149">
        <v>3.0627</v>
      </c>
      <c r="AK149">
        <v>102.377</v>
      </c>
      <c r="AL149">
        <v>6.51616E-2</v>
      </c>
      <c r="AM149">
        <v>-2.6</v>
      </c>
      <c r="AN149">
        <v>1.4638085514307</v>
      </c>
      <c r="AO149">
        <v>2.63589096069335</v>
      </c>
      <c r="AP149">
        <v>2.02258</v>
      </c>
    </row>
    <row r="150" spans="1:42" x14ac:dyDescent="0.45">
      <c r="A150" t="s">
        <v>242</v>
      </c>
      <c r="B150" t="s">
        <v>63</v>
      </c>
      <c r="C150">
        <v>116</v>
      </c>
      <c r="D150">
        <v>545</v>
      </c>
      <c r="E150">
        <v>496</v>
      </c>
      <c r="F150">
        <v>135</v>
      </c>
      <c r="G150">
        <v>99</v>
      </c>
      <c r="H150">
        <v>23</v>
      </c>
      <c r="I150">
        <v>5</v>
      </c>
      <c r="J150">
        <v>8</v>
      </c>
      <c r="K150">
        <v>68</v>
      </c>
      <c r="L150">
        <v>65</v>
      </c>
      <c r="M150">
        <v>39</v>
      </c>
      <c r="N150">
        <v>2</v>
      </c>
      <c r="O150">
        <v>78</v>
      </c>
      <c r="P150">
        <v>7</v>
      </c>
      <c r="Q150">
        <v>2</v>
      </c>
      <c r="R150">
        <v>1</v>
      </c>
      <c r="S150">
        <v>7</v>
      </c>
      <c r="T150">
        <v>13</v>
      </c>
      <c r="U150">
        <v>5</v>
      </c>
      <c r="V150">
        <v>0.272177</v>
      </c>
      <c r="W150">
        <v>7.1559600000000001E-2</v>
      </c>
      <c r="X150">
        <v>0.143119</v>
      </c>
      <c r="Y150">
        <v>0.5</v>
      </c>
      <c r="Z150">
        <v>0.33272099999999999</v>
      </c>
      <c r="AA150">
        <v>0.38709700000000002</v>
      </c>
      <c r="AB150">
        <v>0.314917</v>
      </c>
      <c r="AC150">
        <v>0.71981700000000004</v>
      </c>
      <c r="AD150">
        <v>0.11491899999999999</v>
      </c>
      <c r="AE150">
        <v>5.6517299999999997</v>
      </c>
      <c r="AF150">
        <v>0.30825200000000003</v>
      </c>
      <c r="AH150">
        <v>-0.61222299999999996</v>
      </c>
      <c r="AI150">
        <v>64.840199999999996</v>
      </c>
      <c r="AJ150">
        <v>-1.56491</v>
      </c>
      <c r="AK150">
        <v>96.021600000000007</v>
      </c>
      <c r="AL150">
        <v>-0.61222299999999996</v>
      </c>
      <c r="AM150">
        <v>2.9</v>
      </c>
      <c r="AN150">
        <v>-3.2983505129814099</v>
      </c>
      <c r="AO150">
        <v>4.9024987220764098</v>
      </c>
      <c r="AP150">
        <v>2.0115500000000002</v>
      </c>
    </row>
    <row r="151" spans="1:42" x14ac:dyDescent="0.45">
      <c r="A151" t="s">
        <v>423</v>
      </c>
      <c r="B151" t="s">
        <v>67</v>
      </c>
      <c r="C151">
        <v>131</v>
      </c>
      <c r="D151">
        <v>541</v>
      </c>
      <c r="E151">
        <v>466</v>
      </c>
      <c r="F151">
        <v>109</v>
      </c>
      <c r="G151">
        <v>60</v>
      </c>
      <c r="H151">
        <v>27</v>
      </c>
      <c r="I151">
        <v>3</v>
      </c>
      <c r="J151">
        <v>19</v>
      </c>
      <c r="K151">
        <v>68</v>
      </c>
      <c r="L151">
        <v>77</v>
      </c>
      <c r="M151">
        <v>57</v>
      </c>
      <c r="N151">
        <v>3</v>
      </c>
      <c r="O151">
        <v>183</v>
      </c>
      <c r="P151">
        <v>16</v>
      </c>
      <c r="Q151">
        <v>2</v>
      </c>
      <c r="R151">
        <v>0</v>
      </c>
      <c r="S151">
        <v>6</v>
      </c>
      <c r="T151">
        <v>2</v>
      </c>
      <c r="U151">
        <v>2</v>
      </c>
      <c r="V151">
        <v>0.233906</v>
      </c>
      <c r="W151">
        <v>0.10536</v>
      </c>
      <c r="X151">
        <v>0.33826200000000001</v>
      </c>
      <c r="Y151">
        <v>0.311475</v>
      </c>
      <c r="Z151">
        <v>0.33641399999999999</v>
      </c>
      <c r="AA151">
        <v>0.427039</v>
      </c>
      <c r="AB151">
        <v>0.33180900000000002</v>
      </c>
      <c r="AC151">
        <v>0.76345300000000005</v>
      </c>
      <c r="AD151">
        <v>0.193133</v>
      </c>
      <c r="AE151">
        <v>3.9000900000000001</v>
      </c>
      <c r="AF151">
        <v>0.33834599999999998</v>
      </c>
      <c r="AH151">
        <v>-1.4458200000000001</v>
      </c>
      <c r="AI151">
        <v>71.953599999999994</v>
      </c>
      <c r="AJ151">
        <v>6.0358900000000002</v>
      </c>
      <c r="AK151">
        <v>112.324</v>
      </c>
      <c r="AL151">
        <v>-1.4458200000000001</v>
      </c>
      <c r="AM151">
        <v>1.2</v>
      </c>
      <c r="AN151">
        <v>6.5427681207656798</v>
      </c>
      <c r="AO151">
        <v>-4.7634036540985099</v>
      </c>
      <c r="AP151">
        <v>2.0097200000000002</v>
      </c>
    </row>
    <row r="152" spans="1:42" x14ac:dyDescent="0.45">
      <c r="A152" t="s">
        <v>234</v>
      </c>
      <c r="B152" t="s">
        <v>215</v>
      </c>
      <c r="C152">
        <v>89</v>
      </c>
      <c r="D152">
        <v>365</v>
      </c>
      <c r="E152">
        <v>316</v>
      </c>
      <c r="F152">
        <v>78</v>
      </c>
      <c r="G152">
        <v>48</v>
      </c>
      <c r="H152">
        <v>17</v>
      </c>
      <c r="I152">
        <v>0</v>
      </c>
      <c r="J152">
        <v>13</v>
      </c>
      <c r="K152">
        <v>51</v>
      </c>
      <c r="L152">
        <v>47</v>
      </c>
      <c r="M152">
        <v>28</v>
      </c>
      <c r="N152">
        <v>1</v>
      </c>
      <c r="O152">
        <v>86</v>
      </c>
      <c r="P152">
        <v>17</v>
      </c>
      <c r="Q152">
        <v>3</v>
      </c>
      <c r="R152">
        <v>1</v>
      </c>
      <c r="S152">
        <v>7</v>
      </c>
      <c r="T152">
        <v>6</v>
      </c>
      <c r="U152">
        <v>1</v>
      </c>
      <c r="V152">
        <v>0.246835</v>
      </c>
      <c r="W152">
        <v>7.6712299999999997E-2</v>
      </c>
      <c r="X152">
        <v>0.23561599999999999</v>
      </c>
      <c r="Y152">
        <v>0.32558100000000001</v>
      </c>
      <c r="Z152">
        <v>0.33791199999999999</v>
      </c>
      <c r="AA152">
        <v>0.42405100000000001</v>
      </c>
      <c r="AB152">
        <v>0.33248</v>
      </c>
      <c r="AC152">
        <v>0.76196299999999995</v>
      </c>
      <c r="AD152">
        <v>0.17721500000000001</v>
      </c>
      <c r="AE152">
        <v>4.4878499999999999</v>
      </c>
      <c r="AF152">
        <v>0.29545500000000002</v>
      </c>
      <c r="AH152">
        <v>6.9050600000000004E-2</v>
      </c>
      <c r="AI152">
        <v>48.749099999999999</v>
      </c>
      <c r="AJ152">
        <v>4.2759499999999999</v>
      </c>
      <c r="AK152">
        <v>109.577</v>
      </c>
      <c r="AL152">
        <v>6.9050600000000004E-2</v>
      </c>
      <c r="AM152">
        <v>-0.6</v>
      </c>
      <c r="AN152">
        <v>4.2575619742274204</v>
      </c>
      <c r="AO152">
        <v>3.42336881160736</v>
      </c>
      <c r="AP152">
        <v>2.0021300000000002</v>
      </c>
    </row>
    <row r="153" spans="1:42" x14ac:dyDescent="0.45">
      <c r="A153" t="s">
        <v>233</v>
      </c>
      <c r="B153" t="s">
        <v>25</v>
      </c>
      <c r="C153">
        <v>142</v>
      </c>
      <c r="D153">
        <v>591</v>
      </c>
      <c r="E153">
        <v>537</v>
      </c>
      <c r="F153">
        <v>144</v>
      </c>
      <c r="G153">
        <v>95</v>
      </c>
      <c r="H153">
        <v>32</v>
      </c>
      <c r="I153">
        <v>2</v>
      </c>
      <c r="J153">
        <v>15</v>
      </c>
      <c r="K153">
        <v>80</v>
      </c>
      <c r="L153">
        <v>61</v>
      </c>
      <c r="M153">
        <v>45</v>
      </c>
      <c r="N153">
        <v>2</v>
      </c>
      <c r="O153">
        <v>92</v>
      </c>
      <c r="P153">
        <v>4</v>
      </c>
      <c r="Q153">
        <v>5</v>
      </c>
      <c r="R153">
        <v>0</v>
      </c>
      <c r="S153">
        <v>11</v>
      </c>
      <c r="T153">
        <v>4</v>
      </c>
      <c r="U153">
        <v>2</v>
      </c>
      <c r="V153">
        <v>0.26815600000000001</v>
      </c>
      <c r="W153">
        <v>7.6142100000000004E-2</v>
      </c>
      <c r="X153">
        <v>0.155668</v>
      </c>
      <c r="Y153">
        <v>0.48913000000000001</v>
      </c>
      <c r="Z153">
        <v>0.32656499999999999</v>
      </c>
      <c r="AA153">
        <v>0.41899399999999998</v>
      </c>
      <c r="AB153">
        <v>0.32201800000000003</v>
      </c>
      <c r="AC153">
        <v>0.74556</v>
      </c>
      <c r="AD153">
        <v>0.150838</v>
      </c>
      <c r="AE153">
        <v>3.8959100000000002</v>
      </c>
      <c r="AF153">
        <v>0.29655199999999998</v>
      </c>
      <c r="AH153">
        <v>-1.13828</v>
      </c>
      <c r="AI153">
        <v>73.797899999999998</v>
      </c>
      <c r="AJ153">
        <v>1.7880400000000001</v>
      </c>
      <c r="AK153">
        <v>106.306</v>
      </c>
      <c r="AL153">
        <v>-1.13828</v>
      </c>
      <c r="AM153">
        <v>3.1</v>
      </c>
      <c r="AN153">
        <v>3.3274613618850699</v>
      </c>
      <c r="AO153">
        <v>-3.41455030441284</v>
      </c>
      <c r="AP153">
        <v>1.99295</v>
      </c>
    </row>
    <row r="154" spans="1:42" x14ac:dyDescent="0.45">
      <c r="A154" t="s">
        <v>424</v>
      </c>
      <c r="B154" t="s">
        <v>44</v>
      </c>
      <c r="C154">
        <v>108</v>
      </c>
      <c r="D154">
        <v>461</v>
      </c>
      <c r="E154">
        <v>427</v>
      </c>
      <c r="F154">
        <v>109</v>
      </c>
      <c r="G154">
        <v>66</v>
      </c>
      <c r="H154">
        <v>23</v>
      </c>
      <c r="I154">
        <v>1</v>
      </c>
      <c r="J154">
        <v>19</v>
      </c>
      <c r="K154">
        <v>60</v>
      </c>
      <c r="L154">
        <v>69</v>
      </c>
      <c r="M154">
        <v>27</v>
      </c>
      <c r="N154">
        <v>0</v>
      </c>
      <c r="O154">
        <v>126</v>
      </c>
      <c r="P154">
        <v>5</v>
      </c>
      <c r="Q154">
        <v>2</v>
      </c>
      <c r="R154">
        <v>0</v>
      </c>
      <c r="S154">
        <v>7</v>
      </c>
      <c r="T154">
        <v>1</v>
      </c>
      <c r="U154">
        <v>2</v>
      </c>
      <c r="V154">
        <v>0.25526900000000002</v>
      </c>
      <c r="W154">
        <v>5.8568299999999997E-2</v>
      </c>
      <c r="X154">
        <v>0.27331899999999998</v>
      </c>
      <c r="Y154">
        <v>0.214286</v>
      </c>
      <c r="Z154">
        <v>0.30585699999999999</v>
      </c>
      <c r="AA154">
        <v>0.44730700000000001</v>
      </c>
      <c r="AB154">
        <v>0.32303700000000002</v>
      </c>
      <c r="AC154">
        <v>0.75316399999999994</v>
      </c>
      <c r="AD154">
        <v>0.19203700000000001</v>
      </c>
      <c r="AE154">
        <v>2.70662</v>
      </c>
      <c r="AF154">
        <v>0.31690099999999999</v>
      </c>
      <c r="AH154">
        <v>-1.3992599999999999</v>
      </c>
      <c r="AI154">
        <v>57.955199999999998</v>
      </c>
      <c r="AJ154">
        <v>1.7849999999999999</v>
      </c>
      <c r="AK154">
        <v>102.53400000000001</v>
      </c>
      <c r="AL154">
        <v>-1.3992599999999999</v>
      </c>
      <c r="AM154">
        <v>2.6</v>
      </c>
      <c r="AN154">
        <v>4.2033195495605398E-4</v>
      </c>
      <c r="AO154">
        <v>4.2938565015792802</v>
      </c>
      <c r="AP154">
        <v>1.9895499999999999</v>
      </c>
    </row>
    <row r="155" spans="1:42" x14ac:dyDescent="0.45">
      <c r="A155" t="s">
        <v>425</v>
      </c>
      <c r="B155" t="s">
        <v>141</v>
      </c>
      <c r="C155">
        <v>126</v>
      </c>
      <c r="D155">
        <v>484</v>
      </c>
      <c r="E155">
        <v>425</v>
      </c>
      <c r="F155">
        <v>108</v>
      </c>
      <c r="G155">
        <v>68</v>
      </c>
      <c r="H155">
        <v>25</v>
      </c>
      <c r="I155">
        <v>3</v>
      </c>
      <c r="J155">
        <v>12</v>
      </c>
      <c r="K155">
        <v>60</v>
      </c>
      <c r="L155">
        <v>55</v>
      </c>
      <c r="M155">
        <v>46</v>
      </c>
      <c r="N155">
        <v>1</v>
      </c>
      <c r="O155">
        <v>97</v>
      </c>
      <c r="P155">
        <v>8</v>
      </c>
      <c r="Q155">
        <v>5</v>
      </c>
      <c r="R155">
        <v>0</v>
      </c>
      <c r="S155">
        <v>5</v>
      </c>
      <c r="T155">
        <v>4</v>
      </c>
      <c r="U155">
        <v>1</v>
      </c>
      <c r="V155">
        <v>0.25411800000000001</v>
      </c>
      <c r="W155">
        <v>9.5041299999999995E-2</v>
      </c>
      <c r="X155">
        <v>0.20041300000000001</v>
      </c>
      <c r="Y155">
        <v>0.47422700000000001</v>
      </c>
      <c r="Z155">
        <v>0.33471099999999998</v>
      </c>
      <c r="AA155">
        <v>0.41176499999999999</v>
      </c>
      <c r="AB155">
        <v>0.32502300000000001</v>
      </c>
      <c r="AC155">
        <v>0.746475</v>
      </c>
      <c r="AD155">
        <v>0.15764700000000001</v>
      </c>
      <c r="AE155">
        <v>4.5006599999999999</v>
      </c>
      <c r="AF155">
        <v>0.29906500000000003</v>
      </c>
      <c r="AH155">
        <v>-0.55439799999999995</v>
      </c>
      <c r="AI155">
        <v>61.644799999999996</v>
      </c>
      <c r="AJ155">
        <v>2.67225</v>
      </c>
      <c r="AK155">
        <v>105.36</v>
      </c>
      <c r="AL155">
        <v>-0.55439799999999995</v>
      </c>
      <c r="AM155">
        <v>-1</v>
      </c>
      <c r="AN155">
        <v>2.6595297455787601</v>
      </c>
      <c r="AO155">
        <v>0.77836561203002896</v>
      </c>
      <c r="AP155">
        <v>1.98716</v>
      </c>
    </row>
    <row r="156" spans="1:42" x14ac:dyDescent="0.45">
      <c r="A156" t="s">
        <v>426</v>
      </c>
      <c r="B156" t="s">
        <v>58</v>
      </c>
      <c r="C156">
        <v>110</v>
      </c>
      <c r="D156">
        <v>359</v>
      </c>
      <c r="E156">
        <v>326</v>
      </c>
      <c r="F156">
        <v>80</v>
      </c>
      <c r="G156">
        <v>53</v>
      </c>
      <c r="H156">
        <v>17</v>
      </c>
      <c r="I156">
        <v>4</v>
      </c>
      <c r="J156">
        <v>6</v>
      </c>
      <c r="K156">
        <v>46</v>
      </c>
      <c r="L156">
        <v>39</v>
      </c>
      <c r="M156">
        <v>27</v>
      </c>
      <c r="N156">
        <v>1</v>
      </c>
      <c r="O156">
        <v>83</v>
      </c>
      <c r="P156">
        <v>3</v>
      </c>
      <c r="Q156">
        <v>3</v>
      </c>
      <c r="R156">
        <v>0</v>
      </c>
      <c r="S156">
        <v>5</v>
      </c>
      <c r="T156">
        <v>10</v>
      </c>
      <c r="U156">
        <v>2</v>
      </c>
      <c r="V156">
        <v>0.24539900000000001</v>
      </c>
      <c r="W156">
        <v>7.5208899999999995E-2</v>
      </c>
      <c r="X156">
        <v>0.23119799999999999</v>
      </c>
      <c r="Y156">
        <v>0.32530100000000001</v>
      </c>
      <c r="Z156">
        <v>0.30640699999999998</v>
      </c>
      <c r="AA156">
        <v>0.377301</v>
      </c>
      <c r="AB156">
        <v>0.297458</v>
      </c>
      <c r="AC156">
        <v>0.68370699999999995</v>
      </c>
      <c r="AD156">
        <v>0.13190199999999999</v>
      </c>
      <c r="AE156">
        <v>6.8765099999999997</v>
      </c>
      <c r="AF156">
        <v>0.30833300000000002</v>
      </c>
      <c r="AH156">
        <v>0.52402400000000005</v>
      </c>
      <c r="AI156">
        <v>37.505699999999997</v>
      </c>
      <c r="AJ156">
        <v>-6.2363799999999996</v>
      </c>
      <c r="AK156">
        <v>88.617500000000007</v>
      </c>
      <c r="AL156">
        <v>0.52402400000000005</v>
      </c>
      <c r="AM156">
        <v>10.7</v>
      </c>
      <c r="AN156">
        <v>-4.3722469210624597</v>
      </c>
      <c r="AO156">
        <v>12.0190768241882</v>
      </c>
      <c r="AP156">
        <v>1.9783999999999999</v>
      </c>
    </row>
    <row r="157" spans="1:42" x14ac:dyDescent="0.45">
      <c r="A157" t="s">
        <v>427</v>
      </c>
      <c r="B157" t="s">
        <v>44</v>
      </c>
      <c r="C157">
        <v>152</v>
      </c>
      <c r="D157">
        <v>621</v>
      </c>
      <c r="E157">
        <v>562</v>
      </c>
      <c r="F157">
        <v>157</v>
      </c>
      <c r="G157">
        <v>108</v>
      </c>
      <c r="H157">
        <v>25</v>
      </c>
      <c r="I157">
        <v>2</v>
      </c>
      <c r="J157">
        <v>22</v>
      </c>
      <c r="K157">
        <v>71</v>
      </c>
      <c r="L157">
        <v>82</v>
      </c>
      <c r="M157">
        <v>55</v>
      </c>
      <c r="N157">
        <v>2</v>
      </c>
      <c r="O157">
        <v>140</v>
      </c>
      <c r="P157">
        <v>3</v>
      </c>
      <c r="Q157">
        <v>1</v>
      </c>
      <c r="R157">
        <v>0</v>
      </c>
      <c r="S157">
        <v>11</v>
      </c>
      <c r="T157">
        <v>3</v>
      </c>
      <c r="U157">
        <v>1</v>
      </c>
      <c r="V157">
        <v>0.27935900000000002</v>
      </c>
      <c r="W157">
        <v>8.8566800000000001E-2</v>
      </c>
      <c r="X157">
        <v>0.225443</v>
      </c>
      <c r="Y157">
        <v>0.39285700000000001</v>
      </c>
      <c r="Z157">
        <v>0.34621600000000002</v>
      </c>
      <c r="AA157">
        <v>0.44839899999999999</v>
      </c>
      <c r="AB157">
        <v>0.343613</v>
      </c>
      <c r="AC157">
        <v>0.79461400000000004</v>
      </c>
      <c r="AD157">
        <v>0.16903899999999999</v>
      </c>
      <c r="AE157">
        <v>3.01085</v>
      </c>
      <c r="AF157">
        <v>0.33665800000000001</v>
      </c>
      <c r="AH157">
        <v>-1.08572</v>
      </c>
      <c r="AI157">
        <v>88.681899999999999</v>
      </c>
      <c r="AJ157">
        <v>13.0167</v>
      </c>
      <c r="AK157">
        <v>116.79600000000001</v>
      </c>
      <c r="AL157">
        <v>-1.08572</v>
      </c>
      <c r="AM157">
        <v>-1.3</v>
      </c>
      <c r="AN157">
        <v>11.411929965019199</v>
      </c>
      <c r="AO157">
        <v>-12.7087304592132</v>
      </c>
      <c r="AP157">
        <v>1.9739199999999999</v>
      </c>
    </row>
    <row r="158" spans="1:42" x14ac:dyDescent="0.45">
      <c r="A158" t="s">
        <v>428</v>
      </c>
      <c r="B158" t="s">
        <v>32</v>
      </c>
      <c r="C158">
        <v>115</v>
      </c>
      <c r="D158">
        <v>491</v>
      </c>
      <c r="E158">
        <v>437</v>
      </c>
      <c r="F158">
        <v>106</v>
      </c>
      <c r="G158">
        <v>66</v>
      </c>
      <c r="H158">
        <v>20</v>
      </c>
      <c r="I158">
        <v>1</v>
      </c>
      <c r="J158">
        <v>19</v>
      </c>
      <c r="K158">
        <v>61</v>
      </c>
      <c r="L158">
        <v>62</v>
      </c>
      <c r="M158">
        <v>46</v>
      </c>
      <c r="N158">
        <v>0</v>
      </c>
      <c r="O158">
        <v>114</v>
      </c>
      <c r="P158">
        <v>3</v>
      </c>
      <c r="Q158">
        <v>4</v>
      </c>
      <c r="R158">
        <v>1</v>
      </c>
      <c r="S158">
        <v>5</v>
      </c>
      <c r="T158">
        <v>6</v>
      </c>
      <c r="U158">
        <v>2</v>
      </c>
      <c r="V158">
        <v>0.242563</v>
      </c>
      <c r="W158">
        <v>9.3686400000000003E-2</v>
      </c>
      <c r="X158">
        <v>0.232179</v>
      </c>
      <c r="Y158">
        <v>0.40350900000000001</v>
      </c>
      <c r="Z158">
        <v>0.31632700000000002</v>
      </c>
      <c r="AA158">
        <v>0.42334100000000002</v>
      </c>
      <c r="AB158">
        <v>0.320324</v>
      </c>
      <c r="AC158">
        <v>0.73966699999999996</v>
      </c>
      <c r="AD158">
        <v>0.18077799999999999</v>
      </c>
      <c r="AE158">
        <v>3.88259</v>
      </c>
      <c r="AF158">
        <v>0.282468</v>
      </c>
      <c r="AH158">
        <v>-0.53024499999999997</v>
      </c>
      <c r="AI158">
        <v>60.6205</v>
      </c>
      <c r="AJ158">
        <v>0.79498500000000005</v>
      </c>
      <c r="AK158">
        <v>107.352</v>
      </c>
      <c r="AL158">
        <v>-0.53024499999999997</v>
      </c>
      <c r="AM158">
        <v>-2.6</v>
      </c>
      <c r="AN158">
        <v>3.79528379440307</v>
      </c>
      <c r="AO158">
        <v>-0.79591405391693104</v>
      </c>
      <c r="AP158">
        <v>1.96204</v>
      </c>
    </row>
    <row r="159" spans="1:42" x14ac:dyDescent="0.45">
      <c r="A159" t="s">
        <v>429</v>
      </c>
      <c r="B159" t="s">
        <v>153</v>
      </c>
      <c r="C159">
        <v>128</v>
      </c>
      <c r="D159">
        <v>529</v>
      </c>
      <c r="E159">
        <v>481</v>
      </c>
      <c r="F159">
        <v>123</v>
      </c>
      <c r="G159">
        <v>80</v>
      </c>
      <c r="H159">
        <v>31</v>
      </c>
      <c r="I159">
        <v>2</v>
      </c>
      <c r="J159">
        <v>10</v>
      </c>
      <c r="K159">
        <v>58</v>
      </c>
      <c r="L159">
        <v>60</v>
      </c>
      <c r="M159">
        <v>35</v>
      </c>
      <c r="N159">
        <v>1</v>
      </c>
      <c r="O159">
        <v>102</v>
      </c>
      <c r="P159">
        <v>5</v>
      </c>
      <c r="Q159">
        <v>6</v>
      </c>
      <c r="R159">
        <v>2</v>
      </c>
      <c r="S159">
        <v>6</v>
      </c>
      <c r="T159">
        <v>12</v>
      </c>
      <c r="U159">
        <v>3</v>
      </c>
      <c r="V159">
        <v>0.25571700000000003</v>
      </c>
      <c r="W159">
        <v>6.6162600000000002E-2</v>
      </c>
      <c r="X159">
        <v>0.19281699999999999</v>
      </c>
      <c r="Y159">
        <v>0.34313700000000003</v>
      </c>
      <c r="Z159">
        <v>0.30929800000000002</v>
      </c>
      <c r="AA159">
        <v>0.39085199999999998</v>
      </c>
      <c r="AB159">
        <v>0.303477</v>
      </c>
      <c r="AC159">
        <v>0.70015000000000005</v>
      </c>
      <c r="AD159">
        <v>0.13513500000000001</v>
      </c>
      <c r="AE159">
        <v>4.9005099999999997</v>
      </c>
      <c r="AF159">
        <v>0.30133300000000002</v>
      </c>
      <c r="AH159">
        <v>0.21685599999999999</v>
      </c>
      <c r="AI159">
        <v>57.910499999999999</v>
      </c>
      <c r="AJ159">
        <v>-6.5450699999999999</v>
      </c>
      <c r="AK159">
        <v>88.193600000000004</v>
      </c>
      <c r="AL159">
        <v>0.21685599999999999</v>
      </c>
      <c r="AM159">
        <v>7.2</v>
      </c>
      <c r="AN159">
        <v>-7.5204604119062397</v>
      </c>
      <c r="AO159">
        <v>9.1437094211578298</v>
      </c>
      <c r="AP159">
        <v>1.9591000000000001</v>
      </c>
    </row>
    <row r="160" spans="1:42" x14ac:dyDescent="0.45">
      <c r="A160" t="s">
        <v>430</v>
      </c>
      <c r="B160" t="s">
        <v>63</v>
      </c>
      <c r="C160">
        <v>115</v>
      </c>
      <c r="D160">
        <v>515</v>
      </c>
      <c r="E160">
        <v>442</v>
      </c>
      <c r="F160">
        <v>105</v>
      </c>
      <c r="G160">
        <v>66</v>
      </c>
      <c r="H160">
        <v>21</v>
      </c>
      <c r="I160">
        <v>8</v>
      </c>
      <c r="J160">
        <v>10</v>
      </c>
      <c r="K160">
        <v>73</v>
      </c>
      <c r="L160">
        <v>61</v>
      </c>
      <c r="M160">
        <v>60</v>
      </c>
      <c r="N160">
        <v>1</v>
      </c>
      <c r="O160">
        <v>116</v>
      </c>
      <c r="P160">
        <v>11</v>
      </c>
      <c r="Q160">
        <v>2</v>
      </c>
      <c r="R160">
        <v>0</v>
      </c>
      <c r="S160">
        <v>7</v>
      </c>
      <c r="T160">
        <v>25</v>
      </c>
      <c r="U160">
        <v>8</v>
      </c>
      <c r="V160">
        <v>0.23755699999999999</v>
      </c>
      <c r="W160">
        <v>0.116505</v>
      </c>
      <c r="X160">
        <v>0.225243</v>
      </c>
      <c r="Y160">
        <v>0.51724099999999995</v>
      </c>
      <c r="Z160">
        <v>0.341748</v>
      </c>
      <c r="AA160">
        <v>0.38913999999999999</v>
      </c>
      <c r="AB160">
        <v>0.32296200000000003</v>
      </c>
      <c r="AC160">
        <v>0.73088799999999998</v>
      </c>
      <c r="AD160">
        <v>0.151584</v>
      </c>
      <c r="AE160">
        <v>7.7775600000000003</v>
      </c>
      <c r="AF160">
        <v>0.29874200000000001</v>
      </c>
      <c r="AH160">
        <v>0.57547899999999996</v>
      </c>
      <c r="AI160">
        <v>64.7119</v>
      </c>
      <c r="AJ160">
        <v>1.9621599999999999</v>
      </c>
      <c r="AK160">
        <v>101.41500000000001</v>
      </c>
      <c r="AL160">
        <v>0.57547899999999996</v>
      </c>
      <c r="AM160">
        <v>-1.3</v>
      </c>
      <c r="AN160">
        <v>1.4781424999237001</v>
      </c>
      <c r="AO160">
        <v>0.59226930141448897</v>
      </c>
      <c r="AP160">
        <v>1.9561200000000001</v>
      </c>
    </row>
    <row r="161" spans="1:42" x14ac:dyDescent="0.45">
      <c r="A161" t="s">
        <v>431</v>
      </c>
      <c r="B161" t="s">
        <v>63</v>
      </c>
      <c r="C161">
        <v>136</v>
      </c>
      <c r="D161">
        <v>590</v>
      </c>
      <c r="E161">
        <v>506</v>
      </c>
      <c r="F161">
        <v>127</v>
      </c>
      <c r="G161">
        <v>82</v>
      </c>
      <c r="H161">
        <v>25</v>
      </c>
      <c r="I161">
        <v>2</v>
      </c>
      <c r="J161">
        <v>18</v>
      </c>
      <c r="K161">
        <v>89</v>
      </c>
      <c r="L161">
        <v>68</v>
      </c>
      <c r="M161">
        <v>78</v>
      </c>
      <c r="N161">
        <v>6</v>
      </c>
      <c r="O161">
        <v>138</v>
      </c>
      <c r="P161">
        <v>4</v>
      </c>
      <c r="Q161">
        <v>2</v>
      </c>
      <c r="R161">
        <v>0</v>
      </c>
      <c r="S161">
        <v>10</v>
      </c>
      <c r="T161">
        <v>19</v>
      </c>
      <c r="U161">
        <v>3</v>
      </c>
      <c r="V161">
        <v>0.25098799999999999</v>
      </c>
      <c r="W161">
        <v>0.13220299999999999</v>
      </c>
      <c r="X161">
        <v>0.23389799999999999</v>
      </c>
      <c r="Y161">
        <v>0.56521699999999997</v>
      </c>
      <c r="Z161">
        <v>0.35423700000000002</v>
      </c>
      <c r="AA161">
        <v>0.41502</v>
      </c>
      <c r="AB161">
        <v>0.33507300000000001</v>
      </c>
      <c r="AC161">
        <v>0.76925699999999997</v>
      </c>
      <c r="AD161">
        <v>0.16403200000000001</v>
      </c>
      <c r="AE161">
        <v>5.62209</v>
      </c>
      <c r="AF161">
        <v>0.30965900000000002</v>
      </c>
      <c r="AH161">
        <v>1.31636</v>
      </c>
      <c r="AI161">
        <v>80.070099999999996</v>
      </c>
      <c r="AJ161">
        <v>8.1820400000000006</v>
      </c>
      <c r="AK161">
        <v>109.53400000000001</v>
      </c>
      <c r="AL161">
        <v>1.31636</v>
      </c>
      <c r="AM161">
        <v>-2.2999999999999998</v>
      </c>
      <c r="AN161">
        <v>8.2846071720123202</v>
      </c>
      <c r="AO161">
        <v>-8.8035271167755091</v>
      </c>
      <c r="AP161">
        <v>1.9527300000000001</v>
      </c>
    </row>
    <row r="162" spans="1:42" x14ac:dyDescent="0.45">
      <c r="A162" t="s">
        <v>432</v>
      </c>
      <c r="B162" t="s">
        <v>63</v>
      </c>
      <c r="C162">
        <v>134</v>
      </c>
      <c r="D162">
        <v>612</v>
      </c>
      <c r="E162">
        <v>571</v>
      </c>
      <c r="F162">
        <v>150</v>
      </c>
      <c r="G162">
        <v>104</v>
      </c>
      <c r="H162">
        <v>26</v>
      </c>
      <c r="I162">
        <v>3</v>
      </c>
      <c r="J162">
        <v>17</v>
      </c>
      <c r="K162">
        <v>77</v>
      </c>
      <c r="L162">
        <v>76</v>
      </c>
      <c r="M162">
        <v>34</v>
      </c>
      <c r="N162">
        <v>0</v>
      </c>
      <c r="O162">
        <v>137</v>
      </c>
      <c r="P162">
        <v>3</v>
      </c>
      <c r="Q162">
        <v>4</v>
      </c>
      <c r="R162">
        <v>0</v>
      </c>
      <c r="S162">
        <v>11</v>
      </c>
      <c r="T162">
        <v>35</v>
      </c>
      <c r="U162">
        <v>9</v>
      </c>
      <c r="V162">
        <v>0.26269700000000001</v>
      </c>
      <c r="W162">
        <v>5.5555599999999997E-2</v>
      </c>
      <c r="X162">
        <v>0.223856</v>
      </c>
      <c r="Y162">
        <v>0.24817500000000001</v>
      </c>
      <c r="Z162">
        <v>0.30555599999999999</v>
      </c>
      <c r="AA162">
        <v>0.40805599999999997</v>
      </c>
      <c r="AB162">
        <v>0.30839299999999997</v>
      </c>
      <c r="AC162">
        <v>0.71361200000000002</v>
      </c>
      <c r="AD162">
        <v>0.14535899999999999</v>
      </c>
      <c r="AE162">
        <v>6.3583100000000004</v>
      </c>
      <c r="AF162">
        <v>0.31591399999999997</v>
      </c>
      <c r="AH162">
        <v>2.1148799999999999</v>
      </c>
      <c r="AI162">
        <v>69.4953</v>
      </c>
      <c r="AJ162">
        <v>-5.0733699999999997</v>
      </c>
      <c r="AK162">
        <v>91.647800000000004</v>
      </c>
      <c r="AL162">
        <v>2.1148799999999999</v>
      </c>
      <c r="AM162">
        <v>0.7</v>
      </c>
      <c r="AN162">
        <v>-4.2175440788268999</v>
      </c>
      <c r="AO162">
        <v>2.9486772418022098</v>
      </c>
      <c r="AP162">
        <v>1.95269</v>
      </c>
    </row>
    <row r="163" spans="1:42" x14ac:dyDescent="0.45">
      <c r="A163" t="s">
        <v>433</v>
      </c>
      <c r="B163" t="s">
        <v>139</v>
      </c>
      <c r="C163">
        <v>116</v>
      </c>
      <c r="D163">
        <v>477</v>
      </c>
      <c r="E163">
        <v>428</v>
      </c>
      <c r="F163">
        <v>108</v>
      </c>
      <c r="G163">
        <v>69</v>
      </c>
      <c r="H163">
        <v>24</v>
      </c>
      <c r="I163">
        <v>1</v>
      </c>
      <c r="J163">
        <v>14</v>
      </c>
      <c r="K163">
        <v>54</v>
      </c>
      <c r="L163">
        <v>55</v>
      </c>
      <c r="M163">
        <v>43</v>
      </c>
      <c r="N163">
        <v>1</v>
      </c>
      <c r="O163">
        <v>132</v>
      </c>
      <c r="P163">
        <v>4</v>
      </c>
      <c r="Q163">
        <v>2</v>
      </c>
      <c r="R163">
        <v>0</v>
      </c>
      <c r="S163">
        <v>5</v>
      </c>
      <c r="T163">
        <v>2</v>
      </c>
      <c r="U163">
        <v>1</v>
      </c>
      <c r="V163">
        <v>0.252336</v>
      </c>
      <c r="W163">
        <v>9.0146799999999999E-2</v>
      </c>
      <c r="X163">
        <v>0.27672999999999998</v>
      </c>
      <c r="Y163">
        <v>0.32575799999999999</v>
      </c>
      <c r="Z163">
        <v>0.32494800000000001</v>
      </c>
      <c r="AA163">
        <v>0.411215</v>
      </c>
      <c r="AB163">
        <v>0.32038499999999998</v>
      </c>
      <c r="AC163">
        <v>0.73616300000000001</v>
      </c>
      <c r="AD163">
        <v>0.15887899999999999</v>
      </c>
      <c r="AE163">
        <v>2.8441700000000001</v>
      </c>
      <c r="AF163">
        <v>0.330986</v>
      </c>
      <c r="AH163">
        <v>-0.90816699999999995</v>
      </c>
      <c r="AI163">
        <v>58.916200000000003</v>
      </c>
      <c r="AJ163">
        <v>0.79654499999999995</v>
      </c>
      <c r="AK163">
        <v>102.11199999999999</v>
      </c>
      <c r="AL163">
        <v>-0.90816699999999995</v>
      </c>
      <c r="AM163">
        <v>1.3</v>
      </c>
      <c r="AN163">
        <v>0.299133419990539</v>
      </c>
      <c r="AO163">
        <v>3.0526454448699898</v>
      </c>
      <c r="AP163">
        <v>1.9497599999999999</v>
      </c>
    </row>
    <row r="164" spans="1:42" x14ac:dyDescent="0.45">
      <c r="A164" t="s">
        <v>224</v>
      </c>
      <c r="B164" t="s">
        <v>52</v>
      </c>
      <c r="C164">
        <v>135</v>
      </c>
      <c r="D164">
        <v>541</v>
      </c>
      <c r="E164">
        <v>499</v>
      </c>
      <c r="F164">
        <v>140</v>
      </c>
      <c r="G164">
        <v>90</v>
      </c>
      <c r="H164">
        <v>32</v>
      </c>
      <c r="I164">
        <v>2</v>
      </c>
      <c r="J164">
        <v>16</v>
      </c>
      <c r="K164">
        <v>59</v>
      </c>
      <c r="L164">
        <v>68</v>
      </c>
      <c r="M164">
        <v>33</v>
      </c>
      <c r="N164">
        <v>1</v>
      </c>
      <c r="O164">
        <v>95</v>
      </c>
      <c r="P164">
        <v>4</v>
      </c>
      <c r="Q164">
        <v>4</v>
      </c>
      <c r="R164">
        <v>1</v>
      </c>
      <c r="S164">
        <v>14</v>
      </c>
      <c r="T164">
        <v>4</v>
      </c>
      <c r="U164">
        <v>2</v>
      </c>
      <c r="V164">
        <v>0.280561</v>
      </c>
      <c r="W164">
        <v>6.0998200000000002E-2</v>
      </c>
      <c r="X164">
        <v>0.17560100000000001</v>
      </c>
      <c r="Y164">
        <v>0.34736800000000001</v>
      </c>
      <c r="Z164">
        <v>0.32777800000000001</v>
      </c>
      <c r="AA164">
        <v>0.44889800000000002</v>
      </c>
      <c r="AB164">
        <v>0.33321899999999999</v>
      </c>
      <c r="AC164">
        <v>0.77667600000000003</v>
      </c>
      <c r="AD164">
        <v>0.16833699999999999</v>
      </c>
      <c r="AE164">
        <v>3.3486099999999999</v>
      </c>
      <c r="AF164">
        <v>0.31632700000000002</v>
      </c>
      <c r="AH164">
        <v>-1.0149999999999999</v>
      </c>
      <c r="AI164">
        <v>72.587100000000007</v>
      </c>
      <c r="AJ164">
        <v>6.6694300000000002</v>
      </c>
      <c r="AK164">
        <v>108.291</v>
      </c>
      <c r="AL164">
        <v>-1.0149999999999999</v>
      </c>
      <c r="AM164">
        <v>2.5</v>
      </c>
      <c r="AN164">
        <v>4.5420490503311104</v>
      </c>
      <c r="AO164">
        <v>-3.4634037017822199</v>
      </c>
      <c r="AP164">
        <v>1.94556</v>
      </c>
    </row>
    <row r="165" spans="1:42" x14ac:dyDescent="0.45">
      <c r="A165" t="s">
        <v>434</v>
      </c>
      <c r="B165" t="s">
        <v>44</v>
      </c>
      <c r="C165">
        <v>92</v>
      </c>
      <c r="D165">
        <v>368</v>
      </c>
      <c r="E165">
        <v>335</v>
      </c>
      <c r="F165">
        <v>79</v>
      </c>
      <c r="G165">
        <v>48</v>
      </c>
      <c r="H165">
        <v>13</v>
      </c>
      <c r="I165">
        <v>0</v>
      </c>
      <c r="J165">
        <v>18</v>
      </c>
      <c r="K165">
        <v>43</v>
      </c>
      <c r="L165">
        <v>56</v>
      </c>
      <c r="M165">
        <v>29</v>
      </c>
      <c r="N165">
        <v>1</v>
      </c>
      <c r="O165">
        <v>115</v>
      </c>
      <c r="P165">
        <v>3</v>
      </c>
      <c r="Q165">
        <v>1</v>
      </c>
      <c r="R165">
        <v>0</v>
      </c>
      <c r="S165">
        <v>8</v>
      </c>
      <c r="T165">
        <v>0</v>
      </c>
      <c r="U165">
        <v>1</v>
      </c>
      <c r="V165">
        <v>0.235821</v>
      </c>
      <c r="W165">
        <v>7.8804399999999997E-2</v>
      </c>
      <c r="X165">
        <v>0.3125</v>
      </c>
      <c r="Y165">
        <v>0.25217400000000001</v>
      </c>
      <c r="Z165">
        <v>0.30163000000000001</v>
      </c>
      <c r="AA165">
        <v>0.43582100000000001</v>
      </c>
      <c r="AB165">
        <v>0.31680599999999998</v>
      </c>
      <c r="AC165">
        <v>0.73745099999999997</v>
      </c>
      <c r="AD165">
        <v>0.2</v>
      </c>
      <c r="AE165">
        <v>1.5181100000000001</v>
      </c>
      <c r="AF165">
        <v>0.30049300000000001</v>
      </c>
      <c r="AH165">
        <v>-1.03078</v>
      </c>
      <c r="AI165">
        <v>44.359099999999998</v>
      </c>
      <c r="AJ165">
        <v>-0.47953699999999999</v>
      </c>
      <c r="AK165">
        <v>98.2149</v>
      </c>
      <c r="AL165">
        <v>-1.03078</v>
      </c>
      <c r="AM165">
        <v>2</v>
      </c>
      <c r="AN165">
        <v>-1.8179047703742901</v>
      </c>
      <c r="AO165">
        <v>8.7607288360595703</v>
      </c>
      <c r="AP165">
        <v>1.93868</v>
      </c>
    </row>
    <row r="166" spans="1:42" x14ac:dyDescent="0.45">
      <c r="A166" t="s">
        <v>435</v>
      </c>
      <c r="B166" t="s">
        <v>32</v>
      </c>
      <c r="C166">
        <v>119</v>
      </c>
      <c r="D166">
        <v>455</v>
      </c>
      <c r="E166">
        <v>397</v>
      </c>
      <c r="F166">
        <v>94</v>
      </c>
      <c r="G166">
        <v>62</v>
      </c>
      <c r="H166">
        <v>17</v>
      </c>
      <c r="I166">
        <v>1</v>
      </c>
      <c r="J166">
        <v>14</v>
      </c>
      <c r="K166">
        <v>53</v>
      </c>
      <c r="L166">
        <v>48</v>
      </c>
      <c r="M166">
        <v>44</v>
      </c>
      <c r="N166">
        <v>1</v>
      </c>
      <c r="O166">
        <v>110</v>
      </c>
      <c r="P166">
        <v>11</v>
      </c>
      <c r="Q166">
        <v>3</v>
      </c>
      <c r="R166">
        <v>0</v>
      </c>
      <c r="S166">
        <v>8</v>
      </c>
      <c r="T166">
        <v>2</v>
      </c>
      <c r="U166">
        <v>1</v>
      </c>
      <c r="V166">
        <v>0.23677599999999999</v>
      </c>
      <c r="W166">
        <v>9.6703300000000006E-2</v>
      </c>
      <c r="X166">
        <v>0.241758</v>
      </c>
      <c r="Y166">
        <v>0.4</v>
      </c>
      <c r="Z166">
        <v>0.32747300000000001</v>
      </c>
      <c r="AA166">
        <v>0.390428</v>
      </c>
      <c r="AB166">
        <v>0.31585299999999999</v>
      </c>
      <c r="AC166">
        <v>0.71790100000000001</v>
      </c>
      <c r="AD166">
        <v>0.15365200000000001</v>
      </c>
      <c r="AE166">
        <v>3.0142699999999998</v>
      </c>
      <c r="AF166">
        <v>0.28985499999999997</v>
      </c>
      <c r="AH166">
        <v>-0.91587200000000002</v>
      </c>
      <c r="AI166">
        <v>54.486199999999997</v>
      </c>
      <c r="AJ166">
        <v>-0.95286499999999996</v>
      </c>
      <c r="AK166">
        <v>104.253</v>
      </c>
      <c r="AL166">
        <v>-0.91587200000000002</v>
      </c>
      <c r="AM166">
        <v>0.9</v>
      </c>
      <c r="AN166">
        <v>1.4029480814933699</v>
      </c>
      <c r="AO166">
        <v>2.5718107223510698</v>
      </c>
      <c r="AP166">
        <v>1.93737</v>
      </c>
    </row>
    <row r="167" spans="1:42" x14ac:dyDescent="0.45">
      <c r="A167" t="s">
        <v>223</v>
      </c>
      <c r="B167" t="s">
        <v>36</v>
      </c>
      <c r="C167">
        <v>132</v>
      </c>
      <c r="D167">
        <v>518</v>
      </c>
      <c r="E167">
        <v>470</v>
      </c>
      <c r="F167">
        <v>129</v>
      </c>
      <c r="G167">
        <v>79</v>
      </c>
      <c r="H167">
        <v>30</v>
      </c>
      <c r="I167">
        <v>0</v>
      </c>
      <c r="J167">
        <v>20</v>
      </c>
      <c r="K167">
        <v>54</v>
      </c>
      <c r="L167">
        <v>79</v>
      </c>
      <c r="M167">
        <v>39</v>
      </c>
      <c r="N167">
        <v>6</v>
      </c>
      <c r="O167">
        <v>73</v>
      </c>
      <c r="P167">
        <v>4</v>
      </c>
      <c r="Q167">
        <v>5</v>
      </c>
      <c r="R167">
        <v>0</v>
      </c>
      <c r="S167">
        <v>13</v>
      </c>
      <c r="T167">
        <v>7</v>
      </c>
      <c r="U167">
        <v>2</v>
      </c>
      <c r="V167">
        <v>0.27446799999999999</v>
      </c>
      <c r="W167">
        <v>7.5289599999999998E-2</v>
      </c>
      <c r="X167">
        <v>0.140927</v>
      </c>
      <c r="Y167">
        <v>0.53424700000000003</v>
      </c>
      <c r="Z167">
        <v>0.33204600000000001</v>
      </c>
      <c r="AA167">
        <v>0.46595700000000001</v>
      </c>
      <c r="AB167">
        <v>0.33785900000000002</v>
      </c>
      <c r="AC167">
        <v>0.79800400000000005</v>
      </c>
      <c r="AD167">
        <v>0.19148899999999999</v>
      </c>
      <c r="AE167">
        <v>2.9845999999999999</v>
      </c>
      <c r="AF167">
        <v>0.28533999999999998</v>
      </c>
      <c r="AH167">
        <v>-0.33794999999999997</v>
      </c>
      <c r="AI167">
        <v>71.497600000000006</v>
      </c>
      <c r="AJ167">
        <v>8.38232</v>
      </c>
      <c r="AK167">
        <v>117.33199999999999</v>
      </c>
      <c r="AL167">
        <v>-0.33794999999999997</v>
      </c>
      <c r="AM167">
        <v>0.8</v>
      </c>
      <c r="AN167">
        <v>10.419686615467</v>
      </c>
      <c r="AO167">
        <v>-8.7164613604545593</v>
      </c>
      <c r="AP167">
        <v>1.9242300000000001</v>
      </c>
    </row>
    <row r="168" spans="1:42" x14ac:dyDescent="0.45">
      <c r="A168" t="s">
        <v>436</v>
      </c>
      <c r="C168">
        <v>115</v>
      </c>
      <c r="D168">
        <v>475</v>
      </c>
      <c r="E168">
        <v>418</v>
      </c>
      <c r="F168">
        <v>109</v>
      </c>
      <c r="G168">
        <v>63</v>
      </c>
      <c r="H168">
        <v>25</v>
      </c>
      <c r="I168">
        <v>4</v>
      </c>
      <c r="J168">
        <v>17</v>
      </c>
      <c r="K168">
        <v>59</v>
      </c>
      <c r="L168">
        <v>65</v>
      </c>
      <c r="M168">
        <v>47</v>
      </c>
      <c r="N168">
        <v>2</v>
      </c>
      <c r="O168">
        <v>88</v>
      </c>
      <c r="P168">
        <v>5</v>
      </c>
      <c r="Q168">
        <v>5</v>
      </c>
      <c r="R168">
        <v>0</v>
      </c>
      <c r="S168">
        <v>3</v>
      </c>
      <c r="T168">
        <v>3</v>
      </c>
      <c r="U168">
        <v>3</v>
      </c>
      <c r="V168">
        <v>0.260766</v>
      </c>
      <c r="W168">
        <v>9.8947400000000005E-2</v>
      </c>
      <c r="X168">
        <v>0.18526300000000001</v>
      </c>
      <c r="Y168">
        <v>0.53409099999999998</v>
      </c>
      <c r="Z168">
        <v>0.338947</v>
      </c>
      <c r="AA168">
        <v>0.46172200000000002</v>
      </c>
      <c r="AB168">
        <v>0.34246199999999999</v>
      </c>
      <c r="AC168">
        <v>0.80066999999999999</v>
      </c>
      <c r="AD168">
        <v>0.200957</v>
      </c>
      <c r="AE168">
        <v>3.9261200000000001</v>
      </c>
      <c r="AF168">
        <v>0.28930800000000001</v>
      </c>
      <c r="AH168">
        <v>-1.53691</v>
      </c>
      <c r="AI168">
        <v>67.378200000000007</v>
      </c>
      <c r="AJ168">
        <v>9.5022599999999997</v>
      </c>
      <c r="AK168">
        <v>118.124</v>
      </c>
      <c r="AL168">
        <v>-1.53691</v>
      </c>
      <c r="AM168">
        <v>-0.4</v>
      </c>
      <c r="AN168">
        <v>8.7784870862960798</v>
      </c>
      <c r="AO168">
        <v>-5.6358908712863904</v>
      </c>
      <c r="AP168">
        <v>1.9221299999999999</v>
      </c>
    </row>
    <row r="169" spans="1:42" x14ac:dyDescent="0.45">
      <c r="A169" t="s">
        <v>268</v>
      </c>
      <c r="B169" t="s">
        <v>52</v>
      </c>
      <c r="C169">
        <v>148</v>
      </c>
      <c r="D169">
        <v>615</v>
      </c>
      <c r="E169">
        <v>533</v>
      </c>
      <c r="F169">
        <v>121</v>
      </c>
      <c r="G169">
        <v>72</v>
      </c>
      <c r="H169">
        <v>26</v>
      </c>
      <c r="I169">
        <v>1</v>
      </c>
      <c r="J169">
        <v>22</v>
      </c>
      <c r="K169">
        <v>65</v>
      </c>
      <c r="L169">
        <v>75</v>
      </c>
      <c r="M169">
        <v>65</v>
      </c>
      <c r="N169">
        <v>0</v>
      </c>
      <c r="O169">
        <v>182</v>
      </c>
      <c r="P169">
        <v>10</v>
      </c>
      <c r="Q169">
        <v>7</v>
      </c>
      <c r="R169">
        <v>0</v>
      </c>
      <c r="S169">
        <v>12</v>
      </c>
      <c r="T169">
        <v>1</v>
      </c>
      <c r="U169">
        <v>1</v>
      </c>
      <c r="V169">
        <v>0.227017</v>
      </c>
      <c r="W169">
        <v>0.10569099999999999</v>
      </c>
      <c r="X169">
        <v>0.295935</v>
      </c>
      <c r="Y169">
        <v>0.35714299999999999</v>
      </c>
      <c r="Z169">
        <v>0.31869900000000001</v>
      </c>
      <c r="AA169">
        <v>0.40337699999999999</v>
      </c>
      <c r="AB169">
        <v>0.31550099999999998</v>
      </c>
      <c r="AC169">
        <v>0.72207600000000005</v>
      </c>
      <c r="AD169">
        <v>0.17635999999999999</v>
      </c>
      <c r="AE169">
        <v>2.16594</v>
      </c>
      <c r="AF169">
        <v>0.29464299999999999</v>
      </c>
      <c r="AH169">
        <v>-1.35473</v>
      </c>
      <c r="AI169">
        <v>73.466399999999993</v>
      </c>
      <c r="AJ169">
        <v>-1.46774</v>
      </c>
      <c r="AK169">
        <v>96.413799999999995</v>
      </c>
      <c r="AL169">
        <v>-1.35473</v>
      </c>
      <c r="AM169">
        <v>0.1</v>
      </c>
      <c r="AN169">
        <v>-4.08700382709503</v>
      </c>
      <c r="AO169">
        <v>2.3597000613808601</v>
      </c>
      <c r="AP169">
        <v>1.91716</v>
      </c>
    </row>
    <row r="170" spans="1:42" x14ac:dyDescent="0.45">
      <c r="A170" t="s">
        <v>437</v>
      </c>
      <c r="B170" t="s">
        <v>76</v>
      </c>
      <c r="C170">
        <v>128</v>
      </c>
      <c r="D170">
        <v>502</v>
      </c>
      <c r="E170">
        <v>428</v>
      </c>
      <c r="F170">
        <v>113</v>
      </c>
      <c r="G170">
        <v>67</v>
      </c>
      <c r="H170">
        <v>22</v>
      </c>
      <c r="I170">
        <v>2</v>
      </c>
      <c r="J170">
        <v>22</v>
      </c>
      <c r="K170">
        <v>67</v>
      </c>
      <c r="L170">
        <v>71</v>
      </c>
      <c r="M170">
        <v>69</v>
      </c>
      <c r="N170">
        <v>2</v>
      </c>
      <c r="O170">
        <v>119</v>
      </c>
      <c r="P170">
        <v>2</v>
      </c>
      <c r="Q170">
        <v>3</v>
      </c>
      <c r="R170">
        <v>0</v>
      </c>
      <c r="S170">
        <v>9</v>
      </c>
      <c r="T170">
        <v>1</v>
      </c>
      <c r="U170">
        <v>1</v>
      </c>
      <c r="V170">
        <v>0.264019</v>
      </c>
      <c r="W170">
        <v>0.13744999999999999</v>
      </c>
      <c r="X170">
        <v>0.23705200000000001</v>
      </c>
      <c r="Y170">
        <v>0.57983200000000001</v>
      </c>
      <c r="Z170">
        <v>0.36653400000000003</v>
      </c>
      <c r="AA170">
        <v>0.47897200000000001</v>
      </c>
      <c r="AB170">
        <v>0.36359599999999997</v>
      </c>
      <c r="AC170">
        <v>0.84550599999999998</v>
      </c>
      <c r="AD170">
        <v>0.21495300000000001</v>
      </c>
      <c r="AE170">
        <v>2.7996799999999999</v>
      </c>
      <c r="AF170">
        <v>0.31379299999999999</v>
      </c>
      <c r="AH170">
        <v>-1.26997</v>
      </c>
      <c r="AI170">
        <v>80.019199999999998</v>
      </c>
      <c r="AJ170">
        <v>18.853400000000001</v>
      </c>
      <c r="AK170">
        <v>126.879</v>
      </c>
      <c r="AL170">
        <v>-1.26997</v>
      </c>
      <c r="AM170">
        <v>-3.5</v>
      </c>
      <c r="AN170">
        <v>14.8977764844894</v>
      </c>
      <c r="AO170">
        <v>-12.722516059875399</v>
      </c>
      <c r="AP170">
        <v>1.9171100000000001</v>
      </c>
    </row>
    <row r="171" spans="1:42" x14ac:dyDescent="0.45">
      <c r="A171" t="s">
        <v>438</v>
      </c>
      <c r="B171" t="s">
        <v>28</v>
      </c>
      <c r="C171">
        <v>137</v>
      </c>
      <c r="D171">
        <v>591</v>
      </c>
      <c r="E171">
        <v>522</v>
      </c>
      <c r="F171">
        <v>132</v>
      </c>
      <c r="G171">
        <v>83</v>
      </c>
      <c r="H171">
        <v>29</v>
      </c>
      <c r="I171">
        <v>3</v>
      </c>
      <c r="J171">
        <v>17</v>
      </c>
      <c r="K171">
        <v>82</v>
      </c>
      <c r="L171">
        <v>74</v>
      </c>
      <c r="M171">
        <v>57</v>
      </c>
      <c r="N171">
        <v>1</v>
      </c>
      <c r="O171">
        <v>118</v>
      </c>
      <c r="P171">
        <v>6</v>
      </c>
      <c r="Q171">
        <v>5</v>
      </c>
      <c r="R171">
        <v>1</v>
      </c>
      <c r="S171">
        <v>11</v>
      </c>
      <c r="T171">
        <v>8</v>
      </c>
      <c r="U171">
        <v>2</v>
      </c>
      <c r="V171">
        <v>0.25287399999999999</v>
      </c>
      <c r="W171">
        <v>9.6446699999999996E-2</v>
      </c>
      <c r="X171">
        <v>0.19966200000000001</v>
      </c>
      <c r="Y171">
        <v>0.48305100000000001</v>
      </c>
      <c r="Z171">
        <v>0.33050800000000002</v>
      </c>
      <c r="AA171">
        <v>0.41762500000000002</v>
      </c>
      <c r="AB171">
        <v>0.32499600000000001</v>
      </c>
      <c r="AC171">
        <v>0.74813300000000005</v>
      </c>
      <c r="AD171">
        <v>0.16475100000000001</v>
      </c>
      <c r="AE171">
        <v>4.9335100000000001</v>
      </c>
      <c r="AF171">
        <v>0.29336699999999999</v>
      </c>
      <c r="AH171">
        <v>-0.36139900000000003</v>
      </c>
      <c r="AI171">
        <v>75.259699999999995</v>
      </c>
      <c r="AJ171">
        <v>3.2497600000000002</v>
      </c>
      <c r="AK171">
        <v>105.384</v>
      </c>
      <c r="AL171">
        <v>-0.36139900000000003</v>
      </c>
      <c r="AM171">
        <v>-6.8</v>
      </c>
      <c r="AN171">
        <v>3.5804504752159101</v>
      </c>
      <c r="AO171">
        <v>-4.6284835338592503</v>
      </c>
      <c r="AP171">
        <v>1.9033599999999999</v>
      </c>
    </row>
    <row r="172" spans="1:42" x14ac:dyDescent="0.45">
      <c r="A172" t="s">
        <v>439</v>
      </c>
      <c r="B172" t="s">
        <v>104</v>
      </c>
      <c r="C172">
        <v>115</v>
      </c>
      <c r="D172">
        <v>491</v>
      </c>
      <c r="E172">
        <v>440</v>
      </c>
      <c r="F172">
        <v>125</v>
      </c>
      <c r="G172">
        <v>101</v>
      </c>
      <c r="H172">
        <v>17</v>
      </c>
      <c r="I172">
        <v>3</v>
      </c>
      <c r="J172">
        <v>4</v>
      </c>
      <c r="K172">
        <v>63</v>
      </c>
      <c r="L172">
        <v>42</v>
      </c>
      <c r="M172">
        <v>39</v>
      </c>
      <c r="N172">
        <v>1</v>
      </c>
      <c r="O172">
        <v>59</v>
      </c>
      <c r="P172">
        <v>2</v>
      </c>
      <c r="Q172">
        <v>3</v>
      </c>
      <c r="R172">
        <v>7</v>
      </c>
      <c r="S172">
        <v>8</v>
      </c>
      <c r="T172">
        <v>18</v>
      </c>
      <c r="U172">
        <v>5</v>
      </c>
      <c r="V172">
        <v>0.28409099999999998</v>
      </c>
      <c r="W172">
        <v>7.9429700000000006E-2</v>
      </c>
      <c r="X172">
        <v>0.12016300000000001</v>
      </c>
      <c r="Y172">
        <v>0.66101699999999997</v>
      </c>
      <c r="Z172">
        <v>0.34297499999999997</v>
      </c>
      <c r="AA172">
        <v>0.36363600000000001</v>
      </c>
      <c r="AB172">
        <v>0.312421</v>
      </c>
      <c r="AC172">
        <v>0.70661200000000002</v>
      </c>
      <c r="AD172">
        <v>7.9545500000000005E-2</v>
      </c>
      <c r="AE172">
        <v>5.6873399999999998</v>
      </c>
      <c r="AF172">
        <v>0.31842100000000001</v>
      </c>
      <c r="AH172">
        <v>0.40318700000000002</v>
      </c>
      <c r="AI172">
        <v>57.397799999999997</v>
      </c>
      <c r="AJ172">
        <v>-2.4277099999999998</v>
      </c>
      <c r="AK172">
        <v>94.125500000000002</v>
      </c>
      <c r="AL172">
        <v>0.40318700000000002</v>
      </c>
      <c r="AM172">
        <v>3.7</v>
      </c>
      <c r="AN172">
        <v>-3.1701062917709302</v>
      </c>
      <c r="AO172">
        <v>5.5040858983993504</v>
      </c>
      <c r="AP172">
        <v>1.9008700000000001</v>
      </c>
    </row>
    <row r="173" spans="1:42" x14ac:dyDescent="0.45">
      <c r="A173" t="s">
        <v>277</v>
      </c>
      <c r="B173" t="s">
        <v>32</v>
      </c>
      <c r="C173">
        <v>82</v>
      </c>
      <c r="D173">
        <v>317</v>
      </c>
      <c r="E173">
        <v>275</v>
      </c>
      <c r="F173">
        <v>64</v>
      </c>
      <c r="G173">
        <v>39</v>
      </c>
      <c r="H173">
        <v>12</v>
      </c>
      <c r="I173">
        <v>0</v>
      </c>
      <c r="J173">
        <v>13</v>
      </c>
      <c r="K173">
        <v>38</v>
      </c>
      <c r="L173">
        <v>39</v>
      </c>
      <c r="M173">
        <v>37</v>
      </c>
      <c r="N173">
        <v>1</v>
      </c>
      <c r="O173">
        <v>85</v>
      </c>
      <c r="P173">
        <v>3</v>
      </c>
      <c r="Q173">
        <v>2</v>
      </c>
      <c r="R173">
        <v>0</v>
      </c>
      <c r="S173">
        <v>7</v>
      </c>
      <c r="T173">
        <v>0</v>
      </c>
      <c r="U173">
        <v>0</v>
      </c>
      <c r="V173">
        <v>0.23272699999999999</v>
      </c>
      <c r="W173">
        <v>0.116719</v>
      </c>
      <c r="X173">
        <v>0.26813900000000002</v>
      </c>
      <c r="Y173">
        <v>0.43529400000000001</v>
      </c>
      <c r="Z173">
        <v>0.32807599999999998</v>
      </c>
      <c r="AA173">
        <v>0.418182</v>
      </c>
      <c r="AB173">
        <v>0.32477200000000001</v>
      </c>
      <c r="AC173">
        <v>0.74625799999999998</v>
      </c>
      <c r="AD173">
        <v>0.18545500000000001</v>
      </c>
      <c r="AE173">
        <v>1.2934300000000001</v>
      </c>
      <c r="AF173">
        <v>0.284916</v>
      </c>
      <c r="AH173">
        <v>-0.60099999999999998</v>
      </c>
      <c r="AI173">
        <v>40.308700000000002</v>
      </c>
      <c r="AJ173">
        <v>1.6841200000000001</v>
      </c>
      <c r="AK173">
        <v>110.435</v>
      </c>
      <c r="AL173">
        <v>-0.60099999999999998</v>
      </c>
      <c r="AM173">
        <v>-0.9</v>
      </c>
      <c r="AN173">
        <v>3.3625132441520602</v>
      </c>
      <c r="AO173">
        <v>4.9237800836563101</v>
      </c>
      <c r="AP173">
        <v>1.8999200000000001</v>
      </c>
    </row>
    <row r="174" spans="1:42" x14ac:dyDescent="0.45">
      <c r="A174" t="s">
        <v>440</v>
      </c>
      <c r="B174" t="s">
        <v>36</v>
      </c>
      <c r="C174">
        <v>117</v>
      </c>
      <c r="D174">
        <v>515</v>
      </c>
      <c r="E174">
        <v>458</v>
      </c>
      <c r="F174">
        <v>104</v>
      </c>
      <c r="G174">
        <v>61</v>
      </c>
      <c r="H174">
        <v>24</v>
      </c>
      <c r="I174">
        <v>3</v>
      </c>
      <c r="J174">
        <v>16</v>
      </c>
      <c r="K174">
        <v>69</v>
      </c>
      <c r="L174">
        <v>58</v>
      </c>
      <c r="M174">
        <v>51</v>
      </c>
      <c r="N174">
        <v>2</v>
      </c>
      <c r="O174">
        <v>169</v>
      </c>
      <c r="P174">
        <v>2</v>
      </c>
      <c r="Q174">
        <v>3</v>
      </c>
      <c r="R174">
        <v>1</v>
      </c>
      <c r="S174">
        <v>5</v>
      </c>
      <c r="T174">
        <v>18</v>
      </c>
      <c r="U174">
        <v>7</v>
      </c>
      <c r="V174">
        <v>0.227074</v>
      </c>
      <c r="W174">
        <v>9.9029099999999995E-2</v>
      </c>
      <c r="X174">
        <v>0.32815499999999997</v>
      </c>
      <c r="Y174">
        <v>0.30177500000000002</v>
      </c>
      <c r="Z174">
        <v>0.30544700000000002</v>
      </c>
      <c r="AA174">
        <v>0.39738000000000001</v>
      </c>
      <c r="AB174">
        <v>0.30470399999999997</v>
      </c>
      <c r="AC174">
        <v>0.70282699999999998</v>
      </c>
      <c r="AD174">
        <v>0.17030600000000001</v>
      </c>
      <c r="AE174">
        <v>6.26309</v>
      </c>
      <c r="AF174">
        <v>0.31884099999999999</v>
      </c>
      <c r="AH174">
        <v>-0.21751999999999999</v>
      </c>
      <c r="AI174">
        <v>56.9026</v>
      </c>
      <c r="AJ174">
        <v>-5.8471399999999996</v>
      </c>
      <c r="AK174">
        <v>94.351500000000001</v>
      </c>
      <c r="AL174">
        <v>-0.21751999999999999</v>
      </c>
      <c r="AM174">
        <v>3.3</v>
      </c>
      <c r="AN174">
        <v>-3.7030945718288399</v>
      </c>
      <c r="AO174">
        <v>5.1922692060470501</v>
      </c>
      <c r="AP174">
        <v>1.89273</v>
      </c>
    </row>
    <row r="175" spans="1:42" x14ac:dyDescent="0.45">
      <c r="A175" t="s">
        <v>280</v>
      </c>
      <c r="B175" t="s">
        <v>132</v>
      </c>
      <c r="C175">
        <v>122</v>
      </c>
      <c r="D175">
        <v>558</v>
      </c>
      <c r="E175">
        <v>507</v>
      </c>
      <c r="F175">
        <v>128</v>
      </c>
      <c r="G175">
        <v>77</v>
      </c>
      <c r="H175">
        <v>29</v>
      </c>
      <c r="I175">
        <v>3</v>
      </c>
      <c r="J175">
        <v>19</v>
      </c>
      <c r="K175">
        <v>72</v>
      </c>
      <c r="L175">
        <v>75</v>
      </c>
      <c r="M175">
        <v>44</v>
      </c>
      <c r="N175">
        <v>1</v>
      </c>
      <c r="O175">
        <v>128</v>
      </c>
      <c r="P175">
        <v>3</v>
      </c>
      <c r="Q175">
        <v>4</v>
      </c>
      <c r="R175">
        <v>0</v>
      </c>
      <c r="S175">
        <v>10</v>
      </c>
      <c r="T175">
        <v>2</v>
      </c>
      <c r="U175">
        <v>1</v>
      </c>
      <c r="V175">
        <v>0.25246499999999999</v>
      </c>
      <c r="W175">
        <v>7.8853000000000006E-2</v>
      </c>
      <c r="X175">
        <v>0.22939100000000001</v>
      </c>
      <c r="Y175">
        <v>0.34375</v>
      </c>
      <c r="Z175">
        <v>0.31362000000000001</v>
      </c>
      <c r="AA175">
        <v>0.43392500000000001</v>
      </c>
      <c r="AB175">
        <v>0.32120399999999999</v>
      </c>
      <c r="AC175">
        <v>0.74754500000000002</v>
      </c>
      <c r="AD175">
        <v>0.18146000000000001</v>
      </c>
      <c r="AE175">
        <v>3.87079</v>
      </c>
      <c r="AF175">
        <v>0.29945100000000002</v>
      </c>
      <c r="AH175">
        <v>-0.969808</v>
      </c>
      <c r="AI175">
        <v>69.300200000000004</v>
      </c>
      <c r="AJ175">
        <v>1.3111900000000001</v>
      </c>
      <c r="AK175">
        <v>103.39</v>
      </c>
      <c r="AL175">
        <v>-0.969808</v>
      </c>
      <c r="AM175">
        <v>-3.4</v>
      </c>
      <c r="AN175">
        <v>1.29661476612091</v>
      </c>
      <c r="AO175">
        <v>-1.3497354984283401</v>
      </c>
      <c r="AP175">
        <v>1.8845700000000001</v>
      </c>
    </row>
    <row r="176" spans="1:42" x14ac:dyDescent="0.45">
      <c r="A176" t="s">
        <v>441</v>
      </c>
      <c r="B176" t="s">
        <v>61</v>
      </c>
      <c r="C176">
        <v>95</v>
      </c>
      <c r="D176">
        <v>351</v>
      </c>
      <c r="E176">
        <v>321</v>
      </c>
      <c r="F176">
        <v>90</v>
      </c>
      <c r="G176">
        <v>69</v>
      </c>
      <c r="H176">
        <v>16</v>
      </c>
      <c r="I176">
        <v>3</v>
      </c>
      <c r="J176">
        <v>2</v>
      </c>
      <c r="K176">
        <v>43</v>
      </c>
      <c r="L176">
        <v>32</v>
      </c>
      <c r="M176">
        <v>18</v>
      </c>
      <c r="N176">
        <v>0</v>
      </c>
      <c r="O176">
        <v>31</v>
      </c>
      <c r="P176">
        <v>8</v>
      </c>
      <c r="Q176">
        <v>1</v>
      </c>
      <c r="R176">
        <v>3</v>
      </c>
      <c r="S176">
        <v>7</v>
      </c>
      <c r="T176">
        <v>8</v>
      </c>
      <c r="U176">
        <v>2</v>
      </c>
      <c r="V176">
        <v>0.28037400000000001</v>
      </c>
      <c r="W176">
        <v>5.1282099999999997E-2</v>
      </c>
      <c r="X176">
        <v>8.8319099999999998E-2</v>
      </c>
      <c r="Y176">
        <v>0.58064499999999997</v>
      </c>
      <c r="Z176">
        <v>0.33333299999999999</v>
      </c>
      <c r="AA176">
        <v>0.36760100000000001</v>
      </c>
      <c r="AB176">
        <v>0.30989699999999998</v>
      </c>
      <c r="AC176">
        <v>0.70093499999999997</v>
      </c>
      <c r="AD176">
        <v>8.7227399999999997E-2</v>
      </c>
      <c r="AE176">
        <v>5.71373</v>
      </c>
      <c r="AF176">
        <v>0.30449799999999999</v>
      </c>
      <c r="AH176">
        <v>2.3857199999999999E-2</v>
      </c>
      <c r="AI176">
        <v>40.296100000000003</v>
      </c>
      <c r="AJ176">
        <v>-2.4712000000000001</v>
      </c>
      <c r="AK176">
        <v>93.847800000000007</v>
      </c>
      <c r="AL176">
        <v>2.3857199999999999E-2</v>
      </c>
      <c r="AM176">
        <v>8.3000000000000007</v>
      </c>
      <c r="AN176">
        <v>-2.6513320636004201</v>
      </c>
      <c r="AO176">
        <v>9.5896826982498098</v>
      </c>
      <c r="AP176">
        <v>1.8843700000000001</v>
      </c>
    </row>
    <row r="177" spans="1:42" x14ac:dyDescent="0.45">
      <c r="A177" t="s">
        <v>225</v>
      </c>
      <c r="B177" t="s">
        <v>196</v>
      </c>
      <c r="C177">
        <v>123</v>
      </c>
      <c r="D177">
        <v>475</v>
      </c>
      <c r="E177">
        <v>434</v>
      </c>
      <c r="F177">
        <v>98</v>
      </c>
      <c r="G177">
        <v>56</v>
      </c>
      <c r="H177">
        <v>20</v>
      </c>
      <c r="I177">
        <v>2</v>
      </c>
      <c r="J177">
        <v>20</v>
      </c>
      <c r="K177">
        <v>55</v>
      </c>
      <c r="L177">
        <v>60</v>
      </c>
      <c r="M177">
        <v>35</v>
      </c>
      <c r="N177">
        <v>2</v>
      </c>
      <c r="O177">
        <v>134</v>
      </c>
      <c r="P177">
        <v>4</v>
      </c>
      <c r="Q177">
        <v>2</v>
      </c>
      <c r="R177">
        <v>0</v>
      </c>
      <c r="S177">
        <v>8</v>
      </c>
      <c r="T177">
        <v>2</v>
      </c>
      <c r="U177">
        <v>1</v>
      </c>
      <c r="V177">
        <v>0.22580600000000001</v>
      </c>
      <c r="W177">
        <v>7.3684200000000005E-2</v>
      </c>
      <c r="X177">
        <v>0.28210499999999999</v>
      </c>
      <c r="Y177">
        <v>0.26119399999999998</v>
      </c>
      <c r="Z177">
        <v>0.28842099999999998</v>
      </c>
      <c r="AA177">
        <v>0.41935499999999998</v>
      </c>
      <c r="AB177">
        <v>0.30314099999999999</v>
      </c>
      <c r="AC177">
        <v>0.70777599999999996</v>
      </c>
      <c r="AD177">
        <v>0.193548</v>
      </c>
      <c r="AE177">
        <v>3.52027</v>
      </c>
      <c r="AF177">
        <v>0.27659600000000001</v>
      </c>
      <c r="AH177">
        <v>-0.73865499999999995</v>
      </c>
      <c r="AI177">
        <v>51.866500000000002</v>
      </c>
      <c r="AJ177">
        <v>-6.0094900000000004</v>
      </c>
      <c r="AK177">
        <v>95.799599999999998</v>
      </c>
      <c r="AL177">
        <v>-0.73865499999999995</v>
      </c>
      <c r="AM177">
        <v>-2.9</v>
      </c>
      <c r="AN177">
        <v>-3.12933701276779</v>
      </c>
      <c r="AO177">
        <v>5.8264842033386204</v>
      </c>
      <c r="AP177">
        <v>1.87771</v>
      </c>
    </row>
    <row r="178" spans="1:42" x14ac:dyDescent="0.45">
      <c r="A178" t="s">
        <v>442</v>
      </c>
      <c r="B178" t="s">
        <v>101</v>
      </c>
      <c r="C178">
        <v>129</v>
      </c>
      <c r="D178">
        <v>466</v>
      </c>
      <c r="E178">
        <v>415</v>
      </c>
      <c r="F178">
        <v>110</v>
      </c>
      <c r="G178">
        <v>70</v>
      </c>
      <c r="H178">
        <v>22</v>
      </c>
      <c r="I178">
        <v>1</v>
      </c>
      <c r="J178">
        <v>17</v>
      </c>
      <c r="K178">
        <v>54</v>
      </c>
      <c r="L178">
        <v>61</v>
      </c>
      <c r="M178">
        <v>41</v>
      </c>
      <c r="N178">
        <v>1</v>
      </c>
      <c r="O178">
        <v>70</v>
      </c>
      <c r="P178">
        <v>6</v>
      </c>
      <c r="Q178">
        <v>4</v>
      </c>
      <c r="R178">
        <v>0</v>
      </c>
      <c r="S178">
        <v>10</v>
      </c>
      <c r="T178">
        <v>0</v>
      </c>
      <c r="U178">
        <v>1</v>
      </c>
      <c r="V178">
        <v>0.26506000000000002</v>
      </c>
      <c r="W178">
        <v>8.79828E-2</v>
      </c>
      <c r="X178">
        <v>0.15021499999999999</v>
      </c>
      <c r="Y178">
        <v>0.58571399999999996</v>
      </c>
      <c r="Z178">
        <v>0.33690999999999999</v>
      </c>
      <c r="AA178">
        <v>0.44578299999999998</v>
      </c>
      <c r="AB178">
        <v>0.33757199999999998</v>
      </c>
      <c r="AC178">
        <v>0.78269299999999997</v>
      </c>
      <c r="AD178">
        <v>0.18072299999999999</v>
      </c>
      <c r="AE178">
        <v>1.93973</v>
      </c>
      <c r="AF178">
        <v>0.28011999999999998</v>
      </c>
      <c r="AH178">
        <v>-1.3158700000000001</v>
      </c>
      <c r="AI178">
        <v>64.209000000000003</v>
      </c>
      <c r="AJ178">
        <v>7.4296300000000004</v>
      </c>
      <c r="AK178">
        <v>115.187</v>
      </c>
      <c r="AL178">
        <v>-1.3158700000000001</v>
      </c>
      <c r="AM178">
        <v>4</v>
      </c>
      <c r="AN178">
        <v>7.45161700248718</v>
      </c>
      <c r="AO178">
        <v>-4.5611400604248002</v>
      </c>
      <c r="AP178">
        <v>1.8714200000000001</v>
      </c>
    </row>
    <row r="179" spans="1:42" x14ac:dyDescent="0.45">
      <c r="A179" t="s">
        <v>218</v>
      </c>
      <c r="B179" t="s">
        <v>215</v>
      </c>
      <c r="C179">
        <v>108</v>
      </c>
      <c r="D179">
        <v>438</v>
      </c>
      <c r="E179">
        <v>383</v>
      </c>
      <c r="F179">
        <v>101</v>
      </c>
      <c r="G179">
        <v>62</v>
      </c>
      <c r="H179">
        <v>22</v>
      </c>
      <c r="I179">
        <v>1</v>
      </c>
      <c r="J179">
        <v>16</v>
      </c>
      <c r="K179">
        <v>63</v>
      </c>
      <c r="L179">
        <v>55</v>
      </c>
      <c r="M179">
        <v>45</v>
      </c>
      <c r="N179">
        <v>0</v>
      </c>
      <c r="O179">
        <v>93</v>
      </c>
      <c r="P179">
        <v>6</v>
      </c>
      <c r="Q179">
        <v>4</v>
      </c>
      <c r="R179">
        <v>0</v>
      </c>
      <c r="S179">
        <v>6</v>
      </c>
      <c r="T179">
        <v>4</v>
      </c>
      <c r="U179">
        <v>2</v>
      </c>
      <c r="V179">
        <v>0.263708</v>
      </c>
      <c r="W179">
        <v>0.10274</v>
      </c>
      <c r="X179">
        <v>0.21232899999999999</v>
      </c>
      <c r="Y179">
        <v>0.483871</v>
      </c>
      <c r="Z179">
        <v>0.34703200000000001</v>
      </c>
      <c r="AA179">
        <v>0.45169700000000002</v>
      </c>
      <c r="AB179">
        <v>0.34562999999999999</v>
      </c>
      <c r="AC179">
        <v>0.79872900000000002</v>
      </c>
      <c r="AD179">
        <v>0.18798999999999999</v>
      </c>
      <c r="AE179">
        <v>3.7661099999999998</v>
      </c>
      <c r="AF179">
        <v>0.305755</v>
      </c>
      <c r="AH179">
        <v>-0.91483499999999995</v>
      </c>
      <c r="AI179">
        <v>63.282299999999999</v>
      </c>
      <c r="AJ179">
        <v>9.9145400000000006</v>
      </c>
      <c r="AK179">
        <v>118.69199999999999</v>
      </c>
      <c r="AL179">
        <v>-0.91483499999999995</v>
      </c>
      <c r="AM179">
        <v>-0.3</v>
      </c>
      <c r="AN179">
        <v>8.8947839140891993</v>
      </c>
      <c r="AO179">
        <v>-5.1280425190925598</v>
      </c>
      <c r="AP179">
        <v>1.8590500000000001</v>
      </c>
    </row>
    <row r="180" spans="1:42" x14ac:dyDescent="0.45">
      <c r="A180" t="s">
        <v>443</v>
      </c>
      <c r="B180" t="s">
        <v>215</v>
      </c>
      <c r="C180">
        <v>120</v>
      </c>
      <c r="D180">
        <v>510</v>
      </c>
      <c r="E180">
        <v>451</v>
      </c>
      <c r="F180">
        <v>123</v>
      </c>
      <c r="G180">
        <v>99</v>
      </c>
      <c r="H180">
        <v>17</v>
      </c>
      <c r="I180">
        <v>1</v>
      </c>
      <c r="J180">
        <v>6</v>
      </c>
      <c r="K180">
        <v>55</v>
      </c>
      <c r="L180">
        <v>53</v>
      </c>
      <c r="M180">
        <v>46</v>
      </c>
      <c r="N180">
        <v>1</v>
      </c>
      <c r="O180">
        <v>56</v>
      </c>
      <c r="P180">
        <v>10</v>
      </c>
      <c r="Q180">
        <v>2</v>
      </c>
      <c r="R180">
        <v>1</v>
      </c>
      <c r="S180">
        <v>15</v>
      </c>
      <c r="T180">
        <v>4</v>
      </c>
      <c r="U180">
        <v>4</v>
      </c>
      <c r="V180">
        <v>0.272727</v>
      </c>
      <c r="W180">
        <v>9.0196100000000001E-2</v>
      </c>
      <c r="X180">
        <v>0.109804</v>
      </c>
      <c r="Y180">
        <v>0.82142899999999996</v>
      </c>
      <c r="Z180">
        <v>0.35166999999999998</v>
      </c>
      <c r="AA180">
        <v>0.354767</v>
      </c>
      <c r="AB180">
        <v>0.316307</v>
      </c>
      <c r="AC180">
        <v>0.70643699999999998</v>
      </c>
      <c r="AD180">
        <v>8.2039899999999999E-2</v>
      </c>
      <c r="AE180">
        <v>2.9403899999999998</v>
      </c>
      <c r="AF180">
        <v>0.29923300000000003</v>
      </c>
      <c r="AH180">
        <v>-2.0749</v>
      </c>
      <c r="AI180">
        <v>61.264899999999997</v>
      </c>
      <c r="AJ180">
        <v>-0.87560400000000005</v>
      </c>
      <c r="AK180">
        <v>98.367199999999997</v>
      </c>
      <c r="AL180">
        <v>-2.0749</v>
      </c>
      <c r="AM180">
        <v>2.4</v>
      </c>
      <c r="AN180">
        <v>-3.0726764798164301</v>
      </c>
      <c r="AO180">
        <v>4.2738977670669502</v>
      </c>
      <c r="AP180">
        <v>1.8470800000000001</v>
      </c>
    </row>
    <row r="181" spans="1:42" x14ac:dyDescent="0.45">
      <c r="A181" t="s">
        <v>444</v>
      </c>
      <c r="B181" t="s">
        <v>101</v>
      </c>
      <c r="C181">
        <v>119</v>
      </c>
      <c r="D181">
        <v>449</v>
      </c>
      <c r="E181">
        <v>391</v>
      </c>
      <c r="F181">
        <v>90</v>
      </c>
      <c r="G181">
        <v>47</v>
      </c>
      <c r="H181">
        <v>25</v>
      </c>
      <c r="I181">
        <v>2</v>
      </c>
      <c r="J181">
        <v>16</v>
      </c>
      <c r="K181">
        <v>62</v>
      </c>
      <c r="L181">
        <v>53</v>
      </c>
      <c r="M181">
        <v>49</v>
      </c>
      <c r="N181">
        <v>2</v>
      </c>
      <c r="O181">
        <v>117</v>
      </c>
      <c r="P181">
        <v>5</v>
      </c>
      <c r="Q181">
        <v>3</v>
      </c>
      <c r="R181">
        <v>1</v>
      </c>
      <c r="S181">
        <v>4</v>
      </c>
      <c r="T181">
        <v>3</v>
      </c>
      <c r="U181">
        <v>1</v>
      </c>
      <c r="V181">
        <v>0.23017899999999999</v>
      </c>
      <c r="W181">
        <v>0.10913100000000001</v>
      </c>
      <c r="X181">
        <v>0.26057900000000001</v>
      </c>
      <c r="Y181">
        <v>0.41880299999999998</v>
      </c>
      <c r="Z181">
        <v>0.32142900000000002</v>
      </c>
      <c r="AA181">
        <v>0.42710999999999999</v>
      </c>
      <c r="AB181">
        <v>0.32312600000000002</v>
      </c>
      <c r="AC181">
        <v>0.74853899999999995</v>
      </c>
      <c r="AD181">
        <v>0.19693099999999999</v>
      </c>
      <c r="AE181">
        <v>4.2801299999999998</v>
      </c>
      <c r="AF181">
        <v>0.28352500000000003</v>
      </c>
      <c r="AH181">
        <v>-0.58488499999999999</v>
      </c>
      <c r="AI181">
        <v>56.479599999999998</v>
      </c>
      <c r="AJ181">
        <v>1.7715799999999999</v>
      </c>
      <c r="AK181">
        <v>105.502</v>
      </c>
      <c r="AL181">
        <v>-0.58488499999999999</v>
      </c>
      <c r="AM181">
        <v>-0.9</v>
      </c>
      <c r="AN181">
        <v>2.4757440686225798</v>
      </c>
      <c r="AO181">
        <v>0.74976491928100497</v>
      </c>
      <c r="AP181">
        <v>1.8470800000000001</v>
      </c>
    </row>
    <row r="182" spans="1:42" x14ac:dyDescent="0.45">
      <c r="A182" t="s">
        <v>445</v>
      </c>
      <c r="B182" t="s">
        <v>196</v>
      </c>
      <c r="C182">
        <v>131</v>
      </c>
      <c r="D182">
        <v>559</v>
      </c>
      <c r="E182">
        <v>511</v>
      </c>
      <c r="F182">
        <v>126</v>
      </c>
      <c r="G182">
        <v>89</v>
      </c>
      <c r="H182">
        <v>25</v>
      </c>
      <c r="I182">
        <v>4</v>
      </c>
      <c r="J182">
        <v>8</v>
      </c>
      <c r="K182">
        <v>68</v>
      </c>
      <c r="L182">
        <v>55</v>
      </c>
      <c r="M182">
        <v>35</v>
      </c>
      <c r="N182">
        <v>0</v>
      </c>
      <c r="O182">
        <v>97</v>
      </c>
      <c r="P182">
        <v>5</v>
      </c>
      <c r="Q182">
        <v>2</v>
      </c>
      <c r="R182">
        <v>6</v>
      </c>
      <c r="S182">
        <v>14</v>
      </c>
      <c r="T182">
        <v>10</v>
      </c>
      <c r="U182">
        <v>3</v>
      </c>
      <c r="V182">
        <v>0.24657499999999999</v>
      </c>
      <c r="W182">
        <v>6.2611799999999995E-2</v>
      </c>
      <c r="X182">
        <v>0.17352400000000001</v>
      </c>
      <c r="Y182">
        <v>0.36082500000000001</v>
      </c>
      <c r="Z182">
        <v>0.30018099999999998</v>
      </c>
      <c r="AA182">
        <v>0.35812100000000002</v>
      </c>
      <c r="AB182">
        <v>0.289213</v>
      </c>
      <c r="AC182">
        <v>0.65830200000000005</v>
      </c>
      <c r="AD182">
        <v>0.11154600000000001</v>
      </c>
      <c r="AE182">
        <v>5.5094900000000004</v>
      </c>
      <c r="AF182">
        <v>0.28921599999999997</v>
      </c>
      <c r="AH182">
        <v>-0.26019500000000001</v>
      </c>
      <c r="AI182">
        <v>54.572400000000002</v>
      </c>
      <c r="AJ182">
        <v>-13.538500000000001</v>
      </c>
      <c r="AK182">
        <v>86.145499999999998</v>
      </c>
      <c r="AL182">
        <v>-0.26019500000000001</v>
      </c>
      <c r="AM182">
        <v>2.9</v>
      </c>
      <c r="AN182">
        <v>-9.5399287045001895</v>
      </c>
      <c r="AO182">
        <v>9.0618166923522896</v>
      </c>
      <c r="AP182">
        <v>1.84558</v>
      </c>
    </row>
    <row r="183" spans="1:42" x14ac:dyDescent="0.45">
      <c r="A183" t="s">
        <v>446</v>
      </c>
      <c r="B183" t="s">
        <v>25</v>
      </c>
      <c r="C183">
        <v>133</v>
      </c>
      <c r="D183">
        <v>464</v>
      </c>
      <c r="E183">
        <v>406</v>
      </c>
      <c r="F183">
        <v>98</v>
      </c>
      <c r="G183">
        <v>61</v>
      </c>
      <c r="H183">
        <v>22</v>
      </c>
      <c r="I183">
        <v>1</v>
      </c>
      <c r="J183">
        <v>14</v>
      </c>
      <c r="K183">
        <v>49</v>
      </c>
      <c r="L183">
        <v>48</v>
      </c>
      <c r="M183">
        <v>46</v>
      </c>
      <c r="N183">
        <v>1</v>
      </c>
      <c r="O183">
        <v>138</v>
      </c>
      <c r="P183">
        <v>8</v>
      </c>
      <c r="Q183">
        <v>4</v>
      </c>
      <c r="R183">
        <v>0</v>
      </c>
      <c r="S183">
        <v>14</v>
      </c>
      <c r="T183">
        <v>1</v>
      </c>
      <c r="U183">
        <v>1</v>
      </c>
      <c r="V183">
        <v>0.24137900000000001</v>
      </c>
      <c r="W183">
        <v>9.9137900000000001E-2</v>
      </c>
      <c r="X183">
        <v>0.29741400000000001</v>
      </c>
      <c r="Y183">
        <v>0.33333299999999999</v>
      </c>
      <c r="Z183">
        <v>0.32758599999999999</v>
      </c>
      <c r="AA183">
        <v>0.40394099999999999</v>
      </c>
      <c r="AB183">
        <v>0.31954100000000002</v>
      </c>
      <c r="AC183">
        <v>0.73152700000000004</v>
      </c>
      <c r="AD183">
        <v>0.16256200000000001</v>
      </c>
      <c r="AE183">
        <v>2.53518</v>
      </c>
      <c r="AF183">
        <v>0.32558100000000001</v>
      </c>
      <c r="AH183">
        <v>-1.10046</v>
      </c>
      <c r="AI183">
        <v>56.984999999999999</v>
      </c>
      <c r="AJ183">
        <v>0.44934400000000002</v>
      </c>
      <c r="AK183">
        <v>107.166</v>
      </c>
      <c r="AL183">
        <v>-1.10046</v>
      </c>
      <c r="AM183">
        <v>-1.9</v>
      </c>
      <c r="AN183">
        <v>2.8838874101638701</v>
      </c>
      <c r="AO183">
        <v>-0.195120453834533</v>
      </c>
      <c r="AP183">
        <v>1.83962</v>
      </c>
    </row>
    <row r="184" spans="1:42" x14ac:dyDescent="0.45">
      <c r="A184" t="s">
        <v>447</v>
      </c>
      <c r="B184" t="s">
        <v>61</v>
      </c>
      <c r="C184">
        <v>128</v>
      </c>
      <c r="D184">
        <v>427</v>
      </c>
      <c r="E184">
        <v>366</v>
      </c>
      <c r="F184">
        <v>86</v>
      </c>
      <c r="G184">
        <v>58</v>
      </c>
      <c r="H184">
        <v>19</v>
      </c>
      <c r="I184">
        <v>1</v>
      </c>
      <c r="J184">
        <v>8</v>
      </c>
      <c r="K184">
        <v>63</v>
      </c>
      <c r="L184">
        <v>45</v>
      </c>
      <c r="M184">
        <v>54</v>
      </c>
      <c r="N184">
        <v>2</v>
      </c>
      <c r="O184">
        <v>100</v>
      </c>
      <c r="P184">
        <v>4</v>
      </c>
      <c r="Q184">
        <v>3</v>
      </c>
      <c r="R184">
        <v>0</v>
      </c>
      <c r="S184">
        <v>6</v>
      </c>
      <c r="T184">
        <v>8</v>
      </c>
      <c r="U184">
        <v>1</v>
      </c>
      <c r="V184">
        <v>0.23497299999999999</v>
      </c>
      <c r="W184">
        <v>0.12646399999999999</v>
      </c>
      <c r="X184">
        <v>0.23419200000000001</v>
      </c>
      <c r="Y184">
        <v>0.54</v>
      </c>
      <c r="Z184">
        <v>0.33723700000000001</v>
      </c>
      <c r="AA184">
        <v>0.35792400000000002</v>
      </c>
      <c r="AB184">
        <v>0.30943799999999999</v>
      </c>
      <c r="AC184">
        <v>0.69516</v>
      </c>
      <c r="AD184">
        <v>0.122951</v>
      </c>
      <c r="AE184">
        <v>5.1159600000000003</v>
      </c>
      <c r="AF184">
        <v>0.29885099999999998</v>
      </c>
      <c r="AH184">
        <v>0.29953800000000003</v>
      </c>
      <c r="AI184">
        <v>48.8583</v>
      </c>
      <c r="AJ184">
        <v>-3.1691400000000001</v>
      </c>
      <c r="AK184">
        <v>93.539900000000003</v>
      </c>
      <c r="AL184">
        <v>0.29953800000000003</v>
      </c>
      <c r="AM184">
        <v>5.4</v>
      </c>
      <c r="AN184">
        <v>-3.1177608966827299</v>
      </c>
      <c r="AO184">
        <v>6.9689301252365103</v>
      </c>
      <c r="AP184">
        <v>1.8347199999999999</v>
      </c>
    </row>
    <row r="185" spans="1:42" x14ac:dyDescent="0.45">
      <c r="A185" t="s">
        <v>448</v>
      </c>
      <c r="B185" t="s">
        <v>42</v>
      </c>
      <c r="C185">
        <v>107</v>
      </c>
      <c r="D185">
        <v>385</v>
      </c>
      <c r="E185">
        <v>349</v>
      </c>
      <c r="F185">
        <v>85</v>
      </c>
      <c r="G185">
        <v>55</v>
      </c>
      <c r="H185">
        <v>17</v>
      </c>
      <c r="I185">
        <v>2</v>
      </c>
      <c r="J185">
        <v>11</v>
      </c>
      <c r="K185">
        <v>47</v>
      </c>
      <c r="L185">
        <v>48</v>
      </c>
      <c r="M185">
        <v>28</v>
      </c>
      <c r="N185">
        <v>0</v>
      </c>
      <c r="O185">
        <v>99</v>
      </c>
      <c r="P185">
        <v>6</v>
      </c>
      <c r="Q185">
        <v>2</v>
      </c>
      <c r="R185">
        <v>0</v>
      </c>
      <c r="S185">
        <v>5</v>
      </c>
      <c r="T185">
        <v>6</v>
      </c>
      <c r="U185">
        <v>2</v>
      </c>
      <c r="V185">
        <v>0.24355299999999999</v>
      </c>
      <c r="W185">
        <v>7.2727299999999995E-2</v>
      </c>
      <c r="X185">
        <v>0.25714300000000001</v>
      </c>
      <c r="Y185">
        <v>0.28282800000000002</v>
      </c>
      <c r="Z185">
        <v>0.309091</v>
      </c>
      <c r="AA185">
        <v>0.398281</v>
      </c>
      <c r="AB185">
        <v>0.30833100000000002</v>
      </c>
      <c r="AC185">
        <v>0.707372</v>
      </c>
      <c r="AD185">
        <v>0.154728</v>
      </c>
      <c r="AE185">
        <v>5.1117800000000004</v>
      </c>
      <c r="AF185">
        <v>0.30705399999999999</v>
      </c>
      <c r="AH185">
        <v>-0.32991199999999998</v>
      </c>
      <c r="AI185">
        <v>43.698700000000002</v>
      </c>
      <c r="AJ185">
        <v>-3.2113100000000001</v>
      </c>
      <c r="AK185">
        <v>95.611400000000003</v>
      </c>
      <c r="AL185">
        <v>-0.32991199999999998</v>
      </c>
      <c r="AM185">
        <v>6.2</v>
      </c>
      <c r="AN185">
        <v>-2.3544074296951201</v>
      </c>
      <c r="AO185">
        <v>7.6146088838577199</v>
      </c>
      <c r="AP185">
        <v>1.82847</v>
      </c>
    </row>
    <row r="186" spans="1:42" x14ac:dyDescent="0.45">
      <c r="A186" t="s">
        <v>449</v>
      </c>
      <c r="B186" t="s">
        <v>23</v>
      </c>
      <c r="C186">
        <v>80</v>
      </c>
      <c r="D186">
        <v>311</v>
      </c>
      <c r="E186">
        <v>284</v>
      </c>
      <c r="F186">
        <v>71</v>
      </c>
      <c r="G186">
        <v>43</v>
      </c>
      <c r="H186">
        <v>16</v>
      </c>
      <c r="I186">
        <v>1</v>
      </c>
      <c r="J186">
        <v>11</v>
      </c>
      <c r="K186">
        <v>35</v>
      </c>
      <c r="L186">
        <v>43</v>
      </c>
      <c r="M186">
        <v>21</v>
      </c>
      <c r="N186">
        <v>0</v>
      </c>
      <c r="O186">
        <v>73</v>
      </c>
      <c r="P186">
        <v>5</v>
      </c>
      <c r="Q186">
        <v>1</v>
      </c>
      <c r="R186">
        <v>0</v>
      </c>
      <c r="S186">
        <v>8</v>
      </c>
      <c r="T186">
        <v>0</v>
      </c>
      <c r="U186">
        <v>1</v>
      </c>
      <c r="V186">
        <v>0.25</v>
      </c>
      <c r="W186">
        <v>6.7524100000000004E-2</v>
      </c>
      <c r="X186">
        <v>0.23472699999999999</v>
      </c>
      <c r="Y186">
        <v>0.28767100000000001</v>
      </c>
      <c r="Z186">
        <v>0.31189699999999998</v>
      </c>
      <c r="AA186">
        <v>0.42957699999999999</v>
      </c>
      <c r="AB186">
        <v>0.320602</v>
      </c>
      <c r="AC186">
        <v>0.741475</v>
      </c>
      <c r="AD186">
        <v>0.17957699999999999</v>
      </c>
      <c r="AE186">
        <v>2.4232800000000001</v>
      </c>
      <c r="AF186">
        <v>0.29850700000000002</v>
      </c>
      <c r="AH186">
        <v>-0.95373200000000002</v>
      </c>
      <c r="AI186">
        <v>38.468800000000002</v>
      </c>
      <c r="AJ186">
        <v>0.57523800000000003</v>
      </c>
      <c r="AK186">
        <v>98.647800000000004</v>
      </c>
      <c r="AL186">
        <v>-0.95373200000000002</v>
      </c>
      <c r="AM186">
        <v>3.5</v>
      </c>
      <c r="AN186">
        <v>-1.4747163057327199</v>
      </c>
      <c r="AO186">
        <v>9.2135510444641096</v>
      </c>
      <c r="AP186">
        <v>1.82829</v>
      </c>
    </row>
    <row r="187" spans="1:42" x14ac:dyDescent="0.45">
      <c r="A187" t="s">
        <v>208</v>
      </c>
      <c r="B187" t="s">
        <v>141</v>
      </c>
      <c r="C187">
        <v>121</v>
      </c>
      <c r="D187">
        <v>471</v>
      </c>
      <c r="E187">
        <v>408</v>
      </c>
      <c r="F187">
        <v>110</v>
      </c>
      <c r="G187">
        <v>82</v>
      </c>
      <c r="H187">
        <v>19</v>
      </c>
      <c r="I187">
        <v>1</v>
      </c>
      <c r="J187">
        <v>8</v>
      </c>
      <c r="K187">
        <v>61</v>
      </c>
      <c r="L187">
        <v>49</v>
      </c>
      <c r="M187">
        <v>48</v>
      </c>
      <c r="N187">
        <v>2</v>
      </c>
      <c r="O187">
        <v>71</v>
      </c>
      <c r="P187">
        <v>12</v>
      </c>
      <c r="Q187">
        <v>2</v>
      </c>
      <c r="R187">
        <v>1</v>
      </c>
      <c r="S187">
        <v>7</v>
      </c>
      <c r="T187">
        <v>4</v>
      </c>
      <c r="U187">
        <v>2</v>
      </c>
      <c r="V187">
        <v>0.26960800000000001</v>
      </c>
      <c r="W187">
        <v>0.101911</v>
      </c>
      <c r="X187">
        <v>0.15074299999999999</v>
      </c>
      <c r="Y187">
        <v>0.67605599999999999</v>
      </c>
      <c r="Z187">
        <v>0.36170200000000002</v>
      </c>
      <c r="AA187">
        <v>0.37990200000000002</v>
      </c>
      <c r="AB187">
        <v>0.32975399999999999</v>
      </c>
      <c r="AC187">
        <v>0.74160400000000004</v>
      </c>
      <c r="AD187">
        <v>0.110294</v>
      </c>
      <c r="AE187">
        <v>3.6148400000000001</v>
      </c>
      <c r="AF187">
        <v>0.30815700000000001</v>
      </c>
      <c r="AH187">
        <v>-1.12287</v>
      </c>
      <c r="AI187">
        <v>61.839700000000001</v>
      </c>
      <c r="AJ187">
        <v>4.45106</v>
      </c>
      <c r="AK187">
        <v>108.532</v>
      </c>
      <c r="AL187">
        <v>-1.12287</v>
      </c>
      <c r="AM187">
        <v>-3.3</v>
      </c>
      <c r="AN187">
        <v>3.8553222417831399</v>
      </c>
      <c r="AO187">
        <v>-1.5694003105163501</v>
      </c>
      <c r="AP187">
        <v>1.82813</v>
      </c>
    </row>
    <row r="188" spans="1:42" x14ac:dyDescent="0.45">
      <c r="A188" t="s">
        <v>230</v>
      </c>
      <c r="B188" t="s">
        <v>101</v>
      </c>
      <c r="C188">
        <v>129</v>
      </c>
      <c r="D188">
        <v>503</v>
      </c>
      <c r="E188">
        <v>465</v>
      </c>
      <c r="F188">
        <v>122</v>
      </c>
      <c r="G188">
        <v>85</v>
      </c>
      <c r="H188">
        <v>23</v>
      </c>
      <c r="I188">
        <v>2</v>
      </c>
      <c r="J188">
        <v>12</v>
      </c>
      <c r="K188">
        <v>62</v>
      </c>
      <c r="L188">
        <v>57</v>
      </c>
      <c r="M188">
        <v>26</v>
      </c>
      <c r="N188">
        <v>1</v>
      </c>
      <c r="O188">
        <v>101</v>
      </c>
      <c r="P188">
        <v>10</v>
      </c>
      <c r="Q188">
        <v>2</v>
      </c>
      <c r="R188">
        <v>0</v>
      </c>
      <c r="S188">
        <v>9</v>
      </c>
      <c r="T188">
        <v>16</v>
      </c>
      <c r="U188">
        <v>5</v>
      </c>
      <c r="V188">
        <v>0.26236599999999999</v>
      </c>
      <c r="W188">
        <v>5.1689899999999997E-2</v>
      </c>
      <c r="X188">
        <v>0.200795</v>
      </c>
      <c r="Y188">
        <v>0.25742599999999999</v>
      </c>
      <c r="Z188">
        <v>0.31411499999999998</v>
      </c>
      <c r="AA188">
        <v>0.39784900000000001</v>
      </c>
      <c r="AB188">
        <v>0.30969400000000002</v>
      </c>
      <c r="AC188">
        <v>0.71196499999999996</v>
      </c>
      <c r="AD188">
        <v>0.13548399999999999</v>
      </c>
      <c r="AE188">
        <v>5.4217199999999997</v>
      </c>
      <c r="AF188">
        <v>0.31073400000000001</v>
      </c>
      <c r="AH188">
        <v>0.164995</v>
      </c>
      <c r="AI188">
        <v>57.661499999999997</v>
      </c>
      <c r="AJ188">
        <v>-3.6261100000000002</v>
      </c>
      <c r="AK188">
        <v>96.4983</v>
      </c>
      <c r="AL188">
        <v>0.164995</v>
      </c>
      <c r="AM188">
        <v>1.3</v>
      </c>
      <c r="AN188">
        <v>-2.0170318633317899</v>
      </c>
      <c r="AO188">
        <v>3.14817750453948</v>
      </c>
      <c r="AP188">
        <v>1.82169</v>
      </c>
    </row>
    <row r="189" spans="1:42" x14ac:dyDescent="0.45">
      <c r="A189" t="s">
        <v>450</v>
      </c>
      <c r="B189" t="s">
        <v>196</v>
      </c>
      <c r="C189">
        <v>127</v>
      </c>
      <c r="D189">
        <v>510</v>
      </c>
      <c r="E189">
        <v>457</v>
      </c>
      <c r="F189">
        <v>114</v>
      </c>
      <c r="G189">
        <v>79</v>
      </c>
      <c r="H189">
        <v>25</v>
      </c>
      <c r="I189">
        <v>2</v>
      </c>
      <c r="J189">
        <v>8</v>
      </c>
      <c r="K189">
        <v>63</v>
      </c>
      <c r="L189">
        <v>52</v>
      </c>
      <c r="M189">
        <v>31</v>
      </c>
      <c r="N189">
        <v>1</v>
      </c>
      <c r="O189">
        <v>106</v>
      </c>
      <c r="P189">
        <v>16</v>
      </c>
      <c r="Q189">
        <v>1</v>
      </c>
      <c r="R189">
        <v>5</v>
      </c>
      <c r="S189">
        <v>6</v>
      </c>
      <c r="T189">
        <v>53</v>
      </c>
      <c r="U189">
        <v>11</v>
      </c>
      <c r="V189">
        <v>0.24945300000000001</v>
      </c>
      <c r="W189">
        <v>6.0784299999999999E-2</v>
      </c>
      <c r="X189">
        <v>0.207843</v>
      </c>
      <c r="Y189">
        <v>0.29245300000000002</v>
      </c>
      <c r="Z189">
        <v>0.31881199999999998</v>
      </c>
      <c r="AA189">
        <v>0.365427</v>
      </c>
      <c r="AB189">
        <v>0.30253600000000003</v>
      </c>
      <c r="AC189">
        <v>0.68423900000000004</v>
      </c>
      <c r="AD189">
        <v>0.11597399999999999</v>
      </c>
      <c r="AE189">
        <v>7.3548200000000001</v>
      </c>
      <c r="AF189">
        <v>0.30814000000000002</v>
      </c>
      <c r="AH189">
        <v>4.9939999999999998</v>
      </c>
      <c r="AI189">
        <v>55.431899999999999</v>
      </c>
      <c r="AJ189">
        <v>-6.7086399999999999</v>
      </c>
      <c r="AK189">
        <v>95.380099999999999</v>
      </c>
      <c r="AL189">
        <v>4.9939999999999998</v>
      </c>
      <c r="AM189">
        <v>-3.2</v>
      </c>
      <c r="AN189">
        <v>2.1708197593688898</v>
      </c>
      <c r="AO189">
        <v>-1.3261023759841899</v>
      </c>
      <c r="AP189">
        <v>1.8115300000000001</v>
      </c>
    </row>
    <row r="190" spans="1:42" x14ac:dyDescent="0.45">
      <c r="A190" t="s">
        <v>451</v>
      </c>
      <c r="B190" t="s">
        <v>67</v>
      </c>
      <c r="C190">
        <v>114</v>
      </c>
      <c r="D190">
        <v>492</v>
      </c>
      <c r="E190">
        <v>453</v>
      </c>
      <c r="F190">
        <v>123</v>
      </c>
      <c r="G190">
        <v>85</v>
      </c>
      <c r="H190">
        <v>25</v>
      </c>
      <c r="I190">
        <v>0</v>
      </c>
      <c r="J190">
        <v>13</v>
      </c>
      <c r="K190">
        <v>55</v>
      </c>
      <c r="L190">
        <v>63</v>
      </c>
      <c r="M190">
        <v>29</v>
      </c>
      <c r="N190">
        <v>1</v>
      </c>
      <c r="O190">
        <v>81</v>
      </c>
      <c r="P190">
        <v>8</v>
      </c>
      <c r="Q190">
        <v>2</v>
      </c>
      <c r="R190">
        <v>0</v>
      </c>
      <c r="S190">
        <v>15</v>
      </c>
      <c r="T190">
        <v>2</v>
      </c>
      <c r="U190">
        <v>1</v>
      </c>
      <c r="V190">
        <v>0.27152300000000001</v>
      </c>
      <c r="W190">
        <v>5.8943099999999998E-2</v>
      </c>
      <c r="X190">
        <v>0.164634</v>
      </c>
      <c r="Y190">
        <v>0.35802499999999998</v>
      </c>
      <c r="Z190">
        <v>0.32520300000000002</v>
      </c>
      <c r="AA190">
        <v>0.412804</v>
      </c>
      <c r="AB190">
        <v>0.320685</v>
      </c>
      <c r="AC190">
        <v>0.73800699999999997</v>
      </c>
      <c r="AD190">
        <v>0.14127999999999999</v>
      </c>
      <c r="AE190">
        <v>2.3943400000000001</v>
      </c>
      <c r="AF190">
        <v>0.30470900000000001</v>
      </c>
      <c r="AH190">
        <v>-0.95439799999999997</v>
      </c>
      <c r="AI190">
        <v>60.891199999999998</v>
      </c>
      <c r="AJ190">
        <v>0.94391000000000003</v>
      </c>
      <c r="AK190">
        <v>104.614</v>
      </c>
      <c r="AL190">
        <v>-0.95439799999999997</v>
      </c>
      <c r="AM190">
        <v>-2.2000000000000002</v>
      </c>
      <c r="AN190">
        <v>1.76534932851791</v>
      </c>
      <c r="AO190">
        <v>-0.39223992824554399</v>
      </c>
      <c r="AP190">
        <v>1.8032600000000001</v>
      </c>
    </row>
    <row r="191" spans="1:42" x14ac:dyDescent="0.45">
      <c r="A191" t="s">
        <v>452</v>
      </c>
      <c r="B191" t="s">
        <v>74</v>
      </c>
      <c r="C191">
        <v>134</v>
      </c>
      <c r="D191">
        <v>455</v>
      </c>
      <c r="E191">
        <v>404</v>
      </c>
      <c r="F191">
        <v>104</v>
      </c>
      <c r="G191">
        <v>71</v>
      </c>
      <c r="H191">
        <v>19</v>
      </c>
      <c r="I191">
        <v>1</v>
      </c>
      <c r="J191">
        <v>13</v>
      </c>
      <c r="K191">
        <v>55</v>
      </c>
      <c r="L191">
        <v>56</v>
      </c>
      <c r="M191">
        <v>43</v>
      </c>
      <c r="N191">
        <v>1</v>
      </c>
      <c r="O191">
        <v>109</v>
      </c>
      <c r="P191">
        <v>5</v>
      </c>
      <c r="Q191">
        <v>3</v>
      </c>
      <c r="R191">
        <v>0</v>
      </c>
      <c r="S191">
        <v>13</v>
      </c>
      <c r="T191">
        <v>0</v>
      </c>
      <c r="U191">
        <v>0</v>
      </c>
      <c r="V191">
        <v>0.25742599999999999</v>
      </c>
      <c r="W191">
        <v>9.4505500000000006E-2</v>
      </c>
      <c r="X191">
        <v>0.23956</v>
      </c>
      <c r="Y191">
        <v>0.39449499999999998</v>
      </c>
      <c r="Z191">
        <v>0.33406599999999997</v>
      </c>
      <c r="AA191">
        <v>0.405941</v>
      </c>
      <c r="AB191">
        <v>0.32328600000000002</v>
      </c>
      <c r="AC191">
        <v>0.74000699999999997</v>
      </c>
      <c r="AD191">
        <v>0.14851500000000001</v>
      </c>
      <c r="AE191">
        <v>1.97681</v>
      </c>
      <c r="AF191">
        <v>0.31929800000000003</v>
      </c>
      <c r="AH191">
        <v>-0.90920500000000004</v>
      </c>
      <c r="AI191">
        <v>57.294800000000002</v>
      </c>
      <c r="AJ191">
        <v>1.8556999999999999</v>
      </c>
      <c r="AK191">
        <v>96.748900000000006</v>
      </c>
      <c r="AL191">
        <v>-0.90920500000000004</v>
      </c>
      <c r="AM191">
        <v>-3.1</v>
      </c>
      <c r="AN191">
        <v>-2.7417633533477699</v>
      </c>
      <c r="AO191">
        <v>5.2590537071228001</v>
      </c>
      <c r="AP191">
        <v>1.79684</v>
      </c>
    </row>
    <row r="192" spans="1:42" x14ac:dyDescent="0.45">
      <c r="A192" t="s">
        <v>453</v>
      </c>
      <c r="B192" t="s">
        <v>61</v>
      </c>
      <c r="C192">
        <v>120</v>
      </c>
      <c r="D192">
        <v>531</v>
      </c>
      <c r="E192">
        <v>483</v>
      </c>
      <c r="F192">
        <v>116</v>
      </c>
      <c r="G192">
        <v>76</v>
      </c>
      <c r="H192">
        <v>20</v>
      </c>
      <c r="I192">
        <v>6</v>
      </c>
      <c r="J192">
        <v>14</v>
      </c>
      <c r="K192">
        <v>83</v>
      </c>
      <c r="L192">
        <v>70</v>
      </c>
      <c r="M192">
        <v>34</v>
      </c>
      <c r="N192">
        <v>1</v>
      </c>
      <c r="O192">
        <v>151</v>
      </c>
      <c r="P192">
        <v>9</v>
      </c>
      <c r="Q192">
        <v>2</v>
      </c>
      <c r="R192">
        <v>3</v>
      </c>
      <c r="S192">
        <v>2</v>
      </c>
      <c r="T192">
        <v>23</v>
      </c>
      <c r="U192">
        <v>9</v>
      </c>
      <c r="V192">
        <v>0.24016599999999999</v>
      </c>
      <c r="W192">
        <v>6.4030100000000006E-2</v>
      </c>
      <c r="X192">
        <v>0.28436899999999998</v>
      </c>
      <c r="Y192">
        <v>0.22516600000000001</v>
      </c>
      <c r="Z192">
        <v>0.30113600000000001</v>
      </c>
      <c r="AA192">
        <v>0.39337499999999997</v>
      </c>
      <c r="AB192">
        <v>0.30155100000000001</v>
      </c>
      <c r="AC192">
        <v>0.69451099999999999</v>
      </c>
      <c r="AD192">
        <v>0.15320900000000001</v>
      </c>
      <c r="AE192">
        <v>7.7847099999999996</v>
      </c>
      <c r="AF192">
        <v>0.31874999999999998</v>
      </c>
      <c r="AH192">
        <v>-0.107907</v>
      </c>
      <c r="AI192">
        <v>57.28</v>
      </c>
      <c r="AJ192">
        <v>-7.4192099999999996</v>
      </c>
      <c r="AK192">
        <v>88.252600000000001</v>
      </c>
      <c r="AL192">
        <v>-0.107907</v>
      </c>
      <c r="AM192">
        <v>5.7</v>
      </c>
      <c r="AN192">
        <v>-7.8357134759426099</v>
      </c>
      <c r="AO192">
        <v>7.6510579586028999</v>
      </c>
      <c r="AP192">
        <v>1.7856099999999999</v>
      </c>
    </row>
    <row r="193" spans="1:42" x14ac:dyDescent="0.45">
      <c r="A193" t="s">
        <v>454</v>
      </c>
      <c r="B193" t="s">
        <v>76</v>
      </c>
      <c r="C193">
        <v>109</v>
      </c>
      <c r="D193">
        <v>456</v>
      </c>
      <c r="E193">
        <v>410</v>
      </c>
      <c r="F193">
        <v>107</v>
      </c>
      <c r="G193">
        <v>79</v>
      </c>
      <c r="H193">
        <v>21</v>
      </c>
      <c r="I193">
        <v>1</v>
      </c>
      <c r="J193">
        <v>6</v>
      </c>
      <c r="K193">
        <v>51</v>
      </c>
      <c r="L193">
        <v>51</v>
      </c>
      <c r="M193">
        <v>42</v>
      </c>
      <c r="N193">
        <v>2</v>
      </c>
      <c r="O193">
        <v>100</v>
      </c>
      <c r="P193">
        <v>4</v>
      </c>
      <c r="Q193">
        <v>0</v>
      </c>
      <c r="R193">
        <v>0</v>
      </c>
      <c r="S193">
        <v>0</v>
      </c>
      <c r="T193">
        <v>6</v>
      </c>
      <c r="U193">
        <v>2</v>
      </c>
      <c r="V193">
        <v>0.26097599999999999</v>
      </c>
      <c r="W193">
        <v>9.2105300000000001E-2</v>
      </c>
      <c r="X193">
        <v>0.21929799999999999</v>
      </c>
      <c r="Y193">
        <v>0.42</v>
      </c>
      <c r="Z193">
        <v>0.33552599999999999</v>
      </c>
      <c r="AA193">
        <v>0.36097600000000002</v>
      </c>
      <c r="AB193">
        <v>0.308751</v>
      </c>
      <c r="AC193">
        <v>0.69650199999999995</v>
      </c>
      <c r="AD193">
        <v>0.1</v>
      </c>
      <c r="AE193">
        <v>3.8682099999999999</v>
      </c>
      <c r="AF193">
        <v>0.332237</v>
      </c>
      <c r="AH193">
        <v>-0.59188600000000002</v>
      </c>
      <c r="AI193">
        <v>51.916400000000003</v>
      </c>
      <c r="AJ193">
        <v>-3.64459</v>
      </c>
      <c r="AK193">
        <v>88.864699999999999</v>
      </c>
      <c r="AL193">
        <v>-0.59188600000000002</v>
      </c>
      <c r="AM193">
        <v>0.5</v>
      </c>
      <c r="AN193">
        <v>-6.6760437488555899</v>
      </c>
      <c r="AO193">
        <v>8.8774251937866193</v>
      </c>
      <c r="AP193">
        <v>1.7639199999999999</v>
      </c>
    </row>
    <row r="194" spans="1:42" x14ac:dyDescent="0.45">
      <c r="A194" t="s">
        <v>198</v>
      </c>
      <c r="B194" t="s">
        <v>38</v>
      </c>
      <c r="C194">
        <v>149</v>
      </c>
      <c r="D194">
        <v>641</v>
      </c>
      <c r="E194">
        <v>536</v>
      </c>
      <c r="F194">
        <v>117</v>
      </c>
      <c r="G194">
        <v>56</v>
      </c>
      <c r="H194">
        <v>22</v>
      </c>
      <c r="I194">
        <v>1</v>
      </c>
      <c r="J194">
        <v>38</v>
      </c>
      <c r="K194">
        <v>93</v>
      </c>
      <c r="L194">
        <v>96</v>
      </c>
      <c r="M194">
        <v>97</v>
      </c>
      <c r="N194">
        <v>4</v>
      </c>
      <c r="O194">
        <v>188</v>
      </c>
      <c r="P194">
        <v>6</v>
      </c>
      <c r="Q194">
        <v>2</v>
      </c>
      <c r="R194">
        <v>0</v>
      </c>
      <c r="S194">
        <v>6</v>
      </c>
      <c r="T194">
        <v>2</v>
      </c>
      <c r="U194">
        <v>1</v>
      </c>
      <c r="V194">
        <v>0.21828400000000001</v>
      </c>
      <c r="W194">
        <v>0.15132599999999999</v>
      </c>
      <c r="X194">
        <v>0.293292</v>
      </c>
      <c r="Y194">
        <v>0.515957</v>
      </c>
      <c r="Z194">
        <v>0.34321400000000002</v>
      </c>
      <c r="AA194">
        <v>0.475746</v>
      </c>
      <c r="AB194">
        <v>0.35099599999999997</v>
      </c>
      <c r="AC194">
        <v>0.81896000000000002</v>
      </c>
      <c r="AD194">
        <v>0.257463</v>
      </c>
      <c r="AE194">
        <v>2.8119200000000002</v>
      </c>
      <c r="AF194">
        <v>0.25320500000000001</v>
      </c>
      <c r="AH194">
        <v>-1.21637</v>
      </c>
      <c r="AI194">
        <v>95.468100000000007</v>
      </c>
      <c r="AJ194">
        <v>17.366</v>
      </c>
      <c r="AK194">
        <v>119.908</v>
      </c>
      <c r="AL194">
        <v>-1.21637</v>
      </c>
      <c r="AM194">
        <v>-11.7</v>
      </c>
      <c r="AN194">
        <v>14.5924160480499</v>
      </c>
      <c r="AO194">
        <v>-18.765696525573698</v>
      </c>
      <c r="AP194">
        <v>1.76159</v>
      </c>
    </row>
    <row r="195" spans="1:42" x14ac:dyDescent="0.45">
      <c r="A195" t="s">
        <v>455</v>
      </c>
      <c r="B195" t="s">
        <v>52</v>
      </c>
      <c r="C195">
        <v>133</v>
      </c>
      <c r="D195">
        <v>508</v>
      </c>
      <c r="E195">
        <v>459</v>
      </c>
      <c r="F195">
        <v>121</v>
      </c>
      <c r="G195">
        <v>83</v>
      </c>
      <c r="H195">
        <v>21</v>
      </c>
      <c r="I195">
        <v>8</v>
      </c>
      <c r="J195">
        <v>9</v>
      </c>
      <c r="K195">
        <v>68</v>
      </c>
      <c r="L195">
        <v>56</v>
      </c>
      <c r="M195">
        <v>37</v>
      </c>
      <c r="N195">
        <v>0</v>
      </c>
      <c r="O195">
        <v>105</v>
      </c>
      <c r="P195">
        <v>7</v>
      </c>
      <c r="Q195">
        <v>2</v>
      </c>
      <c r="R195">
        <v>3</v>
      </c>
      <c r="S195">
        <v>5</v>
      </c>
      <c r="T195">
        <v>29</v>
      </c>
      <c r="U195">
        <v>6</v>
      </c>
      <c r="V195">
        <v>0.26361699999999999</v>
      </c>
      <c r="W195">
        <v>7.2834599999999999E-2</v>
      </c>
      <c r="X195">
        <v>0.20669299999999999</v>
      </c>
      <c r="Y195">
        <v>0.352381</v>
      </c>
      <c r="Z195">
        <v>0.326733</v>
      </c>
      <c r="AA195">
        <v>0.40305000000000002</v>
      </c>
      <c r="AB195">
        <v>0.31839200000000001</v>
      </c>
      <c r="AC195">
        <v>0.72978299999999996</v>
      </c>
      <c r="AD195">
        <v>0.139434</v>
      </c>
      <c r="AE195">
        <v>8.1318599999999996</v>
      </c>
      <c r="AF195">
        <v>0.32276700000000003</v>
      </c>
      <c r="AH195">
        <v>2.28898</v>
      </c>
      <c r="AI195">
        <v>61.904000000000003</v>
      </c>
      <c r="AJ195">
        <v>7.1298400000000001E-3</v>
      </c>
      <c r="AK195">
        <v>98.351600000000005</v>
      </c>
      <c r="AL195">
        <v>2.28898</v>
      </c>
      <c r="AM195">
        <v>4.5999999999999996</v>
      </c>
      <c r="AN195">
        <v>1.25158596038818</v>
      </c>
      <c r="AO195">
        <v>-0.99964714050292902</v>
      </c>
      <c r="AP195">
        <v>1.75101</v>
      </c>
    </row>
    <row r="196" spans="1:42" x14ac:dyDescent="0.45">
      <c r="A196" t="s">
        <v>456</v>
      </c>
      <c r="B196" t="s">
        <v>34</v>
      </c>
      <c r="C196">
        <v>113</v>
      </c>
      <c r="D196">
        <v>404</v>
      </c>
      <c r="E196">
        <v>364</v>
      </c>
      <c r="F196">
        <v>92</v>
      </c>
      <c r="G196">
        <v>62</v>
      </c>
      <c r="H196">
        <v>19</v>
      </c>
      <c r="I196">
        <v>1</v>
      </c>
      <c r="J196">
        <v>10</v>
      </c>
      <c r="K196">
        <v>46</v>
      </c>
      <c r="L196">
        <v>47</v>
      </c>
      <c r="M196">
        <v>31</v>
      </c>
      <c r="N196">
        <v>0</v>
      </c>
      <c r="O196">
        <v>100</v>
      </c>
      <c r="P196">
        <v>7</v>
      </c>
      <c r="Q196">
        <v>1</v>
      </c>
      <c r="R196">
        <v>1</v>
      </c>
      <c r="S196">
        <v>8</v>
      </c>
      <c r="T196">
        <v>2</v>
      </c>
      <c r="U196">
        <v>1</v>
      </c>
      <c r="V196">
        <v>0.252747</v>
      </c>
      <c r="W196">
        <v>7.6732700000000001E-2</v>
      </c>
      <c r="X196">
        <v>0.247525</v>
      </c>
      <c r="Y196">
        <v>0.31</v>
      </c>
      <c r="Z196">
        <v>0.32258100000000001</v>
      </c>
      <c r="AA196">
        <v>0.39285700000000001</v>
      </c>
      <c r="AB196">
        <v>0.31417800000000001</v>
      </c>
      <c r="AC196">
        <v>0.71543800000000002</v>
      </c>
      <c r="AD196">
        <v>0.14011000000000001</v>
      </c>
      <c r="AE196">
        <v>3.36348</v>
      </c>
      <c r="AF196">
        <v>0.32156899999999999</v>
      </c>
      <c r="AH196">
        <v>-0.79259000000000002</v>
      </c>
      <c r="AI196">
        <v>47.816800000000001</v>
      </c>
      <c r="AJ196">
        <v>-1.40821</v>
      </c>
      <c r="AK196">
        <v>101.11</v>
      </c>
      <c r="AL196">
        <v>-0.79259000000000002</v>
      </c>
      <c r="AM196">
        <v>2.6</v>
      </c>
      <c r="AN196">
        <v>-0.255260169506073</v>
      </c>
      <c r="AO196">
        <v>4.0844208002090401</v>
      </c>
      <c r="AP196">
        <v>1.7501199999999999</v>
      </c>
    </row>
    <row r="197" spans="1:42" x14ac:dyDescent="0.45">
      <c r="A197" t="s">
        <v>457</v>
      </c>
      <c r="B197" t="s">
        <v>56</v>
      </c>
      <c r="C197">
        <v>122</v>
      </c>
      <c r="D197">
        <v>501</v>
      </c>
      <c r="E197">
        <v>439</v>
      </c>
      <c r="F197">
        <v>104</v>
      </c>
      <c r="G197">
        <v>60</v>
      </c>
      <c r="H197">
        <v>31</v>
      </c>
      <c r="I197">
        <v>1</v>
      </c>
      <c r="J197">
        <v>12</v>
      </c>
      <c r="K197">
        <v>57</v>
      </c>
      <c r="L197">
        <v>51</v>
      </c>
      <c r="M197">
        <v>50</v>
      </c>
      <c r="N197">
        <v>1</v>
      </c>
      <c r="O197">
        <v>133</v>
      </c>
      <c r="P197">
        <v>8</v>
      </c>
      <c r="Q197">
        <v>4</v>
      </c>
      <c r="R197">
        <v>0</v>
      </c>
      <c r="S197">
        <v>7</v>
      </c>
      <c r="T197">
        <v>2</v>
      </c>
      <c r="U197">
        <v>2</v>
      </c>
      <c r="V197">
        <v>0.236902</v>
      </c>
      <c r="W197">
        <v>9.9800399999999997E-2</v>
      </c>
      <c r="X197">
        <v>0.26546900000000001</v>
      </c>
      <c r="Y197">
        <v>0.37594</v>
      </c>
      <c r="Z197">
        <v>0.323353</v>
      </c>
      <c r="AA197">
        <v>0.39407700000000001</v>
      </c>
      <c r="AB197">
        <v>0.31406800000000001</v>
      </c>
      <c r="AC197">
        <v>0.71743100000000004</v>
      </c>
      <c r="AD197">
        <v>0.15717500000000001</v>
      </c>
      <c r="AE197">
        <v>2.82464</v>
      </c>
      <c r="AF197">
        <v>0.30872500000000003</v>
      </c>
      <c r="AH197">
        <v>-1.3456600000000001</v>
      </c>
      <c r="AI197">
        <v>59.252099999999999</v>
      </c>
      <c r="AJ197">
        <v>-1.7918499999999999</v>
      </c>
      <c r="AK197">
        <v>94.551699999999997</v>
      </c>
      <c r="AL197">
        <v>-1.3456600000000001</v>
      </c>
      <c r="AM197">
        <v>3.3</v>
      </c>
      <c r="AN197">
        <v>-4.6163164377212498</v>
      </c>
      <c r="AO197">
        <v>5.1408288478851301</v>
      </c>
      <c r="AP197">
        <v>1.74912</v>
      </c>
    </row>
    <row r="198" spans="1:42" x14ac:dyDescent="0.45">
      <c r="A198" t="s">
        <v>458</v>
      </c>
      <c r="B198" t="s">
        <v>58</v>
      </c>
      <c r="C198">
        <v>117</v>
      </c>
      <c r="D198">
        <v>507</v>
      </c>
      <c r="E198">
        <v>443</v>
      </c>
      <c r="F198">
        <v>113</v>
      </c>
      <c r="G198">
        <v>75</v>
      </c>
      <c r="H198">
        <v>28</v>
      </c>
      <c r="I198">
        <v>1</v>
      </c>
      <c r="J198">
        <v>9</v>
      </c>
      <c r="K198">
        <v>56</v>
      </c>
      <c r="L198">
        <v>58</v>
      </c>
      <c r="M198">
        <v>55</v>
      </c>
      <c r="N198">
        <v>1</v>
      </c>
      <c r="O198">
        <v>93</v>
      </c>
      <c r="P198">
        <v>6</v>
      </c>
      <c r="Q198">
        <v>3</v>
      </c>
      <c r="R198">
        <v>0</v>
      </c>
      <c r="S198">
        <v>12</v>
      </c>
      <c r="T198">
        <v>4</v>
      </c>
      <c r="U198">
        <v>2</v>
      </c>
      <c r="V198">
        <v>0.255079</v>
      </c>
      <c r="W198">
        <v>0.10848099999999999</v>
      </c>
      <c r="X198">
        <v>0.18343200000000001</v>
      </c>
      <c r="Y198">
        <v>0.59139799999999998</v>
      </c>
      <c r="Z198">
        <v>0.34319499999999997</v>
      </c>
      <c r="AA198">
        <v>0.383747</v>
      </c>
      <c r="AB198">
        <v>0.32125700000000001</v>
      </c>
      <c r="AC198">
        <v>0.72694199999999998</v>
      </c>
      <c r="AD198">
        <v>0.128668</v>
      </c>
      <c r="AE198">
        <v>3.2320899999999999</v>
      </c>
      <c r="AF198">
        <v>0.30232599999999998</v>
      </c>
      <c r="AH198">
        <v>-1.0843499999999999</v>
      </c>
      <c r="AI198">
        <v>62.988700000000001</v>
      </c>
      <c r="AJ198">
        <v>1.2136800000000001</v>
      </c>
      <c r="AK198">
        <v>105.113</v>
      </c>
      <c r="AL198">
        <v>-1.0843499999999999</v>
      </c>
      <c r="AM198">
        <v>7.6</v>
      </c>
      <c r="AN198">
        <v>2.0219078063964799</v>
      </c>
      <c r="AO198">
        <v>-1.7143740653991699</v>
      </c>
      <c r="AP198">
        <v>1.7478</v>
      </c>
    </row>
    <row r="199" spans="1:42" x14ac:dyDescent="0.45">
      <c r="A199" t="s">
        <v>186</v>
      </c>
      <c r="B199" t="s">
        <v>34</v>
      </c>
      <c r="C199">
        <v>118</v>
      </c>
      <c r="D199">
        <v>517</v>
      </c>
      <c r="E199">
        <v>443</v>
      </c>
      <c r="F199">
        <v>104</v>
      </c>
      <c r="G199">
        <v>70</v>
      </c>
      <c r="H199">
        <v>20</v>
      </c>
      <c r="I199">
        <v>1</v>
      </c>
      <c r="J199">
        <v>13</v>
      </c>
      <c r="K199">
        <v>74</v>
      </c>
      <c r="L199">
        <v>67</v>
      </c>
      <c r="M199">
        <v>59</v>
      </c>
      <c r="N199">
        <v>1</v>
      </c>
      <c r="O199">
        <v>152</v>
      </c>
      <c r="P199">
        <v>10</v>
      </c>
      <c r="Q199">
        <v>4</v>
      </c>
      <c r="R199">
        <v>1</v>
      </c>
      <c r="S199">
        <v>9</v>
      </c>
      <c r="T199">
        <v>7</v>
      </c>
      <c r="U199">
        <v>3</v>
      </c>
      <c r="V199">
        <v>0.234763</v>
      </c>
      <c r="W199">
        <v>0.11412</v>
      </c>
      <c r="X199">
        <v>0.29400399999999999</v>
      </c>
      <c r="Y199">
        <v>0.388158</v>
      </c>
      <c r="Z199">
        <v>0.33527099999999999</v>
      </c>
      <c r="AA199">
        <v>0.37246000000000001</v>
      </c>
      <c r="AB199">
        <v>0.31436399999999998</v>
      </c>
      <c r="AC199">
        <v>0.70773200000000003</v>
      </c>
      <c r="AD199">
        <v>0.13769799999999999</v>
      </c>
      <c r="AE199">
        <v>4.4004300000000001</v>
      </c>
      <c r="AF199">
        <v>0.32269500000000001</v>
      </c>
      <c r="AH199">
        <v>-0.92954099999999995</v>
      </c>
      <c r="AI199">
        <v>61.2712</v>
      </c>
      <c r="AJ199">
        <v>-1.7221900000000001</v>
      </c>
      <c r="AK199">
        <v>101.239</v>
      </c>
      <c r="AL199">
        <v>-0.92954099999999995</v>
      </c>
      <c r="AM199">
        <v>-1.8</v>
      </c>
      <c r="AN199">
        <v>-0.162014305591583</v>
      </c>
      <c r="AO199">
        <v>9.9617958068847601E-2</v>
      </c>
      <c r="AP199">
        <v>1.74478</v>
      </c>
    </row>
    <row r="200" spans="1:42" x14ac:dyDescent="0.45">
      <c r="A200" t="s">
        <v>459</v>
      </c>
      <c r="B200" t="s">
        <v>38</v>
      </c>
      <c r="C200">
        <v>130</v>
      </c>
      <c r="D200">
        <v>478</v>
      </c>
      <c r="E200">
        <v>424</v>
      </c>
      <c r="F200">
        <v>105</v>
      </c>
      <c r="G200">
        <v>68</v>
      </c>
      <c r="H200">
        <v>22</v>
      </c>
      <c r="I200">
        <v>5</v>
      </c>
      <c r="J200">
        <v>10</v>
      </c>
      <c r="K200">
        <v>55</v>
      </c>
      <c r="L200">
        <v>57</v>
      </c>
      <c r="M200">
        <v>47</v>
      </c>
      <c r="N200">
        <v>1</v>
      </c>
      <c r="O200">
        <v>143</v>
      </c>
      <c r="P200">
        <v>3</v>
      </c>
      <c r="Q200">
        <v>3</v>
      </c>
      <c r="R200">
        <v>1</v>
      </c>
      <c r="S200">
        <v>5</v>
      </c>
      <c r="T200">
        <v>11</v>
      </c>
      <c r="U200">
        <v>2</v>
      </c>
      <c r="V200">
        <v>0.247642</v>
      </c>
      <c r="W200">
        <v>9.8326399999999994E-2</v>
      </c>
      <c r="X200">
        <v>0.29916300000000001</v>
      </c>
      <c r="Y200">
        <v>0.32867099999999999</v>
      </c>
      <c r="Z200">
        <v>0.32494800000000001</v>
      </c>
      <c r="AA200">
        <v>0.393868</v>
      </c>
      <c r="AB200">
        <v>0.313971</v>
      </c>
      <c r="AC200">
        <v>0.71881600000000001</v>
      </c>
      <c r="AD200">
        <v>0.14622599999999999</v>
      </c>
      <c r="AE200">
        <v>6.1604000000000001</v>
      </c>
      <c r="AF200">
        <v>0.346715</v>
      </c>
      <c r="AH200">
        <v>0.45434400000000003</v>
      </c>
      <c r="AI200">
        <v>56.493200000000002</v>
      </c>
      <c r="AJ200">
        <v>-1.7482800000000001</v>
      </c>
      <c r="AK200">
        <v>95.086699999999993</v>
      </c>
      <c r="AL200">
        <v>0.45434400000000003</v>
      </c>
      <c r="AM200">
        <v>1.9</v>
      </c>
      <c r="AN200">
        <v>-2.45513680577278</v>
      </c>
      <c r="AO200">
        <v>3.6563197374343801</v>
      </c>
      <c r="AP200">
        <v>1.7437400000000001</v>
      </c>
    </row>
    <row r="201" spans="1:42" x14ac:dyDescent="0.45">
      <c r="A201" t="s">
        <v>460</v>
      </c>
      <c r="B201" t="s">
        <v>40</v>
      </c>
      <c r="C201">
        <v>124</v>
      </c>
      <c r="D201">
        <v>509</v>
      </c>
      <c r="E201">
        <v>458</v>
      </c>
      <c r="F201">
        <v>112</v>
      </c>
      <c r="G201">
        <v>77</v>
      </c>
      <c r="H201">
        <v>18</v>
      </c>
      <c r="I201">
        <v>0</v>
      </c>
      <c r="J201">
        <v>17</v>
      </c>
      <c r="K201">
        <v>65</v>
      </c>
      <c r="L201">
        <v>64</v>
      </c>
      <c r="M201">
        <v>43</v>
      </c>
      <c r="N201">
        <v>0</v>
      </c>
      <c r="O201">
        <v>137</v>
      </c>
      <c r="P201">
        <v>6</v>
      </c>
      <c r="Q201">
        <v>1</v>
      </c>
      <c r="R201">
        <v>1</v>
      </c>
      <c r="S201">
        <v>13</v>
      </c>
      <c r="T201">
        <v>2</v>
      </c>
      <c r="U201">
        <v>2</v>
      </c>
      <c r="V201">
        <v>0.24454100000000001</v>
      </c>
      <c r="W201">
        <v>8.4479399999999996E-2</v>
      </c>
      <c r="X201">
        <v>0.26915499999999998</v>
      </c>
      <c r="Y201">
        <v>0.31386900000000001</v>
      </c>
      <c r="Z201">
        <v>0.31692900000000002</v>
      </c>
      <c r="AA201">
        <v>0.39519599999999999</v>
      </c>
      <c r="AB201">
        <v>0.31238700000000003</v>
      </c>
      <c r="AC201">
        <v>0.71212600000000004</v>
      </c>
      <c r="AD201">
        <v>0.15065500000000001</v>
      </c>
      <c r="AE201">
        <v>2.4875600000000002</v>
      </c>
      <c r="AF201">
        <v>0.311475</v>
      </c>
      <c r="AH201">
        <v>-1.415</v>
      </c>
      <c r="AI201">
        <v>59.487400000000001</v>
      </c>
      <c r="AJ201">
        <v>-2.5312399999999999</v>
      </c>
      <c r="AK201">
        <v>99.110200000000006</v>
      </c>
      <c r="AL201">
        <v>-1.415</v>
      </c>
      <c r="AM201">
        <v>0.2</v>
      </c>
      <c r="AN201">
        <v>-1.9761069416999799</v>
      </c>
      <c r="AO201">
        <v>2.0702234059572202</v>
      </c>
      <c r="AP201">
        <v>1.7386699999999999</v>
      </c>
    </row>
    <row r="202" spans="1:42" x14ac:dyDescent="0.45">
      <c r="A202" t="s">
        <v>191</v>
      </c>
      <c r="B202" t="s">
        <v>56</v>
      </c>
      <c r="C202">
        <v>132</v>
      </c>
      <c r="D202">
        <v>544</v>
      </c>
      <c r="E202">
        <v>507</v>
      </c>
      <c r="F202">
        <v>131</v>
      </c>
      <c r="G202">
        <v>83</v>
      </c>
      <c r="H202">
        <v>22</v>
      </c>
      <c r="I202">
        <v>1</v>
      </c>
      <c r="J202">
        <v>25</v>
      </c>
      <c r="K202">
        <v>58</v>
      </c>
      <c r="L202">
        <v>82</v>
      </c>
      <c r="M202">
        <v>22</v>
      </c>
      <c r="N202">
        <v>4</v>
      </c>
      <c r="O202">
        <v>131</v>
      </c>
      <c r="P202">
        <v>10</v>
      </c>
      <c r="Q202">
        <v>5</v>
      </c>
      <c r="R202">
        <v>0</v>
      </c>
      <c r="S202">
        <v>10</v>
      </c>
      <c r="T202">
        <v>0</v>
      </c>
      <c r="U202">
        <v>1</v>
      </c>
      <c r="V202">
        <v>0.25838299999999997</v>
      </c>
      <c r="W202">
        <v>4.0441199999999997E-2</v>
      </c>
      <c r="X202">
        <v>0.240809</v>
      </c>
      <c r="Y202">
        <v>0.167939</v>
      </c>
      <c r="Z202">
        <v>0.29963200000000001</v>
      </c>
      <c r="AA202">
        <v>0.45364900000000002</v>
      </c>
      <c r="AB202">
        <v>0.31864999999999999</v>
      </c>
      <c r="AC202">
        <v>0.75328099999999998</v>
      </c>
      <c r="AD202">
        <v>0.195266</v>
      </c>
      <c r="AE202">
        <v>1.8348599999999999</v>
      </c>
      <c r="AF202">
        <v>0.29775299999999999</v>
      </c>
      <c r="AH202">
        <v>-1.27735</v>
      </c>
      <c r="AI202">
        <v>66.407499999999999</v>
      </c>
      <c r="AJ202">
        <v>0.12425899999999999</v>
      </c>
      <c r="AK202">
        <v>97.727199999999996</v>
      </c>
      <c r="AL202">
        <v>-1.27735</v>
      </c>
      <c r="AM202">
        <v>-8.3000000000000007</v>
      </c>
      <c r="AN202">
        <v>-2.7588226795196502</v>
      </c>
      <c r="AO202">
        <v>1.6941213607787999</v>
      </c>
      <c r="AP202">
        <v>1.73628</v>
      </c>
    </row>
    <row r="203" spans="1:42" x14ac:dyDescent="0.45">
      <c r="A203" t="s">
        <v>461</v>
      </c>
      <c r="B203" t="s">
        <v>76</v>
      </c>
      <c r="C203">
        <v>116</v>
      </c>
      <c r="D203">
        <v>474</v>
      </c>
      <c r="E203">
        <v>414</v>
      </c>
      <c r="F203">
        <v>102</v>
      </c>
      <c r="G203">
        <v>66</v>
      </c>
      <c r="H203">
        <v>20</v>
      </c>
      <c r="I203">
        <v>1</v>
      </c>
      <c r="J203">
        <v>15</v>
      </c>
      <c r="K203">
        <v>63</v>
      </c>
      <c r="L203">
        <v>60</v>
      </c>
      <c r="M203">
        <v>55</v>
      </c>
      <c r="N203">
        <v>1</v>
      </c>
      <c r="O203">
        <v>127</v>
      </c>
      <c r="P203">
        <v>3</v>
      </c>
      <c r="Q203">
        <v>2</v>
      </c>
      <c r="R203">
        <v>0</v>
      </c>
      <c r="S203">
        <v>5</v>
      </c>
      <c r="T203">
        <v>9</v>
      </c>
      <c r="U203">
        <v>4</v>
      </c>
      <c r="V203">
        <v>0.24637700000000001</v>
      </c>
      <c r="W203">
        <v>0.116034</v>
      </c>
      <c r="X203">
        <v>0.267932</v>
      </c>
      <c r="Y203">
        <v>0.43307099999999998</v>
      </c>
      <c r="Z203">
        <v>0.33755299999999999</v>
      </c>
      <c r="AA203">
        <v>0.40821299999999999</v>
      </c>
      <c r="AB203">
        <v>0.32665899999999998</v>
      </c>
      <c r="AC203">
        <v>0.74576500000000001</v>
      </c>
      <c r="AD203">
        <v>0.16183600000000001</v>
      </c>
      <c r="AE203">
        <v>4.2263099999999998</v>
      </c>
      <c r="AF203">
        <v>0.31751800000000002</v>
      </c>
      <c r="AH203">
        <v>-0.83604199999999995</v>
      </c>
      <c r="AI203">
        <v>61.015300000000003</v>
      </c>
      <c r="AJ203">
        <v>3.2612100000000002</v>
      </c>
      <c r="AK203">
        <v>101.277</v>
      </c>
      <c r="AL203">
        <v>-0.83604199999999995</v>
      </c>
      <c r="AM203">
        <v>6.6</v>
      </c>
      <c r="AN203">
        <v>-0.11070233583450299</v>
      </c>
      <c r="AO203">
        <v>1.37513208389282</v>
      </c>
      <c r="AP203">
        <v>1.73146</v>
      </c>
    </row>
    <row r="204" spans="1:42" x14ac:dyDescent="0.45">
      <c r="A204" t="s">
        <v>262</v>
      </c>
      <c r="B204" t="s">
        <v>58</v>
      </c>
      <c r="C204">
        <v>123</v>
      </c>
      <c r="D204">
        <v>514</v>
      </c>
      <c r="E204">
        <v>454</v>
      </c>
      <c r="F204">
        <v>118</v>
      </c>
      <c r="G204">
        <v>79</v>
      </c>
      <c r="H204">
        <v>24</v>
      </c>
      <c r="I204">
        <v>0</v>
      </c>
      <c r="J204">
        <v>15</v>
      </c>
      <c r="K204">
        <v>64</v>
      </c>
      <c r="L204">
        <v>63</v>
      </c>
      <c r="M204">
        <v>46</v>
      </c>
      <c r="N204">
        <v>0</v>
      </c>
      <c r="O204">
        <v>94</v>
      </c>
      <c r="P204">
        <v>9</v>
      </c>
      <c r="Q204">
        <v>5</v>
      </c>
      <c r="R204">
        <v>0</v>
      </c>
      <c r="S204">
        <v>10</v>
      </c>
      <c r="T204">
        <v>3</v>
      </c>
      <c r="U204">
        <v>1</v>
      </c>
      <c r="V204">
        <v>0.25991199999999998</v>
      </c>
      <c r="W204">
        <v>8.9494199999999996E-2</v>
      </c>
      <c r="X204">
        <v>0.18287900000000001</v>
      </c>
      <c r="Y204">
        <v>0.48936200000000002</v>
      </c>
      <c r="Z204">
        <v>0.33657599999999999</v>
      </c>
      <c r="AA204">
        <v>0.41189399999999998</v>
      </c>
      <c r="AB204">
        <v>0.32719399999999998</v>
      </c>
      <c r="AC204">
        <v>0.74846999999999997</v>
      </c>
      <c r="AD204">
        <v>0.15198200000000001</v>
      </c>
      <c r="AE204">
        <v>2.8551700000000002</v>
      </c>
      <c r="AF204">
        <v>0.29428599999999999</v>
      </c>
      <c r="AH204">
        <v>-0.85456500000000002</v>
      </c>
      <c r="AI204">
        <v>66.392700000000005</v>
      </c>
      <c r="AJ204">
        <v>3.7647499999999998</v>
      </c>
      <c r="AK204">
        <v>109.22799999999999</v>
      </c>
      <c r="AL204">
        <v>-0.85456500000000002</v>
      </c>
      <c r="AM204">
        <v>4.5</v>
      </c>
      <c r="AN204">
        <v>4.8288980126380903</v>
      </c>
      <c r="AO204">
        <v>-4.9429750442504803</v>
      </c>
      <c r="AP204">
        <v>1.7294700000000001</v>
      </c>
    </row>
    <row r="205" spans="1:42" x14ac:dyDescent="0.45">
      <c r="A205" t="s">
        <v>192</v>
      </c>
      <c r="B205" t="s">
        <v>74</v>
      </c>
      <c r="C205">
        <v>128</v>
      </c>
      <c r="D205">
        <v>548</v>
      </c>
      <c r="E205">
        <v>471</v>
      </c>
      <c r="F205">
        <v>119</v>
      </c>
      <c r="G205">
        <v>76</v>
      </c>
      <c r="H205">
        <v>26</v>
      </c>
      <c r="I205">
        <v>1</v>
      </c>
      <c r="J205">
        <v>16</v>
      </c>
      <c r="K205">
        <v>77</v>
      </c>
      <c r="L205">
        <v>63</v>
      </c>
      <c r="M205">
        <v>55</v>
      </c>
      <c r="N205">
        <v>1</v>
      </c>
      <c r="O205">
        <v>114</v>
      </c>
      <c r="P205">
        <v>18</v>
      </c>
      <c r="Q205">
        <v>4</v>
      </c>
      <c r="R205">
        <v>0</v>
      </c>
      <c r="S205">
        <v>11</v>
      </c>
      <c r="T205">
        <v>11</v>
      </c>
      <c r="U205">
        <v>3</v>
      </c>
      <c r="V205">
        <v>0.25265399999999999</v>
      </c>
      <c r="W205">
        <v>0.100365</v>
      </c>
      <c r="X205">
        <v>0.20802899999999999</v>
      </c>
      <c r="Y205">
        <v>0.482456</v>
      </c>
      <c r="Z205">
        <v>0.35036499999999998</v>
      </c>
      <c r="AA205">
        <v>0.41401300000000002</v>
      </c>
      <c r="AB205">
        <v>0.33581699999999998</v>
      </c>
      <c r="AC205">
        <v>0.764378</v>
      </c>
      <c r="AD205">
        <v>0.161359</v>
      </c>
      <c r="AE205">
        <v>4.8242599999999998</v>
      </c>
      <c r="AF205">
        <v>0.29855100000000001</v>
      </c>
      <c r="AH205">
        <v>-0.206592</v>
      </c>
      <c r="AI205">
        <v>74.708799999999997</v>
      </c>
      <c r="AJ205">
        <v>7.9382299999999999</v>
      </c>
      <c r="AK205">
        <v>105.15</v>
      </c>
      <c r="AL205">
        <v>-0.206592</v>
      </c>
      <c r="AM205">
        <v>-6.7</v>
      </c>
      <c r="AN205">
        <v>3.2895125597715298</v>
      </c>
      <c r="AO205">
        <v>-4.6864783763885498</v>
      </c>
      <c r="AP205">
        <v>1.72248</v>
      </c>
    </row>
    <row r="206" spans="1:42" x14ac:dyDescent="0.45">
      <c r="A206" t="s">
        <v>462</v>
      </c>
      <c r="B206" t="s">
        <v>104</v>
      </c>
      <c r="C206">
        <v>103</v>
      </c>
      <c r="D206">
        <v>403</v>
      </c>
      <c r="E206">
        <v>345</v>
      </c>
      <c r="F206">
        <v>84</v>
      </c>
      <c r="G206">
        <v>57</v>
      </c>
      <c r="H206">
        <v>18</v>
      </c>
      <c r="I206">
        <v>2</v>
      </c>
      <c r="J206">
        <v>7</v>
      </c>
      <c r="K206">
        <v>46</v>
      </c>
      <c r="L206">
        <v>42</v>
      </c>
      <c r="M206">
        <v>45</v>
      </c>
      <c r="N206">
        <v>0</v>
      </c>
      <c r="O206">
        <v>75</v>
      </c>
      <c r="P206">
        <v>9</v>
      </c>
      <c r="Q206">
        <v>3</v>
      </c>
      <c r="R206">
        <v>1</v>
      </c>
      <c r="S206">
        <v>11</v>
      </c>
      <c r="T206">
        <v>2</v>
      </c>
      <c r="U206">
        <v>1</v>
      </c>
      <c r="V206">
        <v>0.243478</v>
      </c>
      <c r="W206">
        <v>0.111663</v>
      </c>
      <c r="X206">
        <v>0.18610399999999999</v>
      </c>
      <c r="Y206">
        <v>0.6</v>
      </c>
      <c r="Z206">
        <v>0.34328399999999998</v>
      </c>
      <c r="AA206">
        <v>0.368116</v>
      </c>
      <c r="AB206">
        <v>0.31768299999999999</v>
      </c>
      <c r="AC206">
        <v>0.711399</v>
      </c>
      <c r="AD206">
        <v>0.124638</v>
      </c>
      <c r="AE206">
        <v>3.5920200000000002</v>
      </c>
      <c r="AF206">
        <v>0.28947400000000001</v>
      </c>
      <c r="AH206">
        <v>-0.87734699999999999</v>
      </c>
      <c r="AI206">
        <v>48.871499999999997</v>
      </c>
      <c r="AJ206">
        <v>-0.23166800000000001</v>
      </c>
      <c r="AK206">
        <v>97.652600000000007</v>
      </c>
      <c r="AL206">
        <v>-0.87734699999999999</v>
      </c>
      <c r="AM206">
        <v>4.0999999999999996</v>
      </c>
      <c r="AN206">
        <v>-2.0492773056030198</v>
      </c>
      <c r="AO206">
        <v>5.5807465314865103</v>
      </c>
      <c r="AP206">
        <v>1.7213000000000001</v>
      </c>
    </row>
    <row r="207" spans="1:42" x14ac:dyDescent="0.45">
      <c r="A207" t="s">
        <v>463</v>
      </c>
      <c r="B207" t="s">
        <v>40</v>
      </c>
      <c r="C207">
        <v>121</v>
      </c>
      <c r="D207">
        <v>486</v>
      </c>
      <c r="E207">
        <v>442</v>
      </c>
      <c r="F207">
        <v>105</v>
      </c>
      <c r="G207">
        <v>63</v>
      </c>
      <c r="H207">
        <v>20</v>
      </c>
      <c r="I207">
        <v>2</v>
      </c>
      <c r="J207">
        <v>20</v>
      </c>
      <c r="K207">
        <v>53</v>
      </c>
      <c r="L207">
        <v>67</v>
      </c>
      <c r="M207">
        <v>36</v>
      </c>
      <c r="N207">
        <v>1</v>
      </c>
      <c r="O207">
        <v>142</v>
      </c>
      <c r="P207">
        <v>5</v>
      </c>
      <c r="Q207">
        <v>3</v>
      </c>
      <c r="R207">
        <v>0</v>
      </c>
      <c r="S207">
        <v>12</v>
      </c>
      <c r="T207">
        <v>1</v>
      </c>
      <c r="U207">
        <v>1</v>
      </c>
      <c r="V207">
        <v>0.23755699999999999</v>
      </c>
      <c r="W207">
        <v>7.4074100000000004E-2</v>
      </c>
      <c r="X207">
        <v>0.29218100000000002</v>
      </c>
      <c r="Y207">
        <v>0.253521</v>
      </c>
      <c r="Z207">
        <v>0.30041200000000001</v>
      </c>
      <c r="AA207">
        <v>0.42760199999999998</v>
      </c>
      <c r="AB207">
        <v>0.312745</v>
      </c>
      <c r="AC207">
        <v>0.72801300000000002</v>
      </c>
      <c r="AD207">
        <v>0.19004499999999999</v>
      </c>
      <c r="AE207">
        <v>2.82315</v>
      </c>
      <c r="AF207">
        <v>0.30035299999999998</v>
      </c>
      <c r="AH207">
        <v>-1.0157099999999999</v>
      </c>
      <c r="AI207">
        <v>56.944000000000003</v>
      </c>
      <c r="AJ207">
        <v>-2.2723</v>
      </c>
      <c r="AK207">
        <v>99.350300000000004</v>
      </c>
      <c r="AL207">
        <v>-1.0157099999999999</v>
      </c>
      <c r="AM207">
        <v>0.3</v>
      </c>
      <c r="AN207">
        <v>-1.40689629316329</v>
      </c>
      <c r="AO207">
        <v>2.0857142806053099</v>
      </c>
      <c r="AP207">
        <v>1.7188300000000001</v>
      </c>
    </row>
    <row r="208" spans="1:42" x14ac:dyDescent="0.45">
      <c r="A208" t="s">
        <v>219</v>
      </c>
      <c r="B208" t="s">
        <v>113</v>
      </c>
      <c r="C208">
        <v>89</v>
      </c>
      <c r="D208">
        <v>294</v>
      </c>
      <c r="E208">
        <v>248</v>
      </c>
      <c r="F208">
        <v>58</v>
      </c>
      <c r="G208">
        <v>40</v>
      </c>
      <c r="H208">
        <v>12</v>
      </c>
      <c r="I208">
        <v>1</v>
      </c>
      <c r="J208">
        <v>5</v>
      </c>
      <c r="K208">
        <v>40</v>
      </c>
      <c r="L208">
        <v>29</v>
      </c>
      <c r="M208">
        <v>31</v>
      </c>
      <c r="N208">
        <v>0</v>
      </c>
      <c r="O208">
        <v>65</v>
      </c>
      <c r="P208">
        <v>12</v>
      </c>
      <c r="Q208">
        <v>3</v>
      </c>
      <c r="R208">
        <v>0</v>
      </c>
      <c r="S208">
        <v>1</v>
      </c>
      <c r="T208">
        <v>22</v>
      </c>
      <c r="U208">
        <v>4</v>
      </c>
      <c r="V208">
        <v>0.233871</v>
      </c>
      <c r="W208">
        <v>0.10544199999999999</v>
      </c>
      <c r="X208">
        <v>0.22108800000000001</v>
      </c>
      <c r="Y208">
        <v>0.47692299999999999</v>
      </c>
      <c r="Z208">
        <v>0.34353699999999998</v>
      </c>
      <c r="AA208">
        <v>0.35080600000000001</v>
      </c>
      <c r="AB208">
        <v>0.31326900000000002</v>
      </c>
      <c r="AC208">
        <v>0.69434399999999996</v>
      </c>
      <c r="AD208">
        <v>0.116935</v>
      </c>
      <c r="AE208">
        <v>6.8778199999999998</v>
      </c>
      <c r="AF208">
        <v>0.29281800000000002</v>
      </c>
      <c r="AH208">
        <v>2.0721599999999998</v>
      </c>
      <c r="AI208">
        <v>34.575499999999998</v>
      </c>
      <c r="AJ208">
        <v>-1.2467200000000001</v>
      </c>
      <c r="AK208">
        <v>102.75700000000001</v>
      </c>
      <c r="AL208">
        <v>2.0721599999999998</v>
      </c>
      <c r="AM208">
        <v>3.1</v>
      </c>
      <c r="AN208">
        <v>3.0433819890022198</v>
      </c>
      <c r="AO208">
        <v>4.1802468299865696</v>
      </c>
      <c r="AP208">
        <v>1.7160599999999999</v>
      </c>
    </row>
    <row r="209" spans="1:42" x14ac:dyDescent="0.45">
      <c r="A209" t="s">
        <v>464</v>
      </c>
      <c r="B209" t="s">
        <v>76</v>
      </c>
      <c r="C209">
        <v>112</v>
      </c>
      <c r="D209">
        <v>496</v>
      </c>
      <c r="E209">
        <v>443</v>
      </c>
      <c r="F209">
        <v>104</v>
      </c>
      <c r="G209">
        <v>72</v>
      </c>
      <c r="H209">
        <v>17</v>
      </c>
      <c r="I209">
        <v>6</v>
      </c>
      <c r="J209">
        <v>9</v>
      </c>
      <c r="K209">
        <v>62</v>
      </c>
      <c r="L209">
        <v>52</v>
      </c>
      <c r="M209">
        <v>47</v>
      </c>
      <c r="N209">
        <v>0</v>
      </c>
      <c r="O209">
        <v>121</v>
      </c>
      <c r="P209">
        <v>3</v>
      </c>
      <c r="Q209">
        <v>1</v>
      </c>
      <c r="R209">
        <v>2</v>
      </c>
      <c r="S209">
        <v>3</v>
      </c>
      <c r="T209">
        <v>35</v>
      </c>
      <c r="U209">
        <v>9</v>
      </c>
      <c r="V209">
        <v>0.234763</v>
      </c>
      <c r="W209">
        <v>9.4758099999999998E-2</v>
      </c>
      <c r="X209">
        <v>0.243952</v>
      </c>
      <c r="Y209">
        <v>0.38843</v>
      </c>
      <c r="Z209">
        <v>0.31174099999999999</v>
      </c>
      <c r="AA209">
        <v>0.361174</v>
      </c>
      <c r="AB209">
        <v>0.29761599999999999</v>
      </c>
      <c r="AC209">
        <v>0.67291500000000004</v>
      </c>
      <c r="AD209">
        <v>0.126411</v>
      </c>
      <c r="AE209">
        <v>7.8934800000000003</v>
      </c>
      <c r="AF209">
        <v>0.30254799999999998</v>
      </c>
      <c r="AH209">
        <v>2.2612700000000001</v>
      </c>
      <c r="AI209">
        <v>51.883400000000002</v>
      </c>
      <c r="AJ209">
        <v>-8.5513200000000005</v>
      </c>
      <c r="AK209">
        <v>81.1464</v>
      </c>
      <c r="AL209">
        <v>2.2612700000000001</v>
      </c>
      <c r="AM209">
        <v>3.8</v>
      </c>
      <c r="AN209">
        <v>-8.9436128139495796</v>
      </c>
      <c r="AO209">
        <v>9.26737189292907</v>
      </c>
      <c r="AP209">
        <v>1.7121599999999999</v>
      </c>
    </row>
    <row r="210" spans="1:42" x14ac:dyDescent="0.45">
      <c r="A210" t="s">
        <v>465</v>
      </c>
      <c r="B210" t="s">
        <v>139</v>
      </c>
      <c r="C210">
        <v>118</v>
      </c>
      <c r="D210">
        <v>479</v>
      </c>
      <c r="E210">
        <v>440</v>
      </c>
      <c r="F210">
        <v>123</v>
      </c>
      <c r="G210">
        <v>80</v>
      </c>
      <c r="H210">
        <v>22</v>
      </c>
      <c r="I210">
        <v>0</v>
      </c>
      <c r="J210">
        <v>21</v>
      </c>
      <c r="K210">
        <v>53</v>
      </c>
      <c r="L210">
        <v>71</v>
      </c>
      <c r="M210">
        <v>34</v>
      </c>
      <c r="N210">
        <v>1</v>
      </c>
      <c r="O210">
        <v>99</v>
      </c>
      <c r="P210">
        <v>2</v>
      </c>
      <c r="Q210">
        <v>3</v>
      </c>
      <c r="R210">
        <v>0</v>
      </c>
      <c r="S210">
        <v>12</v>
      </c>
      <c r="T210">
        <v>0</v>
      </c>
      <c r="U210">
        <v>1</v>
      </c>
      <c r="V210">
        <v>0.27954499999999999</v>
      </c>
      <c r="W210">
        <v>7.0981199999999994E-2</v>
      </c>
      <c r="X210">
        <v>0.206681</v>
      </c>
      <c r="Y210">
        <v>0.34343400000000002</v>
      </c>
      <c r="Z210">
        <v>0.33194200000000001</v>
      </c>
      <c r="AA210">
        <v>0.47272700000000001</v>
      </c>
      <c r="AB210">
        <v>0.34407599999999999</v>
      </c>
      <c r="AC210">
        <v>0.80466899999999997</v>
      </c>
      <c r="AD210">
        <v>0.19318199999999999</v>
      </c>
      <c r="AE210">
        <v>1.18008</v>
      </c>
      <c r="AF210">
        <v>0.31578899999999999</v>
      </c>
      <c r="AH210">
        <v>-1.3081700000000001</v>
      </c>
      <c r="AI210">
        <v>68.587800000000001</v>
      </c>
      <c r="AJ210">
        <v>10.224399999999999</v>
      </c>
      <c r="AK210">
        <v>118.533</v>
      </c>
      <c r="AL210">
        <v>-1.3081700000000001</v>
      </c>
      <c r="AM210">
        <v>-3.2</v>
      </c>
      <c r="AN210">
        <v>9.3287365436553902</v>
      </c>
      <c r="AO210">
        <v>-8.4799826145172101</v>
      </c>
      <c r="AP210">
        <v>1.7069399999999999</v>
      </c>
    </row>
    <row r="211" spans="1:42" x14ac:dyDescent="0.45">
      <c r="A211" t="s">
        <v>466</v>
      </c>
      <c r="B211" t="s">
        <v>52</v>
      </c>
      <c r="C211">
        <v>120</v>
      </c>
      <c r="D211">
        <v>527</v>
      </c>
      <c r="E211">
        <v>468</v>
      </c>
      <c r="F211">
        <v>114</v>
      </c>
      <c r="G211">
        <v>79</v>
      </c>
      <c r="H211">
        <v>23</v>
      </c>
      <c r="I211">
        <v>4</v>
      </c>
      <c r="J211">
        <v>8</v>
      </c>
      <c r="K211">
        <v>66</v>
      </c>
      <c r="L211">
        <v>54</v>
      </c>
      <c r="M211">
        <v>47</v>
      </c>
      <c r="N211">
        <v>0</v>
      </c>
      <c r="O211">
        <v>104</v>
      </c>
      <c r="P211">
        <v>5</v>
      </c>
      <c r="Q211">
        <v>2</v>
      </c>
      <c r="R211">
        <v>5</v>
      </c>
      <c r="S211">
        <v>6</v>
      </c>
      <c r="T211">
        <v>12</v>
      </c>
      <c r="U211">
        <v>7</v>
      </c>
      <c r="V211">
        <v>0.24359</v>
      </c>
      <c r="W211">
        <v>8.9184100000000002E-2</v>
      </c>
      <c r="X211">
        <v>0.19734299999999999</v>
      </c>
      <c r="Y211">
        <v>0.45192300000000002</v>
      </c>
      <c r="Z211">
        <v>0.31800800000000001</v>
      </c>
      <c r="AA211">
        <v>0.36111100000000002</v>
      </c>
      <c r="AB211">
        <v>0.30071399999999998</v>
      </c>
      <c r="AC211">
        <v>0.67911900000000003</v>
      </c>
      <c r="AD211">
        <v>0.117521</v>
      </c>
      <c r="AE211">
        <v>5.5408799999999996</v>
      </c>
      <c r="AF211">
        <v>0.29608899999999999</v>
      </c>
      <c r="AH211">
        <v>-1.56392</v>
      </c>
      <c r="AI211">
        <v>56.482100000000003</v>
      </c>
      <c r="AJ211">
        <v>-7.7297599999999997</v>
      </c>
      <c r="AK211">
        <v>86.500699999999995</v>
      </c>
      <c r="AL211">
        <v>-1.56392</v>
      </c>
      <c r="AM211">
        <v>7.5</v>
      </c>
      <c r="AN211">
        <v>-10.377268195152199</v>
      </c>
      <c r="AO211">
        <v>9.4363609552383405</v>
      </c>
      <c r="AP211">
        <v>1.69661</v>
      </c>
    </row>
    <row r="212" spans="1:42" x14ac:dyDescent="0.45">
      <c r="A212" t="s">
        <v>181</v>
      </c>
      <c r="B212" t="s">
        <v>44</v>
      </c>
      <c r="C212">
        <v>105</v>
      </c>
      <c r="D212">
        <v>373</v>
      </c>
      <c r="E212">
        <v>319</v>
      </c>
      <c r="F212">
        <v>75</v>
      </c>
      <c r="G212">
        <v>49</v>
      </c>
      <c r="H212">
        <v>15</v>
      </c>
      <c r="I212">
        <v>2</v>
      </c>
      <c r="J212">
        <v>9</v>
      </c>
      <c r="K212">
        <v>49</v>
      </c>
      <c r="L212">
        <v>39</v>
      </c>
      <c r="M212">
        <v>38</v>
      </c>
      <c r="N212">
        <v>0</v>
      </c>
      <c r="O212">
        <v>81</v>
      </c>
      <c r="P212">
        <v>12</v>
      </c>
      <c r="Q212">
        <v>2</v>
      </c>
      <c r="R212">
        <v>2</v>
      </c>
      <c r="S212">
        <v>4</v>
      </c>
      <c r="T212">
        <v>6</v>
      </c>
      <c r="U212">
        <v>3</v>
      </c>
      <c r="V212">
        <v>0.23511000000000001</v>
      </c>
      <c r="W212">
        <v>0.101877</v>
      </c>
      <c r="X212">
        <v>0.21715799999999999</v>
      </c>
      <c r="Y212">
        <v>0.469136</v>
      </c>
      <c r="Z212">
        <v>0.33692699999999998</v>
      </c>
      <c r="AA212">
        <v>0.37930999999999998</v>
      </c>
      <c r="AB212">
        <v>0.31868400000000002</v>
      </c>
      <c r="AC212">
        <v>0.71623800000000004</v>
      </c>
      <c r="AD212">
        <v>0.144201</v>
      </c>
      <c r="AE212">
        <v>5.1228600000000002</v>
      </c>
      <c r="AF212">
        <v>0.28571400000000002</v>
      </c>
      <c r="AH212">
        <v>-0.82904100000000003</v>
      </c>
      <c r="AI212">
        <v>45.543599999999998</v>
      </c>
      <c r="AJ212">
        <v>9.5745999999999998E-2</v>
      </c>
      <c r="AK212">
        <v>99.5167</v>
      </c>
      <c r="AL212">
        <v>-0.82904100000000003</v>
      </c>
      <c r="AM212">
        <v>4</v>
      </c>
      <c r="AN212">
        <v>-1.0450594127178101</v>
      </c>
      <c r="AO212">
        <v>5.3705173730850202</v>
      </c>
      <c r="AP212">
        <v>1.69462</v>
      </c>
    </row>
    <row r="213" spans="1:42" x14ac:dyDescent="0.45">
      <c r="A213" t="s">
        <v>83</v>
      </c>
      <c r="B213" t="s">
        <v>23</v>
      </c>
      <c r="C213">
        <v>121</v>
      </c>
      <c r="D213">
        <v>506</v>
      </c>
      <c r="E213">
        <v>454</v>
      </c>
      <c r="F213">
        <v>115</v>
      </c>
      <c r="G213">
        <v>68</v>
      </c>
      <c r="H213">
        <v>22</v>
      </c>
      <c r="I213">
        <v>0</v>
      </c>
      <c r="J213">
        <v>25</v>
      </c>
      <c r="K213">
        <v>62</v>
      </c>
      <c r="L213">
        <v>78</v>
      </c>
      <c r="M213">
        <v>48</v>
      </c>
      <c r="N213">
        <v>1</v>
      </c>
      <c r="O213">
        <v>117</v>
      </c>
      <c r="P213">
        <v>2</v>
      </c>
      <c r="Q213">
        <v>2</v>
      </c>
      <c r="R213">
        <v>0</v>
      </c>
      <c r="S213">
        <v>11</v>
      </c>
      <c r="T213">
        <v>1</v>
      </c>
      <c r="U213">
        <v>1</v>
      </c>
      <c r="V213">
        <v>0.25330399999999997</v>
      </c>
      <c r="W213">
        <v>9.4861699999999993E-2</v>
      </c>
      <c r="X213">
        <v>0.23122500000000001</v>
      </c>
      <c r="Y213">
        <v>0.41025600000000001</v>
      </c>
      <c r="Z213">
        <v>0.32608700000000002</v>
      </c>
      <c r="AA213">
        <v>0.46695999999999999</v>
      </c>
      <c r="AB213">
        <v>0.33987499999999998</v>
      </c>
      <c r="AC213">
        <v>0.79304699999999995</v>
      </c>
      <c r="AD213">
        <v>0.21365600000000001</v>
      </c>
      <c r="AE213">
        <v>1.75291</v>
      </c>
      <c r="AF213">
        <v>0.28662399999999999</v>
      </c>
      <c r="AH213">
        <v>-1.12358</v>
      </c>
      <c r="AI213">
        <v>70.688500000000005</v>
      </c>
      <c r="AJ213">
        <v>9.0353700000000003</v>
      </c>
      <c r="AK213">
        <v>111.568</v>
      </c>
      <c r="AL213">
        <v>-1.12358</v>
      </c>
      <c r="AM213">
        <v>-0.8</v>
      </c>
      <c r="AN213">
        <v>6.1282249689102102</v>
      </c>
      <c r="AO213">
        <v>-6.3776014447212201</v>
      </c>
      <c r="AP213">
        <v>1.6942200000000001</v>
      </c>
    </row>
    <row r="214" spans="1:42" x14ac:dyDescent="0.45">
      <c r="A214" t="s">
        <v>467</v>
      </c>
      <c r="B214" t="s">
        <v>132</v>
      </c>
      <c r="C214">
        <v>124</v>
      </c>
      <c r="D214">
        <v>556</v>
      </c>
      <c r="E214">
        <v>493</v>
      </c>
      <c r="F214">
        <v>110</v>
      </c>
      <c r="G214">
        <v>67</v>
      </c>
      <c r="H214">
        <v>23</v>
      </c>
      <c r="I214">
        <v>2</v>
      </c>
      <c r="J214">
        <v>18</v>
      </c>
      <c r="K214">
        <v>56</v>
      </c>
      <c r="L214">
        <v>67</v>
      </c>
      <c r="M214">
        <v>55</v>
      </c>
      <c r="N214">
        <v>2</v>
      </c>
      <c r="O214">
        <v>159</v>
      </c>
      <c r="P214">
        <v>6</v>
      </c>
      <c r="Q214">
        <v>2</v>
      </c>
      <c r="R214">
        <v>0</v>
      </c>
      <c r="S214">
        <v>12</v>
      </c>
      <c r="T214">
        <v>2</v>
      </c>
      <c r="U214">
        <v>1</v>
      </c>
      <c r="V214">
        <v>0.22312399999999999</v>
      </c>
      <c r="W214">
        <v>9.8920900000000006E-2</v>
      </c>
      <c r="X214">
        <v>0.28597099999999998</v>
      </c>
      <c r="Y214">
        <v>0.345912</v>
      </c>
      <c r="Z214">
        <v>0.30755399999999999</v>
      </c>
      <c r="AA214">
        <v>0.38742399999999999</v>
      </c>
      <c r="AB214">
        <v>0.30358600000000002</v>
      </c>
      <c r="AC214">
        <v>0.69497799999999998</v>
      </c>
      <c r="AD214">
        <v>0.1643</v>
      </c>
      <c r="AE214">
        <v>3.07002</v>
      </c>
      <c r="AF214">
        <v>0.28930800000000001</v>
      </c>
      <c r="AH214">
        <v>-0.99292400000000003</v>
      </c>
      <c r="AI214">
        <v>60.916699999999999</v>
      </c>
      <c r="AJ214">
        <v>-6.8287000000000004</v>
      </c>
      <c r="AK214">
        <v>91.1785</v>
      </c>
      <c r="AL214">
        <v>-0.99292400000000003</v>
      </c>
      <c r="AM214">
        <v>2.9</v>
      </c>
      <c r="AN214">
        <v>-6.8698171377181998</v>
      </c>
      <c r="AO214">
        <v>4.9429159164428702</v>
      </c>
      <c r="AP214">
        <v>1.69095</v>
      </c>
    </row>
    <row r="215" spans="1:42" x14ac:dyDescent="0.45">
      <c r="A215" t="s">
        <v>468</v>
      </c>
      <c r="B215" t="s">
        <v>141</v>
      </c>
      <c r="C215">
        <v>126</v>
      </c>
      <c r="D215">
        <v>588</v>
      </c>
      <c r="E215">
        <v>533</v>
      </c>
      <c r="F215">
        <v>132</v>
      </c>
      <c r="G215">
        <v>102</v>
      </c>
      <c r="H215">
        <v>16</v>
      </c>
      <c r="I215">
        <v>8</v>
      </c>
      <c r="J215">
        <v>6</v>
      </c>
      <c r="K215">
        <v>72</v>
      </c>
      <c r="L215">
        <v>59</v>
      </c>
      <c r="M215">
        <v>33</v>
      </c>
      <c r="N215">
        <v>0</v>
      </c>
      <c r="O215">
        <v>109</v>
      </c>
      <c r="P215">
        <v>11</v>
      </c>
      <c r="Q215">
        <v>5</v>
      </c>
      <c r="R215">
        <v>6</v>
      </c>
      <c r="S215">
        <v>7</v>
      </c>
      <c r="T215">
        <v>46</v>
      </c>
      <c r="U215">
        <v>9</v>
      </c>
      <c r="V215">
        <v>0.24765499999999999</v>
      </c>
      <c r="W215">
        <v>5.6122400000000003E-2</v>
      </c>
      <c r="X215">
        <v>0.18537400000000001</v>
      </c>
      <c r="Y215">
        <v>0.30275200000000002</v>
      </c>
      <c r="Z215">
        <v>0.30240600000000001</v>
      </c>
      <c r="AA215">
        <v>0.34146300000000002</v>
      </c>
      <c r="AB215">
        <v>0.28427000000000002</v>
      </c>
      <c r="AC215">
        <v>0.64386900000000002</v>
      </c>
      <c r="AD215">
        <v>9.3808600000000006E-2</v>
      </c>
      <c r="AE215">
        <v>8.4546299999999999</v>
      </c>
      <c r="AF215">
        <v>0.29787200000000003</v>
      </c>
      <c r="AH215">
        <v>4.2763499999999999</v>
      </c>
      <c r="AI215">
        <v>54.989899999999999</v>
      </c>
      <c r="AJ215">
        <v>-16.654499999999999</v>
      </c>
      <c r="AK215">
        <v>78.040300000000002</v>
      </c>
      <c r="AL215">
        <v>4.2763499999999999</v>
      </c>
      <c r="AM215">
        <v>6.4</v>
      </c>
      <c r="AN215">
        <v>-11.720061779022201</v>
      </c>
      <c r="AO215">
        <v>8.5604939460754395</v>
      </c>
      <c r="AP215">
        <v>1.6826099999999999</v>
      </c>
    </row>
    <row r="216" spans="1:42" x14ac:dyDescent="0.45">
      <c r="A216" t="s">
        <v>469</v>
      </c>
      <c r="B216" t="s">
        <v>113</v>
      </c>
      <c r="C216">
        <v>87</v>
      </c>
      <c r="D216">
        <v>341</v>
      </c>
      <c r="E216">
        <v>303</v>
      </c>
      <c r="F216">
        <v>62</v>
      </c>
      <c r="G216">
        <v>36</v>
      </c>
      <c r="H216">
        <v>14</v>
      </c>
      <c r="I216">
        <v>1</v>
      </c>
      <c r="J216">
        <v>11</v>
      </c>
      <c r="K216">
        <v>38</v>
      </c>
      <c r="L216">
        <v>43</v>
      </c>
      <c r="M216">
        <v>25</v>
      </c>
      <c r="N216">
        <v>0</v>
      </c>
      <c r="O216">
        <v>104</v>
      </c>
      <c r="P216">
        <v>11</v>
      </c>
      <c r="Q216">
        <v>2</v>
      </c>
      <c r="R216">
        <v>0</v>
      </c>
      <c r="S216">
        <v>6</v>
      </c>
      <c r="T216">
        <v>2</v>
      </c>
      <c r="U216">
        <v>1</v>
      </c>
      <c r="V216">
        <v>0.20462</v>
      </c>
      <c r="W216">
        <v>7.3313799999999998E-2</v>
      </c>
      <c r="X216">
        <v>0.30498500000000001</v>
      </c>
      <c r="Y216">
        <v>0.24038499999999999</v>
      </c>
      <c r="Z216">
        <v>0.28738999999999998</v>
      </c>
      <c r="AA216">
        <v>0.36633700000000002</v>
      </c>
      <c r="AB216">
        <v>0.28792200000000001</v>
      </c>
      <c r="AC216">
        <v>0.65372699999999995</v>
      </c>
      <c r="AD216">
        <v>0.161716</v>
      </c>
      <c r="AE216">
        <v>3.7920600000000002</v>
      </c>
      <c r="AF216">
        <v>0.26842100000000002</v>
      </c>
      <c r="AH216">
        <v>-0.576847</v>
      </c>
      <c r="AI216">
        <v>32.924700000000001</v>
      </c>
      <c r="AJ216">
        <v>-8.6241599999999998</v>
      </c>
      <c r="AK216">
        <v>85.188900000000004</v>
      </c>
      <c r="AL216">
        <v>-0.576847</v>
      </c>
      <c r="AM216">
        <v>5.6</v>
      </c>
      <c r="AN216">
        <v>-6.6284974813461304</v>
      </c>
      <c r="AO216">
        <v>11.8646969795227</v>
      </c>
      <c r="AP216">
        <v>1.67706</v>
      </c>
    </row>
    <row r="217" spans="1:42" x14ac:dyDescent="0.45">
      <c r="A217" t="s">
        <v>255</v>
      </c>
      <c r="B217" t="s">
        <v>56</v>
      </c>
      <c r="C217">
        <v>109</v>
      </c>
      <c r="D217">
        <v>468</v>
      </c>
      <c r="E217">
        <v>414</v>
      </c>
      <c r="F217">
        <v>115</v>
      </c>
      <c r="G217">
        <v>67</v>
      </c>
      <c r="H217">
        <v>29</v>
      </c>
      <c r="I217">
        <v>2</v>
      </c>
      <c r="J217">
        <v>17</v>
      </c>
      <c r="K217">
        <v>53</v>
      </c>
      <c r="L217">
        <v>62</v>
      </c>
      <c r="M217">
        <v>45</v>
      </c>
      <c r="N217">
        <v>3</v>
      </c>
      <c r="O217">
        <v>60</v>
      </c>
      <c r="P217">
        <v>5</v>
      </c>
      <c r="Q217">
        <v>4</v>
      </c>
      <c r="R217">
        <v>0</v>
      </c>
      <c r="S217">
        <v>9</v>
      </c>
      <c r="T217">
        <v>1</v>
      </c>
      <c r="U217">
        <v>1</v>
      </c>
      <c r="V217">
        <v>0.27777800000000002</v>
      </c>
      <c r="W217">
        <v>9.6153799999999998E-2</v>
      </c>
      <c r="X217">
        <v>0.12820500000000001</v>
      </c>
      <c r="Y217">
        <v>0.75</v>
      </c>
      <c r="Z217">
        <v>0.35256399999999999</v>
      </c>
      <c r="AA217">
        <v>0.48067599999999999</v>
      </c>
      <c r="AB217">
        <v>0.35540699999999997</v>
      </c>
      <c r="AC217">
        <v>0.83323999999999998</v>
      </c>
      <c r="AD217">
        <v>0.202899</v>
      </c>
      <c r="AE217">
        <v>2.6642800000000002</v>
      </c>
      <c r="AF217">
        <v>0.28738999999999998</v>
      </c>
      <c r="AH217">
        <v>-1.10046</v>
      </c>
      <c r="AI217">
        <v>71.416700000000006</v>
      </c>
      <c r="AJ217">
        <v>14.393700000000001</v>
      </c>
      <c r="AK217">
        <v>123.205</v>
      </c>
      <c r="AL217">
        <v>-1.10046</v>
      </c>
      <c r="AM217">
        <v>-2.4</v>
      </c>
      <c r="AN217">
        <v>11.9117935895919</v>
      </c>
      <c r="AO217">
        <v>-10.997883319854701</v>
      </c>
      <c r="AP217">
        <v>1.67618</v>
      </c>
    </row>
    <row r="218" spans="1:42" x14ac:dyDescent="0.45">
      <c r="A218" t="s">
        <v>470</v>
      </c>
      <c r="B218" t="s">
        <v>113</v>
      </c>
      <c r="C218">
        <v>130</v>
      </c>
      <c r="D218">
        <v>532</v>
      </c>
      <c r="E218">
        <v>466</v>
      </c>
      <c r="F218">
        <v>118</v>
      </c>
      <c r="G218">
        <v>78</v>
      </c>
      <c r="H218">
        <v>23</v>
      </c>
      <c r="I218">
        <v>2</v>
      </c>
      <c r="J218">
        <v>15</v>
      </c>
      <c r="K218">
        <v>67</v>
      </c>
      <c r="L218">
        <v>73</v>
      </c>
      <c r="M218">
        <v>50</v>
      </c>
      <c r="N218">
        <v>2</v>
      </c>
      <c r="O218">
        <v>126</v>
      </c>
      <c r="P218">
        <v>11</v>
      </c>
      <c r="Q218">
        <v>5</v>
      </c>
      <c r="R218">
        <v>0</v>
      </c>
      <c r="S218">
        <v>9</v>
      </c>
      <c r="T218">
        <v>2</v>
      </c>
      <c r="U218">
        <v>1</v>
      </c>
      <c r="V218">
        <v>0.25321900000000003</v>
      </c>
      <c r="W218">
        <v>9.3984999999999999E-2</v>
      </c>
      <c r="X218">
        <v>0.236842</v>
      </c>
      <c r="Y218">
        <v>0.39682499999999998</v>
      </c>
      <c r="Z218">
        <v>0.33646599999999999</v>
      </c>
      <c r="AA218">
        <v>0.407725</v>
      </c>
      <c r="AB218">
        <v>0.32458999999999999</v>
      </c>
      <c r="AC218">
        <v>0.74419100000000005</v>
      </c>
      <c r="AD218">
        <v>0.154506</v>
      </c>
      <c r="AE218">
        <v>3.5767199999999999</v>
      </c>
      <c r="AF218">
        <v>0.31212099999999998</v>
      </c>
      <c r="AH218">
        <v>-1.07768</v>
      </c>
      <c r="AI218">
        <v>67.567400000000006</v>
      </c>
      <c r="AJ218">
        <v>2.7462900000000001</v>
      </c>
      <c r="AK218">
        <v>110.604</v>
      </c>
      <c r="AL218">
        <v>-1.07768</v>
      </c>
      <c r="AM218">
        <v>-8.9</v>
      </c>
      <c r="AN218">
        <v>5.68203461170196</v>
      </c>
      <c r="AO218">
        <v>-6.9452670812606803</v>
      </c>
      <c r="AP218">
        <v>1.67584</v>
      </c>
    </row>
    <row r="219" spans="1:42" x14ac:dyDescent="0.45">
      <c r="A219" t="s">
        <v>471</v>
      </c>
      <c r="B219" t="s">
        <v>56</v>
      </c>
      <c r="C219">
        <v>109</v>
      </c>
      <c r="D219">
        <v>387</v>
      </c>
      <c r="E219">
        <v>348</v>
      </c>
      <c r="F219">
        <v>91</v>
      </c>
      <c r="G219">
        <v>65</v>
      </c>
      <c r="H219">
        <v>15</v>
      </c>
      <c r="I219">
        <v>4</v>
      </c>
      <c r="J219">
        <v>7</v>
      </c>
      <c r="K219">
        <v>54</v>
      </c>
      <c r="L219">
        <v>47</v>
      </c>
      <c r="M219">
        <v>26</v>
      </c>
      <c r="N219">
        <v>0</v>
      </c>
      <c r="O219">
        <v>90</v>
      </c>
      <c r="P219">
        <v>8</v>
      </c>
      <c r="Q219">
        <v>2</v>
      </c>
      <c r="R219">
        <v>3</v>
      </c>
      <c r="S219">
        <v>5</v>
      </c>
      <c r="T219">
        <v>36</v>
      </c>
      <c r="U219">
        <v>8</v>
      </c>
      <c r="V219">
        <v>0.261494</v>
      </c>
      <c r="W219">
        <v>6.7183499999999993E-2</v>
      </c>
      <c r="X219">
        <v>0.23255799999999999</v>
      </c>
      <c r="Y219">
        <v>0.28888900000000001</v>
      </c>
      <c r="Z219">
        <v>0.325521</v>
      </c>
      <c r="AA219">
        <v>0.38793100000000003</v>
      </c>
      <c r="AB219">
        <v>0.31309100000000001</v>
      </c>
      <c r="AC219">
        <v>0.71345199999999998</v>
      </c>
      <c r="AD219">
        <v>0.12643699999999999</v>
      </c>
      <c r="AE219">
        <v>8.4384800000000002</v>
      </c>
      <c r="AF219">
        <v>0.33201599999999998</v>
      </c>
      <c r="AH219">
        <v>3.0605699999999998</v>
      </c>
      <c r="AI219">
        <v>45.455500000000001</v>
      </c>
      <c r="AJ219">
        <v>-1.69821</v>
      </c>
      <c r="AK219">
        <v>93.874300000000005</v>
      </c>
      <c r="AL219">
        <v>3.0605699999999998</v>
      </c>
      <c r="AM219">
        <v>1.9</v>
      </c>
      <c r="AN219">
        <v>0.22004652023315399</v>
      </c>
      <c r="AO219">
        <v>3.3219577074050899</v>
      </c>
      <c r="AP219">
        <v>1.66391</v>
      </c>
    </row>
    <row r="220" spans="1:42" x14ac:dyDescent="0.45">
      <c r="A220" t="s">
        <v>472</v>
      </c>
      <c r="B220" t="s">
        <v>113</v>
      </c>
      <c r="C220">
        <v>112</v>
      </c>
      <c r="D220">
        <v>411</v>
      </c>
      <c r="E220">
        <v>383</v>
      </c>
      <c r="F220">
        <v>85</v>
      </c>
      <c r="G220">
        <v>49</v>
      </c>
      <c r="H220">
        <v>17</v>
      </c>
      <c r="I220">
        <v>3</v>
      </c>
      <c r="J220">
        <v>16</v>
      </c>
      <c r="K220">
        <v>56</v>
      </c>
      <c r="L220">
        <v>60</v>
      </c>
      <c r="M220">
        <v>22</v>
      </c>
      <c r="N220">
        <v>0</v>
      </c>
      <c r="O220">
        <v>142</v>
      </c>
      <c r="P220">
        <v>3</v>
      </c>
      <c r="Q220">
        <v>2</v>
      </c>
      <c r="R220">
        <v>1</v>
      </c>
      <c r="S220">
        <v>5</v>
      </c>
      <c r="T220">
        <v>15</v>
      </c>
      <c r="U220">
        <v>3</v>
      </c>
      <c r="V220">
        <v>0.22193199999999999</v>
      </c>
      <c r="W220">
        <v>5.3527999999999999E-2</v>
      </c>
      <c r="X220">
        <v>0.345499</v>
      </c>
      <c r="Y220">
        <v>0.15493000000000001</v>
      </c>
      <c r="Z220">
        <v>0.268293</v>
      </c>
      <c r="AA220">
        <v>0.40731099999999998</v>
      </c>
      <c r="AB220">
        <v>0.28938599999999998</v>
      </c>
      <c r="AC220">
        <v>0.67560299999999995</v>
      </c>
      <c r="AD220">
        <v>0.18537899999999999</v>
      </c>
      <c r="AE220">
        <v>7.4114500000000003</v>
      </c>
      <c r="AF220">
        <v>0.30396499999999999</v>
      </c>
      <c r="AH220">
        <v>1.1635899999999999</v>
      </c>
      <c r="AI220">
        <v>40.183</v>
      </c>
      <c r="AJ220">
        <v>-9.8949400000000001</v>
      </c>
      <c r="AK220">
        <v>86.203400000000002</v>
      </c>
      <c r="AL220">
        <v>1.1635899999999999</v>
      </c>
      <c r="AM220">
        <v>6.8</v>
      </c>
      <c r="AN220">
        <v>-5.6307548284530604</v>
      </c>
      <c r="AO220">
        <v>8.3101413249969394</v>
      </c>
      <c r="AP220">
        <v>1.6591800000000001</v>
      </c>
    </row>
    <row r="221" spans="1:42" x14ac:dyDescent="0.45">
      <c r="A221" t="s">
        <v>473</v>
      </c>
      <c r="B221" t="s">
        <v>63</v>
      </c>
      <c r="C221">
        <v>111</v>
      </c>
      <c r="D221">
        <v>469</v>
      </c>
      <c r="E221">
        <v>432</v>
      </c>
      <c r="F221">
        <v>105</v>
      </c>
      <c r="G221">
        <v>68</v>
      </c>
      <c r="H221">
        <v>24</v>
      </c>
      <c r="I221">
        <v>4</v>
      </c>
      <c r="J221">
        <v>9</v>
      </c>
      <c r="K221">
        <v>59</v>
      </c>
      <c r="L221">
        <v>55</v>
      </c>
      <c r="M221">
        <v>30</v>
      </c>
      <c r="N221">
        <v>0</v>
      </c>
      <c r="O221">
        <v>99</v>
      </c>
      <c r="P221">
        <v>4</v>
      </c>
      <c r="Q221">
        <v>3</v>
      </c>
      <c r="R221">
        <v>0</v>
      </c>
      <c r="S221">
        <v>14</v>
      </c>
      <c r="T221">
        <v>6</v>
      </c>
      <c r="U221">
        <v>2</v>
      </c>
      <c r="V221">
        <v>0.24305599999999999</v>
      </c>
      <c r="W221">
        <v>6.3965900000000006E-2</v>
      </c>
      <c r="X221">
        <v>0.211087</v>
      </c>
      <c r="Y221">
        <v>0.30303000000000002</v>
      </c>
      <c r="Z221">
        <v>0.296375</v>
      </c>
      <c r="AA221">
        <v>0.37963000000000002</v>
      </c>
      <c r="AB221">
        <v>0.29415000000000002</v>
      </c>
      <c r="AC221">
        <v>0.67600499999999997</v>
      </c>
      <c r="AD221">
        <v>0.136574</v>
      </c>
      <c r="AE221">
        <v>5.47281</v>
      </c>
      <c r="AF221">
        <v>0.29357800000000001</v>
      </c>
      <c r="AH221">
        <v>-0.43007899999999999</v>
      </c>
      <c r="AI221">
        <v>47.709099999999999</v>
      </c>
      <c r="AJ221">
        <v>-9.43581</v>
      </c>
      <c r="AK221">
        <v>82.099299999999999</v>
      </c>
      <c r="AL221">
        <v>-0.43007899999999999</v>
      </c>
      <c r="AM221">
        <v>6.3</v>
      </c>
      <c r="AN221">
        <v>-10.830749690532601</v>
      </c>
      <c r="AO221">
        <v>11.469753265380801</v>
      </c>
      <c r="AP221">
        <v>1.6571</v>
      </c>
    </row>
    <row r="222" spans="1:42" x14ac:dyDescent="0.45">
      <c r="A222" t="s">
        <v>474</v>
      </c>
      <c r="B222" t="s">
        <v>32</v>
      </c>
      <c r="C222">
        <v>127</v>
      </c>
      <c r="D222">
        <v>588</v>
      </c>
      <c r="E222">
        <v>528</v>
      </c>
      <c r="F222">
        <v>108</v>
      </c>
      <c r="G222">
        <v>64</v>
      </c>
      <c r="H222">
        <v>22</v>
      </c>
      <c r="I222">
        <v>7</v>
      </c>
      <c r="J222">
        <v>15</v>
      </c>
      <c r="K222">
        <v>81</v>
      </c>
      <c r="L222">
        <v>66</v>
      </c>
      <c r="M222">
        <v>51</v>
      </c>
      <c r="N222">
        <v>0</v>
      </c>
      <c r="O222">
        <v>192</v>
      </c>
      <c r="P222">
        <v>6</v>
      </c>
      <c r="Q222">
        <v>3</v>
      </c>
      <c r="R222">
        <v>0</v>
      </c>
      <c r="S222">
        <v>5</v>
      </c>
      <c r="T222">
        <v>38</v>
      </c>
      <c r="U222">
        <v>9</v>
      </c>
      <c r="V222">
        <v>0.204545</v>
      </c>
      <c r="W222">
        <v>8.6734699999999998E-2</v>
      </c>
      <c r="X222">
        <v>0.32653100000000002</v>
      </c>
      <c r="Y222">
        <v>0.265625</v>
      </c>
      <c r="Z222">
        <v>0.28061199999999997</v>
      </c>
      <c r="AA222">
        <v>0.35795500000000002</v>
      </c>
      <c r="AB222">
        <v>0.280163</v>
      </c>
      <c r="AC222">
        <v>0.638567</v>
      </c>
      <c r="AD222">
        <v>0.15340899999999999</v>
      </c>
      <c r="AE222">
        <v>8.5733700000000006</v>
      </c>
      <c r="AF222">
        <v>0.28703699999999999</v>
      </c>
      <c r="AH222">
        <v>2.8689800000000001</v>
      </c>
      <c r="AI222">
        <v>52.984099999999998</v>
      </c>
      <c r="AJ222">
        <v>-18.660299999999999</v>
      </c>
      <c r="AK222">
        <v>79.515500000000003</v>
      </c>
      <c r="AL222">
        <v>2.8689800000000001</v>
      </c>
      <c r="AM222">
        <v>5.9</v>
      </c>
      <c r="AN222">
        <v>-11.5633189678192</v>
      </c>
      <c r="AO222">
        <v>8.0604939460754395</v>
      </c>
      <c r="AP222">
        <v>1.64218</v>
      </c>
    </row>
    <row r="223" spans="1:42" x14ac:dyDescent="0.45">
      <c r="A223" t="s">
        <v>475</v>
      </c>
      <c r="B223" t="s">
        <v>139</v>
      </c>
      <c r="C223">
        <v>140</v>
      </c>
      <c r="D223">
        <v>596</v>
      </c>
      <c r="E223">
        <v>531</v>
      </c>
      <c r="F223">
        <v>146</v>
      </c>
      <c r="G223">
        <v>102</v>
      </c>
      <c r="H223">
        <v>31</v>
      </c>
      <c r="I223">
        <v>3</v>
      </c>
      <c r="J223">
        <v>10</v>
      </c>
      <c r="K223">
        <v>77</v>
      </c>
      <c r="L223">
        <v>61</v>
      </c>
      <c r="M223">
        <v>57</v>
      </c>
      <c r="N223">
        <v>3</v>
      </c>
      <c r="O223">
        <v>88</v>
      </c>
      <c r="P223">
        <v>2</v>
      </c>
      <c r="Q223">
        <v>5</v>
      </c>
      <c r="R223">
        <v>1</v>
      </c>
      <c r="S223">
        <v>9</v>
      </c>
      <c r="T223">
        <v>13</v>
      </c>
      <c r="U223">
        <v>2</v>
      </c>
      <c r="V223">
        <v>0.274953</v>
      </c>
      <c r="W223">
        <v>9.5637600000000003E-2</v>
      </c>
      <c r="X223">
        <v>0.147651</v>
      </c>
      <c r="Y223">
        <v>0.64772700000000005</v>
      </c>
      <c r="Z223">
        <v>0.34453800000000001</v>
      </c>
      <c r="AA223">
        <v>0.40112999999999999</v>
      </c>
      <c r="AB223">
        <v>0.32492199999999999</v>
      </c>
      <c r="AC223">
        <v>0.745668</v>
      </c>
      <c r="AD223">
        <v>0.12617700000000001</v>
      </c>
      <c r="AE223">
        <v>5.28118</v>
      </c>
      <c r="AF223">
        <v>0.310502</v>
      </c>
      <c r="AH223">
        <v>0.53843399999999997</v>
      </c>
      <c r="AI223">
        <v>75.859800000000007</v>
      </c>
      <c r="AJ223">
        <v>3.24065</v>
      </c>
      <c r="AK223">
        <v>105.25700000000001</v>
      </c>
      <c r="AL223">
        <v>0.53843399999999997</v>
      </c>
      <c r="AM223">
        <v>-1.5</v>
      </c>
      <c r="AN223">
        <v>4.2923178076744</v>
      </c>
      <c r="AO223">
        <v>-8.0696649551391602</v>
      </c>
      <c r="AP223">
        <v>1.6418999999999999</v>
      </c>
    </row>
    <row r="224" spans="1:42" x14ac:dyDescent="0.45">
      <c r="A224" t="s">
        <v>476</v>
      </c>
      <c r="B224" t="s">
        <v>104</v>
      </c>
      <c r="C224">
        <v>126</v>
      </c>
      <c r="D224">
        <v>457</v>
      </c>
      <c r="E224">
        <v>413</v>
      </c>
      <c r="F224">
        <v>104</v>
      </c>
      <c r="G224">
        <v>64</v>
      </c>
      <c r="H224">
        <v>19</v>
      </c>
      <c r="I224">
        <v>3</v>
      </c>
      <c r="J224">
        <v>18</v>
      </c>
      <c r="K224">
        <v>53</v>
      </c>
      <c r="L224">
        <v>61</v>
      </c>
      <c r="M224">
        <v>39</v>
      </c>
      <c r="N224">
        <v>1</v>
      </c>
      <c r="O224">
        <v>116</v>
      </c>
      <c r="P224">
        <v>4</v>
      </c>
      <c r="Q224">
        <v>1</v>
      </c>
      <c r="R224">
        <v>0</v>
      </c>
      <c r="S224">
        <v>11</v>
      </c>
      <c r="T224">
        <v>3</v>
      </c>
      <c r="U224">
        <v>1</v>
      </c>
      <c r="V224">
        <v>0.25181599999999998</v>
      </c>
      <c r="W224">
        <v>8.5339200000000004E-2</v>
      </c>
      <c r="X224">
        <v>0.25382900000000003</v>
      </c>
      <c r="Y224">
        <v>0.33620699999999998</v>
      </c>
      <c r="Z224">
        <v>0.32166299999999998</v>
      </c>
      <c r="AA224">
        <v>0.44309900000000002</v>
      </c>
      <c r="AB224">
        <v>0.32947900000000002</v>
      </c>
      <c r="AC224">
        <v>0.76476200000000005</v>
      </c>
      <c r="AD224">
        <v>0.19128300000000001</v>
      </c>
      <c r="AE224">
        <v>4.1605600000000003</v>
      </c>
      <c r="AF224">
        <v>0.307143</v>
      </c>
      <c r="AH224">
        <v>-0.63882099999999997</v>
      </c>
      <c r="AI224">
        <v>59.897399999999998</v>
      </c>
      <c r="AJ224">
        <v>4.2145700000000001</v>
      </c>
      <c r="AK224">
        <v>105.56100000000001</v>
      </c>
      <c r="AL224">
        <v>-0.63882099999999997</v>
      </c>
      <c r="AM224">
        <v>3.4</v>
      </c>
      <c r="AN224">
        <v>2.5094957351684499</v>
      </c>
      <c r="AO224">
        <v>-1.63747787475585</v>
      </c>
      <c r="AP224">
        <v>1.63957</v>
      </c>
    </row>
    <row r="225" spans="1:42" x14ac:dyDescent="0.45">
      <c r="A225" t="s">
        <v>477</v>
      </c>
      <c r="B225" t="s">
        <v>63</v>
      </c>
      <c r="C225">
        <v>105</v>
      </c>
      <c r="D225">
        <v>393</v>
      </c>
      <c r="E225">
        <v>345</v>
      </c>
      <c r="F225">
        <v>74</v>
      </c>
      <c r="G225">
        <v>39</v>
      </c>
      <c r="H225">
        <v>15</v>
      </c>
      <c r="I225">
        <v>0</v>
      </c>
      <c r="J225">
        <v>20</v>
      </c>
      <c r="K225">
        <v>44</v>
      </c>
      <c r="L225">
        <v>55</v>
      </c>
      <c r="M225">
        <v>39</v>
      </c>
      <c r="N225">
        <v>1</v>
      </c>
      <c r="O225">
        <v>112</v>
      </c>
      <c r="P225">
        <v>7</v>
      </c>
      <c r="Q225">
        <v>2</v>
      </c>
      <c r="R225">
        <v>0</v>
      </c>
      <c r="S225">
        <v>9</v>
      </c>
      <c r="T225">
        <v>1</v>
      </c>
      <c r="U225">
        <v>1</v>
      </c>
      <c r="V225">
        <v>0.21449299999999999</v>
      </c>
      <c r="W225">
        <v>9.9236599999999994E-2</v>
      </c>
      <c r="X225">
        <v>0.28498699999999999</v>
      </c>
      <c r="Y225">
        <v>0.34821400000000002</v>
      </c>
      <c r="Z225">
        <v>0.305344</v>
      </c>
      <c r="AA225">
        <v>0.43188399999999999</v>
      </c>
      <c r="AB225">
        <v>0.31807000000000002</v>
      </c>
      <c r="AC225">
        <v>0.73722799999999999</v>
      </c>
      <c r="AD225">
        <v>0.217391</v>
      </c>
      <c r="AE225">
        <v>1.8111200000000001</v>
      </c>
      <c r="AF225">
        <v>0.25116300000000003</v>
      </c>
      <c r="AH225">
        <v>-0.86930799999999997</v>
      </c>
      <c r="AI225">
        <v>47.785499999999999</v>
      </c>
      <c r="AJ225">
        <v>-9.9301600000000004E-2</v>
      </c>
      <c r="AK225">
        <v>98.135400000000004</v>
      </c>
      <c r="AL225">
        <v>-0.86930799999999997</v>
      </c>
      <c r="AM225">
        <v>-2.5</v>
      </c>
      <c r="AN225">
        <v>-1.77711969614028</v>
      </c>
      <c r="AO225">
        <v>4.7200174331665004</v>
      </c>
      <c r="AP225">
        <v>1.6286400000000001</v>
      </c>
    </row>
    <row r="226" spans="1:42" x14ac:dyDescent="0.45">
      <c r="A226" t="s">
        <v>478</v>
      </c>
      <c r="B226" t="s">
        <v>149</v>
      </c>
      <c r="C226">
        <v>109</v>
      </c>
      <c r="D226">
        <v>467</v>
      </c>
      <c r="E226">
        <v>402</v>
      </c>
      <c r="F226">
        <v>96</v>
      </c>
      <c r="G226">
        <v>60</v>
      </c>
      <c r="H226">
        <v>19</v>
      </c>
      <c r="I226">
        <v>2</v>
      </c>
      <c r="J226">
        <v>15</v>
      </c>
      <c r="K226">
        <v>53</v>
      </c>
      <c r="L226">
        <v>61</v>
      </c>
      <c r="M226">
        <v>47</v>
      </c>
      <c r="N226">
        <v>3</v>
      </c>
      <c r="O226">
        <v>111</v>
      </c>
      <c r="P226">
        <v>15</v>
      </c>
      <c r="Q226">
        <v>2</v>
      </c>
      <c r="R226">
        <v>1</v>
      </c>
      <c r="S226">
        <v>13</v>
      </c>
      <c r="T226">
        <v>8</v>
      </c>
      <c r="U226">
        <v>6</v>
      </c>
      <c r="V226">
        <v>0.23880599999999999</v>
      </c>
      <c r="W226">
        <v>0.100642</v>
      </c>
      <c r="X226">
        <v>0.23768700000000001</v>
      </c>
      <c r="Y226">
        <v>0.42342299999999999</v>
      </c>
      <c r="Z226">
        <v>0.33905600000000002</v>
      </c>
      <c r="AA226">
        <v>0.40795999999999999</v>
      </c>
      <c r="AB226">
        <v>0.326766</v>
      </c>
      <c r="AC226">
        <v>0.74701600000000001</v>
      </c>
      <c r="AD226">
        <v>0.169154</v>
      </c>
      <c r="AE226">
        <v>4.17936</v>
      </c>
      <c r="AF226">
        <v>0.29136699999999999</v>
      </c>
      <c r="AH226">
        <v>-1.84938</v>
      </c>
      <c r="AI226">
        <v>60.155700000000003</v>
      </c>
      <c r="AJ226">
        <v>3.2545199999999999</v>
      </c>
      <c r="AK226">
        <v>102.798</v>
      </c>
      <c r="AL226">
        <v>-1.84938</v>
      </c>
      <c r="AM226">
        <v>-8</v>
      </c>
      <c r="AN226">
        <v>-0.23088657855987499</v>
      </c>
      <c r="AO226">
        <v>0.57951164245605402</v>
      </c>
      <c r="AP226">
        <v>1.6213500000000001</v>
      </c>
    </row>
    <row r="227" spans="1:42" x14ac:dyDescent="0.45">
      <c r="A227" t="s">
        <v>479</v>
      </c>
      <c r="B227" t="s">
        <v>196</v>
      </c>
      <c r="C227">
        <v>130</v>
      </c>
      <c r="D227">
        <v>489</v>
      </c>
      <c r="E227">
        <v>441</v>
      </c>
      <c r="F227">
        <v>106</v>
      </c>
      <c r="G227">
        <v>79</v>
      </c>
      <c r="H227">
        <v>20</v>
      </c>
      <c r="I227">
        <v>2</v>
      </c>
      <c r="J227">
        <v>5</v>
      </c>
      <c r="K227">
        <v>51</v>
      </c>
      <c r="L227">
        <v>42</v>
      </c>
      <c r="M227">
        <v>33</v>
      </c>
      <c r="N227">
        <v>0</v>
      </c>
      <c r="O227">
        <v>82</v>
      </c>
      <c r="P227">
        <v>3</v>
      </c>
      <c r="Q227">
        <v>2</v>
      </c>
      <c r="R227">
        <v>10</v>
      </c>
      <c r="S227">
        <v>9</v>
      </c>
      <c r="T227">
        <v>11</v>
      </c>
      <c r="U227">
        <v>3</v>
      </c>
      <c r="V227">
        <v>0.24036299999999999</v>
      </c>
      <c r="W227">
        <v>6.7484699999999995E-2</v>
      </c>
      <c r="X227">
        <v>0.167689</v>
      </c>
      <c r="Y227">
        <v>0.40243899999999999</v>
      </c>
      <c r="Z227">
        <v>0.29645100000000002</v>
      </c>
      <c r="AA227">
        <v>0.32879799999999998</v>
      </c>
      <c r="AB227">
        <v>0.27744600000000003</v>
      </c>
      <c r="AC227">
        <v>0.62524900000000005</v>
      </c>
      <c r="AD227">
        <v>8.8435399999999997E-2</v>
      </c>
      <c r="AE227">
        <v>4.9447799999999997</v>
      </c>
      <c r="AF227">
        <v>0.28370800000000002</v>
      </c>
      <c r="AH227">
        <v>4.7676700000000002E-2</v>
      </c>
      <c r="AI227">
        <v>42.96</v>
      </c>
      <c r="AJ227">
        <v>-16.6218</v>
      </c>
      <c r="AK227">
        <v>77.989699999999999</v>
      </c>
      <c r="AL227">
        <v>4.7676700000000002E-2</v>
      </c>
      <c r="AM227">
        <v>7.1</v>
      </c>
      <c r="AN227">
        <v>-12.848686572164199</v>
      </c>
      <c r="AO227">
        <v>12.490211486816399</v>
      </c>
      <c r="AP227">
        <v>1.62043</v>
      </c>
    </row>
    <row r="228" spans="1:42" x14ac:dyDescent="0.45">
      <c r="A228" t="s">
        <v>480</v>
      </c>
      <c r="B228" t="s">
        <v>42</v>
      </c>
      <c r="C228">
        <v>129</v>
      </c>
      <c r="D228">
        <v>552</v>
      </c>
      <c r="E228">
        <v>494</v>
      </c>
      <c r="F228">
        <v>118</v>
      </c>
      <c r="G228">
        <v>82</v>
      </c>
      <c r="H228">
        <v>22</v>
      </c>
      <c r="I228">
        <v>3</v>
      </c>
      <c r="J228">
        <v>11</v>
      </c>
      <c r="K228">
        <v>69</v>
      </c>
      <c r="L228">
        <v>48</v>
      </c>
      <c r="M228">
        <v>50</v>
      </c>
      <c r="N228">
        <v>0</v>
      </c>
      <c r="O228">
        <v>120</v>
      </c>
      <c r="P228">
        <v>3</v>
      </c>
      <c r="Q228">
        <v>5</v>
      </c>
      <c r="R228">
        <v>0</v>
      </c>
      <c r="S228">
        <v>16</v>
      </c>
      <c r="T228">
        <v>4</v>
      </c>
      <c r="U228">
        <v>1</v>
      </c>
      <c r="V228">
        <v>0.23886599999999999</v>
      </c>
      <c r="W228">
        <v>9.0579699999999999E-2</v>
      </c>
      <c r="X228">
        <v>0.217391</v>
      </c>
      <c r="Y228">
        <v>0.41666700000000001</v>
      </c>
      <c r="Z228">
        <v>0.30978299999999998</v>
      </c>
      <c r="AA228">
        <v>0.362348</v>
      </c>
      <c r="AB228">
        <v>0.29611500000000002</v>
      </c>
      <c r="AC228">
        <v>0.67213100000000003</v>
      </c>
      <c r="AD228">
        <v>0.12348199999999999</v>
      </c>
      <c r="AE228">
        <v>4.5835499999999998</v>
      </c>
      <c r="AF228">
        <v>0.29076099999999999</v>
      </c>
      <c r="AH228">
        <v>-0.66227000000000003</v>
      </c>
      <c r="AI228">
        <v>57.0533</v>
      </c>
      <c r="AJ228">
        <v>-10.204599999999999</v>
      </c>
      <c r="AK228">
        <v>83.194199999999995</v>
      </c>
      <c r="AL228">
        <v>-0.66227000000000003</v>
      </c>
      <c r="AM228">
        <v>3.5</v>
      </c>
      <c r="AN228">
        <v>-12.1548100709915</v>
      </c>
      <c r="AO228">
        <v>9.5846562385558993</v>
      </c>
      <c r="AP228">
        <v>1.6190800000000001</v>
      </c>
    </row>
    <row r="229" spans="1:42" x14ac:dyDescent="0.45">
      <c r="A229" t="s">
        <v>481</v>
      </c>
      <c r="B229" t="s">
        <v>56</v>
      </c>
      <c r="C229">
        <v>114</v>
      </c>
      <c r="D229">
        <v>405</v>
      </c>
      <c r="E229">
        <v>370</v>
      </c>
      <c r="F229">
        <v>94</v>
      </c>
      <c r="G229">
        <v>60</v>
      </c>
      <c r="H229">
        <v>21</v>
      </c>
      <c r="I229">
        <v>4</v>
      </c>
      <c r="J229">
        <v>9</v>
      </c>
      <c r="K229">
        <v>57</v>
      </c>
      <c r="L229">
        <v>46</v>
      </c>
      <c r="M229">
        <v>28</v>
      </c>
      <c r="N229">
        <v>0</v>
      </c>
      <c r="O229">
        <v>84</v>
      </c>
      <c r="P229">
        <v>4</v>
      </c>
      <c r="Q229">
        <v>2</v>
      </c>
      <c r="R229">
        <v>1</v>
      </c>
      <c r="S229">
        <v>7</v>
      </c>
      <c r="T229">
        <v>10</v>
      </c>
      <c r="U229">
        <v>3</v>
      </c>
      <c r="V229">
        <v>0.254054</v>
      </c>
      <c r="W229">
        <v>6.9135799999999997E-2</v>
      </c>
      <c r="X229">
        <v>0.20740700000000001</v>
      </c>
      <c r="Y229">
        <v>0.33333299999999999</v>
      </c>
      <c r="Z229">
        <v>0.31188100000000002</v>
      </c>
      <c r="AA229">
        <v>0.40540500000000002</v>
      </c>
      <c r="AB229">
        <v>0.31131900000000001</v>
      </c>
      <c r="AC229">
        <v>0.71728700000000001</v>
      </c>
      <c r="AD229">
        <v>0.15135100000000001</v>
      </c>
      <c r="AE229">
        <v>6.5446600000000004</v>
      </c>
      <c r="AF229">
        <v>0.30465900000000001</v>
      </c>
      <c r="AH229">
        <v>2.48945E-2</v>
      </c>
      <c r="AI229">
        <v>46.973599999999998</v>
      </c>
      <c r="AJ229">
        <v>-2.3732600000000001</v>
      </c>
      <c r="AK229">
        <v>92.646000000000001</v>
      </c>
      <c r="AL229">
        <v>2.48945E-2</v>
      </c>
      <c r="AM229">
        <v>4.5</v>
      </c>
      <c r="AN229">
        <v>-3.5438160393386999</v>
      </c>
      <c r="AO229">
        <v>5.9880952835082999</v>
      </c>
      <c r="AP229">
        <v>1.61541</v>
      </c>
    </row>
    <row r="230" spans="1:42" x14ac:dyDescent="0.45">
      <c r="A230" t="s">
        <v>182</v>
      </c>
      <c r="B230" t="s">
        <v>38</v>
      </c>
      <c r="C230">
        <v>144</v>
      </c>
      <c r="D230">
        <v>597</v>
      </c>
      <c r="E230">
        <v>542</v>
      </c>
      <c r="F230">
        <v>147</v>
      </c>
      <c r="G230">
        <v>103</v>
      </c>
      <c r="H230">
        <v>28</v>
      </c>
      <c r="I230">
        <v>1</v>
      </c>
      <c r="J230">
        <v>15</v>
      </c>
      <c r="K230">
        <v>71</v>
      </c>
      <c r="L230">
        <v>77</v>
      </c>
      <c r="M230">
        <v>43</v>
      </c>
      <c r="N230">
        <v>1</v>
      </c>
      <c r="O230">
        <v>101</v>
      </c>
      <c r="P230">
        <v>5</v>
      </c>
      <c r="Q230">
        <v>7</v>
      </c>
      <c r="R230">
        <v>0</v>
      </c>
      <c r="S230">
        <v>18</v>
      </c>
      <c r="T230">
        <v>3</v>
      </c>
      <c r="U230">
        <v>2</v>
      </c>
      <c r="V230">
        <v>0.27121800000000001</v>
      </c>
      <c r="W230">
        <v>7.2026800000000002E-2</v>
      </c>
      <c r="X230">
        <v>0.169179</v>
      </c>
      <c r="Y230">
        <v>0.42574299999999998</v>
      </c>
      <c r="Z230">
        <v>0.32663300000000001</v>
      </c>
      <c r="AA230">
        <v>0.40959400000000001</v>
      </c>
      <c r="AB230">
        <v>0.31915199999999999</v>
      </c>
      <c r="AC230">
        <v>0.73622699999999996</v>
      </c>
      <c r="AD230">
        <v>0.138376</v>
      </c>
      <c r="AE230">
        <v>3.0369700000000002</v>
      </c>
      <c r="AF230">
        <v>0.30485000000000001</v>
      </c>
      <c r="AH230">
        <v>-1.3999200000000001</v>
      </c>
      <c r="AI230">
        <v>73.126599999999996</v>
      </c>
      <c r="AJ230">
        <v>0.38560100000000003</v>
      </c>
      <c r="AK230">
        <v>98.560400000000001</v>
      </c>
      <c r="AL230">
        <v>-1.3999200000000001</v>
      </c>
      <c r="AM230">
        <v>-3.9</v>
      </c>
      <c r="AN230">
        <v>-2.46460592746734</v>
      </c>
      <c r="AO230">
        <v>-1.70643758773803</v>
      </c>
      <c r="AP230">
        <v>1.61233</v>
      </c>
    </row>
    <row r="231" spans="1:42" x14ac:dyDescent="0.45">
      <c r="A231" t="s">
        <v>204</v>
      </c>
      <c r="B231" t="s">
        <v>196</v>
      </c>
      <c r="C231">
        <v>137</v>
      </c>
      <c r="D231">
        <v>527</v>
      </c>
      <c r="E231">
        <v>463</v>
      </c>
      <c r="F231">
        <v>111</v>
      </c>
      <c r="G231">
        <v>63</v>
      </c>
      <c r="H231">
        <v>20</v>
      </c>
      <c r="I231">
        <v>1</v>
      </c>
      <c r="J231">
        <v>27</v>
      </c>
      <c r="K231">
        <v>58</v>
      </c>
      <c r="L231">
        <v>69</v>
      </c>
      <c r="M231">
        <v>50</v>
      </c>
      <c r="N231">
        <v>1</v>
      </c>
      <c r="O231">
        <v>167</v>
      </c>
      <c r="P231">
        <v>10</v>
      </c>
      <c r="Q231">
        <v>4</v>
      </c>
      <c r="R231">
        <v>0</v>
      </c>
      <c r="S231">
        <v>11</v>
      </c>
      <c r="T231">
        <v>4</v>
      </c>
      <c r="U231">
        <v>1</v>
      </c>
      <c r="V231">
        <v>0.23974100000000001</v>
      </c>
      <c r="W231">
        <v>9.4876699999999994E-2</v>
      </c>
      <c r="X231">
        <v>0.316888</v>
      </c>
      <c r="Y231">
        <v>0.29940099999999997</v>
      </c>
      <c r="Z231">
        <v>0.32447799999999999</v>
      </c>
      <c r="AA231">
        <v>0.46220299999999997</v>
      </c>
      <c r="AB231">
        <v>0.33747899999999997</v>
      </c>
      <c r="AC231">
        <v>0.78668099999999996</v>
      </c>
      <c r="AD231">
        <v>0.22246199999999999</v>
      </c>
      <c r="AE231">
        <v>3.04793</v>
      </c>
      <c r="AF231">
        <v>0.30769200000000002</v>
      </c>
      <c r="AH231">
        <v>-0.56210300000000002</v>
      </c>
      <c r="AI231">
        <v>72.5732</v>
      </c>
      <c r="AJ231">
        <v>8.3613599999999995</v>
      </c>
      <c r="AK231">
        <v>119.6</v>
      </c>
      <c r="AL231">
        <v>-0.56210300000000002</v>
      </c>
      <c r="AM231">
        <v>0</v>
      </c>
      <c r="AN231">
        <v>11.8142272830009</v>
      </c>
      <c r="AO231">
        <v>-13.554526329040501</v>
      </c>
      <c r="AP231">
        <v>1.6113299999999999</v>
      </c>
    </row>
    <row r="232" spans="1:42" x14ac:dyDescent="0.45">
      <c r="A232" t="s">
        <v>178</v>
      </c>
      <c r="B232" t="s">
        <v>76</v>
      </c>
      <c r="C232">
        <v>113</v>
      </c>
      <c r="D232">
        <v>453</v>
      </c>
      <c r="E232">
        <v>415</v>
      </c>
      <c r="F232">
        <v>106</v>
      </c>
      <c r="G232">
        <v>64</v>
      </c>
      <c r="H232">
        <v>25</v>
      </c>
      <c r="I232">
        <v>6</v>
      </c>
      <c r="J232">
        <v>11</v>
      </c>
      <c r="K232">
        <v>60</v>
      </c>
      <c r="L232">
        <v>54</v>
      </c>
      <c r="M232">
        <v>31</v>
      </c>
      <c r="N232">
        <v>1</v>
      </c>
      <c r="O232">
        <v>114</v>
      </c>
      <c r="P232">
        <v>5</v>
      </c>
      <c r="Q232">
        <v>2</v>
      </c>
      <c r="R232">
        <v>0</v>
      </c>
      <c r="S232">
        <v>3</v>
      </c>
      <c r="T232">
        <v>21</v>
      </c>
      <c r="U232">
        <v>3</v>
      </c>
      <c r="V232">
        <v>0.25542199999999998</v>
      </c>
      <c r="W232">
        <v>6.8432699999999999E-2</v>
      </c>
      <c r="X232">
        <v>0.25165599999999999</v>
      </c>
      <c r="Y232">
        <v>0.27193000000000001</v>
      </c>
      <c r="Z232">
        <v>0.31346600000000002</v>
      </c>
      <c r="AA232">
        <v>0.42409599999999997</v>
      </c>
      <c r="AB232">
        <v>0.31757000000000002</v>
      </c>
      <c r="AC232">
        <v>0.73756200000000005</v>
      </c>
      <c r="AD232">
        <v>0.16867499999999999</v>
      </c>
      <c r="AE232">
        <v>7.8228099999999996</v>
      </c>
      <c r="AF232">
        <v>0.32534200000000002</v>
      </c>
      <c r="AH232">
        <v>2.17096</v>
      </c>
      <c r="AI232">
        <v>54.892800000000001</v>
      </c>
      <c r="AJ232">
        <v>-0.30265399999999998</v>
      </c>
      <c r="AK232">
        <v>94.977500000000006</v>
      </c>
      <c r="AL232">
        <v>2.17096</v>
      </c>
      <c r="AM232">
        <v>-0.4</v>
      </c>
      <c r="AN232">
        <v>-0.55521154403686501</v>
      </c>
      <c r="AO232">
        <v>1.2644620835781</v>
      </c>
      <c r="AP232">
        <v>1.60497</v>
      </c>
    </row>
    <row r="233" spans="1:42" x14ac:dyDescent="0.45">
      <c r="A233" t="s">
        <v>482</v>
      </c>
      <c r="C233">
        <v>98</v>
      </c>
      <c r="D233">
        <v>391</v>
      </c>
      <c r="E233">
        <v>334</v>
      </c>
      <c r="F233">
        <v>74</v>
      </c>
      <c r="G233">
        <v>41</v>
      </c>
      <c r="H233">
        <v>17</v>
      </c>
      <c r="I233">
        <v>0</v>
      </c>
      <c r="J233">
        <v>16</v>
      </c>
      <c r="K233">
        <v>46</v>
      </c>
      <c r="L233">
        <v>47</v>
      </c>
      <c r="M233">
        <v>49</v>
      </c>
      <c r="N233">
        <v>1</v>
      </c>
      <c r="O233">
        <v>102</v>
      </c>
      <c r="P233">
        <v>4</v>
      </c>
      <c r="Q233">
        <v>4</v>
      </c>
      <c r="R233">
        <v>0</v>
      </c>
      <c r="S233">
        <v>12</v>
      </c>
      <c r="T233">
        <v>1</v>
      </c>
      <c r="U233">
        <v>1</v>
      </c>
      <c r="V233">
        <v>0.221557</v>
      </c>
      <c r="W233">
        <v>0.12531999999999999</v>
      </c>
      <c r="X233">
        <v>0.26086999999999999</v>
      </c>
      <c r="Y233">
        <v>0.48039199999999999</v>
      </c>
      <c r="Z233">
        <v>0.32480799999999999</v>
      </c>
      <c r="AA233">
        <v>0.41616799999999998</v>
      </c>
      <c r="AB233">
        <v>0.32230999999999999</v>
      </c>
      <c r="AC233">
        <v>0.74097599999999997</v>
      </c>
      <c r="AD233">
        <v>0.19461100000000001</v>
      </c>
      <c r="AE233">
        <v>1.9114500000000001</v>
      </c>
      <c r="AF233">
        <v>0.26363599999999998</v>
      </c>
      <c r="AH233">
        <v>-0.93865500000000002</v>
      </c>
      <c r="AI233">
        <v>48.918900000000001</v>
      </c>
      <c r="AJ233">
        <v>1.2778499999999999</v>
      </c>
      <c r="AK233">
        <v>100.977</v>
      </c>
      <c r="AL233">
        <v>-0.93865500000000002</v>
      </c>
      <c r="AM233">
        <v>1.8</v>
      </c>
      <c r="AN233">
        <v>-0.46519491076469399</v>
      </c>
      <c r="AO233">
        <v>3.2366548776626498</v>
      </c>
      <c r="AP233">
        <v>1.6047499999999999</v>
      </c>
    </row>
    <row r="234" spans="1:42" x14ac:dyDescent="0.45">
      <c r="A234" t="s">
        <v>483</v>
      </c>
      <c r="B234" t="s">
        <v>184</v>
      </c>
      <c r="C234">
        <v>126</v>
      </c>
      <c r="D234">
        <v>445</v>
      </c>
      <c r="E234">
        <v>402</v>
      </c>
      <c r="F234">
        <v>107</v>
      </c>
      <c r="G234">
        <v>60</v>
      </c>
      <c r="H234">
        <v>26</v>
      </c>
      <c r="I234">
        <v>6</v>
      </c>
      <c r="J234">
        <v>15</v>
      </c>
      <c r="K234">
        <v>60</v>
      </c>
      <c r="L234">
        <v>63</v>
      </c>
      <c r="M234">
        <v>34</v>
      </c>
      <c r="N234">
        <v>1</v>
      </c>
      <c r="O234">
        <v>113</v>
      </c>
      <c r="P234">
        <v>6</v>
      </c>
      <c r="Q234">
        <v>2</v>
      </c>
      <c r="R234">
        <v>1</v>
      </c>
      <c r="S234">
        <v>7</v>
      </c>
      <c r="T234">
        <v>4</v>
      </c>
      <c r="U234">
        <v>2</v>
      </c>
      <c r="V234">
        <v>0.26616899999999999</v>
      </c>
      <c r="W234">
        <v>7.64045E-2</v>
      </c>
      <c r="X234">
        <v>0.25393300000000002</v>
      </c>
      <c r="Y234">
        <v>0.30088500000000001</v>
      </c>
      <c r="Z234">
        <v>0.33108100000000001</v>
      </c>
      <c r="AA234">
        <v>0.47263699999999997</v>
      </c>
      <c r="AB234">
        <v>0.343308</v>
      </c>
      <c r="AC234">
        <v>0.80371800000000004</v>
      </c>
      <c r="AD234">
        <v>0.20646800000000001</v>
      </c>
      <c r="AE234">
        <v>5.54054</v>
      </c>
      <c r="AF234">
        <v>0.33333299999999999</v>
      </c>
      <c r="AH234">
        <v>-0.80696299999999999</v>
      </c>
      <c r="AI234">
        <v>63.435400000000001</v>
      </c>
      <c r="AJ234">
        <v>9.2147299999999994</v>
      </c>
      <c r="AK234">
        <v>100.33199999999999</v>
      </c>
      <c r="AL234">
        <v>-0.80696299999999999</v>
      </c>
      <c r="AM234">
        <v>6.4</v>
      </c>
      <c r="AN234">
        <v>-0.62401746213436105</v>
      </c>
      <c r="AO234">
        <v>1.4947972297668399</v>
      </c>
      <c r="AP234">
        <v>1.5986800000000001</v>
      </c>
    </row>
    <row r="235" spans="1:42" x14ac:dyDescent="0.45">
      <c r="A235" t="s">
        <v>484</v>
      </c>
      <c r="B235" t="s">
        <v>34</v>
      </c>
      <c r="C235">
        <v>118</v>
      </c>
      <c r="D235">
        <v>516</v>
      </c>
      <c r="E235">
        <v>453</v>
      </c>
      <c r="F235">
        <v>91</v>
      </c>
      <c r="G235">
        <v>55</v>
      </c>
      <c r="H235">
        <v>18</v>
      </c>
      <c r="I235">
        <v>2</v>
      </c>
      <c r="J235">
        <v>16</v>
      </c>
      <c r="K235">
        <v>55</v>
      </c>
      <c r="L235">
        <v>57</v>
      </c>
      <c r="M235">
        <v>53</v>
      </c>
      <c r="N235">
        <v>0</v>
      </c>
      <c r="O235">
        <v>184</v>
      </c>
      <c r="P235">
        <v>4</v>
      </c>
      <c r="Q235">
        <v>5</v>
      </c>
      <c r="R235">
        <v>1</v>
      </c>
      <c r="S235">
        <v>8</v>
      </c>
      <c r="T235">
        <v>14</v>
      </c>
      <c r="U235">
        <v>5</v>
      </c>
      <c r="V235">
        <v>0.20088300000000001</v>
      </c>
      <c r="W235">
        <v>0.102713</v>
      </c>
      <c r="X235">
        <v>0.35658899999999999</v>
      </c>
      <c r="Y235">
        <v>0.28804299999999999</v>
      </c>
      <c r="Z235">
        <v>0.287379</v>
      </c>
      <c r="AA235">
        <v>0.355408</v>
      </c>
      <c r="AB235">
        <v>0.283335</v>
      </c>
      <c r="AC235">
        <v>0.642787</v>
      </c>
      <c r="AD235">
        <v>0.154525</v>
      </c>
      <c r="AE235">
        <v>5.09063</v>
      </c>
      <c r="AF235">
        <v>0.29069800000000001</v>
      </c>
      <c r="AH235">
        <v>-0.17336399999999999</v>
      </c>
      <c r="AI235">
        <v>47.855499999999999</v>
      </c>
      <c r="AJ235">
        <v>-15.0161</v>
      </c>
      <c r="AK235">
        <v>79.732100000000003</v>
      </c>
      <c r="AL235">
        <v>-0.17336399999999999</v>
      </c>
      <c r="AM235">
        <v>9.3000000000000007</v>
      </c>
      <c r="AN235">
        <v>-12.7045272290706</v>
      </c>
      <c r="AO235">
        <v>11.1959437131881</v>
      </c>
      <c r="AP235">
        <v>1.5971900000000001</v>
      </c>
    </row>
    <row r="236" spans="1:42" x14ac:dyDescent="0.45">
      <c r="A236" t="s">
        <v>485</v>
      </c>
      <c r="B236" t="s">
        <v>113</v>
      </c>
      <c r="C236">
        <v>144</v>
      </c>
      <c r="D236">
        <v>584</v>
      </c>
      <c r="E236">
        <v>551</v>
      </c>
      <c r="F236">
        <v>145</v>
      </c>
      <c r="G236">
        <v>104</v>
      </c>
      <c r="H236">
        <v>25</v>
      </c>
      <c r="I236">
        <v>7</v>
      </c>
      <c r="J236">
        <v>9</v>
      </c>
      <c r="K236">
        <v>71</v>
      </c>
      <c r="L236">
        <v>66</v>
      </c>
      <c r="M236">
        <v>27</v>
      </c>
      <c r="N236">
        <v>0</v>
      </c>
      <c r="O236">
        <v>107</v>
      </c>
      <c r="P236">
        <v>3</v>
      </c>
      <c r="Q236">
        <v>3</v>
      </c>
      <c r="R236">
        <v>0</v>
      </c>
      <c r="S236">
        <v>15</v>
      </c>
      <c r="T236">
        <v>14</v>
      </c>
      <c r="U236">
        <v>2</v>
      </c>
      <c r="V236">
        <v>0.263158</v>
      </c>
      <c r="W236">
        <v>4.62329E-2</v>
      </c>
      <c r="X236">
        <v>0.18321899999999999</v>
      </c>
      <c r="Y236">
        <v>0.252336</v>
      </c>
      <c r="Z236">
        <v>0.29965799999999998</v>
      </c>
      <c r="AA236">
        <v>0.38294</v>
      </c>
      <c r="AB236">
        <v>0.29599999999999999</v>
      </c>
      <c r="AC236">
        <v>0.68259800000000004</v>
      </c>
      <c r="AD236">
        <v>0.119782</v>
      </c>
      <c r="AE236">
        <v>6.7088099999999997</v>
      </c>
      <c r="AF236">
        <v>0.310502</v>
      </c>
      <c r="AH236">
        <v>0.92335699999999998</v>
      </c>
      <c r="AI236">
        <v>60.305100000000003</v>
      </c>
      <c r="AJ236">
        <v>-10.851900000000001</v>
      </c>
      <c r="AK236">
        <v>90.787899999999993</v>
      </c>
      <c r="AL236">
        <v>0.92335699999999998</v>
      </c>
      <c r="AM236">
        <v>-4.8</v>
      </c>
      <c r="AN236">
        <v>-5.5228649377822796</v>
      </c>
      <c r="AO236">
        <v>1.63738965988159</v>
      </c>
      <c r="AP236">
        <v>1.5904700000000001</v>
      </c>
    </row>
    <row r="237" spans="1:42" x14ac:dyDescent="0.45">
      <c r="A237" t="s">
        <v>486</v>
      </c>
      <c r="B237" t="s">
        <v>28</v>
      </c>
      <c r="C237">
        <v>117</v>
      </c>
      <c r="D237">
        <v>533</v>
      </c>
      <c r="E237">
        <v>460</v>
      </c>
      <c r="F237">
        <v>110</v>
      </c>
      <c r="G237">
        <v>78</v>
      </c>
      <c r="H237">
        <v>21</v>
      </c>
      <c r="I237">
        <v>4</v>
      </c>
      <c r="J237">
        <v>7</v>
      </c>
      <c r="K237">
        <v>74</v>
      </c>
      <c r="L237">
        <v>53</v>
      </c>
      <c r="M237">
        <v>64</v>
      </c>
      <c r="N237">
        <v>0</v>
      </c>
      <c r="O237">
        <v>114</v>
      </c>
      <c r="P237">
        <v>5</v>
      </c>
      <c r="Q237">
        <v>4</v>
      </c>
      <c r="R237">
        <v>0</v>
      </c>
      <c r="S237">
        <v>13</v>
      </c>
      <c r="T237">
        <v>8</v>
      </c>
      <c r="U237">
        <v>3</v>
      </c>
      <c r="V237">
        <v>0.23913000000000001</v>
      </c>
      <c r="W237">
        <v>0.120075</v>
      </c>
      <c r="X237">
        <v>0.21388399999999999</v>
      </c>
      <c r="Y237">
        <v>0.56140400000000001</v>
      </c>
      <c r="Z237">
        <v>0.33583499999999999</v>
      </c>
      <c r="AA237">
        <v>0.34782600000000002</v>
      </c>
      <c r="AB237">
        <v>0.30662099999999998</v>
      </c>
      <c r="AC237">
        <v>0.68366099999999996</v>
      </c>
      <c r="AD237">
        <v>0.108696</v>
      </c>
      <c r="AE237">
        <v>5.47349</v>
      </c>
      <c r="AF237">
        <v>0.300292</v>
      </c>
      <c r="AH237">
        <v>-0.79888700000000001</v>
      </c>
      <c r="AI237">
        <v>59.739899999999999</v>
      </c>
      <c r="AJ237">
        <v>-5.2030500000000002</v>
      </c>
      <c r="AK237">
        <v>93.0655</v>
      </c>
      <c r="AL237">
        <v>-0.79888700000000001</v>
      </c>
      <c r="AM237">
        <v>1.2</v>
      </c>
      <c r="AN237">
        <v>-5.3777680397033603</v>
      </c>
      <c r="AO237">
        <v>3.1584068536758401</v>
      </c>
      <c r="AP237">
        <v>1.58951</v>
      </c>
    </row>
    <row r="238" spans="1:42" x14ac:dyDescent="0.45">
      <c r="A238" t="s">
        <v>487</v>
      </c>
      <c r="B238" t="s">
        <v>63</v>
      </c>
      <c r="C238">
        <v>96</v>
      </c>
      <c r="D238">
        <v>405</v>
      </c>
      <c r="E238">
        <v>372</v>
      </c>
      <c r="F238">
        <v>91</v>
      </c>
      <c r="G238">
        <v>64</v>
      </c>
      <c r="H238">
        <v>15</v>
      </c>
      <c r="I238">
        <v>1</v>
      </c>
      <c r="J238">
        <v>11</v>
      </c>
      <c r="K238">
        <v>43</v>
      </c>
      <c r="L238">
        <v>46</v>
      </c>
      <c r="M238">
        <v>27</v>
      </c>
      <c r="N238">
        <v>0</v>
      </c>
      <c r="O238">
        <v>94</v>
      </c>
      <c r="P238">
        <v>3</v>
      </c>
      <c r="Q238">
        <v>3</v>
      </c>
      <c r="R238">
        <v>0</v>
      </c>
      <c r="S238">
        <v>12</v>
      </c>
      <c r="T238">
        <v>3</v>
      </c>
      <c r="U238">
        <v>1</v>
      </c>
      <c r="V238">
        <v>0.24462400000000001</v>
      </c>
      <c r="W238">
        <v>6.6666699999999995E-2</v>
      </c>
      <c r="X238">
        <v>0.232099</v>
      </c>
      <c r="Y238">
        <v>0.28723399999999999</v>
      </c>
      <c r="Z238">
        <v>0.298765</v>
      </c>
      <c r="AA238">
        <v>0.37903199999999998</v>
      </c>
      <c r="AB238">
        <v>0.29560500000000001</v>
      </c>
      <c r="AC238">
        <v>0.67779800000000001</v>
      </c>
      <c r="AD238">
        <v>0.134409</v>
      </c>
      <c r="AE238">
        <v>3.3725900000000002</v>
      </c>
      <c r="AF238">
        <v>0.296296</v>
      </c>
      <c r="AH238">
        <v>-0.54635999999999996</v>
      </c>
      <c r="AI238">
        <v>41.688200000000002</v>
      </c>
      <c r="AJ238">
        <v>-7.6586499999999997</v>
      </c>
      <c r="AK238">
        <v>83.075000000000003</v>
      </c>
      <c r="AL238">
        <v>-0.54635999999999996</v>
      </c>
      <c r="AM238">
        <v>3.7</v>
      </c>
      <c r="AN238">
        <v>-9.0382047891616804</v>
      </c>
      <c r="AO238">
        <v>11.1404764652252</v>
      </c>
      <c r="AP238">
        <v>1.58558</v>
      </c>
    </row>
    <row r="239" spans="1:42" x14ac:dyDescent="0.45">
      <c r="A239" t="s">
        <v>488</v>
      </c>
      <c r="B239" t="s">
        <v>63</v>
      </c>
      <c r="C239">
        <v>121</v>
      </c>
      <c r="D239">
        <v>464</v>
      </c>
      <c r="E239">
        <v>409</v>
      </c>
      <c r="F239">
        <v>102</v>
      </c>
      <c r="G239">
        <v>73</v>
      </c>
      <c r="H239">
        <v>20</v>
      </c>
      <c r="I239">
        <v>2</v>
      </c>
      <c r="J239">
        <v>7</v>
      </c>
      <c r="K239">
        <v>60</v>
      </c>
      <c r="L239">
        <v>47</v>
      </c>
      <c r="M239">
        <v>46</v>
      </c>
      <c r="N239">
        <v>0</v>
      </c>
      <c r="O239">
        <v>108</v>
      </c>
      <c r="P239">
        <v>5</v>
      </c>
      <c r="Q239">
        <v>4</v>
      </c>
      <c r="R239">
        <v>0</v>
      </c>
      <c r="S239">
        <v>9</v>
      </c>
      <c r="T239">
        <v>10</v>
      </c>
      <c r="U239">
        <v>4</v>
      </c>
      <c r="V239">
        <v>0.249389</v>
      </c>
      <c r="W239">
        <v>9.9137900000000001E-2</v>
      </c>
      <c r="X239">
        <v>0.23275899999999999</v>
      </c>
      <c r="Y239">
        <v>0.42592600000000003</v>
      </c>
      <c r="Z239">
        <v>0.32974100000000001</v>
      </c>
      <c r="AA239">
        <v>0.35941299999999998</v>
      </c>
      <c r="AB239">
        <v>0.30626799999999998</v>
      </c>
      <c r="AC239">
        <v>0.68915499999999996</v>
      </c>
      <c r="AD239">
        <v>0.110024</v>
      </c>
      <c r="AE239">
        <v>5.1223599999999996</v>
      </c>
      <c r="AF239">
        <v>0.31879200000000002</v>
      </c>
      <c r="AH239">
        <v>-0.64374699999999996</v>
      </c>
      <c r="AI239">
        <v>51.8703</v>
      </c>
      <c r="AJ239">
        <v>-4.6653599999999997</v>
      </c>
      <c r="AK239">
        <v>90.223200000000006</v>
      </c>
      <c r="AL239">
        <v>-0.64374699999999996</v>
      </c>
      <c r="AM239">
        <v>4.5999999999999996</v>
      </c>
      <c r="AN239">
        <v>-6.2636848688125601</v>
      </c>
      <c r="AO239">
        <v>6.3048794269561697</v>
      </c>
      <c r="AP239">
        <v>1.5805100000000001</v>
      </c>
    </row>
    <row r="240" spans="1:42" x14ac:dyDescent="0.45">
      <c r="A240" t="s">
        <v>489</v>
      </c>
      <c r="B240" t="s">
        <v>25</v>
      </c>
      <c r="C240">
        <v>108</v>
      </c>
      <c r="D240">
        <v>475</v>
      </c>
      <c r="E240">
        <v>426</v>
      </c>
      <c r="F240">
        <v>97</v>
      </c>
      <c r="G240">
        <v>58</v>
      </c>
      <c r="H240">
        <v>21</v>
      </c>
      <c r="I240">
        <v>1</v>
      </c>
      <c r="J240">
        <v>17</v>
      </c>
      <c r="K240">
        <v>51</v>
      </c>
      <c r="L240">
        <v>63</v>
      </c>
      <c r="M240">
        <v>40</v>
      </c>
      <c r="N240">
        <v>1</v>
      </c>
      <c r="O240">
        <v>125</v>
      </c>
      <c r="P240">
        <v>6</v>
      </c>
      <c r="Q240">
        <v>3</v>
      </c>
      <c r="R240">
        <v>0</v>
      </c>
      <c r="S240">
        <v>8</v>
      </c>
      <c r="T240">
        <v>5</v>
      </c>
      <c r="U240">
        <v>1</v>
      </c>
      <c r="V240">
        <v>0.22770000000000001</v>
      </c>
      <c r="W240">
        <v>8.4210499999999994E-2</v>
      </c>
      <c r="X240">
        <v>0.263158</v>
      </c>
      <c r="Y240">
        <v>0.32</v>
      </c>
      <c r="Z240">
        <v>0.30105300000000002</v>
      </c>
      <c r="AA240">
        <v>0.40140799999999999</v>
      </c>
      <c r="AB240">
        <v>0.304728</v>
      </c>
      <c r="AC240">
        <v>0.702461</v>
      </c>
      <c r="AD240">
        <v>0.173709</v>
      </c>
      <c r="AE240">
        <v>3.7244799999999998</v>
      </c>
      <c r="AF240">
        <v>0.27874599999999999</v>
      </c>
      <c r="AH240">
        <v>-0.21570600000000001</v>
      </c>
      <c r="AI240">
        <v>52.4923</v>
      </c>
      <c r="AJ240">
        <v>-5.3836599999999999</v>
      </c>
      <c r="AK240">
        <v>94.322199999999995</v>
      </c>
      <c r="AL240">
        <v>-0.21570600000000001</v>
      </c>
      <c r="AM240">
        <v>-5.6</v>
      </c>
      <c r="AN240">
        <v>-3.4472330957651098</v>
      </c>
      <c r="AO240">
        <v>3.1264843940734801</v>
      </c>
      <c r="AP240">
        <v>1.57677</v>
      </c>
    </row>
    <row r="241" spans="1:42" x14ac:dyDescent="0.45">
      <c r="A241" t="s">
        <v>490</v>
      </c>
      <c r="B241" t="s">
        <v>23</v>
      </c>
      <c r="C241">
        <v>103</v>
      </c>
      <c r="D241">
        <v>414</v>
      </c>
      <c r="E241">
        <v>368</v>
      </c>
      <c r="F241">
        <v>85</v>
      </c>
      <c r="G241">
        <v>50</v>
      </c>
      <c r="H241">
        <v>20</v>
      </c>
      <c r="I241">
        <v>2</v>
      </c>
      <c r="J241">
        <v>13</v>
      </c>
      <c r="K241">
        <v>52</v>
      </c>
      <c r="L241">
        <v>48</v>
      </c>
      <c r="M241">
        <v>33</v>
      </c>
      <c r="N241">
        <v>0</v>
      </c>
      <c r="O241">
        <v>112</v>
      </c>
      <c r="P241">
        <v>12</v>
      </c>
      <c r="Q241">
        <v>1</v>
      </c>
      <c r="R241">
        <v>0</v>
      </c>
      <c r="S241">
        <v>7</v>
      </c>
      <c r="T241">
        <v>11</v>
      </c>
      <c r="U241">
        <v>3</v>
      </c>
      <c r="V241">
        <v>0.23097799999999999</v>
      </c>
      <c r="W241">
        <v>7.9710100000000006E-2</v>
      </c>
      <c r="X241">
        <v>0.27053100000000002</v>
      </c>
      <c r="Y241">
        <v>0.29464299999999999</v>
      </c>
      <c r="Z241">
        <v>0.31401000000000001</v>
      </c>
      <c r="AA241">
        <v>0.40217399999999998</v>
      </c>
      <c r="AB241">
        <v>0.313695</v>
      </c>
      <c r="AC241">
        <v>0.71618400000000004</v>
      </c>
      <c r="AD241">
        <v>0.17119599999999999</v>
      </c>
      <c r="AE241">
        <v>5.8837400000000004</v>
      </c>
      <c r="AF241">
        <v>0.29508200000000001</v>
      </c>
      <c r="AH241">
        <v>0.20177899999999999</v>
      </c>
      <c r="AI241">
        <v>48.834600000000002</v>
      </c>
      <c r="AJ241">
        <v>-1.6088800000000001</v>
      </c>
      <c r="AK241">
        <v>100.584</v>
      </c>
      <c r="AL241">
        <v>0.20177899999999999</v>
      </c>
      <c r="AM241">
        <v>5.8</v>
      </c>
      <c r="AN241">
        <v>0.49132418632507302</v>
      </c>
      <c r="AO241">
        <v>1.2365078926086399</v>
      </c>
      <c r="AP241">
        <v>1.5744499999999999</v>
      </c>
    </row>
    <row r="242" spans="1:42" x14ac:dyDescent="0.45">
      <c r="A242" t="s">
        <v>491</v>
      </c>
      <c r="B242" t="s">
        <v>52</v>
      </c>
      <c r="C242">
        <v>137</v>
      </c>
      <c r="D242">
        <v>500</v>
      </c>
      <c r="E242">
        <v>422</v>
      </c>
      <c r="F242">
        <v>102</v>
      </c>
      <c r="G242">
        <v>76</v>
      </c>
      <c r="H242">
        <v>16</v>
      </c>
      <c r="I242">
        <v>4</v>
      </c>
      <c r="J242">
        <v>6</v>
      </c>
      <c r="K242">
        <v>65</v>
      </c>
      <c r="L242">
        <v>45</v>
      </c>
      <c r="M242">
        <v>56</v>
      </c>
      <c r="N242">
        <v>1</v>
      </c>
      <c r="O242">
        <v>97</v>
      </c>
      <c r="P242">
        <v>7</v>
      </c>
      <c r="Q242">
        <v>3</v>
      </c>
      <c r="R242">
        <v>12</v>
      </c>
      <c r="S242">
        <v>5</v>
      </c>
      <c r="T242">
        <v>12</v>
      </c>
      <c r="U242">
        <v>5</v>
      </c>
      <c r="V242">
        <v>0.241706</v>
      </c>
      <c r="W242">
        <v>0.112</v>
      </c>
      <c r="X242">
        <v>0.19400000000000001</v>
      </c>
      <c r="Y242">
        <v>0.57732000000000006</v>
      </c>
      <c r="Z242">
        <v>0.338115</v>
      </c>
      <c r="AA242">
        <v>0.34123199999999998</v>
      </c>
      <c r="AB242">
        <v>0.30519400000000002</v>
      </c>
      <c r="AC242">
        <v>0.67934700000000003</v>
      </c>
      <c r="AD242">
        <v>9.9526100000000006E-2</v>
      </c>
      <c r="AE242">
        <v>5.7578500000000004</v>
      </c>
      <c r="AF242">
        <v>0.29813699999999999</v>
      </c>
      <c r="AH242">
        <v>-0.77369699999999997</v>
      </c>
      <c r="AI242">
        <v>55.448999999999998</v>
      </c>
      <c r="AJ242">
        <v>-5.4731399999999999</v>
      </c>
      <c r="AK242">
        <v>89.504400000000004</v>
      </c>
      <c r="AL242">
        <v>-0.77369699999999997</v>
      </c>
      <c r="AM242">
        <v>0.5</v>
      </c>
      <c r="AN242">
        <v>-7.27490842342376</v>
      </c>
      <c r="AO242">
        <v>6.0114636421203604</v>
      </c>
      <c r="AP242">
        <v>1.5727199999999999</v>
      </c>
    </row>
    <row r="243" spans="1:42" x14ac:dyDescent="0.45">
      <c r="A243" t="s">
        <v>269</v>
      </c>
      <c r="B243" t="s">
        <v>23</v>
      </c>
      <c r="C243">
        <v>127</v>
      </c>
      <c r="D243">
        <v>466</v>
      </c>
      <c r="E243">
        <v>425</v>
      </c>
      <c r="F243">
        <v>107</v>
      </c>
      <c r="G243">
        <v>72</v>
      </c>
      <c r="H243">
        <v>21</v>
      </c>
      <c r="I243">
        <v>0</v>
      </c>
      <c r="J243">
        <v>14</v>
      </c>
      <c r="K243">
        <v>55</v>
      </c>
      <c r="L243">
        <v>58</v>
      </c>
      <c r="M243">
        <v>36</v>
      </c>
      <c r="N243">
        <v>0</v>
      </c>
      <c r="O243">
        <v>89</v>
      </c>
      <c r="P243">
        <v>2</v>
      </c>
      <c r="Q243">
        <v>3</v>
      </c>
      <c r="R243">
        <v>0</v>
      </c>
      <c r="S243">
        <v>12</v>
      </c>
      <c r="T243">
        <v>2</v>
      </c>
      <c r="U243">
        <v>1</v>
      </c>
      <c r="V243">
        <v>0.25176500000000002</v>
      </c>
      <c r="W243">
        <v>7.7253199999999994E-2</v>
      </c>
      <c r="X243">
        <v>0.19098699999999999</v>
      </c>
      <c r="Y243">
        <v>0.40449400000000002</v>
      </c>
      <c r="Z243">
        <v>0.31115900000000002</v>
      </c>
      <c r="AA243">
        <v>0.4</v>
      </c>
      <c r="AB243">
        <v>0.30949199999999999</v>
      </c>
      <c r="AC243">
        <v>0.71115899999999999</v>
      </c>
      <c r="AD243">
        <v>0.14823500000000001</v>
      </c>
      <c r="AE243">
        <v>2.52285</v>
      </c>
      <c r="AF243">
        <v>0.28615400000000002</v>
      </c>
      <c r="AH243">
        <v>-0.86964200000000003</v>
      </c>
      <c r="AI243">
        <v>53.341799999999999</v>
      </c>
      <c r="AJ243">
        <v>-3.4375599999999999</v>
      </c>
      <c r="AK243">
        <v>91.200199999999995</v>
      </c>
      <c r="AL243">
        <v>-0.86964200000000003</v>
      </c>
      <c r="AM243">
        <v>0.7</v>
      </c>
      <c r="AN243">
        <v>-5.9497779607772801</v>
      </c>
      <c r="AO243">
        <v>5.8366844058036804</v>
      </c>
      <c r="AP243">
        <v>1.5719099999999999</v>
      </c>
    </row>
    <row r="244" spans="1:42" x14ac:dyDescent="0.45">
      <c r="A244" t="s">
        <v>217</v>
      </c>
      <c r="B244" t="s">
        <v>30</v>
      </c>
      <c r="C244">
        <v>136</v>
      </c>
      <c r="D244">
        <v>564</v>
      </c>
      <c r="E244">
        <v>497</v>
      </c>
      <c r="F244">
        <v>124</v>
      </c>
      <c r="G244">
        <v>76</v>
      </c>
      <c r="H244">
        <v>29</v>
      </c>
      <c r="I244">
        <v>5</v>
      </c>
      <c r="J244">
        <v>14</v>
      </c>
      <c r="K244">
        <v>71</v>
      </c>
      <c r="L244">
        <v>64</v>
      </c>
      <c r="M244">
        <v>50</v>
      </c>
      <c r="N244">
        <v>3</v>
      </c>
      <c r="O244">
        <v>100</v>
      </c>
      <c r="P244">
        <v>11</v>
      </c>
      <c r="Q244">
        <v>5</v>
      </c>
      <c r="R244">
        <v>1</v>
      </c>
      <c r="S244">
        <v>6</v>
      </c>
      <c r="T244">
        <v>5</v>
      </c>
      <c r="U244">
        <v>1</v>
      </c>
      <c r="V244">
        <v>0.249497</v>
      </c>
      <c r="W244">
        <v>8.8652499999999995E-2</v>
      </c>
      <c r="X244">
        <v>0.17730499999999999</v>
      </c>
      <c r="Y244">
        <v>0.5</v>
      </c>
      <c r="Z244">
        <v>0.32859699999999997</v>
      </c>
      <c r="AA244">
        <v>0.41247499999999998</v>
      </c>
      <c r="AB244">
        <v>0.32095899999999999</v>
      </c>
      <c r="AC244">
        <v>0.74107199999999995</v>
      </c>
      <c r="AD244">
        <v>0.16297800000000001</v>
      </c>
      <c r="AE244">
        <v>5.23902</v>
      </c>
      <c r="AF244">
        <v>0.28350500000000001</v>
      </c>
      <c r="AH244">
        <v>-0.454565</v>
      </c>
      <c r="AI244">
        <v>69.930599999999998</v>
      </c>
      <c r="AJ244">
        <v>1.2104900000000001</v>
      </c>
      <c r="AK244">
        <v>105.517</v>
      </c>
      <c r="AL244">
        <v>-0.454565</v>
      </c>
      <c r="AM244">
        <v>3.5</v>
      </c>
      <c r="AN244">
        <v>3.4003450572490599</v>
      </c>
      <c r="AO244">
        <v>-6.8615522384643501</v>
      </c>
      <c r="AP244">
        <v>1.571</v>
      </c>
    </row>
    <row r="245" spans="1:42" x14ac:dyDescent="0.45">
      <c r="A245" t="s">
        <v>492</v>
      </c>
      <c r="C245">
        <v>107</v>
      </c>
      <c r="D245">
        <v>385</v>
      </c>
      <c r="E245">
        <v>341</v>
      </c>
      <c r="F245">
        <v>87</v>
      </c>
      <c r="G245">
        <v>59</v>
      </c>
      <c r="H245">
        <v>17</v>
      </c>
      <c r="I245">
        <v>2</v>
      </c>
      <c r="J245">
        <v>9</v>
      </c>
      <c r="K245">
        <v>49</v>
      </c>
      <c r="L245">
        <v>42</v>
      </c>
      <c r="M245">
        <v>30</v>
      </c>
      <c r="N245">
        <v>1</v>
      </c>
      <c r="O245">
        <v>68</v>
      </c>
      <c r="P245">
        <v>10</v>
      </c>
      <c r="Q245">
        <v>3</v>
      </c>
      <c r="R245">
        <v>1</v>
      </c>
      <c r="S245">
        <v>2</v>
      </c>
      <c r="T245">
        <v>8</v>
      </c>
      <c r="U245">
        <v>4</v>
      </c>
      <c r="V245">
        <v>0.25513200000000003</v>
      </c>
      <c r="W245">
        <v>7.7922099999999994E-2</v>
      </c>
      <c r="X245">
        <v>0.176623</v>
      </c>
      <c r="Y245">
        <v>0.44117600000000001</v>
      </c>
      <c r="Z245">
        <v>0.330729</v>
      </c>
      <c r="AA245">
        <v>0.39589400000000002</v>
      </c>
      <c r="AB245">
        <v>0.31809199999999999</v>
      </c>
      <c r="AC245">
        <v>0.72662400000000005</v>
      </c>
      <c r="AD245">
        <v>0.140762</v>
      </c>
      <c r="AE245">
        <v>5.0103200000000001</v>
      </c>
      <c r="AF245">
        <v>0.29213499999999998</v>
      </c>
      <c r="AH245">
        <v>-0.843414</v>
      </c>
      <c r="AI245">
        <v>46.819800000000001</v>
      </c>
      <c r="AJ245">
        <v>-9.0226600000000004E-2</v>
      </c>
      <c r="AK245">
        <v>103.824</v>
      </c>
      <c r="AL245">
        <v>-0.843414</v>
      </c>
      <c r="AM245">
        <v>0.3</v>
      </c>
      <c r="AN245">
        <v>0.92040556669235196</v>
      </c>
      <c r="AO245">
        <v>1.71460908651351</v>
      </c>
      <c r="AP245">
        <v>1.5667</v>
      </c>
    </row>
    <row r="246" spans="1:42" x14ac:dyDescent="0.45">
      <c r="A246" t="s">
        <v>493</v>
      </c>
      <c r="B246" t="s">
        <v>101</v>
      </c>
      <c r="C246">
        <v>119</v>
      </c>
      <c r="D246">
        <v>473</v>
      </c>
      <c r="E246">
        <v>423</v>
      </c>
      <c r="F246">
        <v>93</v>
      </c>
      <c r="G246">
        <v>56</v>
      </c>
      <c r="H246">
        <v>19</v>
      </c>
      <c r="I246">
        <v>0</v>
      </c>
      <c r="J246">
        <v>18</v>
      </c>
      <c r="K246">
        <v>61</v>
      </c>
      <c r="L246">
        <v>61</v>
      </c>
      <c r="M246">
        <v>41</v>
      </c>
      <c r="N246">
        <v>0</v>
      </c>
      <c r="O246">
        <v>141</v>
      </c>
      <c r="P246">
        <v>7</v>
      </c>
      <c r="Q246">
        <v>2</v>
      </c>
      <c r="R246">
        <v>0</v>
      </c>
      <c r="S246">
        <v>9</v>
      </c>
      <c r="T246">
        <v>4</v>
      </c>
      <c r="U246">
        <v>1</v>
      </c>
      <c r="V246">
        <v>0.219858</v>
      </c>
      <c r="W246">
        <v>8.6680800000000002E-2</v>
      </c>
      <c r="X246">
        <v>0.298097</v>
      </c>
      <c r="Y246">
        <v>0.29077999999999998</v>
      </c>
      <c r="Z246">
        <v>0.298097</v>
      </c>
      <c r="AA246">
        <v>0.39243499999999998</v>
      </c>
      <c r="AB246">
        <v>0.30177900000000002</v>
      </c>
      <c r="AC246">
        <v>0.69053200000000003</v>
      </c>
      <c r="AD246">
        <v>0.17257700000000001</v>
      </c>
      <c r="AE246">
        <v>3.52833</v>
      </c>
      <c r="AF246">
        <v>0.28195500000000001</v>
      </c>
      <c r="AH246">
        <v>-0.42341099999999998</v>
      </c>
      <c r="AI246">
        <v>51.112900000000003</v>
      </c>
      <c r="AJ246">
        <v>-6.5194099999999997</v>
      </c>
      <c r="AK246">
        <v>91.191699999999997</v>
      </c>
      <c r="AL246">
        <v>-0.42341099999999998</v>
      </c>
      <c r="AM246">
        <v>3.4</v>
      </c>
      <c r="AN246">
        <v>-5.5848622322082502</v>
      </c>
      <c r="AO246">
        <v>5.1379483938217101</v>
      </c>
      <c r="AP246">
        <v>1.5624100000000001</v>
      </c>
    </row>
    <row r="247" spans="1:42" x14ac:dyDescent="0.45">
      <c r="A247" t="s">
        <v>214</v>
      </c>
      <c r="B247" t="s">
        <v>215</v>
      </c>
      <c r="C247">
        <v>130</v>
      </c>
      <c r="D247">
        <v>491</v>
      </c>
      <c r="E247">
        <v>446</v>
      </c>
      <c r="F247">
        <v>115</v>
      </c>
      <c r="G247">
        <v>79</v>
      </c>
      <c r="H247">
        <v>18</v>
      </c>
      <c r="I247">
        <v>4</v>
      </c>
      <c r="J247">
        <v>14</v>
      </c>
      <c r="K247">
        <v>58</v>
      </c>
      <c r="L247">
        <v>58</v>
      </c>
      <c r="M247">
        <v>36</v>
      </c>
      <c r="N247">
        <v>0</v>
      </c>
      <c r="O247">
        <v>88</v>
      </c>
      <c r="P247">
        <v>5</v>
      </c>
      <c r="Q247">
        <v>3</v>
      </c>
      <c r="R247">
        <v>1</v>
      </c>
      <c r="S247">
        <v>8</v>
      </c>
      <c r="T247">
        <v>7</v>
      </c>
      <c r="U247">
        <v>4</v>
      </c>
      <c r="V247">
        <v>0.25784800000000002</v>
      </c>
      <c r="W247">
        <v>7.3319800000000004E-2</v>
      </c>
      <c r="X247">
        <v>0.179226</v>
      </c>
      <c r="Y247">
        <v>0.40909099999999998</v>
      </c>
      <c r="Z247">
        <v>0.31836700000000001</v>
      </c>
      <c r="AA247">
        <v>0.41031400000000001</v>
      </c>
      <c r="AB247">
        <v>0.31657800000000003</v>
      </c>
      <c r="AC247">
        <v>0.72868100000000002</v>
      </c>
      <c r="AD247">
        <v>0.15246599999999999</v>
      </c>
      <c r="AE247">
        <v>4.8129</v>
      </c>
      <c r="AF247">
        <v>0.29106599999999999</v>
      </c>
      <c r="AH247">
        <v>-1.2129300000000001</v>
      </c>
      <c r="AI247">
        <v>59.093000000000004</v>
      </c>
      <c r="AJ247">
        <v>-0.73248000000000002</v>
      </c>
      <c r="AK247">
        <v>98.555000000000007</v>
      </c>
      <c r="AL247">
        <v>-1.2129300000000001</v>
      </c>
      <c r="AM247">
        <v>-0.8</v>
      </c>
      <c r="AN247">
        <v>-2.06302678585052</v>
      </c>
      <c r="AO247">
        <v>1.0040858387947</v>
      </c>
      <c r="AP247">
        <v>1.55735</v>
      </c>
    </row>
    <row r="248" spans="1:42" x14ac:dyDescent="0.45">
      <c r="A248" t="s">
        <v>494</v>
      </c>
      <c r="B248" t="s">
        <v>149</v>
      </c>
      <c r="C248">
        <v>101</v>
      </c>
      <c r="D248">
        <v>382</v>
      </c>
      <c r="E248">
        <v>327</v>
      </c>
      <c r="F248">
        <v>77</v>
      </c>
      <c r="G248">
        <v>55</v>
      </c>
      <c r="H248">
        <v>13</v>
      </c>
      <c r="I248">
        <v>0</v>
      </c>
      <c r="J248">
        <v>9</v>
      </c>
      <c r="K248">
        <v>34</v>
      </c>
      <c r="L248">
        <v>35</v>
      </c>
      <c r="M248">
        <v>49</v>
      </c>
      <c r="N248">
        <v>1</v>
      </c>
      <c r="O248">
        <v>81</v>
      </c>
      <c r="P248">
        <v>3</v>
      </c>
      <c r="Q248">
        <v>3</v>
      </c>
      <c r="R248">
        <v>0</v>
      </c>
      <c r="S248">
        <v>11</v>
      </c>
      <c r="T248">
        <v>0</v>
      </c>
      <c r="U248">
        <v>1</v>
      </c>
      <c r="V248">
        <v>0.23547399999999999</v>
      </c>
      <c r="W248">
        <v>0.128272</v>
      </c>
      <c r="X248">
        <v>0.21204200000000001</v>
      </c>
      <c r="Y248">
        <v>0.60493799999999998</v>
      </c>
      <c r="Z248">
        <v>0.337696</v>
      </c>
      <c r="AA248">
        <v>0.357798</v>
      </c>
      <c r="AB248">
        <v>0.31056899999999998</v>
      </c>
      <c r="AC248">
        <v>0.69549399999999995</v>
      </c>
      <c r="AD248">
        <v>0.122324</v>
      </c>
      <c r="AE248">
        <v>1.0606800000000001</v>
      </c>
      <c r="AF248">
        <v>0.283333</v>
      </c>
      <c r="AH248">
        <v>-1.23882</v>
      </c>
      <c r="AI248">
        <v>44.067999999999998</v>
      </c>
      <c r="AJ248">
        <v>-2.4765199999999998</v>
      </c>
      <c r="AK248">
        <v>91.939099999999996</v>
      </c>
      <c r="AL248">
        <v>-1.23882</v>
      </c>
      <c r="AM248">
        <v>0.5</v>
      </c>
      <c r="AN248">
        <v>-5.0535832643508902</v>
      </c>
      <c r="AO248">
        <v>7.5179305076599103</v>
      </c>
      <c r="AP248">
        <v>1.54355</v>
      </c>
    </row>
    <row r="249" spans="1:42" x14ac:dyDescent="0.45">
      <c r="A249" t="s">
        <v>495</v>
      </c>
      <c r="B249" t="s">
        <v>101</v>
      </c>
      <c r="C249">
        <v>125</v>
      </c>
      <c r="D249">
        <v>457</v>
      </c>
      <c r="E249">
        <v>384</v>
      </c>
      <c r="F249">
        <v>95</v>
      </c>
      <c r="G249">
        <v>62</v>
      </c>
      <c r="H249">
        <v>16</v>
      </c>
      <c r="I249">
        <v>2</v>
      </c>
      <c r="J249">
        <v>15</v>
      </c>
      <c r="K249">
        <v>59</v>
      </c>
      <c r="L249">
        <v>50</v>
      </c>
      <c r="M249">
        <v>60</v>
      </c>
      <c r="N249">
        <v>2</v>
      </c>
      <c r="O249">
        <v>89</v>
      </c>
      <c r="P249">
        <v>7</v>
      </c>
      <c r="Q249">
        <v>3</v>
      </c>
      <c r="R249">
        <v>3</v>
      </c>
      <c r="S249">
        <v>4</v>
      </c>
      <c r="T249">
        <v>3</v>
      </c>
      <c r="U249">
        <v>1</v>
      </c>
      <c r="V249">
        <v>0.247396</v>
      </c>
      <c r="W249">
        <v>0.13129099999999999</v>
      </c>
      <c r="X249">
        <v>0.194748</v>
      </c>
      <c r="Y249">
        <v>0.67415700000000001</v>
      </c>
      <c r="Z249">
        <v>0.35682799999999998</v>
      </c>
      <c r="AA249">
        <v>0.41666700000000001</v>
      </c>
      <c r="AB249">
        <v>0.33907300000000001</v>
      </c>
      <c r="AC249">
        <v>0.77349500000000004</v>
      </c>
      <c r="AD249">
        <v>0.169271</v>
      </c>
      <c r="AE249">
        <v>3.8177300000000001</v>
      </c>
      <c r="AF249">
        <v>0.28268599999999999</v>
      </c>
      <c r="AH249">
        <v>-0.80062900000000004</v>
      </c>
      <c r="AI249">
        <v>63.538699999999999</v>
      </c>
      <c r="AJ249">
        <v>7.8558700000000004</v>
      </c>
      <c r="AK249">
        <v>116.193</v>
      </c>
      <c r="AL249">
        <v>-0.80062900000000004</v>
      </c>
      <c r="AM249">
        <v>-0.1</v>
      </c>
      <c r="AN249">
        <v>8.3672637343406606</v>
      </c>
      <c r="AO249">
        <v>-8.4957967773079801</v>
      </c>
      <c r="AP249">
        <v>1.5398000000000001</v>
      </c>
    </row>
    <row r="250" spans="1:42" x14ac:dyDescent="0.45">
      <c r="A250" t="s">
        <v>235</v>
      </c>
      <c r="B250" t="s">
        <v>196</v>
      </c>
      <c r="C250">
        <v>116</v>
      </c>
      <c r="D250">
        <v>446</v>
      </c>
      <c r="E250">
        <v>400</v>
      </c>
      <c r="F250">
        <v>97</v>
      </c>
      <c r="G250">
        <v>62</v>
      </c>
      <c r="H250">
        <v>23</v>
      </c>
      <c r="I250">
        <v>2</v>
      </c>
      <c r="J250">
        <v>10</v>
      </c>
      <c r="K250">
        <v>51</v>
      </c>
      <c r="L250">
        <v>45</v>
      </c>
      <c r="M250">
        <v>37</v>
      </c>
      <c r="N250">
        <v>0</v>
      </c>
      <c r="O250">
        <v>84</v>
      </c>
      <c r="P250">
        <v>6</v>
      </c>
      <c r="Q250">
        <v>3</v>
      </c>
      <c r="R250">
        <v>0</v>
      </c>
      <c r="S250">
        <v>7</v>
      </c>
      <c r="T250">
        <v>5</v>
      </c>
      <c r="U250">
        <v>2</v>
      </c>
      <c r="V250">
        <v>0.24249999999999999</v>
      </c>
      <c r="W250">
        <v>8.2959599999999994E-2</v>
      </c>
      <c r="X250">
        <v>0.18834100000000001</v>
      </c>
      <c r="Y250">
        <v>0.44047599999999998</v>
      </c>
      <c r="Z250">
        <v>0.31390099999999999</v>
      </c>
      <c r="AA250">
        <v>0.38500000000000001</v>
      </c>
      <c r="AB250">
        <v>0.30629400000000001</v>
      </c>
      <c r="AC250">
        <v>0.69890099999999999</v>
      </c>
      <c r="AD250">
        <v>0.14249999999999999</v>
      </c>
      <c r="AE250">
        <v>4.35351</v>
      </c>
      <c r="AF250">
        <v>0.281553</v>
      </c>
      <c r="AH250">
        <v>-0.65319400000000005</v>
      </c>
      <c r="AI250">
        <v>49.867600000000003</v>
      </c>
      <c r="AJ250">
        <v>-4.4749299999999996</v>
      </c>
      <c r="AK250">
        <v>97.9846</v>
      </c>
      <c r="AL250">
        <v>-0.65319400000000005</v>
      </c>
      <c r="AM250">
        <v>0.3</v>
      </c>
      <c r="AN250">
        <v>-1.7302488088607699</v>
      </c>
      <c r="AO250">
        <v>1.9387419819831799</v>
      </c>
      <c r="AP250">
        <v>1.5313300000000001</v>
      </c>
    </row>
    <row r="251" spans="1:42" x14ac:dyDescent="0.45">
      <c r="A251" t="s">
        <v>496</v>
      </c>
      <c r="B251" t="s">
        <v>44</v>
      </c>
      <c r="C251">
        <v>122</v>
      </c>
      <c r="D251">
        <v>491</v>
      </c>
      <c r="E251">
        <v>455</v>
      </c>
      <c r="F251">
        <v>113</v>
      </c>
      <c r="G251">
        <v>70</v>
      </c>
      <c r="H251">
        <v>25</v>
      </c>
      <c r="I251">
        <v>3</v>
      </c>
      <c r="J251">
        <v>15</v>
      </c>
      <c r="K251">
        <v>59</v>
      </c>
      <c r="L251">
        <v>61</v>
      </c>
      <c r="M251">
        <v>26</v>
      </c>
      <c r="N251">
        <v>1</v>
      </c>
      <c r="O251">
        <v>132</v>
      </c>
      <c r="P251">
        <v>6</v>
      </c>
      <c r="Q251">
        <v>3</v>
      </c>
      <c r="R251">
        <v>1</v>
      </c>
      <c r="S251">
        <v>9</v>
      </c>
      <c r="T251">
        <v>9</v>
      </c>
      <c r="U251">
        <v>5</v>
      </c>
      <c r="V251">
        <v>0.24835199999999999</v>
      </c>
      <c r="W251">
        <v>5.2953199999999999E-2</v>
      </c>
      <c r="X251">
        <v>0.26883899999999999</v>
      </c>
      <c r="Y251">
        <v>0.19697000000000001</v>
      </c>
      <c r="Z251">
        <v>0.29591800000000001</v>
      </c>
      <c r="AA251">
        <v>0.415385</v>
      </c>
      <c r="AB251">
        <v>0.305508</v>
      </c>
      <c r="AC251">
        <v>0.71130300000000002</v>
      </c>
      <c r="AD251">
        <v>0.16703299999999999</v>
      </c>
      <c r="AE251">
        <v>5.1097900000000003</v>
      </c>
      <c r="AF251">
        <v>0.31511299999999998</v>
      </c>
      <c r="AH251">
        <v>-1.0886100000000001</v>
      </c>
      <c r="AI251">
        <v>54.578600000000002</v>
      </c>
      <c r="AJ251">
        <v>-5.2469000000000001</v>
      </c>
      <c r="AK251">
        <v>90.384</v>
      </c>
      <c r="AL251">
        <v>-1.0886100000000001</v>
      </c>
      <c r="AM251">
        <v>0</v>
      </c>
      <c r="AN251">
        <v>-6.7458966970443699</v>
      </c>
      <c r="AO251">
        <v>5.4122576713562003</v>
      </c>
      <c r="AP251">
        <v>1.52996</v>
      </c>
    </row>
    <row r="252" spans="1:42" x14ac:dyDescent="0.45">
      <c r="A252" t="s">
        <v>497</v>
      </c>
      <c r="B252" t="s">
        <v>76</v>
      </c>
      <c r="C252">
        <v>114</v>
      </c>
      <c r="D252">
        <v>457</v>
      </c>
      <c r="E252">
        <v>411</v>
      </c>
      <c r="F252">
        <v>104</v>
      </c>
      <c r="G252">
        <v>63</v>
      </c>
      <c r="H252">
        <v>23</v>
      </c>
      <c r="I252">
        <v>2</v>
      </c>
      <c r="J252">
        <v>16</v>
      </c>
      <c r="K252">
        <v>57</v>
      </c>
      <c r="L252">
        <v>60</v>
      </c>
      <c r="M252">
        <v>40</v>
      </c>
      <c r="N252">
        <v>1</v>
      </c>
      <c r="O252">
        <v>109</v>
      </c>
      <c r="P252">
        <v>3</v>
      </c>
      <c r="Q252">
        <v>3</v>
      </c>
      <c r="R252">
        <v>0</v>
      </c>
      <c r="S252">
        <v>7</v>
      </c>
      <c r="T252">
        <v>6</v>
      </c>
      <c r="U252">
        <v>3</v>
      </c>
      <c r="V252">
        <v>0.25304100000000002</v>
      </c>
      <c r="W252">
        <v>8.7527300000000002E-2</v>
      </c>
      <c r="X252">
        <v>0.238512</v>
      </c>
      <c r="Y252">
        <v>0.36697200000000002</v>
      </c>
      <c r="Z252">
        <v>0.32166299999999998</v>
      </c>
      <c r="AA252">
        <v>0.43552299999999999</v>
      </c>
      <c r="AB252">
        <v>0.32615699999999997</v>
      </c>
      <c r="AC252">
        <v>0.75718600000000003</v>
      </c>
      <c r="AD252">
        <v>0.18248200000000001</v>
      </c>
      <c r="AE252">
        <v>4.3231200000000003</v>
      </c>
      <c r="AF252">
        <v>0.30449799999999999</v>
      </c>
      <c r="AH252">
        <v>-0.87527200000000005</v>
      </c>
      <c r="AI252">
        <v>58.636699999999998</v>
      </c>
      <c r="AJ252">
        <v>2.9538899999999999</v>
      </c>
      <c r="AK252">
        <v>100.929</v>
      </c>
      <c r="AL252">
        <v>-0.87527200000000005</v>
      </c>
      <c r="AM252">
        <v>-1.5</v>
      </c>
      <c r="AN252">
        <v>-0.36629915237426702</v>
      </c>
      <c r="AO252">
        <v>0.17915928363799999</v>
      </c>
      <c r="AP252">
        <v>1.5291300000000001</v>
      </c>
    </row>
    <row r="253" spans="1:42" x14ac:dyDescent="0.45">
      <c r="A253" t="s">
        <v>498</v>
      </c>
      <c r="B253" t="s">
        <v>36</v>
      </c>
      <c r="C253">
        <v>143</v>
      </c>
      <c r="D253">
        <v>533</v>
      </c>
      <c r="E253">
        <v>478</v>
      </c>
      <c r="F253">
        <v>119</v>
      </c>
      <c r="G253">
        <v>94</v>
      </c>
      <c r="H253">
        <v>21</v>
      </c>
      <c r="I253">
        <v>2</v>
      </c>
      <c r="J253">
        <v>2</v>
      </c>
      <c r="K253">
        <v>63</v>
      </c>
      <c r="L253">
        <v>36</v>
      </c>
      <c r="M253">
        <v>46</v>
      </c>
      <c r="N253">
        <v>0</v>
      </c>
      <c r="O253">
        <v>92</v>
      </c>
      <c r="P253">
        <v>2</v>
      </c>
      <c r="Q253">
        <v>4</v>
      </c>
      <c r="R253">
        <v>3</v>
      </c>
      <c r="S253">
        <v>8</v>
      </c>
      <c r="T253">
        <v>21</v>
      </c>
      <c r="U253">
        <v>5</v>
      </c>
      <c r="V253">
        <v>0.24895400000000001</v>
      </c>
      <c r="W253">
        <v>8.6303900000000003E-2</v>
      </c>
      <c r="X253">
        <v>0.17260800000000001</v>
      </c>
      <c r="Y253">
        <v>0.5</v>
      </c>
      <c r="Z253">
        <v>0.31509399999999999</v>
      </c>
      <c r="AA253">
        <v>0.31380799999999998</v>
      </c>
      <c r="AB253">
        <v>0.28242800000000001</v>
      </c>
      <c r="AC253">
        <v>0.62890199999999996</v>
      </c>
      <c r="AD253">
        <v>6.4853599999999997E-2</v>
      </c>
      <c r="AE253">
        <v>5.6756500000000001</v>
      </c>
      <c r="AF253">
        <v>0.30154599999999998</v>
      </c>
      <c r="AH253">
        <v>0.99548199999999998</v>
      </c>
      <c r="AI253">
        <v>49.030900000000003</v>
      </c>
      <c r="AJ253">
        <v>-15.912100000000001</v>
      </c>
      <c r="AK253">
        <v>78.911600000000007</v>
      </c>
      <c r="AL253">
        <v>0.99548199999999998</v>
      </c>
      <c r="AM253">
        <v>7.7</v>
      </c>
      <c r="AN253">
        <v>-12.4725076556205</v>
      </c>
      <c r="AO253">
        <v>9.6584066152572596</v>
      </c>
      <c r="AP253">
        <v>1.52458</v>
      </c>
    </row>
    <row r="254" spans="1:42" x14ac:dyDescent="0.45">
      <c r="A254" t="s">
        <v>499</v>
      </c>
      <c r="B254" t="s">
        <v>149</v>
      </c>
      <c r="C254">
        <v>115</v>
      </c>
      <c r="D254">
        <v>504</v>
      </c>
      <c r="E254">
        <v>450</v>
      </c>
      <c r="F254">
        <v>106</v>
      </c>
      <c r="G254">
        <v>62</v>
      </c>
      <c r="H254">
        <v>29</v>
      </c>
      <c r="I254">
        <v>5</v>
      </c>
      <c r="J254">
        <v>10</v>
      </c>
      <c r="K254">
        <v>60</v>
      </c>
      <c r="L254">
        <v>61</v>
      </c>
      <c r="M254">
        <v>41</v>
      </c>
      <c r="N254">
        <v>1</v>
      </c>
      <c r="O254">
        <v>142</v>
      </c>
      <c r="P254">
        <v>9</v>
      </c>
      <c r="Q254">
        <v>3</v>
      </c>
      <c r="R254">
        <v>1</v>
      </c>
      <c r="S254">
        <v>5</v>
      </c>
      <c r="T254">
        <v>3</v>
      </c>
      <c r="U254">
        <v>3</v>
      </c>
      <c r="V254">
        <v>0.23555599999999999</v>
      </c>
      <c r="W254">
        <v>8.1349199999999997E-2</v>
      </c>
      <c r="X254">
        <v>0.281746</v>
      </c>
      <c r="Y254">
        <v>0.28873199999999999</v>
      </c>
      <c r="Z254">
        <v>0.310139</v>
      </c>
      <c r="AA254">
        <v>0.38888899999999998</v>
      </c>
      <c r="AB254">
        <v>0.30486400000000002</v>
      </c>
      <c r="AC254">
        <v>0.69902799999999998</v>
      </c>
      <c r="AD254">
        <v>0.153333</v>
      </c>
      <c r="AE254">
        <v>4.84124</v>
      </c>
      <c r="AF254">
        <v>0.31893700000000003</v>
      </c>
      <c r="AH254">
        <v>-1.5215000000000001</v>
      </c>
      <c r="AI254">
        <v>55.754300000000001</v>
      </c>
      <c r="AJ254">
        <v>-5.6551600000000004</v>
      </c>
      <c r="AK254">
        <v>88.114900000000006</v>
      </c>
      <c r="AL254">
        <v>-1.5215000000000001</v>
      </c>
      <c r="AM254">
        <v>5.2</v>
      </c>
      <c r="AN254">
        <v>-8.9423116445541293</v>
      </c>
      <c r="AO254">
        <v>7.0518516302108702</v>
      </c>
      <c r="AP254">
        <v>1.5237799999999999</v>
      </c>
    </row>
    <row r="255" spans="1:42" x14ac:dyDescent="0.45">
      <c r="A255" t="s">
        <v>500</v>
      </c>
      <c r="B255" t="s">
        <v>56</v>
      </c>
      <c r="C255">
        <v>118</v>
      </c>
      <c r="D255">
        <v>519</v>
      </c>
      <c r="E255">
        <v>451</v>
      </c>
      <c r="F255">
        <v>111</v>
      </c>
      <c r="G255">
        <v>74</v>
      </c>
      <c r="H255">
        <v>24</v>
      </c>
      <c r="I255">
        <v>2</v>
      </c>
      <c r="J255">
        <v>11</v>
      </c>
      <c r="K255">
        <v>55</v>
      </c>
      <c r="L255">
        <v>64</v>
      </c>
      <c r="M255">
        <v>52</v>
      </c>
      <c r="N255">
        <v>0</v>
      </c>
      <c r="O255">
        <v>129</v>
      </c>
      <c r="P255">
        <v>10</v>
      </c>
      <c r="Q255">
        <v>5</v>
      </c>
      <c r="R255">
        <v>1</v>
      </c>
      <c r="S255">
        <v>7</v>
      </c>
      <c r="T255">
        <v>8</v>
      </c>
      <c r="U255">
        <v>2</v>
      </c>
      <c r="V255">
        <v>0.24612000000000001</v>
      </c>
      <c r="W255">
        <v>0.100193</v>
      </c>
      <c r="X255">
        <v>0.248555</v>
      </c>
      <c r="Y255">
        <v>0.40310099999999999</v>
      </c>
      <c r="Z255">
        <v>0.33397700000000002</v>
      </c>
      <c r="AA255">
        <v>0.38137500000000002</v>
      </c>
      <c r="AB255">
        <v>0.316193</v>
      </c>
      <c r="AC255">
        <v>0.71535199999999999</v>
      </c>
      <c r="AD255">
        <v>0.13525499999999999</v>
      </c>
      <c r="AE255">
        <v>4.4899399999999998</v>
      </c>
      <c r="AF255">
        <v>0.31645600000000002</v>
      </c>
      <c r="AH255">
        <v>-0.29205300000000001</v>
      </c>
      <c r="AI255">
        <v>62.296599999999998</v>
      </c>
      <c r="AJ255">
        <v>-0.94054899999999997</v>
      </c>
      <c r="AK255">
        <v>96.024100000000004</v>
      </c>
      <c r="AL255">
        <v>-0.29205300000000001</v>
      </c>
      <c r="AM255">
        <v>6.1</v>
      </c>
      <c r="AN255">
        <v>-2.76454389095306</v>
      </c>
      <c r="AO255">
        <v>0.37910032272338801</v>
      </c>
      <c r="AP255">
        <v>1.5199100000000001</v>
      </c>
    </row>
    <row r="256" spans="1:42" x14ac:dyDescent="0.45">
      <c r="A256" t="s">
        <v>279</v>
      </c>
      <c r="B256" t="s">
        <v>215</v>
      </c>
      <c r="C256">
        <v>107</v>
      </c>
      <c r="D256">
        <v>467</v>
      </c>
      <c r="E256">
        <v>400</v>
      </c>
      <c r="F256">
        <v>102</v>
      </c>
      <c r="G256">
        <v>65</v>
      </c>
      <c r="H256">
        <v>19</v>
      </c>
      <c r="I256">
        <v>2</v>
      </c>
      <c r="J256">
        <v>16</v>
      </c>
      <c r="K256">
        <v>72</v>
      </c>
      <c r="L256">
        <v>56</v>
      </c>
      <c r="M256">
        <v>58</v>
      </c>
      <c r="N256">
        <v>1</v>
      </c>
      <c r="O256">
        <v>82</v>
      </c>
      <c r="P256">
        <v>8</v>
      </c>
      <c r="Q256">
        <v>1</v>
      </c>
      <c r="R256">
        <v>0</v>
      </c>
      <c r="S256">
        <v>1</v>
      </c>
      <c r="T256">
        <v>2</v>
      </c>
      <c r="U256">
        <v>1</v>
      </c>
      <c r="V256">
        <v>0.255</v>
      </c>
      <c r="W256">
        <v>0.124197</v>
      </c>
      <c r="X256">
        <v>0.175589</v>
      </c>
      <c r="Y256">
        <v>0.70731699999999997</v>
      </c>
      <c r="Z256">
        <v>0.35974299999999998</v>
      </c>
      <c r="AA256">
        <v>0.4325</v>
      </c>
      <c r="AB256">
        <v>0.34694000000000003</v>
      </c>
      <c r="AC256">
        <v>0.79224300000000003</v>
      </c>
      <c r="AD256">
        <v>0.17749999999999999</v>
      </c>
      <c r="AE256">
        <v>3.9289100000000001</v>
      </c>
      <c r="AF256">
        <v>0.28382800000000002</v>
      </c>
      <c r="AH256">
        <v>-1.0237400000000001</v>
      </c>
      <c r="AI256">
        <v>67.980199999999996</v>
      </c>
      <c r="AJ256">
        <v>11.079000000000001</v>
      </c>
      <c r="AK256">
        <v>119.599</v>
      </c>
      <c r="AL256">
        <v>-1.0237400000000001</v>
      </c>
      <c r="AM256">
        <v>-2</v>
      </c>
      <c r="AN256">
        <v>9.9433836936950595</v>
      </c>
      <c r="AO256">
        <v>-10.579511642456</v>
      </c>
      <c r="AP256">
        <v>1.51823</v>
      </c>
    </row>
    <row r="257" spans="1:42" x14ac:dyDescent="0.45">
      <c r="A257" t="s">
        <v>501</v>
      </c>
      <c r="B257" t="s">
        <v>141</v>
      </c>
      <c r="C257">
        <v>102</v>
      </c>
      <c r="D257">
        <v>381</v>
      </c>
      <c r="E257">
        <v>339</v>
      </c>
      <c r="F257">
        <v>81</v>
      </c>
      <c r="G257">
        <v>53</v>
      </c>
      <c r="H257">
        <v>16</v>
      </c>
      <c r="I257">
        <v>1</v>
      </c>
      <c r="J257">
        <v>11</v>
      </c>
      <c r="K257">
        <v>44</v>
      </c>
      <c r="L257">
        <v>46</v>
      </c>
      <c r="M257">
        <v>33</v>
      </c>
      <c r="N257">
        <v>2</v>
      </c>
      <c r="O257">
        <v>89</v>
      </c>
      <c r="P257">
        <v>5</v>
      </c>
      <c r="Q257">
        <v>4</v>
      </c>
      <c r="R257">
        <v>0</v>
      </c>
      <c r="S257">
        <v>7</v>
      </c>
      <c r="T257">
        <v>4</v>
      </c>
      <c r="U257">
        <v>1</v>
      </c>
      <c r="V257">
        <v>0.23893800000000001</v>
      </c>
      <c r="W257">
        <v>8.6614200000000002E-2</v>
      </c>
      <c r="X257">
        <v>0.233596</v>
      </c>
      <c r="Y257">
        <v>0.37078699999999998</v>
      </c>
      <c r="Z257">
        <v>0.312336</v>
      </c>
      <c r="AA257">
        <v>0.38938099999999998</v>
      </c>
      <c r="AB257">
        <v>0.30472700000000003</v>
      </c>
      <c r="AC257">
        <v>0.70171600000000001</v>
      </c>
      <c r="AD257">
        <v>0.15044199999999999</v>
      </c>
      <c r="AE257">
        <v>4.1145699999999996</v>
      </c>
      <c r="AF257">
        <v>0.28806599999999999</v>
      </c>
      <c r="AH257">
        <v>-0.307834</v>
      </c>
      <c r="AI257">
        <v>42.104199999999999</v>
      </c>
      <c r="AJ257">
        <v>-4.3184100000000001</v>
      </c>
      <c r="AK257">
        <v>91.754199999999997</v>
      </c>
      <c r="AL257">
        <v>-0.307834</v>
      </c>
      <c r="AM257">
        <v>2.2000000000000002</v>
      </c>
      <c r="AN257">
        <v>-4.1998432874679503</v>
      </c>
      <c r="AO257">
        <v>6.3997356891632</v>
      </c>
      <c r="AP257">
        <v>1.5137799999999999</v>
      </c>
    </row>
    <row r="258" spans="1:42" x14ac:dyDescent="0.45">
      <c r="A258" t="s">
        <v>502</v>
      </c>
      <c r="B258" t="s">
        <v>25</v>
      </c>
      <c r="C258">
        <v>86</v>
      </c>
      <c r="D258">
        <v>277</v>
      </c>
      <c r="E258">
        <v>261</v>
      </c>
      <c r="F258">
        <v>62</v>
      </c>
      <c r="G258">
        <v>43</v>
      </c>
      <c r="H258">
        <v>12</v>
      </c>
      <c r="I258">
        <v>1</v>
      </c>
      <c r="J258">
        <v>6</v>
      </c>
      <c r="K258">
        <v>26</v>
      </c>
      <c r="L258">
        <v>31</v>
      </c>
      <c r="M258">
        <v>12</v>
      </c>
      <c r="N258">
        <v>0</v>
      </c>
      <c r="O258">
        <v>46</v>
      </c>
      <c r="P258">
        <v>1</v>
      </c>
      <c r="Q258">
        <v>2</v>
      </c>
      <c r="R258">
        <v>1</v>
      </c>
      <c r="S258">
        <v>8</v>
      </c>
      <c r="T258">
        <v>1</v>
      </c>
      <c r="U258">
        <v>1</v>
      </c>
      <c r="V258">
        <v>0.23754800000000001</v>
      </c>
      <c r="W258">
        <v>4.33213E-2</v>
      </c>
      <c r="X258">
        <v>0.16606499999999999</v>
      </c>
      <c r="Y258">
        <v>0.26086999999999999</v>
      </c>
      <c r="Z258">
        <v>0.27173900000000001</v>
      </c>
      <c r="AA258">
        <v>0.360153</v>
      </c>
      <c r="AB258">
        <v>0.27371200000000001</v>
      </c>
      <c r="AC258">
        <v>0.63189200000000001</v>
      </c>
      <c r="AD258">
        <v>0.12260500000000001</v>
      </c>
      <c r="AE258">
        <v>2.92367</v>
      </c>
      <c r="AF258">
        <v>0.265403</v>
      </c>
      <c r="AH258">
        <v>-0.65356499999999995</v>
      </c>
      <c r="AI258">
        <v>23.476199999999999</v>
      </c>
      <c r="AJ258">
        <v>-10.274699999999999</v>
      </c>
      <c r="AK258">
        <v>72.824600000000004</v>
      </c>
      <c r="AL258">
        <v>-0.65356499999999995</v>
      </c>
      <c r="AM258">
        <v>10.3</v>
      </c>
      <c r="AN258">
        <v>-9.6731954216957092</v>
      </c>
      <c r="AO258">
        <v>15.3889183998107</v>
      </c>
      <c r="AP258">
        <v>1.5081199999999999</v>
      </c>
    </row>
    <row r="259" spans="1:42" x14ac:dyDescent="0.45">
      <c r="A259" t="s">
        <v>503</v>
      </c>
      <c r="B259" t="s">
        <v>34</v>
      </c>
      <c r="C259">
        <v>129</v>
      </c>
      <c r="D259">
        <v>586</v>
      </c>
      <c r="E259">
        <v>534</v>
      </c>
      <c r="F259">
        <v>132</v>
      </c>
      <c r="G259">
        <v>88</v>
      </c>
      <c r="H259">
        <v>24</v>
      </c>
      <c r="I259">
        <v>3</v>
      </c>
      <c r="J259">
        <v>17</v>
      </c>
      <c r="K259">
        <v>78</v>
      </c>
      <c r="L259">
        <v>75</v>
      </c>
      <c r="M259">
        <v>41</v>
      </c>
      <c r="N259">
        <v>1</v>
      </c>
      <c r="O259">
        <v>142</v>
      </c>
      <c r="P259">
        <v>6</v>
      </c>
      <c r="Q259">
        <v>5</v>
      </c>
      <c r="R259">
        <v>0</v>
      </c>
      <c r="S259">
        <v>14</v>
      </c>
      <c r="T259">
        <v>7</v>
      </c>
      <c r="U259">
        <v>4</v>
      </c>
      <c r="V259">
        <v>0.24719099999999999</v>
      </c>
      <c r="W259">
        <v>6.9965899999999998E-2</v>
      </c>
      <c r="X259">
        <v>0.24232100000000001</v>
      </c>
      <c r="Y259">
        <v>0.28873199999999999</v>
      </c>
      <c r="Z259">
        <v>0.30546099999999998</v>
      </c>
      <c r="AA259">
        <v>0.39887600000000001</v>
      </c>
      <c r="AB259">
        <v>0.30509700000000001</v>
      </c>
      <c r="AC259">
        <v>0.70433699999999999</v>
      </c>
      <c r="AD259">
        <v>0.15168499999999999</v>
      </c>
      <c r="AE259">
        <v>4.8954000000000004</v>
      </c>
      <c r="AF259">
        <v>0.30263200000000001</v>
      </c>
      <c r="AH259">
        <v>-1.3208</v>
      </c>
      <c r="AI259">
        <v>64.938900000000004</v>
      </c>
      <c r="AJ259">
        <v>-6.46183</v>
      </c>
      <c r="AK259">
        <v>94.816199999999995</v>
      </c>
      <c r="AL259">
        <v>-1.3208</v>
      </c>
      <c r="AM259">
        <v>-2</v>
      </c>
      <c r="AN259">
        <v>-4.9606281518936104</v>
      </c>
      <c r="AO259">
        <v>0.15314531326293901</v>
      </c>
      <c r="AP259">
        <v>1.5053099999999999</v>
      </c>
    </row>
    <row r="260" spans="1:42" x14ac:dyDescent="0.45">
      <c r="A260" t="s">
        <v>187</v>
      </c>
      <c r="B260" t="s">
        <v>63</v>
      </c>
      <c r="C260">
        <v>137</v>
      </c>
      <c r="D260">
        <v>539</v>
      </c>
      <c r="E260">
        <v>485</v>
      </c>
      <c r="F260">
        <v>117</v>
      </c>
      <c r="G260">
        <v>86</v>
      </c>
      <c r="H260">
        <v>19</v>
      </c>
      <c r="I260">
        <v>3</v>
      </c>
      <c r="J260">
        <v>9</v>
      </c>
      <c r="K260">
        <v>63</v>
      </c>
      <c r="L260">
        <v>51</v>
      </c>
      <c r="M260">
        <v>48</v>
      </c>
      <c r="N260">
        <v>1</v>
      </c>
      <c r="O260">
        <v>112</v>
      </c>
      <c r="P260">
        <v>1</v>
      </c>
      <c r="Q260">
        <v>3</v>
      </c>
      <c r="R260">
        <v>2</v>
      </c>
      <c r="S260">
        <v>8</v>
      </c>
      <c r="T260">
        <v>22</v>
      </c>
      <c r="U260">
        <v>4</v>
      </c>
      <c r="V260">
        <v>0.24123700000000001</v>
      </c>
      <c r="W260">
        <v>8.9053800000000002E-2</v>
      </c>
      <c r="X260">
        <v>0.207792</v>
      </c>
      <c r="Y260">
        <v>0.42857099999999998</v>
      </c>
      <c r="Z260">
        <v>0.30912499999999998</v>
      </c>
      <c r="AA260">
        <v>0.34845399999999999</v>
      </c>
      <c r="AB260">
        <v>0.29049700000000001</v>
      </c>
      <c r="AC260">
        <v>0.657578</v>
      </c>
      <c r="AD260">
        <v>0.10721600000000001</v>
      </c>
      <c r="AE260">
        <v>6.1857699999999998</v>
      </c>
      <c r="AF260">
        <v>0.29427799999999998</v>
      </c>
      <c r="AH260">
        <v>1.6792</v>
      </c>
      <c r="AI260">
        <v>53.194899999999997</v>
      </c>
      <c r="AJ260">
        <v>-12.479100000000001</v>
      </c>
      <c r="AK260">
        <v>79.650700000000001</v>
      </c>
      <c r="AL260">
        <v>1.6792</v>
      </c>
      <c r="AM260">
        <v>6.6</v>
      </c>
      <c r="AN260">
        <v>-11.908804655075</v>
      </c>
      <c r="AO260">
        <v>8.5804525613784701</v>
      </c>
      <c r="AP260">
        <v>1.4993099999999999</v>
      </c>
    </row>
    <row r="261" spans="1:42" x14ac:dyDescent="0.45">
      <c r="A261" t="s">
        <v>504</v>
      </c>
      <c r="B261" t="s">
        <v>104</v>
      </c>
      <c r="C261">
        <v>102</v>
      </c>
      <c r="D261">
        <v>351</v>
      </c>
      <c r="E261">
        <v>316</v>
      </c>
      <c r="F261">
        <v>77</v>
      </c>
      <c r="G261">
        <v>54</v>
      </c>
      <c r="H261">
        <v>13</v>
      </c>
      <c r="I261">
        <v>1</v>
      </c>
      <c r="J261">
        <v>9</v>
      </c>
      <c r="K261">
        <v>40</v>
      </c>
      <c r="L261">
        <v>37</v>
      </c>
      <c r="M261">
        <v>24</v>
      </c>
      <c r="N261">
        <v>0</v>
      </c>
      <c r="O261">
        <v>62</v>
      </c>
      <c r="P261">
        <v>8</v>
      </c>
      <c r="Q261">
        <v>2</v>
      </c>
      <c r="R261">
        <v>1</v>
      </c>
      <c r="S261">
        <v>12</v>
      </c>
      <c r="T261">
        <v>4</v>
      </c>
      <c r="U261">
        <v>2</v>
      </c>
      <c r="V261">
        <v>0.243671</v>
      </c>
      <c r="W261">
        <v>6.8376099999999995E-2</v>
      </c>
      <c r="X261">
        <v>0.17663799999999999</v>
      </c>
      <c r="Y261">
        <v>0.38709700000000002</v>
      </c>
      <c r="Z261">
        <v>0.31142900000000001</v>
      </c>
      <c r="AA261">
        <v>0.37658199999999997</v>
      </c>
      <c r="AB261">
        <v>0.30268899999999999</v>
      </c>
      <c r="AC261">
        <v>0.68801100000000004</v>
      </c>
      <c r="AD261">
        <v>0.132911</v>
      </c>
      <c r="AE261">
        <v>4.0719399999999997</v>
      </c>
      <c r="AF261">
        <v>0.27530399999999999</v>
      </c>
      <c r="AH261">
        <v>-0.70679700000000001</v>
      </c>
      <c r="AI261">
        <v>38.194899999999997</v>
      </c>
      <c r="AJ261">
        <v>-4.5723599999999998</v>
      </c>
      <c r="AK261">
        <v>87.601500000000001</v>
      </c>
      <c r="AL261">
        <v>-0.70679700000000001</v>
      </c>
      <c r="AM261">
        <v>2.6</v>
      </c>
      <c r="AN261">
        <v>-6.0980945229530299</v>
      </c>
      <c r="AO261">
        <v>9.0484127998351997</v>
      </c>
      <c r="AP261">
        <v>1.4866900000000001</v>
      </c>
    </row>
    <row r="262" spans="1:42" x14ac:dyDescent="0.45">
      <c r="A262" t="s">
        <v>505</v>
      </c>
      <c r="B262" t="s">
        <v>28</v>
      </c>
      <c r="C262">
        <v>86</v>
      </c>
      <c r="D262">
        <v>369</v>
      </c>
      <c r="E262">
        <v>310</v>
      </c>
      <c r="F262">
        <v>67</v>
      </c>
      <c r="G262">
        <v>36</v>
      </c>
      <c r="H262">
        <v>18</v>
      </c>
      <c r="I262">
        <v>1</v>
      </c>
      <c r="J262">
        <v>12</v>
      </c>
      <c r="K262">
        <v>44</v>
      </c>
      <c r="L262">
        <v>52</v>
      </c>
      <c r="M262">
        <v>44</v>
      </c>
      <c r="N262">
        <v>0</v>
      </c>
      <c r="O262">
        <v>108</v>
      </c>
      <c r="P262">
        <v>13</v>
      </c>
      <c r="Q262">
        <v>2</v>
      </c>
      <c r="R262">
        <v>0</v>
      </c>
      <c r="S262">
        <v>3</v>
      </c>
      <c r="T262">
        <v>1</v>
      </c>
      <c r="U262">
        <v>1</v>
      </c>
      <c r="V262">
        <v>0.21612899999999999</v>
      </c>
      <c r="W262">
        <v>0.119241</v>
      </c>
      <c r="X262">
        <v>0.29268300000000003</v>
      </c>
      <c r="Y262">
        <v>0.40740700000000002</v>
      </c>
      <c r="Z262">
        <v>0.33604299999999998</v>
      </c>
      <c r="AA262">
        <v>0.39677400000000002</v>
      </c>
      <c r="AB262">
        <v>0.32475599999999999</v>
      </c>
      <c r="AC262">
        <v>0.73281799999999997</v>
      </c>
      <c r="AD262">
        <v>0.180645</v>
      </c>
      <c r="AE262">
        <v>2.96604</v>
      </c>
      <c r="AF262">
        <v>0.28645799999999999</v>
      </c>
      <c r="AH262">
        <v>-0.93865500000000002</v>
      </c>
      <c r="AI262">
        <v>46.915999999999997</v>
      </c>
      <c r="AJ262">
        <v>1.95549</v>
      </c>
      <c r="AK262">
        <v>105.223</v>
      </c>
      <c r="AL262">
        <v>-0.93865500000000002</v>
      </c>
      <c r="AM262">
        <v>-5.9</v>
      </c>
      <c r="AN262">
        <v>1.44895207881927</v>
      </c>
      <c r="AO262">
        <v>0.87910032272338801</v>
      </c>
      <c r="AP262">
        <v>1.4857899999999999</v>
      </c>
    </row>
    <row r="263" spans="1:42" x14ac:dyDescent="0.45">
      <c r="A263" t="s">
        <v>506</v>
      </c>
      <c r="B263" t="s">
        <v>196</v>
      </c>
      <c r="C263">
        <v>106</v>
      </c>
      <c r="D263">
        <v>452</v>
      </c>
      <c r="E263">
        <v>400</v>
      </c>
      <c r="F263">
        <v>93</v>
      </c>
      <c r="G263">
        <v>66</v>
      </c>
      <c r="H263">
        <v>17</v>
      </c>
      <c r="I263">
        <v>2</v>
      </c>
      <c r="J263">
        <v>8</v>
      </c>
      <c r="K263">
        <v>48</v>
      </c>
      <c r="L263">
        <v>50</v>
      </c>
      <c r="M263">
        <v>34</v>
      </c>
      <c r="N263">
        <v>0</v>
      </c>
      <c r="O263">
        <v>88</v>
      </c>
      <c r="P263">
        <v>11</v>
      </c>
      <c r="Q263">
        <v>2</v>
      </c>
      <c r="R263">
        <v>5</v>
      </c>
      <c r="S263">
        <v>13</v>
      </c>
      <c r="T263">
        <v>6</v>
      </c>
      <c r="U263">
        <v>2</v>
      </c>
      <c r="V263">
        <v>0.23250000000000001</v>
      </c>
      <c r="W263">
        <v>7.5221200000000002E-2</v>
      </c>
      <c r="X263">
        <v>0.19469</v>
      </c>
      <c r="Y263">
        <v>0.38636399999999999</v>
      </c>
      <c r="Z263">
        <v>0.30872500000000003</v>
      </c>
      <c r="AA263">
        <v>0.34499999999999997</v>
      </c>
      <c r="AB263">
        <v>0.291294</v>
      </c>
      <c r="AC263">
        <v>0.653725</v>
      </c>
      <c r="AD263">
        <v>0.1125</v>
      </c>
      <c r="AE263">
        <v>4.5974899999999996</v>
      </c>
      <c r="AF263">
        <v>0.27777800000000002</v>
      </c>
      <c r="AH263">
        <v>-0.49942500000000001</v>
      </c>
      <c r="AI263">
        <v>44.908000000000001</v>
      </c>
      <c r="AJ263">
        <v>-10.1656</v>
      </c>
      <c r="AK263">
        <v>87.588300000000004</v>
      </c>
      <c r="AL263">
        <v>-0.49942500000000001</v>
      </c>
      <c r="AM263">
        <v>5.0999999999999996</v>
      </c>
      <c r="AN263">
        <v>-7.2214549481868699</v>
      </c>
      <c r="AO263">
        <v>6.7607877254486004</v>
      </c>
      <c r="AP263">
        <v>1.48492</v>
      </c>
    </row>
    <row r="264" spans="1:42" x14ac:dyDescent="0.45">
      <c r="A264" t="s">
        <v>507</v>
      </c>
      <c r="B264" t="s">
        <v>74</v>
      </c>
      <c r="C264">
        <v>129</v>
      </c>
      <c r="D264">
        <v>559</v>
      </c>
      <c r="E264">
        <v>512</v>
      </c>
      <c r="F264">
        <v>134</v>
      </c>
      <c r="G264">
        <v>77</v>
      </c>
      <c r="H264">
        <v>26</v>
      </c>
      <c r="I264">
        <v>3</v>
      </c>
      <c r="J264">
        <v>28</v>
      </c>
      <c r="K264">
        <v>73</v>
      </c>
      <c r="L264">
        <v>97</v>
      </c>
      <c r="M264">
        <v>36</v>
      </c>
      <c r="N264">
        <v>1</v>
      </c>
      <c r="O264">
        <v>157</v>
      </c>
      <c r="P264">
        <v>9</v>
      </c>
      <c r="Q264">
        <v>2</v>
      </c>
      <c r="R264">
        <v>0</v>
      </c>
      <c r="S264">
        <v>6</v>
      </c>
      <c r="T264">
        <v>4</v>
      </c>
      <c r="U264">
        <v>1</v>
      </c>
      <c r="V264">
        <v>0.26171899999999998</v>
      </c>
      <c r="W264">
        <v>6.4400700000000005E-2</v>
      </c>
      <c r="X264">
        <v>0.28085900000000003</v>
      </c>
      <c r="Y264">
        <v>0.229299</v>
      </c>
      <c r="Z264">
        <v>0.32021500000000003</v>
      </c>
      <c r="AA264">
        <v>0.48828100000000002</v>
      </c>
      <c r="AB264">
        <v>0.34409499999999998</v>
      </c>
      <c r="AC264">
        <v>0.80849599999999999</v>
      </c>
      <c r="AD264">
        <v>0.22656200000000001</v>
      </c>
      <c r="AE264">
        <v>4.3056799999999997</v>
      </c>
      <c r="AF264">
        <v>0.32218799999999997</v>
      </c>
      <c r="AH264">
        <v>-0.55439799999999995</v>
      </c>
      <c r="AI264">
        <v>80.051599999999993</v>
      </c>
      <c r="AJ264">
        <v>11.9407</v>
      </c>
      <c r="AK264">
        <v>110.699</v>
      </c>
      <c r="AL264">
        <v>-0.55439799999999995</v>
      </c>
      <c r="AM264">
        <v>-0.8</v>
      </c>
      <c r="AN264">
        <v>6.8550568222999502</v>
      </c>
      <c r="AO264">
        <v>-11.069694340229001</v>
      </c>
      <c r="AP264">
        <v>1.47888</v>
      </c>
    </row>
    <row r="265" spans="1:42" x14ac:dyDescent="0.45">
      <c r="A265" t="s">
        <v>508</v>
      </c>
      <c r="B265" t="s">
        <v>34</v>
      </c>
      <c r="C265">
        <v>125</v>
      </c>
      <c r="D265">
        <v>534</v>
      </c>
      <c r="E265">
        <v>487</v>
      </c>
      <c r="F265">
        <v>123</v>
      </c>
      <c r="G265">
        <v>83</v>
      </c>
      <c r="H265">
        <v>22</v>
      </c>
      <c r="I265">
        <v>4</v>
      </c>
      <c r="J265">
        <v>14</v>
      </c>
      <c r="K265">
        <v>69</v>
      </c>
      <c r="L265">
        <v>71</v>
      </c>
      <c r="M265">
        <v>31</v>
      </c>
      <c r="N265">
        <v>1</v>
      </c>
      <c r="O265">
        <v>119</v>
      </c>
      <c r="P265">
        <v>13</v>
      </c>
      <c r="Q265">
        <v>3</v>
      </c>
      <c r="R265">
        <v>0</v>
      </c>
      <c r="S265">
        <v>10</v>
      </c>
      <c r="T265">
        <v>3</v>
      </c>
      <c r="U265">
        <v>2</v>
      </c>
      <c r="V265">
        <v>0.25256699999999999</v>
      </c>
      <c r="W265">
        <v>5.8052399999999997E-2</v>
      </c>
      <c r="X265">
        <v>0.22284599999999999</v>
      </c>
      <c r="Y265">
        <v>0.26050400000000001</v>
      </c>
      <c r="Z265">
        <v>0.31273400000000001</v>
      </c>
      <c r="AA265">
        <v>0.40041100000000002</v>
      </c>
      <c r="AB265">
        <v>0.31005899999999997</v>
      </c>
      <c r="AC265">
        <v>0.71314500000000003</v>
      </c>
      <c r="AD265">
        <v>0.147844</v>
      </c>
      <c r="AE265">
        <v>4.6028000000000002</v>
      </c>
      <c r="AF265">
        <v>0.30532199999999998</v>
      </c>
      <c r="AH265">
        <v>-1.2150000000000001</v>
      </c>
      <c r="AI265">
        <v>61.3767</v>
      </c>
      <c r="AJ265">
        <v>-3.6880899999999999</v>
      </c>
      <c r="AK265">
        <v>98.254999999999995</v>
      </c>
      <c r="AL265">
        <v>-1.2150000000000001</v>
      </c>
      <c r="AM265">
        <v>4.9000000000000004</v>
      </c>
      <c r="AN265">
        <v>-2.3315080404281598</v>
      </c>
      <c r="AO265">
        <v>-0.98624324798583896</v>
      </c>
      <c r="AP265">
        <v>1.4777400000000001</v>
      </c>
    </row>
    <row r="266" spans="1:42" x14ac:dyDescent="0.45">
      <c r="A266" t="s">
        <v>509</v>
      </c>
      <c r="B266" t="s">
        <v>67</v>
      </c>
      <c r="C266">
        <v>121</v>
      </c>
      <c r="D266">
        <v>547</v>
      </c>
      <c r="E266">
        <v>503</v>
      </c>
      <c r="F266">
        <v>123</v>
      </c>
      <c r="G266">
        <v>78</v>
      </c>
      <c r="H266">
        <v>33</v>
      </c>
      <c r="I266">
        <v>2</v>
      </c>
      <c r="J266">
        <v>10</v>
      </c>
      <c r="K266">
        <v>62</v>
      </c>
      <c r="L266">
        <v>58</v>
      </c>
      <c r="M266">
        <v>39</v>
      </c>
      <c r="N266">
        <v>1</v>
      </c>
      <c r="O266">
        <v>104</v>
      </c>
      <c r="P266">
        <v>2</v>
      </c>
      <c r="Q266">
        <v>3</v>
      </c>
      <c r="R266">
        <v>0</v>
      </c>
      <c r="S266">
        <v>16</v>
      </c>
      <c r="T266">
        <v>4</v>
      </c>
      <c r="U266">
        <v>3</v>
      </c>
      <c r="V266">
        <v>0.244533</v>
      </c>
      <c r="W266">
        <v>7.1298E-2</v>
      </c>
      <c r="X266">
        <v>0.19012799999999999</v>
      </c>
      <c r="Y266">
        <v>0.375</v>
      </c>
      <c r="Z266">
        <v>0.299817</v>
      </c>
      <c r="AA266">
        <v>0.37773400000000001</v>
      </c>
      <c r="AB266">
        <v>0.29479300000000003</v>
      </c>
      <c r="AC266">
        <v>0.67755100000000001</v>
      </c>
      <c r="AD266">
        <v>0.13320100000000001</v>
      </c>
      <c r="AE266">
        <v>3.6532300000000002</v>
      </c>
      <c r="AF266">
        <v>0.28826499999999999</v>
      </c>
      <c r="AH266">
        <v>-1.37544</v>
      </c>
      <c r="AI266">
        <v>55.935899999999997</v>
      </c>
      <c r="AJ266">
        <v>-10.7128</v>
      </c>
      <c r="AK266">
        <v>86.667400000000001</v>
      </c>
      <c r="AL266">
        <v>-1.37544</v>
      </c>
      <c r="AM266">
        <v>0.3</v>
      </c>
      <c r="AN266">
        <v>-10.1139011383056</v>
      </c>
      <c r="AO266">
        <v>6.3295415043830801</v>
      </c>
      <c r="AP266">
        <v>1.4752400000000001</v>
      </c>
    </row>
    <row r="267" spans="1:42" x14ac:dyDescent="0.45">
      <c r="A267" t="s">
        <v>510</v>
      </c>
      <c r="B267" t="s">
        <v>61</v>
      </c>
      <c r="C267">
        <v>113</v>
      </c>
      <c r="D267">
        <v>429</v>
      </c>
      <c r="E267">
        <v>383</v>
      </c>
      <c r="F267">
        <v>98</v>
      </c>
      <c r="G267">
        <v>72</v>
      </c>
      <c r="H267">
        <v>17</v>
      </c>
      <c r="I267">
        <v>4</v>
      </c>
      <c r="J267">
        <v>5</v>
      </c>
      <c r="K267">
        <v>55</v>
      </c>
      <c r="L267">
        <v>40</v>
      </c>
      <c r="M267">
        <v>43</v>
      </c>
      <c r="N267">
        <v>0</v>
      </c>
      <c r="O267">
        <v>95</v>
      </c>
      <c r="P267">
        <v>0</v>
      </c>
      <c r="Q267">
        <v>1</v>
      </c>
      <c r="R267">
        <v>2</v>
      </c>
      <c r="S267">
        <v>5</v>
      </c>
      <c r="T267">
        <v>15</v>
      </c>
      <c r="U267">
        <v>3</v>
      </c>
      <c r="V267">
        <v>0.25587500000000002</v>
      </c>
      <c r="W267">
        <v>0.100233</v>
      </c>
      <c r="X267">
        <v>0.221445</v>
      </c>
      <c r="Y267">
        <v>0.45263199999999998</v>
      </c>
      <c r="Z267">
        <v>0.33021099999999998</v>
      </c>
      <c r="AA267">
        <v>0.36031299999999999</v>
      </c>
      <c r="AB267">
        <v>0.30657200000000001</v>
      </c>
      <c r="AC267">
        <v>0.69052400000000003</v>
      </c>
      <c r="AD267">
        <v>0.104439</v>
      </c>
      <c r="AE267">
        <v>6.5621200000000002</v>
      </c>
      <c r="AF267">
        <v>0.32746500000000001</v>
      </c>
      <c r="AH267">
        <v>0.84767700000000001</v>
      </c>
      <c r="AI267">
        <v>48.066099999999999</v>
      </c>
      <c r="AJ267">
        <v>-4.2050599999999996</v>
      </c>
      <c r="AK267">
        <v>91.618700000000004</v>
      </c>
      <c r="AL267">
        <v>0.84767700000000001</v>
      </c>
      <c r="AM267">
        <v>2.2000000000000002</v>
      </c>
      <c r="AN267">
        <v>-3.6067019104957501</v>
      </c>
      <c r="AO267">
        <v>3.7762787342071502</v>
      </c>
      <c r="AP267">
        <v>1.4743999999999999</v>
      </c>
    </row>
    <row r="268" spans="1:42" x14ac:dyDescent="0.45">
      <c r="A268" t="s">
        <v>511</v>
      </c>
      <c r="B268" t="s">
        <v>25</v>
      </c>
      <c r="C268">
        <v>110</v>
      </c>
      <c r="D268">
        <v>471</v>
      </c>
      <c r="E268">
        <v>429</v>
      </c>
      <c r="F268">
        <v>101</v>
      </c>
      <c r="G268">
        <v>66</v>
      </c>
      <c r="H268">
        <v>21</v>
      </c>
      <c r="I268">
        <v>0</v>
      </c>
      <c r="J268">
        <v>14</v>
      </c>
      <c r="K268">
        <v>57</v>
      </c>
      <c r="L268">
        <v>54</v>
      </c>
      <c r="M268">
        <v>36</v>
      </c>
      <c r="N268">
        <v>1</v>
      </c>
      <c r="O268">
        <v>102</v>
      </c>
      <c r="P268">
        <v>3</v>
      </c>
      <c r="Q268">
        <v>3</v>
      </c>
      <c r="R268">
        <v>0</v>
      </c>
      <c r="S268">
        <v>13</v>
      </c>
      <c r="T268">
        <v>6</v>
      </c>
      <c r="U268">
        <v>2</v>
      </c>
      <c r="V268">
        <v>0.235431</v>
      </c>
      <c r="W268">
        <v>7.6433100000000004E-2</v>
      </c>
      <c r="X268">
        <v>0.216561</v>
      </c>
      <c r="Y268">
        <v>0.352941</v>
      </c>
      <c r="Z268">
        <v>0.29724</v>
      </c>
      <c r="AA268">
        <v>0.38228400000000001</v>
      </c>
      <c r="AB268">
        <v>0.29565599999999997</v>
      </c>
      <c r="AC268">
        <v>0.67952400000000002</v>
      </c>
      <c r="AD268">
        <v>0.14685300000000001</v>
      </c>
      <c r="AE268">
        <v>3.6557499999999998</v>
      </c>
      <c r="AF268">
        <v>0.27531600000000001</v>
      </c>
      <c r="AH268">
        <v>-0.44548900000000002</v>
      </c>
      <c r="AI268">
        <v>48.501800000000003</v>
      </c>
      <c r="AJ268">
        <v>-8.8867799999999999</v>
      </c>
      <c r="AK268">
        <v>88.034599999999998</v>
      </c>
      <c r="AL268">
        <v>-0.44548900000000002</v>
      </c>
      <c r="AM268">
        <v>-2.7</v>
      </c>
      <c r="AN268">
        <v>-7.1982612609863201</v>
      </c>
      <c r="AO268">
        <v>5.95299792289733</v>
      </c>
      <c r="AP268">
        <v>1.4710300000000001</v>
      </c>
    </row>
    <row r="269" spans="1:42" x14ac:dyDescent="0.45">
      <c r="A269" t="s">
        <v>512</v>
      </c>
      <c r="B269" t="s">
        <v>113</v>
      </c>
      <c r="C269">
        <v>95</v>
      </c>
      <c r="D269">
        <v>408</v>
      </c>
      <c r="E269">
        <v>366</v>
      </c>
      <c r="F269">
        <v>91</v>
      </c>
      <c r="G269">
        <v>56</v>
      </c>
      <c r="H269">
        <v>25</v>
      </c>
      <c r="I269">
        <v>1</v>
      </c>
      <c r="J269">
        <v>9</v>
      </c>
      <c r="K269">
        <v>46</v>
      </c>
      <c r="L269">
        <v>49</v>
      </c>
      <c r="M269">
        <v>32</v>
      </c>
      <c r="N269">
        <v>1</v>
      </c>
      <c r="O269">
        <v>83</v>
      </c>
      <c r="P269">
        <v>6</v>
      </c>
      <c r="Q269">
        <v>4</v>
      </c>
      <c r="R269">
        <v>0</v>
      </c>
      <c r="S269">
        <v>11</v>
      </c>
      <c r="T269">
        <v>3</v>
      </c>
      <c r="U269">
        <v>2</v>
      </c>
      <c r="V269">
        <v>0.24863399999999999</v>
      </c>
      <c r="W269">
        <v>7.8431399999999998E-2</v>
      </c>
      <c r="X269">
        <v>0.203431</v>
      </c>
      <c r="Y269">
        <v>0.385542</v>
      </c>
      <c r="Z269">
        <v>0.31617600000000001</v>
      </c>
      <c r="AA269">
        <v>0.396175</v>
      </c>
      <c r="AB269">
        <v>0.30970700000000001</v>
      </c>
      <c r="AC269">
        <v>0.71235099999999996</v>
      </c>
      <c r="AD269">
        <v>0.14754100000000001</v>
      </c>
      <c r="AE269">
        <v>3.3367800000000001</v>
      </c>
      <c r="AF269">
        <v>0.294964</v>
      </c>
      <c r="AH269">
        <v>-0.96073299999999995</v>
      </c>
      <c r="AI269">
        <v>46.775500000000001</v>
      </c>
      <c r="AJ269">
        <v>-2.9369399999999999</v>
      </c>
      <c r="AK269">
        <v>100.288</v>
      </c>
      <c r="AL269">
        <v>-0.96073299999999995</v>
      </c>
      <c r="AM269">
        <v>0.2</v>
      </c>
      <c r="AN269">
        <v>-0.81970655918121305</v>
      </c>
      <c r="AO269">
        <v>1.69911821186542</v>
      </c>
      <c r="AP269">
        <v>1.46953</v>
      </c>
    </row>
    <row r="270" spans="1:42" x14ac:dyDescent="0.45">
      <c r="A270" t="s">
        <v>513</v>
      </c>
      <c r="B270" t="s">
        <v>74</v>
      </c>
      <c r="C270">
        <v>121</v>
      </c>
      <c r="D270">
        <v>521</v>
      </c>
      <c r="E270">
        <v>451</v>
      </c>
      <c r="F270">
        <v>109</v>
      </c>
      <c r="G270">
        <v>77</v>
      </c>
      <c r="H270">
        <v>12</v>
      </c>
      <c r="I270">
        <v>3</v>
      </c>
      <c r="J270">
        <v>17</v>
      </c>
      <c r="K270">
        <v>72</v>
      </c>
      <c r="L270">
        <v>78</v>
      </c>
      <c r="M270">
        <v>41</v>
      </c>
      <c r="N270">
        <v>1</v>
      </c>
      <c r="O270">
        <v>143</v>
      </c>
      <c r="P270">
        <v>23</v>
      </c>
      <c r="Q270">
        <v>3</v>
      </c>
      <c r="R270">
        <v>3</v>
      </c>
      <c r="S270">
        <v>3</v>
      </c>
      <c r="T270">
        <v>28</v>
      </c>
      <c r="U270">
        <v>4</v>
      </c>
      <c r="V270">
        <v>0.24168500000000001</v>
      </c>
      <c r="W270">
        <v>7.8694799999999995E-2</v>
      </c>
      <c r="X270">
        <v>0.27447199999999999</v>
      </c>
      <c r="Y270">
        <v>0.286713</v>
      </c>
      <c r="Z270">
        <v>0.33397700000000002</v>
      </c>
      <c r="AA270">
        <v>0.394679</v>
      </c>
      <c r="AB270">
        <v>0.32145200000000002</v>
      </c>
      <c r="AC270">
        <v>0.72865500000000005</v>
      </c>
      <c r="AD270">
        <v>0.15299299999999999</v>
      </c>
      <c r="AE270">
        <v>7.08812</v>
      </c>
      <c r="AF270">
        <v>0.31292500000000001</v>
      </c>
      <c r="AH270">
        <v>2.83297</v>
      </c>
      <c r="AI270">
        <v>64.8125</v>
      </c>
      <c r="AJ270">
        <v>1.3317099999999999</v>
      </c>
      <c r="AK270">
        <v>95.52</v>
      </c>
      <c r="AL270">
        <v>2.83297</v>
      </c>
      <c r="AM270">
        <v>-4.9000000000000004</v>
      </c>
      <c r="AN270">
        <v>-5.8573722839355399E-2</v>
      </c>
      <c r="AO270">
        <v>-2.98568499088287</v>
      </c>
      <c r="AP270">
        <v>1.46648</v>
      </c>
    </row>
    <row r="271" spans="1:42" x14ac:dyDescent="0.45">
      <c r="A271" t="s">
        <v>514</v>
      </c>
      <c r="B271" t="s">
        <v>153</v>
      </c>
      <c r="C271">
        <v>122</v>
      </c>
      <c r="D271">
        <v>456</v>
      </c>
      <c r="E271">
        <v>394</v>
      </c>
      <c r="F271">
        <v>93</v>
      </c>
      <c r="G271">
        <v>62</v>
      </c>
      <c r="H271">
        <v>18</v>
      </c>
      <c r="I271">
        <v>2</v>
      </c>
      <c r="J271">
        <v>11</v>
      </c>
      <c r="K271">
        <v>55</v>
      </c>
      <c r="L271">
        <v>48</v>
      </c>
      <c r="M271">
        <v>50</v>
      </c>
      <c r="N271">
        <v>0</v>
      </c>
      <c r="O271">
        <v>83</v>
      </c>
      <c r="P271">
        <v>7</v>
      </c>
      <c r="Q271">
        <v>3</v>
      </c>
      <c r="R271">
        <v>2</v>
      </c>
      <c r="S271">
        <v>4</v>
      </c>
      <c r="T271">
        <v>9</v>
      </c>
      <c r="U271">
        <v>6</v>
      </c>
      <c r="V271">
        <v>0.236041</v>
      </c>
      <c r="W271">
        <v>0.109649</v>
      </c>
      <c r="X271">
        <v>0.18201800000000001</v>
      </c>
      <c r="Y271">
        <v>0.60241</v>
      </c>
      <c r="Z271">
        <v>0.33039600000000002</v>
      </c>
      <c r="AA271">
        <v>0.375635</v>
      </c>
      <c r="AB271">
        <v>0.313139</v>
      </c>
      <c r="AC271">
        <v>0.70603099999999996</v>
      </c>
      <c r="AD271">
        <v>0.139594</v>
      </c>
      <c r="AE271">
        <v>4.5409300000000004</v>
      </c>
      <c r="AF271">
        <v>0.27062700000000001</v>
      </c>
      <c r="AH271">
        <v>-1.6493800000000001</v>
      </c>
      <c r="AI271">
        <v>53.578000000000003</v>
      </c>
      <c r="AJ271">
        <v>-1.98295</v>
      </c>
      <c r="AK271">
        <v>94.670599999999993</v>
      </c>
      <c r="AL271">
        <v>-1.6493800000000001</v>
      </c>
      <c r="AM271">
        <v>2.1</v>
      </c>
      <c r="AN271">
        <v>-4.6600500345230103</v>
      </c>
      <c r="AO271">
        <v>3.7754849195480298</v>
      </c>
      <c r="AP271">
        <v>1.4610099999999999</v>
      </c>
    </row>
    <row r="272" spans="1:42" x14ac:dyDescent="0.45">
      <c r="A272" t="s">
        <v>281</v>
      </c>
      <c r="B272" t="s">
        <v>139</v>
      </c>
      <c r="C272">
        <v>144</v>
      </c>
      <c r="D272">
        <v>600</v>
      </c>
      <c r="E272">
        <v>543</v>
      </c>
      <c r="F272">
        <v>143</v>
      </c>
      <c r="G272">
        <v>89</v>
      </c>
      <c r="H272">
        <v>29</v>
      </c>
      <c r="I272">
        <v>1</v>
      </c>
      <c r="J272">
        <v>24</v>
      </c>
      <c r="K272">
        <v>65</v>
      </c>
      <c r="L272">
        <v>83</v>
      </c>
      <c r="M272">
        <v>43</v>
      </c>
      <c r="N272">
        <v>0</v>
      </c>
      <c r="O272">
        <v>110</v>
      </c>
      <c r="P272">
        <v>10</v>
      </c>
      <c r="Q272">
        <v>4</v>
      </c>
      <c r="R272">
        <v>0</v>
      </c>
      <c r="S272">
        <v>15</v>
      </c>
      <c r="T272">
        <v>0</v>
      </c>
      <c r="U272">
        <v>1</v>
      </c>
      <c r="V272">
        <v>0.26335199999999997</v>
      </c>
      <c r="W272">
        <v>7.16667E-2</v>
      </c>
      <c r="X272">
        <v>0.183333</v>
      </c>
      <c r="Y272">
        <v>0.39090900000000001</v>
      </c>
      <c r="Z272">
        <v>0.32666699999999999</v>
      </c>
      <c r="AA272">
        <v>0.45303900000000003</v>
      </c>
      <c r="AB272">
        <v>0.33577600000000002</v>
      </c>
      <c r="AC272">
        <v>0.77970499999999998</v>
      </c>
      <c r="AD272">
        <v>0.18968699999999999</v>
      </c>
      <c r="AE272">
        <v>1.7676400000000001</v>
      </c>
      <c r="AF272">
        <v>0.288136</v>
      </c>
      <c r="AH272">
        <v>-1.5162100000000001</v>
      </c>
      <c r="AI272">
        <v>81.777900000000002</v>
      </c>
      <c r="AJ272">
        <v>8.67136</v>
      </c>
      <c r="AK272">
        <v>112.78</v>
      </c>
      <c r="AL272">
        <v>-1.5162100000000001</v>
      </c>
      <c r="AM272">
        <v>-2.4</v>
      </c>
      <c r="AN272">
        <v>7.6718266010284397</v>
      </c>
      <c r="AO272">
        <v>-13.422927379608099</v>
      </c>
      <c r="AP272">
        <v>1.4586300000000001</v>
      </c>
    </row>
    <row r="273" spans="1:42" x14ac:dyDescent="0.45">
      <c r="A273" t="s">
        <v>515</v>
      </c>
      <c r="C273">
        <v>82</v>
      </c>
      <c r="D273">
        <v>342</v>
      </c>
      <c r="E273">
        <v>310</v>
      </c>
      <c r="F273">
        <v>90</v>
      </c>
      <c r="G273">
        <v>64</v>
      </c>
      <c r="H273">
        <v>19</v>
      </c>
      <c r="I273">
        <v>1</v>
      </c>
      <c r="J273">
        <v>6</v>
      </c>
      <c r="K273">
        <v>40</v>
      </c>
      <c r="L273">
        <v>37</v>
      </c>
      <c r="M273">
        <v>29</v>
      </c>
      <c r="N273">
        <v>1</v>
      </c>
      <c r="O273">
        <v>35</v>
      </c>
      <c r="P273">
        <v>2</v>
      </c>
      <c r="Q273">
        <v>1</v>
      </c>
      <c r="R273">
        <v>0</v>
      </c>
      <c r="S273">
        <v>7</v>
      </c>
      <c r="T273">
        <v>1</v>
      </c>
      <c r="U273">
        <v>1</v>
      </c>
      <c r="V273">
        <v>0.290323</v>
      </c>
      <c r="W273">
        <v>8.4795300000000004E-2</v>
      </c>
      <c r="X273">
        <v>0.102339</v>
      </c>
      <c r="Y273">
        <v>0.82857099999999995</v>
      </c>
      <c r="Z273">
        <v>0.35380099999999998</v>
      </c>
      <c r="AA273">
        <v>0.41612900000000003</v>
      </c>
      <c r="AB273">
        <v>0.33620100000000003</v>
      </c>
      <c r="AC273">
        <v>0.76993</v>
      </c>
      <c r="AD273">
        <v>0.125806</v>
      </c>
      <c r="AE273">
        <v>2.5413700000000001</v>
      </c>
      <c r="AF273">
        <v>0.31111100000000003</v>
      </c>
      <c r="AH273">
        <v>-0.94635999999999998</v>
      </c>
      <c r="AI273">
        <v>46.734000000000002</v>
      </c>
      <c r="AJ273">
        <v>5.06325</v>
      </c>
      <c r="AK273">
        <v>114.929</v>
      </c>
      <c r="AL273">
        <v>-0.94635999999999998</v>
      </c>
      <c r="AM273">
        <v>1.6</v>
      </c>
      <c r="AN273">
        <v>5.17115926742553</v>
      </c>
      <c r="AO273">
        <v>-2.1698411703109701</v>
      </c>
      <c r="AP273">
        <v>1.4575899999999999</v>
      </c>
    </row>
    <row r="274" spans="1:42" x14ac:dyDescent="0.45">
      <c r="A274" t="s">
        <v>516</v>
      </c>
      <c r="B274" t="s">
        <v>132</v>
      </c>
      <c r="C274">
        <v>139</v>
      </c>
      <c r="D274">
        <v>597</v>
      </c>
      <c r="E274">
        <v>536</v>
      </c>
      <c r="F274">
        <v>122</v>
      </c>
      <c r="G274">
        <v>79</v>
      </c>
      <c r="H274">
        <v>23</v>
      </c>
      <c r="I274">
        <v>5</v>
      </c>
      <c r="J274">
        <v>15</v>
      </c>
      <c r="K274">
        <v>72</v>
      </c>
      <c r="L274">
        <v>67</v>
      </c>
      <c r="M274">
        <v>48</v>
      </c>
      <c r="N274">
        <v>1</v>
      </c>
      <c r="O274">
        <v>149</v>
      </c>
      <c r="P274">
        <v>5</v>
      </c>
      <c r="Q274">
        <v>6</v>
      </c>
      <c r="R274">
        <v>2</v>
      </c>
      <c r="S274">
        <v>7</v>
      </c>
      <c r="T274">
        <v>15</v>
      </c>
      <c r="U274">
        <v>3</v>
      </c>
      <c r="V274">
        <v>0.22761200000000001</v>
      </c>
      <c r="W274">
        <v>8.0402000000000001E-2</v>
      </c>
      <c r="X274">
        <v>0.249581</v>
      </c>
      <c r="Y274">
        <v>0.32214799999999999</v>
      </c>
      <c r="Z274">
        <v>0.29411799999999999</v>
      </c>
      <c r="AA274">
        <v>0.37313400000000002</v>
      </c>
      <c r="AB274">
        <v>0.290522</v>
      </c>
      <c r="AC274">
        <v>0.66725199999999996</v>
      </c>
      <c r="AD274">
        <v>0.14552200000000001</v>
      </c>
      <c r="AE274">
        <v>6.36998</v>
      </c>
      <c r="AF274">
        <v>0.28306900000000002</v>
      </c>
      <c r="AH274">
        <v>0.72439500000000001</v>
      </c>
      <c r="AI274">
        <v>58.9313</v>
      </c>
      <c r="AJ274">
        <v>-13.8096</v>
      </c>
      <c r="AK274">
        <v>82.123500000000007</v>
      </c>
      <c r="AL274">
        <v>0.72439500000000001</v>
      </c>
      <c r="AM274">
        <v>4.2</v>
      </c>
      <c r="AN274">
        <v>-12.0632420182228</v>
      </c>
      <c r="AO274">
        <v>6.3935623168945304</v>
      </c>
      <c r="AP274">
        <v>1.4565900000000001</v>
      </c>
    </row>
    <row r="275" spans="1:42" x14ac:dyDescent="0.45">
      <c r="A275" t="s">
        <v>517</v>
      </c>
      <c r="B275" t="s">
        <v>34</v>
      </c>
      <c r="C275">
        <v>126</v>
      </c>
      <c r="D275">
        <v>394</v>
      </c>
      <c r="E275">
        <v>365</v>
      </c>
      <c r="F275">
        <v>85</v>
      </c>
      <c r="G275">
        <v>54</v>
      </c>
      <c r="H275">
        <v>18</v>
      </c>
      <c r="I275">
        <v>4</v>
      </c>
      <c r="J275">
        <v>9</v>
      </c>
      <c r="K275">
        <v>53</v>
      </c>
      <c r="L275">
        <v>42</v>
      </c>
      <c r="M275">
        <v>20</v>
      </c>
      <c r="N275">
        <v>0</v>
      </c>
      <c r="O275">
        <v>100</v>
      </c>
      <c r="P275">
        <v>3</v>
      </c>
      <c r="Q275">
        <v>2</v>
      </c>
      <c r="R275">
        <v>4</v>
      </c>
      <c r="S275">
        <v>6</v>
      </c>
      <c r="T275">
        <v>27</v>
      </c>
      <c r="U275">
        <v>6</v>
      </c>
      <c r="V275">
        <v>0.232877</v>
      </c>
      <c r="W275">
        <v>5.0761399999999998E-2</v>
      </c>
      <c r="X275">
        <v>0.253807</v>
      </c>
      <c r="Y275">
        <v>0.2</v>
      </c>
      <c r="Z275">
        <v>0.27692299999999997</v>
      </c>
      <c r="AA275">
        <v>0.37808199999999997</v>
      </c>
      <c r="AB275">
        <v>0.28321299999999999</v>
      </c>
      <c r="AC275">
        <v>0.65500499999999995</v>
      </c>
      <c r="AD275">
        <v>0.145205</v>
      </c>
      <c r="AE275">
        <v>8.22729</v>
      </c>
      <c r="AF275">
        <v>0.294574</v>
      </c>
      <c r="AH275">
        <v>2.2742399999999998</v>
      </c>
      <c r="AI275">
        <v>36.500999999999998</v>
      </c>
      <c r="AJ275">
        <v>-11.505599999999999</v>
      </c>
      <c r="AK275">
        <v>79.647800000000004</v>
      </c>
      <c r="AL275">
        <v>2.2742399999999998</v>
      </c>
      <c r="AM275">
        <v>4.2</v>
      </c>
      <c r="AN275">
        <v>-7.3339359760284397</v>
      </c>
      <c r="AO275">
        <v>8.5430331230163503</v>
      </c>
      <c r="AP275">
        <v>1.45499</v>
      </c>
    </row>
    <row r="276" spans="1:42" x14ac:dyDescent="0.45">
      <c r="A276" t="s">
        <v>518</v>
      </c>
      <c r="B276" t="s">
        <v>25</v>
      </c>
      <c r="C276">
        <v>131</v>
      </c>
      <c r="D276">
        <v>591</v>
      </c>
      <c r="E276">
        <v>528</v>
      </c>
      <c r="F276">
        <v>122</v>
      </c>
      <c r="G276">
        <v>81</v>
      </c>
      <c r="H276">
        <v>21</v>
      </c>
      <c r="I276">
        <v>4</v>
      </c>
      <c r="J276">
        <v>16</v>
      </c>
      <c r="K276">
        <v>80</v>
      </c>
      <c r="L276">
        <v>66</v>
      </c>
      <c r="M276">
        <v>58</v>
      </c>
      <c r="N276">
        <v>2</v>
      </c>
      <c r="O276">
        <v>167</v>
      </c>
      <c r="P276">
        <v>2</v>
      </c>
      <c r="Q276">
        <v>3</v>
      </c>
      <c r="R276">
        <v>0</v>
      </c>
      <c r="S276">
        <v>6</v>
      </c>
      <c r="T276">
        <v>23</v>
      </c>
      <c r="U276">
        <v>6</v>
      </c>
      <c r="V276">
        <v>0.23106099999999999</v>
      </c>
      <c r="W276">
        <v>9.8138699999999995E-2</v>
      </c>
      <c r="X276">
        <v>0.28257199999999999</v>
      </c>
      <c r="Y276">
        <v>0.34730499999999997</v>
      </c>
      <c r="Z276">
        <v>0.30795299999999998</v>
      </c>
      <c r="AA276">
        <v>0.37689400000000001</v>
      </c>
      <c r="AB276">
        <v>0.29943599999999998</v>
      </c>
      <c r="AC276">
        <v>0.68484699999999998</v>
      </c>
      <c r="AD276">
        <v>0.14583299999999999</v>
      </c>
      <c r="AE276">
        <v>6.5607300000000004</v>
      </c>
      <c r="AF276">
        <v>0.30459799999999998</v>
      </c>
      <c r="AH276">
        <v>0.99651999999999996</v>
      </c>
      <c r="AI276">
        <v>62.714399999999998</v>
      </c>
      <c r="AJ276">
        <v>-9.2954699999999999</v>
      </c>
      <c r="AK276">
        <v>90.654700000000005</v>
      </c>
      <c r="AL276">
        <v>0.99651999999999996</v>
      </c>
      <c r="AM276">
        <v>-2.1</v>
      </c>
      <c r="AN276">
        <v>-5.62124007940292</v>
      </c>
      <c r="AO276">
        <v>7.1516752243041895E-2</v>
      </c>
      <c r="AP276">
        <v>1.4482299999999999</v>
      </c>
    </row>
    <row r="277" spans="1:42" x14ac:dyDescent="0.45">
      <c r="A277" t="s">
        <v>519</v>
      </c>
      <c r="B277" t="s">
        <v>36</v>
      </c>
      <c r="C277">
        <v>98</v>
      </c>
      <c r="D277">
        <v>400</v>
      </c>
      <c r="E277">
        <v>366</v>
      </c>
      <c r="F277">
        <v>95</v>
      </c>
      <c r="G277">
        <v>74</v>
      </c>
      <c r="H277">
        <v>13</v>
      </c>
      <c r="I277">
        <v>2</v>
      </c>
      <c r="J277">
        <v>6</v>
      </c>
      <c r="K277">
        <v>41</v>
      </c>
      <c r="L277">
        <v>35</v>
      </c>
      <c r="M277">
        <v>27</v>
      </c>
      <c r="N277">
        <v>1</v>
      </c>
      <c r="O277">
        <v>61</v>
      </c>
      <c r="P277">
        <v>5</v>
      </c>
      <c r="Q277">
        <v>1</v>
      </c>
      <c r="R277">
        <v>1</v>
      </c>
      <c r="S277">
        <v>13</v>
      </c>
      <c r="T277">
        <v>7</v>
      </c>
      <c r="U277">
        <v>3</v>
      </c>
      <c r="V277">
        <v>0.25956299999999999</v>
      </c>
      <c r="W277">
        <v>6.7500000000000004E-2</v>
      </c>
      <c r="X277">
        <v>0.1525</v>
      </c>
      <c r="Y277">
        <v>0.44262299999999999</v>
      </c>
      <c r="Z277">
        <v>0.31829600000000002</v>
      </c>
      <c r="AA277">
        <v>0.35519099999999998</v>
      </c>
      <c r="AB277">
        <v>0.29739300000000002</v>
      </c>
      <c r="AC277">
        <v>0.67348699999999995</v>
      </c>
      <c r="AD277">
        <v>9.5628400000000002E-2</v>
      </c>
      <c r="AE277">
        <v>4.4527400000000004</v>
      </c>
      <c r="AF277">
        <v>0.29666700000000001</v>
      </c>
      <c r="AH277">
        <v>-0.67527199999999998</v>
      </c>
      <c r="AI277">
        <v>41.767499999999998</v>
      </c>
      <c r="AJ277">
        <v>-6.9701700000000004</v>
      </c>
      <c r="AK277">
        <v>89.284099999999995</v>
      </c>
      <c r="AL277">
        <v>-0.67527199999999998</v>
      </c>
      <c r="AM277">
        <v>5.2</v>
      </c>
      <c r="AN277">
        <v>-5.8112174272537196</v>
      </c>
      <c r="AO277">
        <v>6.6697235107421804</v>
      </c>
      <c r="AP277">
        <v>1.44035</v>
      </c>
    </row>
    <row r="278" spans="1:42" x14ac:dyDescent="0.45">
      <c r="A278" t="s">
        <v>520</v>
      </c>
      <c r="B278" t="s">
        <v>101</v>
      </c>
      <c r="C278">
        <v>124</v>
      </c>
      <c r="D278">
        <v>529</v>
      </c>
      <c r="E278">
        <v>482</v>
      </c>
      <c r="F278">
        <v>107</v>
      </c>
      <c r="G278">
        <v>64</v>
      </c>
      <c r="H278">
        <v>24</v>
      </c>
      <c r="I278">
        <v>4</v>
      </c>
      <c r="J278">
        <v>15</v>
      </c>
      <c r="K278">
        <v>69</v>
      </c>
      <c r="L278">
        <v>66</v>
      </c>
      <c r="M278">
        <v>34</v>
      </c>
      <c r="N278">
        <v>0</v>
      </c>
      <c r="O278">
        <v>161</v>
      </c>
      <c r="P278">
        <v>8</v>
      </c>
      <c r="Q278">
        <v>2</v>
      </c>
      <c r="R278">
        <v>3</v>
      </c>
      <c r="S278">
        <v>4</v>
      </c>
      <c r="T278">
        <v>15</v>
      </c>
      <c r="U278">
        <v>2</v>
      </c>
      <c r="V278">
        <v>0.22199199999999999</v>
      </c>
      <c r="W278">
        <v>6.4272200000000002E-2</v>
      </c>
      <c r="X278">
        <v>0.30434800000000001</v>
      </c>
      <c r="Y278">
        <v>0.21118000000000001</v>
      </c>
      <c r="Z278">
        <v>0.28327000000000002</v>
      </c>
      <c r="AA278">
        <v>0.381743</v>
      </c>
      <c r="AB278">
        <v>0.28923599999999999</v>
      </c>
      <c r="AC278">
        <v>0.66501299999999997</v>
      </c>
      <c r="AD278">
        <v>0.159751</v>
      </c>
      <c r="AE278">
        <v>7.0985100000000001</v>
      </c>
      <c r="AF278">
        <v>0.29870099999999999</v>
      </c>
      <c r="AH278">
        <v>1.3391</v>
      </c>
      <c r="AI278">
        <v>51.654000000000003</v>
      </c>
      <c r="AJ278">
        <v>-12.801600000000001</v>
      </c>
      <c r="AK278">
        <v>82.783500000000004</v>
      </c>
      <c r="AL278">
        <v>1.3391</v>
      </c>
      <c r="AM278">
        <v>0.5</v>
      </c>
      <c r="AN278">
        <v>-9.9437761306762695</v>
      </c>
      <c r="AO278">
        <v>6.3311285972595197</v>
      </c>
      <c r="AP278">
        <v>1.4369799999999999</v>
      </c>
    </row>
    <row r="279" spans="1:42" x14ac:dyDescent="0.45">
      <c r="A279" t="s">
        <v>521</v>
      </c>
      <c r="C279">
        <v>93</v>
      </c>
      <c r="D279">
        <v>322</v>
      </c>
      <c r="E279">
        <v>303</v>
      </c>
      <c r="F279">
        <v>77</v>
      </c>
      <c r="G279">
        <v>50</v>
      </c>
      <c r="H279">
        <v>16</v>
      </c>
      <c r="I279">
        <v>0</v>
      </c>
      <c r="J279">
        <v>11</v>
      </c>
      <c r="K279">
        <v>43</v>
      </c>
      <c r="L279">
        <v>36</v>
      </c>
      <c r="M279">
        <v>15</v>
      </c>
      <c r="N279">
        <v>0</v>
      </c>
      <c r="O279">
        <v>81</v>
      </c>
      <c r="P279">
        <v>1</v>
      </c>
      <c r="Q279">
        <v>2</v>
      </c>
      <c r="R279">
        <v>1</v>
      </c>
      <c r="S279">
        <v>9</v>
      </c>
      <c r="T279">
        <v>2</v>
      </c>
      <c r="U279">
        <v>1</v>
      </c>
      <c r="V279">
        <v>0.25412499999999999</v>
      </c>
      <c r="W279">
        <v>4.6583800000000002E-2</v>
      </c>
      <c r="X279">
        <v>0.25155300000000003</v>
      </c>
      <c r="Y279">
        <v>0.18518499999999999</v>
      </c>
      <c r="Z279">
        <v>0.28971999999999998</v>
      </c>
      <c r="AA279">
        <v>0.41584199999999999</v>
      </c>
      <c r="AB279">
        <v>0.30291800000000002</v>
      </c>
      <c r="AC279">
        <v>0.70556099999999999</v>
      </c>
      <c r="AD279">
        <v>0.161716</v>
      </c>
      <c r="AE279">
        <v>3.2828400000000002</v>
      </c>
      <c r="AF279">
        <v>0.309859</v>
      </c>
      <c r="AH279">
        <v>-0.53061599999999998</v>
      </c>
      <c r="AI279">
        <v>35.100299999999997</v>
      </c>
      <c r="AJ279">
        <v>-4.1335199999999999</v>
      </c>
      <c r="AK279">
        <v>87.754599999999996</v>
      </c>
      <c r="AL279">
        <v>-0.53061599999999998</v>
      </c>
      <c r="AM279">
        <v>2.9</v>
      </c>
      <c r="AN279">
        <v>-5.4154123663902203</v>
      </c>
      <c r="AO279">
        <v>8.8156380653381294</v>
      </c>
      <c r="AP279">
        <v>1.43303</v>
      </c>
    </row>
    <row r="280" spans="1:42" x14ac:dyDescent="0.45">
      <c r="A280" t="s">
        <v>522</v>
      </c>
      <c r="C280">
        <v>95</v>
      </c>
      <c r="D280">
        <v>366</v>
      </c>
      <c r="E280">
        <v>312</v>
      </c>
      <c r="F280">
        <v>74</v>
      </c>
      <c r="G280">
        <v>40</v>
      </c>
      <c r="H280">
        <v>16</v>
      </c>
      <c r="I280">
        <v>1</v>
      </c>
      <c r="J280">
        <v>17</v>
      </c>
      <c r="K280">
        <v>46</v>
      </c>
      <c r="L280">
        <v>46</v>
      </c>
      <c r="M280">
        <v>48</v>
      </c>
      <c r="N280">
        <v>2</v>
      </c>
      <c r="O280">
        <v>116</v>
      </c>
      <c r="P280">
        <v>4</v>
      </c>
      <c r="Q280">
        <v>2</v>
      </c>
      <c r="R280">
        <v>0</v>
      </c>
      <c r="S280">
        <v>7</v>
      </c>
      <c r="T280">
        <v>1</v>
      </c>
      <c r="U280">
        <v>0</v>
      </c>
      <c r="V280">
        <v>0.237179</v>
      </c>
      <c r="W280">
        <v>0.13114799999999999</v>
      </c>
      <c r="X280">
        <v>0.31694</v>
      </c>
      <c r="Y280">
        <v>0.41379300000000002</v>
      </c>
      <c r="Z280">
        <v>0.34426200000000001</v>
      </c>
      <c r="AA280">
        <v>0.45833299999999999</v>
      </c>
      <c r="AB280">
        <v>0.34548299999999998</v>
      </c>
      <c r="AC280">
        <v>0.80259599999999998</v>
      </c>
      <c r="AD280">
        <v>0.22115399999999999</v>
      </c>
      <c r="AE280">
        <v>2.9169200000000002</v>
      </c>
      <c r="AF280">
        <v>0.314917</v>
      </c>
      <c r="AH280">
        <v>-0.49346099999999998</v>
      </c>
      <c r="AI280">
        <v>52.834800000000001</v>
      </c>
      <c r="AJ280">
        <v>8.2398799999999994</v>
      </c>
      <c r="AK280">
        <v>121.905</v>
      </c>
      <c r="AL280">
        <v>-0.49346099999999998</v>
      </c>
      <c r="AM280">
        <v>-0.5</v>
      </c>
      <c r="AN280">
        <v>9.1126570701599103</v>
      </c>
      <c r="AO280">
        <v>-7.2239856719970703</v>
      </c>
      <c r="AP280">
        <v>1.4279200000000001</v>
      </c>
    </row>
    <row r="281" spans="1:42" x14ac:dyDescent="0.45">
      <c r="A281" t="s">
        <v>523</v>
      </c>
      <c r="B281" t="s">
        <v>67</v>
      </c>
      <c r="C281">
        <v>114</v>
      </c>
      <c r="D281">
        <v>492</v>
      </c>
      <c r="E281">
        <v>447</v>
      </c>
      <c r="F281">
        <v>99</v>
      </c>
      <c r="G281">
        <v>59</v>
      </c>
      <c r="H281">
        <v>21</v>
      </c>
      <c r="I281">
        <v>2</v>
      </c>
      <c r="J281">
        <v>17</v>
      </c>
      <c r="K281">
        <v>50</v>
      </c>
      <c r="L281">
        <v>66</v>
      </c>
      <c r="M281">
        <v>37</v>
      </c>
      <c r="N281">
        <v>0</v>
      </c>
      <c r="O281">
        <v>178</v>
      </c>
      <c r="P281">
        <v>6</v>
      </c>
      <c r="Q281">
        <v>2</v>
      </c>
      <c r="R281">
        <v>0</v>
      </c>
      <c r="S281">
        <v>13</v>
      </c>
      <c r="T281">
        <v>1</v>
      </c>
      <c r="U281">
        <v>2</v>
      </c>
      <c r="V281">
        <v>0.22147700000000001</v>
      </c>
      <c r="W281">
        <v>7.5203300000000001E-2</v>
      </c>
      <c r="X281">
        <v>0.36178900000000003</v>
      </c>
      <c r="Y281">
        <v>0.20786499999999999</v>
      </c>
      <c r="Z281">
        <v>0.28861799999999999</v>
      </c>
      <c r="AA281">
        <v>0.39149899999999999</v>
      </c>
      <c r="AB281">
        <v>0.29573300000000002</v>
      </c>
      <c r="AC281">
        <v>0.68011699999999997</v>
      </c>
      <c r="AD281">
        <v>0.17002200000000001</v>
      </c>
      <c r="AE281">
        <v>2.7395399999999999</v>
      </c>
      <c r="AF281">
        <v>0.32283499999999998</v>
      </c>
      <c r="AH281">
        <v>-1.43008</v>
      </c>
      <c r="AI281">
        <v>50.695599999999999</v>
      </c>
      <c r="AJ281">
        <v>-9.2517399999999999</v>
      </c>
      <c r="AK281">
        <v>87.318600000000004</v>
      </c>
      <c r="AL281">
        <v>-1.43008</v>
      </c>
      <c r="AM281">
        <v>4.7</v>
      </c>
      <c r="AN281">
        <v>-8.9059803485870308</v>
      </c>
      <c r="AO281">
        <v>6.5077599287033001</v>
      </c>
      <c r="AP281">
        <v>1.42719</v>
      </c>
    </row>
    <row r="282" spans="1:42" x14ac:dyDescent="0.45">
      <c r="A282" t="s">
        <v>524</v>
      </c>
      <c r="B282" t="s">
        <v>25</v>
      </c>
      <c r="C282">
        <v>120</v>
      </c>
      <c r="D282">
        <v>544</v>
      </c>
      <c r="E282">
        <v>507</v>
      </c>
      <c r="F282">
        <v>119</v>
      </c>
      <c r="G282">
        <v>81</v>
      </c>
      <c r="H282">
        <v>22</v>
      </c>
      <c r="I282">
        <v>2</v>
      </c>
      <c r="J282">
        <v>14</v>
      </c>
      <c r="K282">
        <v>72</v>
      </c>
      <c r="L282">
        <v>63</v>
      </c>
      <c r="M282">
        <v>31</v>
      </c>
      <c r="N282">
        <v>1</v>
      </c>
      <c r="O282">
        <v>115</v>
      </c>
      <c r="P282">
        <v>5</v>
      </c>
      <c r="Q282">
        <v>1</v>
      </c>
      <c r="R282">
        <v>0</v>
      </c>
      <c r="S282">
        <v>16</v>
      </c>
      <c r="T282">
        <v>13</v>
      </c>
      <c r="U282">
        <v>5</v>
      </c>
      <c r="V282">
        <v>0.23471400000000001</v>
      </c>
      <c r="W282">
        <v>5.6985300000000003E-2</v>
      </c>
      <c r="X282">
        <v>0.211397</v>
      </c>
      <c r="Y282">
        <v>0.269565</v>
      </c>
      <c r="Z282">
        <v>0.28492600000000001</v>
      </c>
      <c r="AA282">
        <v>0.368836</v>
      </c>
      <c r="AB282">
        <v>0.28462300000000001</v>
      </c>
      <c r="AC282">
        <v>0.65376299999999998</v>
      </c>
      <c r="AD282">
        <v>0.13412199999999999</v>
      </c>
      <c r="AE282">
        <v>5.4505699999999999</v>
      </c>
      <c r="AF282">
        <v>0.27704499999999999</v>
      </c>
      <c r="AH282">
        <v>-0.40418500000000002</v>
      </c>
      <c r="AI282">
        <v>51.034500000000001</v>
      </c>
      <c r="AJ282">
        <v>-15.248699999999999</v>
      </c>
      <c r="AK282">
        <v>80.3874</v>
      </c>
      <c r="AL282">
        <v>-0.40418500000000002</v>
      </c>
      <c r="AM282">
        <v>7</v>
      </c>
      <c r="AN282">
        <v>-13.188167750835399</v>
      </c>
      <c r="AO282">
        <v>8.9988242387771606</v>
      </c>
      <c r="AP282">
        <v>1.4247000000000001</v>
      </c>
    </row>
    <row r="283" spans="1:42" x14ac:dyDescent="0.45">
      <c r="A283" t="s">
        <v>525</v>
      </c>
      <c r="B283" t="s">
        <v>63</v>
      </c>
      <c r="C283">
        <v>121</v>
      </c>
      <c r="D283">
        <v>519</v>
      </c>
      <c r="E283">
        <v>445</v>
      </c>
      <c r="F283">
        <v>105</v>
      </c>
      <c r="G283">
        <v>54</v>
      </c>
      <c r="H283">
        <v>28</v>
      </c>
      <c r="I283">
        <v>1</v>
      </c>
      <c r="J283">
        <v>22</v>
      </c>
      <c r="K283">
        <v>66</v>
      </c>
      <c r="L283">
        <v>69</v>
      </c>
      <c r="M283">
        <v>65</v>
      </c>
      <c r="N283">
        <v>1</v>
      </c>
      <c r="O283">
        <v>133</v>
      </c>
      <c r="P283">
        <v>6</v>
      </c>
      <c r="Q283">
        <v>3</v>
      </c>
      <c r="R283">
        <v>0</v>
      </c>
      <c r="S283">
        <v>9</v>
      </c>
      <c r="T283">
        <v>2</v>
      </c>
      <c r="U283">
        <v>1</v>
      </c>
      <c r="V283">
        <v>0.235955</v>
      </c>
      <c r="W283">
        <v>0.12524099999999999</v>
      </c>
      <c r="X283">
        <v>0.25626199999999999</v>
      </c>
      <c r="Y283">
        <v>0.48872199999999999</v>
      </c>
      <c r="Z283">
        <v>0.33911400000000003</v>
      </c>
      <c r="AA283">
        <v>0.451685</v>
      </c>
      <c r="AB283">
        <v>0.34176699999999999</v>
      </c>
      <c r="AC283">
        <v>0.79079900000000003</v>
      </c>
      <c r="AD283">
        <v>0.21573000000000001</v>
      </c>
      <c r="AE283">
        <v>2.83744</v>
      </c>
      <c r="AF283">
        <v>0.28327599999999997</v>
      </c>
      <c r="AH283">
        <v>-0.97751299999999997</v>
      </c>
      <c r="AI283">
        <v>73.319800000000001</v>
      </c>
      <c r="AJ283">
        <v>10.082700000000001</v>
      </c>
      <c r="AK283">
        <v>114.021</v>
      </c>
      <c r="AL283">
        <v>-0.97751299999999997</v>
      </c>
      <c r="AM283">
        <v>-1.9</v>
      </c>
      <c r="AN283">
        <v>8.0374221205711294</v>
      </c>
      <c r="AO283">
        <v>-11.4348319768905</v>
      </c>
      <c r="AP283">
        <v>1.4244699999999999</v>
      </c>
    </row>
    <row r="284" spans="1:42" x14ac:dyDescent="0.45">
      <c r="A284" t="s">
        <v>526</v>
      </c>
      <c r="B284" t="s">
        <v>61</v>
      </c>
      <c r="C284">
        <v>104</v>
      </c>
      <c r="D284">
        <v>432</v>
      </c>
      <c r="E284">
        <v>373</v>
      </c>
      <c r="F284">
        <v>75</v>
      </c>
      <c r="G284">
        <v>44</v>
      </c>
      <c r="H284">
        <v>17</v>
      </c>
      <c r="I284">
        <v>1</v>
      </c>
      <c r="J284">
        <v>13</v>
      </c>
      <c r="K284">
        <v>51</v>
      </c>
      <c r="L284">
        <v>53</v>
      </c>
      <c r="M284">
        <v>47</v>
      </c>
      <c r="N284">
        <v>0</v>
      </c>
      <c r="O284">
        <v>160</v>
      </c>
      <c r="P284">
        <v>10</v>
      </c>
      <c r="Q284">
        <v>2</v>
      </c>
      <c r="R284">
        <v>0</v>
      </c>
      <c r="S284">
        <v>7</v>
      </c>
      <c r="T284">
        <v>2</v>
      </c>
      <c r="U284">
        <v>1</v>
      </c>
      <c r="V284">
        <v>0.201072</v>
      </c>
      <c r="W284">
        <v>0.108796</v>
      </c>
      <c r="X284">
        <v>0.37036999999999998</v>
      </c>
      <c r="Y284">
        <v>0.29375000000000001</v>
      </c>
      <c r="Z284">
        <v>0.30555599999999999</v>
      </c>
      <c r="AA284">
        <v>0.356568</v>
      </c>
      <c r="AB284">
        <v>0.29529</v>
      </c>
      <c r="AC284">
        <v>0.66212400000000005</v>
      </c>
      <c r="AD284">
        <v>0.155496</v>
      </c>
      <c r="AE284">
        <v>3.5394199999999998</v>
      </c>
      <c r="AF284">
        <v>0.30693100000000001</v>
      </c>
      <c r="AH284">
        <v>-0.80029600000000001</v>
      </c>
      <c r="AI284">
        <v>44.354300000000002</v>
      </c>
      <c r="AJ284">
        <v>-8.2823799999999999</v>
      </c>
      <c r="AK284">
        <v>84.055099999999996</v>
      </c>
      <c r="AL284">
        <v>-0.80029600000000001</v>
      </c>
      <c r="AM284">
        <v>7.2</v>
      </c>
      <c r="AN284">
        <v>-9.3337418437004001</v>
      </c>
      <c r="AO284">
        <v>8.7873014211654592</v>
      </c>
      <c r="AP284">
        <v>1.4131899999999999</v>
      </c>
    </row>
    <row r="285" spans="1:42" x14ac:dyDescent="0.45">
      <c r="A285" t="s">
        <v>527</v>
      </c>
      <c r="B285" t="s">
        <v>28</v>
      </c>
      <c r="C285">
        <v>117</v>
      </c>
      <c r="D285">
        <v>429</v>
      </c>
      <c r="E285">
        <v>394</v>
      </c>
      <c r="F285">
        <v>98</v>
      </c>
      <c r="G285">
        <v>70</v>
      </c>
      <c r="H285">
        <v>21</v>
      </c>
      <c r="I285">
        <v>1</v>
      </c>
      <c r="J285">
        <v>6</v>
      </c>
      <c r="K285">
        <v>43</v>
      </c>
      <c r="L285">
        <v>44</v>
      </c>
      <c r="M285">
        <v>26</v>
      </c>
      <c r="N285">
        <v>1</v>
      </c>
      <c r="O285">
        <v>53</v>
      </c>
      <c r="P285">
        <v>5</v>
      </c>
      <c r="Q285">
        <v>3</v>
      </c>
      <c r="R285">
        <v>1</v>
      </c>
      <c r="S285">
        <v>10</v>
      </c>
      <c r="T285">
        <v>8</v>
      </c>
      <c r="U285">
        <v>3</v>
      </c>
      <c r="V285">
        <v>0.24873100000000001</v>
      </c>
      <c r="W285">
        <v>6.0606100000000003E-2</v>
      </c>
      <c r="X285">
        <v>0.123543</v>
      </c>
      <c r="Y285">
        <v>0.490566</v>
      </c>
      <c r="Z285">
        <v>0.301402</v>
      </c>
      <c r="AA285">
        <v>0.35279199999999999</v>
      </c>
      <c r="AB285">
        <v>0.28692600000000001</v>
      </c>
      <c r="AC285">
        <v>0.65419400000000005</v>
      </c>
      <c r="AD285">
        <v>0.104061</v>
      </c>
      <c r="AE285">
        <v>4.2130000000000001</v>
      </c>
      <c r="AF285">
        <v>0.27218900000000001</v>
      </c>
      <c r="AH285">
        <v>-0.43674600000000002</v>
      </c>
      <c r="AI285">
        <v>41.066600000000001</v>
      </c>
      <c r="AJ285">
        <v>-11.204599999999999</v>
      </c>
      <c r="AK285">
        <v>79.862899999999996</v>
      </c>
      <c r="AL285">
        <v>-0.43674600000000002</v>
      </c>
      <c r="AM285">
        <v>5.9</v>
      </c>
      <c r="AN285">
        <v>-11.1389569044113</v>
      </c>
      <c r="AO285">
        <v>10.6288361549377</v>
      </c>
      <c r="AP285">
        <v>1.40662</v>
      </c>
    </row>
    <row r="286" spans="1:42" x14ac:dyDescent="0.45">
      <c r="A286" t="s">
        <v>528</v>
      </c>
      <c r="B286" t="s">
        <v>30</v>
      </c>
      <c r="C286">
        <v>105</v>
      </c>
      <c r="D286">
        <v>443</v>
      </c>
      <c r="E286">
        <v>403</v>
      </c>
      <c r="F286">
        <v>96</v>
      </c>
      <c r="G286">
        <v>61</v>
      </c>
      <c r="H286">
        <v>22</v>
      </c>
      <c r="I286">
        <v>2</v>
      </c>
      <c r="J286">
        <v>11</v>
      </c>
      <c r="K286">
        <v>52</v>
      </c>
      <c r="L286">
        <v>51</v>
      </c>
      <c r="M286">
        <v>33</v>
      </c>
      <c r="N286">
        <v>1</v>
      </c>
      <c r="O286">
        <v>110</v>
      </c>
      <c r="P286">
        <v>4</v>
      </c>
      <c r="Q286">
        <v>3</v>
      </c>
      <c r="R286">
        <v>0</v>
      </c>
      <c r="S286">
        <v>10</v>
      </c>
      <c r="T286">
        <v>9</v>
      </c>
      <c r="U286">
        <v>6</v>
      </c>
      <c r="V286">
        <v>0.23821300000000001</v>
      </c>
      <c r="W286">
        <v>7.4492100000000006E-2</v>
      </c>
      <c r="X286">
        <v>0.248307</v>
      </c>
      <c r="Y286">
        <v>0.3</v>
      </c>
      <c r="Z286">
        <v>0.30022599999999999</v>
      </c>
      <c r="AA286">
        <v>0.38461499999999998</v>
      </c>
      <c r="AB286">
        <v>0.29763200000000001</v>
      </c>
      <c r="AC286">
        <v>0.68484100000000003</v>
      </c>
      <c r="AD286">
        <v>0.146402</v>
      </c>
      <c r="AE286">
        <v>4.7536300000000002</v>
      </c>
      <c r="AF286">
        <v>0.29824600000000001</v>
      </c>
      <c r="AH286">
        <v>-1.47987</v>
      </c>
      <c r="AI286">
        <v>46.345300000000002</v>
      </c>
      <c r="AJ286">
        <v>-7.6316499999999996</v>
      </c>
      <c r="AK286">
        <v>89.878900000000002</v>
      </c>
      <c r="AL286">
        <v>-1.47987</v>
      </c>
      <c r="AM286">
        <v>4.4000000000000004</v>
      </c>
      <c r="AN286">
        <v>-7.0344320535659701</v>
      </c>
      <c r="AO286">
        <v>6.0277191400527901</v>
      </c>
      <c r="AP286">
        <v>1.40466</v>
      </c>
    </row>
    <row r="287" spans="1:42" x14ac:dyDescent="0.45">
      <c r="A287" t="s">
        <v>529</v>
      </c>
      <c r="B287" t="s">
        <v>132</v>
      </c>
      <c r="C287">
        <v>91</v>
      </c>
      <c r="D287">
        <v>319</v>
      </c>
      <c r="E287">
        <v>288</v>
      </c>
      <c r="F287">
        <v>59</v>
      </c>
      <c r="G287">
        <v>34</v>
      </c>
      <c r="H287">
        <v>10</v>
      </c>
      <c r="I287">
        <v>2</v>
      </c>
      <c r="J287">
        <v>13</v>
      </c>
      <c r="K287">
        <v>37</v>
      </c>
      <c r="L287">
        <v>43</v>
      </c>
      <c r="M287">
        <v>26</v>
      </c>
      <c r="N287">
        <v>0</v>
      </c>
      <c r="O287">
        <v>104</v>
      </c>
      <c r="P287">
        <v>3</v>
      </c>
      <c r="Q287">
        <v>1</v>
      </c>
      <c r="R287">
        <v>1</v>
      </c>
      <c r="S287">
        <v>4</v>
      </c>
      <c r="T287">
        <v>1</v>
      </c>
      <c r="U287">
        <v>1</v>
      </c>
      <c r="V287">
        <v>0.20486099999999999</v>
      </c>
      <c r="W287">
        <v>8.1504699999999999E-2</v>
      </c>
      <c r="X287">
        <v>0.326019</v>
      </c>
      <c r="Y287">
        <v>0.25</v>
      </c>
      <c r="Z287">
        <v>0.27672999999999998</v>
      </c>
      <c r="AA287">
        <v>0.38888899999999998</v>
      </c>
      <c r="AB287">
        <v>0.28901399999999999</v>
      </c>
      <c r="AC287">
        <v>0.66561800000000004</v>
      </c>
      <c r="AD287">
        <v>0.184028</v>
      </c>
      <c r="AE287">
        <v>3.8780800000000002</v>
      </c>
      <c r="AF287">
        <v>0.26744200000000001</v>
      </c>
      <c r="AH287">
        <v>-0.70750100000000005</v>
      </c>
      <c r="AI287">
        <v>31.089600000000001</v>
      </c>
      <c r="AJ287">
        <v>-7.7786600000000004</v>
      </c>
      <c r="AK287">
        <v>81.0779</v>
      </c>
      <c r="AL287">
        <v>-0.70750100000000005</v>
      </c>
      <c r="AM287">
        <v>5.3</v>
      </c>
      <c r="AN287">
        <v>-7.94007384777069</v>
      </c>
      <c r="AO287">
        <v>11.1605234146118</v>
      </c>
      <c r="AP287">
        <v>1.40154</v>
      </c>
    </row>
    <row r="288" spans="1:42" x14ac:dyDescent="0.45">
      <c r="A288" t="s">
        <v>530</v>
      </c>
      <c r="B288" t="s">
        <v>56</v>
      </c>
      <c r="C288">
        <v>110</v>
      </c>
      <c r="D288">
        <v>486</v>
      </c>
      <c r="E288">
        <v>439</v>
      </c>
      <c r="F288">
        <v>114</v>
      </c>
      <c r="G288">
        <v>80</v>
      </c>
      <c r="H288">
        <v>22</v>
      </c>
      <c r="I288">
        <v>2</v>
      </c>
      <c r="J288">
        <v>10</v>
      </c>
      <c r="K288">
        <v>63</v>
      </c>
      <c r="L288">
        <v>56</v>
      </c>
      <c r="M288">
        <v>34</v>
      </c>
      <c r="N288">
        <v>0</v>
      </c>
      <c r="O288">
        <v>78</v>
      </c>
      <c r="P288">
        <v>7</v>
      </c>
      <c r="Q288">
        <v>4</v>
      </c>
      <c r="R288">
        <v>2</v>
      </c>
      <c r="S288">
        <v>12</v>
      </c>
      <c r="T288">
        <v>8</v>
      </c>
      <c r="U288">
        <v>3</v>
      </c>
      <c r="V288">
        <v>0.259681</v>
      </c>
      <c r="W288">
        <v>6.9958900000000004E-2</v>
      </c>
      <c r="X288">
        <v>0.160494</v>
      </c>
      <c r="Y288">
        <v>0.43589699999999998</v>
      </c>
      <c r="Z288">
        <v>0.32024799999999998</v>
      </c>
      <c r="AA288">
        <v>0.38724399999999998</v>
      </c>
      <c r="AB288">
        <v>0.30968400000000001</v>
      </c>
      <c r="AC288">
        <v>0.70749200000000001</v>
      </c>
      <c r="AD288">
        <v>0.12756300000000001</v>
      </c>
      <c r="AE288">
        <v>4.7631300000000003</v>
      </c>
      <c r="AF288">
        <v>0.292958</v>
      </c>
      <c r="AH288">
        <v>-0.59855400000000003</v>
      </c>
      <c r="AI288">
        <v>55.708500000000001</v>
      </c>
      <c r="AJ288">
        <v>-3.5077500000000001</v>
      </c>
      <c r="AK288">
        <v>91.512900000000002</v>
      </c>
      <c r="AL288">
        <v>-0.59855400000000003</v>
      </c>
      <c r="AM288">
        <v>1.3</v>
      </c>
      <c r="AN288">
        <v>-5.5408367514610202</v>
      </c>
      <c r="AO288">
        <v>3.0857142210006701</v>
      </c>
      <c r="AP288">
        <v>1.4011899999999999</v>
      </c>
    </row>
    <row r="289" spans="1:42" x14ac:dyDescent="0.45">
      <c r="A289" t="s">
        <v>531</v>
      </c>
      <c r="B289" t="s">
        <v>141</v>
      </c>
      <c r="C289">
        <v>112</v>
      </c>
      <c r="D289">
        <v>467</v>
      </c>
      <c r="E289">
        <v>420</v>
      </c>
      <c r="F289">
        <v>97</v>
      </c>
      <c r="G289">
        <v>65</v>
      </c>
      <c r="H289">
        <v>21</v>
      </c>
      <c r="I289">
        <v>2</v>
      </c>
      <c r="J289">
        <v>9</v>
      </c>
      <c r="K289">
        <v>57</v>
      </c>
      <c r="L289">
        <v>50</v>
      </c>
      <c r="M289">
        <v>35</v>
      </c>
      <c r="N289">
        <v>2</v>
      </c>
      <c r="O289">
        <v>116</v>
      </c>
      <c r="P289">
        <v>7</v>
      </c>
      <c r="Q289">
        <v>2</v>
      </c>
      <c r="R289">
        <v>3</v>
      </c>
      <c r="S289">
        <v>14</v>
      </c>
      <c r="T289">
        <v>1</v>
      </c>
      <c r="U289">
        <v>1</v>
      </c>
      <c r="V289">
        <v>0.23095199999999999</v>
      </c>
      <c r="W289">
        <v>7.4946499999999999E-2</v>
      </c>
      <c r="X289">
        <v>0.248394</v>
      </c>
      <c r="Y289">
        <v>0.30172399999999999</v>
      </c>
      <c r="Z289">
        <v>0.29956899999999997</v>
      </c>
      <c r="AA289">
        <v>0.35476200000000002</v>
      </c>
      <c r="AB289">
        <v>0.28724100000000002</v>
      </c>
      <c r="AC289">
        <v>0.654331</v>
      </c>
      <c r="AD289">
        <v>0.12381</v>
      </c>
      <c r="AE289">
        <v>3.5578599999999998</v>
      </c>
      <c r="AF289">
        <v>0.296296</v>
      </c>
      <c r="AH289">
        <v>-1.03112</v>
      </c>
      <c r="AI289">
        <v>44.826099999999997</v>
      </c>
      <c r="AJ289">
        <v>-12.075100000000001</v>
      </c>
      <c r="AK289">
        <v>80.031800000000004</v>
      </c>
      <c r="AL289">
        <v>-1.03112</v>
      </c>
      <c r="AM289">
        <v>2.1</v>
      </c>
      <c r="AN289">
        <v>-12.5835738182067</v>
      </c>
      <c r="AO289">
        <v>10.6795115470886</v>
      </c>
      <c r="AP289">
        <v>1.39672</v>
      </c>
    </row>
    <row r="290" spans="1:42" x14ac:dyDescent="0.45">
      <c r="A290" t="s">
        <v>532</v>
      </c>
      <c r="B290" t="s">
        <v>52</v>
      </c>
      <c r="C290">
        <v>123</v>
      </c>
      <c r="D290">
        <v>528</v>
      </c>
      <c r="E290">
        <v>476</v>
      </c>
      <c r="F290">
        <v>115</v>
      </c>
      <c r="G290">
        <v>75</v>
      </c>
      <c r="H290">
        <v>23</v>
      </c>
      <c r="I290">
        <v>3</v>
      </c>
      <c r="J290">
        <v>14</v>
      </c>
      <c r="K290">
        <v>59</v>
      </c>
      <c r="L290">
        <v>62</v>
      </c>
      <c r="M290">
        <v>41</v>
      </c>
      <c r="N290">
        <v>1</v>
      </c>
      <c r="O290">
        <v>127</v>
      </c>
      <c r="P290">
        <v>7</v>
      </c>
      <c r="Q290">
        <v>4</v>
      </c>
      <c r="R290">
        <v>0</v>
      </c>
      <c r="S290">
        <v>14</v>
      </c>
      <c r="T290">
        <v>2</v>
      </c>
      <c r="U290">
        <v>1</v>
      </c>
      <c r="V290">
        <v>0.24159700000000001</v>
      </c>
      <c r="W290">
        <v>7.7651499999999998E-2</v>
      </c>
      <c r="X290">
        <v>0.24052999999999999</v>
      </c>
      <c r="Y290">
        <v>0.32283499999999998</v>
      </c>
      <c r="Z290">
        <v>0.30871199999999999</v>
      </c>
      <c r="AA290">
        <v>0.39075599999999999</v>
      </c>
      <c r="AB290">
        <v>0.30451400000000001</v>
      </c>
      <c r="AC290">
        <v>0.69946799999999998</v>
      </c>
      <c r="AD290">
        <v>0.14915999999999999</v>
      </c>
      <c r="AE290">
        <v>3.7127300000000001</v>
      </c>
      <c r="AF290">
        <v>0.29793500000000001</v>
      </c>
      <c r="AH290">
        <v>-0.96210300000000004</v>
      </c>
      <c r="AI290">
        <v>58.255699999999997</v>
      </c>
      <c r="AJ290">
        <v>-6.07803</v>
      </c>
      <c r="AK290">
        <v>89.048199999999994</v>
      </c>
      <c r="AL290">
        <v>-0.96210300000000004</v>
      </c>
      <c r="AM290">
        <v>2.2000000000000002</v>
      </c>
      <c r="AN290">
        <v>-8.1257808208465505</v>
      </c>
      <c r="AO290">
        <v>4.1400352716445896</v>
      </c>
      <c r="AP290">
        <v>1.39638</v>
      </c>
    </row>
    <row r="291" spans="1:42" x14ac:dyDescent="0.45">
      <c r="A291" t="s">
        <v>533</v>
      </c>
      <c r="B291" t="s">
        <v>67</v>
      </c>
      <c r="C291">
        <v>129</v>
      </c>
      <c r="D291">
        <v>432</v>
      </c>
      <c r="E291">
        <v>393</v>
      </c>
      <c r="F291">
        <v>96</v>
      </c>
      <c r="G291">
        <v>67</v>
      </c>
      <c r="H291">
        <v>18</v>
      </c>
      <c r="I291">
        <v>1</v>
      </c>
      <c r="J291">
        <v>10</v>
      </c>
      <c r="K291">
        <v>46</v>
      </c>
      <c r="L291">
        <v>49</v>
      </c>
      <c r="M291">
        <v>23</v>
      </c>
      <c r="N291">
        <v>0</v>
      </c>
      <c r="O291">
        <v>90</v>
      </c>
      <c r="P291">
        <v>11</v>
      </c>
      <c r="Q291">
        <v>4</v>
      </c>
      <c r="R291">
        <v>1</v>
      </c>
      <c r="S291">
        <v>12</v>
      </c>
      <c r="T291">
        <v>2</v>
      </c>
      <c r="U291">
        <v>3</v>
      </c>
      <c r="V291">
        <v>0.24427499999999999</v>
      </c>
      <c r="W291">
        <v>5.3240700000000002E-2</v>
      </c>
      <c r="X291">
        <v>0.20833299999999999</v>
      </c>
      <c r="Y291">
        <v>0.25555600000000001</v>
      </c>
      <c r="Z291">
        <v>0.301624</v>
      </c>
      <c r="AA291">
        <v>0.37150100000000003</v>
      </c>
      <c r="AB291">
        <v>0.29493999999999998</v>
      </c>
      <c r="AC291">
        <v>0.67312499999999997</v>
      </c>
      <c r="AD291">
        <v>0.12722600000000001</v>
      </c>
      <c r="AE291">
        <v>2.8527300000000002</v>
      </c>
      <c r="AF291">
        <v>0.28956199999999999</v>
      </c>
      <c r="AH291">
        <v>-1.64445</v>
      </c>
      <c r="AI291">
        <v>44.228999999999999</v>
      </c>
      <c r="AJ291">
        <v>-8.4077199999999994</v>
      </c>
      <c r="AK291">
        <v>86.769499999999994</v>
      </c>
      <c r="AL291">
        <v>-1.64445</v>
      </c>
      <c r="AM291">
        <v>6.2</v>
      </c>
      <c r="AN291">
        <v>-8.4928998947143501</v>
      </c>
      <c r="AO291">
        <v>7.7873014211654601</v>
      </c>
      <c r="AP291">
        <v>1.39276</v>
      </c>
    </row>
    <row r="292" spans="1:42" x14ac:dyDescent="0.45">
      <c r="A292" t="s">
        <v>534</v>
      </c>
      <c r="B292" t="s">
        <v>141</v>
      </c>
      <c r="C292">
        <v>104</v>
      </c>
      <c r="D292">
        <v>434</v>
      </c>
      <c r="E292">
        <v>392</v>
      </c>
      <c r="F292">
        <v>88</v>
      </c>
      <c r="G292">
        <v>62</v>
      </c>
      <c r="H292">
        <v>17</v>
      </c>
      <c r="I292">
        <v>1</v>
      </c>
      <c r="J292">
        <v>8</v>
      </c>
      <c r="K292">
        <v>38</v>
      </c>
      <c r="L292">
        <v>47</v>
      </c>
      <c r="M292">
        <v>33</v>
      </c>
      <c r="N292">
        <v>1</v>
      </c>
      <c r="O292">
        <v>110</v>
      </c>
      <c r="P292">
        <v>5</v>
      </c>
      <c r="Q292">
        <v>4</v>
      </c>
      <c r="R292">
        <v>0</v>
      </c>
      <c r="S292">
        <v>16</v>
      </c>
      <c r="T292">
        <v>1</v>
      </c>
      <c r="U292">
        <v>1</v>
      </c>
      <c r="V292">
        <v>0.22449</v>
      </c>
      <c r="W292">
        <v>7.6036900000000004E-2</v>
      </c>
      <c r="X292">
        <v>0.25345600000000001</v>
      </c>
      <c r="Y292">
        <v>0.3</v>
      </c>
      <c r="Z292">
        <v>0.290323</v>
      </c>
      <c r="AA292">
        <v>0.33418399999999998</v>
      </c>
      <c r="AB292">
        <v>0.27566200000000002</v>
      </c>
      <c r="AC292">
        <v>0.62450600000000001</v>
      </c>
      <c r="AD292">
        <v>0.109694</v>
      </c>
      <c r="AE292">
        <v>2.2964699999999998</v>
      </c>
      <c r="AF292">
        <v>0.28777000000000003</v>
      </c>
      <c r="AH292">
        <v>-0.98488500000000001</v>
      </c>
      <c r="AI292">
        <v>37.485100000000003</v>
      </c>
      <c r="AJ292">
        <v>-15.395200000000001</v>
      </c>
      <c r="AK292">
        <v>72.2697</v>
      </c>
      <c r="AL292">
        <v>-0.98488500000000001</v>
      </c>
      <c r="AM292">
        <v>7.1</v>
      </c>
      <c r="AN292">
        <v>-15.894393980503001</v>
      </c>
      <c r="AO292">
        <v>15.0732507705688</v>
      </c>
      <c r="AP292">
        <v>1.39259</v>
      </c>
    </row>
    <row r="293" spans="1:42" x14ac:dyDescent="0.45">
      <c r="A293" t="s">
        <v>535</v>
      </c>
      <c r="B293" t="s">
        <v>139</v>
      </c>
      <c r="C293">
        <v>82</v>
      </c>
      <c r="D293">
        <v>291</v>
      </c>
      <c r="E293">
        <v>257</v>
      </c>
      <c r="F293">
        <v>55</v>
      </c>
      <c r="G293">
        <v>36</v>
      </c>
      <c r="H293">
        <v>9</v>
      </c>
      <c r="I293">
        <v>1</v>
      </c>
      <c r="J293">
        <v>9</v>
      </c>
      <c r="K293">
        <v>31</v>
      </c>
      <c r="L293">
        <v>29</v>
      </c>
      <c r="M293">
        <v>28</v>
      </c>
      <c r="N293">
        <v>0</v>
      </c>
      <c r="O293">
        <v>89</v>
      </c>
      <c r="P293">
        <v>4</v>
      </c>
      <c r="Q293">
        <v>2</v>
      </c>
      <c r="R293">
        <v>0</v>
      </c>
      <c r="S293">
        <v>8</v>
      </c>
      <c r="T293">
        <v>0</v>
      </c>
      <c r="U293">
        <v>1</v>
      </c>
      <c r="V293">
        <v>0.214008</v>
      </c>
      <c r="W293">
        <v>9.6219899999999997E-2</v>
      </c>
      <c r="X293">
        <v>0.305842</v>
      </c>
      <c r="Y293">
        <v>0.31460700000000003</v>
      </c>
      <c r="Z293">
        <v>0.29896899999999998</v>
      </c>
      <c r="AA293">
        <v>0.36186800000000002</v>
      </c>
      <c r="AB293">
        <v>0.29195900000000002</v>
      </c>
      <c r="AC293">
        <v>0.66083700000000001</v>
      </c>
      <c r="AD293">
        <v>0.14785999999999999</v>
      </c>
      <c r="AE293">
        <v>2.6795399999999998</v>
      </c>
      <c r="AF293">
        <v>0.28571400000000002</v>
      </c>
      <c r="AH293">
        <v>-0.94602600000000003</v>
      </c>
      <c r="AI293">
        <v>29.072700000000001</v>
      </c>
      <c r="AJ293">
        <v>-6.3839600000000001</v>
      </c>
      <c r="AK293">
        <v>82.409700000000001</v>
      </c>
      <c r="AL293">
        <v>-0.94602600000000003</v>
      </c>
      <c r="AM293">
        <v>5.8</v>
      </c>
      <c r="AN293">
        <v>-7.07939541339874</v>
      </c>
      <c r="AO293">
        <v>11.146120071411101</v>
      </c>
      <c r="AP293">
        <v>1.3911</v>
      </c>
    </row>
    <row r="294" spans="1:42" x14ac:dyDescent="0.45">
      <c r="A294" t="s">
        <v>536</v>
      </c>
      <c r="B294" t="s">
        <v>56</v>
      </c>
      <c r="C294">
        <v>136</v>
      </c>
      <c r="D294">
        <v>505</v>
      </c>
      <c r="E294">
        <v>458</v>
      </c>
      <c r="F294">
        <v>122</v>
      </c>
      <c r="G294">
        <v>87</v>
      </c>
      <c r="H294">
        <v>25</v>
      </c>
      <c r="I294">
        <v>3</v>
      </c>
      <c r="J294">
        <v>7</v>
      </c>
      <c r="K294">
        <v>60</v>
      </c>
      <c r="L294">
        <v>48</v>
      </c>
      <c r="M294">
        <v>36</v>
      </c>
      <c r="N294">
        <v>1</v>
      </c>
      <c r="O294">
        <v>65</v>
      </c>
      <c r="P294">
        <v>6</v>
      </c>
      <c r="Q294">
        <v>2</v>
      </c>
      <c r="R294">
        <v>3</v>
      </c>
      <c r="S294">
        <v>8</v>
      </c>
      <c r="T294">
        <v>9</v>
      </c>
      <c r="U294">
        <v>5</v>
      </c>
      <c r="V294">
        <v>0.266376</v>
      </c>
      <c r="W294">
        <v>7.1287100000000006E-2</v>
      </c>
      <c r="X294">
        <v>0.12871299999999999</v>
      </c>
      <c r="Y294">
        <v>0.55384599999999995</v>
      </c>
      <c r="Z294">
        <v>0.32669300000000001</v>
      </c>
      <c r="AA294">
        <v>0.379913</v>
      </c>
      <c r="AB294">
        <v>0.310025</v>
      </c>
      <c r="AC294">
        <v>0.70660599999999996</v>
      </c>
      <c r="AD294">
        <v>0.113537</v>
      </c>
      <c r="AE294">
        <v>4.67056</v>
      </c>
      <c r="AF294">
        <v>0.29639199999999999</v>
      </c>
      <c r="AH294">
        <v>-1.2966500000000001</v>
      </c>
      <c r="AI294">
        <v>58.029499999999999</v>
      </c>
      <c r="AJ294">
        <v>-3.50183</v>
      </c>
      <c r="AK294">
        <v>91.749300000000005</v>
      </c>
      <c r="AL294">
        <v>-1.2966500000000001</v>
      </c>
      <c r="AM294">
        <v>1.2</v>
      </c>
      <c r="AN294">
        <v>-6.28908956050872</v>
      </c>
      <c r="AO294">
        <v>3.05552625656127</v>
      </c>
      <c r="AP294">
        <v>1.38792</v>
      </c>
    </row>
    <row r="295" spans="1:42" x14ac:dyDescent="0.45">
      <c r="A295" t="s">
        <v>537</v>
      </c>
      <c r="B295" t="s">
        <v>141</v>
      </c>
      <c r="C295">
        <v>97</v>
      </c>
      <c r="D295">
        <v>414</v>
      </c>
      <c r="E295">
        <v>356</v>
      </c>
      <c r="F295">
        <v>82</v>
      </c>
      <c r="G295">
        <v>56</v>
      </c>
      <c r="H295">
        <v>17</v>
      </c>
      <c r="I295">
        <v>1</v>
      </c>
      <c r="J295">
        <v>8</v>
      </c>
      <c r="K295">
        <v>47</v>
      </c>
      <c r="L295">
        <v>44</v>
      </c>
      <c r="M295">
        <v>48</v>
      </c>
      <c r="N295">
        <v>0</v>
      </c>
      <c r="O295">
        <v>97</v>
      </c>
      <c r="P295">
        <v>7</v>
      </c>
      <c r="Q295">
        <v>3</v>
      </c>
      <c r="R295">
        <v>0</v>
      </c>
      <c r="S295">
        <v>10</v>
      </c>
      <c r="T295">
        <v>4</v>
      </c>
      <c r="U295">
        <v>1</v>
      </c>
      <c r="V295">
        <v>0.23033699999999999</v>
      </c>
      <c r="W295">
        <v>0.115942</v>
      </c>
      <c r="X295">
        <v>0.23430000000000001</v>
      </c>
      <c r="Y295">
        <v>0.49484499999999998</v>
      </c>
      <c r="Z295">
        <v>0.33091799999999999</v>
      </c>
      <c r="AA295">
        <v>0.35112399999999999</v>
      </c>
      <c r="AB295">
        <v>0.305925</v>
      </c>
      <c r="AC295">
        <v>0.68204100000000001</v>
      </c>
      <c r="AD295">
        <v>0.12078700000000001</v>
      </c>
      <c r="AE295">
        <v>3.9935299999999998</v>
      </c>
      <c r="AF295">
        <v>0.29133900000000001</v>
      </c>
      <c r="AH295">
        <v>-0.47734700000000002</v>
      </c>
      <c r="AI295">
        <v>46.162999999999997</v>
      </c>
      <c r="AJ295">
        <v>-4.2805200000000001</v>
      </c>
      <c r="AK295">
        <v>92.557400000000001</v>
      </c>
      <c r="AL295">
        <v>-0.47734700000000002</v>
      </c>
      <c r="AM295">
        <v>-3.5</v>
      </c>
      <c r="AN295">
        <v>-4.2945331037044499</v>
      </c>
      <c r="AO295">
        <v>4.1058201789855904</v>
      </c>
      <c r="AP295">
        <v>1.38771</v>
      </c>
    </row>
    <row r="296" spans="1:42" x14ac:dyDescent="0.45">
      <c r="A296" t="s">
        <v>538</v>
      </c>
      <c r="B296" t="s">
        <v>30</v>
      </c>
      <c r="C296">
        <v>125</v>
      </c>
      <c r="D296">
        <v>537</v>
      </c>
      <c r="E296">
        <v>489</v>
      </c>
      <c r="F296">
        <v>119</v>
      </c>
      <c r="G296">
        <v>78</v>
      </c>
      <c r="H296">
        <v>24</v>
      </c>
      <c r="I296">
        <v>3</v>
      </c>
      <c r="J296">
        <v>14</v>
      </c>
      <c r="K296">
        <v>72</v>
      </c>
      <c r="L296">
        <v>67</v>
      </c>
      <c r="M296">
        <v>40</v>
      </c>
      <c r="N296">
        <v>1</v>
      </c>
      <c r="O296">
        <v>116</v>
      </c>
      <c r="P296">
        <v>6</v>
      </c>
      <c r="Q296">
        <v>1</v>
      </c>
      <c r="R296">
        <v>1</v>
      </c>
      <c r="S296">
        <v>4</v>
      </c>
      <c r="T296">
        <v>10</v>
      </c>
      <c r="U296">
        <v>4</v>
      </c>
      <c r="V296">
        <v>0.24335399999999999</v>
      </c>
      <c r="W296">
        <v>7.4487899999999996E-2</v>
      </c>
      <c r="X296">
        <v>0.21601500000000001</v>
      </c>
      <c r="Y296">
        <v>0.34482800000000002</v>
      </c>
      <c r="Z296">
        <v>0.307836</v>
      </c>
      <c r="AA296">
        <v>0.39059300000000002</v>
      </c>
      <c r="AB296">
        <v>0.30457600000000001</v>
      </c>
      <c r="AC296">
        <v>0.69842899999999997</v>
      </c>
      <c r="AD296">
        <v>0.14723900000000001</v>
      </c>
      <c r="AE296">
        <v>5.4849500000000004</v>
      </c>
      <c r="AF296">
        <v>0.29166700000000001</v>
      </c>
      <c r="AH296">
        <v>-0.636042</v>
      </c>
      <c r="AI296">
        <v>59.276499999999999</v>
      </c>
      <c r="AJ296">
        <v>-6.1538300000000001</v>
      </c>
      <c r="AK296">
        <v>94.534499999999994</v>
      </c>
      <c r="AL296">
        <v>-0.636042</v>
      </c>
      <c r="AM296">
        <v>-2.1</v>
      </c>
      <c r="AN296">
        <v>-4.2720513343811</v>
      </c>
      <c r="AO296">
        <v>-0.12689590454101499</v>
      </c>
      <c r="AP296">
        <v>1.3857600000000001</v>
      </c>
    </row>
    <row r="297" spans="1:42" x14ac:dyDescent="0.45">
      <c r="A297" t="s">
        <v>539</v>
      </c>
      <c r="B297" t="s">
        <v>132</v>
      </c>
      <c r="C297">
        <v>130</v>
      </c>
      <c r="D297">
        <v>565</v>
      </c>
      <c r="E297">
        <v>515</v>
      </c>
      <c r="F297">
        <v>123</v>
      </c>
      <c r="G297">
        <v>81</v>
      </c>
      <c r="H297">
        <v>26</v>
      </c>
      <c r="I297">
        <v>3</v>
      </c>
      <c r="J297">
        <v>13</v>
      </c>
      <c r="K297">
        <v>64</v>
      </c>
      <c r="L297">
        <v>56</v>
      </c>
      <c r="M297">
        <v>35</v>
      </c>
      <c r="N297">
        <v>0</v>
      </c>
      <c r="O297">
        <v>141</v>
      </c>
      <c r="P297">
        <v>13</v>
      </c>
      <c r="Q297">
        <v>2</v>
      </c>
      <c r="R297">
        <v>0</v>
      </c>
      <c r="S297">
        <v>12</v>
      </c>
      <c r="T297">
        <v>3</v>
      </c>
      <c r="U297">
        <v>3</v>
      </c>
      <c r="V297">
        <v>0.23883499999999999</v>
      </c>
      <c r="W297">
        <v>6.1946899999999999E-2</v>
      </c>
      <c r="X297">
        <v>0.249558</v>
      </c>
      <c r="Y297">
        <v>0.248227</v>
      </c>
      <c r="Z297">
        <v>0.30265500000000001</v>
      </c>
      <c r="AA297">
        <v>0.37669900000000001</v>
      </c>
      <c r="AB297">
        <v>0.298014</v>
      </c>
      <c r="AC297">
        <v>0.67935400000000001</v>
      </c>
      <c r="AD297">
        <v>0.13786399999999999</v>
      </c>
      <c r="AE297">
        <v>3.9485600000000001</v>
      </c>
      <c r="AF297">
        <v>0.30303000000000002</v>
      </c>
      <c r="AH297">
        <v>-1.6601999999999999</v>
      </c>
      <c r="AI297">
        <v>59.2879</v>
      </c>
      <c r="AJ297">
        <v>-9.5540699999999994</v>
      </c>
      <c r="AK297">
        <v>87.316100000000006</v>
      </c>
      <c r="AL297">
        <v>-1.6601999999999999</v>
      </c>
      <c r="AM297">
        <v>-1.3</v>
      </c>
      <c r="AN297">
        <v>-10.247051000595</v>
      </c>
      <c r="AO297">
        <v>4.9279539585113499</v>
      </c>
      <c r="AP297">
        <v>1.38317</v>
      </c>
    </row>
    <row r="298" spans="1:42" x14ac:dyDescent="0.45">
      <c r="A298" t="s">
        <v>540</v>
      </c>
      <c r="B298" t="s">
        <v>25</v>
      </c>
      <c r="C298">
        <v>110</v>
      </c>
      <c r="D298">
        <v>421</v>
      </c>
      <c r="E298">
        <v>387</v>
      </c>
      <c r="F298">
        <v>85</v>
      </c>
      <c r="G298">
        <v>49</v>
      </c>
      <c r="H298">
        <v>18</v>
      </c>
      <c r="I298">
        <v>2</v>
      </c>
      <c r="J298">
        <v>16</v>
      </c>
      <c r="K298">
        <v>47</v>
      </c>
      <c r="L298">
        <v>60</v>
      </c>
      <c r="M298">
        <v>25</v>
      </c>
      <c r="N298">
        <v>0</v>
      </c>
      <c r="O298">
        <v>135</v>
      </c>
      <c r="P298">
        <v>3</v>
      </c>
      <c r="Q298">
        <v>2</v>
      </c>
      <c r="R298">
        <v>4</v>
      </c>
      <c r="S298">
        <v>6</v>
      </c>
      <c r="T298">
        <v>8</v>
      </c>
      <c r="U298">
        <v>2</v>
      </c>
      <c r="V298">
        <v>0.219638</v>
      </c>
      <c r="W298">
        <v>5.9382400000000002E-2</v>
      </c>
      <c r="X298">
        <v>0.32066499999999998</v>
      </c>
      <c r="Y298">
        <v>0.18518499999999999</v>
      </c>
      <c r="Z298">
        <v>0.27098299999999997</v>
      </c>
      <c r="AA298">
        <v>0.40051700000000001</v>
      </c>
      <c r="AB298">
        <v>0.28875499999999998</v>
      </c>
      <c r="AC298">
        <v>0.67149999999999999</v>
      </c>
      <c r="AD298">
        <v>0.18087900000000001</v>
      </c>
      <c r="AE298">
        <v>5.38734</v>
      </c>
      <c r="AF298">
        <v>0.28991600000000001</v>
      </c>
      <c r="AH298">
        <v>0.162549</v>
      </c>
      <c r="AI298">
        <v>40.940100000000001</v>
      </c>
      <c r="AJ298">
        <v>-10.356299999999999</v>
      </c>
      <c r="AK298">
        <v>83.251300000000001</v>
      </c>
      <c r="AL298">
        <v>0.162549</v>
      </c>
      <c r="AM298">
        <v>3.1</v>
      </c>
      <c r="AN298">
        <v>-8.2862678319215703</v>
      </c>
      <c r="AO298">
        <v>7.7406525611877397</v>
      </c>
      <c r="AP298">
        <v>1.3714599999999999</v>
      </c>
    </row>
    <row r="299" spans="1:42" x14ac:dyDescent="0.45">
      <c r="A299" t="s">
        <v>541</v>
      </c>
      <c r="B299" t="s">
        <v>101</v>
      </c>
      <c r="C299">
        <v>132</v>
      </c>
      <c r="D299">
        <v>534</v>
      </c>
      <c r="E299">
        <v>488</v>
      </c>
      <c r="F299">
        <v>130</v>
      </c>
      <c r="G299">
        <v>92</v>
      </c>
      <c r="H299">
        <v>24</v>
      </c>
      <c r="I299">
        <v>2</v>
      </c>
      <c r="J299">
        <v>12</v>
      </c>
      <c r="K299">
        <v>64</v>
      </c>
      <c r="L299">
        <v>56</v>
      </c>
      <c r="M299">
        <v>37</v>
      </c>
      <c r="N299">
        <v>0</v>
      </c>
      <c r="O299">
        <v>67</v>
      </c>
      <c r="P299">
        <v>6</v>
      </c>
      <c r="Q299">
        <v>1</v>
      </c>
      <c r="R299">
        <v>2</v>
      </c>
      <c r="S299">
        <v>11</v>
      </c>
      <c r="T299">
        <v>10</v>
      </c>
      <c r="U299">
        <v>3</v>
      </c>
      <c r="V299">
        <v>0.26639299999999999</v>
      </c>
      <c r="W299">
        <v>6.92884E-2</v>
      </c>
      <c r="X299">
        <v>0.125468</v>
      </c>
      <c r="Y299">
        <v>0.55223900000000004</v>
      </c>
      <c r="Z299">
        <v>0.32518799999999998</v>
      </c>
      <c r="AA299">
        <v>0.39754099999999998</v>
      </c>
      <c r="AB299">
        <v>0.31641900000000001</v>
      </c>
      <c r="AC299">
        <v>0.72272899999999995</v>
      </c>
      <c r="AD299">
        <v>0.13114799999999999</v>
      </c>
      <c r="AE299">
        <v>4.6498600000000003</v>
      </c>
      <c r="AF299">
        <v>0.28780499999999998</v>
      </c>
      <c r="AH299">
        <v>-0.30642599999999998</v>
      </c>
      <c r="AI299">
        <v>64.197500000000005</v>
      </c>
      <c r="AJ299">
        <v>-0.86728899999999998</v>
      </c>
      <c r="AK299">
        <v>101.006</v>
      </c>
      <c r="AL299">
        <v>-0.30642599999999998</v>
      </c>
      <c r="AM299">
        <v>-6.8</v>
      </c>
      <c r="AN299">
        <v>0.359366744756698</v>
      </c>
      <c r="AO299">
        <v>-4.8379191160202</v>
      </c>
      <c r="AP299">
        <v>1.3676299999999999</v>
      </c>
    </row>
    <row r="300" spans="1:42" x14ac:dyDescent="0.45">
      <c r="A300" t="s">
        <v>542</v>
      </c>
      <c r="B300" t="s">
        <v>42</v>
      </c>
      <c r="C300">
        <v>89</v>
      </c>
      <c r="D300">
        <v>306</v>
      </c>
      <c r="E300">
        <v>269</v>
      </c>
      <c r="F300">
        <v>66</v>
      </c>
      <c r="G300">
        <v>47</v>
      </c>
      <c r="H300">
        <v>12</v>
      </c>
      <c r="I300">
        <v>1</v>
      </c>
      <c r="J300">
        <v>6</v>
      </c>
      <c r="K300">
        <v>30</v>
      </c>
      <c r="L300">
        <v>27</v>
      </c>
      <c r="M300">
        <v>30</v>
      </c>
      <c r="N300">
        <v>1</v>
      </c>
      <c r="O300">
        <v>60</v>
      </c>
      <c r="P300">
        <v>3</v>
      </c>
      <c r="Q300">
        <v>3</v>
      </c>
      <c r="R300">
        <v>1</v>
      </c>
      <c r="S300">
        <v>6</v>
      </c>
      <c r="T300">
        <v>0</v>
      </c>
      <c r="U300">
        <v>1</v>
      </c>
      <c r="V300">
        <v>0.24535299999999999</v>
      </c>
      <c r="W300">
        <v>9.8039200000000007E-2</v>
      </c>
      <c r="X300">
        <v>0.196078</v>
      </c>
      <c r="Y300">
        <v>0.5</v>
      </c>
      <c r="Z300">
        <v>0.32458999999999999</v>
      </c>
      <c r="AA300">
        <v>0.36431200000000002</v>
      </c>
      <c r="AB300">
        <v>0.30380600000000002</v>
      </c>
      <c r="AC300">
        <v>0.68890200000000001</v>
      </c>
      <c r="AD300">
        <v>0.118959</v>
      </c>
      <c r="AE300">
        <v>2.1986699999999999</v>
      </c>
      <c r="AF300">
        <v>0.29126200000000002</v>
      </c>
      <c r="AH300">
        <v>-1.03078</v>
      </c>
      <c r="AI300">
        <v>33.581899999999997</v>
      </c>
      <c r="AJ300">
        <v>-3.7024300000000001</v>
      </c>
      <c r="AK300">
        <v>93.357699999999994</v>
      </c>
      <c r="AL300">
        <v>-1.03078</v>
      </c>
      <c r="AM300">
        <v>1.2</v>
      </c>
      <c r="AN300">
        <v>-3.5488139390945399</v>
      </c>
      <c r="AO300">
        <v>6.82169318199157</v>
      </c>
      <c r="AP300">
        <v>1.3659699999999999</v>
      </c>
    </row>
    <row r="301" spans="1:42" x14ac:dyDescent="0.45">
      <c r="A301" t="s">
        <v>543</v>
      </c>
      <c r="B301" t="s">
        <v>132</v>
      </c>
      <c r="C301">
        <v>103</v>
      </c>
      <c r="D301">
        <v>392</v>
      </c>
      <c r="E301">
        <v>364</v>
      </c>
      <c r="F301">
        <v>102</v>
      </c>
      <c r="G301">
        <v>73</v>
      </c>
      <c r="H301">
        <v>19</v>
      </c>
      <c r="I301">
        <v>2</v>
      </c>
      <c r="J301">
        <v>8</v>
      </c>
      <c r="K301">
        <v>41</v>
      </c>
      <c r="L301">
        <v>42</v>
      </c>
      <c r="M301">
        <v>22</v>
      </c>
      <c r="N301">
        <v>1</v>
      </c>
      <c r="O301">
        <v>68</v>
      </c>
      <c r="P301">
        <v>2</v>
      </c>
      <c r="Q301">
        <v>4</v>
      </c>
      <c r="R301">
        <v>0</v>
      </c>
      <c r="S301">
        <v>14</v>
      </c>
      <c r="T301">
        <v>2</v>
      </c>
      <c r="U301">
        <v>1</v>
      </c>
      <c r="V301">
        <v>0.28022000000000002</v>
      </c>
      <c r="W301">
        <v>5.6122400000000003E-2</v>
      </c>
      <c r="X301">
        <v>0.17346900000000001</v>
      </c>
      <c r="Y301">
        <v>0.32352900000000001</v>
      </c>
      <c r="Z301">
        <v>0.32142900000000002</v>
      </c>
      <c r="AA301">
        <v>0.40934100000000001</v>
      </c>
      <c r="AB301">
        <v>0.315328</v>
      </c>
      <c r="AC301">
        <v>0.730769</v>
      </c>
      <c r="AD301">
        <v>0.12912100000000001</v>
      </c>
      <c r="AE301">
        <v>3.40211</v>
      </c>
      <c r="AF301">
        <v>0.32191799999999998</v>
      </c>
      <c r="AH301">
        <v>-0.76176999999999995</v>
      </c>
      <c r="AI301">
        <v>46.770899999999997</v>
      </c>
      <c r="AJ301">
        <v>-0.99199400000000004</v>
      </c>
      <c r="AK301">
        <v>99.316699999999997</v>
      </c>
      <c r="AL301">
        <v>-0.76176999999999995</v>
      </c>
      <c r="AM301">
        <v>0</v>
      </c>
      <c r="AN301">
        <v>-1.0827063024043999</v>
      </c>
      <c r="AO301">
        <v>1.4403291940689</v>
      </c>
      <c r="AP301">
        <v>1.36331</v>
      </c>
    </row>
    <row r="302" spans="1:42" x14ac:dyDescent="0.45">
      <c r="A302" t="s">
        <v>544</v>
      </c>
      <c r="B302" t="s">
        <v>40</v>
      </c>
      <c r="C302">
        <v>108</v>
      </c>
      <c r="D302">
        <v>344</v>
      </c>
      <c r="E302">
        <v>316</v>
      </c>
      <c r="F302">
        <v>74</v>
      </c>
      <c r="G302">
        <v>42</v>
      </c>
      <c r="H302">
        <v>17</v>
      </c>
      <c r="I302">
        <v>2</v>
      </c>
      <c r="J302">
        <v>13</v>
      </c>
      <c r="K302">
        <v>46</v>
      </c>
      <c r="L302">
        <v>47</v>
      </c>
      <c r="M302">
        <v>19</v>
      </c>
      <c r="N302">
        <v>0</v>
      </c>
      <c r="O302">
        <v>80</v>
      </c>
      <c r="P302">
        <v>7</v>
      </c>
      <c r="Q302">
        <v>2</v>
      </c>
      <c r="R302">
        <v>0</v>
      </c>
      <c r="S302">
        <v>10</v>
      </c>
      <c r="T302">
        <v>8</v>
      </c>
      <c r="U302">
        <v>1</v>
      </c>
      <c r="V302">
        <v>0.234177</v>
      </c>
      <c r="W302">
        <v>5.52326E-2</v>
      </c>
      <c r="X302">
        <v>0.23255799999999999</v>
      </c>
      <c r="Y302">
        <v>0.23749999999999999</v>
      </c>
      <c r="Z302">
        <v>0.29069800000000001</v>
      </c>
      <c r="AA302">
        <v>0.42405100000000001</v>
      </c>
      <c r="AB302">
        <v>0.307284</v>
      </c>
      <c r="AC302">
        <v>0.71474800000000005</v>
      </c>
      <c r="AD302">
        <v>0.18987299999999999</v>
      </c>
      <c r="AE302">
        <v>6.3095800000000004</v>
      </c>
      <c r="AF302">
        <v>0.27111099999999999</v>
      </c>
      <c r="AH302">
        <v>0.65397400000000006</v>
      </c>
      <c r="AI302">
        <v>38.745800000000003</v>
      </c>
      <c r="AJ302">
        <v>-3.16858</v>
      </c>
      <c r="AK302">
        <v>95.6892</v>
      </c>
      <c r="AL302">
        <v>0.65397400000000006</v>
      </c>
      <c r="AM302">
        <v>6.9</v>
      </c>
      <c r="AN302">
        <v>-1.1831185817718499</v>
      </c>
      <c r="AO302">
        <v>3.1081130504608101</v>
      </c>
      <c r="AP302">
        <v>1.36066</v>
      </c>
    </row>
    <row r="303" spans="1:42" x14ac:dyDescent="0.45">
      <c r="A303" t="s">
        <v>545</v>
      </c>
      <c r="B303" t="s">
        <v>58</v>
      </c>
      <c r="C303">
        <v>101</v>
      </c>
      <c r="D303">
        <v>361</v>
      </c>
      <c r="E303">
        <v>333</v>
      </c>
      <c r="F303">
        <v>90</v>
      </c>
      <c r="G303">
        <v>64</v>
      </c>
      <c r="H303">
        <v>18</v>
      </c>
      <c r="I303">
        <v>2</v>
      </c>
      <c r="J303">
        <v>6</v>
      </c>
      <c r="K303">
        <v>42</v>
      </c>
      <c r="L303">
        <v>40</v>
      </c>
      <c r="M303">
        <v>19</v>
      </c>
      <c r="N303">
        <v>0</v>
      </c>
      <c r="O303">
        <v>34</v>
      </c>
      <c r="P303">
        <v>2</v>
      </c>
      <c r="Q303">
        <v>3</v>
      </c>
      <c r="R303">
        <v>4</v>
      </c>
      <c r="S303">
        <v>6</v>
      </c>
      <c r="T303">
        <v>5</v>
      </c>
      <c r="U303">
        <v>2</v>
      </c>
      <c r="V303">
        <v>0.27027000000000001</v>
      </c>
      <c r="W303">
        <v>5.2631600000000001E-2</v>
      </c>
      <c r="X303">
        <v>9.4182799999999997E-2</v>
      </c>
      <c r="Y303">
        <v>0.55882399999999999</v>
      </c>
      <c r="Z303">
        <v>0.31092399999999998</v>
      </c>
      <c r="AA303">
        <v>0.39039000000000001</v>
      </c>
      <c r="AB303">
        <v>0.30449999999999999</v>
      </c>
      <c r="AC303">
        <v>0.70131500000000002</v>
      </c>
      <c r="AD303">
        <v>0.12012</v>
      </c>
      <c r="AE303">
        <v>4.6314299999999999</v>
      </c>
      <c r="AF303">
        <v>0.28378399999999998</v>
      </c>
      <c r="AH303">
        <v>-0.49909199999999998</v>
      </c>
      <c r="AI303">
        <v>39.826000000000001</v>
      </c>
      <c r="AJ303">
        <v>-4.1597900000000001</v>
      </c>
      <c r="AK303">
        <v>93.498599999999996</v>
      </c>
      <c r="AL303">
        <v>-0.49909199999999998</v>
      </c>
      <c r="AM303">
        <v>0.7</v>
      </c>
      <c r="AN303">
        <v>-3.31130403280258</v>
      </c>
      <c r="AO303">
        <v>4.6792768836021397</v>
      </c>
      <c r="AP303">
        <v>1.35907</v>
      </c>
    </row>
    <row r="304" spans="1:42" x14ac:dyDescent="0.45">
      <c r="A304" t="s">
        <v>546</v>
      </c>
      <c r="B304" t="s">
        <v>67</v>
      </c>
      <c r="C304">
        <v>104</v>
      </c>
      <c r="D304">
        <v>373</v>
      </c>
      <c r="E304">
        <v>344</v>
      </c>
      <c r="F304">
        <v>83</v>
      </c>
      <c r="G304">
        <v>61</v>
      </c>
      <c r="H304">
        <v>16</v>
      </c>
      <c r="I304">
        <v>0</v>
      </c>
      <c r="J304">
        <v>6</v>
      </c>
      <c r="K304">
        <v>36</v>
      </c>
      <c r="L304">
        <v>36</v>
      </c>
      <c r="M304">
        <v>25</v>
      </c>
      <c r="N304">
        <v>1</v>
      </c>
      <c r="O304">
        <v>76</v>
      </c>
      <c r="P304">
        <v>1</v>
      </c>
      <c r="Q304">
        <v>2</v>
      </c>
      <c r="R304">
        <v>1</v>
      </c>
      <c r="S304">
        <v>11</v>
      </c>
      <c r="T304">
        <v>2</v>
      </c>
      <c r="U304">
        <v>2</v>
      </c>
      <c r="V304">
        <v>0.24127899999999999</v>
      </c>
      <c r="W304">
        <v>6.7024100000000003E-2</v>
      </c>
      <c r="X304">
        <v>0.20375299999999999</v>
      </c>
      <c r="Y304">
        <v>0.32894699999999999</v>
      </c>
      <c r="Z304">
        <v>0.29301100000000002</v>
      </c>
      <c r="AA304">
        <v>0.34011599999999997</v>
      </c>
      <c r="AB304">
        <v>0.27813199999999999</v>
      </c>
      <c r="AC304">
        <v>0.633127</v>
      </c>
      <c r="AD304">
        <v>9.88372E-2</v>
      </c>
      <c r="AE304">
        <v>2.29738</v>
      </c>
      <c r="AF304">
        <v>0.29166700000000001</v>
      </c>
      <c r="AH304">
        <v>-1.1068</v>
      </c>
      <c r="AI304">
        <v>32.981699999999996</v>
      </c>
      <c r="AJ304">
        <v>-12.466200000000001</v>
      </c>
      <c r="AK304">
        <v>75.119600000000005</v>
      </c>
      <c r="AL304">
        <v>-1.1068</v>
      </c>
      <c r="AM304">
        <v>6.3</v>
      </c>
      <c r="AN304">
        <v>-12.2266364097595</v>
      </c>
      <c r="AO304">
        <v>13.1525869369506</v>
      </c>
      <c r="AP304">
        <v>1.3556299999999999</v>
      </c>
    </row>
    <row r="305" spans="1:42" x14ac:dyDescent="0.45">
      <c r="A305" t="s">
        <v>547</v>
      </c>
      <c r="B305" t="s">
        <v>113</v>
      </c>
      <c r="C305">
        <v>70</v>
      </c>
      <c r="D305">
        <v>259</v>
      </c>
      <c r="E305">
        <v>235</v>
      </c>
      <c r="F305">
        <v>51</v>
      </c>
      <c r="G305">
        <v>26</v>
      </c>
      <c r="H305">
        <v>13</v>
      </c>
      <c r="I305">
        <v>1</v>
      </c>
      <c r="J305">
        <v>11</v>
      </c>
      <c r="K305">
        <v>29</v>
      </c>
      <c r="L305">
        <v>38</v>
      </c>
      <c r="M305">
        <v>16</v>
      </c>
      <c r="N305">
        <v>1</v>
      </c>
      <c r="O305">
        <v>87</v>
      </c>
      <c r="P305">
        <v>7</v>
      </c>
      <c r="Q305">
        <v>1</v>
      </c>
      <c r="R305">
        <v>0</v>
      </c>
      <c r="S305">
        <v>4</v>
      </c>
      <c r="T305">
        <v>0</v>
      </c>
      <c r="U305">
        <v>1</v>
      </c>
      <c r="V305">
        <v>0.21702099999999999</v>
      </c>
      <c r="W305">
        <v>6.17761E-2</v>
      </c>
      <c r="X305">
        <v>0.33590700000000001</v>
      </c>
      <c r="Y305">
        <v>0.18390799999999999</v>
      </c>
      <c r="Z305">
        <v>0.28571400000000002</v>
      </c>
      <c r="AA305">
        <v>0.42127700000000001</v>
      </c>
      <c r="AB305">
        <v>0.30329200000000001</v>
      </c>
      <c r="AC305">
        <v>0.70699100000000004</v>
      </c>
      <c r="AD305">
        <v>0.20425499999999999</v>
      </c>
      <c r="AE305">
        <v>2.9350100000000001</v>
      </c>
      <c r="AF305">
        <v>0.28985499999999997</v>
      </c>
      <c r="AH305">
        <v>-0.79192399999999996</v>
      </c>
      <c r="AI305">
        <v>28.313400000000001</v>
      </c>
      <c r="AJ305">
        <v>-3.2442799999999998</v>
      </c>
      <c r="AK305">
        <v>95.841999999999999</v>
      </c>
      <c r="AL305">
        <v>-0.79192399999999996</v>
      </c>
      <c r="AM305">
        <v>2.1</v>
      </c>
      <c r="AN305">
        <v>-2.0823045969009399</v>
      </c>
      <c r="AO305">
        <v>6.8582305908203098</v>
      </c>
      <c r="AP305">
        <v>1.35344</v>
      </c>
    </row>
    <row r="306" spans="1:42" x14ac:dyDescent="0.45">
      <c r="A306" t="s">
        <v>548</v>
      </c>
      <c r="B306" t="s">
        <v>52</v>
      </c>
      <c r="C306">
        <v>117</v>
      </c>
      <c r="D306">
        <v>444</v>
      </c>
      <c r="E306">
        <v>408</v>
      </c>
      <c r="F306">
        <v>107</v>
      </c>
      <c r="G306">
        <v>75</v>
      </c>
      <c r="H306">
        <v>23</v>
      </c>
      <c r="I306">
        <v>2</v>
      </c>
      <c r="J306">
        <v>7</v>
      </c>
      <c r="K306">
        <v>49</v>
      </c>
      <c r="L306">
        <v>49</v>
      </c>
      <c r="M306">
        <v>29</v>
      </c>
      <c r="N306">
        <v>1</v>
      </c>
      <c r="O306">
        <v>74</v>
      </c>
      <c r="P306">
        <v>4</v>
      </c>
      <c r="Q306">
        <v>2</v>
      </c>
      <c r="R306">
        <v>1</v>
      </c>
      <c r="S306">
        <v>11</v>
      </c>
      <c r="T306">
        <v>12</v>
      </c>
      <c r="U306">
        <v>3</v>
      </c>
      <c r="V306">
        <v>0.26225500000000002</v>
      </c>
      <c r="W306">
        <v>6.5315300000000007E-2</v>
      </c>
      <c r="X306">
        <v>0.16666700000000001</v>
      </c>
      <c r="Y306">
        <v>0.39189200000000002</v>
      </c>
      <c r="Z306">
        <v>0.316027</v>
      </c>
      <c r="AA306">
        <v>0.37990200000000002</v>
      </c>
      <c r="AB306">
        <v>0.30396499999999999</v>
      </c>
      <c r="AC306">
        <v>0.69592900000000002</v>
      </c>
      <c r="AD306">
        <v>0.117647</v>
      </c>
      <c r="AE306">
        <v>5.2895200000000004</v>
      </c>
      <c r="AF306">
        <v>0.30395100000000003</v>
      </c>
      <c r="AH306">
        <v>0.30931799999999998</v>
      </c>
      <c r="AI306">
        <v>48.785299999999999</v>
      </c>
      <c r="AJ306">
        <v>-5.3135500000000002</v>
      </c>
      <c r="AK306">
        <v>88.680099999999996</v>
      </c>
      <c r="AL306">
        <v>0.30931799999999998</v>
      </c>
      <c r="AM306">
        <v>2.7</v>
      </c>
      <c r="AN306">
        <v>-5.9171618521213496</v>
      </c>
      <c r="AO306">
        <v>4.3313933610916102</v>
      </c>
      <c r="AP306">
        <v>1.35032</v>
      </c>
    </row>
    <row r="307" spans="1:42" x14ac:dyDescent="0.45">
      <c r="A307" t="s">
        <v>549</v>
      </c>
      <c r="B307" t="s">
        <v>42</v>
      </c>
      <c r="C307">
        <v>123</v>
      </c>
      <c r="D307">
        <v>539</v>
      </c>
      <c r="E307">
        <v>503</v>
      </c>
      <c r="F307">
        <v>110</v>
      </c>
      <c r="G307">
        <v>69</v>
      </c>
      <c r="H307">
        <v>20</v>
      </c>
      <c r="I307">
        <v>1</v>
      </c>
      <c r="J307">
        <v>20</v>
      </c>
      <c r="K307">
        <v>63</v>
      </c>
      <c r="L307">
        <v>70</v>
      </c>
      <c r="M307">
        <v>29</v>
      </c>
      <c r="N307">
        <v>2</v>
      </c>
      <c r="O307">
        <v>196</v>
      </c>
      <c r="P307">
        <v>5</v>
      </c>
      <c r="Q307">
        <v>2</v>
      </c>
      <c r="R307">
        <v>0</v>
      </c>
      <c r="S307">
        <v>11</v>
      </c>
      <c r="T307">
        <v>12</v>
      </c>
      <c r="U307">
        <v>4</v>
      </c>
      <c r="V307">
        <v>0.21868799999999999</v>
      </c>
      <c r="W307">
        <v>5.3803299999999998E-2</v>
      </c>
      <c r="X307">
        <v>0.36363600000000001</v>
      </c>
      <c r="Y307">
        <v>0.14795900000000001</v>
      </c>
      <c r="Z307">
        <v>0.26716099999999998</v>
      </c>
      <c r="AA307">
        <v>0.38170999999999999</v>
      </c>
      <c r="AB307">
        <v>0.279032</v>
      </c>
      <c r="AC307">
        <v>0.64887099999999998</v>
      </c>
      <c r="AD307">
        <v>0.163022</v>
      </c>
      <c r="AE307">
        <v>4.8730500000000001</v>
      </c>
      <c r="AF307">
        <v>0.311419</v>
      </c>
      <c r="AH307">
        <v>-6.6529599999999994E-2</v>
      </c>
      <c r="AI307">
        <v>48.062800000000003</v>
      </c>
      <c r="AJ307">
        <v>-17.6112</v>
      </c>
      <c r="AK307">
        <v>75.303799999999995</v>
      </c>
      <c r="AL307">
        <v>-6.6529599999999994E-2</v>
      </c>
      <c r="AM307">
        <v>5.3</v>
      </c>
      <c r="AN307">
        <v>-16.0162166282534</v>
      </c>
      <c r="AO307">
        <v>11.2413582801818</v>
      </c>
      <c r="AP307">
        <v>1.34938</v>
      </c>
    </row>
    <row r="308" spans="1:42" x14ac:dyDescent="0.45">
      <c r="A308" t="s">
        <v>237</v>
      </c>
      <c r="B308" t="s">
        <v>34</v>
      </c>
      <c r="C308">
        <v>133</v>
      </c>
      <c r="D308">
        <v>553</v>
      </c>
      <c r="E308">
        <v>503</v>
      </c>
      <c r="F308">
        <v>130</v>
      </c>
      <c r="G308">
        <v>83</v>
      </c>
      <c r="H308">
        <v>23</v>
      </c>
      <c r="I308">
        <v>1</v>
      </c>
      <c r="J308">
        <v>23</v>
      </c>
      <c r="K308">
        <v>66</v>
      </c>
      <c r="L308">
        <v>79</v>
      </c>
      <c r="M308">
        <v>40</v>
      </c>
      <c r="N308">
        <v>1</v>
      </c>
      <c r="O308">
        <v>132</v>
      </c>
      <c r="P308">
        <v>3</v>
      </c>
      <c r="Q308">
        <v>7</v>
      </c>
      <c r="R308">
        <v>0</v>
      </c>
      <c r="S308">
        <v>12</v>
      </c>
      <c r="T308">
        <v>3</v>
      </c>
      <c r="U308">
        <v>1</v>
      </c>
      <c r="V308">
        <v>0.25844899999999998</v>
      </c>
      <c r="W308">
        <v>7.23327E-2</v>
      </c>
      <c r="X308">
        <v>0.23869799999999999</v>
      </c>
      <c r="Y308">
        <v>0.30303000000000002</v>
      </c>
      <c r="Z308">
        <v>0.31283899999999998</v>
      </c>
      <c r="AA308">
        <v>0.445328</v>
      </c>
      <c r="AB308">
        <v>0.32398300000000002</v>
      </c>
      <c r="AC308">
        <v>0.75816700000000004</v>
      </c>
      <c r="AD308">
        <v>0.18687899999999999</v>
      </c>
      <c r="AE308">
        <v>3.10521</v>
      </c>
      <c r="AF308">
        <v>0.30140800000000001</v>
      </c>
      <c r="AH308">
        <v>-0.78521799999999997</v>
      </c>
      <c r="AI308">
        <v>69.955299999999994</v>
      </c>
      <c r="AJ308">
        <v>2.5754999999999999</v>
      </c>
      <c r="AK308">
        <v>107.90600000000001</v>
      </c>
      <c r="AL308">
        <v>-0.78521799999999997</v>
      </c>
      <c r="AM308">
        <v>0.4</v>
      </c>
      <c r="AN308">
        <v>4.4533669948577801</v>
      </c>
      <c r="AO308">
        <v>-9.7594648301601392</v>
      </c>
      <c r="AP308">
        <v>1.34382</v>
      </c>
    </row>
    <row r="309" spans="1:42" x14ac:dyDescent="0.45">
      <c r="A309" t="s">
        <v>231</v>
      </c>
      <c r="B309" t="s">
        <v>139</v>
      </c>
      <c r="C309">
        <v>120</v>
      </c>
      <c r="D309">
        <v>437</v>
      </c>
      <c r="E309">
        <v>394</v>
      </c>
      <c r="F309">
        <v>83</v>
      </c>
      <c r="G309">
        <v>49</v>
      </c>
      <c r="H309">
        <v>16</v>
      </c>
      <c r="I309">
        <v>0</v>
      </c>
      <c r="J309">
        <v>18</v>
      </c>
      <c r="K309">
        <v>49</v>
      </c>
      <c r="L309">
        <v>51</v>
      </c>
      <c r="M309">
        <v>32</v>
      </c>
      <c r="N309">
        <v>0</v>
      </c>
      <c r="O309">
        <v>132</v>
      </c>
      <c r="P309">
        <v>7</v>
      </c>
      <c r="Q309">
        <v>4</v>
      </c>
      <c r="R309">
        <v>0</v>
      </c>
      <c r="S309">
        <v>9</v>
      </c>
      <c r="T309">
        <v>4</v>
      </c>
      <c r="U309">
        <v>3</v>
      </c>
      <c r="V309">
        <v>0.21065999999999999</v>
      </c>
      <c r="W309">
        <v>7.32265E-2</v>
      </c>
      <c r="X309">
        <v>0.30206</v>
      </c>
      <c r="Y309">
        <v>0.242424</v>
      </c>
      <c r="Z309">
        <v>0.27917599999999998</v>
      </c>
      <c r="AA309">
        <v>0.38832499999999998</v>
      </c>
      <c r="AB309">
        <v>0.289632</v>
      </c>
      <c r="AC309">
        <v>0.66750100000000001</v>
      </c>
      <c r="AD309">
        <v>0.17766499999999999</v>
      </c>
      <c r="AE309">
        <v>2.9784600000000001</v>
      </c>
      <c r="AF309">
        <v>0.26209700000000002</v>
      </c>
      <c r="AH309">
        <v>-1.14428</v>
      </c>
      <c r="AI309">
        <v>42.814300000000003</v>
      </c>
      <c r="AJ309">
        <v>-10.4316</v>
      </c>
      <c r="AK309">
        <v>80.796400000000006</v>
      </c>
      <c r="AL309">
        <v>-1.14428</v>
      </c>
      <c r="AM309">
        <v>5</v>
      </c>
      <c r="AN309">
        <v>-11.1996219158172</v>
      </c>
      <c r="AO309">
        <v>9.8170194625854492</v>
      </c>
      <c r="AP309">
        <v>1.34219</v>
      </c>
    </row>
    <row r="310" spans="1:42" x14ac:dyDescent="0.45">
      <c r="A310" t="s">
        <v>550</v>
      </c>
      <c r="B310" t="s">
        <v>61</v>
      </c>
      <c r="C310">
        <v>128</v>
      </c>
      <c r="D310">
        <v>540</v>
      </c>
      <c r="E310">
        <v>483</v>
      </c>
      <c r="F310">
        <v>121</v>
      </c>
      <c r="G310">
        <v>73</v>
      </c>
      <c r="H310">
        <v>26</v>
      </c>
      <c r="I310">
        <v>1</v>
      </c>
      <c r="J310">
        <v>21</v>
      </c>
      <c r="K310">
        <v>69</v>
      </c>
      <c r="L310">
        <v>76</v>
      </c>
      <c r="M310">
        <v>45</v>
      </c>
      <c r="N310">
        <v>2</v>
      </c>
      <c r="O310">
        <v>135</v>
      </c>
      <c r="P310">
        <v>8</v>
      </c>
      <c r="Q310">
        <v>4</v>
      </c>
      <c r="R310">
        <v>0</v>
      </c>
      <c r="S310">
        <v>5</v>
      </c>
      <c r="T310">
        <v>1</v>
      </c>
      <c r="U310">
        <v>1</v>
      </c>
      <c r="V310">
        <v>0.25051800000000002</v>
      </c>
      <c r="W310">
        <v>8.3333299999999999E-2</v>
      </c>
      <c r="X310">
        <v>0.25</v>
      </c>
      <c r="Y310">
        <v>0.33333299999999999</v>
      </c>
      <c r="Z310">
        <v>0.32222200000000001</v>
      </c>
      <c r="AA310">
        <v>0.43892300000000001</v>
      </c>
      <c r="AB310">
        <v>0.32741599999999998</v>
      </c>
      <c r="AC310">
        <v>0.76114599999999999</v>
      </c>
      <c r="AD310">
        <v>0.18840599999999999</v>
      </c>
      <c r="AE310">
        <v>2.6378400000000002</v>
      </c>
      <c r="AF310">
        <v>0.30211500000000002</v>
      </c>
      <c r="AH310">
        <v>-1.1775100000000001</v>
      </c>
      <c r="AI310">
        <v>69.8506</v>
      </c>
      <c r="AJ310">
        <v>4.0547000000000004</v>
      </c>
      <c r="AK310">
        <v>105.592</v>
      </c>
      <c r="AL310">
        <v>-1.1775100000000001</v>
      </c>
      <c r="AM310">
        <v>2.4</v>
      </c>
      <c r="AN310">
        <v>2.5633635520935001</v>
      </c>
      <c r="AO310">
        <v>-7.5206351280212402</v>
      </c>
      <c r="AP310">
        <v>1.3402700000000001</v>
      </c>
    </row>
    <row r="311" spans="1:42" x14ac:dyDescent="0.45">
      <c r="A311" t="s">
        <v>551</v>
      </c>
      <c r="B311" t="s">
        <v>32</v>
      </c>
      <c r="C311">
        <v>104</v>
      </c>
      <c r="D311">
        <v>296</v>
      </c>
      <c r="E311">
        <v>256</v>
      </c>
      <c r="F311">
        <v>56</v>
      </c>
      <c r="G311">
        <v>31</v>
      </c>
      <c r="H311">
        <v>13</v>
      </c>
      <c r="I311">
        <v>2</v>
      </c>
      <c r="J311">
        <v>10</v>
      </c>
      <c r="K311">
        <v>38</v>
      </c>
      <c r="L311">
        <v>32</v>
      </c>
      <c r="M311">
        <v>30</v>
      </c>
      <c r="N311">
        <v>1</v>
      </c>
      <c r="O311">
        <v>92</v>
      </c>
      <c r="P311">
        <v>9</v>
      </c>
      <c r="Q311">
        <v>1</v>
      </c>
      <c r="R311">
        <v>0</v>
      </c>
      <c r="S311">
        <v>5</v>
      </c>
      <c r="T311">
        <v>15</v>
      </c>
      <c r="U311">
        <v>6</v>
      </c>
      <c r="V311">
        <v>0.21875</v>
      </c>
      <c r="W311">
        <v>0.101351</v>
      </c>
      <c r="X311">
        <v>0.310811</v>
      </c>
      <c r="Y311">
        <v>0.32608700000000002</v>
      </c>
      <c r="Z311">
        <v>0.32094600000000001</v>
      </c>
      <c r="AA311">
        <v>0.40234399999999998</v>
      </c>
      <c r="AB311">
        <v>0.31668299999999999</v>
      </c>
      <c r="AC311">
        <v>0.72328999999999999</v>
      </c>
      <c r="AD311">
        <v>0.18359400000000001</v>
      </c>
      <c r="AE311">
        <v>6.6428099999999999</v>
      </c>
      <c r="AF311">
        <v>0.29677399999999998</v>
      </c>
      <c r="AH311">
        <v>-6.4121700000000004E-2</v>
      </c>
      <c r="AI311">
        <v>35.65</v>
      </c>
      <c r="AJ311">
        <v>-0.41589199999999998</v>
      </c>
      <c r="AK311">
        <v>104.828</v>
      </c>
      <c r="AL311">
        <v>-6.4121700000000004E-2</v>
      </c>
      <c r="AM311">
        <v>5</v>
      </c>
      <c r="AN311">
        <v>1.6483798995614001</v>
      </c>
      <c r="AO311">
        <v>1.7372133731842001</v>
      </c>
      <c r="AP311">
        <v>1.3401099999999999</v>
      </c>
    </row>
    <row r="312" spans="1:42" x14ac:dyDescent="0.45">
      <c r="A312" t="s">
        <v>190</v>
      </c>
      <c r="B312" t="s">
        <v>30</v>
      </c>
      <c r="C312">
        <v>109</v>
      </c>
      <c r="D312">
        <v>493</v>
      </c>
      <c r="E312">
        <v>461</v>
      </c>
      <c r="F312">
        <v>116</v>
      </c>
      <c r="G312">
        <v>81</v>
      </c>
      <c r="H312">
        <v>20</v>
      </c>
      <c r="I312">
        <v>3</v>
      </c>
      <c r="J312">
        <v>12</v>
      </c>
      <c r="K312">
        <v>63</v>
      </c>
      <c r="L312">
        <v>55</v>
      </c>
      <c r="M312">
        <v>24</v>
      </c>
      <c r="N312">
        <v>0</v>
      </c>
      <c r="O312">
        <v>82</v>
      </c>
      <c r="P312">
        <v>2</v>
      </c>
      <c r="Q312">
        <v>3</v>
      </c>
      <c r="R312">
        <v>3</v>
      </c>
      <c r="S312">
        <v>11</v>
      </c>
      <c r="T312">
        <v>8</v>
      </c>
      <c r="U312">
        <v>3</v>
      </c>
      <c r="V312">
        <v>0.25162699999999999</v>
      </c>
      <c r="W312">
        <v>4.8681500000000003E-2</v>
      </c>
      <c r="X312">
        <v>0.166329</v>
      </c>
      <c r="Y312">
        <v>0.29268300000000003</v>
      </c>
      <c r="Z312">
        <v>0.289796</v>
      </c>
      <c r="AA312">
        <v>0.38611699999999999</v>
      </c>
      <c r="AB312">
        <v>0.29238799999999998</v>
      </c>
      <c r="AC312">
        <v>0.67591299999999999</v>
      </c>
      <c r="AD312">
        <v>0.13449</v>
      </c>
      <c r="AE312">
        <v>5.3947700000000003</v>
      </c>
      <c r="AF312">
        <v>0.28108100000000003</v>
      </c>
      <c r="AH312">
        <v>-0.49068200000000001</v>
      </c>
      <c r="AI312">
        <v>49.429200000000002</v>
      </c>
      <c r="AJ312">
        <v>-10.64</v>
      </c>
      <c r="AK312">
        <v>86.363600000000005</v>
      </c>
      <c r="AL312">
        <v>-0.49068200000000001</v>
      </c>
      <c r="AM312">
        <v>0</v>
      </c>
      <c r="AN312">
        <v>-8.8191296756267494</v>
      </c>
      <c r="AO312">
        <v>5.4343032836914</v>
      </c>
      <c r="AP312">
        <v>1.3373999999999999</v>
      </c>
    </row>
    <row r="313" spans="1:42" x14ac:dyDescent="0.45">
      <c r="A313" t="s">
        <v>275</v>
      </c>
      <c r="B313" t="s">
        <v>101</v>
      </c>
      <c r="C313">
        <v>128</v>
      </c>
      <c r="D313">
        <v>530</v>
      </c>
      <c r="E313">
        <v>461</v>
      </c>
      <c r="F313">
        <v>107</v>
      </c>
      <c r="G313">
        <v>60</v>
      </c>
      <c r="H313">
        <v>22</v>
      </c>
      <c r="I313">
        <v>0</v>
      </c>
      <c r="J313">
        <v>25</v>
      </c>
      <c r="K313">
        <v>63</v>
      </c>
      <c r="L313">
        <v>75</v>
      </c>
      <c r="M313">
        <v>59</v>
      </c>
      <c r="N313">
        <v>2</v>
      </c>
      <c r="O313">
        <v>136</v>
      </c>
      <c r="P313">
        <v>6</v>
      </c>
      <c r="Q313">
        <v>4</v>
      </c>
      <c r="R313">
        <v>0</v>
      </c>
      <c r="S313">
        <v>14</v>
      </c>
      <c r="T313">
        <v>1</v>
      </c>
      <c r="U313">
        <v>0</v>
      </c>
      <c r="V313">
        <v>0.232104</v>
      </c>
      <c r="W313">
        <v>0.111321</v>
      </c>
      <c r="X313">
        <v>0.256604</v>
      </c>
      <c r="Y313">
        <v>0.43382399999999999</v>
      </c>
      <c r="Z313">
        <v>0.32452799999999998</v>
      </c>
      <c r="AA313">
        <v>0.44251600000000002</v>
      </c>
      <c r="AB313">
        <v>0.33037899999999998</v>
      </c>
      <c r="AC313">
        <v>0.76704499999999998</v>
      </c>
      <c r="AD313">
        <v>0.21041199999999999</v>
      </c>
      <c r="AE313">
        <v>1.9273899999999999</v>
      </c>
      <c r="AF313">
        <v>0.269737</v>
      </c>
      <c r="AH313">
        <v>-0.74773000000000001</v>
      </c>
      <c r="AI313">
        <v>69.861099999999993</v>
      </c>
      <c r="AJ313">
        <v>5.2836800000000004</v>
      </c>
      <c r="AK313">
        <v>110.36499999999999</v>
      </c>
      <c r="AL313">
        <v>-0.74773000000000001</v>
      </c>
      <c r="AM313">
        <v>-4.9000000000000004</v>
      </c>
      <c r="AN313">
        <v>6.0575523972511203</v>
      </c>
      <c r="AO313">
        <v>-10.742151737213099</v>
      </c>
      <c r="AP313">
        <v>1.3334900000000001</v>
      </c>
    </row>
    <row r="314" spans="1:42" x14ac:dyDescent="0.45">
      <c r="A314" t="s">
        <v>552</v>
      </c>
      <c r="B314" t="s">
        <v>58</v>
      </c>
      <c r="C314">
        <v>122</v>
      </c>
      <c r="D314">
        <v>528</v>
      </c>
      <c r="E314">
        <v>467</v>
      </c>
      <c r="F314">
        <v>113</v>
      </c>
      <c r="G314">
        <v>74</v>
      </c>
      <c r="H314">
        <v>30</v>
      </c>
      <c r="I314">
        <v>1</v>
      </c>
      <c r="J314">
        <v>8</v>
      </c>
      <c r="K314">
        <v>68</v>
      </c>
      <c r="L314">
        <v>55</v>
      </c>
      <c r="M314">
        <v>53</v>
      </c>
      <c r="N314">
        <v>0</v>
      </c>
      <c r="O314">
        <v>116</v>
      </c>
      <c r="P314">
        <v>3</v>
      </c>
      <c r="Q314">
        <v>4</v>
      </c>
      <c r="R314">
        <v>1</v>
      </c>
      <c r="S314">
        <v>13</v>
      </c>
      <c r="T314">
        <v>14</v>
      </c>
      <c r="U314">
        <v>7</v>
      </c>
      <c r="V314">
        <v>0.24196999999999999</v>
      </c>
      <c r="W314">
        <v>0.100379</v>
      </c>
      <c r="X314">
        <v>0.219697</v>
      </c>
      <c r="Y314">
        <v>0.456897</v>
      </c>
      <c r="Z314">
        <v>0.320683</v>
      </c>
      <c r="AA314">
        <v>0.36188399999999998</v>
      </c>
      <c r="AB314">
        <v>0.30224499999999999</v>
      </c>
      <c r="AC314">
        <v>0.68256700000000003</v>
      </c>
      <c r="AD314">
        <v>0.11991400000000001</v>
      </c>
      <c r="AE314">
        <v>4.7640200000000004</v>
      </c>
      <c r="AF314">
        <v>0.30259399999999997</v>
      </c>
      <c r="AH314">
        <v>-1.15621</v>
      </c>
      <c r="AI314">
        <v>57.2607</v>
      </c>
      <c r="AJ314">
        <v>-7.0730199999999996</v>
      </c>
      <c r="AK314">
        <v>91.935500000000005</v>
      </c>
      <c r="AL314">
        <v>-1.15621</v>
      </c>
      <c r="AM314">
        <v>7.5</v>
      </c>
      <c r="AN314">
        <v>-6.2582664489745996</v>
      </c>
      <c r="AO314">
        <v>1.6798939704895</v>
      </c>
      <c r="AP314">
        <v>1.33172</v>
      </c>
    </row>
    <row r="315" spans="1:42" x14ac:dyDescent="0.45">
      <c r="A315" t="s">
        <v>553</v>
      </c>
      <c r="B315" t="s">
        <v>44</v>
      </c>
      <c r="C315">
        <v>110</v>
      </c>
      <c r="D315">
        <v>470</v>
      </c>
      <c r="E315">
        <v>413</v>
      </c>
      <c r="F315">
        <v>89</v>
      </c>
      <c r="G315">
        <v>54</v>
      </c>
      <c r="H315">
        <v>16</v>
      </c>
      <c r="I315">
        <v>0</v>
      </c>
      <c r="J315">
        <v>19</v>
      </c>
      <c r="K315">
        <v>57</v>
      </c>
      <c r="L315">
        <v>64</v>
      </c>
      <c r="M315">
        <v>44</v>
      </c>
      <c r="N315">
        <v>0</v>
      </c>
      <c r="O315">
        <v>127</v>
      </c>
      <c r="P315">
        <v>9</v>
      </c>
      <c r="Q315">
        <v>3</v>
      </c>
      <c r="R315">
        <v>1</v>
      </c>
      <c r="S315">
        <v>8</v>
      </c>
      <c r="T315">
        <v>2</v>
      </c>
      <c r="U315">
        <v>2</v>
      </c>
      <c r="V315">
        <v>0.21549599999999999</v>
      </c>
      <c r="W315">
        <v>9.3617000000000006E-2</v>
      </c>
      <c r="X315">
        <v>0.27021299999999998</v>
      </c>
      <c r="Y315">
        <v>0.34645700000000001</v>
      </c>
      <c r="Z315">
        <v>0.30277199999999999</v>
      </c>
      <c r="AA315">
        <v>0.39225199999999999</v>
      </c>
      <c r="AB315">
        <v>0.304454</v>
      </c>
      <c r="AC315">
        <v>0.69502399999999998</v>
      </c>
      <c r="AD315">
        <v>0.176755</v>
      </c>
      <c r="AE315">
        <v>2.4733700000000001</v>
      </c>
      <c r="AF315">
        <v>0.25925900000000002</v>
      </c>
      <c r="AH315">
        <v>-1.2685999999999999</v>
      </c>
      <c r="AI315">
        <v>51.832900000000002</v>
      </c>
      <c r="AJ315">
        <v>-5.43391</v>
      </c>
      <c r="AK315">
        <v>89.653400000000005</v>
      </c>
      <c r="AL315">
        <v>-1.2685999999999999</v>
      </c>
      <c r="AM315">
        <v>-0.7</v>
      </c>
      <c r="AN315">
        <v>-7.0953526496887198</v>
      </c>
      <c r="AO315">
        <v>4.4807761311530996</v>
      </c>
      <c r="AP315">
        <v>1.3310999999999999</v>
      </c>
    </row>
    <row r="316" spans="1:42" x14ac:dyDescent="0.45">
      <c r="A316" t="s">
        <v>554</v>
      </c>
      <c r="B316" t="s">
        <v>56</v>
      </c>
      <c r="C316">
        <v>113</v>
      </c>
      <c r="D316">
        <v>455</v>
      </c>
      <c r="E316">
        <v>412</v>
      </c>
      <c r="F316">
        <v>101</v>
      </c>
      <c r="G316">
        <v>62</v>
      </c>
      <c r="H316">
        <v>22</v>
      </c>
      <c r="I316">
        <v>5</v>
      </c>
      <c r="J316">
        <v>12</v>
      </c>
      <c r="K316">
        <v>61</v>
      </c>
      <c r="L316">
        <v>49</v>
      </c>
      <c r="M316">
        <v>37</v>
      </c>
      <c r="N316">
        <v>0</v>
      </c>
      <c r="O316">
        <v>137</v>
      </c>
      <c r="P316">
        <v>4</v>
      </c>
      <c r="Q316">
        <v>2</v>
      </c>
      <c r="R316">
        <v>0</v>
      </c>
      <c r="S316">
        <v>8</v>
      </c>
      <c r="T316">
        <v>16</v>
      </c>
      <c r="U316">
        <v>4</v>
      </c>
      <c r="V316">
        <v>0.245146</v>
      </c>
      <c r="W316">
        <v>8.1318699999999994E-2</v>
      </c>
      <c r="X316">
        <v>0.30109900000000001</v>
      </c>
      <c r="Y316">
        <v>0.27007300000000001</v>
      </c>
      <c r="Z316">
        <v>0.31208799999999998</v>
      </c>
      <c r="AA316">
        <v>0.410194</v>
      </c>
      <c r="AB316">
        <v>0.31346400000000002</v>
      </c>
      <c r="AC316">
        <v>0.72228199999999998</v>
      </c>
      <c r="AD316">
        <v>0.165049</v>
      </c>
      <c r="AE316">
        <v>7.2712599999999998</v>
      </c>
      <c r="AF316">
        <v>0.33584900000000001</v>
      </c>
      <c r="AH316">
        <v>0.71806000000000003</v>
      </c>
      <c r="AI316">
        <v>53.583300000000001</v>
      </c>
      <c r="AJ316">
        <v>-1.85581</v>
      </c>
      <c r="AK316">
        <v>94.132599999999996</v>
      </c>
      <c r="AL316">
        <v>0.71806000000000003</v>
      </c>
      <c r="AM316">
        <v>-1.3</v>
      </c>
      <c r="AN316">
        <v>-2.4807809591293299</v>
      </c>
      <c r="AO316">
        <v>0.37181079387664701</v>
      </c>
      <c r="AP316">
        <v>1.3307199999999999</v>
      </c>
    </row>
    <row r="317" spans="1:42" x14ac:dyDescent="0.45">
      <c r="A317" t="s">
        <v>555</v>
      </c>
      <c r="B317" t="s">
        <v>56</v>
      </c>
      <c r="C317">
        <v>123</v>
      </c>
      <c r="D317">
        <v>489</v>
      </c>
      <c r="E317">
        <v>448</v>
      </c>
      <c r="F317">
        <v>114</v>
      </c>
      <c r="G317">
        <v>73</v>
      </c>
      <c r="H317">
        <v>25</v>
      </c>
      <c r="I317">
        <v>1</v>
      </c>
      <c r="J317">
        <v>15</v>
      </c>
      <c r="K317">
        <v>57</v>
      </c>
      <c r="L317">
        <v>60</v>
      </c>
      <c r="M317">
        <v>27</v>
      </c>
      <c r="N317">
        <v>0</v>
      </c>
      <c r="O317">
        <v>105</v>
      </c>
      <c r="P317">
        <v>7</v>
      </c>
      <c r="Q317">
        <v>5</v>
      </c>
      <c r="R317">
        <v>2</v>
      </c>
      <c r="S317">
        <v>5</v>
      </c>
      <c r="T317">
        <v>6</v>
      </c>
      <c r="U317">
        <v>2</v>
      </c>
      <c r="V317">
        <v>0.25446400000000002</v>
      </c>
      <c r="W317">
        <v>5.5214699999999999E-2</v>
      </c>
      <c r="X317">
        <v>0.214724</v>
      </c>
      <c r="Y317">
        <v>0.25714300000000001</v>
      </c>
      <c r="Z317">
        <v>0.30390099999999998</v>
      </c>
      <c r="AA317">
        <v>0.41517900000000002</v>
      </c>
      <c r="AB317">
        <v>0.31010500000000002</v>
      </c>
      <c r="AC317">
        <v>0.71908000000000005</v>
      </c>
      <c r="AD317">
        <v>0.160714</v>
      </c>
      <c r="AE317">
        <v>4.04948</v>
      </c>
      <c r="AF317">
        <v>0.29729699999999998</v>
      </c>
      <c r="AH317">
        <v>-0.46860400000000002</v>
      </c>
      <c r="AI317">
        <v>56.223199999999999</v>
      </c>
      <c r="AJ317">
        <v>-3.3586299999999998</v>
      </c>
      <c r="AK317">
        <v>91.804400000000001</v>
      </c>
      <c r="AL317">
        <v>-0.46860400000000002</v>
      </c>
      <c r="AM317">
        <v>0.2</v>
      </c>
      <c r="AN317">
        <v>-5.2706296145915896</v>
      </c>
      <c r="AO317">
        <v>1.99673719704151</v>
      </c>
      <c r="AP317">
        <v>1.3297099999999999</v>
      </c>
    </row>
    <row r="318" spans="1:42" x14ac:dyDescent="0.45">
      <c r="A318" t="s">
        <v>556</v>
      </c>
      <c r="B318" t="s">
        <v>101</v>
      </c>
      <c r="C318">
        <v>114</v>
      </c>
      <c r="D318">
        <v>458</v>
      </c>
      <c r="E318">
        <v>406</v>
      </c>
      <c r="F318">
        <v>98</v>
      </c>
      <c r="G318">
        <v>67</v>
      </c>
      <c r="H318">
        <v>20</v>
      </c>
      <c r="I318">
        <v>2</v>
      </c>
      <c r="J318">
        <v>9</v>
      </c>
      <c r="K318">
        <v>57</v>
      </c>
      <c r="L318">
        <v>49</v>
      </c>
      <c r="M318">
        <v>42</v>
      </c>
      <c r="N318">
        <v>0</v>
      </c>
      <c r="O318">
        <v>114</v>
      </c>
      <c r="P318">
        <v>3</v>
      </c>
      <c r="Q318">
        <v>3</v>
      </c>
      <c r="R318">
        <v>4</v>
      </c>
      <c r="S318">
        <v>7</v>
      </c>
      <c r="T318">
        <v>10</v>
      </c>
      <c r="U318">
        <v>5</v>
      </c>
      <c r="V318">
        <v>0.24137900000000001</v>
      </c>
      <c r="W318">
        <v>9.1703099999999996E-2</v>
      </c>
      <c r="X318">
        <v>0.24890799999999999</v>
      </c>
      <c r="Y318">
        <v>0.368421</v>
      </c>
      <c r="Z318">
        <v>0.31497799999999998</v>
      </c>
      <c r="AA318">
        <v>0.36699500000000002</v>
      </c>
      <c r="AB318">
        <v>0.30085000000000001</v>
      </c>
      <c r="AC318">
        <v>0.68197300000000005</v>
      </c>
      <c r="AD318">
        <v>0.12561600000000001</v>
      </c>
      <c r="AE318">
        <v>5.0106000000000002</v>
      </c>
      <c r="AF318">
        <v>0.31118899999999999</v>
      </c>
      <c r="AH318">
        <v>-0.97336400000000001</v>
      </c>
      <c r="AI318">
        <v>49.138599999999997</v>
      </c>
      <c r="AJ318">
        <v>-6.6660500000000003</v>
      </c>
      <c r="AK318">
        <v>90.568899999999999</v>
      </c>
      <c r="AL318">
        <v>-0.97336400000000001</v>
      </c>
      <c r="AM318">
        <v>2.2999999999999998</v>
      </c>
      <c r="AN318">
        <v>-6.3245217204093898</v>
      </c>
      <c r="AO318">
        <v>3.9828336238861</v>
      </c>
      <c r="AP318">
        <v>1.3225100000000001</v>
      </c>
    </row>
    <row r="319" spans="1:42" x14ac:dyDescent="0.45">
      <c r="A319" t="s">
        <v>557</v>
      </c>
      <c r="B319" t="s">
        <v>104</v>
      </c>
      <c r="C319">
        <v>123</v>
      </c>
      <c r="D319">
        <v>540</v>
      </c>
      <c r="E319">
        <v>464</v>
      </c>
      <c r="F319">
        <v>102</v>
      </c>
      <c r="G319">
        <v>73</v>
      </c>
      <c r="H319">
        <v>15</v>
      </c>
      <c r="I319">
        <v>3</v>
      </c>
      <c r="J319">
        <v>11</v>
      </c>
      <c r="K319">
        <v>80</v>
      </c>
      <c r="L319">
        <v>56</v>
      </c>
      <c r="M319">
        <v>64</v>
      </c>
      <c r="N319">
        <v>1</v>
      </c>
      <c r="O319">
        <v>120</v>
      </c>
      <c r="P319">
        <v>9</v>
      </c>
      <c r="Q319">
        <v>1</v>
      </c>
      <c r="R319">
        <v>2</v>
      </c>
      <c r="S319">
        <v>6</v>
      </c>
      <c r="T319">
        <v>22</v>
      </c>
      <c r="U319">
        <v>5</v>
      </c>
      <c r="V319">
        <v>0.219828</v>
      </c>
      <c r="W319">
        <v>0.118519</v>
      </c>
      <c r="X319">
        <v>0.222222</v>
      </c>
      <c r="Y319">
        <v>0.53333299999999995</v>
      </c>
      <c r="Z319">
        <v>0.32527899999999998</v>
      </c>
      <c r="AA319">
        <v>0.33620699999999998</v>
      </c>
      <c r="AB319">
        <v>0.29834100000000002</v>
      </c>
      <c r="AC319">
        <v>0.66148600000000002</v>
      </c>
      <c r="AD319">
        <v>0.116379</v>
      </c>
      <c r="AE319">
        <v>6.70146</v>
      </c>
      <c r="AF319">
        <v>0.272455</v>
      </c>
      <c r="AH319">
        <v>1.1723699999999999</v>
      </c>
      <c r="AI319">
        <v>56.811300000000003</v>
      </c>
      <c r="AJ319">
        <v>-8.9845199999999998</v>
      </c>
      <c r="AK319">
        <v>90.354500000000002</v>
      </c>
      <c r="AL319">
        <v>1.1723699999999999</v>
      </c>
      <c r="AM319">
        <v>-1.9</v>
      </c>
      <c r="AN319">
        <v>-5.2802687883377004</v>
      </c>
      <c r="AO319">
        <v>8.4126949310302707E-2</v>
      </c>
      <c r="AP319">
        <v>1.3164499999999999</v>
      </c>
    </row>
    <row r="320" spans="1:42" x14ac:dyDescent="0.45">
      <c r="A320" t="s">
        <v>558</v>
      </c>
      <c r="B320" t="s">
        <v>42</v>
      </c>
      <c r="C320">
        <v>93</v>
      </c>
      <c r="D320">
        <v>379</v>
      </c>
      <c r="E320">
        <v>335</v>
      </c>
      <c r="F320">
        <v>79</v>
      </c>
      <c r="G320">
        <v>59</v>
      </c>
      <c r="H320">
        <v>14</v>
      </c>
      <c r="I320">
        <v>1</v>
      </c>
      <c r="J320">
        <v>5</v>
      </c>
      <c r="K320">
        <v>36</v>
      </c>
      <c r="L320">
        <v>38</v>
      </c>
      <c r="M320">
        <v>39</v>
      </c>
      <c r="N320">
        <v>0</v>
      </c>
      <c r="O320">
        <v>68</v>
      </c>
      <c r="P320">
        <v>4</v>
      </c>
      <c r="Q320">
        <v>1</v>
      </c>
      <c r="R320">
        <v>0</v>
      </c>
      <c r="S320">
        <v>12</v>
      </c>
      <c r="T320">
        <v>2</v>
      </c>
      <c r="U320">
        <v>1</v>
      </c>
      <c r="V320">
        <v>0.235821</v>
      </c>
      <c r="W320">
        <v>0.10290199999999999</v>
      </c>
      <c r="X320">
        <v>0.17942</v>
      </c>
      <c r="Y320">
        <v>0.57352899999999996</v>
      </c>
      <c r="Z320">
        <v>0.32190000000000002</v>
      </c>
      <c r="AA320">
        <v>0.32835799999999998</v>
      </c>
      <c r="AB320">
        <v>0.293182</v>
      </c>
      <c r="AC320">
        <v>0.650258</v>
      </c>
      <c r="AD320">
        <v>9.2537300000000003E-2</v>
      </c>
      <c r="AE320">
        <v>2.8385500000000001</v>
      </c>
      <c r="AF320">
        <v>0.28136899999999998</v>
      </c>
      <c r="AH320">
        <v>-0.80800099999999997</v>
      </c>
      <c r="AI320">
        <v>38.249200000000002</v>
      </c>
      <c r="AJ320">
        <v>-7.9297599999999999</v>
      </c>
      <c r="AK320">
        <v>85.110900000000001</v>
      </c>
      <c r="AL320">
        <v>-0.80800099999999997</v>
      </c>
      <c r="AM320">
        <v>3.7</v>
      </c>
      <c r="AN320">
        <v>-7.5694342255592302</v>
      </c>
      <c r="AO320">
        <v>7.8776895999908403</v>
      </c>
      <c r="AP320">
        <v>1.31436</v>
      </c>
    </row>
    <row r="321" spans="1:42" x14ac:dyDescent="0.45">
      <c r="A321" t="s">
        <v>559</v>
      </c>
      <c r="B321" t="s">
        <v>101</v>
      </c>
      <c r="C321">
        <v>88</v>
      </c>
      <c r="D321">
        <v>347</v>
      </c>
      <c r="E321">
        <v>309</v>
      </c>
      <c r="F321">
        <v>67</v>
      </c>
      <c r="G321">
        <v>37</v>
      </c>
      <c r="H321">
        <v>18</v>
      </c>
      <c r="I321">
        <v>1</v>
      </c>
      <c r="J321">
        <v>11</v>
      </c>
      <c r="K321">
        <v>35</v>
      </c>
      <c r="L321">
        <v>48</v>
      </c>
      <c r="M321">
        <v>25</v>
      </c>
      <c r="N321">
        <v>1</v>
      </c>
      <c r="O321">
        <v>106</v>
      </c>
      <c r="P321">
        <v>12</v>
      </c>
      <c r="Q321">
        <v>1</v>
      </c>
      <c r="R321">
        <v>0</v>
      </c>
      <c r="S321">
        <v>6</v>
      </c>
      <c r="T321">
        <v>2</v>
      </c>
      <c r="U321">
        <v>1</v>
      </c>
      <c r="V321">
        <v>0.21682799999999999</v>
      </c>
      <c r="W321">
        <v>7.2046100000000002E-2</v>
      </c>
      <c r="X321">
        <v>0.30547600000000003</v>
      </c>
      <c r="Y321">
        <v>0.235849</v>
      </c>
      <c r="Z321">
        <v>0.29971199999999998</v>
      </c>
      <c r="AA321">
        <v>0.38834999999999997</v>
      </c>
      <c r="AB321">
        <v>0.30077799999999999</v>
      </c>
      <c r="AC321">
        <v>0.68806100000000003</v>
      </c>
      <c r="AD321">
        <v>0.17152100000000001</v>
      </c>
      <c r="AE321">
        <v>3.4120200000000001</v>
      </c>
      <c r="AF321">
        <v>0.290155</v>
      </c>
      <c r="AH321">
        <v>-0.58455199999999996</v>
      </c>
      <c r="AI321">
        <v>37.208799999999997</v>
      </c>
      <c r="AJ321">
        <v>-5.0710800000000003</v>
      </c>
      <c r="AK321">
        <v>90.520899999999997</v>
      </c>
      <c r="AL321">
        <v>-0.58455199999999996</v>
      </c>
      <c r="AM321">
        <v>-0.4</v>
      </c>
      <c r="AN321">
        <v>-4.6594183444976798</v>
      </c>
      <c r="AO321">
        <v>5.9749265611171696</v>
      </c>
      <c r="AP321">
        <v>1.3100799999999999</v>
      </c>
    </row>
    <row r="322" spans="1:42" x14ac:dyDescent="0.45">
      <c r="A322" t="s">
        <v>560</v>
      </c>
      <c r="B322" t="s">
        <v>40</v>
      </c>
      <c r="C322">
        <v>136</v>
      </c>
      <c r="D322">
        <v>600</v>
      </c>
      <c r="E322">
        <v>566</v>
      </c>
      <c r="F322">
        <v>135</v>
      </c>
      <c r="G322">
        <v>90</v>
      </c>
      <c r="H322">
        <v>24</v>
      </c>
      <c r="I322">
        <v>3</v>
      </c>
      <c r="J322">
        <v>18</v>
      </c>
      <c r="K322">
        <v>67</v>
      </c>
      <c r="L322">
        <v>73</v>
      </c>
      <c r="M322">
        <v>28</v>
      </c>
      <c r="N322">
        <v>1</v>
      </c>
      <c r="O322">
        <v>143</v>
      </c>
      <c r="P322">
        <v>4</v>
      </c>
      <c r="Q322">
        <v>2</v>
      </c>
      <c r="R322">
        <v>0</v>
      </c>
      <c r="S322">
        <v>11</v>
      </c>
      <c r="T322">
        <v>18</v>
      </c>
      <c r="U322">
        <v>7</v>
      </c>
      <c r="V322">
        <v>0.23851600000000001</v>
      </c>
      <c r="W322">
        <v>4.6666699999999998E-2</v>
      </c>
      <c r="X322">
        <v>0.23833299999999999</v>
      </c>
      <c r="Y322">
        <v>0.19580400000000001</v>
      </c>
      <c r="Z322">
        <v>0.278333</v>
      </c>
      <c r="AA322">
        <v>0.38692599999999999</v>
      </c>
      <c r="AB322">
        <v>0.28673199999999999</v>
      </c>
      <c r="AC322">
        <v>0.66525900000000004</v>
      </c>
      <c r="AD322">
        <v>0.14840999999999999</v>
      </c>
      <c r="AE322">
        <v>5.4122000000000003</v>
      </c>
      <c r="AF322">
        <v>0.28746899999999997</v>
      </c>
      <c r="AH322">
        <v>-0.28686600000000001</v>
      </c>
      <c r="AI322">
        <v>57.338700000000003</v>
      </c>
      <c r="AJ322">
        <v>-15.767799999999999</v>
      </c>
      <c r="AK322">
        <v>81.9114</v>
      </c>
      <c r="AL322">
        <v>-0.28686600000000001</v>
      </c>
      <c r="AM322">
        <v>4.2</v>
      </c>
      <c r="AN322">
        <v>-13.732309371232899</v>
      </c>
      <c r="AO322">
        <v>6.4045853614807102</v>
      </c>
      <c r="AP322">
        <v>1.3077399999999999</v>
      </c>
    </row>
    <row r="323" spans="1:42" x14ac:dyDescent="0.45">
      <c r="A323" t="s">
        <v>561</v>
      </c>
      <c r="B323" t="s">
        <v>28</v>
      </c>
      <c r="C323">
        <v>103</v>
      </c>
      <c r="D323">
        <v>474</v>
      </c>
      <c r="E323">
        <v>424</v>
      </c>
      <c r="F323">
        <v>92</v>
      </c>
      <c r="G323">
        <v>61</v>
      </c>
      <c r="H323">
        <v>17</v>
      </c>
      <c r="I323">
        <v>3</v>
      </c>
      <c r="J323">
        <v>11</v>
      </c>
      <c r="K323">
        <v>58</v>
      </c>
      <c r="L323">
        <v>58</v>
      </c>
      <c r="M323">
        <v>43</v>
      </c>
      <c r="N323">
        <v>0</v>
      </c>
      <c r="O323">
        <v>116</v>
      </c>
      <c r="P323">
        <v>6</v>
      </c>
      <c r="Q323">
        <v>1</v>
      </c>
      <c r="R323">
        <v>0</v>
      </c>
      <c r="S323">
        <v>6</v>
      </c>
      <c r="T323">
        <v>11</v>
      </c>
      <c r="U323">
        <v>4</v>
      </c>
      <c r="V323">
        <v>0.21698100000000001</v>
      </c>
      <c r="W323">
        <v>9.0717300000000001E-2</v>
      </c>
      <c r="X323">
        <v>0.244726</v>
      </c>
      <c r="Y323">
        <v>0.37069000000000002</v>
      </c>
      <c r="Z323">
        <v>0.29746800000000001</v>
      </c>
      <c r="AA323">
        <v>0.34905700000000001</v>
      </c>
      <c r="AB323">
        <v>0.286941</v>
      </c>
      <c r="AC323">
        <v>0.64652500000000002</v>
      </c>
      <c r="AD323">
        <v>0.132075</v>
      </c>
      <c r="AE323">
        <v>5.6065100000000001</v>
      </c>
      <c r="AF323">
        <v>0.271812</v>
      </c>
      <c r="AH323">
        <v>-0.33587600000000001</v>
      </c>
      <c r="AI323">
        <v>45.380099999999999</v>
      </c>
      <c r="AJ323">
        <v>-12.374000000000001</v>
      </c>
      <c r="AK323">
        <v>79.872799999999998</v>
      </c>
      <c r="AL323">
        <v>-0.33587600000000001</v>
      </c>
      <c r="AM323">
        <v>3.8</v>
      </c>
      <c r="AN323">
        <v>-12.1548407077789</v>
      </c>
      <c r="AO323">
        <v>9.0248677730560303</v>
      </c>
      <c r="AP323">
        <v>1.29826</v>
      </c>
    </row>
    <row r="324" spans="1:42" x14ac:dyDescent="0.45">
      <c r="A324" t="s">
        <v>562</v>
      </c>
      <c r="B324" t="s">
        <v>113</v>
      </c>
      <c r="C324">
        <v>100</v>
      </c>
      <c r="D324">
        <v>418</v>
      </c>
      <c r="E324">
        <v>379</v>
      </c>
      <c r="F324">
        <v>89</v>
      </c>
      <c r="G324">
        <v>51</v>
      </c>
      <c r="H324">
        <v>20</v>
      </c>
      <c r="I324">
        <v>3</v>
      </c>
      <c r="J324">
        <v>15</v>
      </c>
      <c r="K324">
        <v>53</v>
      </c>
      <c r="L324">
        <v>54</v>
      </c>
      <c r="M324">
        <v>30</v>
      </c>
      <c r="N324">
        <v>1</v>
      </c>
      <c r="O324">
        <v>89</v>
      </c>
      <c r="P324">
        <v>7</v>
      </c>
      <c r="Q324">
        <v>1</v>
      </c>
      <c r="R324">
        <v>1</v>
      </c>
      <c r="S324">
        <v>5</v>
      </c>
      <c r="T324">
        <v>8</v>
      </c>
      <c r="U324">
        <v>1</v>
      </c>
      <c r="V324">
        <v>0.23482900000000001</v>
      </c>
      <c r="W324">
        <v>7.1770299999999995E-2</v>
      </c>
      <c r="X324">
        <v>0.212919</v>
      </c>
      <c r="Y324">
        <v>0.33707900000000002</v>
      </c>
      <c r="Z324">
        <v>0.30215799999999998</v>
      </c>
      <c r="AA324">
        <v>0.42216399999999998</v>
      </c>
      <c r="AB324">
        <v>0.31229800000000002</v>
      </c>
      <c r="AC324">
        <v>0.72432200000000002</v>
      </c>
      <c r="AD324">
        <v>0.187335</v>
      </c>
      <c r="AE324">
        <v>5.9847299999999999</v>
      </c>
      <c r="AF324">
        <v>0.26811600000000002</v>
      </c>
      <c r="AH324">
        <v>0.50757600000000003</v>
      </c>
      <c r="AI324">
        <v>48.821199999999997</v>
      </c>
      <c r="AJ324">
        <v>-2.1096200000000001</v>
      </c>
      <c r="AK324">
        <v>102.084</v>
      </c>
      <c r="AL324">
        <v>0.50757600000000003</v>
      </c>
      <c r="AM324">
        <v>-4.3</v>
      </c>
      <c r="AN324">
        <v>1.5513540506362899</v>
      </c>
      <c r="AO324">
        <v>-2.76413893699646</v>
      </c>
      <c r="AP324">
        <v>1.29477</v>
      </c>
    </row>
    <row r="325" spans="1:42" x14ac:dyDescent="0.45">
      <c r="A325" t="s">
        <v>563</v>
      </c>
      <c r="B325" t="s">
        <v>139</v>
      </c>
      <c r="C325">
        <v>116</v>
      </c>
      <c r="D325">
        <v>421</v>
      </c>
      <c r="E325">
        <v>384</v>
      </c>
      <c r="F325">
        <v>94</v>
      </c>
      <c r="G325">
        <v>70</v>
      </c>
      <c r="H325">
        <v>15</v>
      </c>
      <c r="I325">
        <v>1</v>
      </c>
      <c r="J325">
        <v>8</v>
      </c>
      <c r="K325">
        <v>49</v>
      </c>
      <c r="L325">
        <v>43</v>
      </c>
      <c r="M325">
        <v>32</v>
      </c>
      <c r="N325">
        <v>0</v>
      </c>
      <c r="O325">
        <v>80</v>
      </c>
      <c r="P325">
        <v>4</v>
      </c>
      <c r="Q325">
        <v>1</v>
      </c>
      <c r="R325">
        <v>0</v>
      </c>
      <c r="S325">
        <v>8</v>
      </c>
      <c r="T325">
        <v>7</v>
      </c>
      <c r="U325">
        <v>2</v>
      </c>
      <c r="V325">
        <v>0.24479200000000001</v>
      </c>
      <c r="W325">
        <v>7.6009499999999994E-2</v>
      </c>
      <c r="X325">
        <v>0.190024</v>
      </c>
      <c r="Y325">
        <v>0.4</v>
      </c>
      <c r="Z325">
        <v>0.30878899999999998</v>
      </c>
      <c r="AA325">
        <v>0.35156199999999999</v>
      </c>
      <c r="AB325">
        <v>0.292657</v>
      </c>
      <c r="AC325">
        <v>0.66035100000000002</v>
      </c>
      <c r="AD325">
        <v>0.106771</v>
      </c>
      <c r="AE325">
        <v>4.3799200000000003</v>
      </c>
      <c r="AF325">
        <v>0.28956199999999999</v>
      </c>
      <c r="AH325">
        <v>-0.26089899999999999</v>
      </c>
      <c r="AI325">
        <v>42.304299999999998</v>
      </c>
      <c r="AJ325">
        <v>-8.9920600000000004</v>
      </c>
      <c r="AK325">
        <v>82.893100000000004</v>
      </c>
      <c r="AL325">
        <v>-0.26089899999999999</v>
      </c>
      <c r="AM325">
        <v>6</v>
      </c>
      <c r="AN325">
        <v>-8.8904291093349403</v>
      </c>
      <c r="AO325">
        <v>7.5468841791152901</v>
      </c>
      <c r="AP325">
        <v>1.29189</v>
      </c>
    </row>
    <row r="326" spans="1:42" x14ac:dyDescent="0.45">
      <c r="A326" t="s">
        <v>282</v>
      </c>
      <c r="B326" t="s">
        <v>74</v>
      </c>
      <c r="C326">
        <v>124</v>
      </c>
      <c r="D326">
        <v>468</v>
      </c>
      <c r="E326">
        <v>397</v>
      </c>
      <c r="F326">
        <v>90</v>
      </c>
      <c r="G326">
        <v>50</v>
      </c>
      <c r="H326">
        <v>19</v>
      </c>
      <c r="I326">
        <v>6</v>
      </c>
      <c r="J326">
        <v>15</v>
      </c>
      <c r="K326">
        <v>69</v>
      </c>
      <c r="L326">
        <v>58</v>
      </c>
      <c r="M326">
        <v>63</v>
      </c>
      <c r="N326">
        <v>1</v>
      </c>
      <c r="O326">
        <v>145</v>
      </c>
      <c r="P326">
        <v>5</v>
      </c>
      <c r="Q326">
        <v>2</v>
      </c>
      <c r="R326">
        <v>1</v>
      </c>
      <c r="S326">
        <v>5</v>
      </c>
      <c r="T326">
        <v>18</v>
      </c>
      <c r="U326">
        <v>3</v>
      </c>
      <c r="V326">
        <v>0.22670000000000001</v>
      </c>
      <c r="W326">
        <v>0.13461500000000001</v>
      </c>
      <c r="X326">
        <v>0.30982900000000002</v>
      </c>
      <c r="Y326">
        <v>0.43448300000000001</v>
      </c>
      <c r="Z326">
        <v>0.33833000000000002</v>
      </c>
      <c r="AA326">
        <v>0.41813600000000001</v>
      </c>
      <c r="AB326">
        <v>0.33049099999999998</v>
      </c>
      <c r="AC326">
        <v>0.75646599999999997</v>
      </c>
      <c r="AD326">
        <v>0.191436</v>
      </c>
      <c r="AE326">
        <v>7.7038099999999998</v>
      </c>
      <c r="AF326">
        <v>0.31380799999999998</v>
      </c>
      <c r="AH326">
        <v>1.4322699999999999</v>
      </c>
      <c r="AI326">
        <v>61.732500000000002</v>
      </c>
      <c r="AJ326">
        <v>4.7094300000000002</v>
      </c>
      <c r="AK326">
        <v>101.58</v>
      </c>
      <c r="AL326">
        <v>1.4322699999999999</v>
      </c>
      <c r="AM326">
        <v>-0.2</v>
      </c>
      <c r="AN326">
        <v>2.3480622172355599</v>
      </c>
      <c r="AO326">
        <v>-5.3587300330400396</v>
      </c>
      <c r="AP326">
        <v>1.2897700000000001</v>
      </c>
    </row>
    <row r="327" spans="1:42" x14ac:dyDescent="0.45">
      <c r="A327" t="s">
        <v>564</v>
      </c>
      <c r="B327" t="s">
        <v>141</v>
      </c>
      <c r="C327">
        <v>138</v>
      </c>
      <c r="D327">
        <v>608</v>
      </c>
      <c r="E327">
        <v>559</v>
      </c>
      <c r="F327">
        <v>136</v>
      </c>
      <c r="G327">
        <v>93</v>
      </c>
      <c r="H327">
        <v>24</v>
      </c>
      <c r="I327">
        <v>4</v>
      </c>
      <c r="J327">
        <v>15</v>
      </c>
      <c r="K327">
        <v>72</v>
      </c>
      <c r="L327">
        <v>77</v>
      </c>
      <c r="M327">
        <v>33</v>
      </c>
      <c r="N327">
        <v>1</v>
      </c>
      <c r="O327">
        <v>156</v>
      </c>
      <c r="P327">
        <v>9</v>
      </c>
      <c r="Q327">
        <v>6</v>
      </c>
      <c r="R327">
        <v>1</v>
      </c>
      <c r="S327">
        <v>13</v>
      </c>
      <c r="T327">
        <v>7</v>
      </c>
      <c r="U327">
        <v>2</v>
      </c>
      <c r="V327">
        <v>0.24329200000000001</v>
      </c>
      <c r="W327">
        <v>5.42763E-2</v>
      </c>
      <c r="X327">
        <v>0.256579</v>
      </c>
      <c r="Y327">
        <v>0.211538</v>
      </c>
      <c r="Z327">
        <v>0.29324499999999998</v>
      </c>
      <c r="AA327">
        <v>0.38103799999999999</v>
      </c>
      <c r="AB327">
        <v>0.292188</v>
      </c>
      <c r="AC327">
        <v>0.67428299999999997</v>
      </c>
      <c r="AD327">
        <v>0.13774600000000001</v>
      </c>
      <c r="AE327">
        <v>5.0121200000000004</v>
      </c>
      <c r="AF327">
        <v>0.30710700000000002</v>
      </c>
      <c r="AH327">
        <v>-0.47664299999999998</v>
      </c>
      <c r="AI327">
        <v>60.858400000000003</v>
      </c>
      <c r="AJ327">
        <v>-13.222799999999999</v>
      </c>
      <c r="AK327">
        <v>83.348399999999998</v>
      </c>
      <c r="AL327">
        <v>-0.47664299999999998</v>
      </c>
      <c r="AM327">
        <v>3</v>
      </c>
      <c r="AN327">
        <v>-13.019005805253901</v>
      </c>
      <c r="AO327">
        <v>5.2339799404144198</v>
      </c>
      <c r="AP327">
        <v>1.28932</v>
      </c>
    </row>
    <row r="328" spans="1:42" x14ac:dyDescent="0.45">
      <c r="A328" t="s">
        <v>565</v>
      </c>
      <c r="B328" t="s">
        <v>38</v>
      </c>
      <c r="C328">
        <v>109</v>
      </c>
      <c r="D328">
        <v>319</v>
      </c>
      <c r="E328">
        <v>292</v>
      </c>
      <c r="F328">
        <v>72</v>
      </c>
      <c r="G328">
        <v>49</v>
      </c>
      <c r="H328">
        <v>12</v>
      </c>
      <c r="I328">
        <v>3</v>
      </c>
      <c r="J328">
        <v>8</v>
      </c>
      <c r="K328">
        <v>39</v>
      </c>
      <c r="L328">
        <v>36</v>
      </c>
      <c r="M328">
        <v>11</v>
      </c>
      <c r="N328">
        <v>0</v>
      </c>
      <c r="O328">
        <v>73</v>
      </c>
      <c r="P328">
        <v>12</v>
      </c>
      <c r="Q328">
        <v>2</v>
      </c>
      <c r="R328">
        <v>2</v>
      </c>
      <c r="S328">
        <v>9</v>
      </c>
      <c r="T328">
        <v>5</v>
      </c>
      <c r="U328">
        <v>2</v>
      </c>
      <c r="V328">
        <v>0.24657499999999999</v>
      </c>
      <c r="W328">
        <v>3.4482800000000001E-2</v>
      </c>
      <c r="X328">
        <v>0.22883999999999999</v>
      </c>
      <c r="Y328">
        <v>0.15068500000000001</v>
      </c>
      <c r="Z328">
        <v>0.29968499999999998</v>
      </c>
      <c r="AA328">
        <v>0.39041100000000001</v>
      </c>
      <c r="AB328">
        <v>0.30055500000000002</v>
      </c>
      <c r="AC328">
        <v>0.69009500000000001</v>
      </c>
      <c r="AD328">
        <v>0.14383599999999999</v>
      </c>
      <c r="AE328">
        <v>6.0037599999999998</v>
      </c>
      <c r="AF328">
        <v>0.30046899999999999</v>
      </c>
      <c r="AH328">
        <v>-0.39892499999999997</v>
      </c>
      <c r="AI328">
        <v>34.147199999999998</v>
      </c>
      <c r="AJ328">
        <v>-4.72112</v>
      </c>
      <c r="AK328">
        <v>86.092699999999994</v>
      </c>
      <c r="AL328">
        <v>-0.39892499999999997</v>
      </c>
      <c r="AM328">
        <v>6.7</v>
      </c>
      <c r="AN328">
        <v>-5.8949829638004303</v>
      </c>
      <c r="AO328">
        <v>7.8721044063568097</v>
      </c>
      <c r="AP328">
        <v>1.2809299999999999</v>
      </c>
    </row>
    <row r="329" spans="1:42" x14ac:dyDescent="0.45">
      <c r="A329" t="s">
        <v>566</v>
      </c>
      <c r="B329" t="s">
        <v>104</v>
      </c>
      <c r="C329">
        <v>98</v>
      </c>
      <c r="D329">
        <v>384</v>
      </c>
      <c r="E329">
        <v>343</v>
      </c>
      <c r="F329">
        <v>85</v>
      </c>
      <c r="G329">
        <v>54</v>
      </c>
      <c r="H329">
        <v>17</v>
      </c>
      <c r="I329">
        <v>2</v>
      </c>
      <c r="J329">
        <v>12</v>
      </c>
      <c r="K329">
        <v>49</v>
      </c>
      <c r="L329">
        <v>51</v>
      </c>
      <c r="M329">
        <v>31</v>
      </c>
      <c r="N329">
        <v>0</v>
      </c>
      <c r="O329">
        <v>87</v>
      </c>
      <c r="P329">
        <v>9</v>
      </c>
      <c r="Q329">
        <v>1</v>
      </c>
      <c r="R329">
        <v>0</v>
      </c>
      <c r="S329">
        <v>10</v>
      </c>
      <c r="T329">
        <v>3</v>
      </c>
      <c r="U329">
        <v>1</v>
      </c>
      <c r="V329">
        <v>0.24781300000000001</v>
      </c>
      <c r="W329">
        <v>8.0729200000000001E-2</v>
      </c>
      <c r="X329">
        <v>0.22656200000000001</v>
      </c>
      <c r="Y329">
        <v>0.35632200000000003</v>
      </c>
      <c r="Z329">
        <v>0.325521</v>
      </c>
      <c r="AA329">
        <v>0.41399399999999997</v>
      </c>
      <c r="AB329">
        <v>0.32316400000000001</v>
      </c>
      <c r="AC329">
        <v>0.73951500000000003</v>
      </c>
      <c r="AD329">
        <v>0.166181</v>
      </c>
      <c r="AE329">
        <v>4.5242500000000003</v>
      </c>
      <c r="AF329">
        <v>0.29795899999999997</v>
      </c>
      <c r="AH329">
        <v>-0.54635999999999996</v>
      </c>
      <c r="AI329">
        <v>48.315399999999997</v>
      </c>
      <c r="AJ329">
        <v>1.5272600000000001</v>
      </c>
      <c r="AK329">
        <v>101.327</v>
      </c>
      <c r="AL329">
        <v>-0.54635999999999996</v>
      </c>
      <c r="AM329">
        <v>3.9</v>
      </c>
      <c r="AN329">
        <v>8.4970474243163993E-2</v>
      </c>
      <c r="AO329">
        <v>-0.33280420303344699</v>
      </c>
      <c r="AP329">
        <v>1.27989</v>
      </c>
    </row>
    <row r="330" spans="1:42" x14ac:dyDescent="0.45">
      <c r="A330" t="s">
        <v>240</v>
      </c>
      <c r="B330" t="s">
        <v>141</v>
      </c>
      <c r="C330">
        <v>119</v>
      </c>
      <c r="D330">
        <v>451</v>
      </c>
      <c r="E330">
        <v>416</v>
      </c>
      <c r="F330">
        <v>113</v>
      </c>
      <c r="G330">
        <v>77</v>
      </c>
      <c r="H330">
        <v>21</v>
      </c>
      <c r="I330">
        <v>2</v>
      </c>
      <c r="J330">
        <v>13</v>
      </c>
      <c r="K330">
        <v>49</v>
      </c>
      <c r="L330">
        <v>57</v>
      </c>
      <c r="M330">
        <v>28</v>
      </c>
      <c r="N330">
        <v>0</v>
      </c>
      <c r="O330">
        <v>69</v>
      </c>
      <c r="P330">
        <v>2</v>
      </c>
      <c r="Q330">
        <v>4</v>
      </c>
      <c r="R330">
        <v>1</v>
      </c>
      <c r="S330">
        <v>14</v>
      </c>
      <c r="T330">
        <v>3</v>
      </c>
      <c r="U330">
        <v>1</v>
      </c>
      <c r="V330">
        <v>0.27163500000000002</v>
      </c>
      <c r="W330">
        <v>6.2084300000000002E-2</v>
      </c>
      <c r="X330">
        <v>0.15299299999999999</v>
      </c>
      <c r="Y330">
        <v>0.40579700000000002</v>
      </c>
      <c r="Z330">
        <v>0.317778</v>
      </c>
      <c r="AA330">
        <v>0.425481</v>
      </c>
      <c r="AB330">
        <v>0.32045000000000001</v>
      </c>
      <c r="AC330">
        <v>0.743259</v>
      </c>
      <c r="AD330">
        <v>0.15384600000000001</v>
      </c>
      <c r="AE330">
        <v>3.6668500000000002</v>
      </c>
      <c r="AF330">
        <v>0.29585800000000001</v>
      </c>
      <c r="AH330">
        <v>-0.64652600000000005</v>
      </c>
      <c r="AI330">
        <v>55.729100000000003</v>
      </c>
      <c r="AJ330">
        <v>0.77738499999999999</v>
      </c>
      <c r="AK330">
        <v>102.295</v>
      </c>
      <c r="AL330">
        <v>-0.64652600000000005</v>
      </c>
      <c r="AM330">
        <v>1.8</v>
      </c>
      <c r="AN330">
        <v>0.63560587167739802</v>
      </c>
      <c r="AO330">
        <v>-3.1713402271270699</v>
      </c>
      <c r="AP330">
        <v>1.2793699999999999</v>
      </c>
    </row>
    <row r="331" spans="1:42" x14ac:dyDescent="0.45">
      <c r="A331" t="s">
        <v>567</v>
      </c>
      <c r="B331" t="s">
        <v>30</v>
      </c>
      <c r="C331">
        <v>115</v>
      </c>
      <c r="D331">
        <v>472</v>
      </c>
      <c r="E331">
        <v>429</v>
      </c>
      <c r="F331">
        <v>89</v>
      </c>
      <c r="G331">
        <v>57</v>
      </c>
      <c r="H331">
        <v>19</v>
      </c>
      <c r="I331">
        <v>4</v>
      </c>
      <c r="J331">
        <v>9</v>
      </c>
      <c r="K331">
        <v>53</v>
      </c>
      <c r="L331">
        <v>48</v>
      </c>
      <c r="M331">
        <v>36</v>
      </c>
      <c r="N331">
        <v>1</v>
      </c>
      <c r="O331">
        <v>152</v>
      </c>
      <c r="P331">
        <v>2</v>
      </c>
      <c r="Q331">
        <v>3</v>
      </c>
      <c r="R331">
        <v>2</v>
      </c>
      <c r="S331">
        <v>7</v>
      </c>
      <c r="T331">
        <v>13</v>
      </c>
      <c r="U331">
        <v>2</v>
      </c>
      <c r="V331">
        <v>0.207459</v>
      </c>
      <c r="W331">
        <v>7.6271199999999997E-2</v>
      </c>
      <c r="X331">
        <v>0.32203399999999999</v>
      </c>
      <c r="Y331">
        <v>0.236842</v>
      </c>
      <c r="Z331">
        <v>0.27021299999999998</v>
      </c>
      <c r="AA331">
        <v>0.33333299999999999</v>
      </c>
      <c r="AB331">
        <v>0.26451400000000003</v>
      </c>
      <c r="AC331">
        <v>0.60354600000000003</v>
      </c>
      <c r="AD331">
        <v>0.12587400000000001</v>
      </c>
      <c r="AE331">
        <v>6.6751300000000002</v>
      </c>
      <c r="AF331">
        <v>0.29520299999999999</v>
      </c>
      <c r="AH331">
        <v>1.03156</v>
      </c>
      <c r="AI331">
        <v>36.397100000000002</v>
      </c>
      <c r="AJ331">
        <v>-21.113399999999999</v>
      </c>
      <c r="AK331">
        <v>67.677199999999999</v>
      </c>
      <c r="AL331">
        <v>1.03156</v>
      </c>
      <c r="AM331">
        <v>9.4</v>
      </c>
      <c r="AN331">
        <v>-17.868744373321501</v>
      </c>
      <c r="AO331">
        <v>14.602821350097599</v>
      </c>
      <c r="AP331">
        <v>1.2779100000000001</v>
      </c>
    </row>
    <row r="332" spans="1:42" x14ac:dyDescent="0.45">
      <c r="A332" t="s">
        <v>568</v>
      </c>
      <c r="B332" t="s">
        <v>139</v>
      </c>
      <c r="C332">
        <v>115</v>
      </c>
      <c r="D332">
        <v>415</v>
      </c>
      <c r="E332">
        <v>364</v>
      </c>
      <c r="F332">
        <v>86</v>
      </c>
      <c r="G332">
        <v>59</v>
      </c>
      <c r="H332">
        <v>17</v>
      </c>
      <c r="I332">
        <v>1</v>
      </c>
      <c r="J332">
        <v>9</v>
      </c>
      <c r="K332">
        <v>48</v>
      </c>
      <c r="L332">
        <v>37</v>
      </c>
      <c r="M332">
        <v>45</v>
      </c>
      <c r="N332">
        <v>1</v>
      </c>
      <c r="O332">
        <v>88</v>
      </c>
      <c r="P332">
        <v>2</v>
      </c>
      <c r="Q332">
        <v>2</v>
      </c>
      <c r="R332">
        <v>2</v>
      </c>
      <c r="S332">
        <v>6</v>
      </c>
      <c r="T332">
        <v>12</v>
      </c>
      <c r="U332">
        <v>6</v>
      </c>
      <c r="V332">
        <v>0.236264</v>
      </c>
      <c r="W332">
        <v>0.108434</v>
      </c>
      <c r="X332">
        <v>0.21204799999999999</v>
      </c>
      <c r="Y332">
        <v>0.51136400000000004</v>
      </c>
      <c r="Z332">
        <v>0.32203399999999999</v>
      </c>
      <c r="AA332">
        <v>0.36263699999999999</v>
      </c>
      <c r="AB332">
        <v>0.30313400000000001</v>
      </c>
      <c r="AC332">
        <v>0.68467100000000003</v>
      </c>
      <c r="AD332">
        <v>0.12637399999999999</v>
      </c>
      <c r="AE332">
        <v>4.4397500000000001</v>
      </c>
      <c r="AF332">
        <v>0.28624500000000003</v>
      </c>
      <c r="AH332">
        <v>-0.94150599999999995</v>
      </c>
      <c r="AI332">
        <v>45.312399999999997</v>
      </c>
      <c r="AJ332">
        <v>-5.2529700000000004</v>
      </c>
      <c r="AK332">
        <v>90.154799999999994</v>
      </c>
      <c r="AL332">
        <v>-0.94150599999999995</v>
      </c>
      <c r="AM332">
        <v>3</v>
      </c>
      <c r="AN332">
        <v>-5.8371070027351299</v>
      </c>
      <c r="AO332">
        <v>4.5248383283615103</v>
      </c>
      <c r="AP332">
        <v>1.2746900000000001</v>
      </c>
    </row>
    <row r="333" spans="1:42" x14ac:dyDescent="0.45">
      <c r="A333" t="s">
        <v>569</v>
      </c>
      <c r="B333" t="s">
        <v>132</v>
      </c>
      <c r="C333">
        <v>93</v>
      </c>
      <c r="D333">
        <v>393</v>
      </c>
      <c r="E333">
        <v>353</v>
      </c>
      <c r="F333">
        <v>75</v>
      </c>
      <c r="G333">
        <v>48</v>
      </c>
      <c r="H333">
        <v>15</v>
      </c>
      <c r="I333">
        <v>2</v>
      </c>
      <c r="J333">
        <v>10</v>
      </c>
      <c r="K333">
        <v>45</v>
      </c>
      <c r="L333">
        <v>48</v>
      </c>
      <c r="M333">
        <v>28</v>
      </c>
      <c r="N333">
        <v>0</v>
      </c>
      <c r="O333">
        <v>126</v>
      </c>
      <c r="P333">
        <v>10</v>
      </c>
      <c r="Q333">
        <v>2</v>
      </c>
      <c r="R333">
        <v>0</v>
      </c>
      <c r="S333">
        <v>8</v>
      </c>
      <c r="T333">
        <v>2</v>
      </c>
      <c r="U333">
        <v>1</v>
      </c>
      <c r="V333">
        <v>0.21246499999999999</v>
      </c>
      <c r="W333">
        <v>7.1246799999999999E-2</v>
      </c>
      <c r="X333">
        <v>0.32061099999999998</v>
      </c>
      <c r="Y333">
        <v>0.222222</v>
      </c>
      <c r="Z333">
        <v>0.28753200000000001</v>
      </c>
      <c r="AA333">
        <v>0.351275</v>
      </c>
      <c r="AB333">
        <v>0.28229599999999999</v>
      </c>
      <c r="AC333">
        <v>0.63880700000000001</v>
      </c>
      <c r="AD333">
        <v>0.13880999999999999</v>
      </c>
      <c r="AE333">
        <v>4.3004300000000004</v>
      </c>
      <c r="AF333">
        <v>0.29680400000000001</v>
      </c>
      <c r="AH333">
        <v>-0.68471899999999997</v>
      </c>
      <c r="AI333">
        <v>36.109000000000002</v>
      </c>
      <c r="AJ333">
        <v>-11.7758</v>
      </c>
      <c r="AK333">
        <v>76.421499999999995</v>
      </c>
      <c r="AL333">
        <v>-0.68471899999999997</v>
      </c>
      <c r="AM333">
        <v>4</v>
      </c>
      <c r="AN333">
        <v>-11.787723124027201</v>
      </c>
      <c r="AO333">
        <v>11.2200174331665</v>
      </c>
      <c r="AP333">
        <v>1.2744200000000001</v>
      </c>
    </row>
    <row r="334" spans="1:42" x14ac:dyDescent="0.45">
      <c r="A334" t="s">
        <v>570</v>
      </c>
      <c r="B334" t="s">
        <v>63</v>
      </c>
      <c r="C334">
        <v>116</v>
      </c>
      <c r="D334">
        <v>446</v>
      </c>
      <c r="E334">
        <v>389</v>
      </c>
      <c r="F334">
        <v>82</v>
      </c>
      <c r="G334">
        <v>48</v>
      </c>
      <c r="H334">
        <v>19</v>
      </c>
      <c r="I334">
        <v>4</v>
      </c>
      <c r="J334">
        <v>11</v>
      </c>
      <c r="K334">
        <v>48</v>
      </c>
      <c r="L334">
        <v>46</v>
      </c>
      <c r="M334">
        <v>53</v>
      </c>
      <c r="N334">
        <v>1</v>
      </c>
      <c r="O334">
        <v>154</v>
      </c>
      <c r="P334">
        <v>3</v>
      </c>
      <c r="Q334">
        <v>1</v>
      </c>
      <c r="R334">
        <v>0</v>
      </c>
      <c r="S334">
        <v>3</v>
      </c>
      <c r="T334">
        <v>8</v>
      </c>
      <c r="U334">
        <v>3</v>
      </c>
      <c r="V334">
        <v>0.21079700000000001</v>
      </c>
      <c r="W334">
        <v>0.118834</v>
      </c>
      <c r="X334">
        <v>0.34529100000000001</v>
      </c>
      <c r="Y334">
        <v>0.34415600000000002</v>
      </c>
      <c r="Z334">
        <v>0.309417</v>
      </c>
      <c r="AA334">
        <v>0.365039</v>
      </c>
      <c r="AB334">
        <v>0.29815399999999997</v>
      </c>
      <c r="AC334">
        <v>0.67445600000000006</v>
      </c>
      <c r="AD334">
        <v>0.15424199999999999</v>
      </c>
      <c r="AE334">
        <v>5.57531</v>
      </c>
      <c r="AF334">
        <v>0.315556</v>
      </c>
      <c r="AH334">
        <v>-0.45986199999999999</v>
      </c>
      <c r="AI334">
        <v>46.852800000000002</v>
      </c>
      <c r="AJ334">
        <v>-7.4897</v>
      </c>
      <c r="AK334">
        <v>84.784000000000006</v>
      </c>
      <c r="AL334">
        <v>-0.45986199999999999</v>
      </c>
      <c r="AM334">
        <v>4.8</v>
      </c>
      <c r="AN334">
        <v>-8.8671055734157491</v>
      </c>
      <c r="AO334">
        <v>6.4387421607971103</v>
      </c>
      <c r="AP334">
        <v>1.2730900000000001</v>
      </c>
    </row>
    <row r="335" spans="1:42" x14ac:dyDescent="0.45">
      <c r="A335" t="s">
        <v>571</v>
      </c>
      <c r="B335" t="s">
        <v>101</v>
      </c>
      <c r="C335">
        <v>110</v>
      </c>
      <c r="D335">
        <v>463</v>
      </c>
      <c r="E335">
        <v>407</v>
      </c>
      <c r="F335">
        <v>101</v>
      </c>
      <c r="G335">
        <v>63</v>
      </c>
      <c r="H335">
        <v>26</v>
      </c>
      <c r="I335">
        <v>1</v>
      </c>
      <c r="J335">
        <v>11</v>
      </c>
      <c r="K335">
        <v>56</v>
      </c>
      <c r="L335">
        <v>57</v>
      </c>
      <c r="M335">
        <v>45</v>
      </c>
      <c r="N335">
        <v>1</v>
      </c>
      <c r="O335">
        <v>82</v>
      </c>
      <c r="P335">
        <v>5</v>
      </c>
      <c r="Q335">
        <v>3</v>
      </c>
      <c r="R335">
        <v>3</v>
      </c>
      <c r="S335">
        <v>9</v>
      </c>
      <c r="T335">
        <v>3</v>
      </c>
      <c r="U335">
        <v>1</v>
      </c>
      <c r="V335">
        <v>0.24815699999999999</v>
      </c>
      <c r="W335">
        <v>9.7192200000000006E-2</v>
      </c>
      <c r="X335">
        <v>0.17710600000000001</v>
      </c>
      <c r="Y335">
        <v>0.54878099999999996</v>
      </c>
      <c r="Z335">
        <v>0.32826100000000002</v>
      </c>
      <c r="AA335">
        <v>0.398034</v>
      </c>
      <c r="AB335">
        <v>0.31764999999999999</v>
      </c>
      <c r="AC335">
        <v>0.72629500000000002</v>
      </c>
      <c r="AD335">
        <v>0.14987700000000001</v>
      </c>
      <c r="AE335">
        <v>3.47228</v>
      </c>
      <c r="AF335">
        <v>0.283912</v>
      </c>
      <c r="AH335">
        <v>-0.68505199999999999</v>
      </c>
      <c r="AI335">
        <v>56.135100000000001</v>
      </c>
      <c r="AJ335">
        <v>-0.27871899999999999</v>
      </c>
      <c r="AK335">
        <v>101.83199999999999</v>
      </c>
      <c r="AL335">
        <v>-0.68505199999999999</v>
      </c>
      <c r="AM335">
        <v>1.7</v>
      </c>
      <c r="AN335">
        <v>0.36547464132308899</v>
      </c>
      <c r="AO335">
        <v>-3.4036152362823402</v>
      </c>
      <c r="AP335">
        <v>1.2700400000000001</v>
      </c>
    </row>
    <row r="336" spans="1:42" x14ac:dyDescent="0.45">
      <c r="A336" t="s">
        <v>258</v>
      </c>
      <c r="B336" t="s">
        <v>149</v>
      </c>
      <c r="C336">
        <v>113</v>
      </c>
      <c r="D336">
        <v>427</v>
      </c>
      <c r="E336">
        <v>369</v>
      </c>
      <c r="F336">
        <v>92</v>
      </c>
      <c r="G336">
        <v>58</v>
      </c>
      <c r="H336">
        <v>22</v>
      </c>
      <c r="I336">
        <v>2</v>
      </c>
      <c r="J336">
        <v>10</v>
      </c>
      <c r="K336">
        <v>54</v>
      </c>
      <c r="L336">
        <v>38</v>
      </c>
      <c r="M336">
        <v>49</v>
      </c>
      <c r="N336">
        <v>0</v>
      </c>
      <c r="O336">
        <v>96</v>
      </c>
      <c r="P336">
        <v>7</v>
      </c>
      <c r="Q336">
        <v>2</v>
      </c>
      <c r="R336">
        <v>0</v>
      </c>
      <c r="S336">
        <v>5</v>
      </c>
      <c r="T336">
        <v>3</v>
      </c>
      <c r="U336">
        <v>3</v>
      </c>
      <c r="V336">
        <v>0.24932199999999999</v>
      </c>
      <c r="W336">
        <v>0.11475399999999999</v>
      </c>
      <c r="X336">
        <v>0.224824</v>
      </c>
      <c r="Y336">
        <v>0.51041700000000001</v>
      </c>
      <c r="Z336">
        <v>0.34660400000000002</v>
      </c>
      <c r="AA336">
        <v>0.401084</v>
      </c>
      <c r="AB336">
        <v>0.33</v>
      </c>
      <c r="AC336">
        <v>0.74768800000000002</v>
      </c>
      <c r="AD336">
        <v>0.15176200000000001</v>
      </c>
      <c r="AE336">
        <v>3.65794</v>
      </c>
      <c r="AF336">
        <v>0.30943399999999999</v>
      </c>
      <c r="AH336">
        <v>-1.5446200000000001</v>
      </c>
      <c r="AI336">
        <v>56.15</v>
      </c>
      <c r="AJ336">
        <v>4.1224999999999996</v>
      </c>
      <c r="AK336">
        <v>104.965</v>
      </c>
      <c r="AL336">
        <v>-1.5446200000000001</v>
      </c>
      <c r="AM336">
        <v>1.8</v>
      </c>
      <c r="AN336">
        <v>1.08199155330657</v>
      </c>
      <c r="AO336">
        <v>-2.9067900180816602</v>
      </c>
      <c r="AP336">
        <v>1.2687299999999999</v>
      </c>
    </row>
    <row r="337" spans="1:42" x14ac:dyDescent="0.45">
      <c r="A337" t="s">
        <v>572</v>
      </c>
      <c r="B337" t="s">
        <v>113</v>
      </c>
      <c r="C337">
        <v>114</v>
      </c>
      <c r="D337">
        <v>504</v>
      </c>
      <c r="E337">
        <v>444</v>
      </c>
      <c r="F337">
        <v>100</v>
      </c>
      <c r="G337">
        <v>56</v>
      </c>
      <c r="H337">
        <v>29</v>
      </c>
      <c r="I337">
        <v>1</v>
      </c>
      <c r="J337">
        <v>14</v>
      </c>
      <c r="K337">
        <v>60</v>
      </c>
      <c r="L337">
        <v>66</v>
      </c>
      <c r="M337">
        <v>52</v>
      </c>
      <c r="N337">
        <v>1</v>
      </c>
      <c r="O337">
        <v>154</v>
      </c>
      <c r="P337">
        <v>6</v>
      </c>
      <c r="Q337">
        <v>2</v>
      </c>
      <c r="R337">
        <v>0</v>
      </c>
      <c r="S337">
        <v>10</v>
      </c>
      <c r="T337">
        <v>0</v>
      </c>
      <c r="U337">
        <v>1</v>
      </c>
      <c r="V337">
        <v>0.22522500000000001</v>
      </c>
      <c r="W337">
        <v>0.103175</v>
      </c>
      <c r="X337">
        <v>0.30555599999999999</v>
      </c>
      <c r="Y337">
        <v>0.33766200000000002</v>
      </c>
      <c r="Z337">
        <v>0.31349199999999999</v>
      </c>
      <c r="AA337">
        <v>0.38963999999999999</v>
      </c>
      <c r="AB337">
        <v>0.30808000000000002</v>
      </c>
      <c r="AC337">
        <v>0.70313199999999998</v>
      </c>
      <c r="AD337">
        <v>0.164414</v>
      </c>
      <c r="AE337">
        <v>2.30199</v>
      </c>
      <c r="AF337">
        <v>0.30935299999999999</v>
      </c>
      <c r="AH337">
        <v>-1.2927599999999999</v>
      </c>
      <c r="AI337">
        <v>57.100499999999997</v>
      </c>
      <c r="AJ337">
        <v>-4.3089399999999998</v>
      </c>
      <c r="AK337">
        <v>99.160899999999998</v>
      </c>
      <c r="AL337">
        <v>-1.2927599999999999</v>
      </c>
      <c r="AM337">
        <v>-4.5</v>
      </c>
      <c r="AN337">
        <v>-1.7995070219039899</v>
      </c>
      <c r="AO337">
        <v>-2.6481481790542598</v>
      </c>
      <c r="AP337">
        <v>1.2634700000000001</v>
      </c>
    </row>
    <row r="338" spans="1:42" x14ac:dyDescent="0.45">
      <c r="A338" t="s">
        <v>573</v>
      </c>
      <c r="B338" t="s">
        <v>153</v>
      </c>
      <c r="C338">
        <v>152</v>
      </c>
      <c r="D338">
        <v>595</v>
      </c>
      <c r="E338">
        <v>539</v>
      </c>
      <c r="F338">
        <v>137</v>
      </c>
      <c r="G338">
        <v>82</v>
      </c>
      <c r="H338">
        <v>30</v>
      </c>
      <c r="I338">
        <v>3</v>
      </c>
      <c r="J338">
        <v>22</v>
      </c>
      <c r="K338">
        <v>81</v>
      </c>
      <c r="L338">
        <v>76</v>
      </c>
      <c r="M338">
        <v>45</v>
      </c>
      <c r="N338">
        <v>0</v>
      </c>
      <c r="O338">
        <v>146</v>
      </c>
      <c r="P338">
        <v>6</v>
      </c>
      <c r="Q338">
        <v>5</v>
      </c>
      <c r="R338">
        <v>0</v>
      </c>
      <c r="S338">
        <v>8</v>
      </c>
      <c r="T338">
        <v>14</v>
      </c>
      <c r="U338">
        <v>5</v>
      </c>
      <c r="V338">
        <v>0.25417400000000001</v>
      </c>
      <c r="W338">
        <v>7.5630299999999998E-2</v>
      </c>
      <c r="X338">
        <v>0.24537800000000001</v>
      </c>
      <c r="Y338">
        <v>0.30821900000000002</v>
      </c>
      <c r="Z338">
        <v>0.31596600000000002</v>
      </c>
      <c r="AA338">
        <v>0.44341399999999997</v>
      </c>
      <c r="AB338">
        <v>0.32630100000000001</v>
      </c>
      <c r="AC338">
        <v>0.75938000000000005</v>
      </c>
      <c r="AD338">
        <v>0.18923899999999999</v>
      </c>
      <c r="AE338">
        <v>5.58284</v>
      </c>
      <c r="AF338">
        <v>0.30585099999999998</v>
      </c>
      <c r="AH338">
        <v>-0.33517200000000003</v>
      </c>
      <c r="AI338">
        <v>76.414199999999994</v>
      </c>
      <c r="AJ338">
        <v>3.91689</v>
      </c>
      <c r="AK338">
        <v>103.495</v>
      </c>
      <c r="AL338">
        <v>-0.33517200000000003</v>
      </c>
      <c r="AM338">
        <v>-3.3</v>
      </c>
      <c r="AN338">
        <v>2.24071940779685</v>
      </c>
      <c r="AO338">
        <v>-9.8586418628692591</v>
      </c>
      <c r="AP338">
        <v>1.2618199999999999</v>
      </c>
    </row>
    <row r="339" spans="1:42" x14ac:dyDescent="0.45">
      <c r="A339" t="s">
        <v>574</v>
      </c>
      <c r="B339" t="s">
        <v>61</v>
      </c>
      <c r="C339">
        <v>109</v>
      </c>
      <c r="D339">
        <v>391</v>
      </c>
      <c r="E339">
        <v>345</v>
      </c>
      <c r="F339">
        <v>73</v>
      </c>
      <c r="G339">
        <v>35</v>
      </c>
      <c r="H339">
        <v>15</v>
      </c>
      <c r="I339">
        <v>0</v>
      </c>
      <c r="J339">
        <v>23</v>
      </c>
      <c r="K339">
        <v>52</v>
      </c>
      <c r="L339">
        <v>60</v>
      </c>
      <c r="M339">
        <v>39</v>
      </c>
      <c r="N339">
        <v>1</v>
      </c>
      <c r="O339">
        <v>143</v>
      </c>
      <c r="P339">
        <v>5</v>
      </c>
      <c r="Q339">
        <v>1</v>
      </c>
      <c r="R339">
        <v>1</v>
      </c>
      <c r="S339">
        <v>6</v>
      </c>
      <c r="T339">
        <v>5</v>
      </c>
      <c r="U339">
        <v>2</v>
      </c>
      <c r="V339">
        <v>0.211594</v>
      </c>
      <c r="W339">
        <v>9.9744200000000005E-2</v>
      </c>
      <c r="X339">
        <v>0.36572900000000003</v>
      </c>
      <c r="Y339">
        <v>0.272727</v>
      </c>
      <c r="Z339">
        <v>0.3</v>
      </c>
      <c r="AA339">
        <v>0.45507199999999998</v>
      </c>
      <c r="AB339">
        <v>0.32317200000000001</v>
      </c>
      <c r="AC339">
        <v>0.75507199999999997</v>
      </c>
      <c r="AD339">
        <v>0.243478</v>
      </c>
      <c r="AE339">
        <v>3.5177399999999999</v>
      </c>
      <c r="AF339">
        <v>0.27777800000000002</v>
      </c>
      <c r="AH339">
        <v>-0.445156</v>
      </c>
      <c r="AI339">
        <v>49.198799999999999</v>
      </c>
      <c r="AJ339">
        <v>1.55768</v>
      </c>
      <c r="AK339">
        <v>102.747</v>
      </c>
      <c r="AL339">
        <v>-0.445156</v>
      </c>
      <c r="AM339">
        <v>-3</v>
      </c>
      <c r="AN339">
        <v>0.88529518246650696</v>
      </c>
      <c r="AO339">
        <v>-1.5633450746536199</v>
      </c>
      <c r="AP339">
        <v>1.2607699999999999</v>
      </c>
    </row>
    <row r="340" spans="1:42" x14ac:dyDescent="0.45">
      <c r="A340" t="s">
        <v>575</v>
      </c>
      <c r="B340" t="s">
        <v>76</v>
      </c>
      <c r="C340">
        <v>110</v>
      </c>
      <c r="D340">
        <v>444</v>
      </c>
      <c r="E340">
        <v>394</v>
      </c>
      <c r="F340">
        <v>101</v>
      </c>
      <c r="G340">
        <v>74</v>
      </c>
      <c r="H340">
        <v>19</v>
      </c>
      <c r="I340">
        <v>3</v>
      </c>
      <c r="J340">
        <v>5</v>
      </c>
      <c r="K340">
        <v>55</v>
      </c>
      <c r="L340">
        <v>43</v>
      </c>
      <c r="M340">
        <v>42</v>
      </c>
      <c r="N340">
        <v>1</v>
      </c>
      <c r="O340">
        <v>85</v>
      </c>
      <c r="P340">
        <v>4</v>
      </c>
      <c r="Q340">
        <v>3</v>
      </c>
      <c r="R340">
        <v>1</v>
      </c>
      <c r="S340">
        <v>7</v>
      </c>
      <c r="T340">
        <v>10</v>
      </c>
      <c r="U340">
        <v>4</v>
      </c>
      <c r="V340">
        <v>0.25634499999999999</v>
      </c>
      <c r="W340">
        <v>9.4594600000000001E-2</v>
      </c>
      <c r="X340">
        <v>0.191441</v>
      </c>
      <c r="Y340">
        <v>0.494118</v>
      </c>
      <c r="Z340">
        <v>0.33182800000000001</v>
      </c>
      <c r="AA340">
        <v>0.35786800000000002</v>
      </c>
      <c r="AB340">
        <v>0.30566100000000002</v>
      </c>
      <c r="AC340">
        <v>0.68969599999999998</v>
      </c>
      <c r="AD340">
        <v>0.101523</v>
      </c>
      <c r="AE340">
        <v>5.3158300000000001</v>
      </c>
      <c r="AF340">
        <v>0.31270399999999998</v>
      </c>
      <c r="AH340">
        <v>-0.60522200000000004</v>
      </c>
      <c r="AI340">
        <v>49.410800000000002</v>
      </c>
      <c r="AJ340">
        <v>-4.6879999999999997</v>
      </c>
      <c r="AK340">
        <v>86.723100000000002</v>
      </c>
      <c r="AL340">
        <v>-0.60522200000000004</v>
      </c>
      <c r="AM340">
        <v>3.6</v>
      </c>
      <c r="AN340">
        <v>-7.668585896492</v>
      </c>
      <c r="AO340">
        <v>5.2313932180404601</v>
      </c>
      <c r="AP340">
        <v>1.2607299999999999</v>
      </c>
    </row>
    <row r="341" spans="1:42" x14ac:dyDescent="0.45">
      <c r="A341" t="s">
        <v>576</v>
      </c>
      <c r="B341" t="s">
        <v>149</v>
      </c>
      <c r="C341">
        <v>110</v>
      </c>
      <c r="D341">
        <v>470</v>
      </c>
      <c r="E341">
        <v>420</v>
      </c>
      <c r="F341">
        <v>103</v>
      </c>
      <c r="G341">
        <v>72</v>
      </c>
      <c r="H341">
        <v>24</v>
      </c>
      <c r="I341">
        <v>2</v>
      </c>
      <c r="J341">
        <v>5</v>
      </c>
      <c r="K341">
        <v>55</v>
      </c>
      <c r="L341">
        <v>46</v>
      </c>
      <c r="M341">
        <v>45</v>
      </c>
      <c r="N341">
        <v>0</v>
      </c>
      <c r="O341">
        <v>117</v>
      </c>
      <c r="P341">
        <v>3</v>
      </c>
      <c r="Q341">
        <v>2</v>
      </c>
      <c r="R341">
        <v>0</v>
      </c>
      <c r="S341">
        <v>6</v>
      </c>
      <c r="T341">
        <v>11</v>
      </c>
      <c r="U341">
        <v>3</v>
      </c>
      <c r="V341">
        <v>0.24523800000000001</v>
      </c>
      <c r="W341">
        <v>9.5744700000000002E-2</v>
      </c>
      <c r="X341">
        <v>0.24893599999999999</v>
      </c>
      <c r="Y341">
        <v>0.38461499999999998</v>
      </c>
      <c r="Z341">
        <v>0.32127699999999998</v>
      </c>
      <c r="AA341">
        <v>0.34761900000000001</v>
      </c>
      <c r="AB341">
        <v>0.29796800000000001</v>
      </c>
      <c r="AC341">
        <v>0.66889600000000005</v>
      </c>
      <c r="AD341">
        <v>0.102381</v>
      </c>
      <c r="AE341">
        <v>5.2217399999999996</v>
      </c>
      <c r="AF341">
        <v>0.32666699999999999</v>
      </c>
      <c r="AH341">
        <v>9.1510700000000007E-3</v>
      </c>
      <c r="AI341">
        <v>49.301099999999998</v>
      </c>
      <c r="AJ341">
        <v>-7.9656500000000001</v>
      </c>
      <c r="AK341">
        <v>83.491600000000005</v>
      </c>
      <c r="AL341">
        <v>9.1510700000000007E-3</v>
      </c>
      <c r="AM341">
        <v>4.5</v>
      </c>
      <c r="AN341">
        <v>-9.6030372716486401</v>
      </c>
      <c r="AO341">
        <v>6.2269253730773899</v>
      </c>
      <c r="AP341">
        <v>1.2601199999999999</v>
      </c>
    </row>
    <row r="342" spans="1:42" x14ac:dyDescent="0.45">
      <c r="A342" t="s">
        <v>577</v>
      </c>
      <c r="B342" t="s">
        <v>36</v>
      </c>
      <c r="C342">
        <v>95</v>
      </c>
      <c r="D342">
        <v>386</v>
      </c>
      <c r="E342">
        <v>333</v>
      </c>
      <c r="F342">
        <v>83</v>
      </c>
      <c r="G342">
        <v>48</v>
      </c>
      <c r="H342">
        <v>21</v>
      </c>
      <c r="I342">
        <v>1</v>
      </c>
      <c r="J342">
        <v>13</v>
      </c>
      <c r="K342">
        <v>53</v>
      </c>
      <c r="L342">
        <v>50</v>
      </c>
      <c r="M342">
        <v>42</v>
      </c>
      <c r="N342">
        <v>1</v>
      </c>
      <c r="O342">
        <v>78</v>
      </c>
      <c r="P342">
        <v>4</v>
      </c>
      <c r="Q342">
        <v>7</v>
      </c>
      <c r="R342">
        <v>0</v>
      </c>
      <c r="S342">
        <v>9</v>
      </c>
      <c r="T342">
        <v>0</v>
      </c>
      <c r="U342">
        <v>1</v>
      </c>
      <c r="V342">
        <v>0.249249</v>
      </c>
      <c r="W342">
        <v>0.108808</v>
      </c>
      <c r="X342">
        <v>0.202073</v>
      </c>
      <c r="Y342">
        <v>0.538462</v>
      </c>
      <c r="Z342">
        <v>0.33419700000000002</v>
      </c>
      <c r="AA342">
        <v>0.43543500000000002</v>
      </c>
      <c r="AB342">
        <v>0.33127000000000001</v>
      </c>
      <c r="AC342">
        <v>0.76963199999999998</v>
      </c>
      <c r="AD342">
        <v>0.18618599999999999</v>
      </c>
      <c r="AE342">
        <v>2.7336</v>
      </c>
      <c r="AF342">
        <v>0.28112500000000001</v>
      </c>
      <c r="AH342">
        <v>-1.1386499999999999</v>
      </c>
      <c r="AI342">
        <v>51.165700000000001</v>
      </c>
      <c r="AJ342">
        <v>4.1338699999999999</v>
      </c>
      <c r="AK342">
        <v>112.765</v>
      </c>
      <c r="AL342">
        <v>-1.1386499999999999</v>
      </c>
      <c r="AM342">
        <v>1.8</v>
      </c>
      <c r="AN342">
        <v>4.7652441263198799</v>
      </c>
      <c r="AO342">
        <v>-5.2914168834686199</v>
      </c>
      <c r="AP342">
        <v>1.2548600000000001</v>
      </c>
    </row>
    <row r="343" spans="1:42" x14ac:dyDescent="0.45">
      <c r="A343" t="s">
        <v>578</v>
      </c>
      <c r="B343" t="s">
        <v>32</v>
      </c>
      <c r="C343">
        <v>131</v>
      </c>
      <c r="D343">
        <v>629</v>
      </c>
      <c r="E343">
        <v>552</v>
      </c>
      <c r="F343">
        <v>119</v>
      </c>
      <c r="G343">
        <v>76</v>
      </c>
      <c r="H343">
        <v>28</v>
      </c>
      <c r="I343">
        <v>6</v>
      </c>
      <c r="J343">
        <v>9</v>
      </c>
      <c r="K343">
        <v>76</v>
      </c>
      <c r="L343">
        <v>62</v>
      </c>
      <c r="M343">
        <v>59</v>
      </c>
      <c r="N343">
        <v>0</v>
      </c>
      <c r="O343">
        <v>119</v>
      </c>
      <c r="P343">
        <v>14</v>
      </c>
      <c r="Q343">
        <v>4</v>
      </c>
      <c r="R343">
        <v>0</v>
      </c>
      <c r="S343">
        <v>15</v>
      </c>
      <c r="T343">
        <v>11</v>
      </c>
      <c r="U343">
        <v>7</v>
      </c>
      <c r="V343">
        <v>0.21557999999999999</v>
      </c>
      <c r="W343">
        <v>9.37997E-2</v>
      </c>
      <c r="X343">
        <v>0.189189</v>
      </c>
      <c r="Y343">
        <v>0.49579800000000002</v>
      </c>
      <c r="Z343">
        <v>0.30524600000000002</v>
      </c>
      <c r="AA343">
        <v>0.33695700000000001</v>
      </c>
      <c r="AB343">
        <v>0.287076</v>
      </c>
      <c r="AC343">
        <v>0.64220299999999997</v>
      </c>
      <c r="AD343">
        <v>0.121377</v>
      </c>
      <c r="AE343">
        <v>5.6981400000000004</v>
      </c>
      <c r="AF343">
        <v>0.25700899999999999</v>
      </c>
      <c r="AH343">
        <v>-1.9026099999999999</v>
      </c>
      <c r="AI343">
        <v>60.289700000000003</v>
      </c>
      <c r="AJ343">
        <v>-16.350300000000001</v>
      </c>
      <c r="AK343">
        <v>84.306899999999999</v>
      </c>
      <c r="AL343">
        <v>-1.9026099999999999</v>
      </c>
      <c r="AM343">
        <v>-2</v>
      </c>
      <c r="AN343">
        <v>-13.730071902275</v>
      </c>
      <c r="AO343">
        <v>4.9334216117858798</v>
      </c>
      <c r="AP343">
        <v>1.25315</v>
      </c>
    </row>
    <row r="344" spans="1:42" x14ac:dyDescent="0.45">
      <c r="A344" t="s">
        <v>250</v>
      </c>
      <c r="B344" t="s">
        <v>153</v>
      </c>
      <c r="C344">
        <v>143</v>
      </c>
      <c r="D344">
        <v>571</v>
      </c>
      <c r="E344">
        <v>533</v>
      </c>
      <c r="F344">
        <v>142</v>
      </c>
      <c r="G344">
        <v>97</v>
      </c>
      <c r="H344">
        <v>27</v>
      </c>
      <c r="I344">
        <v>4</v>
      </c>
      <c r="J344">
        <v>14</v>
      </c>
      <c r="K344">
        <v>71</v>
      </c>
      <c r="L344">
        <v>65</v>
      </c>
      <c r="M344">
        <v>31</v>
      </c>
      <c r="N344">
        <v>1</v>
      </c>
      <c r="O344">
        <v>87</v>
      </c>
      <c r="P344">
        <v>1</v>
      </c>
      <c r="Q344">
        <v>5</v>
      </c>
      <c r="R344">
        <v>1</v>
      </c>
      <c r="S344">
        <v>12</v>
      </c>
      <c r="T344">
        <v>7</v>
      </c>
      <c r="U344">
        <v>4</v>
      </c>
      <c r="V344">
        <v>0.26641700000000001</v>
      </c>
      <c r="W344">
        <v>5.4290699999999997E-2</v>
      </c>
      <c r="X344">
        <v>0.152364</v>
      </c>
      <c r="Y344">
        <v>0.35632200000000003</v>
      </c>
      <c r="Z344">
        <v>0.30526300000000001</v>
      </c>
      <c r="AA344">
        <v>0.41088200000000002</v>
      </c>
      <c r="AB344">
        <v>0.30777399999999999</v>
      </c>
      <c r="AC344">
        <v>0.71614500000000003</v>
      </c>
      <c r="AD344">
        <v>0.14446500000000001</v>
      </c>
      <c r="AE344">
        <v>4.7024699999999999</v>
      </c>
      <c r="AF344">
        <v>0.292906</v>
      </c>
      <c r="AH344">
        <v>-1.27457</v>
      </c>
      <c r="AI344">
        <v>64.546099999999996</v>
      </c>
      <c r="AJ344">
        <v>-5.0269599999999999</v>
      </c>
      <c r="AK344">
        <v>91.074299999999994</v>
      </c>
      <c r="AL344">
        <v>-1.27457</v>
      </c>
      <c r="AM344">
        <v>-1.4</v>
      </c>
      <c r="AN344">
        <v>-7.5884369611740103</v>
      </c>
      <c r="AO344">
        <v>0.69803059101104703</v>
      </c>
      <c r="AP344">
        <v>1.2528300000000001</v>
      </c>
    </row>
    <row r="345" spans="1:42" x14ac:dyDescent="0.45">
      <c r="A345" t="s">
        <v>579</v>
      </c>
      <c r="B345" t="s">
        <v>30</v>
      </c>
      <c r="C345">
        <v>85</v>
      </c>
      <c r="D345">
        <v>339</v>
      </c>
      <c r="E345">
        <v>311</v>
      </c>
      <c r="F345">
        <v>80</v>
      </c>
      <c r="G345">
        <v>55</v>
      </c>
      <c r="H345">
        <v>14</v>
      </c>
      <c r="I345">
        <v>1</v>
      </c>
      <c r="J345">
        <v>10</v>
      </c>
      <c r="K345">
        <v>39</v>
      </c>
      <c r="L345">
        <v>44</v>
      </c>
      <c r="M345">
        <v>22</v>
      </c>
      <c r="N345">
        <v>0</v>
      </c>
      <c r="O345">
        <v>62</v>
      </c>
      <c r="P345">
        <v>4</v>
      </c>
      <c r="Q345">
        <v>2</v>
      </c>
      <c r="R345">
        <v>0</v>
      </c>
      <c r="S345">
        <v>13</v>
      </c>
      <c r="T345">
        <v>0</v>
      </c>
      <c r="U345">
        <v>1</v>
      </c>
      <c r="V345">
        <v>0.25723499999999999</v>
      </c>
      <c r="W345">
        <v>6.4896800000000004E-2</v>
      </c>
      <c r="X345">
        <v>0.182891</v>
      </c>
      <c r="Y345">
        <v>0.35483900000000002</v>
      </c>
      <c r="Z345">
        <v>0.31268400000000002</v>
      </c>
      <c r="AA345">
        <v>0.40514499999999998</v>
      </c>
      <c r="AB345">
        <v>0.31202299999999999</v>
      </c>
      <c r="AC345">
        <v>0.71782900000000005</v>
      </c>
      <c r="AD345">
        <v>0.14791000000000001</v>
      </c>
      <c r="AE345">
        <v>2.5021100000000001</v>
      </c>
      <c r="AF345">
        <v>0.29045599999999999</v>
      </c>
      <c r="AH345">
        <v>-1.04619</v>
      </c>
      <c r="AI345">
        <v>39.517000000000003</v>
      </c>
      <c r="AJ345">
        <v>-1.7882</v>
      </c>
      <c r="AK345">
        <v>99.526799999999994</v>
      </c>
      <c r="AL345">
        <v>-1.04619</v>
      </c>
      <c r="AM345">
        <v>-4</v>
      </c>
      <c r="AN345">
        <v>-1.24492558836936</v>
      </c>
      <c r="AO345">
        <v>2.2279539108276301</v>
      </c>
      <c r="AP345">
        <v>1.2497499999999999</v>
      </c>
    </row>
    <row r="346" spans="1:42" x14ac:dyDescent="0.45">
      <c r="A346" t="s">
        <v>580</v>
      </c>
      <c r="B346" t="s">
        <v>132</v>
      </c>
      <c r="C346">
        <v>98</v>
      </c>
      <c r="D346">
        <v>401</v>
      </c>
      <c r="E346">
        <v>355</v>
      </c>
      <c r="F346">
        <v>77</v>
      </c>
      <c r="G346">
        <v>51</v>
      </c>
      <c r="H346">
        <v>14</v>
      </c>
      <c r="I346">
        <v>1</v>
      </c>
      <c r="J346">
        <v>11</v>
      </c>
      <c r="K346">
        <v>51</v>
      </c>
      <c r="L346">
        <v>45</v>
      </c>
      <c r="M346">
        <v>36</v>
      </c>
      <c r="N346">
        <v>0</v>
      </c>
      <c r="O346">
        <v>122</v>
      </c>
      <c r="P346">
        <v>6</v>
      </c>
      <c r="Q346">
        <v>3</v>
      </c>
      <c r="R346">
        <v>1</v>
      </c>
      <c r="S346">
        <v>7</v>
      </c>
      <c r="T346">
        <v>9</v>
      </c>
      <c r="U346">
        <v>3</v>
      </c>
      <c r="V346">
        <v>0.21690100000000001</v>
      </c>
      <c r="W346">
        <v>8.9775599999999997E-2</v>
      </c>
      <c r="X346">
        <v>0.30423899999999998</v>
      </c>
      <c r="Y346">
        <v>0.29508200000000001</v>
      </c>
      <c r="Z346">
        <v>0.29749999999999999</v>
      </c>
      <c r="AA346">
        <v>0.35493000000000002</v>
      </c>
      <c r="AB346">
        <v>0.28861100000000001</v>
      </c>
      <c r="AC346">
        <v>0.65242999999999995</v>
      </c>
      <c r="AD346">
        <v>0.13802800000000001</v>
      </c>
      <c r="AE346">
        <v>5.2015700000000002</v>
      </c>
      <c r="AF346">
        <v>0.29333300000000001</v>
      </c>
      <c r="AH346">
        <v>-0.182811</v>
      </c>
      <c r="AI346">
        <v>38.947299999999998</v>
      </c>
      <c r="AJ346">
        <v>-9.91221</v>
      </c>
      <c r="AK346">
        <v>80.799000000000007</v>
      </c>
      <c r="AL346">
        <v>-0.182811</v>
      </c>
      <c r="AM346">
        <v>3.9</v>
      </c>
      <c r="AN346">
        <v>-9.4085558056831307</v>
      </c>
      <c r="AO346">
        <v>8.3201942443847603</v>
      </c>
      <c r="AP346">
        <v>1.2496</v>
      </c>
    </row>
    <row r="347" spans="1:42" x14ac:dyDescent="0.45">
      <c r="A347" t="s">
        <v>581</v>
      </c>
      <c r="B347" t="s">
        <v>23</v>
      </c>
      <c r="C347">
        <v>104</v>
      </c>
      <c r="D347">
        <v>458</v>
      </c>
      <c r="E347">
        <v>407</v>
      </c>
      <c r="F347">
        <v>95</v>
      </c>
      <c r="G347">
        <v>61</v>
      </c>
      <c r="H347">
        <v>22</v>
      </c>
      <c r="I347">
        <v>1</v>
      </c>
      <c r="J347">
        <v>11</v>
      </c>
      <c r="K347">
        <v>48</v>
      </c>
      <c r="L347">
        <v>55</v>
      </c>
      <c r="M347">
        <v>43</v>
      </c>
      <c r="N347">
        <v>1</v>
      </c>
      <c r="O347">
        <v>117</v>
      </c>
      <c r="P347">
        <v>7</v>
      </c>
      <c r="Q347">
        <v>1</v>
      </c>
      <c r="R347">
        <v>0</v>
      </c>
      <c r="S347">
        <v>10</v>
      </c>
      <c r="T347">
        <v>0</v>
      </c>
      <c r="U347">
        <v>1</v>
      </c>
      <c r="V347">
        <v>0.23341500000000001</v>
      </c>
      <c r="W347">
        <v>9.3886499999999998E-2</v>
      </c>
      <c r="X347">
        <v>0.25545899999999999</v>
      </c>
      <c r="Y347">
        <v>0.36752099999999999</v>
      </c>
      <c r="Z347">
        <v>0.31659399999999999</v>
      </c>
      <c r="AA347">
        <v>0.37346400000000002</v>
      </c>
      <c r="AB347">
        <v>0.304423</v>
      </c>
      <c r="AC347">
        <v>0.69005799999999995</v>
      </c>
      <c r="AD347">
        <v>0.14004900000000001</v>
      </c>
      <c r="AE347">
        <v>2.0460699999999998</v>
      </c>
      <c r="AF347">
        <v>0.3</v>
      </c>
      <c r="AH347">
        <v>-1.2696400000000001</v>
      </c>
      <c r="AI347">
        <v>50.497900000000001</v>
      </c>
      <c r="AJ347">
        <v>-5.3067799999999998</v>
      </c>
      <c r="AK347">
        <v>87.8018</v>
      </c>
      <c r="AL347">
        <v>-1.2696400000000001</v>
      </c>
      <c r="AM347">
        <v>-3.3</v>
      </c>
      <c r="AN347">
        <v>-8.1907937526702792</v>
      </c>
      <c r="AO347">
        <v>5.1141684055328298</v>
      </c>
      <c r="AP347">
        <v>1.24922</v>
      </c>
    </row>
    <row r="348" spans="1:42" x14ac:dyDescent="0.45">
      <c r="A348" t="s">
        <v>582</v>
      </c>
      <c r="B348" t="s">
        <v>58</v>
      </c>
      <c r="C348">
        <v>112</v>
      </c>
      <c r="D348">
        <v>516</v>
      </c>
      <c r="E348">
        <v>451</v>
      </c>
      <c r="F348">
        <v>114</v>
      </c>
      <c r="G348">
        <v>84</v>
      </c>
      <c r="H348">
        <v>23</v>
      </c>
      <c r="I348">
        <v>1</v>
      </c>
      <c r="J348">
        <v>6</v>
      </c>
      <c r="K348">
        <v>70</v>
      </c>
      <c r="L348">
        <v>61</v>
      </c>
      <c r="M348">
        <v>46</v>
      </c>
      <c r="N348">
        <v>1</v>
      </c>
      <c r="O348">
        <v>76</v>
      </c>
      <c r="P348">
        <v>17</v>
      </c>
      <c r="Q348">
        <v>2</v>
      </c>
      <c r="R348">
        <v>0</v>
      </c>
      <c r="S348">
        <v>4</v>
      </c>
      <c r="T348">
        <v>12</v>
      </c>
      <c r="U348">
        <v>3</v>
      </c>
      <c r="V348">
        <v>0.252772</v>
      </c>
      <c r="W348">
        <v>8.9147299999999999E-2</v>
      </c>
      <c r="X348">
        <v>0.147287</v>
      </c>
      <c r="Y348">
        <v>0.605263</v>
      </c>
      <c r="Z348">
        <v>0.34302300000000002</v>
      </c>
      <c r="AA348">
        <v>0.34811500000000001</v>
      </c>
      <c r="AB348">
        <v>0.31066199999999999</v>
      </c>
      <c r="AC348">
        <v>0.69113899999999995</v>
      </c>
      <c r="AD348">
        <v>9.5343700000000003E-2</v>
      </c>
      <c r="AE348">
        <v>5.1536799999999996</v>
      </c>
      <c r="AF348">
        <v>0.291105</v>
      </c>
      <c r="AH348">
        <v>8.8178600000000003E-3</v>
      </c>
      <c r="AI348">
        <v>59.566200000000002</v>
      </c>
      <c r="AJ348">
        <v>-3.3053599999999999</v>
      </c>
      <c r="AK348">
        <v>97.769300000000001</v>
      </c>
      <c r="AL348">
        <v>8.8178600000000003E-3</v>
      </c>
      <c r="AM348">
        <v>2</v>
      </c>
      <c r="AN348">
        <v>-1.3703668667003499</v>
      </c>
      <c r="AO348">
        <v>-3.6878309249877899</v>
      </c>
      <c r="AP348">
        <v>1.2432300000000001</v>
      </c>
    </row>
    <row r="349" spans="1:42" x14ac:dyDescent="0.45">
      <c r="A349" t="s">
        <v>583</v>
      </c>
      <c r="B349" t="s">
        <v>44</v>
      </c>
      <c r="C349">
        <v>113</v>
      </c>
      <c r="D349">
        <v>439</v>
      </c>
      <c r="E349">
        <v>413</v>
      </c>
      <c r="F349">
        <v>106</v>
      </c>
      <c r="G349">
        <v>65</v>
      </c>
      <c r="H349">
        <v>22</v>
      </c>
      <c r="I349">
        <v>2</v>
      </c>
      <c r="J349">
        <v>17</v>
      </c>
      <c r="K349">
        <v>52</v>
      </c>
      <c r="L349">
        <v>62</v>
      </c>
      <c r="M349">
        <v>16</v>
      </c>
      <c r="N349">
        <v>0</v>
      </c>
      <c r="O349">
        <v>82</v>
      </c>
      <c r="P349">
        <v>7</v>
      </c>
      <c r="Q349">
        <v>3</v>
      </c>
      <c r="R349">
        <v>0</v>
      </c>
      <c r="S349">
        <v>13</v>
      </c>
      <c r="T349">
        <v>3</v>
      </c>
      <c r="U349">
        <v>1</v>
      </c>
      <c r="V349">
        <v>0.25665900000000003</v>
      </c>
      <c r="W349">
        <v>3.64465E-2</v>
      </c>
      <c r="X349">
        <v>0.18678800000000001</v>
      </c>
      <c r="Y349">
        <v>0.19512199999999999</v>
      </c>
      <c r="Z349">
        <v>0.29385</v>
      </c>
      <c r="AA349">
        <v>0.44309900000000002</v>
      </c>
      <c r="AB349">
        <v>0.31469599999999998</v>
      </c>
      <c r="AC349">
        <v>0.73694899999999997</v>
      </c>
      <c r="AD349">
        <v>0.186441</v>
      </c>
      <c r="AE349">
        <v>4.0995999999999997</v>
      </c>
      <c r="AF349">
        <v>0.28075699999999998</v>
      </c>
      <c r="AH349">
        <v>-0.50012900000000005</v>
      </c>
      <c r="AI349">
        <v>52.148299999999999</v>
      </c>
      <c r="AJ349">
        <v>-1.34128</v>
      </c>
      <c r="AK349">
        <v>96.752499999999998</v>
      </c>
      <c r="AL349">
        <v>-0.50012900000000005</v>
      </c>
      <c r="AM349">
        <v>4.5999999999999996</v>
      </c>
      <c r="AN349">
        <v>-2.2083346247672999</v>
      </c>
      <c r="AO349">
        <v>-0.23906517028808499</v>
      </c>
      <c r="AP349">
        <v>1.24278</v>
      </c>
    </row>
    <row r="350" spans="1:42" x14ac:dyDescent="0.45">
      <c r="A350" t="s">
        <v>284</v>
      </c>
      <c r="B350" t="s">
        <v>104</v>
      </c>
      <c r="C350">
        <v>142</v>
      </c>
      <c r="D350">
        <v>576</v>
      </c>
      <c r="E350">
        <v>507</v>
      </c>
      <c r="F350">
        <v>132</v>
      </c>
      <c r="G350">
        <v>86</v>
      </c>
      <c r="H350">
        <v>26</v>
      </c>
      <c r="I350">
        <v>1</v>
      </c>
      <c r="J350">
        <v>19</v>
      </c>
      <c r="K350">
        <v>59</v>
      </c>
      <c r="L350">
        <v>68</v>
      </c>
      <c r="M350">
        <v>62</v>
      </c>
      <c r="N350">
        <v>2</v>
      </c>
      <c r="O350">
        <v>116</v>
      </c>
      <c r="P350">
        <v>3</v>
      </c>
      <c r="Q350">
        <v>4</v>
      </c>
      <c r="R350">
        <v>0</v>
      </c>
      <c r="S350">
        <v>17</v>
      </c>
      <c r="T350">
        <v>0</v>
      </c>
      <c r="U350">
        <v>1</v>
      </c>
      <c r="V350">
        <v>0.260355</v>
      </c>
      <c r="W350">
        <v>0.107639</v>
      </c>
      <c r="X350">
        <v>0.20138900000000001</v>
      </c>
      <c r="Y350">
        <v>0.53448300000000004</v>
      </c>
      <c r="Z350">
        <v>0.34201399999999998</v>
      </c>
      <c r="AA350">
        <v>0.428008</v>
      </c>
      <c r="AB350">
        <v>0.33417200000000002</v>
      </c>
      <c r="AC350">
        <v>0.77002199999999998</v>
      </c>
      <c r="AD350">
        <v>0.167653</v>
      </c>
      <c r="AE350">
        <v>1.59714</v>
      </c>
      <c r="AF350">
        <v>0.30053200000000002</v>
      </c>
      <c r="AH350">
        <v>-1.5701400000000001</v>
      </c>
      <c r="AI350">
        <v>77.7393</v>
      </c>
      <c r="AJ350">
        <v>7.5570500000000003</v>
      </c>
      <c r="AK350">
        <v>108.70699999999999</v>
      </c>
      <c r="AL350">
        <v>-1.5701400000000001</v>
      </c>
      <c r="AM350">
        <v>-1.3</v>
      </c>
      <c r="AN350">
        <v>4.6430085897445599</v>
      </c>
      <c r="AO350">
        <v>-11.8820102214813</v>
      </c>
      <c r="AP350">
        <v>1.23505</v>
      </c>
    </row>
    <row r="351" spans="1:42" x14ac:dyDescent="0.45">
      <c r="A351" t="s">
        <v>584</v>
      </c>
      <c r="B351" t="s">
        <v>153</v>
      </c>
      <c r="C351">
        <v>124</v>
      </c>
      <c r="D351">
        <v>433</v>
      </c>
      <c r="E351">
        <v>365</v>
      </c>
      <c r="F351">
        <v>68</v>
      </c>
      <c r="G351">
        <v>32</v>
      </c>
      <c r="H351">
        <v>11</v>
      </c>
      <c r="I351">
        <v>1</v>
      </c>
      <c r="J351">
        <v>24</v>
      </c>
      <c r="K351">
        <v>54</v>
      </c>
      <c r="L351">
        <v>52</v>
      </c>
      <c r="M351">
        <v>63</v>
      </c>
      <c r="N351">
        <v>2</v>
      </c>
      <c r="O351">
        <v>161</v>
      </c>
      <c r="P351">
        <v>4</v>
      </c>
      <c r="Q351">
        <v>1</v>
      </c>
      <c r="R351">
        <v>0</v>
      </c>
      <c r="S351">
        <v>3</v>
      </c>
      <c r="T351">
        <v>3</v>
      </c>
      <c r="U351">
        <v>1</v>
      </c>
      <c r="V351">
        <v>0.18630099999999999</v>
      </c>
      <c r="W351">
        <v>0.14549699999999999</v>
      </c>
      <c r="X351">
        <v>0.37182399999999999</v>
      </c>
      <c r="Y351">
        <v>0.39130399999999999</v>
      </c>
      <c r="Z351">
        <v>0.311778</v>
      </c>
      <c r="AA351">
        <v>0.419178</v>
      </c>
      <c r="AB351">
        <v>0.31773499999999999</v>
      </c>
      <c r="AC351">
        <v>0.73095600000000005</v>
      </c>
      <c r="AD351">
        <v>0.232877</v>
      </c>
      <c r="AE351">
        <v>3.4632399999999999</v>
      </c>
      <c r="AF351">
        <v>0.243094</v>
      </c>
      <c r="AH351">
        <v>-0.56947499999999995</v>
      </c>
      <c r="AI351">
        <v>52.528500000000001</v>
      </c>
      <c r="AJ351">
        <v>-0.230015</v>
      </c>
      <c r="AK351">
        <v>97.751999999999995</v>
      </c>
      <c r="AL351">
        <v>-0.56947499999999995</v>
      </c>
      <c r="AM351">
        <v>7.3</v>
      </c>
      <c r="AN351">
        <v>-1.7753760814666699</v>
      </c>
      <c r="AO351">
        <v>-0.65487909317016602</v>
      </c>
      <c r="AP351">
        <v>1.2287399999999999</v>
      </c>
    </row>
    <row r="352" spans="1:42" x14ac:dyDescent="0.45">
      <c r="A352" t="s">
        <v>585</v>
      </c>
      <c r="B352" t="s">
        <v>23</v>
      </c>
      <c r="C352">
        <v>115</v>
      </c>
      <c r="D352">
        <v>491</v>
      </c>
      <c r="E352">
        <v>434</v>
      </c>
      <c r="F352">
        <v>105</v>
      </c>
      <c r="G352">
        <v>79</v>
      </c>
      <c r="H352">
        <v>19</v>
      </c>
      <c r="I352">
        <v>1</v>
      </c>
      <c r="J352">
        <v>6</v>
      </c>
      <c r="K352">
        <v>53</v>
      </c>
      <c r="L352">
        <v>51</v>
      </c>
      <c r="M352">
        <v>45</v>
      </c>
      <c r="N352">
        <v>1</v>
      </c>
      <c r="O352">
        <v>103</v>
      </c>
      <c r="P352">
        <v>10</v>
      </c>
      <c r="Q352">
        <v>2</v>
      </c>
      <c r="R352">
        <v>0</v>
      </c>
      <c r="S352">
        <v>13</v>
      </c>
      <c r="T352">
        <v>8</v>
      </c>
      <c r="U352">
        <v>3</v>
      </c>
      <c r="V352">
        <v>0.24193500000000001</v>
      </c>
      <c r="W352">
        <v>9.1649700000000001E-2</v>
      </c>
      <c r="X352">
        <v>0.20977599999999999</v>
      </c>
      <c r="Y352">
        <v>0.43689299999999998</v>
      </c>
      <c r="Z352">
        <v>0.32586599999999999</v>
      </c>
      <c r="AA352">
        <v>0.33179700000000001</v>
      </c>
      <c r="AB352">
        <v>0.29556100000000002</v>
      </c>
      <c r="AC352">
        <v>0.657663</v>
      </c>
      <c r="AD352">
        <v>8.9861800000000006E-2</v>
      </c>
      <c r="AE352">
        <v>4.1035899999999996</v>
      </c>
      <c r="AF352">
        <v>0.30275200000000002</v>
      </c>
      <c r="AH352">
        <v>-0.69101599999999996</v>
      </c>
      <c r="AI352">
        <v>50.5227</v>
      </c>
      <c r="AJ352">
        <v>-9.3027700000000006</v>
      </c>
      <c r="AK352">
        <v>81.861099999999993</v>
      </c>
      <c r="AL352">
        <v>-0.69101599999999996</v>
      </c>
      <c r="AM352">
        <v>1.9</v>
      </c>
      <c r="AN352">
        <v>-11.724478065967499</v>
      </c>
      <c r="AO352">
        <v>7.3122576475143397</v>
      </c>
      <c r="AP352">
        <v>1.2281500000000001</v>
      </c>
    </row>
    <row r="353" spans="1:42" x14ac:dyDescent="0.45">
      <c r="A353" t="s">
        <v>586</v>
      </c>
      <c r="B353" t="s">
        <v>215</v>
      </c>
      <c r="C353">
        <v>107</v>
      </c>
      <c r="D353">
        <v>422</v>
      </c>
      <c r="E353">
        <v>378</v>
      </c>
      <c r="F353">
        <v>89</v>
      </c>
      <c r="G353">
        <v>58</v>
      </c>
      <c r="H353">
        <v>16</v>
      </c>
      <c r="I353">
        <v>3</v>
      </c>
      <c r="J353">
        <v>12</v>
      </c>
      <c r="K353">
        <v>48</v>
      </c>
      <c r="L353">
        <v>54</v>
      </c>
      <c r="M353">
        <v>40</v>
      </c>
      <c r="N353">
        <v>1</v>
      </c>
      <c r="O353">
        <v>130</v>
      </c>
      <c r="P353">
        <v>3</v>
      </c>
      <c r="Q353">
        <v>1</v>
      </c>
      <c r="R353">
        <v>0</v>
      </c>
      <c r="S353">
        <v>6</v>
      </c>
      <c r="T353">
        <v>4</v>
      </c>
      <c r="U353">
        <v>2</v>
      </c>
      <c r="V353">
        <v>0.23544999999999999</v>
      </c>
      <c r="W353">
        <v>9.4786700000000002E-2</v>
      </c>
      <c r="X353">
        <v>0.30805700000000003</v>
      </c>
      <c r="Y353">
        <v>0.30769200000000002</v>
      </c>
      <c r="Z353">
        <v>0.31279600000000002</v>
      </c>
      <c r="AA353">
        <v>0.38888899999999998</v>
      </c>
      <c r="AB353">
        <v>0.30679600000000001</v>
      </c>
      <c r="AC353">
        <v>0.701685</v>
      </c>
      <c r="AD353">
        <v>0.15343899999999999</v>
      </c>
      <c r="AE353">
        <v>4.4785399999999997</v>
      </c>
      <c r="AF353">
        <v>0.32489499999999999</v>
      </c>
      <c r="AH353">
        <v>-0.81466799999999995</v>
      </c>
      <c r="AI353">
        <v>47.360399999999998</v>
      </c>
      <c r="AJ353">
        <v>-4.0578799999999999</v>
      </c>
      <c r="AK353">
        <v>91.774900000000002</v>
      </c>
      <c r="AL353">
        <v>-0.81466799999999995</v>
      </c>
      <c r="AM353">
        <v>1.4</v>
      </c>
      <c r="AN353">
        <v>-4.9736425876617396</v>
      </c>
      <c r="AO353">
        <v>2.9505584239959699</v>
      </c>
      <c r="AP353">
        <v>1.2275199999999999</v>
      </c>
    </row>
    <row r="354" spans="1:42" x14ac:dyDescent="0.45">
      <c r="A354" t="s">
        <v>587</v>
      </c>
      <c r="B354" t="s">
        <v>184</v>
      </c>
      <c r="C354">
        <v>102</v>
      </c>
      <c r="D354">
        <v>417</v>
      </c>
      <c r="E354">
        <v>383</v>
      </c>
      <c r="F354">
        <v>107</v>
      </c>
      <c r="G354">
        <v>72</v>
      </c>
      <c r="H354">
        <v>21</v>
      </c>
      <c r="I354">
        <v>2</v>
      </c>
      <c r="J354">
        <v>12</v>
      </c>
      <c r="K354">
        <v>49</v>
      </c>
      <c r="L354">
        <v>51</v>
      </c>
      <c r="M354">
        <v>27</v>
      </c>
      <c r="N354">
        <v>0</v>
      </c>
      <c r="O354">
        <v>81</v>
      </c>
      <c r="P354">
        <v>5</v>
      </c>
      <c r="Q354">
        <v>2</v>
      </c>
      <c r="R354">
        <v>0</v>
      </c>
      <c r="S354">
        <v>14</v>
      </c>
      <c r="T354">
        <v>0</v>
      </c>
      <c r="U354">
        <v>1</v>
      </c>
      <c r="V354">
        <v>0.27937299999999998</v>
      </c>
      <c r="W354">
        <v>6.4748200000000006E-2</v>
      </c>
      <c r="X354">
        <v>0.194245</v>
      </c>
      <c r="Y354">
        <v>0.33333299999999999</v>
      </c>
      <c r="Z354">
        <v>0.33333299999999999</v>
      </c>
      <c r="AA354">
        <v>0.43864199999999998</v>
      </c>
      <c r="AB354">
        <v>0.333976</v>
      </c>
      <c r="AC354">
        <v>0.771976</v>
      </c>
      <c r="AD354">
        <v>0.15926899999999999</v>
      </c>
      <c r="AE354">
        <v>2.6294300000000002</v>
      </c>
      <c r="AF354">
        <v>0.32534200000000002</v>
      </c>
      <c r="AH354">
        <v>-1.2234100000000001</v>
      </c>
      <c r="AI354">
        <v>56.212000000000003</v>
      </c>
      <c r="AJ354">
        <v>5.4029800000000003</v>
      </c>
      <c r="AK354">
        <v>94.075699999999998</v>
      </c>
      <c r="AL354">
        <v>-1.2234100000000001</v>
      </c>
      <c r="AM354">
        <v>0.8</v>
      </c>
      <c r="AN354">
        <v>-4.2839200496673504</v>
      </c>
      <c r="AO354">
        <v>2.3321869969367901</v>
      </c>
      <c r="AP354">
        <v>1.2221</v>
      </c>
    </row>
    <row r="355" spans="1:42" x14ac:dyDescent="0.45">
      <c r="A355" t="s">
        <v>588</v>
      </c>
      <c r="B355" t="s">
        <v>74</v>
      </c>
      <c r="C355">
        <v>129</v>
      </c>
      <c r="D355">
        <v>546</v>
      </c>
      <c r="E355">
        <v>496</v>
      </c>
      <c r="F355">
        <v>133</v>
      </c>
      <c r="G355">
        <v>95</v>
      </c>
      <c r="H355">
        <v>22</v>
      </c>
      <c r="I355">
        <v>2</v>
      </c>
      <c r="J355">
        <v>14</v>
      </c>
      <c r="K355">
        <v>69</v>
      </c>
      <c r="L355">
        <v>69</v>
      </c>
      <c r="M355">
        <v>42</v>
      </c>
      <c r="N355">
        <v>1</v>
      </c>
      <c r="O355">
        <v>116</v>
      </c>
      <c r="P355">
        <v>5</v>
      </c>
      <c r="Q355">
        <v>3</v>
      </c>
      <c r="R355">
        <v>0</v>
      </c>
      <c r="S355">
        <v>8</v>
      </c>
      <c r="T355">
        <v>17</v>
      </c>
      <c r="U355">
        <v>6</v>
      </c>
      <c r="V355">
        <v>0.26814500000000002</v>
      </c>
      <c r="W355">
        <v>7.6923099999999994E-2</v>
      </c>
      <c r="X355">
        <v>0.212454</v>
      </c>
      <c r="Y355">
        <v>0.36206899999999997</v>
      </c>
      <c r="Z355">
        <v>0.32967000000000002</v>
      </c>
      <c r="AA355">
        <v>0.40524199999999999</v>
      </c>
      <c r="AB355">
        <v>0.320295</v>
      </c>
      <c r="AC355">
        <v>0.73491200000000001</v>
      </c>
      <c r="AD355">
        <v>0.137097</v>
      </c>
      <c r="AE355">
        <v>5.0823</v>
      </c>
      <c r="AF355">
        <v>0.32249299999999997</v>
      </c>
      <c r="AH355">
        <v>-0.218891</v>
      </c>
      <c r="AI355">
        <v>67.397800000000004</v>
      </c>
      <c r="AJ355">
        <v>0.87082700000000002</v>
      </c>
      <c r="AK355">
        <v>94.744200000000006</v>
      </c>
      <c r="AL355">
        <v>-0.218891</v>
      </c>
      <c r="AM355">
        <v>-4.5999999999999996</v>
      </c>
      <c r="AN355">
        <v>-3.7739722430706002</v>
      </c>
      <c r="AO355">
        <v>-2.5938270092010498</v>
      </c>
      <c r="AP355">
        <v>1.22</v>
      </c>
    </row>
    <row r="356" spans="1:42" x14ac:dyDescent="0.45">
      <c r="A356" t="s">
        <v>589</v>
      </c>
      <c r="B356" t="s">
        <v>76</v>
      </c>
      <c r="C356">
        <v>133</v>
      </c>
      <c r="D356">
        <v>486</v>
      </c>
      <c r="E356">
        <v>433</v>
      </c>
      <c r="F356">
        <v>97</v>
      </c>
      <c r="G356">
        <v>57</v>
      </c>
      <c r="H356">
        <v>15</v>
      </c>
      <c r="I356">
        <v>3</v>
      </c>
      <c r="J356">
        <v>22</v>
      </c>
      <c r="K356">
        <v>57</v>
      </c>
      <c r="L356">
        <v>69</v>
      </c>
      <c r="M356">
        <v>42</v>
      </c>
      <c r="N356">
        <v>0</v>
      </c>
      <c r="O356">
        <v>177</v>
      </c>
      <c r="P356">
        <v>9</v>
      </c>
      <c r="Q356">
        <v>2</v>
      </c>
      <c r="R356">
        <v>0</v>
      </c>
      <c r="S356">
        <v>6</v>
      </c>
      <c r="T356">
        <v>7</v>
      </c>
      <c r="U356">
        <v>1</v>
      </c>
      <c r="V356">
        <v>0.22401799999999999</v>
      </c>
      <c r="W356">
        <v>8.6419800000000005E-2</v>
      </c>
      <c r="X356">
        <v>0.36419800000000002</v>
      </c>
      <c r="Y356">
        <v>0.237288</v>
      </c>
      <c r="Z356">
        <v>0.30452699999999999</v>
      </c>
      <c r="AA356">
        <v>0.42494199999999999</v>
      </c>
      <c r="AB356">
        <v>0.315884</v>
      </c>
      <c r="AC356">
        <v>0.72946900000000003</v>
      </c>
      <c r="AD356">
        <v>0.20092399999999999</v>
      </c>
      <c r="AE356">
        <v>5.20906</v>
      </c>
      <c r="AF356">
        <v>0.317797</v>
      </c>
      <c r="AH356">
        <v>0.14576900000000001</v>
      </c>
      <c r="AI356">
        <v>58.210999999999999</v>
      </c>
      <c r="AJ356">
        <v>-1.00526</v>
      </c>
      <c r="AK356">
        <v>93.808800000000005</v>
      </c>
      <c r="AL356">
        <v>0.14576900000000001</v>
      </c>
      <c r="AM356">
        <v>-2.6</v>
      </c>
      <c r="AN356">
        <v>-3.4595558792352601</v>
      </c>
      <c r="AO356">
        <v>-0.81428563594818104</v>
      </c>
      <c r="AP356">
        <v>1.21983</v>
      </c>
    </row>
    <row r="357" spans="1:42" x14ac:dyDescent="0.45">
      <c r="A357" t="s">
        <v>590</v>
      </c>
      <c r="C357">
        <v>116</v>
      </c>
      <c r="D357">
        <v>476</v>
      </c>
      <c r="E357">
        <v>407</v>
      </c>
      <c r="F357">
        <v>84</v>
      </c>
      <c r="G357">
        <v>63</v>
      </c>
      <c r="H357">
        <v>15</v>
      </c>
      <c r="I357">
        <v>1</v>
      </c>
      <c r="J357">
        <v>5</v>
      </c>
      <c r="K357">
        <v>57</v>
      </c>
      <c r="L357">
        <v>44</v>
      </c>
      <c r="M357">
        <v>54</v>
      </c>
      <c r="N357">
        <v>0</v>
      </c>
      <c r="O357">
        <v>115</v>
      </c>
      <c r="P357">
        <v>12</v>
      </c>
      <c r="Q357">
        <v>2</v>
      </c>
      <c r="R357">
        <v>1</v>
      </c>
      <c r="S357">
        <v>10</v>
      </c>
      <c r="T357">
        <v>12</v>
      </c>
      <c r="U357">
        <v>3</v>
      </c>
      <c r="V357">
        <v>0.20638799999999999</v>
      </c>
      <c r="W357">
        <v>0.113445</v>
      </c>
      <c r="X357">
        <v>0.24159700000000001</v>
      </c>
      <c r="Y357">
        <v>0.46956500000000001</v>
      </c>
      <c r="Z357">
        <v>0.31578899999999999</v>
      </c>
      <c r="AA357">
        <v>0.28501199999999999</v>
      </c>
      <c r="AB357">
        <v>0.27818199999999998</v>
      </c>
      <c r="AC357">
        <v>0.60080199999999995</v>
      </c>
      <c r="AD357">
        <v>7.8624100000000002E-2</v>
      </c>
      <c r="AE357">
        <v>5.0956000000000001</v>
      </c>
      <c r="AF357">
        <v>0.27335599999999999</v>
      </c>
      <c r="AH357">
        <v>0.13980500000000001</v>
      </c>
      <c r="AI357">
        <v>42.108800000000002</v>
      </c>
      <c r="AJ357">
        <v>-15.888999999999999</v>
      </c>
      <c r="AK357">
        <v>73.958799999999997</v>
      </c>
      <c r="AL357">
        <v>0.13980500000000001</v>
      </c>
      <c r="AM357">
        <v>9.4</v>
      </c>
      <c r="AN357">
        <v>-15.2165125608444</v>
      </c>
      <c r="AO357">
        <v>11.1489708423614</v>
      </c>
      <c r="AP357">
        <v>1.21156</v>
      </c>
    </row>
    <row r="358" spans="1:42" x14ac:dyDescent="0.45">
      <c r="A358" t="s">
        <v>591</v>
      </c>
      <c r="B358" t="s">
        <v>28</v>
      </c>
      <c r="C358">
        <v>105</v>
      </c>
      <c r="D358">
        <v>405</v>
      </c>
      <c r="E358">
        <v>363</v>
      </c>
      <c r="F358">
        <v>91</v>
      </c>
      <c r="G358">
        <v>64</v>
      </c>
      <c r="H358">
        <v>15</v>
      </c>
      <c r="I358">
        <v>4</v>
      </c>
      <c r="J358">
        <v>8</v>
      </c>
      <c r="K358">
        <v>56</v>
      </c>
      <c r="L358">
        <v>43</v>
      </c>
      <c r="M358">
        <v>39</v>
      </c>
      <c r="N358">
        <v>1</v>
      </c>
      <c r="O358">
        <v>86</v>
      </c>
      <c r="P358">
        <v>1</v>
      </c>
      <c r="Q358">
        <v>2</v>
      </c>
      <c r="R358">
        <v>0</v>
      </c>
      <c r="S358">
        <v>3</v>
      </c>
      <c r="T358">
        <v>5</v>
      </c>
      <c r="U358">
        <v>2</v>
      </c>
      <c r="V358">
        <v>0.250689</v>
      </c>
      <c r="W358">
        <v>9.6296300000000001E-2</v>
      </c>
      <c r="X358">
        <v>0.21234600000000001</v>
      </c>
      <c r="Y358">
        <v>0.453488</v>
      </c>
      <c r="Z358">
        <v>0.32345699999999999</v>
      </c>
      <c r="AA358">
        <v>0.38016499999999998</v>
      </c>
      <c r="AB358">
        <v>0.30845899999999998</v>
      </c>
      <c r="AC358">
        <v>0.70362199999999997</v>
      </c>
      <c r="AD358">
        <v>0.12947700000000001</v>
      </c>
      <c r="AE358">
        <v>5.5107999999999997</v>
      </c>
      <c r="AF358">
        <v>0.30627300000000002</v>
      </c>
      <c r="AH358">
        <v>-0.63778400000000002</v>
      </c>
      <c r="AI358">
        <v>46.011600000000001</v>
      </c>
      <c r="AJ358">
        <v>-3.3353000000000002</v>
      </c>
      <c r="AK358">
        <v>94.297700000000006</v>
      </c>
      <c r="AL358">
        <v>-0.63778400000000002</v>
      </c>
      <c r="AM358">
        <v>0.3</v>
      </c>
      <c r="AN358">
        <v>-3.4988053441047602</v>
      </c>
      <c r="AO358">
        <v>1.78809529542922</v>
      </c>
      <c r="AP358">
        <v>1.20536</v>
      </c>
    </row>
    <row r="359" spans="1:42" x14ac:dyDescent="0.45">
      <c r="A359" t="s">
        <v>592</v>
      </c>
      <c r="B359" t="s">
        <v>30</v>
      </c>
      <c r="C359">
        <v>120</v>
      </c>
      <c r="D359">
        <v>488</v>
      </c>
      <c r="E359">
        <v>436</v>
      </c>
      <c r="F359">
        <v>98</v>
      </c>
      <c r="G359">
        <v>74</v>
      </c>
      <c r="H359">
        <v>16</v>
      </c>
      <c r="I359">
        <v>1</v>
      </c>
      <c r="J359">
        <v>7</v>
      </c>
      <c r="K359">
        <v>57</v>
      </c>
      <c r="L359">
        <v>44</v>
      </c>
      <c r="M359">
        <v>46</v>
      </c>
      <c r="N359">
        <v>0</v>
      </c>
      <c r="O359">
        <v>132</v>
      </c>
      <c r="P359">
        <v>3</v>
      </c>
      <c r="Q359">
        <v>2</v>
      </c>
      <c r="R359">
        <v>1</v>
      </c>
      <c r="S359">
        <v>6</v>
      </c>
      <c r="T359">
        <v>16</v>
      </c>
      <c r="U359">
        <v>4</v>
      </c>
      <c r="V359">
        <v>0.224771</v>
      </c>
      <c r="W359">
        <v>9.4262299999999993E-2</v>
      </c>
      <c r="X359">
        <v>0.27049200000000001</v>
      </c>
      <c r="Y359">
        <v>0.34848499999999999</v>
      </c>
      <c r="Z359">
        <v>0.30184800000000001</v>
      </c>
      <c r="AA359">
        <v>0.31422</v>
      </c>
      <c r="AB359">
        <v>0.27719700000000003</v>
      </c>
      <c r="AC359">
        <v>0.61606799999999995</v>
      </c>
      <c r="AD359">
        <v>8.9449500000000001E-2</v>
      </c>
      <c r="AE359">
        <v>5.2025300000000003</v>
      </c>
      <c r="AF359">
        <v>0.30434800000000001</v>
      </c>
      <c r="AH359">
        <v>0.56395799999999996</v>
      </c>
      <c r="AI359">
        <v>42.7712</v>
      </c>
      <c r="AJ359">
        <v>-16.688700000000001</v>
      </c>
      <c r="AK359">
        <v>76.179900000000004</v>
      </c>
      <c r="AL359">
        <v>0.56395799999999996</v>
      </c>
      <c r="AM359">
        <v>3.9</v>
      </c>
      <c r="AN359">
        <v>-13.836699962615899</v>
      </c>
      <c r="AO359">
        <v>9.2791886329650808</v>
      </c>
      <c r="AP359">
        <v>1.20347</v>
      </c>
    </row>
    <row r="360" spans="1:42" x14ac:dyDescent="0.45">
      <c r="A360" t="s">
        <v>593</v>
      </c>
      <c r="C360">
        <v>98</v>
      </c>
      <c r="D360">
        <v>357</v>
      </c>
      <c r="E360">
        <v>323</v>
      </c>
      <c r="F360">
        <v>84</v>
      </c>
      <c r="G360">
        <v>60</v>
      </c>
      <c r="H360">
        <v>17</v>
      </c>
      <c r="I360">
        <v>1</v>
      </c>
      <c r="J360">
        <v>6</v>
      </c>
      <c r="K360">
        <v>36</v>
      </c>
      <c r="L360">
        <v>35</v>
      </c>
      <c r="M360">
        <v>18</v>
      </c>
      <c r="N360">
        <v>0</v>
      </c>
      <c r="O360">
        <v>63</v>
      </c>
      <c r="P360">
        <v>12</v>
      </c>
      <c r="Q360">
        <v>3</v>
      </c>
      <c r="R360">
        <v>1</v>
      </c>
      <c r="S360">
        <v>6</v>
      </c>
      <c r="T360">
        <v>3</v>
      </c>
      <c r="U360">
        <v>2</v>
      </c>
      <c r="V360">
        <v>0.26006200000000002</v>
      </c>
      <c r="W360">
        <v>5.0420199999999998E-2</v>
      </c>
      <c r="X360">
        <v>0.17647099999999999</v>
      </c>
      <c r="Y360">
        <v>0.28571400000000002</v>
      </c>
      <c r="Z360">
        <v>0.32022499999999998</v>
      </c>
      <c r="AA360">
        <v>0.37461299999999997</v>
      </c>
      <c r="AB360">
        <v>0.305977</v>
      </c>
      <c r="AC360">
        <v>0.69483799999999996</v>
      </c>
      <c r="AD360">
        <v>0.114551</v>
      </c>
      <c r="AE360">
        <v>3.5928300000000002</v>
      </c>
      <c r="AF360">
        <v>0.30350199999999999</v>
      </c>
      <c r="AH360">
        <v>-0.93761700000000003</v>
      </c>
      <c r="AI360">
        <v>39.822600000000001</v>
      </c>
      <c r="AJ360">
        <v>-3.6757300000000002</v>
      </c>
      <c r="AK360">
        <v>85.145700000000005</v>
      </c>
      <c r="AL360">
        <v>-0.93761700000000003</v>
      </c>
      <c r="AM360">
        <v>6.1</v>
      </c>
      <c r="AN360">
        <v>-7.5072096586227399</v>
      </c>
      <c r="AO360">
        <v>7.4117282629012999</v>
      </c>
      <c r="AP360">
        <v>1.2033499999999999</v>
      </c>
    </row>
    <row r="361" spans="1:42" x14ac:dyDescent="0.45">
      <c r="A361" t="s">
        <v>594</v>
      </c>
      <c r="B361" t="s">
        <v>58</v>
      </c>
      <c r="C361">
        <v>112</v>
      </c>
      <c r="D361">
        <v>480</v>
      </c>
      <c r="E361">
        <v>434</v>
      </c>
      <c r="F361">
        <v>104</v>
      </c>
      <c r="G361">
        <v>64</v>
      </c>
      <c r="H361">
        <v>25</v>
      </c>
      <c r="I361">
        <v>1</v>
      </c>
      <c r="J361">
        <v>14</v>
      </c>
      <c r="K361">
        <v>57</v>
      </c>
      <c r="L361">
        <v>60</v>
      </c>
      <c r="M361">
        <v>39</v>
      </c>
      <c r="N361">
        <v>1</v>
      </c>
      <c r="O361">
        <v>120</v>
      </c>
      <c r="P361">
        <v>5</v>
      </c>
      <c r="Q361">
        <v>2</v>
      </c>
      <c r="R361">
        <v>0</v>
      </c>
      <c r="S361">
        <v>6</v>
      </c>
      <c r="T361">
        <v>4</v>
      </c>
      <c r="U361">
        <v>3</v>
      </c>
      <c r="V361">
        <v>0.23963100000000001</v>
      </c>
      <c r="W361">
        <v>8.1250000000000003E-2</v>
      </c>
      <c r="X361">
        <v>0.25</v>
      </c>
      <c r="Y361">
        <v>0.32500000000000001</v>
      </c>
      <c r="Z361">
        <v>0.30833300000000002</v>
      </c>
      <c r="AA361">
        <v>0.39861799999999997</v>
      </c>
      <c r="AB361">
        <v>0.30746699999999999</v>
      </c>
      <c r="AC361">
        <v>0.706951</v>
      </c>
      <c r="AD361">
        <v>0.15898599999999999</v>
      </c>
      <c r="AE361">
        <v>3.4290600000000002</v>
      </c>
      <c r="AF361">
        <v>0.29801299999999997</v>
      </c>
      <c r="AH361">
        <v>-1.29068</v>
      </c>
      <c r="AI361">
        <v>54.137099999999997</v>
      </c>
      <c r="AJ361">
        <v>-4.3480699999999999</v>
      </c>
      <c r="AK361">
        <v>95.555400000000006</v>
      </c>
      <c r="AL361">
        <v>-1.29068</v>
      </c>
      <c r="AM361">
        <v>4.9000000000000004</v>
      </c>
      <c r="AN361">
        <v>-3.8469655513763401</v>
      </c>
      <c r="AO361">
        <v>-0.391005039215087</v>
      </c>
      <c r="AP361">
        <v>1.20309</v>
      </c>
    </row>
    <row r="362" spans="1:42" x14ac:dyDescent="0.45">
      <c r="A362" t="s">
        <v>595</v>
      </c>
      <c r="C362">
        <v>129</v>
      </c>
      <c r="D362">
        <v>556</v>
      </c>
      <c r="E362">
        <v>498</v>
      </c>
      <c r="F362">
        <v>131</v>
      </c>
      <c r="G362">
        <v>86</v>
      </c>
      <c r="H362">
        <v>27</v>
      </c>
      <c r="I362">
        <v>1</v>
      </c>
      <c r="J362">
        <v>17</v>
      </c>
      <c r="K362">
        <v>62</v>
      </c>
      <c r="L362">
        <v>77</v>
      </c>
      <c r="M362">
        <v>42</v>
      </c>
      <c r="N362">
        <v>1</v>
      </c>
      <c r="O362">
        <v>120</v>
      </c>
      <c r="P362">
        <v>10</v>
      </c>
      <c r="Q362">
        <v>6</v>
      </c>
      <c r="R362">
        <v>0</v>
      </c>
      <c r="S362">
        <v>18</v>
      </c>
      <c r="T362">
        <v>1</v>
      </c>
      <c r="U362">
        <v>0</v>
      </c>
      <c r="V362">
        <v>0.26305200000000001</v>
      </c>
      <c r="W362">
        <v>7.5539599999999998E-2</v>
      </c>
      <c r="X362">
        <v>0.21582699999999999</v>
      </c>
      <c r="Y362">
        <v>0.35</v>
      </c>
      <c r="Z362">
        <v>0.32913700000000001</v>
      </c>
      <c r="AA362">
        <v>0.42369499999999999</v>
      </c>
      <c r="AB362">
        <v>0.32596399999999998</v>
      </c>
      <c r="AC362">
        <v>0.75283100000000003</v>
      </c>
      <c r="AD362">
        <v>0.16064300000000001</v>
      </c>
      <c r="AE362">
        <v>2.5180500000000001</v>
      </c>
      <c r="AF362">
        <v>0.31062699999999999</v>
      </c>
      <c r="AH362">
        <v>-0.85560199999999997</v>
      </c>
      <c r="AI362">
        <v>71.25</v>
      </c>
      <c r="AJ362">
        <v>3.5046499999999998</v>
      </c>
      <c r="AK362">
        <v>107.833</v>
      </c>
      <c r="AL362">
        <v>-0.85560199999999997</v>
      </c>
      <c r="AM362">
        <v>-1</v>
      </c>
      <c r="AN362">
        <v>4.36300361156463</v>
      </c>
      <c r="AO362">
        <v>-11.2145795822143</v>
      </c>
      <c r="AP362">
        <v>1.19987</v>
      </c>
    </row>
    <row r="363" spans="1:42" x14ac:dyDescent="0.45">
      <c r="A363" t="s">
        <v>596</v>
      </c>
      <c r="B363" t="s">
        <v>113</v>
      </c>
      <c r="C363">
        <v>122</v>
      </c>
      <c r="D363">
        <v>526</v>
      </c>
      <c r="E363">
        <v>488</v>
      </c>
      <c r="F363">
        <v>121</v>
      </c>
      <c r="G363">
        <v>85</v>
      </c>
      <c r="H363">
        <v>14</v>
      </c>
      <c r="I363">
        <v>3</v>
      </c>
      <c r="J363">
        <v>19</v>
      </c>
      <c r="K363">
        <v>61</v>
      </c>
      <c r="L363">
        <v>75</v>
      </c>
      <c r="M363">
        <v>30</v>
      </c>
      <c r="N363">
        <v>1</v>
      </c>
      <c r="O363">
        <v>120</v>
      </c>
      <c r="P363">
        <v>5</v>
      </c>
      <c r="Q363">
        <v>3</v>
      </c>
      <c r="R363">
        <v>0</v>
      </c>
      <c r="S363">
        <v>8</v>
      </c>
      <c r="T363">
        <v>4</v>
      </c>
      <c r="U363">
        <v>3</v>
      </c>
      <c r="V363">
        <v>0.247951</v>
      </c>
      <c r="W363">
        <v>5.70342E-2</v>
      </c>
      <c r="X363">
        <v>0.22813700000000001</v>
      </c>
      <c r="Y363">
        <v>0.25</v>
      </c>
      <c r="Z363">
        <v>0.29657800000000001</v>
      </c>
      <c r="AA363">
        <v>0.40573799999999999</v>
      </c>
      <c r="AB363">
        <v>0.30290299999999998</v>
      </c>
      <c r="AC363">
        <v>0.70231600000000005</v>
      </c>
      <c r="AD363">
        <v>0.15778700000000001</v>
      </c>
      <c r="AE363">
        <v>4.0182399999999996</v>
      </c>
      <c r="AF363">
        <v>0.289773</v>
      </c>
      <c r="AH363">
        <v>-1.38314</v>
      </c>
      <c r="AI363">
        <v>57.331099999999999</v>
      </c>
      <c r="AJ363">
        <v>-6.7588999999999997</v>
      </c>
      <c r="AK363">
        <v>95.572100000000006</v>
      </c>
      <c r="AL363">
        <v>-1.38314</v>
      </c>
      <c r="AM363">
        <v>-3.6</v>
      </c>
      <c r="AN363">
        <v>-4.1738823652267403</v>
      </c>
      <c r="AO363">
        <v>-1.66731321811676</v>
      </c>
      <c r="AP363">
        <v>1.19902</v>
      </c>
    </row>
    <row r="364" spans="1:42" x14ac:dyDescent="0.45">
      <c r="A364" t="s">
        <v>597</v>
      </c>
      <c r="B364" t="s">
        <v>149</v>
      </c>
      <c r="C364">
        <v>122</v>
      </c>
      <c r="D364">
        <v>408</v>
      </c>
      <c r="E364">
        <v>370</v>
      </c>
      <c r="F364">
        <v>85</v>
      </c>
      <c r="G364">
        <v>59</v>
      </c>
      <c r="H364">
        <v>13</v>
      </c>
      <c r="I364">
        <v>1</v>
      </c>
      <c r="J364">
        <v>12</v>
      </c>
      <c r="K364">
        <v>46</v>
      </c>
      <c r="L364">
        <v>42</v>
      </c>
      <c r="M364">
        <v>30</v>
      </c>
      <c r="N364">
        <v>0</v>
      </c>
      <c r="O364">
        <v>119</v>
      </c>
      <c r="P364">
        <v>3</v>
      </c>
      <c r="Q364">
        <v>3</v>
      </c>
      <c r="R364">
        <v>2</v>
      </c>
      <c r="S364">
        <v>7</v>
      </c>
      <c r="T364">
        <v>10</v>
      </c>
      <c r="U364">
        <v>2</v>
      </c>
      <c r="V364">
        <v>0.22972999999999999</v>
      </c>
      <c r="W364">
        <v>7.3529399999999995E-2</v>
      </c>
      <c r="X364">
        <v>0.29166700000000001</v>
      </c>
      <c r="Y364">
        <v>0.25210100000000002</v>
      </c>
      <c r="Z364">
        <v>0.29064000000000001</v>
      </c>
      <c r="AA364">
        <v>0.36756800000000001</v>
      </c>
      <c r="AB364">
        <v>0.28795999999999999</v>
      </c>
      <c r="AC364">
        <v>0.65820800000000002</v>
      </c>
      <c r="AD364">
        <v>0.13783799999999999</v>
      </c>
      <c r="AE364">
        <v>5.0914000000000001</v>
      </c>
      <c r="AF364">
        <v>0.301653</v>
      </c>
      <c r="AH364">
        <v>0.44697300000000001</v>
      </c>
      <c r="AI364">
        <v>39.406500000000001</v>
      </c>
      <c r="AJ364">
        <v>-10.305999999999999</v>
      </c>
      <c r="AK364">
        <v>76.782499999999999</v>
      </c>
      <c r="AL364">
        <v>0.44697300000000001</v>
      </c>
      <c r="AM364">
        <v>7.9</v>
      </c>
      <c r="AN364">
        <v>-11.2883293926715</v>
      </c>
      <c r="AO364">
        <v>9.3991183042526192</v>
      </c>
      <c r="AP364">
        <v>1.1977500000000001</v>
      </c>
    </row>
    <row r="365" spans="1:42" x14ac:dyDescent="0.45">
      <c r="A365" t="s">
        <v>598</v>
      </c>
      <c r="B365" t="s">
        <v>132</v>
      </c>
      <c r="C365">
        <v>130</v>
      </c>
      <c r="D365">
        <v>522</v>
      </c>
      <c r="E365">
        <v>488</v>
      </c>
      <c r="F365">
        <v>115</v>
      </c>
      <c r="G365">
        <v>77</v>
      </c>
      <c r="H365">
        <v>21</v>
      </c>
      <c r="I365">
        <v>3</v>
      </c>
      <c r="J365">
        <v>14</v>
      </c>
      <c r="K365">
        <v>60</v>
      </c>
      <c r="L365">
        <v>61</v>
      </c>
      <c r="M365">
        <v>23</v>
      </c>
      <c r="N365">
        <v>1</v>
      </c>
      <c r="O365">
        <v>133</v>
      </c>
      <c r="P365">
        <v>8</v>
      </c>
      <c r="Q365">
        <v>3</v>
      </c>
      <c r="R365">
        <v>0</v>
      </c>
      <c r="S365">
        <v>12</v>
      </c>
      <c r="T365">
        <v>10</v>
      </c>
      <c r="U365">
        <v>2</v>
      </c>
      <c r="V365">
        <v>0.235656</v>
      </c>
      <c r="W365">
        <v>4.4061299999999998E-2</v>
      </c>
      <c r="X365">
        <v>0.25478899999999999</v>
      </c>
      <c r="Y365">
        <v>0.172932</v>
      </c>
      <c r="Z365">
        <v>0.27969300000000002</v>
      </c>
      <c r="AA365">
        <v>0.37704900000000002</v>
      </c>
      <c r="AB365">
        <v>0.28398499999999999</v>
      </c>
      <c r="AC365">
        <v>0.65674299999999997</v>
      </c>
      <c r="AD365">
        <v>0.14139299999999999</v>
      </c>
      <c r="AE365">
        <v>5.66608</v>
      </c>
      <c r="AF365">
        <v>0.293605</v>
      </c>
      <c r="AH365">
        <v>0.33139600000000002</v>
      </c>
      <c r="AI365">
        <v>48.693899999999999</v>
      </c>
      <c r="AJ365">
        <v>-14.908799999999999</v>
      </c>
      <c r="AK365">
        <v>77.592399999999998</v>
      </c>
      <c r="AL365">
        <v>0.33139600000000002</v>
      </c>
      <c r="AM365">
        <v>2.2000000000000002</v>
      </c>
      <c r="AN365">
        <v>-13.683773428201601</v>
      </c>
      <c r="AO365">
        <v>7.9539682865142796</v>
      </c>
      <c r="AP365">
        <v>1.19658</v>
      </c>
    </row>
    <row r="366" spans="1:42" x14ac:dyDescent="0.45">
      <c r="A366" t="s">
        <v>599</v>
      </c>
      <c r="B366" t="s">
        <v>67</v>
      </c>
      <c r="C366">
        <v>129</v>
      </c>
      <c r="D366">
        <v>421</v>
      </c>
      <c r="E366">
        <v>367</v>
      </c>
      <c r="F366">
        <v>94</v>
      </c>
      <c r="G366">
        <v>70</v>
      </c>
      <c r="H366">
        <v>16</v>
      </c>
      <c r="I366">
        <v>2</v>
      </c>
      <c r="J366">
        <v>6</v>
      </c>
      <c r="K366">
        <v>49</v>
      </c>
      <c r="L366">
        <v>40</v>
      </c>
      <c r="M366">
        <v>39</v>
      </c>
      <c r="N366">
        <v>0</v>
      </c>
      <c r="O366">
        <v>46</v>
      </c>
      <c r="P366">
        <v>6</v>
      </c>
      <c r="Q366">
        <v>4</v>
      </c>
      <c r="R366">
        <v>5</v>
      </c>
      <c r="S366">
        <v>5</v>
      </c>
      <c r="T366">
        <v>12</v>
      </c>
      <c r="U366">
        <v>3</v>
      </c>
      <c r="V366">
        <v>0.256131</v>
      </c>
      <c r="W366">
        <v>9.2636599999999999E-2</v>
      </c>
      <c r="X366">
        <v>0.109264</v>
      </c>
      <c r="Y366">
        <v>0.84782599999999997</v>
      </c>
      <c r="Z366">
        <v>0.33413500000000002</v>
      </c>
      <c r="AA366">
        <v>0.35967300000000002</v>
      </c>
      <c r="AB366">
        <v>0.30850100000000003</v>
      </c>
      <c r="AC366">
        <v>0.69380799999999998</v>
      </c>
      <c r="AD366">
        <v>0.103542</v>
      </c>
      <c r="AE366">
        <v>5.3579100000000004</v>
      </c>
      <c r="AF366">
        <v>0.275862</v>
      </c>
      <c r="AH366">
        <v>0.24767700000000001</v>
      </c>
      <c r="AI366">
        <v>47.844000000000001</v>
      </c>
      <c r="AJ366">
        <v>-3.4523700000000002</v>
      </c>
      <c r="AK366">
        <v>97.175200000000004</v>
      </c>
      <c r="AL366">
        <v>0.24767700000000001</v>
      </c>
      <c r="AM366">
        <v>3.5</v>
      </c>
      <c r="AN366">
        <v>-1.1772820204496299</v>
      </c>
      <c r="AO366">
        <v>-1.14065265655517</v>
      </c>
      <c r="AP366">
        <v>1.1947300000000001</v>
      </c>
    </row>
    <row r="367" spans="1:42" x14ac:dyDescent="0.45">
      <c r="A367" t="s">
        <v>600</v>
      </c>
      <c r="B367" t="s">
        <v>56</v>
      </c>
      <c r="C367">
        <v>82</v>
      </c>
      <c r="D367">
        <v>310</v>
      </c>
      <c r="E367">
        <v>280</v>
      </c>
      <c r="F367">
        <v>71</v>
      </c>
      <c r="G367">
        <v>48</v>
      </c>
      <c r="H367">
        <v>13</v>
      </c>
      <c r="I367">
        <v>1</v>
      </c>
      <c r="J367">
        <v>9</v>
      </c>
      <c r="K367">
        <v>36</v>
      </c>
      <c r="L367">
        <v>38</v>
      </c>
      <c r="M367">
        <v>25</v>
      </c>
      <c r="N367">
        <v>0</v>
      </c>
      <c r="O367">
        <v>63</v>
      </c>
      <c r="P367">
        <v>2</v>
      </c>
      <c r="Q367">
        <v>2</v>
      </c>
      <c r="R367">
        <v>1</v>
      </c>
      <c r="S367">
        <v>10</v>
      </c>
      <c r="T367">
        <v>0</v>
      </c>
      <c r="U367">
        <v>0</v>
      </c>
      <c r="V367">
        <v>0.25357099999999999</v>
      </c>
      <c r="W367">
        <v>8.06452E-2</v>
      </c>
      <c r="X367">
        <v>0.20322599999999999</v>
      </c>
      <c r="Y367">
        <v>0.39682499999999998</v>
      </c>
      <c r="Z367">
        <v>0.31715199999999999</v>
      </c>
      <c r="AA367">
        <v>0.40357100000000001</v>
      </c>
      <c r="AB367">
        <v>0.31386999999999998</v>
      </c>
      <c r="AC367">
        <v>0.72072400000000003</v>
      </c>
      <c r="AD367">
        <v>0.15</v>
      </c>
      <c r="AE367">
        <v>2.2075100000000001</v>
      </c>
      <c r="AF367">
        <v>0.295238</v>
      </c>
      <c r="AH367">
        <v>-0.57788399999999995</v>
      </c>
      <c r="AI367">
        <v>36.612000000000002</v>
      </c>
      <c r="AJ367">
        <v>-1.1596500000000001</v>
      </c>
      <c r="AK367">
        <v>94.414599999999993</v>
      </c>
      <c r="AL367">
        <v>-0.57788399999999995</v>
      </c>
      <c r="AM367">
        <v>-1.6</v>
      </c>
      <c r="AN367">
        <v>-2.6525672078132598</v>
      </c>
      <c r="AO367">
        <v>4.0951794385909999</v>
      </c>
      <c r="AP367">
        <v>1.1937800000000001</v>
      </c>
    </row>
    <row r="368" spans="1:42" x14ac:dyDescent="0.45">
      <c r="A368" t="s">
        <v>601</v>
      </c>
      <c r="B368" t="s">
        <v>56</v>
      </c>
      <c r="C368">
        <v>94</v>
      </c>
      <c r="D368">
        <v>398</v>
      </c>
      <c r="E368">
        <v>365</v>
      </c>
      <c r="F368">
        <v>82</v>
      </c>
      <c r="G368">
        <v>48</v>
      </c>
      <c r="H368">
        <v>19</v>
      </c>
      <c r="I368">
        <v>1</v>
      </c>
      <c r="J368">
        <v>14</v>
      </c>
      <c r="K368">
        <v>44</v>
      </c>
      <c r="L368">
        <v>51</v>
      </c>
      <c r="M368">
        <v>30</v>
      </c>
      <c r="N368">
        <v>0</v>
      </c>
      <c r="O368">
        <v>114</v>
      </c>
      <c r="P368">
        <v>2</v>
      </c>
      <c r="Q368">
        <v>1</v>
      </c>
      <c r="R368">
        <v>0</v>
      </c>
      <c r="S368">
        <v>9</v>
      </c>
      <c r="T368">
        <v>1</v>
      </c>
      <c r="U368">
        <v>2</v>
      </c>
      <c r="V368">
        <v>0.224658</v>
      </c>
      <c r="W368">
        <v>7.5376899999999997E-2</v>
      </c>
      <c r="X368">
        <v>0.28643200000000002</v>
      </c>
      <c r="Y368">
        <v>0.263158</v>
      </c>
      <c r="Z368">
        <v>0.28643200000000002</v>
      </c>
      <c r="AA368">
        <v>0.39726</v>
      </c>
      <c r="AB368">
        <v>0.29635299999999998</v>
      </c>
      <c r="AC368">
        <v>0.68369199999999997</v>
      </c>
      <c r="AD368">
        <v>0.17260300000000001</v>
      </c>
      <c r="AE368">
        <v>2.73868</v>
      </c>
      <c r="AF368">
        <v>0.28571400000000002</v>
      </c>
      <c r="AH368">
        <v>-1.26057</v>
      </c>
      <c r="AI368">
        <v>41.2149</v>
      </c>
      <c r="AJ368">
        <v>-7.2790400000000002</v>
      </c>
      <c r="AK368">
        <v>87.748699999999999</v>
      </c>
      <c r="AL368">
        <v>-1.26057</v>
      </c>
      <c r="AM368">
        <v>-1.8</v>
      </c>
      <c r="AN368">
        <v>-7.1030528545379603</v>
      </c>
      <c r="AO368">
        <v>5.5118753910064697</v>
      </c>
      <c r="AP368">
        <v>1.1893</v>
      </c>
    </row>
    <row r="369" spans="1:42" x14ac:dyDescent="0.45">
      <c r="A369" t="s">
        <v>602</v>
      </c>
      <c r="B369" t="s">
        <v>113</v>
      </c>
      <c r="C369">
        <v>117</v>
      </c>
      <c r="D369">
        <v>497</v>
      </c>
      <c r="E369">
        <v>433</v>
      </c>
      <c r="F369">
        <v>83</v>
      </c>
      <c r="G369">
        <v>49</v>
      </c>
      <c r="H369">
        <v>21</v>
      </c>
      <c r="I369">
        <v>2</v>
      </c>
      <c r="J369">
        <v>11</v>
      </c>
      <c r="K369">
        <v>57</v>
      </c>
      <c r="L369">
        <v>54</v>
      </c>
      <c r="M369">
        <v>57</v>
      </c>
      <c r="N369">
        <v>0</v>
      </c>
      <c r="O369">
        <v>189</v>
      </c>
      <c r="P369">
        <v>4</v>
      </c>
      <c r="Q369">
        <v>2</v>
      </c>
      <c r="R369">
        <v>1</v>
      </c>
      <c r="S369">
        <v>6</v>
      </c>
      <c r="T369">
        <v>13</v>
      </c>
      <c r="U369">
        <v>4</v>
      </c>
      <c r="V369">
        <v>0.191686</v>
      </c>
      <c r="W369">
        <v>0.114688</v>
      </c>
      <c r="X369">
        <v>0.38028200000000001</v>
      </c>
      <c r="Y369">
        <v>0.30158699999999999</v>
      </c>
      <c r="Z369">
        <v>0.290323</v>
      </c>
      <c r="AA369">
        <v>0.32563500000000001</v>
      </c>
      <c r="AB369">
        <v>0.276445</v>
      </c>
      <c r="AC369">
        <v>0.61595800000000001</v>
      </c>
      <c r="AD369">
        <v>0.13394900000000001</v>
      </c>
      <c r="AE369">
        <v>5.6800199999999998</v>
      </c>
      <c r="AF369">
        <v>0.30638300000000002</v>
      </c>
      <c r="AH369">
        <v>6.4124299999999995E-2</v>
      </c>
      <c r="AI369">
        <v>43.249499999999998</v>
      </c>
      <c r="AJ369">
        <v>-17.307099999999998</v>
      </c>
      <c r="AK369">
        <v>77.233500000000006</v>
      </c>
      <c r="AL369">
        <v>6.4124299999999995E-2</v>
      </c>
      <c r="AM369">
        <v>6.7</v>
      </c>
      <c r="AN369">
        <v>-13.493567310273599</v>
      </c>
      <c r="AO369">
        <v>8.5261315107345492</v>
      </c>
      <c r="AP369">
        <v>1.1879299999999999</v>
      </c>
    </row>
    <row r="370" spans="1:42" x14ac:dyDescent="0.45">
      <c r="A370" t="s">
        <v>603</v>
      </c>
      <c r="B370" t="s">
        <v>101</v>
      </c>
      <c r="C370">
        <v>65</v>
      </c>
      <c r="D370">
        <v>217</v>
      </c>
      <c r="E370">
        <v>193</v>
      </c>
      <c r="F370">
        <v>49</v>
      </c>
      <c r="G370">
        <v>31</v>
      </c>
      <c r="H370">
        <v>10</v>
      </c>
      <c r="I370">
        <v>0</v>
      </c>
      <c r="J370">
        <v>8</v>
      </c>
      <c r="K370">
        <v>25</v>
      </c>
      <c r="L370">
        <v>25</v>
      </c>
      <c r="M370">
        <v>21</v>
      </c>
      <c r="N370">
        <v>0</v>
      </c>
      <c r="O370">
        <v>60</v>
      </c>
      <c r="P370">
        <v>1</v>
      </c>
      <c r="Q370">
        <v>2</v>
      </c>
      <c r="R370">
        <v>0</v>
      </c>
      <c r="S370">
        <v>5</v>
      </c>
      <c r="T370">
        <v>0</v>
      </c>
      <c r="U370">
        <v>1</v>
      </c>
      <c r="V370">
        <v>0.253886</v>
      </c>
      <c r="W370">
        <v>9.6774200000000005E-2</v>
      </c>
      <c r="X370">
        <v>0.27649800000000002</v>
      </c>
      <c r="Y370">
        <v>0.35</v>
      </c>
      <c r="Z370">
        <v>0.32718900000000001</v>
      </c>
      <c r="AA370">
        <v>0.43005199999999999</v>
      </c>
      <c r="AB370">
        <v>0.32796799999999998</v>
      </c>
      <c r="AC370">
        <v>0.75724100000000005</v>
      </c>
      <c r="AD370">
        <v>0.17616599999999999</v>
      </c>
      <c r="AE370">
        <v>1.5839799999999999</v>
      </c>
      <c r="AF370">
        <v>0.32283499999999998</v>
      </c>
      <c r="AH370">
        <v>-0.83045000000000002</v>
      </c>
      <c r="AI370">
        <v>28.169</v>
      </c>
      <c r="AJ370">
        <v>1.7288399999999999</v>
      </c>
      <c r="AK370">
        <v>108.748</v>
      </c>
      <c r="AL370">
        <v>-0.83045000000000002</v>
      </c>
      <c r="AM370">
        <v>-1</v>
      </c>
      <c r="AN370">
        <v>1.52138495445251</v>
      </c>
      <c r="AO370">
        <v>2.9866254329681299</v>
      </c>
      <c r="AP370">
        <v>1.1867700000000001</v>
      </c>
    </row>
    <row r="371" spans="1:42" x14ac:dyDescent="0.45">
      <c r="A371" t="s">
        <v>604</v>
      </c>
      <c r="B371" t="s">
        <v>132</v>
      </c>
      <c r="C371">
        <v>123</v>
      </c>
      <c r="D371">
        <v>432</v>
      </c>
      <c r="E371">
        <v>383</v>
      </c>
      <c r="F371">
        <v>93</v>
      </c>
      <c r="G371">
        <v>60</v>
      </c>
      <c r="H371">
        <v>17</v>
      </c>
      <c r="I371">
        <v>5</v>
      </c>
      <c r="J371">
        <v>11</v>
      </c>
      <c r="K371">
        <v>52</v>
      </c>
      <c r="L371">
        <v>45</v>
      </c>
      <c r="M371">
        <v>46</v>
      </c>
      <c r="N371">
        <v>1</v>
      </c>
      <c r="O371">
        <v>106</v>
      </c>
      <c r="P371">
        <v>0</v>
      </c>
      <c r="Q371">
        <v>2</v>
      </c>
      <c r="R371">
        <v>1</v>
      </c>
      <c r="S371">
        <v>4</v>
      </c>
      <c r="T371">
        <v>16</v>
      </c>
      <c r="U371">
        <v>5</v>
      </c>
      <c r="V371">
        <v>0.24282000000000001</v>
      </c>
      <c r="W371">
        <v>0.10648100000000001</v>
      </c>
      <c r="X371">
        <v>0.24537</v>
      </c>
      <c r="Y371">
        <v>0.43396200000000001</v>
      </c>
      <c r="Z371">
        <v>0.32250600000000001</v>
      </c>
      <c r="AA371">
        <v>0.399478</v>
      </c>
      <c r="AB371">
        <v>0.31465399999999999</v>
      </c>
      <c r="AC371">
        <v>0.72198399999999996</v>
      </c>
      <c r="AD371">
        <v>0.15665799999999999</v>
      </c>
      <c r="AE371">
        <v>6.4535400000000003</v>
      </c>
      <c r="AF371">
        <v>0.30597000000000002</v>
      </c>
      <c r="AH371">
        <v>0.28057199999999999</v>
      </c>
      <c r="AI371">
        <v>51.301699999999997</v>
      </c>
      <c r="AJ371">
        <v>-1.3349599999999999</v>
      </c>
      <c r="AK371">
        <v>98.849699999999999</v>
      </c>
      <c r="AL371">
        <v>0.28057199999999999</v>
      </c>
      <c r="AM371">
        <v>2.2999999999999998</v>
      </c>
      <c r="AN371">
        <v>-0.31485423445701599</v>
      </c>
      <c r="AO371">
        <v>-2.4619047641754102</v>
      </c>
      <c r="AP371">
        <v>1.1862299999999999</v>
      </c>
    </row>
    <row r="372" spans="1:42" x14ac:dyDescent="0.45">
      <c r="A372" t="s">
        <v>252</v>
      </c>
      <c r="B372" t="s">
        <v>40</v>
      </c>
      <c r="C372">
        <v>96</v>
      </c>
      <c r="D372">
        <v>403</v>
      </c>
      <c r="E372">
        <v>368</v>
      </c>
      <c r="F372">
        <v>97</v>
      </c>
      <c r="G372">
        <v>70</v>
      </c>
      <c r="H372">
        <v>16</v>
      </c>
      <c r="I372">
        <v>2</v>
      </c>
      <c r="J372">
        <v>9</v>
      </c>
      <c r="K372">
        <v>54</v>
      </c>
      <c r="L372">
        <v>44</v>
      </c>
      <c r="M372">
        <v>23</v>
      </c>
      <c r="N372">
        <v>1</v>
      </c>
      <c r="O372">
        <v>80</v>
      </c>
      <c r="P372">
        <v>10</v>
      </c>
      <c r="Q372">
        <v>1</v>
      </c>
      <c r="R372">
        <v>1</v>
      </c>
      <c r="S372">
        <v>9</v>
      </c>
      <c r="T372">
        <v>22</v>
      </c>
      <c r="U372">
        <v>5</v>
      </c>
      <c r="V372">
        <v>0.26358700000000002</v>
      </c>
      <c r="W372">
        <v>5.7071999999999998E-2</v>
      </c>
      <c r="X372">
        <v>0.19851099999999999</v>
      </c>
      <c r="Y372">
        <v>0.28749999999999998</v>
      </c>
      <c r="Z372">
        <v>0.32338299999999998</v>
      </c>
      <c r="AA372">
        <v>0.39130399999999999</v>
      </c>
      <c r="AB372">
        <v>0.312774</v>
      </c>
      <c r="AC372">
        <v>0.71468699999999996</v>
      </c>
      <c r="AD372">
        <v>0.127717</v>
      </c>
      <c r="AE372">
        <v>6.6207799999999999</v>
      </c>
      <c r="AF372">
        <v>0.31428600000000001</v>
      </c>
      <c r="AH372">
        <v>1.50369</v>
      </c>
      <c r="AI372">
        <v>47.2286</v>
      </c>
      <c r="AJ372">
        <v>-1.87462</v>
      </c>
      <c r="AK372">
        <v>99.369500000000002</v>
      </c>
      <c r="AL372">
        <v>1.50369</v>
      </c>
      <c r="AM372">
        <v>1.4</v>
      </c>
      <c r="AN372">
        <v>1.1889148056507099</v>
      </c>
      <c r="AO372">
        <v>-3.0422397851943899</v>
      </c>
      <c r="AP372">
        <v>1.18435</v>
      </c>
    </row>
    <row r="373" spans="1:42" x14ac:dyDescent="0.45">
      <c r="A373" t="s">
        <v>605</v>
      </c>
      <c r="B373" t="s">
        <v>52</v>
      </c>
      <c r="C373">
        <v>100</v>
      </c>
      <c r="D373">
        <v>403</v>
      </c>
      <c r="E373">
        <v>372</v>
      </c>
      <c r="F373">
        <v>92</v>
      </c>
      <c r="G373">
        <v>58</v>
      </c>
      <c r="H373">
        <v>22</v>
      </c>
      <c r="I373">
        <v>1</v>
      </c>
      <c r="J373">
        <v>11</v>
      </c>
      <c r="K373">
        <v>39</v>
      </c>
      <c r="L373">
        <v>49</v>
      </c>
      <c r="M373">
        <v>21</v>
      </c>
      <c r="N373">
        <v>0</v>
      </c>
      <c r="O373">
        <v>86</v>
      </c>
      <c r="P373">
        <v>7</v>
      </c>
      <c r="Q373">
        <v>3</v>
      </c>
      <c r="R373">
        <v>0</v>
      </c>
      <c r="S373">
        <v>13</v>
      </c>
      <c r="T373">
        <v>1</v>
      </c>
      <c r="U373">
        <v>1</v>
      </c>
      <c r="V373">
        <v>0.247312</v>
      </c>
      <c r="W373">
        <v>5.2109200000000001E-2</v>
      </c>
      <c r="X373">
        <v>0.21339900000000001</v>
      </c>
      <c r="Y373">
        <v>0.24418599999999999</v>
      </c>
      <c r="Z373">
        <v>0.297767</v>
      </c>
      <c r="AA373">
        <v>0.40053800000000001</v>
      </c>
      <c r="AB373">
        <v>0.30238199999999998</v>
      </c>
      <c r="AC373">
        <v>0.69830400000000004</v>
      </c>
      <c r="AD373">
        <v>0.153226</v>
      </c>
      <c r="AE373">
        <v>2.4083800000000002</v>
      </c>
      <c r="AF373">
        <v>0.29136699999999999</v>
      </c>
      <c r="AH373">
        <v>-0.88471900000000003</v>
      </c>
      <c r="AI373">
        <v>43.750399999999999</v>
      </c>
      <c r="AJ373">
        <v>-5.3527800000000001</v>
      </c>
      <c r="AK373">
        <v>87.618799999999993</v>
      </c>
      <c r="AL373">
        <v>-0.88471900000000003</v>
      </c>
      <c r="AM373">
        <v>-2.2000000000000002</v>
      </c>
      <c r="AN373">
        <v>-7.0661232471466002</v>
      </c>
      <c r="AO373">
        <v>5.2037332057952801</v>
      </c>
      <c r="AP373">
        <v>1.18344</v>
      </c>
    </row>
    <row r="374" spans="1:42" x14ac:dyDescent="0.45">
      <c r="A374" t="s">
        <v>606</v>
      </c>
      <c r="B374" t="s">
        <v>215</v>
      </c>
      <c r="C374">
        <v>103</v>
      </c>
      <c r="D374">
        <v>414</v>
      </c>
      <c r="E374">
        <v>359</v>
      </c>
      <c r="F374">
        <v>76</v>
      </c>
      <c r="G374">
        <v>39</v>
      </c>
      <c r="H374">
        <v>22</v>
      </c>
      <c r="I374">
        <v>1</v>
      </c>
      <c r="J374">
        <v>14</v>
      </c>
      <c r="K374">
        <v>49</v>
      </c>
      <c r="L374">
        <v>54</v>
      </c>
      <c r="M374">
        <v>46</v>
      </c>
      <c r="N374">
        <v>0</v>
      </c>
      <c r="O374">
        <v>115</v>
      </c>
      <c r="P374">
        <v>6</v>
      </c>
      <c r="Q374">
        <v>3</v>
      </c>
      <c r="R374">
        <v>0</v>
      </c>
      <c r="S374">
        <v>8</v>
      </c>
      <c r="T374">
        <v>2</v>
      </c>
      <c r="U374">
        <v>1</v>
      </c>
      <c r="V374">
        <v>0.211699</v>
      </c>
      <c r="W374">
        <v>0.111111</v>
      </c>
      <c r="X374">
        <v>0.27777800000000002</v>
      </c>
      <c r="Y374">
        <v>0.4</v>
      </c>
      <c r="Z374">
        <v>0.30917899999999998</v>
      </c>
      <c r="AA374">
        <v>0.39554299999999998</v>
      </c>
      <c r="AB374">
        <v>0.30863600000000002</v>
      </c>
      <c r="AC374">
        <v>0.70472199999999996</v>
      </c>
      <c r="AD374">
        <v>0.18384400000000001</v>
      </c>
      <c r="AE374">
        <v>3.4203999999999999</v>
      </c>
      <c r="AF374">
        <v>0.266094</v>
      </c>
      <c r="AH374">
        <v>-0.723244</v>
      </c>
      <c r="AI374">
        <v>47.095199999999998</v>
      </c>
      <c r="AJ374">
        <v>-3.3483200000000002</v>
      </c>
      <c r="AK374">
        <v>91.5107</v>
      </c>
      <c r="AL374">
        <v>-0.723244</v>
      </c>
      <c r="AM374">
        <v>1.3</v>
      </c>
      <c r="AN374">
        <v>-5.0772835016250601</v>
      </c>
      <c r="AO374">
        <v>2.8211640119552599</v>
      </c>
      <c r="AP374">
        <v>1.1815500000000001</v>
      </c>
    </row>
    <row r="375" spans="1:42" x14ac:dyDescent="0.45">
      <c r="A375" t="s">
        <v>607</v>
      </c>
      <c r="B375" t="s">
        <v>113</v>
      </c>
      <c r="C375">
        <v>120</v>
      </c>
      <c r="D375">
        <v>533</v>
      </c>
      <c r="E375">
        <v>484</v>
      </c>
      <c r="F375">
        <v>98</v>
      </c>
      <c r="G375">
        <v>57</v>
      </c>
      <c r="H375">
        <v>19</v>
      </c>
      <c r="I375">
        <v>6</v>
      </c>
      <c r="J375">
        <v>16</v>
      </c>
      <c r="K375">
        <v>59</v>
      </c>
      <c r="L375">
        <v>66</v>
      </c>
      <c r="M375">
        <v>40</v>
      </c>
      <c r="N375">
        <v>0</v>
      </c>
      <c r="O375">
        <v>207</v>
      </c>
      <c r="P375">
        <v>8</v>
      </c>
      <c r="Q375">
        <v>1</v>
      </c>
      <c r="R375">
        <v>0</v>
      </c>
      <c r="S375">
        <v>8</v>
      </c>
      <c r="T375">
        <v>11</v>
      </c>
      <c r="U375">
        <v>7</v>
      </c>
      <c r="V375">
        <v>0.20247899999999999</v>
      </c>
      <c r="W375">
        <v>7.50469E-2</v>
      </c>
      <c r="X375">
        <v>0.38836799999999999</v>
      </c>
      <c r="Y375">
        <v>0.19323699999999999</v>
      </c>
      <c r="Z375">
        <v>0.27392100000000003</v>
      </c>
      <c r="AA375">
        <v>0.36570200000000003</v>
      </c>
      <c r="AB375">
        <v>0.27966000000000002</v>
      </c>
      <c r="AC375">
        <v>0.63962399999999997</v>
      </c>
      <c r="AD375">
        <v>0.16322300000000001</v>
      </c>
      <c r="AE375">
        <v>6.4375600000000004</v>
      </c>
      <c r="AF375">
        <v>0.31297700000000001</v>
      </c>
      <c r="AH375">
        <v>-1.56358</v>
      </c>
      <c r="AI375">
        <v>47.805700000000002</v>
      </c>
      <c r="AJ375">
        <v>-17.1373</v>
      </c>
      <c r="AK375">
        <v>79.462299999999999</v>
      </c>
      <c r="AL375">
        <v>-1.56358</v>
      </c>
      <c r="AM375">
        <v>2.5</v>
      </c>
      <c r="AN375">
        <v>-14.6798971891403</v>
      </c>
      <c r="AO375">
        <v>8.3752202987670898</v>
      </c>
      <c r="AP375">
        <v>1.1765099999999999</v>
      </c>
    </row>
    <row r="376" spans="1:42" x14ac:dyDescent="0.45">
      <c r="A376" t="s">
        <v>608</v>
      </c>
      <c r="B376" t="s">
        <v>28</v>
      </c>
      <c r="C376">
        <v>107</v>
      </c>
      <c r="D376">
        <v>464</v>
      </c>
      <c r="E376">
        <v>405</v>
      </c>
      <c r="F376">
        <v>89</v>
      </c>
      <c r="G376">
        <v>48</v>
      </c>
      <c r="H376">
        <v>23</v>
      </c>
      <c r="I376">
        <v>2</v>
      </c>
      <c r="J376">
        <v>16</v>
      </c>
      <c r="K376">
        <v>53</v>
      </c>
      <c r="L376">
        <v>61</v>
      </c>
      <c r="M376">
        <v>43</v>
      </c>
      <c r="N376">
        <v>2</v>
      </c>
      <c r="O376">
        <v>140</v>
      </c>
      <c r="P376">
        <v>12</v>
      </c>
      <c r="Q376">
        <v>4</v>
      </c>
      <c r="R376">
        <v>0</v>
      </c>
      <c r="S376">
        <v>5</v>
      </c>
      <c r="T376">
        <v>5</v>
      </c>
      <c r="U376">
        <v>3</v>
      </c>
      <c r="V376">
        <v>0.219753</v>
      </c>
      <c r="W376">
        <v>9.2672400000000002E-2</v>
      </c>
      <c r="X376">
        <v>0.30172399999999999</v>
      </c>
      <c r="Y376">
        <v>0.307143</v>
      </c>
      <c r="Z376">
        <v>0.31034499999999998</v>
      </c>
      <c r="AA376">
        <v>0.40493800000000002</v>
      </c>
      <c r="AB376">
        <v>0.310423</v>
      </c>
      <c r="AC376">
        <v>0.715283</v>
      </c>
      <c r="AD376">
        <v>0.18518499999999999</v>
      </c>
      <c r="AE376">
        <v>4.4060899999999998</v>
      </c>
      <c r="AF376">
        <v>0.28853800000000002</v>
      </c>
      <c r="AH376">
        <v>-1.0444500000000001</v>
      </c>
      <c r="AI376">
        <v>53.471600000000002</v>
      </c>
      <c r="AJ376">
        <v>-3.0640499999999999</v>
      </c>
      <c r="AK376">
        <v>95.614900000000006</v>
      </c>
      <c r="AL376">
        <v>-1.0444500000000001</v>
      </c>
      <c r="AM376">
        <v>-2.2000000000000002</v>
      </c>
      <c r="AN376">
        <v>-3.5651379823684599</v>
      </c>
      <c r="AO376">
        <v>-0.49512052536010698</v>
      </c>
      <c r="AP376">
        <v>1.1715199999999999</v>
      </c>
    </row>
    <row r="377" spans="1:42" x14ac:dyDescent="0.45">
      <c r="A377" t="s">
        <v>609</v>
      </c>
      <c r="C377">
        <v>91</v>
      </c>
      <c r="D377">
        <v>365</v>
      </c>
      <c r="E377">
        <v>331</v>
      </c>
      <c r="F377">
        <v>83</v>
      </c>
      <c r="G377">
        <v>58</v>
      </c>
      <c r="H377">
        <v>15</v>
      </c>
      <c r="I377">
        <v>2</v>
      </c>
      <c r="J377">
        <v>8</v>
      </c>
      <c r="K377">
        <v>37</v>
      </c>
      <c r="L377">
        <v>37</v>
      </c>
      <c r="M377">
        <v>28</v>
      </c>
      <c r="N377">
        <v>1</v>
      </c>
      <c r="O377">
        <v>63</v>
      </c>
      <c r="P377">
        <v>2</v>
      </c>
      <c r="Q377">
        <v>3</v>
      </c>
      <c r="R377">
        <v>1</v>
      </c>
      <c r="S377">
        <v>8</v>
      </c>
      <c r="T377">
        <v>2</v>
      </c>
      <c r="U377">
        <v>1</v>
      </c>
      <c r="V377">
        <v>0.25075500000000001</v>
      </c>
      <c r="W377">
        <v>7.6712299999999997E-2</v>
      </c>
      <c r="X377">
        <v>0.17260300000000001</v>
      </c>
      <c r="Y377">
        <v>0.44444400000000001</v>
      </c>
      <c r="Z377">
        <v>0.31043999999999999</v>
      </c>
      <c r="AA377">
        <v>0.38066499999999998</v>
      </c>
      <c r="AB377">
        <v>0.300979</v>
      </c>
      <c r="AC377">
        <v>0.69110400000000005</v>
      </c>
      <c r="AD377">
        <v>0.129909</v>
      </c>
      <c r="AE377">
        <v>3.4366500000000002</v>
      </c>
      <c r="AF377">
        <v>0.28517100000000001</v>
      </c>
      <c r="AH377">
        <v>-0.69242400000000004</v>
      </c>
      <c r="AI377">
        <v>39.1999</v>
      </c>
      <c r="AJ377">
        <v>-5.2731899999999996</v>
      </c>
      <c r="AK377">
        <v>85.510499999999993</v>
      </c>
      <c r="AL377">
        <v>-0.69242400000000004</v>
      </c>
      <c r="AM377">
        <v>5.2</v>
      </c>
      <c r="AN377">
        <v>-7.2443032264709402</v>
      </c>
      <c r="AO377">
        <v>6.5411226749420104</v>
      </c>
      <c r="AP377">
        <v>1.1699299999999999</v>
      </c>
    </row>
    <row r="378" spans="1:42" x14ac:dyDescent="0.45">
      <c r="A378" t="s">
        <v>610</v>
      </c>
      <c r="B378" t="s">
        <v>25</v>
      </c>
      <c r="C378">
        <v>84</v>
      </c>
      <c r="D378">
        <v>351</v>
      </c>
      <c r="E378">
        <v>315</v>
      </c>
      <c r="F378">
        <v>79</v>
      </c>
      <c r="G378">
        <v>57</v>
      </c>
      <c r="H378">
        <v>16</v>
      </c>
      <c r="I378">
        <v>2</v>
      </c>
      <c r="J378">
        <v>4</v>
      </c>
      <c r="K378">
        <v>46</v>
      </c>
      <c r="L378">
        <v>38</v>
      </c>
      <c r="M378">
        <v>22</v>
      </c>
      <c r="N378">
        <v>0</v>
      </c>
      <c r="O378">
        <v>35</v>
      </c>
      <c r="P378">
        <v>12</v>
      </c>
      <c r="Q378">
        <v>2</v>
      </c>
      <c r="R378">
        <v>0</v>
      </c>
      <c r="S378">
        <v>8</v>
      </c>
      <c r="T378">
        <v>18</v>
      </c>
      <c r="U378">
        <v>5</v>
      </c>
      <c r="V378">
        <v>0.25079400000000002</v>
      </c>
      <c r="W378">
        <v>6.26781E-2</v>
      </c>
      <c r="X378">
        <v>9.9715100000000001E-2</v>
      </c>
      <c r="Y378">
        <v>0.62857099999999999</v>
      </c>
      <c r="Z378">
        <v>0.32193699999999997</v>
      </c>
      <c r="AA378">
        <v>0.352381</v>
      </c>
      <c r="AB378">
        <v>0.30023</v>
      </c>
      <c r="AC378">
        <v>0.67431799999999997</v>
      </c>
      <c r="AD378">
        <v>0.101587</v>
      </c>
      <c r="AE378">
        <v>6.65374</v>
      </c>
      <c r="AF378">
        <v>0.26978400000000002</v>
      </c>
      <c r="AH378">
        <v>0.78844400000000003</v>
      </c>
      <c r="AI378">
        <v>37.478099999999998</v>
      </c>
      <c r="AJ378">
        <v>-5.28925</v>
      </c>
      <c r="AK378">
        <v>91.204999999999998</v>
      </c>
      <c r="AL378">
        <v>0.78844400000000003</v>
      </c>
      <c r="AM378">
        <v>1.4</v>
      </c>
      <c r="AN378">
        <v>-2.91048836708068</v>
      </c>
      <c r="AO378">
        <v>2.6896824836730899</v>
      </c>
      <c r="AP378">
        <v>1.1667700000000001</v>
      </c>
    </row>
    <row r="379" spans="1:42" x14ac:dyDescent="0.45">
      <c r="A379" t="s">
        <v>611</v>
      </c>
      <c r="B379" t="s">
        <v>32</v>
      </c>
      <c r="C379">
        <v>112</v>
      </c>
      <c r="D379">
        <v>450</v>
      </c>
      <c r="E379">
        <v>394</v>
      </c>
      <c r="F379">
        <v>89</v>
      </c>
      <c r="G379">
        <v>61</v>
      </c>
      <c r="H379">
        <v>17</v>
      </c>
      <c r="I379">
        <v>2</v>
      </c>
      <c r="J379">
        <v>9</v>
      </c>
      <c r="K379">
        <v>57</v>
      </c>
      <c r="L379">
        <v>46</v>
      </c>
      <c r="M379">
        <v>44</v>
      </c>
      <c r="N379">
        <v>1</v>
      </c>
      <c r="O379">
        <v>123</v>
      </c>
      <c r="P379">
        <v>6</v>
      </c>
      <c r="Q379">
        <v>5</v>
      </c>
      <c r="R379">
        <v>1</v>
      </c>
      <c r="S379">
        <v>7</v>
      </c>
      <c r="T379">
        <v>29</v>
      </c>
      <c r="U379">
        <v>7</v>
      </c>
      <c r="V379">
        <v>0.22588800000000001</v>
      </c>
      <c r="W379">
        <v>9.7777799999999998E-2</v>
      </c>
      <c r="X379">
        <v>0.27333299999999999</v>
      </c>
      <c r="Y379">
        <v>0.35772399999999999</v>
      </c>
      <c r="Z379">
        <v>0.30957699999999999</v>
      </c>
      <c r="AA379">
        <v>0.34771600000000003</v>
      </c>
      <c r="AB379">
        <v>0.29114499999999999</v>
      </c>
      <c r="AC379">
        <v>0.65729300000000002</v>
      </c>
      <c r="AD379">
        <v>0.121827</v>
      </c>
      <c r="AE379">
        <v>6.6734499999999999</v>
      </c>
      <c r="AF379">
        <v>0.29962499999999997</v>
      </c>
      <c r="AH379">
        <v>1.9978899999999999</v>
      </c>
      <c r="AI379">
        <v>44.653500000000001</v>
      </c>
      <c r="AJ379">
        <v>-10.176299999999999</v>
      </c>
      <c r="AK379">
        <v>87.127799999999993</v>
      </c>
      <c r="AL379">
        <v>1.9978899999999999</v>
      </c>
      <c r="AM379">
        <v>-0.3</v>
      </c>
      <c r="AN379">
        <v>-4.9427173137664697</v>
      </c>
      <c r="AO379">
        <v>1.3534391522407501</v>
      </c>
      <c r="AP379">
        <v>1.1661699999999999</v>
      </c>
    </row>
    <row r="380" spans="1:42" x14ac:dyDescent="0.45">
      <c r="A380" t="s">
        <v>612</v>
      </c>
      <c r="B380" t="s">
        <v>196</v>
      </c>
      <c r="C380">
        <v>110</v>
      </c>
      <c r="D380">
        <v>479</v>
      </c>
      <c r="E380">
        <v>413</v>
      </c>
      <c r="F380">
        <v>92</v>
      </c>
      <c r="G380">
        <v>65</v>
      </c>
      <c r="H380">
        <v>18</v>
      </c>
      <c r="I380">
        <v>3</v>
      </c>
      <c r="J380">
        <v>6</v>
      </c>
      <c r="K380">
        <v>62</v>
      </c>
      <c r="L380">
        <v>49</v>
      </c>
      <c r="M380">
        <v>44</v>
      </c>
      <c r="N380">
        <v>1</v>
      </c>
      <c r="O380">
        <v>122</v>
      </c>
      <c r="P380">
        <v>15</v>
      </c>
      <c r="Q380">
        <v>3</v>
      </c>
      <c r="R380">
        <v>4</v>
      </c>
      <c r="S380">
        <v>9</v>
      </c>
      <c r="T380">
        <v>17</v>
      </c>
      <c r="U380">
        <v>6</v>
      </c>
      <c r="V380">
        <v>0.22276000000000001</v>
      </c>
      <c r="W380">
        <v>9.1857999999999995E-2</v>
      </c>
      <c r="X380">
        <v>0.25469700000000001</v>
      </c>
      <c r="Y380">
        <v>0.36065599999999998</v>
      </c>
      <c r="Z380">
        <v>0.31789499999999998</v>
      </c>
      <c r="AA380">
        <v>0.32445499999999999</v>
      </c>
      <c r="AB380">
        <v>0.28965800000000003</v>
      </c>
      <c r="AC380">
        <v>0.64234999999999998</v>
      </c>
      <c r="AD380">
        <v>0.10169499999999999</v>
      </c>
      <c r="AE380">
        <v>6.59999</v>
      </c>
      <c r="AF380">
        <v>0.29861100000000002</v>
      </c>
      <c r="AH380">
        <v>-8.0198400000000003E-2</v>
      </c>
      <c r="AI380">
        <v>46.939300000000003</v>
      </c>
      <c r="AJ380">
        <v>-11.423999999999999</v>
      </c>
      <c r="AK380">
        <v>86.453800000000001</v>
      </c>
      <c r="AL380">
        <v>-8.0198400000000003E-2</v>
      </c>
      <c r="AM380">
        <v>1.5</v>
      </c>
      <c r="AN380">
        <v>-7.8549553230404801</v>
      </c>
      <c r="AO380">
        <v>3.25999414920806</v>
      </c>
      <c r="AP380">
        <v>1.16411</v>
      </c>
    </row>
    <row r="381" spans="1:42" x14ac:dyDescent="0.45">
      <c r="A381" t="s">
        <v>613</v>
      </c>
      <c r="B381" t="s">
        <v>36</v>
      </c>
      <c r="C381">
        <v>127</v>
      </c>
      <c r="D381">
        <v>497</v>
      </c>
      <c r="E381">
        <v>459</v>
      </c>
      <c r="F381">
        <v>123</v>
      </c>
      <c r="G381">
        <v>88</v>
      </c>
      <c r="H381">
        <v>26</v>
      </c>
      <c r="I381">
        <v>2</v>
      </c>
      <c r="J381">
        <v>7</v>
      </c>
      <c r="K381">
        <v>52</v>
      </c>
      <c r="L381">
        <v>54</v>
      </c>
      <c r="M381">
        <v>28</v>
      </c>
      <c r="N381">
        <v>1</v>
      </c>
      <c r="O381">
        <v>68</v>
      </c>
      <c r="P381">
        <v>6</v>
      </c>
      <c r="Q381">
        <v>4</v>
      </c>
      <c r="R381">
        <v>0</v>
      </c>
      <c r="S381">
        <v>7</v>
      </c>
      <c r="T381">
        <v>12</v>
      </c>
      <c r="U381">
        <v>4</v>
      </c>
      <c r="V381">
        <v>0.26797399999999999</v>
      </c>
      <c r="W381">
        <v>5.6337999999999999E-2</v>
      </c>
      <c r="X381">
        <v>0.136821</v>
      </c>
      <c r="Y381">
        <v>0.41176499999999999</v>
      </c>
      <c r="Z381">
        <v>0.31589499999999998</v>
      </c>
      <c r="AA381">
        <v>0.37908500000000001</v>
      </c>
      <c r="AB381">
        <v>0.30304999999999999</v>
      </c>
      <c r="AC381">
        <v>0.69498000000000004</v>
      </c>
      <c r="AD381">
        <v>0.111111</v>
      </c>
      <c r="AE381">
        <v>4.7270200000000004</v>
      </c>
      <c r="AF381">
        <v>0.29896899999999998</v>
      </c>
      <c r="AH381">
        <v>-0.22063199999999999</v>
      </c>
      <c r="AI381">
        <v>54.231099999999998</v>
      </c>
      <c r="AJ381">
        <v>-6.3254099999999998</v>
      </c>
      <c r="AK381">
        <v>93.205200000000005</v>
      </c>
      <c r="AL381">
        <v>-0.22063199999999999</v>
      </c>
      <c r="AM381">
        <v>4.5</v>
      </c>
      <c r="AN381">
        <v>-4.2670226246118501</v>
      </c>
      <c r="AO381">
        <v>-0.97839498519897405</v>
      </c>
      <c r="AP381">
        <v>1.16021</v>
      </c>
    </row>
    <row r="382" spans="1:42" x14ac:dyDescent="0.45">
      <c r="A382" t="s">
        <v>614</v>
      </c>
      <c r="B382" t="s">
        <v>153</v>
      </c>
      <c r="C382">
        <v>89</v>
      </c>
      <c r="D382">
        <v>361</v>
      </c>
      <c r="E382">
        <v>320</v>
      </c>
      <c r="F382">
        <v>77</v>
      </c>
      <c r="G382">
        <v>56</v>
      </c>
      <c r="H382">
        <v>14</v>
      </c>
      <c r="I382">
        <v>2</v>
      </c>
      <c r="J382">
        <v>5</v>
      </c>
      <c r="K382">
        <v>34</v>
      </c>
      <c r="L382">
        <v>35</v>
      </c>
      <c r="M382">
        <v>35</v>
      </c>
      <c r="N382">
        <v>0</v>
      </c>
      <c r="O382">
        <v>69</v>
      </c>
      <c r="P382">
        <v>3</v>
      </c>
      <c r="Q382">
        <v>2</v>
      </c>
      <c r="R382">
        <v>1</v>
      </c>
      <c r="S382">
        <v>7</v>
      </c>
      <c r="T382">
        <v>4</v>
      </c>
      <c r="U382">
        <v>2</v>
      </c>
      <c r="V382">
        <v>0.24062500000000001</v>
      </c>
      <c r="W382">
        <v>9.6952899999999995E-2</v>
      </c>
      <c r="X382">
        <v>0.191136</v>
      </c>
      <c r="Y382">
        <v>0.50724599999999997</v>
      </c>
      <c r="Z382">
        <v>0.31944400000000001</v>
      </c>
      <c r="AA382">
        <v>0.34375</v>
      </c>
      <c r="AB382">
        <v>0.29591000000000001</v>
      </c>
      <c r="AC382">
        <v>0.66319399999999995</v>
      </c>
      <c r="AD382">
        <v>0.10312499999999999</v>
      </c>
      <c r="AE382">
        <v>4.0783199999999997</v>
      </c>
      <c r="AF382">
        <v>0.290323</v>
      </c>
      <c r="AH382">
        <v>-0.76843799999999995</v>
      </c>
      <c r="AI382">
        <v>37.250500000000002</v>
      </c>
      <c r="AJ382">
        <v>-6.7352499999999997</v>
      </c>
      <c r="AK382">
        <v>83.120699999999999</v>
      </c>
      <c r="AL382">
        <v>-0.76843799999999995</v>
      </c>
      <c r="AM382">
        <v>1</v>
      </c>
      <c r="AN382">
        <v>-8.3172982335090602</v>
      </c>
      <c r="AO382">
        <v>7.6321282386779696</v>
      </c>
      <c r="AP382">
        <v>1.1581399999999999</v>
      </c>
    </row>
    <row r="383" spans="1:42" x14ac:dyDescent="0.45">
      <c r="A383" t="s">
        <v>615</v>
      </c>
      <c r="B383" t="s">
        <v>132</v>
      </c>
      <c r="C383">
        <v>123</v>
      </c>
      <c r="D383">
        <v>496</v>
      </c>
      <c r="E383">
        <v>453</v>
      </c>
      <c r="F383">
        <v>116</v>
      </c>
      <c r="G383">
        <v>73</v>
      </c>
      <c r="H383">
        <v>22</v>
      </c>
      <c r="I383">
        <v>2</v>
      </c>
      <c r="J383">
        <v>19</v>
      </c>
      <c r="K383">
        <v>58</v>
      </c>
      <c r="L383">
        <v>69</v>
      </c>
      <c r="M383">
        <v>32</v>
      </c>
      <c r="N383">
        <v>3</v>
      </c>
      <c r="O383">
        <v>117</v>
      </c>
      <c r="P383">
        <v>8</v>
      </c>
      <c r="Q383">
        <v>3</v>
      </c>
      <c r="R383">
        <v>0</v>
      </c>
      <c r="S383">
        <v>9</v>
      </c>
      <c r="T383">
        <v>4</v>
      </c>
      <c r="U383">
        <v>3</v>
      </c>
      <c r="V383">
        <v>0.25607099999999999</v>
      </c>
      <c r="W383">
        <v>6.4516100000000007E-2</v>
      </c>
      <c r="X383">
        <v>0.23588700000000001</v>
      </c>
      <c r="Y383">
        <v>0.27350400000000002</v>
      </c>
      <c r="Z383">
        <v>0.31451600000000002</v>
      </c>
      <c r="AA383">
        <v>0.43929400000000002</v>
      </c>
      <c r="AB383">
        <v>0.32250000000000001</v>
      </c>
      <c r="AC383">
        <v>0.75380999999999998</v>
      </c>
      <c r="AD383">
        <v>0.183223</v>
      </c>
      <c r="AE383">
        <v>3.7205599999999999</v>
      </c>
      <c r="AF383">
        <v>0.30312499999999998</v>
      </c>
      <c r="AH383">
        <v>-1.3138000000000001</v>
      </c>
      <c r="AI383">
        <v>62.1342</v>
      </c>
      <c r="AJ383">
        <v>1.6995100000000001</v>
      </c>
      <c r="AK383">
        <v>104.288</v>
      </c>
      <c r="AL383">
        <v>-1.3138000000000001</v>
      </c>
      <c r="AM383">
        <v>-1</v>
      </c>
      <c r="AN383">
        <v>1.2348039150237999</v>
      </c>
      <c r="AO383">
        <v>-6.4673719406127903</v>
      </c>
      <c r="AP383">
        <v>1.1580999999999999</v>
      </c>
    </row>
    <row r="384" spans="1:42" x14ac:dyDescent="0.45">
      <c r="A384" t="s">
        <v>266</v>
      </c>
      <c r="B384" t="s">
        <v>36</v>
      </c>
      <c r="C384">
        <v>87</v>
      </c>
      <c r="D384">
        <v>346</v>
      </c>
      <c r="E384">
        <v>309</v>
      </c>
      <c r="F384">
        <v>79</v>
      </c>
      <c r="G384">
        <v>60</v>
      </c>
      <c r="H384">
        <v>14</v>
      </c>
      <c r="I384">
        <v>1</v>
      </c>
      <c r="J384">
        <v>4</v>
      </c>
      <c r="K384">
        <v>45</v>
      </c>
      <c r="L384">
        <v>41</v>
      </c>
      <c r="M384">
        <v>21</v>
      </c>
      <c r="N384">
        <v>0</v>
      </c>
      <c r="O384">
        <v>48</v>
      </c>
      <c r="P384">
        <v>13</v>
      </c>
      <c r="Q384">
        <v>2</v>
      </c>
      <c r="R384">
        <v>1</v>
      </c>
      <c r="S384">
        <v>7</v>
      </c>
      <c r="T384">
        <v>9</v>
      </c>
      <c r="U384">
        <v>1</v>
      </c>
      <c r="V384">
        <v>0.25566299999999997</v>
      </c>
      <c r="W384">
        <v>6.06936E-2</v>
      </c>
      <c r="X384">
        <v>0.13872799999999999</v>
      </c>
      <c r="Y384">
        <v>0.4375</v>
      </c>
      <c r="Z384">
        <v>0.32753599999999999</v>
      </c>
      <c r="AA384">
        <v>0.34627799999999997</v>
      </c>
      <c r="AB384">
        <v>0.30145499999999997</v>
      </c>
      <c r="AC384">
        <v>0.67381500000000005</v>
      </c>
      <c r="AD384">
        <v>9.0614899999999998E-2</v>
      </c>
      <c r="AE384">
        <v>5.6212799999999996</v>
      </c>
      <c r="AF384">
        <v>0.28957500000000003</v>
      </c>
      <c r="AH384">
        <v>0.65364</v>
      </c>
      <c r="AI384">
        <v>37.296300000000002</v>
      </c>
      <c r="AJ384">
        <v>-4.8618300000000003</v>
      </c>
      <c r="AK384">
        <v>92.099900000000005</v>
      </c>
      <c r="AL384">
        <v>0.65364</v>
      </c>
      <c r="AM384">
        <v>1.2</v>
      </c>
      <c r="AN384">
        <v>-2.6215842962265001</v>
      </c>
      <c r="AO384">
        <v>2.4713110923767001</v>
      </c>
      <c r="AP384">
        <v>1.1568700000000001</v>
      </c>
    </row>
    <row r="385" spans="1:42" x14ac:dyDescent="0.45">
      <c r="A385" t="s">
        <v>209</v>
      </c>
      <c r="B385" t="s">
        <v>63</v>
      </c>
      <c r="C385">
        <v>101</v>
      </c>
      <c r="D385">
        <v>367</v>
      </c>
      <c r="E385">
        <v>320</v>
      </c>
      <c r="F385">
        <v>70</v>
      </c>
      <c r="G385">
        <v>45</v>
      </c>
      <c r="H385">
        <v>15</v>
      </c>
      <c r="I385">
        <v>2</v>
      </c>
      <c r="J385">
        <v>8</v>
      </c>
      <c r="K385">
        <v>46</v>
      </c>
      <c r="L385">
        <v>38</v>
      </c>
      <c r="M385">
        <v>41</v>
      </c>
      <c r="N385">
        <v>0</v>
      </c>
      <c r="O385">
        <v>102</v>
      </c>
      <c r="P385">
        <v>2</v>
      </c>
      <c r="Q385">
        <v>2</v>
      </c>
      <c r="R385">
        <v>2</v>
      </c>
      <c r="S385">
        <v>4</v>
      </c>
      <c r="T385">
        <v>8</v>
      </c>
      <c r="U385">
        <v>3</v>
      </c>
      <c r="V385">
        <v>0.21875</v>
      </c>
      <c r="W385">
        <v>0.111717</v>
      </c>
      <c r="X385">
        <v>0.27792899999999998</v>
      </c>
      <c r="Y385">
        <v>0.40196100000000001</v>
      </c>
      <c r="Z385">
        <v>0.309589</v>
      </c>
      <c r="AA385">
        <v>0.35312500000000002</v>
      </c>
      <c r="AB385">
        <v>0.29458899999999999</v>
      </c>
      <c r="AC385">
        <v>0.66271400000000003</v>
      </c>
      <c r="AD385">
        <v>0.13437499999999999</v>
      </c>
      <c r="AE385">
        <v>5.4260200000000003</v>
      </c>
      <c r="AF385">
        <v>0.29245300000000002</v>
      </c>
      <c r="AH385">
        <v>-0.34428500000000001</v>
      </c>
      <c r="AI385">
        <v>37.467100000000002</v>
      </c>
      <c r="AJ385">
        <v>-7.2496700000000001</v>
      </c>
      <c r="AK385">
        <v>82.394000000000005</v>
      </c>
      <c r="AL385">
        <v>-0.34428500000000001</v>
      </c>
      <c r="AM385">
        <v>6</v>
      </c>
      <c r="AN385">
        <v>-8.3489799201488495</v>
      </c>
      <c r="AO385">
        <v>7.3484715223312298</v>
      </c>
      <c r="AP385">
        <v>1.1470800000000001</v>
      </c>
    </row>
    <row r="386" spans="1:42" x14ac:dyDescent="0.45">
      <c r="A386" t="s">
        <v>616</v>
      </c>
      <c r="B386" t="s">
        <v>196</v>
      </c>
      <c r="C386">
        <v>90</v>
      </c>
      <c r="D386">
        <v>374</v>
      </c>
      <c r="E386">
        <v>360</v>
      </c>
      <c r="F386">
        <v>97</v>
      </c>
      <c r="G386">
        <v>67</v>
      </c>
      <c r="H386">
        <v>20</v>
      </c>
      <c r="I386">
        <v>1</v>
      </c>
      <c r="J386">
        <v>9</v>
      </c>
      <c r="K386">
        <v>36</v>
      </c>
      <c r="L386">
        <v>44</v>
      </c>
      <c r="M386">
        <v>11</v>
      </c>
      <c r="N386">
        <v>1</v>
      </c>
      <c r="O386">
        <v>46</v>
      </c>
      <c r="P386">
        <v>1</v>
      </c>
      <c r="Q386">
        <v>2</v>
      </c>
      <c r="R386">
        <v>0</v>
      </c>
      <c r="S386">
        <v>13</v>
      </c>
      <c r="T386">
        <v>1</v>
      </c>
      <c r="U386">
        <v>1</v>
      </c>
      <c r="V386">
        <v>0.26944400000000002</v>
      </c>
      <c r="W386">
        <v>2.9411799999999998E-2</v>
      </c>
      <c r="X386">
        <v>0.12299499999999999</v>
      </c>
      <c r="Y386">
        <v>0.23913000000000001</v>
      </c>
      <c r="Z386">
        <v>0.29144399999999998</v>
      </c>
      <c r="AA386">
        <v>0.40555600000000003</v>
      </c>
      <c r="AB386">
        <v>0.29838100000000001</v>
      </c>
      <c r="AC386">
        <v>0.69699900000000004</v>
      </c>
      <c r="AD386">
        <v>0.13611100000000001</v>
      </c>
      <c r="AE386">
        <v>2.4065400000000001</v>
      </c>
      <c r="AF386">
        <v>0.28664499999999998</v>
      </c>
      <c r="AH386">
        <v>-0.82307799999999998</v>
      </c>
      <c r="AI386">
        <v>39.359400000000001</v>
      </c>
      <c r="AJ386">
        <v>-6.2103599999999997</v>
      </c>
      <c r="AK386">
        <v>92.499899999999997</v>
      </c>
      <c r="AL386">
        <v>-0.82307799999999998</v>
      </c>
      <c r="AM386">
        <v>-3.9</v>
      </c>
      <c r="AN386">
        <v>-4.1841008663177401</v>
      </c>
      <c r="AO386">
        <v>2.9709582328796298</v>
      </c>
      <c r="AP386">
        <v>1.14571</v>
      </c>
    </row>
    <row r="387" spans="1:42" x14ac:dyDescent="0.45">
      <c r="A387" t="s">
        <v>617</v>
      </c>
      <c r="B387" t="s">
        <v>67</v>
      </c>
      <c r="C387">
        <v>109</v>
      </c>
      <c r="D387">
        <v>391</v>
      </c>
      <c r="E387">
        <v>359</v>
      </c>
      <c r="F387">
        <v>97</v>
      </c>
      <c r="G387">
        <v>67</v>
      </c>
      <c r="H387">
        <v>21</v>
      </c>
      <c r="I387">
        <v>2</v>
      </c>
      <c r="J387">
        <v>7</v>
      </c>
      <c r="K387">
        <v>45</v>
      </c>
      <c r="L387">
        <v>43</v>
      </c>
      <c r="M387">
        <v>27</v>
      </c>
      <c r="N387">
        <v>1</v>
      </c>
      <c r="O387">
        <v>63</v>
      </c>
      <c r="P387">
        <v>2</v>
      </c>
      <c r="Q387">
        <v>2</v>
      </c>
      <c r="R387">
        <v>1</v>
      </c>
      <c r="S387">
        <v>6</v>
      </c>
      <c r="T387">
        <v>10</v>
      </c>
      <c r="U387">
        <v>4</v>
      </c>
      <c r="V387">
        <v>0.27019500000000002</v>
      </c>
      <c r="W387">
        <v>6.9053699999999996E-2</v>
      </c>
      <c r="X387">
        <v>0.16112499999999999</v>
      </c>
      <c r="Y387">
        <v>0.42857099999999998</v>
      </c>
      <c r="Z387">
        <v>0.323077</v>
      </c>
      <c r="AA387">
        <v>0.39832899999999999</v>
      </c>
      <c r="AB387">
        <v>0.31352400000000002</v>
      </c>
      <c r="AC387">
        <v>0.72140599999999999</v>
      </c>
      <c r="AD387">
        <v>0.128134</v>
      </c>
      <c r="AE387">
        <v>5.0035600000000002</v>
      </c>
      <c r="AF387">
        <v>0.309278</v>
      </c>
      <c r="AH387">
        <v>-0.42029899999999998</v>
      </c>
      <c r="AI387">
        <v>46.065899999999999</v>
      </c>
      <c r="AJ387">
        <v>-1.5751599999999999</v>
      </c>
      <c r="AK387">
        <v>99.650199999999998</v>
      </c>
      <c r="AL387">
        <v>-0.42029899999999998</v>
      </c>
      <c r="AM387">
        <v>-2.7</v>
      </c>
      <c r="AN387">
        <v>-0.58417119085788705</v>
      </c>
      <c r="AO387">
        <v>-1.26334512233734</v>
      </c>
      <c r="AP387">
        <v>1.1400300000000001</v>
      </c>
    </row>
    <row r="388" spans="1:42" x14ac:dyDescent="0.45">
      <c r="A388" t="s">
        <v>618</v>
      </c>
      <c r="B388" t="s">
        <v>23</v>
      </c>
      <c r="C388">
        <v>119</v>
      </c>
      <c r="D388">
        <v>489</v>
      </c>
      <c r="E388">
        <v>459</v>
      </c>
      <c r="F388">
        <v>126</v>
      </c>
      <c r="G388">
        <v>101</v>
      </c>
      <c r="H388">
        <v>20</v>
      </c>
      <c r="I388">
        <v>2</v>
      </c>
      <c r="J388">
        <v>3</v>
      </c>
      <c r="K388">
        <v>53</v>
      </c>
      <c r="L388">
        <v>50</v>
      </c>
      <c r="M388">
        <v>25</v>
      </c>
      <c r="N388">
        <v>1</v>
      </c>
      <c r="O388">
        <v>43</v>
      </c>
      <c r="P388">
        <v>2</v>
      </c>
      <c r="Q388">
        <v>1</v>
      </c>
      <c r="R388">
        <v>2</v>
      </c>
      <c r="S388">
        <v>11</v>
      </c>
      <c r="T388">
        <v>6</v>
      </c>
      <c r="U388">
        <v>2</v>
      </c>
      <c r="V388">
        <v>0.27450999999999998</v>
      </c>
      <c r="W388">
        <v>5.1124700000000002E-2</v>
      </c>
      <c r="X388">
        <v>8.7934600000000002E-2</v>
      </c>
      <c r="Y388">
        <v>0.581395</v>
      </c>
      <c r="Z388">
        <v>0.314168</v>
      </c>
      <c r="AA388">
        <v>0.34640500000000002</v>
      </c>
      <c r="AB388">
        <v>0.29077199999999997</v>
      </c>
      <c r="AC388">
        <v>0.66057399999999999</v>
      </c>
      <c r="AD388">
        <v>7.1895399999999998E-2</v>
      </c>
      <c r="AE388">
        <v>4.21739</v>
      </c>
      <c r="AF388">
        <v>0.297101</v>
      </c>
      <c r="AH388">
        <v>-0.62270700000000001</v>
      </c>
      <c r="AI388">
        <v>48.3718</v>
      </c>
      <c r="AJ388">
        <v>-11.21</v>
      </c>
      <c r="AK388">
        <v>78.650199999999998</v>
      </c>
      <c r="AL388">
        <v>-0.62270700000000001</v>
      </c>
      <c r="AM388">
        <v>2.9</v>
      </c>
      <c r="AN388">
        <v>-13.5563377141952</v>
      </c>
      <c r="AO388">
        <v>8.2902116775512695</v>
      </c>
      <c r="AP388">
        <v>1.1362099999999999</v>
      </c>
    </row>
    <row r="389" spans="1:42" x14ac:dyDescent="0.45">
      <c r="A389" t="s">
        <v>619</v>
      </c>
      <c r="B389" t="s">
        <v>101</v>
      </c>
      <c r="C389">
        <v>113</v>
      </c>
      <c r="D389">
        <v>444</v>
      </c>
      <c r="E389">
        <v>386</v>
      </c>
      <c r="F389">
        <v>95</v>
      </c>
      <c r="G389">
        <v>62</v>
      </c>
      <c r="H389">
        <v>19</v>
      </c>
      <c r="I389">
        <v>0</v>
      </c>
      <c r="J389">
        <v>14</v>
      </c>
      <c r="K389">
        <v>52</v>
      </c>
      <c r="L389">
        <v>53</v>
      </c>
      <c r="M389">
        <v>46</v>
      </c>
      <c r="N389">
        <v>3</v>
      </c>
      <c r="O389">
        <v>101</v>
      </c>
      <c r="P389">
        <v>9</v>
      </c>
      <c r="Q389">
        <v>3</v>
      </c>
      <c r="R389">
        <v>0</v>
      </c>
      <c r="S389">
        <v>11</v>
      </c>
      <c r="T389">
        <v>3</v>
      </c>
      <c r="U389">
        <v>1</v>
      </c>
      <c r="V389">
        <v>0.246114</v>
      </c>
      <c r="W389">
        <v>0.103604</v>
      </c>
      <c r="X389">
        <v>0.22747700000000001</v>
      </c>
      <c r="Y389">
        <v>0.45544600000000002</v>
      </c>
      <c r="Z389">
        <v>0.33783800000000003</v>
      </c>
      <c r="AA389">
        <v>0.40414499999999998</v>
      </c>
      <c r="AB389">
        <v>0.32395499999999999</v>
      </c>
      <c r="AC389">
        <v>0.74198299999999995</v>
      </c>
      <c r="AD389">
        <v>0.158031</v>
      </c>
      <c r="AE389">
        <v>2.7755399999999999</v>
      </c>
      <c r="AF389">
        <v>0.29561999999999999</v>
      </c>
      <c r="AH389">
        <v>-0.70046200000000003</v>
      </c>
      <c r="AI389">
        <v>56.156300000000002</v>
      </c>
      <c r="AJ389">
        <v>2.0575299999999999</v>
      </c>
      <c r="AK389">
        <v>106.05800000000001</v>
      </c>
      <c r="AL389">
        <v>-0.70046200000000003</v>
      </c>
      <c r="AM389">
        <v>-1.5</v>
      </c>
      <c r="AN389">
        <v>2.6317682266235298</v>
      </c>
      <c r="AO389">
        <v>-6.3941798210143999</v>
      </c>
      <c r="AP389">
        <v>1.13327</v>
      </c>
    </row>
    <row r="390" spans="1:42" x14ac:dyDescent="0.45">
      <c r="A390" t="s">
        <v>620</v>
      </c>
      <c r="B390" t="s">
        <v>32</v>
      </c>
      <c r="C390">
        <v>105</v>
      </c>
      <c r="D390">
        <v>387</v>
      </c>
      <c r="E390">
        <v>340</v>
      </c>
      <c r="F390">
        <v>79</v>
      </c>
      <c r="G390">
        <v>49</v>
      </c>
      <c r="H390">
        <v>14</v>
      </c>
      <c r="I390">
        <v>1</v>
      </c>
      <c r="J390">
        <v>15</v>
      </c>
      <c r="K390">
        <v>51</v>
      </c>
      <c r="L390">
        <v>51</v>
      </c>
      <c r="M390">
        <v>26</v>
      </c>
      <c r="N390">
        <v>0</v>
      </c>
      <c r="O390">
        <v>119</v>
      </c>
      <c r="P390">
        <v>18</v>
      </c>
      <c r="Q390">
        <v>2</v>
      </c>
      <c r="R390">
        <v>1</v>
      </c>
      <c r="S390">
        <v>3</v>
      </c>
      <c r="T390">
        <v>10</v>
      </c>
      <c r="U390">
        <v>2</v>
      </c>
      <c r="V390">
        <v>0.232353</v>
      </c>
      <c r="W390">
        <v>6.7183499999999993E-2</v>
      </c>
      <c r="X390">
        <v>0.30749399999999999</v>
      </c>
      <c r="Y390">
        <v>0.21848699999999999</v>
      </c>
      <c r="Z390">
        <v>0.31865300000000002</v>
      </c>
      <c r="AA390">
        <v>0.41176499999999999</v>
      </c>
      <c r="AB390">
        <v>0.31981599999999999</v>
      </c>
      <c r="AC390">
        <v>0.73041800000000001</v>
      </c>
      <c r="AD390">
        <v>0.17941199999999999</v>
      </c>
      <c r="AE390">
        <v>5.6669499999999999</v>
      </c>
      <c r="AF390">
        <v>0.30769200000000002</v>
      </c>
      <c r="AH390">
        <v>0.43926700000000002</v>
      </c>
      <c r="AI390">
        <v>47.616799999999998</v>
      </c>
      <c r="AJ390">
        <v>0.46311600000000003</v>
      </c>
      <c r="AK390">
        <v>107</v>
      </c>
      <c r="AL390">
        <v>0.43926700000000002</v>
      </c>
      <c r="AM390">
        <v>-1.2</v>
      </c>
      <c r="AN390">
        <v>3.6851144433021501</v>
      </c>
      <c r="AO390">
        <v>-5.4658730030059797</v>
      </c>
      <c r="AP390">
        <v>1.13314</v>
      </c>
    </row>
    <row r="391" spans="1:42" x14ac:dyDescent="0.45">
      <c r="A391" t="s">
        <v>621</v>
      </c>
      <c r="B391" t="s">
        <v>113</v>
      </c>
      <c r="C391">
        <v>112</v>
      </c>
      <c r="D391">
        <v>403</v>
      </c>
      <c r="E391">
        <v>352</v>
      </c>
      <c r="F391">
        <v>73</v>
      </c>
      <c r="G391">
        <v>46</v>
      </c>
      <c r="H391">
        <v>17</v>
      </c>
      <c r="I391">
        <v>2</v>
      </c>
      <c r="J391">
        <v>8</v>
      </c>
      <c r="K391">
        <v>51</v>
      </c>
      <c r="L391">
        <v>39</v>
      </c>
      <c r="M391">
        <v>47</v>
      </c>
      <c r="N391">
        <v>0</v>
      </c>
      <c r="O391">
        <v>104</v>
      </c>
      <c r="P391">
        <v>1</v>
      </c>
      <c r="Q391">
        <v>2</v>
      </c>
      <c r="R391">
        <v>1</v>
      </c>
      <c r="S391">
        <v>4</v>
      </c>
      <c r="T391">
        <v>17</v>
      </c>
      <c r="U391">
        <v>3</v>
      </c>
      <c r="V391">
        <v>0.20738599999999999</v>
      </c>
      <c r="W391">
        <v>0.11662500000000001</v>
      </c>
      <c r="X391">
        <v>0.25806499999999999</v>
      </c>
      <c r="Y391">
        <v>0.45192300000000002</v>
      </c>
      <c r="Z391">
        <v>0.30099500000000001</v>
      </c>
      <c r="AA391">
        <v>0.335227</v>
      </c>
      <c r="AB391">
        <v>0.284439</v>
      </c>
      <c r="AC391">
        <v>0.63622199999999995</v>
      </c>
      <c r="AD391">
        <v>0.12784100000000001</v>
      </c>
      <c r="AE391">
        <v>6.5296900000000004</v>
      </c>
      <c r="AF391">
        <v>0.26859499999999997</v>
      </c>
      <c r="AH391">
        <v>1.4094800000000001</v>
      </c>
      <c r="AI391">
        <v>37.745199999999997</v>
      </c>
      <c r="AJ391">
        <v>-11.358000000000001</v>
      </c>
      <c r="AK391">
        <v>82.774699999999996</v>
      </c>
      <c r="AL391">
        <v>1.4094800000000001</v>
      </c>
      <c r="AM391">
        <v>3.1</v>
      </c>
      <c r="AN391">
        <v>-6.90825235843658</v>
      </c>
      <c r="AO391">
        <v>4.5807465314865103</v>
      </c>
      <c r="AP391">
        <v>1.1328100000000001</v>
      </c>
    </row>
    <row r="392" spans="1:42" x14ac:dyDescent="0.45">
      <c r="A392" t="s">
        <v>622</v>
      </c>
      <c r="B392" t="s">
        <v>104</v>
      </c>
      <c r="C392">
        <v>112</v>
      </c>
      <c r="D392">
        <v>488</v>
      </c>
      <c r="E392">
        <v>463</v>
      </c>
      <c r="F392">
        <v>129</v>
      </c>
      <c r="G392">
        <v>99</v>
      </c>
      <c r="H392">
        <v>22</v>
      </c>
      <c r="I392">
        <v>2</v>
      </c>
      <c r="J392">
        <v>6</v>
      </c>
      <c r="K392">
        <v>63</v>
      </c>
      <c r="L392">
        <v>40</v>
      </c>
      <c r="M392">
        <v>21</v>
      </c>
      <c r="N392">
        <v>0</v>
      </c>
      <c r="O392">
        <v>103</v>
      </c>
      <c r="P392">
        <v>3</v>
      </c>
      <c r="Q392">
        <v>1</v>
      </c>
      <c r="R392">
        <v>0</v>
      </c>
      <c r="S392">
        <v>10</v>
      </c>
      <c r="T392">
        <v>12</v>
      </c>
      <c r="U392">
        <v>3</v>
      </c>
      <c r="V392">
        <v>0.27861799999999998</v>
      </c>
      <c r="W392">
        <v>4.3032800000000003E-2</v>
      </c>
      <c r="X392">
        <v>0.211066</v>
      </c>
      <c r="Y392">
        <v>0.20388300000000001</v>
      </c>
      <c r="Z392">
        <v>0.313525</v>
      </c>
      <c r="AA392">
        <v>0.37364999999999998</v>
      </c>
      <c r="AB392">
        <v>0.30059000000000002</v>
      </c>
      <c r="AC392">
        <v>0.68717499999999998</v>
      </c>
      <c r="AD392">
        <v>9.5032400000000003E-2</v>
      </c>
      <c r="AE392">
        <v>5.3506999999999998</v>
      </c>
      <c r="AF392">
        <v>0.34647899999999998</v>
      </c>
      <c r="AH392">
        <v>0.18603600000000001</v>
      </c>
      <c r="AI392">
        <v>52.252299999999998</v>
      </c>
      <c r="AJ392">
        <v>-7.2077</v>
      </c>
      <c r="AK392">
        <v>86.194400000000002</v>
      </c>
      <c r="AL392">
        <v>0.18603600000000001</v>
      </c>
      <c r="AM392">
        <v>-2.5</v>
      </c>
      <c r="AN392">
        <v>-8.1602491736411995</v>
      </c>
      <c r="AO392">
        <v>2.87918853759765</v>
      </c>
      <c r="AP392">
        <v>1.1313200000000001</v>
      </c>
    </row>
    <row r="393" spans="1:42" x14ac:dyDescent="0.45">
      <c r="A393" t="s">
        <v>623</v>
      </c>
      <c r="B393" t="s">
        <v>28</v>
      </c>
      <c r="C393">
        <v>104</v>
      </c>
      <c r="D393">
        <v>339</v>
      </c>
      <c r="E393">
        <v>305</v>
      </c>
      <c r="F393">
        <v>75</v>
      </c>
      <c r="G393">
        <v>47</v>
      </c>
      <c r="H393">
        <v>17</v>
      </c>
      <c r="I393">
        <v>1</v>
      </c>
      <c r="J393">
        <v>10</v>
      </c>
      <c r="K393">
        <v>41</v>
      </c>
      <c r="L393">
        <v>39</v>
      </c>
      <c r="M393">
        <v>30</v>
      </c>
      <c r="N393">
        <v>1</v>
      </c>
      <c r="O393">
        <v>65</v>
      </c>
      <c r="P393">
        <v>3</v>
      </c>
      <c r="Q393">
        <v>1</v>
      </c>
      <c r="R393">
        <v>0</v>
      </c>
      <c r="S393">
        <v>5</v>
      </c>
      <c r="T393">
        <v>3</v>
      </c>
      <c r="U393">
        <v>1</v>
      </c>
      <c r="V393">
        <v>0.24590200000000001</v>
      </c>
      <c r="W393">
        <v>8.8495599999999994E-2</v>
      </c>
      <c r="X393">
        <v>0.19173999999999999</v>
      </c>
      <c r="Y393">
        <v>0.461538</v>
      </c>
      <c r="Z393">
        <v>0.31858399999999998</v>
      </c>
      <c r="AA393">
        <v>0.406557</v>
      </c>
      <c r="AB393">
        <v>0.315361</v>
      </c>
      <c r="AC393">
        <v>0.72514100000000004</v>
      </c>
      <c r="AD393">
        <v>0.16065599999999999</v>
      </c>
      <c r="AE393">
        <v>3.9294500000000001</v>
      </c>
      <c r="AF393">
        <v>0.281385</v>
      </c>
      <c r="AH393">
        <v>-0.43078300000000003</v>
      </c>
      <c r="AI393">
        <v>40.456800000000001</v>
      </c>
      <c r="AJ393">
        <v>-0.84833499999999995</v>
      </c>
      <c r="AK393">
        <v>98.925299999999993</v>
      </c>
      <c r="AL393">
        <v>-0.43078300000000003</v>
      </c>
      <c r="AM393">
        <v>4.4000000000000004</v>
      </c>
      <c r="AN393">
        <v>-0.88213080167770297</v>
      </c>
      <c r="AO393">
        <v>0.663227558135986</v>
      </c>
      <c r="AP393">
        <v>1.1298900000000001</v>
      </c>
    </row>
    <row r="394" spans="1:42" x14ac:dyDescent="0.45">
      <c r="A394" t="s">
        <v>624</v>
      </c>
      <c r="B394" t="s">
        <v>153</v>
      </c>
      <c r="C394">
        <v>123</v>
      </c>
      <c r="D394">
        <v>534</v>
      </c>
      <c r="E394">
        <v>481</v>
      </c>
      <c r="F394">
        <v>108</v>
      </c>
      <c r="G394">
        <v>59</v>
      </c>
      <c r="H394">
        <v>26</v>
      </c>
      <c r="I394">
        <v>5</v>
      </c>
      <c r="J394">
        <v>18</v>
      </c>
      <c r="K394">
        <v>66</v>
      </c>
      <c r="L394">
        <v>66</v>
      </c>
      <c r="M394">
        <v>45</v>
      </c>
      <c r="N394">
        <v>1</v>
      </c>
      <c r="O394">
        <v>175</v>
      </c>
      <c r="P394">
        <v>5</v>
      </c>
      <c r="Q394">
        <v>3</v>
      </c>
      <c r="R394">
        <v>0</v>
      </c>
      <c r="S394">
        <v>5</v>
      </c>
      <c r="T394">
        <v>10</v>
      </c>
      <c r="U394">
        <v>3</v>
      </c>
      <c r="V394">
        <v>0.22453200000000001</v>
      </c>
      <c r="W394">
        <v>8.4269700000000003E-2</v>
      </c>
      <c r="X394">
        <v>0.32771499999999998</v>
      </c>
      <c r="Y394">
        <v>0.25714300000000001</v>
      </c>
      <c r="Z394">
        <v>0.29587999999999998</v>
      </c>
      <c r="AA394">
        <v>0.41164200000000001</v>
      </c>
      <c r="AB394">
        <v>0.30501899999999998</v>
      </c>
      <c r="AC394">
        <v>0.70752300000000001</v>
      </c>
      <c r="AD394">
        <v>0.18711</v>
      </c>
      <c r="AE394">
        <v>6.1542399999999997</v>
      </c>
      <c r="AF394">
        <v>0.309278</v>
      </c>
      <c r="AH394">
        <v>-9.83874E-2</v>
      </c>
      <c r="AI394">
        <v>59.141800000000003</v>
      </c>
      <c r="AJ394">
        <v>-5.9229900000000004</v>
      </c>
      <c r="AK394">
        <v>89.227500000000006</v>
      </c>
      <c r="AL394">
        <v>-9.83874E-2</v>
      </c>
      <c r="AM394">
        <v>-1.6</v>
      </c>
      <c r="AN394">
        <v>-7.2248956859111697</v>
      </c>
      <c r="AO394">
        <v>0.36208105087280201</v>
      </c>
      <c r="AP394">
        <v>1.1298699999999999</v>
      </c>
    </row>
    <row r="395" spans="1:42" x14ac:dyDescent="0.45">
      <c r="A395" t="s">
        <v>625</v>
      </c>
      <c r="B395" t="s">
        <v>76</v>
      </c>
      <c r="C395">
        <v>111</v>
      </c>
      <c r="D395">
        <v>489</v>
      </c>
      <c r="E395">
        <v>422</v>
      </c>
      <c r="F395">
        <v>102</v>
      </c>
      <c r="G395">
        <v>77</v>
      </c>
      <c r="H395">
        <v>17</v>
      </c>
      <c r="I395">
        <v>1</v>
      </c>
      <c r="J395">
        <v>7</v>
      </c>
      <c r="K395">
        <v>63</v>
      </c>
      <c r="L395">
        <v>53</v>
      </c>
      <c r="M395">
        <v>53</v>
      </c>
      <c r="N395">
        <v>0</v>
      </c>
      <c r="O395">
        <v>106</v>
      </c>
      <c r="P395">
        <v>12</v>
      </c>
      <c r="Q395">
        <v>2</v>
      </c>
      <c r="R395">
        <v>0</v>
      </c>
      <c r="S395">
        <v>12</v>
      </c>
      <c r="T395">
        <v>7</v>
      </c>
      <c r="U395">
        <v>1</v>
      </c>
      <c r="V395">
        <v>0.241706</v>
      </c>
      <c r="W395">
        <v>0.10838399999999999</v>
      </c>
      <c r="X395">
        <v>0.21676899999999999</v>
      </c>
      <c r="Y395">
        <v>0.5</v>
      </c>
      <c r="Z395">
        <v>0.34151300000000001</v>
      </c>
      <c r="AA395">
        <v>0.33649299999999999</v>
      </c>
      <c r="AB395">
        <v>0.30734499999999998</v>
      </c>
      <c r="AC395">
        <v>0.678006</v>
      </c>
      <c r="AD395">
        <v>9.4786700000000002E-2</v>
      </c>
      <c r="AE395">
        <v>4.57165</v>
      </c>
      <c r="AF395">
        <v>0.30546600000000002</v>
      </c>
      <c r="AH395">
        <v>-0.116206</v>
      </c>
      <c r="AI395">
        <v>55.102499999999999</v>
      </c>
      <c r="AJ395">
        <v>-4.4793399999999997</v>
      </c>
      <c r="AK395">
        <v>87.890100000000004</v>
      </c>
      <c r="AL395">
        <v>-0.116206</v>
      </c>
      <c r="AM395">
        <v>0.1</v>
      </c>
      <c r="AN395">
        <v>-7.2116640880703899</v>
      </c>
      <c r="AO395">
        <v>1.8967371955513901</v>
      </c>
      <c r="AP395">
        <v>1.12618</v>
      </c>
    </row>
    <row r="396" spans="1:42" x14ac:dyDescent="0.45">
      <c r="A396" t="s">
        <v>626</v>
      </c>
      <c r="B396" t="s">
        <v>56</v>
      </c>
      <c r="C396">
        <v>126</v>
      </c>
      <c r="D396">
        <v>552</v>
      </c>
      <c r="E396">
        <v>507</v>
      </c>
      <c r="F396">
        <v>123</v>
      </c>
      <c r="G396">
        <v>82</v>
      </c>
      <c r="H396">
        <v>26</v>
      </c>
      <c r="I396">
        <v>6</v>
      </c>
      <c r="J396">
        <v>9</v>
      </c>
      <c r="K396">
        <v>63</v>
      </c>
      <c r="L396">
        <v>55</v>
      </c>
      <c r="M396">
        <v>37</v>
      </c>
      <c r="N396">
        <v>1</v>
      </c>
      <c r="O396">
        <v>126</v>
      </c>
      <c r="P396">
        <v>5</v>
      </c>
      <c r="Q396">
        <v>3</v>
      </c>
      <c r="R396">
        <v>0</v>
      </c>
      <c r="S396">
        <v>14</v>
      </c>
      <c r="T396">
        <v>9</v>
      </c>
      <c r="U396">
        <v>4</v>
      </c>
      <c r="V396">
        <v>0.24260399999999999</v>
      </c>
      <c r="W396">
        <v>6.7029000000000005E-2</v>
      </c>
      <c r="X396">
        <v>0.22826099999999999</v>
      </c>
      <c r="Y396">
        <v>0.293651</v>
      </c>
      <c r="Z396">
        <v>0.29891299999999998</v>
      </c>
      <c r="AA396">
        <v>0.370809</v>
      </c>
      <c r="AB396">
        <v>0.29190300000000002</v>
      </c>
      <c r="AC396">
        <v>0.66972200000000004</v>
      </c>
      <c r="AD396">
        <v>0.12820500000000001</v>
      </c>
      <c r="AE396">
        <v>5.8152200000000001</v>
      </c>
      <c r="AF396">
        <v>0.30399999999999999</v>
      </c>
      <c r="AH396">
        <v>-0.83604199999999995</v>
      </c>
      <c r="AI396">
        <v>55.122199999999999</v>
      </c>
      <c r="AJ396">
        <v>-12.1358</v>
      </c>
      <c r="AK396">
        <v>79.188199999999995</v>
      </c>
      <c r="AL396">
        <v>-0.83604199999999995</v>
      </c>
      <c r="AM396">
        <v>5.0999999999999996</v>
      </c>
      <c r="AN396">
        <v>-14.6011800169944</v>
      </c>
      <c r="AO396">
        <v>7.1282186508178702</v>
      </c>
      <c r="AP396">
        <v>1.12436</v>
      </c>
    </row>
    <row r="397" spans="1:42" x14ac:dyDescent="0.45">
      <c r="A397" t="s">
        <v>627</v>
      </c>
      <c r="B397" t="s">
        <v>28</v>
      </c>
      <c r="C397">
        <v>106</v>
      </c>
      <c r="D397">
        <v>368</v>
      </c>
      <c r="E397">
        <v>315</v>
      </c>
      <c r="F397">
        <v>71</v>
      </c>
      <c r="G397">
        <v>45</v>
      </c>
      <c r="H397">
        <v>16</v>
      </c>
      <c r="I397">
        <v>1</v>
      </c>
      <c r="J397">
        <v>9</v>
      </c>
      <c r="K397">
        <v>51</v>
      </c>
      <c r="L397">
        <v>37</v>
      </c>
      <c r="M397">
        <v>46</v>
      </c>
      <c r="N397">
        <v>1</v>
      </c>
      <c r="O397">
        <v>96</v>
      </c>
      <c r="P397">
        <v>5</v>
      </c>
      <c r="Q397">
        <v>2</v>
      </c>
      <c r="R397">
        <v>0</v>
      </c>
      <c r="S397">
        <v>3</v>
      </c>
      <c r="T397">
        <v>5</v>
      </c>
      <c r="U397">
        <v>1</v>
      </c>
      <c r="V397">
        <v>0.22539699999999999</v>
      </c>
      <c r="W397">
        <v>0.125</v>
      </c>
      <c r="X397">
        <v>0.26086999999999999</v>
      </c>
      <c r="Y397">
        <v>0.47916700000000001</v>
      </c>
      <c r="Z397">
        <v>0.33152199999999998</v>
      </c>
      <c r="AA397">
        <v>0.36825400000000003</v>
      </c>
      <c r="AB397">
        <v>0.31107800000000002</v>
      </c>
      <c r="AC397">
        <v>0.69977599999999995</v>
      </c>
      <c r="AD397">
        <v>0.14285700000000001</v>
      </c>
      <c r="AE397">
        <v>4.7951499999999996</v>
      </c>
      <c r="AF397">
        <v>0.29245300000000002</v>
      </c>
      <c r="AH397">
        <v>-0.15406500000000001</v>
      </c>
      <c r="AI397">
        <v>42.608699999999999</v>
      </c>
      <c r="AJ397">
        <v>-2.2299799999999999</v>
      </c>
      <c r="AK397">
        <v>98.058099999999996</v>
      </c>
      <c r="AL397">
        <v>-0.15406500000000001</v>
      </c>
      <c r="AM397">
        <v>-1.6</v>
      </c>
      <c r="AN397">
        <v>-1.0103414058685301</v>
      </c>
      <c r="AO397">
        <v>-0.24785423278808499</v>
      </c>
      <c r="AP397">
        <v>1.1209</v>
      </c>
    </row>
    <row r="398" spans="1:42" x14ac:dyDescent="0.45">
      <c r="A398" t="s">
        <v>628</v>
      </c>
      <c r="B398" t="s">
        <v>36</v>
      </c>
      <c r="C398">
        <v>126</v>
      </c>
      <c r="D398">
        <v>562</v>
      </c>
      <c r="E398">
        <v>493</v>
      </c>
      <c r="F398">
        <v>116</v>
      </c>
      <c r="G398">
        <v>77</v>
      </c>
      <c r="H398">
        <v>28</v>
      </c>
      <c r="I398">
        <v>2</v>
      </c>
      <c r="J398">
        <v>9</v>
      </c>
      <c r="K398">
        <v>66</v>
      </c>
      <c r="L398">
        <v>57</v>
      </c>
      <c r="M398">
        <v>56</v>
      </c>
      <c r="N398">
        <v>1</v>
      </c>
      <c r="O398">
        <v>108</v>
      </c>
      <c r="P398">
        <v>6</v>
      </c>
      <c r="Q398">
        <v>5</v>
      </c>
      <c r="R398">
        <v>2</v>
      </c>
      <c r="S398">
        <v>11</v>
      </c>
      <c r="T398">
        <v>5</v>
      </c>
      <c r="U398">
        <v>6</v>
      </c>
      <c r="V398">
        <v>0.235294</v>
      </c>
      <c r="W398">
        <v>9.9644099999999999E-2</v>
      </c>
      <c r="X398">
        <v>0.19217100000000001</v>
      </c>
      <c r="Y398">
        <v>0.51851899999999995</v>
      </c>
      <c r="Z398">
        <v>0.317857</v>
      </c>
      <c r="AA398">
        <v>0.35497000000000001</v>
      </c>
      <c r="AB398">
        <v>0.29800700000000002</v>
      </c>
      <c r="AC398">
        <v>0.67282699999999995</v>
      </c>
      <c r="AD398">
        <v>0.119675</v>
      </c>
      <c r="AE398">
        <v>3.5619100000000001</v>
      </c>
      <c r="AF398">
        <v>0.28083999999999998</v>
      </c>
      <c r="AH398">
        <v>-2.59578</v>
      </c>
      <c r="AI398">
        <v>58.969900000000003</v>
      </c>
      <c r="AJ398">
        <v>-9.5064799999999998</v>
      </c>
      <c r="AK398">
        <v>89.709699999999998</v>
      </c>
      <c r="AL398">
        <v>-2.59578</v>
      </c>
      <c r="AM398">
        <v>-0.4</v>
      </c>
      <c r="AN398">
        <v>-9.5251758098602295</v>
      </c>
      <c r="AO398">
        <v>1.6649616658687501</v>
      </c>
      <c r="AP398">
        <v>1.11961</v>
      </c>
    </row>
    <row r="399" spans="1:42" x14ac:dyDescent="0.45">
      <c r="A399" t="s">
        <v>629</v>
      </c>
      <c r="C399">
        <v>121</v>
      </c>
      <c r="D399">
        <v>463</v>
      </c>
      <c r="E399">
        <v>428</v>
      </c>
      <c r="F399">
        <v>107</v>
      </c>
      <c r="G399">
        <v>74</v>
      </c>
      <c r="H399">
        <v>21</v>
      </c>
      <c r="I399">
        <v>1</v>
      </c>
      <c r="J399">
        <v>11</v>
      </c>
      <c r="K399">
        <v>53</v>
      </c>
      <c r="L399">
        <v>46</v>
      </c>
      <c r="M399">
        <v>25</v>
      </c>
      <c r="N399">
        <v>0</v>
      </c>
      <c r="O399">
        <v>99</v>
      </c>
      <c r="P399">
        <v>5</v>
      </c>
      <c r="Q399">
        <v>5</v>
      </c>
      <c r="R399">
        <v>0</v>
      </c>
      <c r="S399">
        <v>14</v>
      </c>
      <c r="T399">
        <v>2</v>
      </c>
      <c r="U399">
        <v>1</v>
      </c>
      <c r="V399">
        <v>0.25</v>
      </c>
      <c r="W399">
        <v>5.3995700000000001E-2</v>
      </c>
      <c r="X399">
        <v>0.21382300000000001</v>
      </c>
      <c r="Y399">
        <v>0.252525</v>
      </c>
      <c r="Z399">
        <v>0.29589599999999999</v>
      </c>
      <c r="AA399">
        <v>0.38084099999999999</v>
      </c>
      <c r="AB399">
        <v>0.29388399999999998</v>
      </c>
      <c r="AC399">
        <v>0.67673700000000003</v>
      </c>
      <c r="AD399">
        <v>0.13084100000000001</v>
      </c>
      <c r="AE399">
        <v>3.23407</v>
      </c>
      <c r="AF399">
        <v>0.29721399999999998</v>
      </c>
      <c r="AH399">
        <v>-0.823411</v>
      </c>
      <c r="AI399">
        <v>46.996499999999997</v>
      </c>
      <c r="AJ399">
        <v>-9.4173200000000001</v>
      </c>
      <c r="AK399">
        <v>84.453599999999994</v>
      </c>
      <c r="AL399">
        <v>-0.823411</v>
      </c>
      <c r="AM399">
        <v>3.2</v>
      </c>
      <c r="AN399">
        <v>-9.4481276273727399</v>
      </c>
      <c r="AO399">
        <v>4.9012051820754996</v>
      </c>
      <c r="AP399">
        <v>1.1147100000000001</v>
      </c>
    </row>
    <row r="400" spans="1:42" x14ac:dyDescent="0.45">
      <c r="A400" t="s">
        <v>630</v>
      </c>
      <c r="B400" t="s">
        <v>132</v>
      </c>
      <c r="C400">
        <v>126</v>
      </c>
      <c r="D400">
        <v>452</v>
      </c>
      <c r="E400">
        <v>405</v>
      </c>
      <c r="F400">
        <v>99</v>
      </c>
      <c r="G400">
        <v>65</v>
      </c>
      <c r="H400">
        <v>19</v>
      </c>
      <c r="I400">
        <v>5</v>
      </c>
      <c r="J400">
        <v>10</v>
      </c>
      <c r="K400">
        <v>57</v>
      </c>
      <c r="L400">
        <v>37</v>
      </c>
      <c r="M400">
        <v>38</v>
      </c>
      <c r="N400">
        <v>0</v>
      </c>
      <c r="O400">
        <v>98</v>
      </c>
      <c r="P400">
        <v>4</v>
      </c>
      <c r="Q400">
        <v>3</v>
      </c>
      <c r="R400">
        <v>2</v>
      </c>
      <c r="S400">
        <v>4</v>
      </c>
      <c r="T400">
        <v>10</v>
      </c>
      <c r="U400">
        <v>4</v>
      </c>
      <c r="V400">
        <v>0.24444399999999999</v>
      </c>
      <c r="W400">
        <v>8.4070800000000001E-2</v>
      </c>
      <c r="X400">
        <v>0.21681400000000001</v>
      </c>
      <c r="Y400">
        <v>0.38775500000000002</v>
      </c>
      <c r="Z400">
        <v>0.31333299999999997</v>
      </c>
      <c r="AA400">
        <v>0.390123</v>
      </c>
      <c r="AB400">
        <v>0.30717800000000001</v>
      </c>
      <c r="AC400">
        <v>0.703457</v>
      </c>
      <c r="AD400">
        <v>0.145679</v>
      </c>
      <c r="AE400">
        <v>6.1852499999999999</v>
      </c>
      <c r="AF400">
        <v>0.29666700000000001</v>
      </c>
      <c r="AH400">
        <v>-0.51275999999999999</v>
      </c>
      <c r="AI400">
        <v>50.8703</v>
      </c>
      <c r="AJ400">
        <v>-4.20322</v>
      </c>
      <c r="AK400">
        <v>93.6678</v>
      </c>
      <c r="AL400">
        <v>-0.51275999999999999</v>
      </c>
      <c r="AM400">
        <v>-1.9</v>
      </c>
      <c r="AN400">
        <v>-3.9422106742858798</v>
      </c>
      <c r="AO400">
        <v>-0.239212155342102</v>
      </c>
      <c r="AP400">
        <v>1.1138999999999999</v>
      </c>
    </row>
    <row r="401" spans="1:42" x14ac:dyDescent="0.45">
      <c r="A401" t="s">
        <v>631</v>
      </c>
      <c r="B401" t="s">
        <v>58</v>
      </c>
      <c r="C401">
        <v>95</v>
      </c>
      <c r="D401">
        <v>355</v>
      </c>
      <c r="E401">
        <v>325</v>
      </c>
      <c r="F401">
        <v>86</v>
      </c>
      <c r="G401">
        <v>59</v>
      </c>
      <c r="H401">
        <v>21</v>
      </c>
      <c r="I401">
        <v>1</v>
      </c>
      <c r="J401">
        <v>5</v>
      </c>
      <c r="K401">
        <v>42</v>
      </c>
      <c r="L401">
        <v>41</v>
      </c>
      <c r="M401">
        <v>24</v>
      </c>
      <c r="N401">
        <v>1</v>
      </c>
      <c r="O401">
        <v>60</v>
      </c>
      <c r="P401">
        <v>4</v>
      </c>
      <c r="Q401">
        <v>2</v>
      </c>
      <c r="R401">
        <v>0</v>
      </c>
      <c r="S401">
        <v>7</v>
      </c>
      <c r="T401">
        <v>4</v>
      </c>
      <c r="U401">
        <v>2</v>
      </c>
      <c r="V401">
        <v>0.26461499999999999</v>
      </c>
      <c r="W401">
        <v>6.7605600000000002E-2</v>
      </c>
      <c r="X401">
        <v>0.169014</v>
      </c>
      <c r="Y401">
        <v>0.4</v>
      </c>
      <c r="Z401">
        <v>0.321127</v>
      </c>
      <c r="AA401">
        <v>0.38153799999999999</v>
      </c>
      <c r="AB401">
        <v>0.30702800000000002</v>
      </c>
      <c r="AC401">
        <v>0.70266499999999998</v>
      </c>
      <c r="AD401">
        <v>0.116923</v>
      </c>
      <c r="AE401">
        <v>3.8847800000000001</v>
      </c>
      <c r="AF401">
        <v>0.30915999999999999</v>
      </c>
      <c r="AH401">
        <v>-0.70679700000000001</v>
      </c>
      <c r="AI401">
        <v>39.909199999999998</v>
      </c>
      <c r="AJ401">
        <v>-3.34544</v>
      </c>
      <c r="AK401">
        <v>95.250500000000002</v>
      </c>
      <c r="AL401">
        <v>-0.70679700000000001</v>
      </c>
      <c r="AM401">
        <v>5.7</v>
      </c>
      <c r="AN401">
        <v>-2.7270622849464399</v>
      </c>
      <c r="AO401">
        <v>1.78686046600341</v>
      </c>
      <c r="AP401">
        <v>1.1085799999999999</v>
      </c>
    </row>
    <row r="402" spans="1:42" x14ac:dyDescent="0.45">
      <c r="A402" t="s">
        <v>283</v>
      </c>
      <c r="B402" t="s">
        <v>25</v>
      </c>
      <c r="C402">
        <v>109</v>
      </c>
      <c r="D402">
        <v>458</v>
      </c>
      <c r="E402">
        <v>398</v>
      </c>
      <c r="F402">
        <v>93</v>
      </c>
      <c r="G402">
        <v>57</v>
      </c>
      <c r="H402">
        <v>17</v>
      </c>
      <c r="I402">
        <v>1</v>
      </c>
      <c r="J402">
        <v>18</v>
      </c>
      <c r="K402">
        <v>52</v>
      </c>
      <c r="L402">
        <v>56</v>
      </c>
      <c r="M402">
        <v>41</v>
      </c>
      <c r="N402">
        <v>3</v>
      </c>
      <c r="O402">
        <v>93</v>
      </c>
      <c r="P402">
        <v>17</v>
      </c>
      <c r="Q402">
        <v>2</v>
      </c>
      <c r="R402">
        <v>0</v>
      </c>
      <c r="S402">
        <v>11</v>
      </c>
      <c r="T402">
        <v>2</v>
      </c>
      <c r="U402">
        <v>3</v>
      </c>
      <c r="V402">
        <v>0.23366799999999999</v>
      </c>
      <c r="W402">
        <v>8.9519600000000005E-2</v>
      </c>
      <c r="X402">
        <v>0.20305699999999999</v>
      </c>
      <c r="Y402">
        <v>0.44085999999999997</v>
      </c>
      <c r="Z402">
        <v>0.32969399999999999</v>
      </c>
      <c r="AA402">
        <v>0.41708499999999998</v>
      </c>
      <c r="AB402">
        <v>0.32500600000000002</v>
      </c>
      <c r="AC402">
        <v>0.74678</v>
      </c>
      <c r="AD402">
        <v>0.183417</v>
      </c>
      <c r="AE402">
        <v>2.5874000000000001</v>
      </c>
      <c r="AF402">
        <v>0.25951600000000002</v>
      </c>
      <c r="AH402">
        <v>-1.7292099999999999</v>
      </c>
      <c r="AI402">
        <v>58.326799999999999</v>
      </c>
      <c r="AJ402">
        <v>2.5221800000000001</v>
      </c>
      <c r="AK402">
        <v>108.377</v>
      </c>
      <c r="AL402">
        <v>-1.7292099999999999</v>
      </c>
      <c r="AM402">
        <v>1.1000000000000001</v>
      </c>
      <c r="AN402">
        <v>2.8680844306945801</v>
      </c>
      <c r="AO402">
        <v>-7.3141683340072596</v>
      </c>
      <c r="AP402">
        <v>1.1078300000000001</v>
      </c>
    </row>
    <row r="403" spans="1:42" x14ac:dyDescent="0.45">
      <c r="A403" t="s">
        <v>632</v>
      </c>
      <c r="B403" t="s">
        <v>32</v>
      </c>
      <c r="C403">
        <v>112</v>
      </c>
      <c r="D403">
        <v>384</v>
      </c>
      <c r="E403">
        <v>335</v>
      </c>
      <c r="F403">
        <v>82</v>
      </c>
      <c r="G403">
        <v>56</v>
      </c>
      <c r="H403">
        <v>18</v>
      </c>
      <c r="I403">
        <v>2</v>
      </c>
      <c r="J403">
        <v>6</v>
      </c>
      <c r="K403">
        <v>45</v>
      </c>
      <c r="L403">
        <v>34</v>
      </c>
      <c r="M403">
        <v>27</v>
      </c>
      <c r="N403">
        <v>1</v>
      </c>
      <c r="O403">
        <v>84</v>
      </c>
      <c r="P403">
        <v>13</v>
      </c>
      <c r="Q403">
        <v>2</v>
      </c>
      <c r="R403">
        <v>7</v>
      </c>
      <c r="S403">
        <v>4</v>
      </c>
      <c r="T403">
        <v>14</v>
      </c>
      <c r="U403">
        <v>4</v>
      </c>
      <c r="V403">
        <v>0.24477599999999999</v>
      </c>
      <c r="W403">
        <v>7.03125E-2</v>
      </c>
      <c r="X403">
        <v>0.21875</v>
      </c>
      <c r="Y403">
        <v>0.32142900000000002</v>
      </c>
      <c r="Z403">
        <v>0.32360699999999998</v>
      </c>
      <c r="AA403">
        <v>0.36417899999999997</v>
      </c>
      <c r="AB403">
        <v>0.304531</v>
      </c>
      <c r="AC403">
        <v>0.68778700000000004</v>
      </c>
      <c r="AD403">
        <v>0.119403</v>
      </c>
      <c r="AE403">
        <v>6.1956100000000003</v>
      </c>
      <c r="AF403">
        <v>0.30769200000000002</v>
      </c>
      <c r="AH403">
        <v>0.37970100000000001</v>
      </c>
      <c r="AI403">
        <v>42.373199999999997</v>
      </c>
      <c r="AJ403">
        <v>-4.4149900000000004</v>
      </c>
      <c r="AK403">
        <v>88.900099999999995</v>
      </c>
      <c r="AL403">
        <v>0.37970100000000001</v>
      </c>
      <c r="AM403">
        <v>1.5</v>
      </c>
      <c r="AN403">
        <v>-4.9007406234741202</v>
      </c>
      <c r="AO403">
        <v>2.9109346866607599</v>
      </c>
      <c r="AP403">
        <v>1.10619</v>
      </c>
    </row>
    <row r="404" spans="1:42" x14ac:dyDescent="0.45">
      <c r="A404" t="s">
        <v>633</v>
      </c>
      <c r="B404" t="s">
        <v>28</v>
      </c>
      <c r="C404">
        <v>118</v>
      </c>
      <c r="D404">
        <v>428</v>
      </c>
      <c r="E404">
        <v>376</v>
      </c>
      <c r="F404">
        <v>87</v>
      </c>
      <c r="G404">
        <v>53</v>
      </c>
      <c r="H404">
        <v>19</v>
      </c>
      <c r="I404">
        <v>2</v>
      </c>
      <c r="J404">
        <v>13</v>
      </c>
      <c r="K404">
        <v>54</v>
      </c>
      <c r="L404">
        <v>52</v>
      </c>
      <c r="M404">
        <v>45</v>
      </c>
      <c r="N404">
        <v>2</v>
      </c>
      <c r="O404">
        <v>137</v>
      </c>
      <c r="P404">
        <v>5</v>
      </c>
      <c r="Q404">
        <v>2</v>
      </c>
      <c r="R404">
        <v>0</v>
      </c>
      <c r="S404">
        <v>4</v>
      </c>
      <c r="T404">
        <v>12</v>
      </c>
      <c r="U404">
        <v>2</v>
      </c>
      <c r="V404">
        <v>0.23138300000000001</v>
      </c>
      <c r="W404">
        <v>0.10514</v>
      </c>
      <c r="X404">
        <v>0.32009300000000002</v>
      </c>
      <c r="Y404">
        <v>0.32846700000000001</v>
      </c>
      <c r="Z404">
        <v>0.32009300000000002</v>
      </c>
      <c r="AA404">
        <v>0.39627699999999999</v>
      </c>
      <c r="AB404">
        <v>0.31256</v>
      </c>
      <c r="AC404">
        <v>0.71636999999999995</v>
      </c>
      <c r="AD404">
        <v>0.16489400000000001</v>
      </c>
      <c r="AE404">
        <v>5.8505900000000004</v>
      </c>
      <c r="AF404">
        <v>0.32456099999999999</v>
      </c>
      <c r="AH404">
        <v>0.77762600000000004</v>
      </c>
      <c r="AI404">
        <v>50.082599999999999</v>
      </c>
      <c r="AJ404">
        <v>-2.0667200000000001</v>
      </c>
      <c r="AK404">
        <v>97.047499999999999</v>
      </c>
      <c r="AL404">
        <v>0.77762600000000004</v>
      </c>
      <c r="AM404">
        <v>2</v>
      </c>
      <c r="AN404">
        <v>-0.78788310289382901</v>
      </c>
      <c r="AO404">
        <v>-2.71781301498413</v>
      </c>
      <c r="AP404">
        <v>1.1045100000000001</v>
      </c>
    </row>
    <row r="405" spans="1:42" x14ac:dyDescent="0.45">
      <c r="A405" t="s">
        <v>634</v>
      </c>
      <c r="B405" t="s">
        <v>67</v>
      </c>
      <c r="C405">
        <v>98</v>
      </c>
      <c r="D405">
        <v>439</v>
      </c>
      <c r="E405">
        <v>368</v>
      </c>
      <c r="F405">
        <v>71</v>
      </c>
      <c r="G405">
        <v>42</v>
      </c>
      <c r="H405">
        <v>11</v>
      </c>
      <c r="I405">
        <v>6</v>
      </c>
      <c r="J405">
        <v>12</v>
      </c>
      <c r="K405">
        <v>61</v>
      </c>
      <c r="L405">
        <v>49</v>
      </c>
      <c r="M405">
        <v>63</v>
      </c>
      <c r="N405">
        <v>0</v>
      </c>
      <c r="O405">
        <v>159</v>
      </c>
      <c r="P405">
        <v>5</v>
      </c>
      <c r="Q405">
        <v>3</v>
      </c>
      <c r="R405">
        <v>0</v>
      </c>
      <c r="S405">
        <v>3</v>
      </c>
      <c r="T405">
        <v>9</v>
      </c>
      <c r="U405">
        <v>4</v>
      </c>
      <c r="V405">
        <v>0.192935</v>
      </c>
      <c r="W405">
        <v>0.143508</v>
      </c>
      <c r="X405">
        <v>0.36218699999999998</v>
      </c>
      <c r="Y405">
        <v>0.39622600000000002</v>
      </c>
      <c r="Z405">
        <v>0.31662899999999999</v>
      </c>
      <c r="AA405">
        <v>0.35326099999999999</v>
      </c>
      <c r="AB405">
        <v>0.29995899999999998</v>
      </c>
      <c r="AC405">
        <v>0.66988999999999999</v>
      </c>
      <c r="AD405">
        <v>0.160326</v>
      </c>
      <c r="AE405">
        <v>6.7307499999999996</v>
      </c>
      <c r="AF405">
        <v>0.29499999999999998</v>
      </c>
      <c r="AH405">
        <v>-0.73587599999999997</v>
      </c>
      <c r="AI405">
        <v>46.775500000000001</v>
      </c>
      <c r="AJ405">
        <v>-6.7140700000000004</v>
      </c>
      <c r="AK405">
        <v>90.2483</v>
      </c>
      <c r="AL405">
        <v>-0.73587599999999997</v>
      </c>
      <c r="AM405">
        <v>0.4</v>
      </c>
      <c r="AN405">
        <v>-5.8654104471206603</v>
      </c>
      <c r="AO405">
        <v>2.0130217373371102</v>
      </c>
      <c r="AP405">
        <v>1.1026800000000001</v>
      </c>
    </row>
    <row r="406" spans="1:42" x14ac:dyDescent="0.45">
      <c r="A406" t="s">
        <v>635</v>
      </c>
      <c r="B406" t="s">
        <v>28</v>
      </c>
      <c r="C406">
        <v>116</v>
      </c>
      <c r="D406">
        <v>511</v>
      </c>
      <c r="E406">
        <v>447</v>
      </c>
      <c r="F406">
        <v>95</v>
      </c>
      <c r="G406">
        <v>70</v>
      </c>
      <c r="H406">
        <v>16</v>
      </c>
      <c r="I406">
        <v>4</v>
      </c>
      <c r="J406">
        <v>5</v>
      </c>
      <c r="K406">
        <v>57</v>
      </c>
      <c r="L406">
        <v>48</v>
      </c>
      <c r="M406">
        <v>51</v>
      </c>
      <c r="N406">
        <v>1</v>
      </c>
      <c r="O406">
        <v>129</v>
      </c>
      <c r="P406">
        <v>10</v>
      </c>
      <c r="Q406">
        <v>3</v>
      </c>
      <c r="R406">
        <v>0</v>
      </c>
      <c r="S406">
        <v>9</v>
      </c>
      <c r="T406">
        <v>27</v>
      </c>
      <c r="U406">
        <v>3</v>
      </c>
      <c r="V406">
        <v>0.21252799999999999</v>
      </c>
      <c r="W406">
        <v>9.9804299999999999E-2</v>
      </c>
      <c r="X406">
        <v>0.252446</v>
      </c>
      <c r="Y406">
        <v>0.39534900000000001</v>
      </c>
      <c r="Z406">
        <v>0.305284</v>
      </c>
      <c r="AA406">
        <v>0.29977599999999999</v>
      </c>
      <c r="AB406">
        <v>0.27456599999999998</v>
      </c>
      <c r="AC406">
        <v>0.60506000000000004</v>
      </c>
      <c r="AD406">
        <v>8.7248300000000001E-2</v>
      </c>
      <c r="AE406">
        <v>7.06752</v>
      </c>
      <c r="AF406">
        <v>0.28481000000000001</v>
      </c>
      <c r="AH406">
        <v>3.1320999999999999</v>
      </c>
      <c r="AI406">
        <v>43.670699999999997</v>
      </c>
      <c r="AJ406">
        <v>-18.591699999999999</v>
      </c>
      <c r="AK406">
        <v>71.576899999999995</v>
      </c>
      <c r="AL406">
        <v>3.1320999999999999</v>
      </c>
      <c r="AM406">
        <v>6.6</v>
      </c>
      <c r="AN406">
        <v>-14.861197710037199</v>
      </c>
      <c r="AO406">
        <v>8.4775719642639107</v>
      </c>
      <c r="AP406">
        <v>1.0995200000000001</v>
      </c>
    </row>
    <row r="407" spans="1:42" x14ac:dyDescent="0.45">
      <c r="A407" t="s">
        <v>636</v>
      </c>
      <c r="B407" t="s">
        <v>76</v>
      </c>
      <c r="C407">
        <v>67</v>
      </c>
      <c r="D407">
        <v>264</v>
      </c>
      <c r="E407">
        <v>224</v>
      </c>
      <c r="F407">
        <v>57</v>
      </c>
      <c r="G407">
        <v>37</v>
      </c>
      <c r="H407">
        <v>12</v>
      </c>
      <c r="I407">
        <v>2</v>
      </c>
      <c r="J407">
        <v>6</v>
      </c>
      <c r="K407">
        <v>36</v>
      </c>
      <c r="L407">
        <v>34</v>
      </c>
      <c r="M407">
        <v>24</v>
      </c>
      <c r="N407">
        <v>0</v>
      </c>
      <c r="O407">
        <v>69</v>
      </c>
      <c r="P407">
        <v>9</v>
      </c>
      <c r="Q407">
        <v>2</v>
      </c>
      <c r="R407">
        <v>5</v>
      </c>
      <c r="S407">
        <v>2</v>
      </c>
      <c r="T407">
        <v>8</v>
      </c>
      <c r="U407">
        <v>2</v>
      </c>
      <c r="V407">
        <v>0.25446400000000002</v>
      </c>
      <c r="W407">
        <v>9.0909100000000007E-2</v>
      </c>
      <c r="X407">
        <v>0.26136399999999999</v>
      </c>
      <c r="Y407">
        <v>0.34782600000000002</v>
      </c>
      <c r="Z407">
        <v>0.34749000000000002</v>
      </c>
      <c r="AA407">
        <v>0.40625</v>
      </c>
      <c r="AB407">
        <v>0.33195799999999998</v>
      </c>
      <c r="AC407">
        <v>0.75373999999999997</v>
      </c>
      <c r="AD407">
        <v>0.151786</v>
      </c>
      <c r="AE407">
        <v>6.6337200000000003</v>
      </c>
      <c r="AF407">
        <v>0.33774799999999999</v>
      </c>
      <c r="AH407">
        <v>0.21648500000000001</v>
      </c>
      <c r="AI407">
        <v>35.145000000000003</v>
      </c>
      <c r="AJ407">
        <v>2.9780899999999999</v>
      </c>
      <c r="AK407">
        <v>104.95</v>
      </c>
      <c r="AL407">
        <v>0.21648500000000001</v>
      </c>
      <c r="AM407">
        <v>-0.7</v>
      </c>
      <c r="AN407">
        <v>1.7821974903345099</v>
      </c>
      <c r="AO407">
        <v>0.27001762390136702</v>
      </c>
      <c r="AP407">
        <v>1.09877</v>
      </c>
    </row>
    <row r="408" spans="1:42" x14ac:dyDescent="0.45">
      <c r="A408" t="s">
        <v>637</v>
      </c>
      <c r="B408" t="s">
        <v>132</v>
      </c>
      <c r="C408">
        <v>116</v>
      </c>
      <c r="D408">
        <v>432</v>
      </c>
      <c r="E408">
        <v>396</v>
      </c>
      <c r="F408">
        <v>103</v>
      </c>
      <c r="G408">
        <v>67</v>
      </c>
      <c r="H408">
        <v>24</v>
      </c>
      <c r="I408">
        <v>2</v>
      </c>
      <c r="J408">
        <v>10</v>
      </c>
      <c r="K408">
        <v>49</v>
      </c>
      <c r="L408">
        <v>47</v>
      </c>
      <c r="M408">
        <v>31</v>
      </c>
      <c r="N408">
        <v>0</v>
      </c>
      <c r="O408">
        <v>74</v>
      </c>
      <c r="P408">
        <v>3</v>
      </c>
      <c r="Q408">
        <v>1</v>
      </c>
      <c r="R408">
        <v>1</v>
      </c>
      <c r="S408">
        <v>6</v>
      </c>
      <c r="T408">
        <v>3</v>
      </c>
      <c r="U408">
        <v>1</v>
      </c>
      <c r="V408">
        <v>0.26010100000000003</v>
      </c>
      <c r="W408">
        <v>7.1759299999999998E-2</v>
      </c>
      <c r="X408">
        <v>0.171296</v>
      </c>
      <c r="Y408">
        <v>0.41891899999999999</v>
      </c>
      <c r="Z408">
        <v>0.31786500000000001</v>
      </c>
      <c r="AA408">
        <v>0.40656599999999998</v>
      </c>
      <c r="AB408">
        <v>0.31533600000000001</v>
      </c>
      <c r="AC408">
        <v>0.72443100000000005</v>
      </c>
      <c r="AD408">
        <v>0.14646500000000001</v>
      </c>
      <c r="AE408">
        <v>3.9162499999999998</v>
      </c>
      <c r="AF408">
        <v>0.29712499999999997</v>
      </c>
      <c r="AH408">
        <v>-0.60029600000000005</v>
      </c>
      <c r="AI408">
        <v>51.546599999999998</v>
      </c>
      <c r="AJ408">
        <v>-1.09013</v>
      </c>
      <c r="AK408">
        <v>99.322699999999998</v>
      </c>
      <c r="AL408">
        <v>-0.60029600000000005</v>
      </c>
      <c r="AM408">
        <v>-4.3</v>
      </c>
      <c r="AN408">
        <v>-0.95088833570480302</v>
      </c>
      <c r="AO408">
        <v>-2.7126985788345301</v>
      </c>
      <c r="AP408">
        <v>1.0978000000000001</v>
      </c>
    </row>
    <row r="409" spans="1:42" x14ac:dyDescent="0.45">
      <c r="A409" t="s">
        <v>638</v>
      </c>
      <c r="B409" t="s">
        <v>74</v>
      </c>
      <c r="C409">
        <v>102</v>
      </c>
      <c r="D409">
        <v>367</v>
      </c>
      <c r="E409">
        <v>320</v>
      </c>
      <c r="F409">
        <v>80</v>
      </c>
      <c r="G409">
        <v>51</v>
      </c>
      <c r="H409">
        <v>15</v>
      </c>
      <c r="I409">
        <v>1</v>
      </c>
      <c r="J409">
        <v>13</v>
      </c>
      <c r="K409">
        <v>42</v>
      </c>
      <c r="L409">
        <v>55</v>
      </c>
      <c r="M409">
        <v>40</v>
      </c>
      <c r="N409">
        <v>2</v>
      </c>
      <c r="O409">
        <v>79</v>
      </c>
      <c r="P409">
        <v>5</v>
      </c>
      <c r="Q409">
        <v>2</v>
      </c>
      <c r="R409">
        <v>0</v>
      </c>
      <c r="S409">
        <v>4</v>
      </c>
      <c r="T409">
        <v>15</v>
      </c>
      <c r="U409">
        <v>4</v>
      </c>
      <c r="V409">
        <v>0.25</v>
      </c>
      <c r="W409">
        <v>0.10899200000000001</v>
      </c>
      <c r="X409">
        <v>0.21525900000000001</v>
      </c>
      <c r="Y409">
        <v>0.50632900000000003</v>
      </c>
      <c r="Z409">
        <v>0.34059899999999999</v>
      </c>
      <c r="AA409">
        <v>0.42499999999999999</v>
      </c>
      <c r="AB409">
        <v>0.33249899999999999</v>
      </c>
      <c r="AC409">
        <v>0.76559900000000003</v>
      </c>
      <c r="AD409">
        <v>0.17499999999999999</v>
      </c>
      <c r="AE409">
        <v>5.0663499999999999</v>
      </c>
      <c r="AF409">
        <v>0.29130400000000001</v>
      </c>
      <c r="AH409">
        <v>0.58740599999999998</v>
      </c>
      <c r="AI409">
        <v>49.021900000000002</v>
      </c>
      <c r="AJ409">
        <v>4.30511</v>
      </c>
      <c r="AK409">
        <v>102.926</v>
      </c>
      <c r="AL409">
        <v>0.58740599999999998</v>
      </c>
      <c r="AM409">
        <v>0.6</v>
      </c>
      <c r="AN409">
        <v>1.9175883531570399</v>
      </c>
      <c r="AO409">
        <v>-3.4454144239425601</v>
      </c>
      <c r="AP409">
        <v>1.0945</v>
      </c>
    </row>
    <row r="410" spans="1:42" x14ac:dyDescent="0.45">
      <c r="A410" t="s">
        <v>639</v>
      </c>
      <c r="B410" t="s">
        <v>104</v>
      </c>
      <c r="C410">
        <v>76</v>
      </c>
      <c r="D410">
        <v>295</v>
      </c>
      <c r="E410">
        <v>271</v>
      </c>
      <c r="F410">
        <v>68</v>
      </c>
      <c r="G410">
        <v>51</v>
      </c>
      <c r="H410">
        <v>12</v>
      </c>
      <c r="I410">
        <v>0</v>
      </c>
      <c r="J410">
        <v>5</v>
      </c>
      <c r="K410">
        <v>28</v>
      </c>
      <c r="L410">
        <v>30</v>
      </c>
      <c r="M410">
        <v>21</v>
      </c>
      <c r="N410">
        <v>0</v>
      </c>
      <c r="O410">
        <v>62</v>
      </c>
      <c r="P410">
        <v>1</v>
      </c>
      <c r="Q410">
        <v>2</v>
      </c>
      <c r="R410">
        <v>0</v>
      </c>
      <c r="S410">
        <v>13</v>
      </c>
      <c r="T410">
        <v>0</v>
      </c>
      <c r="U410">
        <v>2</v>
      </c>
      <c r="V410">
        <v>0.25092300000000001</v>
      </c>
      <c r="W410">
        <v>7.1186399999999997E-2</v>
      </c>
      <c r="X410">
        <v>0.21016899999999999</v>
      </c>
      <c r="Y410">
        <v>0.33871000000000001</v>
      </c>
      <c r="Z410">
        <v>0.305085</v>
      </c>
      <c r="AA410">
        <v>0.35055399999999998</v>
      </c>
      <c r="AB410">
        <v>0.28913499999999998</v>
      </c>
      <c r="AC410">
        <v>0.65563800000000005</v>
      </c>
      <c r="AD410">
        <v>9.9630999999999997E-2</v>
      </c>
      <c r="AE410">
        <v>1.6815500000000001</v>
      </c>
      <c r="AF410">
        <v>0.30582500000000001</v>
      </c>
      <c r="AH410">
        <v>-1.40663</v>
      </c>
      <c r="AI410">
        <v>28.7804</v>
      </c>
      <c r="AJ410">
        <v>-7.1635900000000001</v>
      </c>
      <c r="AK410">
        <v>77.570599999999999</v>
      </c>
      <c r="AL410">
        <v>-1.40663</v>
      </c>
      <c r="AM410">
        <v>5.0999999999999996</v>
      </c>
      <c r="AN410">
        <v>-9.6036869287490791</v>
      </c>
      <c r="AO410">
        <v>10.519606113433801</v>
      </c>
      <c r="AP410">
        <v>1.0935699999999999</v>
      </c>
    </row>
    <row r="411" spans="1:42" x14ac:dyDescent="0.45">
      <c r="A411" t="s">
        <v>640</v>
      </c>
      <c r="B411" t="s">
        <v>56</v>
      </c>
      <c r="C411">
        <v>120</v>
      </c>
      <c r="D411">
        <v>492</v>
      </c>
      <c r="E411">
        <v>458</v>
      </c>
      <c r="F411">
        <v>106</v>
      </c>
      <c r="G411">
        <v>63</v>
      </c>
      <c r="H411">
        <v>21</v>
      </c>
      <c r="I411">
        <v>2</v>
      </c>
      <c r="J411">
        <v>20</v>
      </c>
      <c r="K411">
        <v>59</v>
      </c>
      <c r="L411">
        <v>70</v>
      </c>
      <c r="M411">
        <v>28</v>
      </c>
      <c r="N411">
        <v>2</v>
      </c>
      <c r="O411">
        <v>140</v>
      </c>
      <c r="P411">
        <v>3</v>
      </c>
      <c r="Q411">
        <v>3</v>
      </c>
      <c r="R411">
        <v>0</v>
      </c>
      <c r="S411">
        <v>7</v>
      </c>
      <c r="T411">
        <v>2</v>
      </c>
      <c r="U411">
        <v>1</v>
      </c>
      <c r="V411">
        <v>0.23144100000000001</v>
      </c>
      <c r="W411">
        <v>5.6910599999999999E-2</v>
      </c>
      <c r="X411">
        <v>0.284553</v>
      </c>
      <c r="Y411">
        <v>0.2</v>
      </c>
      <c r="Z411">
        <v>0.27845500000000001</v>
      </c>
      <c r="AA411">
        <v>0.41703099999999999</v>
      </c>
      <c r="AB411">
        <v>0.29634700000000003</v>
      </c>
      <c r="AC411">
        <v>0.69548600000000005</v>
      </c>
      <c r="AD411">
        <v>0.18559</v>
      </c>
      <c r="AE411">
        <v>3.7130999999999998</v>
      </c>
      <c r="AF411">
        <v>0.28571400000000002</v>
      </c>
      <c r="AH411">
        <v>-0.73094899999999996</v>
      </c>
      <c r="AI411">
        <v>50.946599999999997</v>
      </c>
      <c r="AJ411">
        <v>-9.0007800000000007</v>
      </c>
      <c r="AK411">
        <v>88.751099999999994</v>
      </c>
      <c r="AL411">
        <v>-0.73094899999999996</v>
      </c>
      <c r="AM411">
        <v>-0.2</v>
      </c>
      <c r="AN411">
        <v>-7.3624000549316397</v>
      </c>
      <c r="AO411">
        <v>1.60776011645793</v>
      </c>
      <c r="AP411">
        <v>1.09249</v>
      </c>
    </row>
    <row r="412" spans="1:42" x14ac:dyDescent="0.45">
      <c r="A412" t="s">
        <v>641</v>
      </c>
      <c r="B412" t="s">
        <v>76</v>
      </c>
      <c r="C412">
        <v>85</v>
      </c>
      <c r="D412">
        <v>305</v>
      </c>
      <c r="E412">
        <v>283</v>
      </c>
      <c r="F412">
        <v>69</v>
      </c>
      <c r="G412">
        <v>43</v>
      </c>
      <c r="H412">
        <v>14</v>
      </c>
      <c r="I412">
        <v>2</v>
      </c>
      <c r="J412">
        <v>10</v>
      </c>
      <c r="K412">
        <v>39</v>
      </c>
      <c r="L412">
        <v>42</v>
      </c>
      <c r="M412">
        <v>18</v>
      </c>
      <c r="N412">
        <v>1</v>
      </c>
      <c r="O412">
        <v>99</v>
      </c>
      <c r="P412">
        <v>2</v>
      </c>
      <c r="Q412">
        <v>1</v>
      </c>
      <c r="R412">
        <v>1</v>
      </c>
      <c r="S412">
        <v>6</v>
      </c>
      <c r="T412">
        <v>14</v>
      </c>
      <c r="U412">
        <v>2</v>
      </c>
      <c r="V412">
        <v>0.243816</v>
      </c>
      <c r="W412">
        <v>5.9016399999999997E-2</v>
      </c>
      <c r="X412">
        <v>0.32458999999999999</v>
      </c>
      <c r="Y412">
        <v>0.18181800000000001</v>
      </c>
      <c r="Z412">
        <v>0.292763</v>
      </c>
      <c r="AA412">
        <v>0.41342800000000002</v>
      </c>
      <c r="AB412">
        <v>0.30304500000000001</v>
      </c>
      <c r="AC412">
        <v>0.70619100000000001</v>
      </c>
      <c r="AD412">
        <v>0.16961100000000001</v>
      </c>
      <c r="AE412">
        <v>7.0268899999999999</v>
      </c>
      <c r="AF412">
        <v>0.33714300000000003</v>
      </c>
      <c r="AH412">
        <v>1.4781299999999999</v>
      </c>
      <c r="AI412">
        <v>33.279499999999999</v>
      </c>
      <c r="AJ412">
        <v>-3.8829500000000001</v>
      </c>
      <c r="AK412">
        <v>84.9101</v>
      </c>
      <c r="AL412">
        <v>1.4781299999999999</v>
      </c>
      <c r="AM412">
        <v>3.5</v>
      </c>
      <c r="AN412">
        <v>-4.0365488529205296</v>
      </c>
      <c r="AO412">
        <v>4.6206643581390301</v>
      </c>
      <c r="AP412">
        <v>1.09124</v>
      </c>
    </row>
    <row r="413" spans="1:42" x14ac:dyDescent="0.45">
      <c r="A413" t="s">
        <v>642</v>
      </c>
      <c r="B413" t="s">
        <v>139</v>
      </c>
      <c r="C413">
        <v>125</v>
      </c>
      <c r="D413">
        <v>419</v>
      </c>
      <c r="E413">
        <v>371</v>
      </c>
      <c r="F413">
        <v>89</v>
      </c>
      <c r="G413">
        <v>71</v>
      </c>
      <c r="H413">
        <v>13</v>
      </c>
      <c r="I413">
        <v>3</v>
      </c>
      <c r="J413">
        <v>2</v>
      </c>
      <c r="K413">
        <v>49</v>
      </c>
      <c r="L413">
        <v>29</v>
      </c>
      <c r="M413">
        <v>35</v>
      </c>
      <c r="N413">
        <v>0</v>
      </c>
      <c r="O413">
        <v>62</v>
      </c>
      <c r="P413">
        <v>5</v>
      </c>
      <c r="Q413">
        <v>1</v>
      </c>
      <c r="R413">
        <v>7</v>
      </c>
      <c r="S413">
        <v>6</v>
      </c>
      <c r="T413">
        <v>10</v>
      </c>
      <c r="U413">
        <v>3</v>
      </c>
      <c r="V413">
        <v>0.23989199999999999</v>
      </c>
      <c r="W413">
        <v>8.3532200000000001E-2</v>
      </c>
      <c r="X413">
        <v>0.14797099999999999</v>
      </c>
      <c r="Y413">
        <v>0.56451600000000002</v>
      </c>
      <c r="Z413">
        <v>0.31310700000000002</v>
      </c>
      <c r="AA413">
        <v>0.307278</v>
      </c>
      <c r="AB413">
        <v>0.280414</v>
      </c>
      <c r="AC413">
        <v>0.62038400000000005</v>
      </c>
      <c r="AD413">
        <v>6.7385399999999998E-2</v>
      </c>
      <c r="AE413">
        <v>5.6642000000000001</v>
      </c>
      <c r="AF413">
        <v>0.282468</v>
      </c>
      <c r="AH413">
        <v>-0.121503</v>
      </c>
      <c r="AI413">
        <v>37.8429</v>
      </c>
      <c r="AJ413">
        <v>-13.2098</v>
      </c>
      <c r="AK413">
        <v>74.406999999999996</v>
      </c>
      <c r="AL413">
        <v>-0.121503</v>
      </c>
      <c r="AM413">
        <v>8.1</v>
      </c>
      <c r="AN413">
        <v>-12.970453210175</v>
      </c>
      <c r="AO413">
        <v>9.6395359039306605</v>
      </c>
      <c r="AP413">
        <v>1.08694</v>
      </c>
    </row>
    <row r="414" spans="1:42" x14ac:dyDescent="0.45">
      <c r="A414" t="s">
        <v>643</v>
      </c>
      <c r="B414" t="s">
        <v>34</v>
      </c>
      <c r="C414">
        <v>110</v>
      </c>
      <c r="D414">
        <v>444</v>
      </c>
      <c r="E414">
        <v>395</v>
      </c>
      <c r="F414">
        <v>92</v>
      </c>
      <c r="G414">
        <v>56</v>
      </c>
      <c r="H414">
        <v>17</v>
      </c>
      <c r="I414">
        <v>1</v>
      </c>
      <c r="J414">
        <v>18</v>
      </c>
      <c r="K414">
        <v>50</v>
      </c>
      <c r="L414">
        <v>62</v>
      </c>
      <c r="M414">
        <v>40</v>
      </c>
      <c r="N414">
        <v>1</v>
      </c>
      <c r="O414">
        <v>136</v>
      </c>
      <c r="P414">
        <v>6</v>
      </c>
      <c r="Q414">
        <v>3</v>
      </c>
      <c r="R414">
        <v>0</v>
      </c>
      <c r="S414">
        <v>9</v>
      </c>
      <c r="T414">
        <v>3</v>
      </c>
      <c r="U414">
        <v>2</v>
      </c>
      <c r="V414">
        <v>0.23291100000000001</v>
      </c>
      <c r="W414">
        <v>9.0090100000000006E-2</v>
      </c>
      <c r="X414">
        <v>0.30630600000000002</v>
      </c>
      <c r="Y414">
        <v>0.29411799999999999</v>
      </c>
      <c r="Z414">
        <v>0.310811</v>
      </c>
      <c r="AA414">
        <v>0.41772199999999998</v>
      </c>
      <c r="AB414">
        <v>0.315361</v>
      </c>
      <c r="AC414">
        <v>0.72853199999999996</v>
      </c>
      <c r="AD414">
        <v>0.18481</v>
      </c>
      <c r="AE414">
        <v>3.2583000000000002</v>
      </c>
      <c r="AF414">
        <v>0.30327900000000002</v>
      </c>
      <c r="AH414">
        <v>-1.02237</v>
      </c>
      <c r="AI414">
        <v>52.987499999999997</v>
      </c>
      <c r="AJ414">
        <v>-1.1113599999999999</v>
      </c>
      <c r="AK414">
        <v>101.93</v>
      </c>
      <c r="AL414">
        <v>-1.02237</v>
      </c>
      <c r="AM414">
        <v>0.7</v>
      </c>
      <c r="AN414">
        <v>4.4398307800292899E-3</v>
      </c>
      <c r="AO414">
        <v>-4.1941798329353297</v>
      </c>
      <c r="AP414">
        <v>1.0859700000000001</v>
      </c>
    </row>
    <row r="415" spans="1:42" x14ac:dyDescent="0.45">
      <c r="A415" t="s">
        <v>273</v>
      </c>
      <c r="B415" t="s">
        <v>104</v>
      </c>
      <c r="C415">
        <v>141</v>
      </c>
      <c r="D415">
        <v>555</v>
      </c>
      <c r="E415">
        <v>511</v>
      </c>
      <c r="F415">
        <v>137</v>
      </c>
      <c r="G415">
        <v>92</v>
      </c>
      <c r="H415">
        <v>27</v>
      </c>
      <c r="I415">
        <v>1</v>
      </c>
      <c r="J415">
        <v>17</v>
      </c>
      <c r="K415">
        <v>61</v>
      </c>
      <c r="L415">
        <v>68</v>
      </c>
      <c r="M415">
        <v>38</v>
      </c>
      <c r="N415">
        <v>0</v>
      </c>
      <c r="O415">
        <v>125</v>
      </c>
      <c r="P415">
        <v>2</v>
      </c>
      <c r="Q415">
        <v>4</v>
      </c>
      <c r="R415">
        <v>0</v>
      </c>
      <c r="S415">
        <v>14</v>
      </c>
      <c r="T415">
        <v>4</v>
      </c>
      <c r="U415">
        <v>2</v>
      </c>
      <c r="V415">
        <v>0.26810200000000001</v>
      </c>
      <c r="W415">
        <v>6.8468500000000002E-2</v>
      </c>
      <c r="X415">
        <v>0.22522500000000001</v>
      </c>
      <c r="Y415">
        <v>0.30399999999999999</v>
      </c>
      <c r="Z415">
        <v>0.31891900000000001</v>
      </c>
      <c r="AA415">
        <v>0.42465799999999998</v>
      </c>
      <c r="AB415">
        <v>0.32127899999999998</v>
      </c>
      <c r="AC415">
        <v>0.74357600000000001</v>
      </c>
      <c r="AD415">
        <v>0.156556</v>
      </c>
      <c r="AE415">
        <v>3.0981999999999998</v>
      </c>
      <c r="AF415">
        <v>0.321716</v>
      </c>
      <c r="AH415">
        <v>-1.0612299999999999</v>
      </c>
      <c r="AI415">
        <v>68.962100000000007</v>
      </c>
      <c r="AJ415">
        <v>1.3386</v>
      </c>
      <c r="AK415">
        <v>100.06399999999999</v>
      </c>
      <c r="AL415">
        <v>-1.0612299999999999</v>
      </c>
      <c r="AM415">
        <v>-0.9</v>
      </c>
      <c r="AN415">
        <v>-1.01753818616271</v>
      </c>
      <c r="AO415">
        <v>-7.0177248716354299</v>
      </c>
      <c r="AP415">
        <v>1.0843100000000001</v>
      </c>
    </row>
    <row r="416" spans="1:42" x14ac:dyDescent="0.45">
      <c r="A416" t="s">
        <v>644</v>
      </c>
      <c r="B416" t="s">
        <v>34</v>
      </c>
      <c r="C416">
        <v>112</v>
      </c>
      <c r="D416">
        <v>467</v>
      </c>
      <c r="E416">
        <v>428</v>
      </c>
      <c r="F416">
        <v>96</v>
      </c>
      <c r="G416">
        <v>60</v>
      </c>
      <c r="H416">
        <v>18</v>
      </c>
      <c r="I416">
        <v>3</v>
      </c>
      <c r="J416">
        <v>15</v>
      </c>
      <c r="K416">
        <v>57</v>
      </c>
      <c r="L416">
        <v>61</v>
      </c>
      <c r="M416">
        <v>34</v>
      </c>
      <c r="N416">
        <v>1</v>
      </c>
      <c r="O416">
        <v>108</v>
      </c>
      <c r="P416">
        <v>3</v>
      </c>
      <c r="Q416">
        <v>2</v>
      </c>
      <c r="R416">
        <v>0</v>
      </c>
      <c r="S416">
        <v>11</v>
      </c>
      <c r="T416">
        <v>5</v>
      </c>
      <c r="U416">
        <v>3</v>
      </c>
      <c r="V416">
        <v>0.224299</v>
      </c>
      <c r="W416">
        <v>7.2805099999999998E-2</v>
      </c>
      <c r="X416">
        <v>0.231263</v>
      </c>
      <c r="Y416">
        <v>0.31481500000000001</v>
      </c>
      <c r="Z416">
        <v>0.28479700000000002</v>
      </c>
      <c r="AA416">
        <v>0.38551400000000002</v>
      </c>
      <c r="AB416">
        <v>0.290238</v>
      </c>
      <c r="AC416">
        <v>0.67031099999999999</v>
      </c>
      <c r="AD416">
        <v>0.161215</v>
      </c>
      <c r="AE416">
        <v>4.6766100000000002</v>
      </c>
      <c r="AF416">
        <v>0.26384400000000002</v>
      </c>
      <c r="AH416">
        <v>-1.00593</v>
      </c>
      <c r="AI416">
        <v>45.988399999999999</v>
      </c>
      <c r="AJ416">
        <v>-10.912800000000001</v>
      </c>
      <c r="AK416">
        <v>84.5167</v>
      </c>
      <c r="AL416">
        <v>-1.00593</v>
      </c>
      <c r="AM416">
        <v>-3.9</v>
      </c>
      <c r="AN416">
        <v>-9.6698225736618006</v>
      </c>
      <c r="AO416">
        <v>4.6795115470886204</v>
      </c>
      <c r="AP416">
        <v>1.0840399999999999</v>
      </c>
    </row>
    <row r="417" spans="1:42" x14ac:dyDescent="0.45">
      <c r="A417" t="s">
        <v>645</v>
      </c>
      <c r="B417" t="s">
        <v>34</v>
      </c>
      <c r="C417">
        <v>122</v>
      </c>
      <c r="D417">
        <v>433</v>
      </c>
      <c r="E417">
        <v>376</v>
      </c>
      <c r="F417">
        <v>84</v>
      </c>
      <c r="G417">
        <v>54</v>
      </c>
      <c r="H417">
        <v>18</v>
      </c>
      <c r="I417">
        <v>2</v>
      </c>
      <c r="J417">
        <v>10</v>
      </c>
      <c r="K417">
        <v>49</v>
      </c>
      <c r="L417">
        <v>47</v>
      </c>
      <c r="M417">
        <v>46</v>
      </c>
      <c r="N417">
        <v>1</v>
      </c>
      <c r="O417">
        <v>108</v>
      </c>
      <c r="P417">
        <v>5</v>
      </c>
      <c r="Q417">
        <v>4</v>
      </c>
      <c r="R417">
        <v>2</v>
      </c>
      <c r="S417">
        <v>5</v>
      </c>
      <c r="T417">
        <v>3</v>
      </c>
      <c r="U417">
        <v>2</v>
      </c>
      <c r="V417">
        <v>0.22340399999999999</v>
      </c>
      <c r="W417">
        <v>0.106236</v>
      </c>
      <c r="X417">
        <v>0.24942300000000001</v>
      </c>
      <c r="Y417">
        <v>0.42592600000000003</v>
      </c>
      <c r="Z417">
        <v>0.31322499999999998</v>
      </c>
      <c r="AA417">
        <v>0.36170200000000002</v>
      </c>
      <c r="AB417">
        <v>0.298068</v>
      </c>
      <c r="AC417">
        <v>0.67492700000000005</v>
      </c>
      <c r="AD417">
        <v>0.138298</v>
      </c>
      <c r="AE417">
        <v>3.77407</v>
      </c>
      <c r="AF417">
        <v>0.282443</v>
      </c>
      <c r="AH417">
        <v>-1.04549</v>
      </c>
      <c r="AI417">
        <v>45.4559</v>
      </c>
      <c r="AJ417">
        <v>-7.3026400000000002</v>
      </c>
      <c r="AK417">
        <v>89.943700000000007</v>
      </c>
      <c r="AL417">
        <v>-1.04549</v>
      </c>
      <c r="AM417">
        <v>0.8</v>
      </c>
      <c r="AN417">
        <v>-6.2629271745681701</v>
      </c>
      <c r="AO417">
        <v>2.3909758925437901</v>
      </c>
      <c r="AP417">
        <v>1.0804100000000001</v>
      </c>
    </row>
    <row r="418" spans="1:42" x14ac:dyDescent="0.45">
      <c r="A418" t="s">
        <v>646</v>
      </c>
      <c r="B418" t="s">
        <v>113</v>
      </c>
      <c r="C418">
        <v>103</v>
      </c>
      <c r="D418">
        <v>448</v>
      </c>
      <c r="E418">
        <v>418</v>
      </c>
      <c r="F418">
        <v>105</v>
      </c>
      <c r="G418">
        <v>73</v>
      </c>
      <c r="H418">
        <v>22</v>
      </c>
      <c r="I418">
        <v>6</v>
      </c>
      <c r="J418">
        <v>4</v>
      </c>
      <c r="K418">
        <v>51</v>
      </c>
      <c r="L418">
        <v>50</v>
      </c>
      <c r="M418">
        <v>19</v>
      </c>
      <c r="N418">
        <v>0</v>
      </c>
      <c r="O418">
        <v>94</v>
      </c>
      <c r="P418">
        <v>8</v>
      </c>
      <c r="Q418">
        <v>3</v>
      </c>
      <c r="R418">
        <v>0</v>
      </c>
      <c r="S418">
        <v>5</v>
      </c>
      <c r="T418">
        <v>10</v>
      </c>
      <c r="U418">
        <v>5</v>
      </c>
      <c r="V418">
        <v>0.25119599999999997</v>
      </c>
      <c r="W418">
        <v>4.2410700000000003E-2</v>
      </c>
      <c r="X418">
        <v>0.20982100000000001</v>
      </c>
      <c r="Y418">
        <v>0.202128</v>
      </c>
      <c r="Z418">
        <v>0.29464299999999999</v>
      </c>
      <c r="AA418">
        <v>0.36124400000000001</v>
      </c>
      <c r="AB418">
        <v>0.28626699999999999</v>
      </c>
      <c r="AC418">
        <v>0.655887</v>
      </c>
      <c r="AD418">
        <v>0.11004800000000001</v>
      </c>
      <c r="AE418">
        <v>6.2907200000000003</v>
      </c>
      <c r="AF418">
        <v>0.31269400000000003</v>
      </c>
      <c r="AH418">
        <v>-0.88090299999999999</v>
      </c>
      <c r="AI418">
        <v>42.640099999999997</v>
      </c>
      <c r="AJ418">
        <v>-11.946099999999999</v>
      </c>
      <c r="AK418">
        <v>84.041700000000006</v>
      </c>
      <c r="AL418">
        <v>-0.88090299999999999</v>
      </c>
      <c r="AM418">
        <v>3.4</v>
      </c>
      <c r="AN418">
        <v>-9.4473011493682808</v>
      </c>
      <c r="AO418">
        <v>5.0460906028747496</v>
      </c>
      <c r="AP418">
        <v>1.07843</v>
      </c>
    </row>
    <row r="419" spans="1:42" x14ac:dyDescent="0.45">
      <c r="A419" t="s">
        <v>647</v>
      </c>
      <c r="B419" t="s">
        <v>63</v>
      </c>
      <c r="C419">
        <v>81</v>
      </c>
      <c r="D419">
        <v>304</v>
      </c>
      <c r="E419">
        <v>273</v>
      </c>
      <c r="F419">
        <v>69</v>
      </c>
      <c r="G419">
        <v>47</v>
      </c>
      <c r="H419">
        <v>14</v>
      </c>
      <c r="I419">
        <v>2</v>
      </c>
      <c r="J419">
        <v>6</v>
      </c>
      <c r="K419">
        <v>39</v>
      </c>
      <c r="L419">
        <v>37</v>
      </c>
      <c r="M419">
        <v>24</v>
      </c>
      <c r="N419">
        <v>0</v>
      </c>
      <c r="O419">
        <v>99</v>
      </c>
      <c r="P419">
        <v>5</v>
      </c>
      <c r="Q419">
        <v>1</v>
      </c>
      <c r="R419">
        <v>1</v>
      </c>
      <c r="S419">
        <v>4</v>
      </c>
      <c r="T419">
        <v>13</v>
      </c>
      <c r="U419">
        <v>1</v>
      </c>
      <c r="V419">
        <v>0.252747</v>
      </c>
      <c r="W419">
        <v>7.8947400000000001E-2</v>
      </c>
      <c r="X419">
        <v>0.325658</v>
      </c>
      <c r="Y419">
        <v>0.242424</v>
      </c>
      <c r="Z419">
        <v>0.323432</v>
      </c>
      <c r="AA419">
        <v>0.38461499999999998</v>
      </c>
      <c r="AB419">
        <v>0.31150499999999998</v>
      </c>
      <c r="AC419">
        <v>0.70804800000000001</v>
      </c>
      <c r="AD419">
        <v>0.13186800000000001</v>
      </c>
      <c r="AE419">
        <v>6.9691299999999998</v>
      </c>
      <c r="AF419">
        <v>0.37278099999999997</v>
      </c>
      <c r="AH419">
        <v>1.59233</v>
      </c>
      <c r="AI419">
        <v>35.306100000000001</v>
      </c>
      <c r="AJ419">
        <v>-1.7345299999999999</v>
      </c>
      <c r="AK419">
        <v>93.733699999999999</v>
      </c>
      <c r="AL419">
        <v>1.59233</v>
      </c>
      <c r="AM419">
        <v>0.1</v>
      </c>
      <c r="AN419">
        <v>-0.76760673522949197</v>
      </c>
      <c r="AO419">
        <v>1.21698997169733</v>
      </c>
      <c r="AP419">
        <v>1.07762</v>
      </c>
    </row>
    <row r="420" spans="1:42" x14ac:dyDescent="0.45">
      <c r="A420" t="s">
        <v>648</v>
      </c>
      <c r="B420" t="s">
        <v>36</v>
      </c>
      <c r="C420">
        <v>133</v>
      </c>
      <c r="D420">
        <v>575</v>
      </c>
      <c r="E420">
        <v>518</v>
      </c>
      <c r="F420">
        <v>119</v>
      </c>
      <c r="G420">
        <v>82</v>
      </c>
      <c r="H420">
        <v>23</v>
      </c>
      <c r="I420">
        <v>4</v>
      </c>
      <c r="J420">
        <v>10</v>
      </c>
      <c r="K420">
        <v>58</v>
      </c>
      <c r="L420">
        <v>62</v>
      </c>
      <c r="M420">
        <v>38</v>
      </c>
      <c r="N420">
        <v>1</v>
      </c>
      <c r="O420">
        <v>131</v>
      </c>
      <c r="P420">
        <v>8</v>
      </c>
      <c r="Q420">
        <v>4</v>
      </c>
      <c r="R420">
        <v>7</v>
      </c>
      <c r="S420">
        <v>11</v>
      </c>
      <c r="T420">
        <v>7</v>
      </c>
      <c r="U420">
        <v>3</v>
      </c>
      <c r="V420">
        <v>0.22972999999999999</v>
      </c>
      <c r="W420">
        <v>6.6087000000000007E-2</v>
      </c>
      <c r="X420">
        <v>0.227826</v>
      </c>
      <c r="Y420">
        <v>0.290076</v>
      </c>
      <c r="Z420">
        <v>0.290493</v>
      </c>
      <c r="AA420">
        <v>0.34749000000000002</v>
      </c>
      <c r="AB420">
        <v>0.28015400000000001</v>
      </c>
      <c r="AC420">
        <v>0.63798299999999997</v>
      </c>
      <c r="AD420">
        <v>0.117761</v>
      </c>
      <c r="AE420">
        <v>4.90191</v>
      </c>
      <c r="AF420">
        <v>0.28608899999999998</v>
      </c>
      <c r="AH420">
        <v>-0.84478500000000001</v>
      </c>
      <c r="AI420">
        <v>51.808500000000002</v>
      </c>
      <c r="AJ420">
        <v>-18.251899999999999</v>
      </c>
      <c r="AK420">
        <v>77.335499999999996</v>
      </c>
      <c r="AL420">
        <v>-0.84478500000000001</v>
      </c>
      <c r="AM420">
        <v>5.6</v>
      </c>
      <c r="AN420">
        <v>-16.459959089756001</v>
      </c>
      <c r="AO420">
        <v>7.7127277851104701</v>
      </c>
      <c r="AP420">
        <v>1.0751900000000001</v>
      </c>
    </row>
    <row r="421" spans="1:42" x14ac:dyDescent="0.45">
      <c r="A421" t="s">
        <v>649</v>
      </c>
      <c r="B421" t="s">
        <v>149</v>
      </c>
      <c r="C421">
        <v>124</v>
      </c>
      <c r="D421">
        <v>540</v>
      </c>
      <c r="E421">
        <v>479</v>
      </c>
      <c r="F421">
        <v>116</v>
      </c>
      <c r="G421">
        <v>79</v>
      </c>
      <c r="H421">
        <v>23</v>
      </c>
      <c r="I421">
        <v>8</v>
      </c>
      <c r="J421">
        <v>6</v>
      </c>
      <c r="K421">
        <v>67</v>
      </c>
      <c r="L421">
        <v>53</v>
      </c>
      <c r="M421">
        <v>40</v>
      </c>
      <c r="N421">
        <v>0</v>
      </c>
      <c r="O421">
        <v>118</v>
      </c>
      <c r="P421">
        <v>4</v>
      </c>
      <c r="Q421">
        <v>3</v>
      </c>
      <c r="R421">
        <v>14</v>
      </c>
      <c r="S421">
        <v>7</v>
      </c>
      <c r="T421">
        <v>15</v>
      </c>
      <c r="U421">
        <v>7</v>
      </c>
      <c r="V421">
        <v>0.242171</v>
      </c>
      <c r="W421">
        <v>7.4074100000000004E-2</v>
      </c>
      <c r="X421">
        <v>0.21851899999999999</v>
      </c>
      <c r="Y421">
        <v>0.33898299999999998</v>
      </c>
      <c r="Z421">
        <v>0.30418200000000001</v>
      </c>
      <c r="AA421">
        <v>0.36116900000000002</v>
      </c>
      <c r="AB421">
        <v>0.29209600000000002</v>
      </c>
      <c r="AC421">
        <v>0.66535200000000005</v>
      </c>
      <c r="AD421">
        <v>0.11899800000000001</v>
      </c>
      <c r="AE421">
        <v>7.0794800000000002</v>
      </c>
      <c r="AF421">
        <v>0.30726300000000001</v>
      </c>
      <c r="AH421">
        <v>-0.90227599999999997</v>
      </c>
      <c r="AI421">
        <v>54.010599999999997</v>
      </c>
      <c r="AJ421">
        <v>-11.7852</v>
      </c>
      <c r="AK421">
        <v>79.555400000000006</v>
      </c>
      <c r="AL421">
        <v>-0.90227599999999997</v>
      </c>
      <c r="AM421">
        <v>1</v>
      </c>
      <c r="AN421">
        <v>-14.5792765021324</v>
      </c>
      <c r="AO421">
        <v>6.9523811340331996</v>
      </c>
      <c r="AP421">
        <v>1.0740700000000001</v>
      </c>
    </row>
    <row r="422" spans="1:42" x14ac:dyDescent="0.45">
      <c r="A422" t="s">
        <v>650</v>
      </c>
      <c r="B422" t="s">
        <v>25</v>
      </c>
      <c r="C422">
        <v>112</v>
      </c>
      <c r="D422">
        <v>449</v>
      </c>
      <c r="E422">
        <v>394</v>
      </c>
      <c r="F422">
        <v>83</v>
      </c>
      <c r="G422">
        <v>49</v>
      </c>
      <c r="H422">
        <v>18</v>
      </c>
      <c r="I422">
        <v>0</v>
      </c>
      <c r="J422">
        <v>16</v>
      </c>
      <c r="K422">
        <v>53</v>
      </c>
      <c r="L422">
        <v>56</v>
      </c>
      <c r="M422">
        <v>46</v>
      </c>
      <c r="N422">
        <v>1</v>
      </c>
      <c r="O422">
        <v>136</v>
      </c>
      <c r="P422">
        <v>5</v>
      </c>
      <c r="Q422">
        <v>3</v>
      </c>
      <c r="R422">
        <v>1</v>
      </c>
      <c r="S422">
        <v>4</v>
      </c>
      <c r="T422">
        <v>10</v>
      </c>
      <c r="U422">
        <v>4</v>
      </c>
      <c r="V422">
        <v>0.21065999999999999</v>
      </c>
      <c r="W422">
        <v>0.10245</v>
      </c>
      <c r="X422">
        <v>0.30289500000000003</v>
      </c>
      <c r="Y422">
        <v>0.33823500000000001</v>
      </c>
      <c r="Z422">
        <v>0.29910700000000001</v>
      </c>
      <c r="AA422">
        <v>0.37817299999999998</v>
      </c>
      <c r="AB422">
        <v>0.29674099999999998</v>
      </c>
      <c r="AC422">
        <v>0.67727999999999999</v>
      </c>
      <c r="AD422">
        <v>0.167513</v>
      </c>
      <c r="AE422">
        <v>3.9749300000000001</v>
      </c>
      <c r="AF422">
        <v>0.27346900000000002</v>
      </c>
      <c r="AH422">
        <v>-0.45111899999999999</v>
      </c>
      <c r="AI422">
        <v>46.640900000000002</v>
      </c>
      <c r="AJ422">
        <v>-8.0671599999999994</v>
      </c>
      <c r="AK422">
        <v>91.006200000000007</v>
      </c>
      <c r="AL422">
        <v>-0.45111899999999999</v>
      </c>
      <c r="AM422">
        <v>-0.9</v>
      </c>
      <c r="AN422">
        <v>-5.2897386252880096</v>
      </c>
      <c r="AO422">
        <v>0.74976491928100497</v>
      </c>
      <c r="AP422">
        <v>1.0679799999999999</v>
      </c>
    </row>
    <row r="423" spans="1:42" x14ac:dyDescent="0.45">
      <c r="A423" t="s">
        <v>651</v>
      </c>
      <c r="B423" t="s">
        <v>32</v>
      </c>
      <c r="C423">
        <v>114</v>
      </c>
      <c r="D423">
        <v>424</v>
      </c>
      <c r="E423">
        <v>384</v>
      </c>
      <c r="F423">
        <v>82</v>
      </c>
      <c r="G423">
        <v>50</v>
      </c>
      <c r="H423">
        <v>16</v>
      </c>
      <c r="I423">
        <v>1</v>
      </c>
      <c r="J423">
        <v>15</v>
      </c>
      <c r="K423">
        <v>50</v>
      </c>
      <c r="L423">
        <v>48</v>
      </c>
      <c r="M423">
        <v>34</v>
      </c>
      <c r="N423">
        <v>0</v>
      </c>
      <c r="O423">
        <v>124</v>
      </c>
      <c r="P423">
        <v>3</v>
      </c>
      <c r="Q423">
        <v>3</v>
      </c>
      <c r="R423">
        <v>0</v>
      </c>
      <c r="S423">
        <v>7</v>
      </c>
      <c r="T423">
        <v>2</v>
      </c>
      <c r="U423">
        <v>1</v>
      </c>
      <c r="V423">
        <v>0.21354200000000001</v>
      </c>
      <c r="W423">
        <v>8.0188700000000002E-2</v>
      </c>
      <c r="X423">
        <v>0.29245300000000002</v>
      </c>
      <c r="Y423">
        <v>0.27419399999999999</v>
      </c>
      <c r="Z423">
        <v>0.28066000000000002</v>
      </c>
      <c r="AA423">
        <v>0.377604</v>
      </c>
      <c r="AB423">
        <v>0.286547</v>
      </c>
      <c r="AC423">
        <v>0.65826499999999999</v>
      </c>
      <c r="AD423">
        <v>0.16406200000000001</v>
      </c>
      <c r="AE423">
        <v>3.5580599999999998</v>
      </c>
      <c r="AF423">
        <v>0.27016099999999998</v>
      </c>
      <c r="AH423">
        <v>-0.69242400000000004</v>
      </c>
      <c r="AI423">
        <v>40.4544</v>
      </c>
      <c r="AJ423">
        <v>-11.2075</v>
      </c>
      <c r="AK423">
        <v>83.940799999999996</v>
      </c>
      <c r="AL423">
        <v>-0.69242400000000004</v>
      </c>
      <c r="AM423">
        <v>3.6</v>
      </c>
      <c r="AN423">
        <v>-8.8511734008788991</v>
      </c>
      <c r="AO423">
        <v>5.1579070091247496</v>
      </c>
      <c r="AP423">
        <v>1.0677399999999999</v>
      </c>
    </row>
    <row r="424" spans="1:42" x14ac:dyDescent="0.45">
      <c r="A424" t="s">
        <v>652</v>
      </c>
      <c r="C424">
        <v>110</v>
      </c>
      <c r="D424">
        <v>448</v>
      </c>
      <c r="E424">
        <v>413</v>
      </c>
      <c r="F424">
        <v>95</v>
      </c>
      <c r="G424">
        <v>55</v>
      </c>
      <c r="H424">
        <v>23</v>
      </c>
      <c r="I424">
        <v>5</v>
      </c>
      <c r="J424">
        <v>12</v>
      </c>
      <c r="K424">
        <v>43</v>
      </c>
      <c r="L424">
        <v>51</v>
      </c>
      <c r="M424">
        <v>28</v>
      </c>
      <c r="N424">
        <v>0</v>
      </c>
      <c r="O424">
        <v>125</v>
      </c>
      <c r="P424">
        <v>4</v>
      </c>
      <c r="Q424">
        <v>3</v>
      </c>
      <c r="R424">
        <v>0</v>
      </c>
      <c r="S424">
        <v>5</v>
      </c>
      <c r="T424">
        <v>2</v>
      </c>
      <c r="U424">
        <v>1</v>
      </c>
      <c r="V424">
        <v>0.23002400000000001</v>
      </c>
      <c r="W424">
        <v>6.25E-2</v>
      </c>
      <c r="X424">
        <v>0.27901799999999999</v>
      </c>
      <c r="Y424">
        <v>0.224</v>
      </c>
      <c r="Z424">
        <v>0.28348200000000001</v>
      </c>
      <c r="AA424">
        <v>0.397094</v>
      </c>
      <c r="AB424">
        <v>0.29336800000000002</v>
      </c>
      <c r="AC424">
        <v>0.68057699999999999</v>
      </c>
      <c r="AD424">
        <v>0.16707</v>
      </c>
      <c r="AE424">
        <v>4.3764700000000003</v>
      </c>
      <c r="AF424">
        <v>0.29749100000000001</v>
      </c>
      <c r="AH424">
        <v>-0.69242400000000004</v>
      </c>
      <c r="AI424">
        <v>45.281999999999996</v>
      </c>
      <c r="AJ424">
        <v>-9.3041900000000002</v>
      </c>
      <c r="AK424">
        <v>89.025499999999994</v>
      </c>
      <c r="AL424">
        <v>-0.69242400000000004</v>
      </c>
      <c r="AM424">
        <v>7</v>
      </c>
      <c r="AN424">
        <v>-6.5835032463073704</v>
      </c>
      <c r="AO424">
        <v>2.0617284774780198</v>
      </c>
      <c r="AP424">
        <v>1.0664100000000001</v>
      </c>
    </row>
    <row r="425" spans="1:42" x14ac:dyDescent="0.45">
      <c r="A425" t="s">
        <v>653</v>
      </c>
      <c r="B425" t="s">
        <v>67</v>
      </c>
      <c r="C425">
        <v>97</v>
      </c>
      <c r="D425">
        <v>399</v>
      </c>
      <c r="E425">
        <v>340</v>
      </c>
      <c r="F425">
        <v>56</v>
      </c>
      <c r="G425">
        <v>21</v>
      </c>
      <c r="H425">
        <v>21</v>
      </c>
      <c r="I425">
        <v>3</v>
      </c>
      <c r="J425">
        <v>11</v>
      </c>
      <c r="K425">
        <v>48</v>
      </c>
      <c r="L425">
        <v>49</v>
      </c>
      <c r="M425">
        <v>42</v>
      </c>
      <c r="N425">
        <v>1</v>
      </c>
      <c r="O425">
        <v>103</v>
      </c>
      <c r="P425">
        <v>13</v>
      </c>
      <c r="Q425">
        <v>4</v>
      </c>
      <c r="R425">
        <v>0</v>
      </c>
      <c r="S425">
        <v>11</v>
      </c>
      <c r="T425">
        <v>0</v>
      </c>
      <c r="U425">
        <v>1</v>
      </c>
      <c r="V425">
        <v>0.16470599999999999</v>
      </c>
      <c r="W425">
        <v>0.105263</v>
      </c>
      <c r="X425">
        <v>0.25814500000000001</v>
      </c>
      <c r="Y425">
        <v>0.40776699999999999</v>
      </c>
      <c r="Z425">
        <v>0.278196</v>
      </c>
      <c r="AA425">
        <v>0.34117599999999998</v>
      </c>
      <c r="AB425">
        <v>0.27480900000000003</v>
      </c>
      <c r="AC425">
        <v>0.61937200000000003</v>
      </c>
      <c r="AD425">
        <v>0.17647099999999999</v>
      </c>
      <c r="AE425">
        <v>4.2329999999999997</v>
      </c>
      <c r="AF425">
        <v>0.19565199999999999</v>
      </c>
      <c r="AH425">
        <v>-0.99996200000000002</v>
      </c>
      <c r="AI425">
        <v>34.179400000000001</v>
      </c>
      <c r="AJ425">
        <v>-14.436400000000001</v>
      </c>
      <c r="AK425">
        <v>72.816100000000006</v>
      </c>
      <c r="AL425">
        <v>-0.99996200000000002</v>
      </c>
      <c r="AM425">
        <v>3.8</v>
      </c>
      <c r="AN425">
        <v>-13.9962058067321</v>
      </c>
      <c r="AO425">
        <v>11.130246877670199</v>
      </c>
      <c r="AP425">
        <v>1.0655699999999999</v>
      </c>
    </row>
    <row r="426" spans="1:42" x14ac:dyDescent="0.45">
      <c r="A426" t="s">
        <v>654</v>
      </c>
      <c r="B426" t="s">
        <v>74</v>
      </c>
      <c r="C426">
        <v>121</v>
      </c>
      <c r="D426">
        <v>504</v>
      </c>
      <c r="E426">
        <v>444</v>
      </c>
      <c r="F426">
        <v>88</v>
      </c>
      <c r="G426">
        <v>50</v>
      </c>
      <c r="H426">
        <v>18</v>
      </c>
      <c r="I426">
        <v>2</v>
      </c>
      <c r="J426">
        <v>18</v>
      </c>
      <c r="K426">
        <v>62</v>
      </c>
      <c r="L426">
        <v>69</v>
      </c>
      <c r="M426">
        <v>47</v>
      </c>
      <c r="N426">
        <v>0</v>
      </c>
      <c r="O426">
        <v>181</v>
      </c>
      <c r="P426">
        <v>11</v>
      </c>
      <c r="Q426">
        <v>2</v>
      </c>
      <c r="R426">
        <v>0</v>
      </c>
      <c r="S426">
        <v>10</v>
      </c>
      <c r="T426">
        <v>8</v>
      </c>
      <c r="U426">
        <v>2</v>
      </c>
      <c r="V426">
        <v>0.19819800000000001</v>
      </c>
      <c r="W426">
        <v>9.3254000000000004E-2</v>
      </c>
      <c r="X426">
        <v>0.35912699999999997</v>
      </c>
      <c r="Y426">
        <v>0.25966800000000001</v>
      </c>
      <c r="Z426">
        <v>0.28968300000000002</v>
      </c>
      <c r="AA426">
        <v>0.369369</v>
      </c>
      <c r="AB426">
        <v>0.29051500000000002</v>
      </c>
      <c r="AC426">
        <v>0.65905199999999997</v>
      </c>
      <c r="AD426">
        <v>0.17117099999999999</v>
      </c>
      <c r="AE426">
        <v>5.4344900000000003</v>
      </c>
      <c r="AF426">
        <v>0.28340100000000001</v>
      </c>
      <c r="AH426">
        <v>-7.6309399999999999E-2</v>
      </c>
      <c r="AI426">
        <v>49.748100000000001</v>
      </c>
      <c r="AJ426">
        <v>-11.6614</v>
      </c>
      <c r="AK426">
        <v>84.708799999999997</v>
      </c>
      <c r="AL426">
        <v>-7.6309399999999999E-2</v>
      </c>
      <c r="AM426">
        <v>8.4</v>
      </c>
      <c r="AN426">
        <v>-9.3106100261211395</v>
      </c>
      <c r="AO426">
        <v>2.8444442749023402</v>
      </c>
      <c r="AP426">
        <v>1.06219</v>
      </c>
    </row>
    <row r="427" spans="1:42" x14ac:dyDescent="0.45">
      <c r="A427" t="s">
        <v>655</v>
      </c>
      <c r="C427">
        <v>73</v>
      </c>
      <c r="D427">
        <v>244</v>
      </c>
      <c r="E427">
        <v>219</v>
      </c>
      <c r="F427">
        <v>43</v>
      </c>
      <c r="G427">
        <v>20</v>
      </c>
      <c r="H427">
        <v>10</v>
      </c>
      <c r="I427">
        <v>1</v>
      </c>
      <c r="J427">
        <v>12</v>
      </c>
      <c r="K427">
        <v>28</v>
      </c>
      <c r="L427">
        <v>31</v>
      </c>
      <c r="M427">
        <v>20</v>
      </c>
      <c r="N427">
        <v>0</v>
      </c>
      <c r="O427">
        <v>94</v>
      </c>
      <c r="P427">
        <v>4</v>
      </c>
      <c r="Q427">
        <v>1</v>
      </c>
      <c r="R427">
        <v>0</v>
      </c>
      <c r="S427">
        <v>4</v>
      </c>
      <c r="T427">
        <v>0</v>
      </c>
      <c r="U427">
        <v>1</v>
      </c>
      <c r="V427">
        <v>0.19634699999999999</v>
      </c>
      <c r="W427">
        <v>8.1967200000000004E-2</v>
      </c>
      <c r="X427">
        <v>0.38524599999999998</v>
      </c>
      <c r="Y427">
        <v>0.21276600000000001</v>
      </c>
      <c r="Z427">
        <v>0.27459</v>
      </c>
      <c r="AA427">
        <v>0.41552499999999998</v>
      </c>
      <c r="AB427">
        <v>0.29724800000000001</v>
      </c>
      <c r="AC427">
        <v>0.69011500000000003</v>
      </c>
      <c r="AD427">
        <v>0.21917800000000001</v>
      </c>
      <c r="AE427">
        <v>3.1504799999999999</v>
      </c>
      <c r="AF427">
        <v>0.27193000000000001</v>
      </c>
      <c r="AH427">
        <v>-0.761104</v>
      </c>
      <c r="AI427">
        <v>25.448699999999999</v>
      </c>
      <c r="AJ427">
        <v>-4.2812400000000004</v>
      </c>
      <c r="AK427">
        <v>89.183400000000006</v>
      </c>
      <c r="AL427">
        <v>-0.761104</v>
      </c>
      <c r="AM427">
        <v>1.8</v>
      </c>
      <c r="AN427">
        <v>-3.9234637022018402</v>
      </c>
      <c r="AO427">
        <v>6.2826573848724303</v>
      </c>
      <c r="AP427">
        <v>1.06165</v>
      </c>
    </row>
    <row r="428" spans="1:42" x14ac:dyDescent="0.45">
      <c r="A428" t="s">
        <v>656</v>
      </c>
      <c r="B428" t="s">
        <v>67</v>
      </c>
      <c r="C428">
        <v>121</v>
      </c>
      <c r="D428">
        <v>484</v>
      </c>
      <c r="E428">
        <v>445</v>
      </c>
      <c r="F428">
        <v>103</v>
      </c>
      <c r="G428">
        <v>72</v>
      </c>
      <c r="H428">
        <v>18</v>
      </c>
      <c r="I428">
        <v>5</v>
      </c>
      <c r="J428">
        <v>8</v>
      </c>
      <c r="K428">
        <v>48</v>
      </c>
      <c r="L428">
        <v>50</v>
      </c>
      <c r="M428">
        <v>30</v>
      </c>
      <c r="N428">
        <v>0</v>
      </c>
      <c r="O428">
        <v>138</v>
      </c>
      <c r="P428">
        <v>6</v>
      </c>
      <c r="Q428">
        <v>3</v>
      </c>
      <c r="R428">
        <v>0</v>
      </c>
      <c r="S428">
        <v>6</v>
      </c>
      <c r="T428">
        <v>19</v>
      </c>
      <c r="U428">
        <v>4</v>
      </c>
      <c r="V428">
        <v>0.231461</v>
      </c>
      <c r="W428">
        <v>6.1983499999999997E-2</v>
      </c>
      <c r="X428">
        <v>0.28512399999999999</v>
      </c>
      <c r="Y428">
        <v>0.217391</v>
      </c>
      <c r="Z428">
        <v>0.28719</v>
      </c>
      <c r="AA428">
        <v>0.34831499999999999</v>
      </c>
      <c r="AB428">
        <v>0.27900900000000001</v>
      </c>
      <c r="AC428">
        <v>0.63550499999999999</v>
      </c>
      <c r="AD428">
        <v>0.116854</v>
      </c>
      <c r="AE428">
        <v>6.8095800000000004</v>
      </c>
      <c r="AF428">
        <v>0.31457000000000002</v>
      </c>
      <c r="AH428">
        <v>1.2795300000000001</v>
      </c>
      <c r="AI428">
        <v>43.149099999999997</v>
      </c>
      <c r="AJ428">
        <v>-15.823399999999999</v>
      </c>
      <c r="AK428">
        <v>75.727400000000003</v>
      </c>
      <c r="AL428">
        <v>1.2795300000000001</v>
      </c>
      <c r="AM428">
        <v>5.2</v>
      </c>
      <c r="AN428">
        <v>-12.796949148178101</v>
      </c>
      <c r="AO428">
        <v>6.9783654212951598</v>
      </c>
      <c r="AP428">
        <v>1.0590200000000001</v>
      </c>
    </row>
    <row r="429" spans="1:42" x14ac:dyDescent="0.45">
      <c r="A429" t="s">
        <v>657</v>
      </c>
      <c r="B429" t="s">
        <v>23</v>
      </c>
      <c r="C429">
        <v>117</v>
      </c>
      <c r="D429">
        <v>511</v>
      </c>
      <c r="E429">
        <v>455</v>
      </c>
      <c r="F429">
        <v>115</v>
      </c>
      <c r="G429">
        <v>90</v>
      </c>
      <c r="H429">
        <v>16</v>
      </c>
      <c r="I429">
        <v>2</v>
      </c>
      <c r="J429">
        <v>7</v>
      </c>
      <c r="K429">
        <v>57</v>
      </c>
      <c r="L429">
        <v>48</v>
      </c>
      <c r="M429">
        <v>48</v>
      </c>
      <c r="N429">
        <v>0</v>
      </c>
      <c r="O429">
        <v>76</v>
      </c>
      <c r="P429">
        <v>3</v>
      </c>
      <c r="Q429">
        <v>5</v>
      </c>
      <c r="R429">
        <v>0</v>
      </c>
      <c r="S429">
        <v>11</v>
      </c>
      <c r="T429">
        <v>12</v>
      </c>
      <c r="U429">
        <v>6</v>
      </c>
      <c r="V429">
        <v>0.252747</v>
      </c>
      <c r="W429">
        <v>9.3933500000000003E-2</v>
      </c>
      <c r="X429">
        <v>0.148728</v>
      </c>
      <c r="Y429">
        <v>0.631579</v>
      </c>
      <c r="Z429">
        <v>0.324853</v>
      </c>
      <c r="AA429">
        <v>0.34285700000000002</v>
      </c>
      <c r="AB429">
        <v>0.29760500000000001</v>
      </c>
      <c r="AC429">
        <v>0.66771000000000003</v>
      </c>
      <c r="AD429">
        <v>9.0109900000000007E-2</v>
      </c>
      <c r="AE429">
        <v>4.4551999999999996</v>
      </c>
      <c r="AF429">
        <v>0.286472</v>
      </c>
      <c r="AH429">
        <v>-1.21889</v>
      </c>
      <c r="AI429">
        <v>53.448</v>
      </c>
      <c r="AJ429">
        <v>-8.8143499999999992</v>
      </c>
      <c r="AK429">
        <v>83.231200000000001</v>
      </c>
      <c r="AL429">
        <v>-1.21889</v>
      </c>
      <c r="AM429">
        <v>-0.6</v>
      </c>
      <c r="AN429">
        <v>-11.8344340324401</v>
      </c>
      <c r="AO429">
        <v>5.0327161550521797</v>
      </c>
      <c r="AP429">
        <v>1.05783</v>
      </c>
    </row>
    <row r="430" spans="1:42" x14ac:dyDescent="0.45">
      <c r="A430" t="s">
        <v>658</v>
      </c>
      <c r="B430" t="s">
        <v>104</v>
      </c>
      <c r="C430">
        <v>102</v>
      </c>
      <c r="D430">
        <v>434</v>
      </c>
      <c r="E430">
        <v>398</v>
      </c>
      <c r="F430">
        <v>105</v>
      </c>
      <c r="G430">
        <v>80</v>
      </c>
      <c r="H430">
        <v>17</v>
      </c>
      <c r="I430">
        <v>6</v>
      </c>
      <c r="J430">
        <v>2</v>
      </c>
      <c r="K430">
        <v>54</v>
      </c>
      <c r="L430">
        <v>41</v>
      </c>
      <c r="M430">
        <v>27</v>
      </c>
      <c r="N430">
        <v>1</v>
      </c>
      <c r="O430">
        <v>77</v>
      </c>
      <c r="P430">
        <v>5</v>
      </c>
      <c r="Q430">
        <v>3</v>
      </c>
      <c r="R430">
        <v>1</v>
      </c>
      <c r="S430">
        <v>9</v>
      </c>
      <c r="T430">
        <v>11</v>
      </c>
      <c r="U430">
        <v>4</v>
      </c>
      <c r="V430">
        <v>0.26381900000000003</v>
      </c>
      <c r="W430">
        <v>6.2212000000000003E-2</v>
      </c>
      <c r="X430">
        <v>0.17741899999999999</v>
      </c>
      <c r="Y430">
        <v>0.35064899999999999</v>
      </c>
      <c r="Z430">
        <v>0.31639699999999998</v>
      </c>
      <c r="AA430">
        <v>0.35175899999999999</v>
      </c>
      <c r="AB430">
        <v>0.29373100000000002</v>
      </c>
      <c r="AC430">
        <v>0.66815599999999997</v>
      </c>
      <c r="AD430">
        <v>8.7939699999999996E-2</v>
      </c>
      <c r="AE430">
        <v>6.4943</v>
      </c>
      <c r="AF430">
        <v>0.31987599999999999</v>
      </c>
      <c r="AH430">
        <v>-0.34358100000000003</v>
      </c>
      <c r="AI430">
        <v>43.997799999999998</v>
      </c>
      <c r="AJ430">
        <v>-8.8825900000000004</v>
      </c>
      <c r="AK430">
        <v>85.796599999999998</v>
      </c>
      <c r="AL430">
        <v>-0.34358100000000003</v>
      </c>
      <c r="AM430">
        <v>-1</v>
      </c>
      <c r="AN430">
        <v>-7.98017945885658</v>
      </c>
      <c r="AO430">
        <v>3.7839508056640598</v>
      </c>
      <c r="AP430">
        <v>1.0560400000000001</v>
      </c>
    </row>
    <row r="431" spans="1:42" x14ac:dyDescent="0.45">
      <c r="A431" t="s">
        <v>659</v>
      </c>
      <c r="B431" t="s">
        <v>196</v>
      </c>
      <c r="C431">
        <v>124</v>
      </c>
      <c r="D431">
        <v>504</v>
      </c>
      <c r="E431">
        <v>423</v>
      </c>
      <c r="F431">
        <v>89</v>
      </c>
      <c r="G431">
        <v>52</v>
      </c>
      <c r="H431">
        <v>19</v>
      </c>
      <c r="I431">
        <v>1</v>
      </c>
      <c r="J431">
        <v>17</v>
      </c>
      <c r="K431">
        <v>60</v>
      </c>
      <c r="L431">
        <v>51</v>
      </c>
      <c r="M431">
        <v>67</v>
      </c>
      <c r="N431">
        <v>2</v>
      </c>
      <c r="O431">
        <v>166</v>
      </c>
      <c r="P431">
        <v>11</v>
      </c>
      <c r="Q431">
        <v>3</v>
      </c>
      <c r="R431">
        <v>0</v>
      </c>
      <c r="S431">
        <v>6</v>
      </c>
      <c r="T431">
        <v>4</v>
      </c>
      <c r="U431">
        <v>1</v>
      </c>
      <c r="V431">
        <v>0.21040200000000001</v>
      </c>
      <c r="W431">
        <v>0.132937</v>
      </c>
      <c r="X431">
        <v>0.32936500000000002</v>
      </c>
      <c r="Y431">
        <v>0.40361399999999997</v>
      </c>
      <c r="Z431">
        <v>0.331349</v>
      </c>
      <c r="AA431">
        <v>0.38061499999999998</v>
      </c>
      <c r="AB431">
        <v>0.31550099999999998</v>
      </c>
      <c r="AC431">
        <v>0.71196400000000004</v>
      </c>
      <c r="AD431">
        <v>0.170213</v>
      </c>
      <c r="AE431">
        <v>3.7868499999999998</v>
      </c>
      <c r="AF431">
        <v>0.296296</v>
      </c>
      <c r="AH431">
        <v>-0.60833400000000004</v>
      </c>
      <c r="AI431">
        <v>60.206699999999998</v>
      </c>
      <c r="AJ431">
        <v>-1.2027600000000001</v>
      </c>
      <c r="AK431">
        <v>104.367</v>
      </c>
      <c r="AL431">
        <v>-0.60833400000000004</v>
      </c>
      <c r="AM431">
        <v>0.7</v>
      </c>
      <c r="AN431">
        <v>2.0286517143249498</v>
      </c>
      <c r="AO431">
        <v>-8.5592592358589101</v>
      </c>
      <c r="AP431">
        <v>1.05576</v>
      </c>
    </row>
    <row r="432" spans="1:42" x14ac:dyDescent="0.45">
      <c r="A432" t="s">
        <v>660</v>
      </c>
      <c r="B432" t="s">
        <v>40</v>
      </c>
      <c r="C432">
        <v>121</v>
      </c>
      <c r="D432">
        <v>560</v>
      </c>
      <c r="E432">
        <v>514</v>
      </c>
      <c r="F432">
        <v>120</v>
      </c>
      <c r="G432">
        <v>91</v>
      </c>
      <c r="H432">
        <v>20</v>
      </c>
      <c r="I432">
        <v>2</v>
      </c>
      <c r="J432">
        <v>7</v>
      </c>
      <c r="K432">
        <v>72</v>
      </c>
      <c r="L432">
        <v>52</v>
      </c>
      <c r="M432">
        <v>42</v>
      </c>
      <c r="N432">
        <v>0</v>
      </c>
      <c r="O432">
        <v>132</v>
      </c>
      <c r="P432">
        <v>1</v>
      </c>
      <c r="Q432">
        <v>2</v>
      </c>
      <c r="R432">
        <v>1</v>
      </c>
      <c r="S432">
        <v>10</v>
      </c>
      <c r="T432">
        <v>31</v>
      </c>
      <c r="U432">
        <v>7</v>
      </c>
      <c r="V432">
        <v>0.233463</v>
      </c>
      <c r="W432">
        <v>7.4999999999999997E-2</v>
      </c>
      <c r="X432">
        <v>0.23571400000000001</v>
      </c>
      <c r="Y432">
        <v>0.31818200000000002</v>
      </c>
      <c r="Z432">
        <v>0.29159200000000002</v>
      </c>
      <c r="AA432">
        <v>0.32101200000000002</v>
      </c>
      <c r="AB432">
        <v>0.27246199999999998</v>
      </c>
      <c r="AC432">
        <v>0.61260400000000004</v>
      </c>
      <c r="AD432">
        <v>8.7548600000000004E-2</v>
      </c>
      <c r="AE432">
        <v>6.4498899999999999</v>
      </c>
      <c r="AF432">
        <v>0.29973499999999997</v>
      </c>
      <c r="AH432">
        <v>2.2129699999999999</v>
      </c>
      <c r="AI432">
        <v>46.879600000000003</v>
      </c>
      <c r="AJ432">
        <v>-21.353100000000001</v>
      </c>
      <c r="AK432">
        <v>72.345299999999995</v>
      </c>
      <c r="AL432">
        <v>2.2129699999999999</v>
      </c>
      <c r="AM432">
        <v>2.2999999999999998</v>
      </c>
      <c r="AN432">
        <v>-16.972602605819699</v>
      </c>
      <c r="AO432">
        <v>8.4728395938873202</v>
      </c>
      <c r="AP432">
        <v>1.05497</v>
      </c>
    </row>
    <row r="433" spans="1:42" x14ac:dyDescent="0.45">
      <c r="A433" t="s">
        <v>661</v>
      </c>
      <c r="B433" t="s">
        <v>42</v>
      </c>
      <c r="C433">
        <v>117</v>
      </c>
      <c r="D433">
        <v>439</v>
      </c>
      <c r="E433">
        <v>396</v>
      </c>
      <c r="F433">
        <v>89</v>
      </c>
      <c r="G433">
        <v>61</v>
      </c>
      <c r="H433">
        <v>15</v>
      </c>
      <c r="I433">
        <v>2</v>
      </c>
      <c r="J433">
        <v>11</v>
      </c>
      <c r="K433">
        <v>52</v>
      </c>
      <c r="L433">
        <v>55</v>
      </c>
      <c r="M433">
        <v>30</v>
      </c>
      <c r="N433">
        <v>0</v>
      </c>
      <c r="O433">
        <v>122</v>
      </c>
      <c r="P433">
        <v>11</v>
      </c>
      <c r="Q433">
        <v>2</v>
      </c>
      <c r="R433">
        <v>0</v>
      </c>
      <c r="S433">
        <v>9</v>
      </c>
      <c r="T433">
        <v>7</v>
      </c>
      <c r="U433">
        <v>4</v>
      </c>
      <c r="V433">
        <v>0.224747</v>
      </c>
      <c r="W433">
        <v>6.8337099999999998E-2</v>
      </c>
      <c r="X433">
        <v>0.27790399999999998</v>
      </c>
      <c r="Y433">
        <v>0.24590200000000001</v>
      </c>
      <c r="Z433">
        <v>0.296128</v>
      </c>
      <c r="AA433">
        <v>0.35606100000000002</v>
      </c>
      <c r="AB433">
        <v>0.28823900000000002</v>
      </c>
      <c r="AC433">
        <v>0.65218799999999999</v>
      </c>
      <c r="AD433">
        <v>0.13131300000000001</v>
      </c>
      <c r="AE433">
        <v>4.8411400000000002</v>
      </c>
      <c r="AF433">
        <v>0.29433999999999999</v>
      </c>
      <c r="AH433">
        <v>-1.07423</v>
      </c>
      <c r="AI433">
        <v>42.502499999999998</v>
      </c>
      <c r="AJ433">
        <v>-10.9871</v>
      </c>
      <c r="AK433">
        <v>81.685199999999995</v>
      </c>
      <c r="AL433">
        <v>-1.07423</v>
      </c>
      <c r="AM433">
        <v>1.5</v>
      </c>
      <c r="AN433">
        <v>-10.7080438137054</v>
      </c>
      <c r="AO433">
        <v>6.3390650749206499</v>
      </c>
      <c r="AP433">
        <v>1.0511699999999999</v>
      </c>
    </row>
    <row r="434" spans="1:42" x14ac:dyDescent="0.45">
      <c r="A434" t="s">
        <v>662</v>
      </c>
      <c r="B434" t="s">
        <v>76</v>
      </c>
      <c r="C434">
        <v>112</v>
      </c>
      <c r="D434">
        <v>463</v>
      </c>
      <c r="E434">
        <v>413</v>
      </c>
      <c r="F434">
        <v>109</v>
      </c>
      <c r="G434">
        <v>76</v>
      </c>
      <c r="H434">
        <v>20</v>
      </c>
      <c r="I434">
        <v>1</v>
      </c>
      <c r="J434">
        <v>12</v>
      </c>
      <c r="K434">
        <v>56</v>
      </c>
      <c r="L434">
        <v>65</v>
      </c>
      <c r="M434">
        <v>39</v>
      </c>
      <c r="N434">
        <v>1</v>
      </c>
      <c r="O434">
        <v>81</v>
      </c>
      <c r="P434">
        <v>8</v>
      </c>
      <c r="Q434">
        <v>3</v>
      </c>
      <c r="R434">
        <v>0</v>
      </c>
      <c r="S434">
        <v>10</v>
      </c>
      <c r="T434">
        <v>3</v>
      </c>
      <c r="U434">
        <v>2</v>
      </c>
      <c r="V434">
        <v>0.26392300000000002</v>
      </c>
      <c r="W434">
        <v>8.4233299999999997E-2</v>
      </c>
      <c r="X434">
        <v>0.17494599999999999</v>
      </c>
      <c r="Y434">
        <v>0.48148099999999999</v>
      </c>
      <c r="Z434">
        <v>0.33693299999999998</v>
      </c>
      <c r="AA434">
        <v>0.404358</v>
      </c>
      <c r="AB434">
        <v>0.32428200000000001</v>
      </c>
      <c r="AC434">
        <v>0.74129100000000003</v>
      </c>
      <c r="AD434">
        <v>0.14043600000000001</v>
      </c>
      <c r="AE434">
        <v>3.1966299999999999</v>
      </c>
      <c r="AF434">
        <v>0.30031000000000002</v>
      </c>
      <c r="AH434">
        <v>-1.18418</v>
      </c>
      <c r="AI434">
        <v>58.685400000000001</v>
      </c>
      <c r="AJ434">
        <v>2.2715700000000001</v>
      </c>
      <c r="AK434">
        <v>99.6297</v>
      </c>
      <c r="AL434">
        <v>-1.18418</v>
      </c>
      <c r="AM434">
        <v>-5.5</v>
      </c>
      <c r="AN434">
        <v>-1.3896228522062299</v>
      </c>
      <c r="AO434">
        <v>-3.79879486560821</v>
      </c>
      <c r="AP434">
        <v>1.05074</v>
      </c>
    </row>
    <row r="435" spans="1:42" x14ac:dyDescent="0.45">
      <c r="A435" t="s">
        <v>663</v>
      </c>
      <c r="C435">
        <v>96</v>
      </c>
      <c r="D435">
        <v>347</v>
      </c>
      <c r="E435">
        <v>320</v>
      </c>
      <c r="F435">
        <v>80</v>
      </c>
      <c r="G435">
        <v>55</v>
      </c>
      <c r="H435">
        <v>15</v>
      </c>
      <c r="I435">
        <v>1</v>
      </c>
      <c r="J435">
        <v>9</v>
      </c>
      <c r="K435">
        <v>36</v>
      </c>
      <c r="L435">
        <v>42</v>
      </c>
      <c r="M435">
        <v>17</v>
      </c>
      <c r="N435">
        <v>1</v>
      </c>
      <c r="O435">
        <v>70</v>
      </c>
      <c r="P435">
        <v>6</v>
      </c>
      <c r="Q435">
        <v>4</v>
      </c>
      <c r="R435">
        <v>0</v>
      </c>
      <c r="S435">
        <v>11</v>
      </c>
      <c r="T435">
        <v>1</v>
      </c>
      <c r="U435">
        <v>1</v>
      </c>
      <c r="V435">
        <v>0.25</v>
      </c>
      <c r="W435">
        <v>4.8991399999999997E-2</v>
      </c>
      <c r="X435">
        <v>0.20172899999999999</v>
      </c>
      <c r="Y435">
        <v>0.24285699999999999</v>
      </c>
      <c r="Z435">
        <v>0.29682999999999998</v>
      </c>
      <c r="AA435">
        <v>0.38750000000000001</v>
      </c>
      <c r="AB435">
        <v>0.29564200000000002</v>
      </c>
      <c r="AC435">
        <v>0.68432999999999999</v>
      </c>
      <c r="AD435">
        <v>0.13750000000000001</v>
      </c>
      <c r="AE435">
        <v>2.8988100000000001</v>
      </c>
      <c r="AF435">
        <v>0.289796</v>
      </c>
      <c r="AH435">
        <v>-0.81537300000000001</v>
      </c>
      <c r="AI435">
        <v>35.728700000000003</v>
      </c>
      <c r="AJ435">
        <v>-6.5512199999999998</v>
      </c>
      <c r="AK435">
        <v>84.291300000000007</v>
      </c>
      <c r="AL435">
        <v>-0.81537300000000001</v>
      </c>
      <c r="AM435">
        <v>-0.1</v>
      </c>
      <c r="AN435">
        <v>-7.5682560205459497</v>
      </c>
      <c r="AO435">
        <v>6.2749265655875197</v>
      </c>
      <c r="AP435">
        <v>1.04993</v>
      </c>
    </row>
    <row r="436" spans="1:42" x14ac:dyDescent="0.45">
      <c r="A436" t="s">
        <v>664</v>
      </c>
      <c r="B436" t="s">
        <v>215</v>
      </c>
      <c r="C436">
        <v>129</v>
      </c>
      <c r="D436">
        <v>491</v>
      </c>
      <c r="E436">
        <v>453</v>
      </c>
      <c r="F436">
        <v>111</v>
      </c>
      <c r="G436">
        <v>65</v>
      </c>
      <c r="H436">
        <v>25</v>
      </c>
      <c r="I436">
        <v>2</v>
      </c>
      <c r="J436">
        <v>19</v>
      </c>
      <c r="K436">
        <v>56</v>
      </c>
      <c r="L436">
        <v>70</v>
      </c>
      <c r="M436">
        <v>28</v>
      </c>
      <c r="N436">
        <v>0</v>
      </c>
      <c r="O436">
        <v>123</v>
      </c>
      <c r="P436">
        <v>6</v>
      </c>
      <c r="Q436">
        <v>4</v>
      </c>
      <c r="R436">
        <v>0</v>
      </c>
      <c r="S436">
        <v>10</v>
      </c>
      <c r="T436">
        <v>1</v>
      </c>
      <c r="U436">
        <v>2</v>
      </c>
      <c r="V436">
        <v>0.245033</v>
      </c>
      <c r="W436">
        <v>5.7026500000000001E-2</v>
      </c>
      <c r="X436">
        <v>0.25050899999999998</v>
      </c>
      <c r="Y436">
        <v>0.22764200000000001</v>
      </c>
      <c r="Z436">
        <v>0.29531600000000002</v>
      </c>
      <c r="AA436">
        <v>0.43487900000000002</v>
      </c>
      <c r="AB436">
        <v>0.31265900000000002</v>
      </c>
      <c r="AC436">
        <v>0.73019400000000001</v>
      </c>
      <c r="AD436">
        <v>0.18984500000000001</v>
      </c>
      <c r="AE436">
        <v>2.94353</v>
      </c>
      <c r="AF436">
        <v>0.29206399999999999</v>
      </c>
      <c r="AH436">
        <v>-1.40696</v>
      </c>
      <c r="AI436">
        <v>57.494900000000001</v>
      </c>
      <c r="AJ436">
        <v>-2.3305500000000001</v>
      </c>
      <c r="AK436">
        <v>95.838700000000003</v>
      </c>
      <c r="AL436">
        <v>-1.40696</v>
      </c>
      <c r="AM436">
        <v>-4.0999999999999996</v>
      </c>
      <c r="AN436">
        <v>-3.8551368713378902</v>
      </c>
      <c r="AO436">
        <v>-2.2959140539169298</v>
      </c>
      <c r="AP436">
        <v>1.04958</v>
      </c>
    </row>
    <row r="437" spans="1:42" x14ac:dyDescent="0.45">
      <c r="A437" t="s">
        <v>665</v>
      </c>
      <c r="B437" t="s">
        <v>139</v>
      </c>
      <c r="C437">
        <v>109</v>
      </c>
      <c r="D437">
        <v>494</v>
      </c>
      <c r="E437">
        <v>428</v>
      </c>
      <c r="F437">
        <v>99</v>
      </c>
      <c r="G437">
        <v>70</v>
      </c>
      <c r="H437">
        <v>21</v>
      </c>
      <c r="I437">
        <v>0</v>
      </c>
      <c r="J437">
        <v>8</v>
      </c>
      <c r="K437">
        <v>51</v>
      </c>
      <c r="L437">
        <v>53</v>
      </c>
      <c r="M437">
        <v>51</v>
      </c>
      <c r="N437">
        <v>0</v>
      </c>
      <c r="O437">
        <v>98</v>
      </c>
      <c r="P437">
        <v>10</v>
      </c>
      <c r="Q437">
        <v>5</v>
      </c>
      <c r="R437">
        <v>0</v>
      </c>
      <c r="S437">
        <v>14</v>
      </c>
      <c r="T437">
        <v>2</v>
      </c>
      <c r="U437">
        <v>2</v>
      </c>
      <c r="V437">
        <v>0.23130800000000001</v>
      </c>
      <c r="W437">
        <v>0.103239</v>
      </c>
      <c r="X437">
        <v>0.198381</v>
      </c>
      <c r="Y437">
        <v>0.52040799999999998</v>
      </c>
      <c r="Z437">
        <v>0.32388699999999998</v>
      </c>
      <c r="AA437">
        <v>0.336449</v>
      </c>
      <c r="AB437">
        <v>0.29692400000000002</v>
      </c>
      <c r="AC437">
        <v>0.66033500000000001</v>
      </c>
      <c r="AD437">
        <v>0.10514</v>
      </c>
      <c r="AE437">
        <v>2.2061299999999999</v>
      </c>
      <c r="AF437">
        <v>0.27828700000000001</v>
      </c>
      <c r="AH437">
        <v>-1.45353</v>
      </c>
      <c r="AI437">
        <v>51.3904</v>
      </c>
      <c r="AJ437">
        <v>-8.8005999999999993</v>
      </c>
      <c r="AK437">
        <v>85.850700000000003</v>
      </c>
      <c r="AL437">
        <v>-1.45353</v>
      </c>
      <c r="AM437">
        <v>-5.5</v>
      </c>
      <c r="AN437">
        <v>-9.8287295103073102</v>
      </c>
      <c r="AO437">
        <v>3.5755434036254798</v>
      </c>
      <c r="AP437">
        <v>1.04955</v>
      </c>
    </row>
    <row r="438" spans="1:42" x14ac:dyDescent="0.45">
      <c r="A438" t="s">
        <v>666</v>
      </c>
      <c r="B438" t="s">
        <v>67</v>
      </c>
      <c r="C438">
        <v>97</v>
      </c>
      <c r="D438">
        <v>386</v>
      </c>
      <c r="E438">
        <v>333</v>
      </c>
      <c r="F438">
        <v>69</v>
      </c>
      <c r="G438">
        <v>45</v>
      </c>
      <c r="H438">
        <v>19</v>
      </c>
      <c r="I438">
        <v>1</v>
      </c>
      <c r="J438">
        <v>4</v>
      </c>
      <c r="K438">
        <v>33</v>
      </c>
      <c r="L438">
        <v>38</v>
      </c>
      <c r="M438">
        <v>41</v>
      </c>
      <c r="N438">
        <v>0</v>
      </c>
      <c r="O438">
        <v>96</v>
      </c>
      <c r="P438">
        <v>10</v>
      </c>
      <c r="Q438">
        <v>2</v>
      </c>
      <c r="R438">
        <v>0</v>
      </c>
      <c r="S438">
        <v>9</v>
      </c>
      <c r="T438">
        <v>5</v>
      </c>
      <c r="U438">
        <v>3</v>
      </c>
      <c r="V438">
        <v>0.207207</v>
      </c>
      <c r="W438">
        <v>0.10621800000000001</v>
      </c>
      <c r="X438">
        <v>0.24870500000000001</v>
      </c>
      <c r="Y438">
        <v>0.42708299999999999</v>
      </c>
      <c r="Z438">
        <v>0.31088100000000002</v>
      </c>
      <c r="AA438">
        <v>0.30630600000000002</v>
      </c>
      <c r="AB438">
        <v>0.28166600000000003</v>
      </c>
      <c r="AC438">
        <v>0.61718700000000004</v>
      </c>
      <c r="AD438">
        <v>9.9099099999999996E-2</v>
      </c>
      <c r="AE438">
        <v>3.6954400000000001</v>
      </c>
      <c r="AF438">
        <v>0.27659600000000001</v>
      </c>
      <c r="AH438">
        <v>-1.00593</v>
      </c>
      <c r="AI438">
        <v>35.2639</v>
      </c>
      <c r="AJ438">
        <v>-11.768000000000001</v>
      </c>
      <c r="AK438">
        <v>77.5685</v>
      </c>
      <c r="AL438">
        <v>-1.00593</v>
      </c>
      <c r="AM438">
        <v>1.7</v>
      </c>
      <c r="AN438">
        <v>-11.380688548087999</v>
      </c>
      <c r="AO438">
        <v>8.7914168834686208</v>
      </c>
      <c r="AP438">
        <v>1.0491299999999999</v>
      </c>
    </row>
    <row r="439" spans="1:42" x14ac:dyDescent="0.45">
      <c r="A439" t="s">
        <v>667</v>
      </c>
      <c r="B439" t="s">
        <v>38</v>
      </c>
      <c r="C439">
        <v>109</v>
      </c>
      <c r="D439">
        <v>420</v>
      </c>
      <c r="E439">
        <v>382</v>
      </c>
      <c r="F439">
        <v>88</v>
      </c>
      <c r="G439">
        <v>51</v>
      </c>
      <c r="H439">
        <v>16</v>
      </c>
      <c r="I439">
        <v>4</v>
      </c>
      <c r="J439">
        <v>17</v>
      </c>
      <c r="K439">
        <v>55</v>
      </c>
      <c r="L439">
        <v>62</v>
      </c>
      <c r="M439">
        <v>33</v>
      </c>
      <c r="N439">
        <v>0</v>
      </c>
      <c r="O439">
        <v>109</v>
      </c>
      <c r="P439">
        <v>2</v>
      </c>
      <c r="Q439">
        <v>3</v>
      </c>
      <c r="R439">
        <v>0</v>
      </c>
      <c r="S439">
        <v>5</v>
      </c>
      <c r="T439">
        <v>4</v>
      </c>
      <c r="U439">
        <v>2</v>
      </c>
      <c r="V439">
        <v>0.23036599999999999</v>
      </c>
      <c r="W439">
        <v>7.85714E-2</v>
      </c>
      <c r="X439">
        <v>0.25952399999999998</v>
      </c>
      <c r="Y439">
        <v>0.30275200000000002</v>
      </c>
      <c r="Z439">
        <v>0.29285699999999998</v>
      </c>
      <c r="AA439">
        <v>0.42670200000000003</v>
      </c>
      <c r="AB439">
        <v>0.30874200000000002</v>
      </c>
      <c r="AC439">
        <v>0.71955899999999995</v>
      </c>
      <c r="AD439">
        <v>0.19633500000000001</v>
      </c>
      <c r="AE439">
        <v>5.1613199999999999</v>
      </c>
      <c r="AF439">
        <v>0.27413100000000001</v>
      </c>
      <c r="AH439">
        <v>-0.70679700000000001</v>
      </c>
      <c r="AI439">
        <v>47.814399999999999</v>
      </c>
      <c r="AJ439">
        <v>-3.36016</v>
      </c>
      <c r="AK439">
        <v>91.581199999999995</v>
      </c>
      <c r="AL439">
        <v>-0.70679700000000001</v>
      </c>
      <c r="AM439">
        <v>9</v>
      </c>
      <c r="AN439">
        <v>-5.0872536301612801</v>
      </c>
      <c r="AO439">
        <v>1.2839508056640601</v>
      </c>
      <c r="AP439">
        <v>1.04766</v>
      </c>
    </row>
    <row r="440" spans="1:42" x14ac:dyDescent="0.45">
      <c r="A440" t="s">
        <v>668</v>
      </c>
      <c r="B440" t="s">
        <v>74</v>
      </c>
      <c r="C440">
        <v>114</v>
      </c>
      <c r="D440">
        <v>357</v>
      </c>
      <c r="E440">
        <v>325</v>
      </c>
      <c r="F440">
        <v>89</v>
      </c>
      <c r="G440">
        <v>66</v>
      </c>
      <c r="H440">
        <v>18</v>
      </c>
      <c r="I440">
        <v>0</v>
      </c>
      <c r="J440">
        <v>5</v>
      </c>
      <c r="K440">
        <v>41</v>
      </c>
      <c r="L440">
        <v>35</v>
      </c>
      <c r="M440">
        <v>27</v>
      </c>
      <c r="N440">
        <v>1</v>
      </c>
      <c r="O440">
        <v>52</v>
      </c>
      <c r="P440">
        <v>2</v>
      </c>
      <c r="Q440">
        <v>1</v>
      </c>
      <c r="R440">
        <v>2</v>
      </c>
      <c r="S440">
        <v>8</v>
      </c>
      <c r="T440">
        <v>4</v>
      </c>
      <c r="U440">
        <v>3</v>
      </c>
      <c r="V440">
        <v>0.27384599999999998</v>
      </c>
      <c r="W440">
        <v>7.5630299999999998E-2</v>
      </c>
      <c r="X440">
        <v>0.14565800000000001</v>
      </c>
      <c r="Y440">
        <v>0.519231</v>
      </c>
      <c r="Z440">
        <v>0.33239400000000002</v>
      </c>
      <c r="AA440">
        <v>0.37538500000000002</v>
      </c>
      <c r="AB440">
        <v>0.31130200000000002</v>
      </c>
      <c r="AC440">
        <v>0.70777900000000005</v>
      </c>
      <c r="AD440">
        <v>0.101538</v>
      </c>
      <c r="AE440">
        <v>2.97254</v>
      </c>
      <c r="AF440">
        <v>0.31226799999999999</v>
      </c>
      <c r="AH440">
        <v>-1.19052</v>
      </c>
      <c r="AI440">
        <v>41.401499999999999</v>
      </c>
      <c r="AJ440">
        <v>-2.0968399999999998</v>
      </c>
      <c r="AK440">
        <v>88.715699999999998</v>
      </c>
      <c r="AL440">
        <v>-1.19052</v>
      </c>
      <c r="AM440">
        <v>3.2</v>
      </c>
      <c r="AN440">
        <v>-6.1812174320220903</v>
      </c>
      <c r="AO440">
        <v>4.5117284059524501</v>
      </c>
      <c r="AP440">
        <v>1.0464</v>
      </c>
    </row>
    <row r="441" spans="1:42" x14ac:dyDescent="0.45">
      <c r="A441" t="s">
        <v>669</v>
      </c>
      <c r="B441" t="s">
        <v>104</v>
      </c>
      <c r="C441">
        <v>113</v>
      </c>
      <c r="D441">
        <v>419</v>
      </c>
      <c r="E441">
        <v>383</v>
      </c>
      <c r="F441">
        <v>97</v>
      </c>
      <c r="G441">
        <v>64</v>
      </c>
      <c r="H441">
        <v>20</v>
      </c>
      <c r="I441">
        <v>3</v>
      </c>
      <c r="J441">
        <v>10</v>
      </c>
      <c r="K441">
        <v>53</v>
      </c>
      <c r="L441">
        <v>50</v>
      </c>
      <c r="M441">
        <v>30</v>
      </c>
      <c r="N441">
        <v>0</v>
      </c>
      <c r="O441">
        <v>84</v>
      </c>
      <c r="P441">
        <v>3</v>
      </c>
      <c r="Q441">
        <v>3</v>
      </c>
      <c r="R441">
        <v>0</v>
      </c>
      <c r="S441">
        <v>11</v>
      </c>
      <c r="T441">
        <v>2</v>
      </c>
      <c r="U441">
        <v>1</v>
      </c>
      <c r="V441">
        <v>0.25326399999999999</v>
      </c>
      <c r="W441">
        <v>7.1598999999999996E-2</v>
      </c>
      <c r="X441">
        <v>0.20047699999999999</v>
      </c>
      <c r="Y441">
        <v>0.35714299999999999</v>
      </c>
      <c r="Z441">
        <v>0.31026300000000001</v>
      </c>
      <c r="AA441">
        <v>0.399478</v>
      </c>
      <c r="AB441">
        <v>0.30825799999999998</v>
      </c>
      <c r="AC441">
        <v>0.70974000000000004</v>
      </c>
      <c r="AD441">
        <v>0.14621400000000001</v>
      </c>
      <c r="AE441">
        <v>4.15564</v>
      </c>
      <c r="AF441">
        <v>0.29794500000000002</v>
      </c>
      <c r="AH441">
        <v>-0.76947500000000002</v>
      </c>
      <c r="AI441">
        <v>47.532400000000003</v>
      </c>
      <c r="AJ441">
        <v>-3.5203199999999999</v>
      </c>
      <c r="AK441">
        <v>91.558400000000006</v>
      </c>
      <c r="AL441">
        <v>-0.76947500000000002</v>
      </c>
      <c r="AM441">
        <v>-0.2</v>
      </c>
      <c r="AN441">
        <v>-5.15131956338882</v>
      </c>
      <c r="AO441">
        <v>1.3395355194806999</v>
      </c>
      <c r="AP441">
        <v>1.0434099999999999</v>
      </c>
    </row>
    <row r="442" spans="1:42" x14ac:dyDescent="0.45">
      <c r="A442" t="s">
        <v>670</v>
      </c>
      <c r="B442" t="s">
        <v>32</v>
      </c>
      <c r="C442">
        <v>114</v>
      </c>
      <c r="D442">
        <v>492</v>
      </c>
      <c r="E442">
        <v>448</v>
      </c>
      <c r="F442">
        <v>98</v>
      </c>
      <c r="G442">
        <v>63</v>
      </c>
      <c r="H442">
        <v>17</v>
      </c>
      <c r="I442">
        <v>5</v>
      </c>
      <c r="J442">
        <v>13</v>
      </c>
      <c r="K442">
        <v>59</v>
      </c>
      <c r="L442">
        <v>58</v>
      </c>
      <c r="M442">
        <v>37</v>
      </c>
      <c r="N442">
        <v>1</v>
      </c>
      <c r="O442">
        <v>157</v>
      </c>
      <c r="P442">
        <v>5</v>
      </c>
      <c r="Q442">
        <v>2</v>
      </c>
      <c r="R442">
        <v>0</v>
      </c>
      <c r="S442">
        <v>5</v>
      </c>
      <c r="T442">
        <v>20</v>
      </c>
      <c r="U442">
        <v>6</v>
      </c>
      <c r="V442">
        <v>0.21875</v>
      </c>
      <c r="W442">
        <v>7.5203300000000001E-2</v>
      </c>
      <c r="X442">
        <v>0.319106</v>
      </c>
      <c r="Y442">
        <v>0.23566899999999999</v>
      </c>
      <c r="Z442">
        <v>0.284553</v>
      </c>
      <c r="AA442">
        <v>0.36607099999999998</v>
      </c>
      <c r="AB442">
        <v>0.28375499999999998</v>
      </c>
      <c r="AC442">
        <v>0.65062399999999998</v>
      </c>
      <c r="AD442">
        <v>0.14732100000000001</v>
      </c>
      <c r="AE442">
        <v>7.0907600000000004</v>
      </c>
      <c r="AF442">
        <v>0.30357099999999998</v>
      </c>
      <c r="AH442">
        <v>0.66619899999999999</v>
      </c>
      <c r="AI442">
        <v>45.801600000000001</v>
      </c>
      <c r="AJ442">
        <v>-14.145799999999999</v>
      </c>
      <c r="AK442">
        <v>82.005600000000001</v>
      </c>
      <c r="AL442">
        <v>0.66619899999999999</v>
      </c>
      <c r="AM442">
        <v>9.1</v>
      </c>
      <c r="AN442">
        <v>-9.9418408870697004</v>
      </c>
      <c r="AO442">
        <v>3.6767201423645002</v>
      </c>
      <c r="AP442">
        <v>1.04159</v>
      </c>
    </row>
    <row r="443" spans="1:42" x14ac:dyDescent="0.45">
      <c r="A443" t="s">
        <v>671</v>
      </c>
      <c r="B443" t="s">
        <v>76</v>
      </c>
      <c r="C443">
        <v>108</v>
      </c>
      <c r="D443">
        <v>490</v>
      </c>
      <c r="E443">
        <v>431</v>
      </c>
      <c r="F443">
        <v>99</v>
      </c>
      <c r="G443">
        <v>64</v>
      </c>
      <c r="H443">
        <v>23</v>
      </c>
      <c r="I443">
        <v>3</v>
      </c>
      <c r="J443">
        <v>9</v>
      </c>
      <c r="K443">
        <v>56</v>
      </c>
      <c r="L443">
        <v>53</v>
      </c>
      <c r="M443">
        <v>53</v>
      </c>
      <c r="N443">
        <v>0</v>
      </c>
      <c r="O443">
        <v>132</v>
      </c>
      <c r="P443">
        <v>3</v>
      </c>
      <c r="Q443">
        <v>3</v>
      </c>
      <c r="R443">
        <v>0</v>
      </c>
      <c r="S443">
        <v>5</v>
      </c>
      <c r="T443">
        <v>7</v>
      </c>
      <c r="U443">
        <v>4</v>
      </c>
      <c r="V443">
        <v>0.22969800000000001</v>
      </c>
      <c r="W443">
        <v>0.108163</v>
      </c>
      <c r="X443">
        <v>0.26938800000000002</v>
      </c>
      <c r="Y443">
        <v>0.40151500000000001</v>
      </c>
      <c r="Z443">
        <v>0.31632700000000002</v>
      </c>
      <c r="AA443">
        <v>0.35962899999999998</v>
      </c>
      <c r="AB443">
        <v>0.29978199999999999</v>
      </c>
      <c r="AC443">
        <v>0.67595499999999997</v>
      </c>
      <c r="AD443">
        <v>0.12992999999999999</v>
      </c>
      <c r="AE443">
        <v>4.6007999999999996</v>
      </c>
      <c r="AF443">
        <v>0.30716700000000002</v>
      </c>
      <c r="AH443">
        <v>-1.2129300000000001</v>
      </c>
      <c r="AI443">
        <v>52.1374</v>
      </c>
      <c r="AJ443">
        <v>-7.5662399999999996</v>
      </c>
      <c r="AK443">
        <v>82.648099999999999</v>
      </c>
      <c r="AL443">
        <v>-1.2129300000000001</v>
      </c>
      <c r="AM443">
        <v>3.4</v>
      </c>
      <c r="AN443">
        <v>-11.4006339311599</v>
      </c>
      <c r="AO443">
        <v>5.2004116773605302</v>
      </c>
      <c r="AP443">
        <v>1.04129</v>
      </c>
    </row>
    <row r="444" spans="1:42" x14ac:dyDescent="0.45">
      <c r="A444" t="s">
        <v>672</v>
      </c>
      <c r="B444" t="s">
        <v>76</v>
      </c>
      <c r="C444">
        <v>101</v>
      </c>
      <c r="D444">
        <v>376</v>
      </c>
      <c r="E444">
        <v>341</v>
      </c>
      <c r="F444">
        <v>89</v>
      </c>
      <c r="G444">
        <v>62</v>
      </c>
      <c r="H444">
        <v>19</v>
      </c>
      <c r="I444">
        <v>3</v>
      </c>
      <c r="J444">
        <v>5</v>
      </c>
      <c r="K444">
        <v>41</v>
      </c>
      <c r="L444">
        <v>41</v>
      </c>
      <c r="M444">
        <v>24</v>
      </c>
      <c r="N444">
        <v>0</v>
      </c>
      <c r="O444">
        <v>87</v>
      </c>
      <c r="P444">
        <v>8</v>
      </c>
      <c r="Q444">
        <v>1</v>
      </c>
      <c r="R444">
        <v>2</v>
      </c>
      <c r="S444">
        <v>5</v>
      </c>
      <c r="T444">
        <v>6</v>
      </c>
      <c r="U444">
        <v>3</v>
      </c>
      <c r="V444">
        <v>0.26099699999999998</v>
      </c>
      <c r="W444">
        <v>6.3829800000000006E-2</v>
      </c>
      <c r="X444">
        <v>0.23138300000000001</v>
      </c>
      <c r="Y444">
        <v>0.275862</v>
      </c>
      <c r="Z444">
        <v>0.32352900000000001</v>
      </c>
      <c r="AA444">
        <v>0.378299</v>
      </c>
      <c r="AB444">
        <v>0.30905199999999999</v>
      </c>
      <c r="AC444">
        <v>0.70182900000000004</v>
      </c>
      <c r="AD444">
        <v>0.117302</v>
      </c>
      <c r="AE444">
        <v>5.0569100000000002</v>
      </c>
      <c r="AF444">
        <v>0.33600000000000002</v>
      </c>
      <c r="AH444">
        <v>-0.790516</v>
      </c>
      <c r="AI444">
        <v>42.902299999999997</v>
      </c>
      <c r="AJ444">
        <v>-2.91113</v>
      </c>
      <c r="AK444">
        <v>89.073400000000007</v>
      </c>
      <c r="AL444">
        <v>-0.790516</v>
      </c>
      <c r="AM444">
        <v>2</v>
      </c>
      <c r="AN444">
        <v>-5.7132223248481697</v>
      </c>
      <c r="AO444">
        <v>3.3815402984619101</v>
      </c>
      <c r="AP444">
        <v>1.04095</v>
      </c>
    </row>
    <row r="445" spans="1:42" x14ac:dyDescent="0.45">
      <c r="A445" t="s">
        <v>673</v>
      </c>
      <c r="B445" t="s">
        <v>32</v>
      </c>
      <c r="C445">
        <v>119</v>
      </c>
      <c r="D445">
        <v>459</v>
      </c>
      <c r="E445">
        <v>409</v>
      </c>
      <c r="F445">
        <v>92</v>
      </c>
      <c r="G445">
        <v>62</v>
      </c>
      <c r="H445">
        <v>20</v>
      </c>
      <c r="I445">
        <v>1</v>
      </c>
      <c r="J445">
        <v>9</v>
      </c>
      <c r="K445">
        <v>58</v>
      </c>
      <c r="L445">
        <v>46</v>
      </c>
      <c r="M445">
        <v>43</v>
      </c>
      <c r="N445">
        <v>1</v>
      </c>
      <c r="O445">
        <v>106</v>
      </c>
      <c r="P445">
        <v>1</v>
      </c>
      <c r="Q445">
        <v>4</v>
      </c>
      <c r="R445">
        <v>2</v>
      </c>
      <c r="S445">
        <v>6</v>
      </c>
      <c r="T445">
        <v>13</v>
      </c>
      <c r="U445">
        <v>2</v>
      </c>
      <c r="V445">
        <v>0.224939</v>
      </c>
      <c r="W445">
        <v>9.3681899999999999E-2</v>
      </c>
      <c r="X445">
        <v>0.230937</v>
      </c>
      <c r="Y445">
        <v>0.40566000000000002</v>
      </c>
      <c r="Z445">
        <v>0.297593</v>
      </c>
      <c r="AA445">
        <v>0.34474300000000002</v>
      </c>
      <c r="AB445">
        <v>0.28322799999999998</v>
      </c>
      <c r="AC445">
        <v>0.64233600000000002</v>
      </c>
      <c r="AD445">
        <v>0.11980399999999999</v>
      </c>
      <c r="AE445">
        <v>5.41249</v>
      </c>
      <c r="AF445">
        <v>0.27852399999999999</v>
      </c>
      <c r="AH445">
        <v>0.94680600000000004</v>
      </c>
      <c r="AI445">
        <v>42.528700000000001</v>
      </c>
      <c r="AJ445">
        <v>-13.3978</v>
      </c>
      <c r="AK445">
        <v>81.6404</v>
      </c>
      <c r="AL445">
        <v>0.94680600000000004</v>
      </c>
      <c r="AM445">
        <v>2.2999999999999998</v>
      </c>
      <c r="AN445">
        <v>-9.15057277679443</v>
      </c>
      <c r="AO445">
        <v>3.9865078926086399</v>
      </c>
      <c r="AP445">
        <v>1.03962</v>
      </c>
    </row>
    <row r="446" spans="1:42" x14ac:dyDescent="0.45">
      <c r="A446" t="s">
        <v>674</v>
      </c>
      <c r="B446" t="s">
        <v>104</v>
      </c>
      <c r="C446">
        <v>107</v>
      </c>
      <c r="D446">
        <v>379</v>
      </c>
      <c r="E446">
        <v>352</v>
      </c>
      <c r="F446">
        <v>88</v>
      </c>
      <c r="G446">
        <v>66</v>
      </c>
      <c r="H446">
        <v>17</v>
      </c>
      <c r="I446">
        <v>0</v>
      </c>
      <c r="J446">
        <v>5</v>
      </c>
      <c r="K446">
        <v>39</v>
      </c>
      <c r="L446">
        <v>36</v>
      </c>
      <c r="M446">
        <v>16</v>
      </c>
      <c r="N446">
        <v>0</v>
      </c>
      <c r="O446">
        <v>62</v>
      </c>
      <c r="P446">
        <v>8</v>
      </c>
      <c r="Q446">
        <v>1</v>
      </c>
      <c r="R446">
        <v>2</v>
      </c>
      <c r="S446">
        <v>13</v>
      </c>
      <c r="T446">
        <v>1</v>
      </c>
      <c r="U446">
        <v>1</v>
      </c>
      <c r="V446">
        <v>0.25</v>
      </c>
      <c r="W446">
        <v>4.2216400000000001E-2</v>
      </c>
      <c r="X446">
        <v>0.16358800000000001</v>
      </c>
      <c r="Y446">
        <v>0.25806499999999999</v>
      </c>
      <c r="Z446">
        <v>0.29708200000000001</v>
      </c>
      <c r="AA446">
        <v>0.34090900000000002</v>
      </c>
      <c r="AB446">
        <v>0.282107</v>
      </c>
      <c r="AC446">
        <v>0.63799099999999997</v>
      </c>
      <c r="AD446">
        <v>9.0909100000000007E-2</v>
      </c>
      <c r="AE446">
        <v>2.3333200000000001</v>
      </c>
      <c r="AF446">
        <v>0.29021000000000002</v>
      </c>
      <c r="AH446">
        <v>-0.91553899999999999</v>
      </c>
      <c r="AI446">
        <v>34.763300000000001</v>
      </c>
      <c r="AJ446">
        <v>-11.415699999999999</v>
      </c>
      <c r="AK446">
        <v>73.803399999999996</v>
      </c>
      <c r="AL446">
        <v>-0.91553899999999999</v>
      </c>
      <c r="AM446">
        <v>6.5</v>
      </c>
      <c r="AN446">
        <v>-13.215488791465701</v>
      </c>
      <c r="AO446">
        <v>10.6776895523071</v>
      </c>
      <c r="AP446">
        <v>1.0345500000000001</v>
      </c>
    </row>
    <row r="447" spans="1:42" x14ac:dyDescent="0.45">
      <c r="A447" t="s">
        <v>675</v>
      </c>
      <c r="B447" t="s">
        <v>76</v>
      </c>
      <c r="C447">
        <v>104</v>
      </c>
      <c r="D447">
        <v>373</v>
      </c>
      <c r="E447">
        <v>346</v>
      </c>
      <c r="F447">
        <v>86</v>
      </c>
      <c r="G447">
        <v>52</v>
      </c>
      <c r="H447">
        <v>21</v>
      </c>
      <c r="I447">
        <v>2</v>
      </c>
      <c r="J447">
        <v>11</v>
      </c>
      <c r="K447">
        <v>46</v>
      </c>
      <c r="L447">
        <v>43</v>
      </c>
      <c r="M447">
        <v>20</v>
      </c>
      <c r="N447">
        <v>0</v>
      </c>
      <c r="O447">
        <v>114</v>
      </c>
      <c r="P447">
        <v>4</v>
      </c>
      <c r="Q447">
        <v>1</v>
      </c>
      <c r="R447">
        <v>2</v>
      </c>
      <c r="S447">
        <v>4</v>
      </c>
      <c r="T447">
        <v>6</v>
      </c>
      <c r="U447">
        <v>2</v>
      </c>
      <c r="V447">
        <v>0.248555</v>
      </c>
      <c r="W447">
        <v>5.3619300000000002E-2</v>
      </c>
      <c r="X447">
        <v>0.30563000000000001</v>
      </c>
      <c r="Y447">
        <v>0.17543900000000001</v>
      </c>
      <c r="Z447">
        <v>0.29649599999999998</v>
      </c>
      <c r="AA447">
        <v>0.41618500000000003</v>
      </c>
      <c r="AB447">
        <v>0.30731999999999998</v>
      </c>
      <c r="AC447">
        <v>0.71268100000000001</v>
      </c>
      <c r="AD447">
        <v>0.16763</v>
      </c>
      <c r="AE447">
        <v>5.3018900000000002</v>
      </c>
      <c r="AF447">
        <v>0.33783800000000003</v>
      </c>
      <c r="AH447">
        <v>-0.229745</v>
      </c>
      <c r="AI447">
        <v>42.023400000000002</v>
      </c>
      <c r="AJ447">
        <v>-3.4244699999999999</v>
      </c>
      <c r="AK447">
        <v>87.872900000000001</v>
      </c>
      <c r="AL447">
        <v>-0.229745</v>
      </c>
      <c r="AM447">
        <v>-3.5</v>
      </c>
      <c r="AN447">
        <v>-5.6497369557618997</v>
      </c>
      <c r="AO447">
        <v>3.3525867462158199</v>
      </c>
      <c r="AP447">
        <v>1.03423</v>
      </c>
    </row>
    <row r="448" spans="1:42" x14ac:dyDescent="0.45">
      <c r="A448" t="s">
        <v>676</v>
      </c>
      <c r="B448" t="s">
        <v>25</v>
      </c>
      <c r="C448">
        <v>94</v>
      </c>
      <c r="D448">
        <v>374</v>
      </c>
      <c r="E448">
        <v>341</v>
      </c>
      <c r="F448">
        <v>79</v>
      </c>
      <c r="G448">
        <v>56</v>
      </c>
      <c r="H448">
        <v>14</v>
      </c>
      <c r="I448">
        <v>2</v>
      </c>
      <c r="J448">
        <v>7</v>
      </c>
      <c r="K448">
        <v>42</v>
      </c>
      <c r="L448">
        <v>40</v>
      </c>
      <c r="M448">
        <v>24</v>
      </c>
      <c r="N448">
        <v>0</v>
      </c>
      <c r="O448">
        <v>107</v>
      </c>
      <c r="P448">
        <v>4</v>
      </c>
      <c r="Q448">
        <v>2</v>
      </c>
      <c r="R448">
        <v>3</v>
      </c>
      <c r="S448">
        <v>7</v>
      </c>
      <c r="T448">
        <v>19</v>
      </c>
      <c r="U448">
        <v>3</v>
      </c>
      <c r="V448">
        <v>0.23167199999999999</v>
      </c>
      <c r="W448">
        <v>6.4171099999999995E-2</v>
      </c>
      <c r="X448">
        <v>0.28609600000000002</v>
      </c>
      <c r="Y448">
        <v>0.224299</v>
      </c>
      <c r="Z448">
        <v>0.28841</v>
      </c>
      <c r="AA448">
        <v>0.34604099999999999</v>
      </c>
      <c r="AB448">
        <v>0.27926400000000001</v>
      </c>
      <c r="AC448">
        <v>0.63445099999999999</v>
      </c>
      <c r="AD448">
        <v>0.11437</v>
      </c>
      <c r="AE448">
        <v>6.7346700000000004</v>
      </c>
      <c r="AF448">
        <v>0.31441000000000002</v>
      </c>
      <c r="AH448">
        <v>1.8865400000000001</v>
      </c>
      <c r="AI448">
        <v>33.421500000000002</v>
      </c>
      <c r="AJ448">
        <v>-12.148199999999999</v>
      </c>
      <c r="AK448">
        <v>76.672600000000003</v>
      </c>
      <c r="AL448">
        <v>1.8865400000000001</v>
      </c>
      <c r="AM448">
        <v>4.8</v>
      </c>
      <c r="AN448">
        <v>-8.5671902894973702</v>
      </c>
      <c r="AO448">
        <v>6.1741918325424097</v>
      </c>
      <c r="AP448">
        <v>1.02806</v>
      </c>
    </row>
    <row r="449" spans="1:42" x14ac:dyDescent="0.45">
      <c r="A449" t="s">
        <v>677</v>
      </c>
      <c r="B449" t="s">
        <v>76</v>
      </c>
      <c r="C449">
        <v>92</v>
      </c>
      <c r="D449">
        <v>294</v>
      </c>
      <c r="E449">
        <v>252</v>
      </c>
      <c r="F449">
        <v>67</v>
      </c>
      <c r="G449">
        <v>45</v>
      </c>
      <c r="H449">
        <v>15</v>
      </c>
      <c r="I449">
        <v>1</v>
      </c>
      <c r="J449">
        <v>6</v>
      </c>
      <c r="K449">
        <v>38</v>
      </c>
      <c r="L449">
        <v>35</v>
      </c>
      <c r="M449">
        <v>33</v>
      </c>
      <c r="N449">
        <v>0</v>
      </c>
      <c r="O449">
        <v>68</v>
      </c>
      <c r="P449">
        <v>5</v>
      </c>
      <c r="Q449">
        <v>3</v>
      </c>
      <c r="R449">
        <v>1</v>
      </c>
      <c r="S449">
        <v>6</v>
      </c>
      <c r="T449">
        <v>4</v>
      </c>
      <c r="U449">
        <v>1</v>
      </c>
      <c r="V449">
        <v>0.26587300000000003</v>
      </c>
      <c r="W449">
        <v>0.112245</v>
      </c>
      <c r="X449">
        <v>0.231293</v>
      </c>
      <c r="Y449">
        <v>0.485294</v>
      </c>
      <c r="Z449">
        <v>0.35836200000000001</v>
      </c>
      <c r="AA449">
        <v>0.40476200000000001</v>
      </c>
      <c r="AB449">
        <v>0.33637800000000001</v>
      </c>
      <c r="AC449">
        <v>0.76312400000000002</v>
      </c>
      <c r="AD449">
        <v>0.13888900000000001</v>
      </c>
      <c r="AE449">
        <v>4.4012599999999997</v>
      </c>
      <c r="AF449">
        <v>0.33701700000000001</v>
      </c>
      <c r="AH449">
        <v>-0.26160299999999997</v>
      </c>
      <c r="AI449">
        <v>40.2181</v>
      </c>
      <c r="AJ449">
        <v>4.3959000000000001</v>
      </c>
      <c r="AK449">
        <v>108.014</v>
      </c>
      <c r="AL449">
        <v>-0.26160299999999997</v>
      </c>
      <c r="AM449">
        <v>1</v>
      </c>
      <c r="AN449">
        <v>2.56142193078994</v>
      </c>
      <c r="AO449">
        <v>-2.2407407760620099</v>
      </c>
      <c r="AP449">
        <v>1.0277099999999999</v>
      </c>
    </row>
    <row r="450" spans="1:42" x14ac:dyDescent="0.45">
      <c r="A450" t="s">
        <v>678</v>
      </c>
      <c r="B450" t="s">
        <v>36</v>
      </c>
      <c r="C450">
        <v>105</v>
      </c>
      <c r="D450">
        <v>372</v>
      </c>
      <c r="E450">
        <v>336</v>
      </c>
      <c r="F450">
        <v>80</v>
      </c>
      <c r="G450">
        <v>48</v>
      </c>
      <c r="H450">
        <v>20</v>
      </c>
      <c r="I450">
        <v>2</v>
      </c>
      <c r="J450">
        <v>10</v>
      </c>
      <c r="K450">
        <v>41</v>
      </c>
      <c r="L450">
        <v>45</v>
      </c>
      <c r="M450">
        <v>26</v>
      </c>
      <c r="N450">
        <v>0</v>
      </c>
      <c r="O450">
        <v>90</v>
      </c>
      <c r="P450">
        <v>7</v>
      </c>
      <c r="Q450">
        <v>2</v>
      </c>
      <c r="R450">
        <v>1</v>
      </c>
      <c r="S450">
        <v>9</v>
      </c>
      <c r="T450">
        <v>2</v>
      </c>
      <c r="U450">
        <v>1</v>
      </c>
      <c r="V450">
        <v>0.238095</v>
      </c>
      <c r="W450">
        <v>6.9892499999999996E-2</v>
      </c>
      <c r="X450">
        <v>0.24193500000000001</v>
      </c>
      <c r="Y450">
        <v>0.28888900000000001</v>
      </c>
      <c r="Z450">
        <v>0.30458200000000002</v>
      </c>
      <c r="AA450">
        <v>0.39881</v>
      </c>
      <c r="AB450">
        <v>0.306176</v>
      </c>
      <c r="AC450">
        <v>0.70339200000000002</v>
      </c>
      <c r="AD450">
        <v>0.160714</v>
      </c>
      <c r="AE450">
        <v>3.9917500000000001</v>
      </c>
      <c r="AF450">
        <v>0.29411799999999999</v>
      </c>
      <c r="AH450">
        <v>-0.64619300000000002</v>
      </c>
      <c r="AI450">
        <v>41.557200000000002</v>
      </c>
      <c r="AJ450">
        <v>-3.76885</v>
      </c>
      <c r="AK450">
        <v>95.371600000000001</v>
      </c>
      <c r="AL450">
        <v>-0.64619300000000002</v>
      </c>
      <c r="AM450">
        <v>-1</v>
      </c>
      <c r="AN450">
        <v>-2.70921277999877</v>
      </c>
      <c r="AO450">
        <v>0.36684298515319802</v>
      </c>
      <c r="AP450">
        <v>1.02633</v>
      </c>
    </row>
    <row r="451" spans="1:42" x14ac:dyDescent="0.45">
      <c r="A451" t="s">
        <v>679</v>
      </c>
      <c r="B451" t="s">
        <v>34</v>
      </c>
      <c r="C451">
        <v>116</v>
      </c>
      <c r="D451">
        <v>387</v>
      </c>
      <c r="E451">
        <v>356</v>
      </c>
      <c r="F451">
        <v>91</v>
      </c>
      <c r="G451">
        <v>57</v>
      </c>
      <c r="H451">
        <v>15</v>
      </c>
      <c r="I451">
        <v>1</v>
      </c>
      <c r="J451">
        <v>18</v>
      </c>
      <c r="K451">
        <v>48</v>
      </c>
      <c r="L451">
        <v>60</v>
      </c>
      <c r="M451">
        <v>25</v>
      </c>
      <c r="N451">
        <v>2</v>
      </c>
      <c r="O451">
        <v>95</v>
      </c>
      <c r="P451">
        <v>3</v>
      </c>
      <c r="Q451">
        <v>3</v>
      </c>
      <c r="R451">
        <v>0</v>
      </c>
      <c r="S451">
        <v>7</v>
      </c>
      <c r="T451">
        <v>3</v>
      </c>
      <c r="U451">
        <v>1</v>
      </c>
      <c r="V451">
        <v>0.25561800000000001</v>
      </c>
      <c r="W451">
        <v>6.4599500000000004E-2</v>
      </c>
      <c r="X451">
        <v>0.245478</v>
      </c>
      <c r="Y451">
        <v>0.263158</v>
      </c>
      <c r="Z451">
        <v>0.30749399999999999</v>
      </c>
      <c r="AA451">
        <v>0.45505600000000002</v>
      </c>
      <c r="AB451">
        <v>0.32412299999999999</v>
      </c>
      <c r="AC451">
        <v>0.76254999999999995</v>
      </c>
      <c r="AD451">
        <v>0.199438</v>
      </c>
      <c r="AE451">
        <v>3.7248899999999998</v>
      </c>
      <c r="AF451">
        <v>0.29674800000000001</v>
      </c>
      <c r="AH451">
        <v>-0.46160299999999999</v>
      </c>
      <c r="AI451">
        <v>49.001300000000001</v>
      </c>
      <c r="AJ451">
        <v>1.8475600000000001</v>
      </c>
      <c r="AK451">
        <v>108.003</v>
      </c>
      <c r="AL451">
        <v>-0.46160299999999999</v>
      </c>
      <c r="AM451">
        <v>1</v>
      </c>
      <c r="AN451">
        <v>3.2496322393417301</v>
      </c>
      <c r="AO451">
        <v>-6.1097884178161603</v>
      </c>
      <c r="AP451">
        <v>1.0255099999999999</v>
      </c>
    </row>
    <row r="452" spans="1:42" x14ac:dyDescent="0.45">
      <c r="A452" t="s">
        <v>680</v>
      </c>
      <c r="C452">
        <v>109</v>
      </c>
      <c r="D452">
        <v>434</v>
      </c>
      <c r="E452">
        <v>389</v>
      </c>
      <c r="F452">
        <v>101</v>
      </c>
      <c r="G452">
        <v>61</v>
      </c>
      <c r="H452">
        <v>22</v>
      </c>
      <c r="I452">
        <v>1</v>
      </c>
      <c r="J452">
        <v>17</v>
      </c>
      <c r="K452">
        <v>52</v>
      </c>
      <c r="L452">
        <v>64</v>
      </c>
      <c r="M452">
        <v>35</v>
      </c>
      <c r="N452">
        <v>2</v>
      </c>
      <c r="O452">
        <v>107</v>
      </c>
      <c r="P452">
        <v>7</v>
      </c>
      <c r="Q452">
        <v>3</v>
      </c>
      <c r="R452">
        <v>0</v>
      </c>
      <c r="S452">
        <v>12</v>
      </c>
      <c r="T452">
        <v>0</v>
      </c>
      <c r="U452">
        <v>1</v>
      </c>
      <c r="V452">
        <v>0.25963999999999998</v>
      </c>
      <c r="W452">
        <v>8.06452E-2</v>
      </c>
      <c r="X452">
        <v>0.24654400000000001</v>
      </c>
      <c r="Y452">
        <v>0.32710299999999998</v>
      </c>
      <c r="Z452">
        <v>0.32949299999999998</v>
      </c>
      <c r="AA452">
        <v>0.45244200000000001</v>
      </c>
      <c r="AB452">
        <v>0.33537699999999998</v>
      </c>
      <c r="AC452">
        <v>0.78193500000000005</v>
      </c>
      <c r="AD452">
        <v>0.192802</v>
      </c>
      <c r="AE452">
        <v>2.0777399999999999</v>
      </c>
      <c r="AF452">
        <v>0.31343300000000002</v>
      </c>
      <c r="AH452">
        <v>-1.2002999999999999</v>
      </c>
      <c r="AI452">
        <v>59.008600000000001</v>
      </c>
      <c r="AJ452">
        <v>6.12826</v>
      </c>
      <c r="AK452">
        <v>107.32</v>
      </c>
      <c r="AL452">
        <v>-1.2002999999999999</v>
      </c>
      <c r="AM452">
        <v>0.9</v>
      </c>
      <c r="AN452">
        <v>2.6060918569564802</v>
      </c>
      <c r="AO452">
        <v>-7.0732508897781301</v>
      </c>
      <c r="AP452">
        <v>1.02444</v>
      </c>
    </row>
    <row r="453" spans="1:42" x14ac:dyDescent="0.45">
      <c r="A453" t="s">
        <v>681</v>
      </c>
      <c r="B453" t="s">
        <v>132</v>
      </c>
      <c r="C453">
        <v>90</v>
      </c>
      <c r="D453">
        <v>304</v>
      </c>
      <c r="E453">
        <v>269</v>
      </c>
      <c r="F453">
        <v>60</v>
      </c>
      <c r="G453">
        <v>39</v>
      </c>
      <c r="H453">
        <v>13</v>
      </c>
      <c r="I453">
        <v>0</v>
      </c>
      <c r="J453">
        <v>8</v>
      </c>
      <c r="K453">
        <v>32</v>
      </c>
      <c r="L453">
        <v>29</v>
      </c>
      <c r="M453">
        <v>29</v>
      </c>
      <c r="N453">
        <v>1</v>
      </c>
      <c r="O453">
        <v>67</v>
      </c>
      <c r="P453">
        <v>3</v>
      </c>
      <c r="Q453">
        <v>3</v>
      </c>
      <c r="R453">
        <v>0</v>
      </c>
      <c r="S453">
        <v>8</v>
      </c>
      <c r="T453">
        <v>1</v>
      </c>
      <c r="U453">
        <v>1</v>
      </c>
      <c r="V453">
        <v>0.223048</v>
      </c>
      <c r="W453">
        <v>9.5394699999999999E-2</v>
      </c>
      <c r="X453">
        <v>0.22039500000000001</v>
      </c>
      <c r="Y453">
        <v>0.432836</v>
      </c>
      <c r="Z453">
        <v>0.30263200000000001</v>
      </c>
      <c r="AA453">
        <v>0.360595</v>
      </c>
      <c r="AB453">
        <v>0.29136600000000001</v>
      </c>
      <c r="AC453">
        <v>0.66322599999999998</v>
      </c>
      <c r="AD453">
        <v>0.137546</v>
      </c>
      <c r="AE453">
        <v>2.1109800000000001</v>
      </c>
      <c r="AF453">
        <v>0.263959</v>
      </c>
      <c r="AH453">
        <v>-0.76143700000000003</v>
      </c>
      <c r="AI453">
        <v>30.221599999999999</v>
      </c>
      <c r="AJ453">
        <v>-6.8189900000000003</v>
      </c>
      <c r="AK453">
        <v>82.708399999999997</v>
      </c>
      <c r="AL453">
        <v>-0.76143700000000003</v>
      </c>
      <c r="AM453">
        <v>1.4</v>
      </c>
      <c r="AN453">
        <v>-7.0600101947784397</v>
      </c>
      <c r="AO453">
        <v>6.9849499464034999</v>
      </c>
      <c r="AP453">
        <v>1.0221199999999999</v>
      </c>
    </row>
    <row r="454" spans="1:42" x14ac:dyDescent="0.45">
      <c r="A454" t="s">
        <v>682</v>
      </c>
      <c r="B454" t="s">
        <v>42</v>
      </c>
      <c r="C454">
        <v>116</v>
      </c>
      <c r="D454">
        <v>476</v>
      </c>
      <c r="E454">
        <v>434</v>
      </c>
      <c r="F454">
        <v>100</v>
      </c>
      <c r="G454">
        <v>57</v>
      </c>
      <c r="H454">
        <v>20</v>
      </c>
      <c r="I454">
        <v>3</v>
      </c>
      <c r="J454">
        <v>20</v>
      </c>
      <c r="K454">
        <v>56</v>
      </c>
      <c r="L454">
        <v>77</v>
      </c>
      <c r="M454">
        <v>34</v>
      </c>
      <c r="N454">
        <v>1</v>
      </c>
      <c r="O454">
        <v>182</v>
      </c>
      <c r="P454">
        <v>4</v>
      </c>
      <c r="Q454">
        <v>2</v>
      </c>
      <c r="R454">
        <v>2</v>
      </c>
      <c r="S454">
        <v>5</v>
      </c>
      <c r="T454">
        <v>15</v>
      </c>
      <c r="U454">
        <v>2</v>
      </c>
      <c r="V454">
        <v>0.23041500000000001</v>
      </c>
      <c r="W454">
        <v>7.1428599999999995E-2</v>
      </c>
      <c r="X454">
        <v>0.382353</v>
      </c>
      <c r="Y454">
        <v>0.18681300000000001</v>
      </c>
      <c r="Z454">
        <v>0.29113899999999998</v>
      </c>
      <c r="AA454">
        <v>0.42857099999999998</v>
      </c>
      <c r="AB454">
        <v>0.30832399999999999</v>
      </c>
      <c r="AC454">
        <v>0.71971099999999999</v>
      </c>
      <c r="AD454">
        <v>0.198157</v>
      </c>
      <c r="AE454">
        <v>6.2454099999999997</v>
      </c>
      <c r="AF454">
        <v>0.34188000000000002</v>
      </c>
      <c r="AH454">
        <v>1.4315599999999999</v>
      </c>
      <c r="AI454">
        <v>54.024500000000003</v>
      </c>
      <c r="AJ454">
        <v>-3.9733299999999998</v>
      </c>
      <c r="AK454">
        <v>95.606200000000001</v>
      </c>
      <c r="AL454">
        <v>1.4315599999999999</v>
      </c>
      <c r="AM454">
        <v>3.9</v>
      </c>
      <c r="AN454">
        <v>-1.0744267702102599</v>
      </c>
      <c r="AO454">
        <v>-4.8448557853698704</v>
      </c>
      <c r="AP454">
        <v>1.02189</v>
      </c>
    </row>
    <row r="455" spans="1:42" x14ac:dyDescent="0.45">
      <c r="A455" t="s">
        <v>683</v>
      </c>
      <c r="B455" t="s">
        <v>101</v>
      </c>
      <c r="C455">
        <v>117</v>
      </c>
      <c r="D455">
        <v>303</v>
      </c>
      <c r="E455">
        <v>267</v>
      </c>
      <c r="F455">
        <v>65</v>
      </c>
      <c r="G455">
        <v>44</v>
      </c>
      <c r="H455">
        <v>12</v>
      </c>
      <c r="I455">
        <v>1</v>
      </c>
      <c r="J455">
        <v>8</v>
      </c>
      <c r="K455">
        <v>38</v>
      </c>
      <c r="L455">
        <v>33</v>
      </c>
      <c r="M455">
        <v>31</v>
      </c>
      <c r="N455">
        <v>1</v>
      </c>
      <c r="O455">
        <v>84</v>
      </c>
      <c r="P455">
        <v>4</v>
      </c>
      <c r="Q455">
        <v>1</v>
      </c>
      <c r="R455">
        <v>0</v>
      </c>
      <c r="S455">
        <v>6</v>
      </c>
      <c r="T455">
        <v>8</v>
      </c>
      <c r="U455">
        <v>2</v>
      </c>
      <c r="V455">
        <v>0.243446</v>
      </c>
      <c r="W455">
        <v>0.10231</v>
      </c>
      <c r="X455">
        <v>0.27722799999999997</v>
      </c>
      <c r="Y455">
        <v>0.36904799999999999</v>
      </c>
      <c r="Z455">
        <v>0.33003300000000002</v>
      </c>
      <c r="AA455">
        <v>0.385768</v>
      </c>
      <c r="AB455">
        <v>0.31503100000000001</v>
      </c>
      <c r="AC455">
        <v>0.71580100000000002</v>
      </c>
      <c r="AD455">
        <v>0.142322</v>
      </c>
      <c r="AE455">
        <v>5.0747400000000003</v>
      </c>
      <c r="AF455">
        <v>0.32386399999999999</v>
      </c>
      <c r="AH455">
        <v>0.15484400000000001</v>
      </c>
      <c r="AI455">
        <v>36.077500000000001</v>
      </c>
      <c r="AJ455">
        <v>-0.84131400000000001</v>
      </c>
      <c r="AK455">
        <v>100.07599999999999</v>
      </c>
      <c r="AL455">
        <v>0.15484400000000001</v>
      </c>
      <c r="AM455">
        <v>-1.4</v>
      </c>
      <c r="AN455">
        <v>0.18342529609799299</v>
      </c>
      <c r="AO455">
        <v>-0.28668427467346103</v>
      </c>
      <c r="AP455">
        <v>1.01912</v>
      </c>
    </row>
    <row r="456" spans="1:42" x14ac:dyDescent="0.45">
      <c r="A456" t="s">
        <v>684</v>
      </c>
      <c r="C456">
        <v>103</v>
      </c>
      <c r="D456">
        <v>438</v>
      </c>
      <c r="E456">
        <v>406</v>
      </c>
      <c r="F456">
        <v>99</v>
      </c>
      <c r="G456">
        <v>66</v>
      </c>
      <c r="H456">
        <v>22</v>
      </c>
      <c r="I456">
        <v>1</v>
      </c>
      <c r="J456">
        <v>10</v>
      </c>
      <c r="K456">
        <v>51</v>
      </c>
      <c r="L456">
        <v>46</v>
      </c>
      <c r="M456">
        <v>28</v>
      </c>
      <c r="N456">
        <v>1</v>
      </c>
      <c r="O456">
        <v>101</v>
      </c>
      <c r="P456">
        <v>2</v>
      </c>
      <c r="Q456">
        <v>2</v>
      </c>
      <c r="R456">
        <v>0</v>
      </c>
      <c r="S456">
        <v>12</v>
      </c>
      <c r="T456">
        <v>1</v>
      </c>
      <c r="U456">
        <v>1</v>
      </c>
      <c r="V456">
        <v>0.243842</v>
      </c>
      <c r="W456">
        <v>6.3926899999999995E-2</v>
      </c>
      <c r="X456">
        <v>0.23059399999999999</v>
      </c>
      <c r="Y456">
        <v>0.27722799999999997</v>
      </c>
      <c r="Z456">
        <v>0.29452099999999998</v>
      </c>
      <c r="AA456">
        <v>0.37684699999999999</v>
      </c>
      <c r="AB456">
        <v>0.29167399999999999</v>
      </c>
      <c r="AC456">
        <v>0.67136799999999996</v>
      </c>
      <c r="AD456">
        <v>0.13300500000000001</v>
      </c>
      <c r="AE456">
        <v>2.82944</v>
      </c>
      <c r="AF456">
        <v>0.29966300000000001</v>
      </c>
      <c r="AH456">
        <v>-0.95406500000000005</v>
      </c>
      <c r="AI456">
        <v>43.654899999999998</v>
      </c>
      <c r="AJ456">
        <v>-9.7128099999999993</v>
      </c>
      <c r="AK456">
        <v>82.921599999999998</v>
      </c>
      <c r="AL456">
        <v>-0.95406500000000005</v>
      </c>
      <c r="AM456">
        <v>3.6</v>
      </c>
      <c r="AN456">
        <v>-9.9170660376548696</v>
      </c>
      <c r="AO456">
        <v>5.2093473672866804</v>
      </c>
      <c r="AP456">
        <v>1.014</v>
      </c>
    </row>
    <row r="457" spans="1:42" x14ac:dyDescent="0.45">
      <c r="A457" t="s">
        <v>685</v>
      </c>
      <c r="B457" t="s">
        <v>58</v>
      </c>
      <c r="C457">
        <v>89</v>
      </c>
      <c r="D457">
        <v>384</v>
      </c>
      <c r="E457">
        <v>336</v>
      </c>
      <c r="F457">
        <v>79</v>
      </c>
      <c r="G457">
        <v>57</v>
      </c>
      <c r="H457">
        <v>15</v>
      </c>
      <c r="I457">
        <v>2</v>
      </c>
      <c r="J457">
        <v>5</v>
      </c>
      <c r="K457">
        <v>50</v>
      </c>
      <c r="L457">
        <v>46</v>
      </c>
      <c r="M457">
        <v>29</v>
      </c>
      <c r="N457">
        <v>0</v>
      </c>
      <c r="O457">
        <v>78</v>
      </c>
      <c r="P457">
        <v>16</v>
      </c>
      <c r="Q457">
        <v>3</v>
      </c>
      <c r="R457">
        <v>0</v>
      </c>
      <c r="S457">
        <v>7</v>
      </c>
      <c r="T457">
        <v>4</v>
      </c>
      <c r="U457">
        <v>2</v>
      </c>
      <c r="V457">
        <v>0.23511899999999999</v>
      </c>
      <c r="W457">
        <v>7.5520799999999999E-2</v>
      </c>
      <c r="X457">
        <v>0.203125</v>
      </c>
      <c r="Y457">
        <v>0.37179499999999999</v>
      </c>
      <c r="Z457">
        <v>0.32291700000000001</v>
      </c>
      <c r="AA457">
        <v>0.33631</v>
      </c>
      <c r="AB457">
        <v>0.29665799999999998</v>
      </c>
      <c r="AC457">
        <v>0.65922599999999998</v>
      </c>
      <c r="AD457">
        <v>0.10119</v>
      </c>
      <c r="AE457">
        <v>4.8733500000000003</v>
      </c>
      <c r="AF457">
        <v>0.28906199999999999</v>
      </c>
      <c r="AH457">
        <v>-0.83007900000000001</v>
      </c>
      <c r="AI457">
        <v>39.862299999999998</v>
      </c>
      <c r="AJ457">
        <v>-6.92591</v>
      </c>
      <c r="AK457">
        <v>88.062700000000007</v>
      </c>
      <c r="AL457">
        <v>-0.83007900000000001</v>
      </c>
      <c r="AM457">
        <v>-0.8</v>
      </c>
      <c r="AN457">
        <v>-6.3225608468055698</v>
      </c>
      <c r="AO457">
        <v>3.43280428647995</v>
      </c>
      <c r="AP457">
        <v>1.0123899999999999</v>
      </c>
    </row>
    <row r="458" spans="1:42" x14ac:dyDescent="0.45">
      <c r="A458" t="s">
        <v>686</v>
      </c>
      <c r="B458" t="s">
        <v>36</v>
      </c>
      <c r="C458">
        <v>116</v>
      </c>
      <c r="D458">
        <v>418</v>
      </c>
      <c r="E458">
        <v>383</v>
      </c>
      <c r="F458">
        <v>88</v>
      </c>
      <c r="G458">
        <v>58</v>
      </c>
      <c r="H458">
        <v>17</v>
      </c>
      <c r="I458">
        <v>1</v>
      </c>
      <c r="J458">
        <v>12</v>
      </c>
      <c r="K458">
        <v>47</v>
      </c>
      <c r="L458">
        <v>46</v>
      </c>
      <c r="M458">
        <v>29</v>
      </c>
      <c r="N458">
        <v>0</v>
      </c>
      <c r="O458">
        <v>114</v>
      </c>
      <c r="P458">
        <v>4</v>
      </c>
      <c r="Q458">
        <v>2</v>
      </c>
      <c r="R458">
        <v>0</v>
      </c>
      <c r="S458">
        <v>9</v>
      </c>
      <c r="T458">
        <v>4</v>
      </c>
      <c r="U458">
        <v>3</v>
      </c>
      <c r="V458">
        <v>0.229765</v>
      </c>
      <c r="W458">
        <v>6.9377999999999995E-2</v>
      </c>
      <c r="X458">
        <v>0.272727</v>
      </c>
      <c r="Y458">
        <v>0.254386</v>
      </c>
      <c r="Z458">
        <v>0.28947400000000001</v>
      </c>
      <c r="AA458">
        <v>0.37336799999999998</v>
      </c>
      <c r="AB458">
        <v>0.28955599999999998</v>
      </c>
      <c r="AC458">
        <v>0.66284200000000004</v>
      </c>
      <c r="AD458">
        <v>0.14360300000000001</v>
      </c>
      <c r="AE458">
        <v>3.5352399999999999</v>
      </c>
      <c r="AF458">
        <v>0.29343599999999997</v>
      </c>
      <c r="AH458">
        <v>-1.1674</v>
      </c>
      <c r="AI458">
        <v>40.926299999999998</v>
      </c>
      <c r="AJ458">
        <v>-10.0045</v>
      </c>
      <c r="AK458">
        <v>83.851900000000001</v>
      </c>
      <c r="AL458">
        <v>-1.1674</v>
      </c>
      <c r="AM458">
        <v>0.6</v>
      </c>
      <c r="AN458">
        <v>-9.2551774978637695</v>
      </c>
      <c r="AO458">
        <v>5.2075840234756399</v>
      </c>
      <c r="AP458">
        <v>1.0120899999999999</v>
      </c>
    </row>
    <row r="459" spans="1:42" x14ac:dyDescent="0.45">
      <c r="A459" t="s">
        <v>687</v>
      </c>
      <c r="B459" t="s">
        <v>25</v>
      </c>
      <c r="C459">
        <v>108</v>
      </c>
      <c r="D459">
        <v>371</v>
      </c>
      <c r="E459">
        <v>332</v>
      </c>
      <c r="F459">
        <v>80</v>
      </c>
      <c r="G459">
        <v>57</v>
      </c>
      <c r="H459">
        <v>14</v>
      </c>
      <c r="I459">
        <v>2</v>
      </c>
      <c r="J459">
        <v>7</v>
      </c>
      <c r="K459">
        <v>44</v>
      </c>
      <c r="L459">
        <v>34</v>
      </c>
      <c r="M459">
        <v>33</v>
      </c>
      <c r="N459">
        <v>1</v>
      </c>
      <c r="O459">
        <v>80</v>
      </c>
      <c r="P459">
        <v>3</v>
      </c>
      <c r="Q459">
        <v>2</v>
      </c>
      <c r="R459">
        <v>1</v>
      </c>
      <c r="S459">
        <v>8</v>
      </c>
      <c r="T459">
        <v>16</v>
      </c>
      <c r="U459">
        <v>5</v>
      </c>
      <c r="V459">
        <v>0.24096400000000001</v>
      </c>
      <c r="W459">
        <v>8.8948799999999995E-2</v>
      </c>
      <c r="X459">
        <v>0.21563299999999999</v>
      </c>
      <c r="Y459">
        <v>0.41249999999999998</v>
      </c>
      <c r="Z459">
        <v>0.31351400000000001</v>
      </c>
      <c r="AA459">
        <v>0.35843399999999997</v>
      </c>
      <c r="AB459">
        <v>0.29628900000000002</v>
      </c>
      <c r="AC459">
        <v>0.67194699999999996</v>
      </c>
      <c r="AD459">
        <v>0.11747</v>
      </c>
      <c r="AE459">
        <v>6.0564799999999996</v>
      </c>
      <c r="AF459">
        <v>0.295547</v>
      </c>
      <c r="AH459">
        <v>0.38073800000000002</v>
      </c>
      <c r="AI459">
        <v>38.399099999999997</v>
      </c>
      <c r="AJ459">
        <v>-6.8050600000000001</v>
      </c>
      <c r="AK459">
        <v>88.473100000000002</v>
      </c>
      <c r="AL459">
        <v>0.38073800000000002</v>
      </c>
      <c r="AM459">
        <v>-1.8</v>
      </c>
      <c r="AN459">
        <v>-4.7433893978595698</v>
      </c>
      <c r="AO459">
        <v>2.2895061969757</v>
      </c>
      <c r="AP459">
        <v>1.01183</v>
      </c>
    </row>
    <row r="460" spans="1:42" x14ac:dyDescent="0.45">
      <c r="A460" t="s">
        <v>688</v>
      </c>
      <c r="B460" t="s">
        <v>196</v>
      </c>
      <c r="C460">
        <v>108</v>
      </c>
      <c r="D460">
        <v>441</v>
      </c>
      <c r="E460">
        <v>398</v>
      </c>
      <c r="F460">
        <v>90</v>
      </c>
      <c r="G460">
        <v>58</v>
      </c>
      <c r="H460">
        <v>20</v>
      </c>
      <c r="I460">
        <v>2</v>
      </c>
      <c r="J460">
        <v>10</v>
      </c>
      <c r="K460">
        <v>51</v>
      </c>
      <c r="L460">
        <v>47</v>
      </c>
      <c r="M460">
        <v>31</v>
      </c>
      <c r="N460">
        <v>0</v>
      </c>
      <c r="O460">
        <v>119</v>
      </c>
      <c r="P460">
        <v>7</v>
      </c>
      <c r="Q460">
        <v>4</v>
      </c>
      <c r="R460">
        <v>1</v>
      </c>
      <c r="S460">
        <v>5</v>
      </c>
      <c r="T460">
        <v>14</v>
      </c>
      <c r="U460">
        <v>4</v>
      </c>
      <c r="V460">
        <v>0.226131</v>
      </c>
      <c r="W460">
        <v>7.0294800000000005E-2</v>
      </c>
      <c r="X460">
        <v>0.269841</v>
      </c>
      <c r="Y460">
        <v>0.26050400000000001</v>
      </c>
      <c r="Z460">
        <v>0.29090899999999997</v>
      </c>
      <c r="AA460">
        <v>0.36180899999999999</v>
      </c>
      <c r="AB460">
        <v>0.28612700000000002</v>
      </c>
      <c r="AC460">
        <v>0.65271800000000002</v>
      </c>
      <c r="AD460">
        <v>0.13567799999999999</v>
      </c>
      <c r="AE460">
        <v>5.7904499999999999</v>
      </c>
      <c r="AF460">
        <v>0.29304000000000002</v>
      </c>
      <c r="AH460">
        <v>0.37199599999999999</v>
      </c>
      <c r="AI460">
        <v>41.922600000000003</v>
      </c>
      <c r="AJ460">
        <v>-11.810600000000001</v>
      </c>
      <c r="AK460">
        <v>84.007000000000005</v>
      </c>
      <c r="AL460">
        <v>0.37199599999999999</v>
      </c>
      <c r="AM460">
        <v>1.6</v>
      </c>
      <c r="AN460">
        <v>-8.0788716673850995</v>
      </c>
      <c r="AO460">
        <v>3.2203704118728602</v>
      </c>
      <c r="AP460">
        <v>1.0091300000000001</v>
      </c>
    </row>
    <row r="461" spans="1:42" x14ac:dyDescent="0.45">
      <c r="A461" t="s">
        <v>689</v>
      </c>
      <c r="B461" t="s">
        <v>23</v>
      </c>
      <c r="C461">
        <v>104</v>
      </c>
      <c r="D461">
        <v>421</v>
      </c>
      <c r="E461">
        <v>380</v>
      </c>
      <c r="F461">
        <v>92</v>
      </c>
      <c r="G461">
        <v>67</v>
      </c>
      <c r="H461">
        <v>16</v>
      </c>
      <c r="I461">
        <v>4</v>
      </c>
      <c r="J461">
        <v>5</v>
      </c>
      <c r="K461">
        <v>54</v>
      </c>
      <c r="L461">
        <v>45</v>
      </c>
      <c r="M461">
        <v>34</v>
      </c>
      <c r="N461">
        <v>0</v>
      </c>
      <c r="O461">
        <v>117</v>
      </c>
      <c r="P461">
        <v>4</v>
      </c>
      <c r="Q461">
        <v>2</v>
      </c>
      <c r="R461">
        <v>1</v>
      </c>
      <c r="S461">
        <v>4</v>
      </c>
      <c r="T461">
        <v>33</v>
      </c>
      <c r="U461">
        <v>7</v>
      </c>
      <c r="V461">
        <v>0.24210499999999999</v>
      </c>
      <c r="W461">
        <v>8.0760100000000001E-2</v>
      </c>
      <c r="X461">
        <v>0.27790999999999999</v>
      </c>
      <c r="Y461">
        <v>0.29059800000000002</v>
      </c>
      <c r="Z461">
        <v>0.30952400000000002</v>
      </c>
      <c r="AA461">
        <v>0.34473700000000002</v>
      </c>
      <c r="AB461">
        <v>0.29021599999999997</v>
      </c>
      <c r="AC461">
        <v>0.65426099999999998</v>
      </c>
      <c r="AD461">
        <v>0.102632</v>
      </c>
      <c r="AE461">
        <v>7.8117799999999997</v>
      </c>
      <c r="AF461">
        <v>0.334615</v>
      </c>
      <c r="AH461">
        <v>2.8364199999999999</v>
      </c>
      <c r="AI461">
        <v>41.451000000000001</v>
      </c>
      <c r="AJ461">
        <v>-9.8454200000000007</v>
      </c>
      <c r="AK461">
        <v>78.277699999999996</v>
      </c>
      <c r="AL461">
        <v>2.8364199999999999</v>
      </c>
      <c r="AM461">
        <v>2.7</v>
      </c>
      <c r="AN461">
        <v>-8.4929575920104892</v>
      </c>
      <c r="AO461">
        <v>4.2468842267990103</v>
      </c>
      <c r="AP461">
        <v>1.0068999999999999</v>
      </c>
    </row>
    <row r="462" spans="1:42" x14ac:dyDescent="0.45">
      <c r="A462" t="s">
        <v>690</v>
      </c>
      <c r="C462">
        <v>120</v>
      </c>
      <c r="D462">
        <v>520</v>
      </c>
      <c r="E462">
        <v>468</v>
      </c>
      <c r="F462">
        <v>112</v>
      </c>
      <c r="G462">
        <v>67</v>
      </c>
      <c r="H462">
        <v>28</v>
      </c>
      <c r="I462">
        <v>2</v>
      </c>
      <c r="J462">
        <v>15</v>
      </c>
      <c r="K462">
        <v>65</v>
      </c>
      <c r="L462">
        <v>66</v>
      </c>
      <c r="M462">
        <v>47</v>
      </c>
      <c r="N462">
        <v>1</v>
      </c>
      <c r="O462">
        <v>135</v>
      </c>
      <c r="P462">
        <v>3</v>
      </c>
      <c r="Q462">
        <v>2</v>
      </c>
      <c r="R462">
        <v>0</v>
      </c>
      <c r="S462">
        <v>5</v>
      </c>
      <c r="T462">
        <v>7</v>
      </c>
      <c r="U462">
        <v>4</v>
      </c>
      <c r="V462">
        <v>0.239316</v>
      </c>
      <c r="W462">
        <v>9.0384599999999996E-2</v>
      </c>
      <c r="X462">
        <v>0.25961499999999998</v>
      </c>
      <c r="Y462">
        <v>0.34814800000000001</v>
      </c>
      <c r="Z462">
        <v>0.31153799999999998</v>
      </c>
      <c r="AA462">
        <v>0.40384599999999998</v>
      </c>
      <c r="AB462">
        <v>0.31087500000000001</v>
      </c>
      <c r="AC462">
        <v>0.71538500000000005</v>
      </c>
      <c r="AD462">
        <v>0.16453000000000001</v>
      </c>
      <c r="AE462">
        <v>4.4670300000000003</v>
      </c>
      <c r="AF462">
        <v>0.30312499999999998</v>
      </c>
      <c r="AH462">
        <v>-1.18211</v>
      </c>
      <c r="AI462">
        <v>60.12</v>
      </c>
      <c r="AJ462">
        <v>-3.2389399999999999</v>
      </c>
      <c r="AK462">
        <v>94.503</v>
      </c>
      <c r="AL462">
        <v>-1.18211</v>
      </c>
      <c r="AM462">
        <v>2.8</v>
      </c>
      <c r="AN462">
        <v>-4.7232525348663303</v>
      </c>
      <c r="AO462">
        <v>-2.93192267417907</v>
      </c>
      <c r="AP462">
        <v>1.0033000000000001</v>
      </c>
    </row>
    <row r="463" spans="1:42" x14ac:dyDescent="0.45">
      <c r="A463" t="s">
        <v>691</v>
      </c>
      <c r="B463" t="s">
        <v>36</v>
      </c>
      <c r="C463">
        <v>110</v>
      </c>
      <c r="D463">
        <v>438</v>
      </c>
      <c r="E463">
        <v>394</v>
      </c>
      <c r="F463">
        <v>90</v>
      </c>
      <c r="G463">
        <v>64</v>
      </c>
      <c r="H463">
        <v>18</v>
      </c>
      <c r="I463">
        <v>1</v>
      </c>
      <c r="J463">
        <v>7</v>
      </c>
      <c r="K463">
        <v>47</v>
      </c>
      <c r="L463">
        <v>41</v>
      </c>
      <c r="M463">
        <v>37</v>
      </c>
      <c r="N463">
        <v>0</v>
      </c>
      <c r="O463">
        <v>109</v>
      </c>
      <c r="P463">
        <v>2</v>
      </c>
      <c r="Q463">
        <v>3</v>
      </c>
      <c r="R463">
        <v>2</v>
      </c>
      <c r="S463">
        <v>7</v>
      </c>
      <c r="T463">
        <v>10</v>
      </c>
      <c r="U463">
        <v>2</v>
      </c>
      <c r="V463">
        <v>0.22842599999999999</v>
      </c>
      <c r="W463">
        <v>8.4474900000000006E-2</v>
      </c>
      <c r="X463">
        <v>0.248858</v>
      </c>
      <c r="Y463">
        <v>0.33944999999999997</v>
      </c>
      <c r="Z463">
        <v>0.29587200000000002</v>
      </c>
      <c r="AA463">
        <v>0.33248699999999998</v>
      </c>
      <c r="AB463">
        <v>0.279055</v>
      </c>
      <c r="AC463">
        <v>0.628359</v>
      </c>
      <c r="AD463">
        <v>0.104061</v>
      </c>
      <c r="AE463">
        <v>4.75162</v>
      </c>
      <c r="AF463">
        <v>0.29537400000000003</v>
      </c>
      <c r="AH463">
        <v>0.36221599999999998</v>
      </c>
      <c r="AI463">
        <v>39.064799999999998</v>
      </c>
      <c r="AJ463">
        <v>-14.303000000000001</v>
      </c>
      <c r="AK463">
        <v>76.573700000000002</v>
      </c>
      <c r="AL463">
        <v>0.36221599999999998</v>
      </c>
      <c r="AM463">
        <v>5.5</v>
      </c>
      <c r="AN463">
        <v>-11.9322698414325</v>
      </c>
      <c r="AO463">
        <v>7.1093474626541102</v>
      </c>
      <c r="AP463">
        <v>1.00251</v>
      </c>
    </row>
    <row r="464" spans="1:42" x14ac:dyDescent="0.45">
      <c r="A464" t="s">
        <v>692</v>
      </c>
      <c r="B464" t="s">
        <v>196</v>
      </c>
      <c r="C464">
        <v>124</v>
      </c>
      <c r="D464">
        <v>420</v>
      </c>
      <c r="E464">
        <v>383</v>
      </c>
      <c r="F464">
        <v>88</v>
      </c>
      <c r="G464">
        <v>47</v>
      </c>
      <c r="H464">
        <v>20</v>
      </c>
      <c r="I464">
        <v>2</v>
      </c>
      <c r="J464">
        <v>19</v>
      </c>
      <c r="K464">
        <v>48</v>
      </c>
      <c r="L464">
        <v>57</v>
      </c>
      <c r="M464">
        <v>33</v>
      </c>
      <c r="N464">
        <v>2</v>
      </c>
      <c r="O464">
        <v>115</v>
      </c>
      <c r="P464">
        <v>2</v>
      </c>
      <c r="Q464">
        <v>2</v>
      </c>
      <c r="R464">
        <v>0</v>
      </c>
      <c r="S464">
        <v>5</v>
      </c>
      <c r="T464">
        <v>4</v>
      </c>
      <c r="U464">
        <v>1</v>
      </c>
      <c r="V464">
        <v>0.229765</v>
      </c>
      <c r="W464">
        <v>7.85714E-2</v>
      </c>
      <c r="X464">
        <v>0.27381</v>
      </c>
      <c r="Y464">
        <v>0.28695700000000002</v>
      </c>
      <c r="Z464">
        <v>0.29285699999999998</v>
      </c>
      <c r="AA464">
        <v>0.44125300000000001</v>
      </c>
      <c r="AB464">
        <v>0.31242799999999998</v>
      </c>
      <c r="AC464">
        <v>0.73411000000000004</v>
      </c>
      <c r="AD464">
        <v>0.21148800000000001</v>
      </c>
      <c r="AE464">
        <v>4.3756300000000001</v>
      </c>
      <c r="AF464">
        <v>0.27489999999999998</v>
      </c>
      <c r="AH464">
        <v>-0.23848800000000001</v>
      </c>
      <c r="AI464">
        <v>49.1004</v>
      </c>
      <c r="AJ464">
        <v>-2.0741900000000002</v>
      </c>
      <c r="AK464">
        <v>102.23699999999999</v>
      </c>
      <c r="AL464">
        <v>-0.23848800000000001</v>
      </c>
      <c r="AM464">
        <v>-0.5</v>
      </c>
      <c r="AN464">
        <v>0.88711062073707503</v>
      </c>
      <c r="AO464">
        <v>-5.1296296119689897</v>
      </c>
      <c r="AP464">
        <v>0.99942600000000004</v>
      </c>
    </row>
    <row r="465" spans="1:42" x14ac:dyDescent="0.45">
      <c r="A465" t="s">
        <v>693</v>
      </c>
      <c r="B465" t="s">
        <v>139</v>
      </c>
      <c r="C465">
        <v>107</v>
      </c>
      <c r="D465">
        <v>477</v>
      </c>
      <c r="E465">
        <v>431</v>
      </c>
      <c r="F465">
        <v>103</v>
      </c>
      <c r="G465">
        <v>72</v>
      </c>
      <c r="H465">
        <v>19</v>
      </c>
      <c r="I465">
        <v>3</v>
      </c>
      <c r="J465">
        <v>9</v>
      </c>
      <c r="K465">
        <v>59</v>
      </c>
      <c r="L465">
        <v>53</v>
      </c>
      <c r="M465">
        <v>33</v>
      </c>
      <c r="N465">
        <v>1</v>
      </c>
      <c r="O465">
        <v>114</v>
      </c>
      <c r="P465">
        <v>7</v>
      </c>
      <c r="Q465">
        <v>4</v>
      </c>
      <c r="R465">
        <v>2</v>
      </c>
      <c r="S465">
        <v>6</v>
      </c>
      <c r="T465">
        <v>3</v>
      </c>
      <c r="U465">
        <v>4</v>
      </c>
      <c r="V465">
        <v>0.238979</v>
      </c>
      <c r="W465">
        <v>6.9182400000000005E-2</v>
      </c>
      <c r="X465">
        <v>0.23899400000000001</v>
      </c>
      <c r="Y465">
        <v>0.28947400000000001</v>
      </c>
      <c r="Z465">
        <v>0.30105300000000002</v>
      </c>
      <c r="AA465">
        <v>0.35962899999999998</v>
      </c>
      <c r="AB465">
        <v>0.28959600000000002</v>
      </c>
      <c r="AC465">
        <v>0.66068099999999996</v>
      </c>
      <c r="AD465">
        <v>0.12064999999999999</v>
      </c>
      <c r="AE465">
        <v>4.1506299999999996</v>
      </c>
      <c r="AF465">
        <v>0.30128199999999999</v>
      </c>
      <c r="AH465">
        <v>-1.9435800000000001</v>
      </c>
      <c r="AI465">
        <v>46.719000000000001</v>
      </c>
      <c r="AJ465">
        <v>-11.400700000000001</v>
      </c>
      <c r="AK465">
        <v>80.771500000000003</v>
      </c>
      <c r="AL465">
        <v>-1.9435800000000001</v>
      </c>
      <c r="AM465">
        <v>5</v>
      </c>
      <c r="AN465">
        <v>-12.933543443679801</v>
      </c>
      <c r="AO465">
        <v>6.75264549255371</v>
      </c>
      <c r="AP465">
        <v>0.99918600000000002</v>
      </c>
    </row>
    <row r="466" spans="1:42" x14ac:dyDescent="0.45">
      <c r="A466" t="s">
        <v>694</v>
      </c>
      <c r="B466" t="s">
        <v>42</v>
      </c>
      <c r="C466">
        <v>103</v>
      </c>
      <c r="D466">
        <v>424</v>
      </c>
      <c r="E466">
        <v>374</v>
      </c>
      <c r="F466">
        <v>85</v>
      </c>
      <c r="G466">
        <v>56</v>
      </c>
      <c r="H466">
        <v>19</v>
      </c>
      <c r="I466">
        <v>3</v>
      </c>
      <c r="J466">
        <v>7</v>
      </c>
      <c r="K466">
        <v>51</v>
      </c>
      <c r="L466">
        <v>41</v>
      </c>
      <c r="M466">
        <v>47</v>
      </c>
      <c r="N466">
        <v>0</v>
      </c>
      <c r="O466">
        <v>126</v>
      </c>
      <c r="P466">
        <v>1</v>
      </c>
      <c r="Q466">
        <v>2</v>
      </c>
      <c r="R466">
        <v>0</v>
      </c>
      <c r="S466">
        <v>9</v>
      </c>
      <c r="T466">
        <v>7</v>
      </c>
      <c r="U466">
        <v>3</v>
      </c>
      <c r="V466">
        <v>0.227273</v>
      </c>
      <c r="W466">
        <v>0.110849</v>
      </c>
      <c r="X466">
        <v>0.29716999999999999</v>
      </c>
      <c r="Y466">
        <v>0.37301600000000001</v>
      </c>
      <c r="Z466">
        <v>0.31367899999999999</v>
      </c>
      <c r="AA466">
        <v>0.350267</v>
      </c>
      <c r="AB466">
        <v>0.29533500000000001</v>
      </c>
      <c r="AC466">
        <v>0.66394699999999995</v>
      </c>
      <c r="AD466">
        <v>0.12299499999999999</v>
      </c>
      <c r="AE466">
        <v>5.2386600000000003</v>
      </c>
      <c r="AF466">
        <v>0.320988</v>
      </c>
      <c r="AH466">
        <v>-0.66756700000000002</v>
      </c>
      <c r="AI466">
        <v>43.548999999999999</v>
      </c>
      <c r="AJ466">
        <v>-8.1129099999999994</v>
      </c>
      <c r="AK466">
        <v>86.603700000000003</v>
      </c>
      <c r="AL466">
        <v>-0.66756700000000002</v>
      </c>
      <c r="AM466">
        <v>1.5</v>
      </c>
      <c r="AN466">
        <v>-7.4734298586845398</v>
      </c>
      <c r="AO466">
        <v>3.05790710449218</v>
      </c>
      <c r="AP466">
        <v>0.995722</v>
      </c>
    </row>
    <row r="467" spans="1:42" x14ac:dyDescent="0.45">
      <c r="A467" t="s">
        <v>695</v>
      </c>
      <c r="B467" t="s">
        <v>42</v>
      </c>
      <c r="C467">
        <v>108</v>
      </c>
      <c r="D467">
        <v>425</v>
      </c>
      <c r="E467">
        <v>366</v>
      </c>
      <c r="F467">
        <v>84</v>
      </c>
      <c r="G467">
        <v>51</v>
      </c>
      <c r="H467">
        <v>20</v>
      </c>
      <c r="I467">
        <v>5</v>
      </c>
      <c r="J467">
        <v>8</v>
      </c>
      <c r="K467">
        <v>55</v>
      </c>
      <c r="L467">
        <v>46</v>
      </c>
      <c r="M467">
        <v>50</v>
      </c>
      <c r="N467">
        <v>0</v>
      </c>
      <c r="O467">
        <v>112</v>
      </c>
      <c r="P467">
        <v>7</v>
      </c>
      <c r="Q467">
        <v>2</v>
      </c>
      <c r="R467">
        <v>0</v>
      </c>
      <c r="S467">
        <v>6</v>
      </c>
      <c r="T467">
        <v>11</v>
      </c>
      <c r="U467">
        <v>4</v>
      </c>
      <c r="V467">
        <v>0.22950799999999999</v>
      </c>
      <c r="W467">
        <v>0.117647</v>
      </c>
      <c r="X467">
        <v>0.26352900000000001</v>
      </c>
      <c r="Y467">
        <v>0.44642900000000002</v>
      </c>
      <c r="Z467">
        <v>0.33176499999999998</v>
      </c>
      <c r="AA467">
        <v>0.37704900000000002</v>
      </c>
      <c r="AB467">
        <v>0.314444</v>
      </c>
      <c r="AC467">
        <v>0.70881400000000006</v>
      </c>
      <c r="AD467">
        <v>0.14754100000000001</v>
      </c>
      <c r="AE467">
        <v>6.6207900000000004</v>
      </c>
      <c r="AF467">
        <v>0.306452</v>
      </c>
      <c r="AH467">
        <v>-0.32046599999999997</v>
      </c>
      <c r="AI467">
        <v>50.396500000000003</v>
      </c>
      <c r="AJ467">
        <v>-1.3872500000000001</v>
      </c>
      <c r="AK467">
        <v>99.682599999999994</v>
      </c>
      <c r="AL467">
        <v>-0.32046599999999997</v>
      </c>
      <c r="AM467">
        <v>3.8</v>
      </c>
      <c r="AN467">
        <v>-0.48756654560565899</v>
      </c>
      <c r="AO467">
        <v>-4.0079071521758998</v>
      </c>
      <c r="AP467">
        <v>0.99562099999999998</v>
      </c>
    </row>
    <row r="468" spans="1:42" x14ac:dyDescent="0.45">
      <c r="A468" t="s">
        <v>696</v>
      </c>
      <c r="B468" t="s">
        <v>139</v>
      </c>
      <c r="C468">
        <v>115</v>
      </c>
      <c r="D468">
        <v>475</v>
      </c>
      <c r="E468">
        <v>439</v>
      </c>
      <c r="F468">
        <v>103</v>
      </c>
      <c r="G468">
        <v>74</v>
      </c>
      <c r="H468">
        <v>19</v>
      </c>
      <c r="I468">
        <v>2</v>
      </c>
      <c r="J468">
        <v>8</v>
      </c>
      <c r="K468">
        <v>61</v>
      </c>
      <c r="L468">
        <v>48</v>
      </c>
      <c r="M468">
        <v>31</v>
      </c>
      <c r="N468">
        <v>0</v>
      </c>
      <c r="O468">
        <v>103</v>
      </c>
      <c r="P468">
        <v>3</v>
      </c>
      <c r="Q468">
        <v>2</v>
      </c>
      <c r="R468">
        <v>0</v>
      </c>
      <c r="S468">
        <v>10</v>
      </c>
      <c r="T468">
        <v>21</v>
      </c>
      <c r="U468">
        <v>4</v>
      </c>
      <c r="V468">
        <v>0.234624</v>
      </c>
      <c r="W468">
        <v>6.5263199999999993E-2</v>
      </c>
      <c r="X468">
        <v>0.21684200000000001</v>
      </c>
      <c r="Y468">
        <v>0.30097099999999999</v>
      </c>
      <c r="Z468">
        <v>0.28842099999999998</v>
      </c>
      <c r="AA468">
        <v>0.34168599999999999</v>
      </c>
      <c r="AB468">
        <v>0.27760099999999999</v>
      </c>
      <c r="AC468">
        <v>0.63010699999999997</v>
      </c>
      <c r="AD468">
        <v>0.107062</v>
      </c>
      <c r="AE468">
        <v>6.5733899999999998</v>
      </c>
      <c r="AF468">
        <v>0.287879</v>
      </c>
      <c r="AH468">
        <v>1.67953</v>
      </c>
      <c r="AI468">
        <v>41.7913</v>
      </c>
      <c r="AJ468">
        <v>-16.084599999999998</v>
      </c>
      <c r="AK468">
        <v>72.457800000000006</v>
      </c>
      <c r="AL468">
        <v>1.67953</v>
      </c>
      <c r="AM468">
        <v>6.1</v>
      </c>
      <c r="AN468">
        <v>-13.996073126792901</v>
      </c>
      <c r="AO468">
        <v>7.8452967405319196</v>
      </c>
      <c r="AP468">
        <v>0.99541599999999997</v>
      </c>
    </row>
    <row r="469" spans="1:42" x14ac:dyDescent="0.45">
      <c r="A469" t="s">
        <v>697</v>
      </c>
      <c r="B469" t="s">
        <v>101</v>
      </c>
      <c r="C469">
        <v>82</v>
      </c>
      <c r="D469">
        <v>336</v>
      </c>
      <c r="E469">
        <v>301</v>
      </c>
      <c r="F469">
        <v>75</v>
      </c>
      <c r="G469">
        <v>52</v>
      </c>
      <c r="H469">
        <v>16</v>
      </c>
      <c r="I469">
        <v>1</v>
      </c>
      <c r="J469">
        <v>6</v>
      </c>
      <c r="K469">
        <v>39</v>
      </c>
      <c r="L469">
        <v>38</v>
      </c>
      <c r="M469">
        <v>24</v>
      </c>
      <c r="N469">
        <v>1</v>
      </c>
      <c r="O469">
        <v>54</v>
      </c>
      <c r="P469">
        <v>6</v>
      </c>
      <c r="Q469">
        <v>2</v>
      </c>
      <c r="R469">
        <v>3</v>
      </c>
      <c r="S469">
        <v>6</v>
      </c>
      <c r="T469">
        <v>3</v>
      </c>
      <c r="U469">
        <v>3</v>
      </c>
      <c r="V469">
        <v>0.249169</v>
      </c>
      <c r="W469">
        <v>7.1428599999999995E-2</v>
      </c>
      <c r="X469">
        <v>0.160714</v>
      </c>
      <c r="Y469">
        <v>0.44444400000000001</v>
      </c>
      <c r="Z469">
        <v>0.31531500000000001</v>
      </c>
      <c r="AA469">
        <v>0.36877100000000002</v>
      </c>
      <c r="AB469">
        <v>0.30044399999999999</v>
      </c>
      <c r="AC469">
        <v>0.68408599999999997</v>
      </c>
      <c r="AD469">
        <v>0.119601</v>
      </c>
      <c r="AE469">
        <v>3.7050999999999998</v>
      </c>
      <c r="AF469">
        <v>0.28395100000000001</v>
      </c>
      <c r="AH469">
        <v>-1.2903500000000001</v>
      </c>
      <c r="AI469">
        <v>35.936</v>
      </c>
      <c r="AJ469">
        <v>-5.0036199999999997</v>
      </c>
      <c r="AK469">
        <v>90.296800000000005</v>
      </c>
      <c r="AL469">
        <v>-1.2903500000000001</v>
      </c>
      <c r="AM469">
        <v>2.6</v>
      </c>
      <c r="AN469">
        <v>-5.3293381929397503</v>
      </c>
      <c r="AO469">
        <v>3.8345677852630602</v>
      </c>
      <c r="AP469">
        <v>0.99247399999999997</v>
      </c>
    </row>
    <row r="470" spans="1:42" x14ac:dyDescent="0.45">
      <c r="A470" t="s">
        <v>698</v>
      </c>
      <c r="B470" t="s">
        <v>153</v>
      </c>
      <c r="C470">
        <v>103</v>
      </c>
      <c r="D470">
        <v>366</v>
      </c>
      <c r="E470">
        <v>340</v>
      </c>
      <c r="F470">
        <v>85</v>
      </c>
      <c r="G470">
        <v>60</v>
      </c>
      <c r="H470">
        <v>18</v>
      </c>
      <c r="I470">
        <v>2</v>
      </c>
      <c r="J470">
        <v>5</v>
      </c>
      <c r="K470">
        <v>40</v>
      </c>
      <c r="L470">
        <v>37</v>
      </c>
      <c r="M470">
        <v>21</v>
      </c>
      <c r="N470">
        <v>1</v>
      </c>
      <c r="O470">
        <v>39</v>
      </c>
      <c r="P470">
        <v>1</v>
      </c>
      <c r="Q470">
        <v>2</v>
      </c>
      <c r="R470">
        <v>2</v>
      </c>
      <c r="S470">
        <v>10</v>
      </c>
      <c r="T470">
        <v>2</v>
      </c>
      <c r="U470">
        <v>1</v>
      </c>
      <c r="V470">
        <v>0.25</v>
      </c>
      <c r="W470">
        <v>5.7376999999999997E-2</v>
      </c>
      <c r="X470">
        <v>0.106557</v>
      </c>
      <c r="Y470">
        <v>0.538462</v>
      </c>
      <c r="Z470">
        <v>0.293956</v>
      </c>
      <c r="AA470">
        <v>0.35882399999999998</v>
      </c>
      <c r="AB470">
        <v>0.284138</v>
      </c>
      <c r="AC470">
        <v>0.65278000000000003</v>
      </c>
      <c r="AD470">
        <v>0.108824</v>
      </c>
      <c r="AE470">
        <v>3.8622800000000002</v>
      </c>
      <c r="AF470">
        <v>0.26845599999999997</v>
      </c>
      <c r="AH470">
        <v>-0.64619300000000002</v>
      </c>
      <c r="AI470">
        <v>34.188299999999998</v>
      </c>
      <c r="AJ470">
        <v>-10.406700000000001</v>
      </c>
      <c r="AK470">
        <v>75.229200000000006</v>
      </c>
      <c r="AL470">
        <v>-0.64619300000000002</v>
      </c>
      <c r="AM470">
        <v>8</v>
      </c>
      <c r="AN470">
        <v>-11.8777585029602</v>
      </c>
      <c r="AO470">
        <v>9.3447971343994105</v>
      </c>
      <c r="AP470">
        <v>0.99087099999999995</v>
      </c>
    </row>
    <row r="471" spans="1:42" x14ac:dyDescent="0.45">
      <c r="A471" t="s">
        <v>699</v>
      </c>
      <c r="B471" t="s">
        <v>58</v>
      </c>
      <c r="C471">
        <v>128</v>
      </c>
      <c r="D471">
        <v>536</v>
      </c>
      <c r="E471">
        <v>475</v>
      </c>
      <c r="F471">
        <v>101</v>
      </c>
      <c r="G471">
        <v>57</v>
      </c>
      <c r="H471">
        <v>26</v>
      </c>
      <c r="I471">
        <v>1</v>
      </c>
      <c r="J471">
        <v>17</v>
      </c>
      <c r="K471">
        <v>58</v>
      </c>
      <c r="L471">
        <v>70</v>
      </c>
      <c r="M471">
        <v>46</v>
      </c>
      <c r="N471">
        <v>0</v>
      </c>
      <c r="O471">
        <v>163</v>
      </c>
      <c r="P471">
        <v>11</v>
      </c>
      <c r="Q471">
        <v>4</v>
      </c>
      <c r="R471">
        <v>0</v>
      </c>
      <c r="S471">
        <v>13</v>
      </c>
      <c r="T471">
        <v>3</v>
      </c>
      <c r="U471">
        <v>1</v>
      </c>
      <c r="V471">
        <v>0.21263199999999999</v>
      </c>
      <c r="W471">
        <v>8.5820900000000006E-2</v>
      </c>
      <c r="X471">
        <v>0.30410399999999999</v>
      </c>
      <c r="Y471">
        <v>0.28220899999999999</v>
      </c>
      <c r="Z471">
        <v>0.29477599999999998</v>
      </c>
      <c r="AA471">
        <v>0.37894699999999998</v>
      </c>
      <c r="AB471">
        <v>0.295296</v>
      </c>
      <c r="AC471">
        <v>0.67372299999999996</v>
      </c>
      <c r="AD471">
        <v>0.16631599999999999</v>
      </c>
      <c r="AE471">
        <v>3.3197899999999998</v>
      </c>
      <c r="AF471">
        <v>0.28093600000000002</v>
      </c>
      <c r="AH471">
        <v>-0.70046200000000003</v>
      </c>
      <c r="AI471">
        <v>55.034799999999997</v>
      </c>
      <c r="AJ471">
        <v>-10.2736</v>
      </c>
      <c r="AK471">
        <v>87.118799999999993</v>
      </c>
      <c r="AL471">
        <v>-0.70046200000000003</v>
      </c>
      <c r="AM471">
        <v>-1.3</v>
      </c>
      <c r="AN471">
        <v>-8.9732730388641304</v>
      </c>
      <c r="AO471">
        <v>0.66942977905273404</v>
      </c>
      <c r="AP471">
        <v>0.98731599999999997</v>
      </c>
    </row>
    <row r="472" spans="1:42" x14ac:dyDescent="0.45">
      <c r="A472" t="s">
        <v>700</v>
      </c>
      <c r="B472" t="s">
        <v>215</v>
      </c>
      <c r="C472">
        <v>55</v>
      </c>
      <c r="D472">
        <v>233</v>
      </c>
      <c r="E472">
        <v>198</v>
      </c>
      <c r="F472">
        <v>52</v>
      </c>
      <c r="G472">
        <v>34</v>
      </c>
      <c r="H472">
        <v>12</v>
      </c>
      <c r="I472">
        <v>0</v>
      </c>
      <c r="J472">
        <v>6</v>
      </c>
      <c r="K472">
        <v>27</v>
      </c>
      <c r="L472">
        <v>28</v>
      </c>
      <c r="M472">
        <v>28</v>
      </c>
      <c r="N472">
        <v>1</v>
      </c>
      <c r="O472">
        <v>38</v>
      </c>
      <c r="P472">
        <v>4</v>
      </c>
      <c r="Q472">
        <v>3</v>
      </c>
      <c r="R472">
        <v>0</v>
      </c>
      <c r="S472">
        <v>9</v>
      </c>
      <c r="T472">
        <v>1</v>
      </c>
      <c r="U472">
        <v>1</v>
      </c>
      <c r="V472">
        <v>0.26262600000000003</v>
      </c>
      <c r="W472">
        <v>0.120172</v>
      </c>
      <c r="X472">
        <v>0.16309000000000001</v>
      </c>
      <c r="Y472">
        <v>0.736842</v>
      </c>
      <c r="Z472">
        <v>0.36051499999999997</v>
      </c>
      <c r="AA472">
        <v>0.41414099999999998</v>
      </c>
      <c r="AB472">
        <v>0.33900599999999997</v>
      </c>
      <c r="AC472">
        <v>0.77465600000000001</v>
      </c>
      <c r="AD472">
        <v>0.15151500000000001</v>
      </c>
      <c r="AE472">
        <v>2.0843400000000001</v>
      </c>
      <c r="AF472">
        <v>0.29299399999999998</v>
      </c>
      <c r="AH472">
        <v>-0.72291099999999997</v>
      </c>
      <c r="AI472">
        <v>32.381999999999998</v>
      </c>
      <c r="AJ472">
        <v>3.9922900000000001</v>
      </c>
      <c r="AK472">
        <v>114.1</v>
      </c>
      <c r="AL472">
        <v>-0.72291099999999997</v>
      </c>
      <c r="AM472">
        <v>-2.1</v>
      </c>
      <c r="AN472">
        <v>3.2135596871376002</v>
      </c>
      <c r="AO472">
        <v>-1.24388587474823</v>
      </c>
      <c r="AP472">
        <v>0.98554799999999998</v>
      </c>
    </row>
    <row r="473" spans="1:42" x14ac:dyDescent="0.45">
      <c r="A473" t="s">
        <v>701</v>
      </c>
      <c r="B473" t="s">
        <v>52</v>
      </c>
      <c r="C473">
        <v>124</v>
      </c>
      <c r="D473">
        <v>426</v>
      </c>
      <c r="E473">
        <v>367</v>
      </c>
      <c r="F473">
        <v>91</v>
      </c>
      <c r="G473">
        <v>55</v>
      </c>
      <c r="H473">
        <v>17</v>
      </c>
      <c r="I473">
        <v>3</v>
      </c>
      <c r="J473">
        <v>16</v>
      </c>
      <c r="K473">
        <v>55</v>
      </c>
      <c r="L473">
        <v>53</v>
      </c>
      <c r="M473">
        <v>47</v>
      </c>
      <c r="N473">
        <v>3</v>
      </c>
      <c r="O473">
        <v>96</v>
      </c>
      <c r="P473">
        <v>8</v>
      </c>
      <c r="Q473">
        <v>4</v>
      </c>
      <c r="R473">
        <v>0</v>
      </c>
      <c r="S473">
        <v>8</v>
      </c>
      <c r="T473">
        <v>1</v>
      </c>
      <c r="U473">
        <v>1</v>
      </c>
      <c r="V473">
        <v>0.24795600000000001</v>
      </c>
      <c r="W473">
        <v>0.110329</v>
      </c>
      <c r="X473">
        <v>0.225352</v>
      </c>
      <c r="Y473">
        <v>0.48958299999999999</v>
      </c>
      <c r="Z473">
        <v>0.342723</v>
      </c>
      <c r="AA473">
        <v>0.441417</v>
      </c>
      <c r="AB473">
        <v>0.33778599999999998</v>
      </c>
      <c r="AC473">
        <v>0.78413999999999995</v>
      </c>
      <c r="AD473">
        <v>0.19345999999999999</v>
      </c>
      <c r="AE473">
        <v>3.6183900000000002</v>
      </c>
      <c r="AF473">
        <v>0.28957500000000003</v>
      </c>
      <c r="AH473">
        <v>-1.04653</v>
      </c>
      <c r="AI473">
        <v>58.773099999999999</v>
      </c>
      <c r="AJ473">
        <v>6.8675199999999998</v>
      </c>
      <c r="AK473">
        <v>111.35299999999999</v>
      </c>
      <c r="AL473">
        <v>-1.04653</v>
      </c>
      <c r="AM473">
        <v>-4.9000000000000004</v>
      </c>
      <c r="AN473">
        <v>4.9450770616531301</v>
      </c>
      <c r="AO473">
        <v>-9.5957674980163503</v>
      </c>
      <c r="AP473">
        <v>0.983541</v>
      </c>
    </row>
    <row r="474" spans="1:42" x14ac:dyDescent="0.45">
      <c r="A474" t="s">
        <v>702</v>
      </c>
      <c r="B474" t="s">
        <v>101</v>
      </c>
      <c r="C474">
        <v>77</v>
      </c>
      <c r="D474">
        <v>293</v>
      </c>
      <c r="E474">
        <v>250</v>
      </c>
      <c r="F474">
        <v>53</v>
      </c>
      <c r="G474">
        <v>36</v>
      </c>
      <c r="H474">
        <v>12</v>
      </c>
      <c r="I474">
        <v>0</v>
      </c>
      <c r="J474">
        <v>5</v>
      </c>
      <c r="K474">
        <v>31</v>
      </c>
      <c r="L474">
        <v>28</v>
      </c>
      <c r="M474">
        <v>35</v>
      </c>
      <c r="N474">
        <v>0</v>
      </c>
      <c r="O474">
        <v>77</v>
      </c>
      <c r="P474">
        <v>4</v>
      </c>
      <c r="Q474">
        <v>2</v>
      </c>
      <c r="R474">
        <v>2</v>
      </c>
      <c r="S474">
        <v>6</v>
      </c>
      <c r="T474">
        <v>4</v>
      </c>
      <c r="U474">
        <v>2</v>
      </c>
      <c r="V474">
        <v>0.21199999999999999</v>
      </c>
      <c r="W474">
        <v>0.119454</v>
      </c>
      <c r="X474">
        <v>0.262799</v>
      </c>
      <c r="Y474">
        <v>0.45454499999999998</v>
      </c>
      <c r="Z474">
        <v>0.31615100000000002</v>
      </c>
      <c r="AA474">
        <v>0.32</v>
      </c>
      <c r="AB474">
        <v>0.28858299999999998</v>
      </c>
      <c r="AC474">
        <v>0.63615100000000002</v>
      </c>
      <c r="AD474">
        <v>0.108</v>
      </c>
      <c r="AE474">
        <v>3.2723100000000001</v>
      </c>
      <c r="AF474">
        <v>0.28235300000000002</v>
      </c>
      <c r="AH474">
        <v>-0.62204000000000004</v>
      </c>
      <c r="AI474">
        <v>28.450800000000001</v>
      </c>
      <c r="AJ474">
        <v>-7.24953</v>
      </c>
      <c r="AK474">
        <v>82.345299999999995</v>
      </c>
      <c r="AL474">
        <v>-0.62204000000000004</v>
      </c>
      <c r="AM474">
        <v>5.8</v>
      </c>
      <c r="AN474">
        <v>-7.0303855538368198</v>
      </c>
      <c r="AO474">
        <v>6.8765728473663303</v>
      </c>
      <c r="AP474">
        <v>0.98010299999999995</v>
      </c>
    </row>
    <row r="475" spans="1:42" x14ac:dyDescent="0.45">
      <c r="A475" t="s">
        <v>703</v>
      </c>
      <c r="B475" t="s">
        <v>25</v>
      </c>
      <c r="C475">
        <v>108</v>
      </c>
      <c r="D475">
        <v>436</v>
      </c>
      <c r="E475">
        <v>380</v>
      </c>
      <c r="F475">
        <v>83</v>
      </c>
      <c r="G475">
        <v>51</v>
      </c>
      <c r="H475">
        <v>19</v>
      </c>
      <c r="I475">
        <v>3</v>
      </c>
      <c r="J475">
        <v>10</v>
      </c>
      <c r="K475">
        <v>51</v>
      </c>
      <c r="L475">
        <v>48</v>
      </c>
      <c r="M475">
        <v>47</v>
      </c>
      <c r="N475">
        <v>0</v>
      </c>
      <c r="O475">
        <v>113</v>
      </c>
      <c r="P475">
        <v>5</v>
      </c>
      <c r="Q475">
        <v>2</v>
      </c>
      <c r="R475">
        <v>2</v>
      </c>
      <c r="S475">
        <v>7</v>
      </c>
      <c r="T475">
        <v>8</v>
      </c>
      <c r="U475">
        <v>4</v>
      </c>
      <c r="V475">
        <v>0.218421</v>
      </c>
      <c r="W475">
        <v>0.107798</v>
      </c>
      <c r="X475">
        <v>0.25917400000000002</v>
      </c>
      <c r="Y475">
        <v>0.41592899999999999</v>
      </c>
      <c r="Z475">
        <v>0.31106</v>
      </c>
      <c r="AA475">
        <v>0.36315799999999998</v>
      </c>
      <c r="AB475">
        <v>0.29890699999999998</v>
      </c>
      <c r="AC475">
        <v>0.67421799999999998</v>
      </c>
      <c r="AD475">
        <v>0.144737</v>
      </c>
      <c r="AE475">
        <v>5.23909</v>
      </c>
      <c r="AF475">
        <v>0.28185300000000002</v>
      </c>
      <c r="AH475">
        <v>-0.88193999999999995</v>
      </c>
      <c r="AI475">
        <v>46.075000000000003</v>
      </c>
      <c r="AJ475">
        <v>-7.0490700000000004</v>
      </c>
      <c r="AK475">
        <v>90.288200000000003</v>
      </c>
      <c r="AL475">
        <v>-0.88193999999999995</v>
      </c>
      <c r="AM475">
        <v>-0.7</v>
      </c>
      <c r="AN475">
        <v>-5.9555811882018999</v>
      </c>
      <c r="AO475">
        <v>0.90199881792068404</v>
      </c>
      <c r="AP475">
        <v>0.97273799999999999</v>
      </c>
    </row>
    <row r="476" spans="1:42" x14ac:dyDescent="0.45">
      <c r="A476" t="s">
        <v>704</v>
      </c>
      <c r="B476" t="s">
        <v>153</v>
      </c>
      <c r="C476">
        <v>112</v>
      </c>
      <c r="D476">
        <v>438</v>
      </c>
      <c r="E476">
        <v>396</v>
      </c>
      <c r="F476">
        <v>92</v>
      </c>
      <c r="G476">
        <v>54</v>
      </c>
      <c r="H476">
        <v>22</v>
      </c>
      <c r="I476">
        <v>1</v>
      </c>
      <c r="J476">
        <v>15</v>
      </c>
      <c r="K476">
        <v>46</v>
      </c>
      <c r="L476">
        <v>55</v>
      </c>
      <c r="M476">
        <v>35</v>
      </c>
      <c r="N476">
        <v>1</v>
      </c>
      <c r="O476">
        <v>116</v>
      </c>
      <c r="P476">
        <v>6</v>
      </c>
      <c r="Q476">
        <v>1</v>
      </c>
      <c r="R476">
        <v>0</v>
      </c>
      <c r="S476">
        <v>7</v>
      </c>
      <c r="T476">
        <v>2</v>
      </c>
      <c r="U476">
        <v>1</v>
      </c>
      <c r="V476">
        <v>0.232323</v>
      </c>
      <c r="W476">
        <v>7.9908699999999999E-2</v>
      </c>
      <c r="X476">
        <v>0.26484000000000002</v>
      </c>
      <c r="Y476">
        <v>0.30172399999999999</v>
      </c>
      <c r="Z476">
        <v>0.30365300000000001</v>
      </c>
      <c r="AA476">
        <v>0.40656599999999998</v>
      </c>
      <c r="AB476">
        <v>0.30816199999999999</v>
      </c>
      <c r="AC476">
        <v>0.71021900000000004</v>
      </c>
      <c r="AD476">
        <v>0.17424200000000001</v>
      </c>
      <c r="AE476">
        <v>2.8438400000000001</v>
      </c>
      <c r="AF476">
        <v>0.28947400000000001</v>
      </c>
      <c r="AH476">
        <v>-0.74636000000000002</v>
      </c>
      <c r="AI476">
        <v>49.652700000000003</v>
      </c>
      <c r="AJ476">
        <v>-3.7149999999999999</v>
      </c>
      <c r="AK476">
        <v>91.334299999999999</v>
      </c>
      <c r="AL476">
        <v>-0.74636000000000002</v>
      </c>
      <c r="AM476">
        <v>5.0999999999999996</v>
      </c>
      <c r="AN476">
        <v>-5.4485185742378199</v>
      </c>
      <c r="AO476">
        <v>0.271957397460937</v>
      </c>
      <c r="AP476">
        <v>0.97187100000000004</v>
      </c>
    </row>
    <row r="477" spans="1:42" x14ac:dyDescent="0.45">
      <c r="A477" t="s">
        <v>705</v>
      </c>
      <c r="B477" t="s">
        <v>23</v>
      </c>
      <c r="C477">
        <v>103</v>
      </c>
      <c r="D477">
        <v>389</v>
      </c>
      <c r="E477">
        <v>356</v>
      </c>
      <c r="F477">
        <v>80</v>
      </c>
      <c r="G477">
        <v>40</v>
      </c>
      <c r="H477">
        <v>18</v>
      </c>
      <c r="I477">
        <v>1</v>
      </c>
      <c r="J477">
        <v>21</v>
      </c>
      <c r="K477">
        <v>47</v>
      </c>
      <c r="L477">
        <v>64</v>
      </c>
      <c r="M477">
        <v>25</v>
      </c>
      <c r="N477">
        <v>1</v>
      </c>
      <c r="O477">
        <v>128</v>
      </c>
      <c r="P477">
        <v>5</v>
      </c>
      <c r="Q477">
        <v>3</v>
      </c>
      <c r="R477">
        <v>0</v>
      </c>
      <c r="S477">
        <v>3</v>
      </c>
      <c r="T477">
        <v>3</v>
      </c>
      <c r="U477">
        <v>1</v>
      </c>
      <c r="V477">
        <v>0.224719</v>
      </c>
      <c r="W477">
        <v>6.4267400000000002E-2</v>
      </c>
      <c r="X477">
        <v>0.32904899999999998</v>
      </c>
      <c r="Y477">
        <v>0.19531200000000001</v>
      </c>
      <c r="Z477">
        <v>0.28277600000000003</v>
      </c>
      <c r="AA477">
        <v>0.45786500000000002</v>
      </c>
      <c r="AB477">
        <v>0.31359700000000001</v>
      </c>
      <c r="AC477">
        <v>0.74064200000000002</v>
      </c>
      <c r="AD477">
        <v>0.23314599999999999</v>
      </c>
      <c r="AE477">
        <v>3.8412500000000001</v>
      </c>
      <c r="AF477">
        <v>0.28095199999999998</v>
      </c>
      <c r="AH477">
        <v>-0.35373199999999999</v>
      </c>
      <c r="AI477">
        <v>45.853999999999999</v>
      </c>
      <c r="AJ477">
        <v>-1.54342</v>
      </c>
      <c r="AK477">
        <v>93.952100000000002</v>
      </c>
      <c r="AL477">
        <v>-0.35373199999999999</v>
      </c>
      <c r="AM477">
        <v>-1.7</v>
      </c>
      <c r="AN477">
        <v>-3.2683078646659798</v>
      </c>
      <c r="AO477">
        <v>-0.270693778991699</v>
      </c>
      <c r="AP477">
        <v>0.96869099999999997</v>
      </c>
    </row>
    <row r="478" spans="1:42" x14ac:dyDescent="0.45">
      <c r="A478" t="s">
        <v>706</v>
      </c>
      <c r="B478" t="s">
        <v>113</v>
      </c>
      <c r="C478">
        <v>88</v>
      </c>
      <c r="D478">
        <v>336</v>
      </c>
      <c r="E478">
        <v>317</v>
      </c>
      <c r="F478">
        <v>72</v>
      </c>
      <c r="G478">
        <v>43</v>
      </c>
      <c r="H478">
        <v>17</v>
      </c>
      <c r="I478">
        <v>0</v>
      </c>
      <c r="J478">
        <v>12</v>
      </c>
      <c r="K478">
        <v>33</v>
      </c>
      <c r="L478">
        <v>44</v>
      </c>
      <c r="M478">
        <v>15</v>
      </c>
      <c r="N478">
        <v>0</v>
      </c>
      <c r="O478">
        <v>111</v>
      </c>
      <c r="P478">
        <v>3</v>
      </c>
      <c r="Q478">
        <v>1</v>
      </c>
      <c r="R478">
        <v>0</v>
      </c>
      <c r="S478">
        <v>6</v>
      </c>
      <c r="T478">
        <v>1</v>
      </c>
      <c r="U478">
        <v>1</v>
      </c>
      <c r="V478">
        <v>0.227129</v>
      </c>
      <c r="W478">
        <v>4.4642899999999999E-2</v>
      </c>
      <c r="X478">
        <v>0.33035700000000001</v>
      </c>
      <c r="Y478">
        <v>0.13513500000000001</v>
      </c>
      <c r="Z478">
        <v>0.26785700000000001</v>
      </c>
      <c r="AA478">
        <v>0.39432200000000001</v>
      </c>
      <c r="AB478">
        <v>0.28499600000000003</v>
      </c>
      <c r="AC478">
        <v>0.66217899999999996</v>
      </c>
      <c r="AD478">
        <v>0.16719200000000001</v>
      </c>
      <c r="AE478">
        <v>2.0517099999999999</v>
      </c>
      <c r="AF478">
        <v>0.30769200000000002</v>
      </c>
      <c r="AH478">
        <v>-0.69209100000000001</v>
      </c>
      <c r="AI478">
        <v>31.625399999999999</v>
      </c>
      <c r="AJ478">
        <v>-9.3142499999999995</v>
      </c>
      <c r="AK478">
        <v>83.160700000000006</v>
      </c>
      <c r="AL478">
        <v>-0.69209100000000001</v>
      </c>
      <c r="AM478">
        <v>-0.4</v>
      </c>
      <c r="AN478">
        <v>-7.4715481400489798</v>
      </c>
      <c r="AO478">
        <v>5.7728396356105796</v>
      </c>
      <c r="AP478">
        <v>0.96859200000000001</v>
      </c>
    </row>
    <row r="479" spans="1:42" x14ac:dyDescent="0.45">
      <c r="A479" t="s">
        <v>707</v>
      </c>
      <c r="B479" t="s">
        <v>25</v>
      </c>
      <c r="C479">
        <v>118</v>
      </c>
      <c r="D479">
        <v>438</v>
      </c>
      <c r="E479">
        <v>399</v>
      </c>
      <c r="F479">
        <v>93</v>
      </c>
      <c r="G479">
        <v>59</v>
      </c>
      <c r="H479">
        <v>20</v>
      </c>
      <c r="I479">
        <v>1</v>
      </c>
      <c r="J479">
        <v>13</v>
      </c>
      <c r="K479">
        <v>50</v>
      </c>
      <c r="L479">
        <v>52</v>
      </c>
      <c r="M479">
        <v>32</v>
      </c>
      <c r="N479">
        <v>1</v>
      </c>
      <c r="O479">
        <v>107</v>
      </c>
      <c r="P479">
        <v>2</v>
      </c>
      <c r="Q479">
        <v>2</v>
      </c>
      <c r="R479">
        <v>3</v>
      </c>
      <c r="S479">
        <v>5</v>
      </c>
      <c r="T479">
        <v>10</v>
      </c>
      <c r="U479">
        <v>3</v>
      </c>
      <c r="V479">
        <v>0.23308300000000001</v>
      </c>
      <c r="W479">
        <v>7.3059399999999997E-2</v>
      </c>
      <c r="X479">
        <v>0.24429200000000001</v>
      </c>
      <c r="Y479">
        <v>0.29906500000000003</v>
      </c>
      <c r="Z479">
        <v>0.29195399999999999</v>
      </c>
      <c r="AA479">
        <v>0.385965</v>
      </c>
      <c r="AB479">
        <v>0.293991</v>
      </c>
      <c r="AC479">
        <v>0.67791900000000005</v>
      </c>
      <c r="AD479">
        <v>0.15288199999999999</v>
      </c>
      <c r="AE479">
        <v>4.6551499999999999</v>
      </c>
      <c r="AF479">
        <v>0.28469800000000001</v>
      </c>
      <c r="AH479">
        <v>2.48945E-2</v>
      </c>
      <c r="AI479">
        <v>44.497799999999998</v>
      </c>
      <c r="AJ479">
        <v>-8.8699200000000005</v>
      </c>
      <c r="AK479">
        <v>86.880300000000005</v>
      </c>
      <c r="AL479">
        <v>2.48945E-2</v>
      </c>
      <c r="AM479">
        <v>6.5</v>
      </c>
      <c r="AN479">
        <v>-6.8605281803756899</v>
      </c>
      <c r="AO479">
        <v>1.67195749282836</v>
      </c>
      <c r="AP479">
        <v>0.96605099999999999</v>
      </c>
    </row>
    <row r="480" spans="1:42" x14ac:dyDescent="0.45">
      <c r="A480" t="s">
        <v>708</v>
      </c>
      <c r="B480" t="s">
        <v>149</v>
      </c>
      <c r="C480">
        <v>111</v>
      </c>
      <c r="D480">
        <v>417</v>
      </c>
      <c r="E480">
        <v>382</v>
      </c>
      <c r="F480">
        <v>103</v>
      </c>
      <c r="G480">
        <v>68</v>
      </c>
      <c r="H480">
        <v>20</v>
      </c>
      <c r="I480">
        <v>3</v>
      </c>
      <c r="J480">
        <v>12</v>
      </c>
      <c r="K480">
        <v>55</v>
      </c>
      <c r="L480">
        <v>47</v>
      </c>
      <c r="M480">
        <v>25</v>
      </c>
      <c r="N480">
        <v>1</v>
      </c>
      <c r="O480">
        <v>75</v>
      </c>
      <c r="P480">
        <v>8</v>
      </c>
      <c r="Q480">
        <v>2</v>
      </c>
      <c r="R480">
        <v>0</v>
      </c>
      <c r="S480">
        <v>8</v>
      </c>
      <c r="T480">
        <v>10</v>
      </c>
      <c r="U480">
        <v>5</v>
      </c>
      <c r="V480">
        <v>0.26963399999999998</v>
      </c>
      <c r="W480">
        <v>5.9951999999999998E-2</v>
      </c>
      <c r="X480">
        <v>0.17985599999999999</v>
      </c>
      <c r="Y480">
        <v>0.33333299999999999</v>
      </c>
      <c r="Z480">
        <v>0.32613900000000001</v>
      </c>
      <c r="AA480">
        <v>0.43193700000000002</v>
      </c>
      <c r="AB480">
        <v>0.327291</v>
      </c>
      <c r="AC480">
        <v>0.75807599999999997</v>
      </c>
      <c r="AD480">
        <v>0.162304</v>
      </c>
      <c r="AE480">
        <v>5.41791</v>
      </c>
      <c r="AF480">
        <v>0.30639699999999997</v>
      </c>
      <c r="AH480">
        <v>-0.88090299999999999</v>
      </c>
      <c r="AI480">
        <v>53.896999999999998</v>
      </c>
      <c r="AJ480">
        <v>3.0880000000000001</v>
      </c>
      <c r="AK480">
        <v>103.15</v>
      </c>
      <c r="AL480">
        <v>-0.88090299999999999</v>
      </c>
      <c r="AM480">
        <v>-0.7</v>
      </c>
      <c r="AN480">
        <v>0.74623560905456499</v>
      </c>
      <c r="AO480">
        <v>-5.2965609431266696</v>
      </c>
      <c r="AP480">
        <v>0.96297200000000005</v>
      </c>
    </row>
    <row r="481" spans="1:42" x14ac:dyDescent="0.45">
      <c r="A481" t="s">
        <v>709</v>
      </c>
      <c r="B481" t="s">
        <v>56</v>
      </c>
      <c r="C481">
        <v>130</v>
      </c>
      <c r="D481">
        <v>512</v>
      </c>
      <c r="E481">
        <v>465</v>
      </c>
      <c r="F481">
        <v>116</v>
      </c>
      <c r="G481">
        <v>67</v>
      </c>
      <c r="H481">
        <v>30</v>
      </c>
      <c r="I481">
        <v>0</v>
      </c>
      <c r="J481">
        <v>19</v>
      </c>
      <c r="K481">
        <v>61</v>
      </c>
      <c r="L481">
        <v>62</v>
      </c>
      <c r="M481">
        <v>40</v>
      </c>
      <c r="N481">
        <v>0</v>
      </c>
      <c r="O481">
        <v>110</v>
      </c>
      <c r="P481">
        <v>3</v>
      </c>
      <c r="Q481">
        <v>4</v>
      </c>
      <c r="R481">
        <v>0</v>
      </c>
      <c r="S481">
        <v>10</v>
      </c>
      <c r="T481">
        <v>1</v>
      </c>
      <c r="U481">
        <v>1</v>
      </c>
      <c r="V481">
        <v>0.24946199999999999</v>
      </c>
      <c r="W481">
        <v>7.8125E-2</v>
      </c>
      <c r="X481">
        <v>0.21484400000000001</v>
      </c>
      <c r="Y481">
        <v>0.36363600000000001</v>
      </c>
      <c r="Z481">
        <v>0.31054700000000002</v>
      </c>
      <c r="AA481">
        <v>0.43655899999999997</v>
      </c>
      <c r="AB481">
        <v>0.321357</v>
      </c>
      <c r="AC481">
        <v>0.74710600000000005</v>
      </c>
      <c r="AD481">
        <v>0.18709700000000001</v>
      </c>
      <c r="AE481">
        <v>2.0117799999999999</v>
      </c>
      <c r="AF481">
        <v>0.28529399999999999</v>
      </c>
      <c r="AH481">
        <v>-1.0696399999999999</v>
      </c>
      <c r="AI481">
        <v>63.652299999999997</v>
      </c>
      <c r="AJ481">
        <v>1.2681100000000001</v>
      </c>
      <c r="AK481">
        <v>99.6036</v>
      </c>
      <c r="AL481">
        <v>-1.0696399999999999</v>
      </c>
      <c r="AM481">
        <v>-0.8</v>
      </c>
      <c r="AN481">
        <v>-1.3128114044666199</v>
      </c>
      <c r="AO481">
        <v>-6.44373875856399</v>
      </c>
      <c r="AP481">
        <v>0.96060599999999996</v>
      </c>
    </row>
    <row r="482" spans="1:42" x14ac:dyDescent="0.45">
      <c r="A482" t="s">
        <v>710</v>
      </c>
      <c r="B482" t="s">
        <v>63</v>
      </c>
      <c r="C482">
        <v>126</v>
      </c>
      <c r="D482">
        <v>474</v>
      </c>
      <c r="E482">
        <v>425</v>
      </c>
      <c r="F482">
        <v>95</v>
      </c>
      <c r="G482">
        <v>57</v>
      </c>
      <c r="H482">
        <v>21</v>
      </c>
      <c r="I482">
        <v>1</v>
      </c>
      <c r="J482">
        <v>16</v>
      </c>
      <c r="K482">
        <v>59</v>
      </c>
      <c r="L482">
        <v>58</v>
      </c>
      <c r="M482">
        <v>40</v>
      </c>
      <c r="N482">
        <v>1</v>
      </c>
      <c r="O482">
        <v>136</v>
      </c>
      <c r="P482">
        <v>6</v>
      </c>
      <c r="Q482">
        <v>3</v>
      </c>
      <c r="R482">
        <v>0</v>
      </c>
      <c r="S482">
        <v>5</v>
      </c>
      <c r="T482">
        <v>13</v>
      </c>
      <c r="U482">
        <v>4</v>
      </c>
      <c r="V482">
        <v>0.22352900000000001</v>
      </c>
      <c r="W482">
        <v>8.4388199999999997E-2</v>
      </c>
      <c r="X482">
        <v>0.28692000000000001</v>
      </c>
      <c r="Y482">
        <v>0.29411799999999999</v>
      </c>
      <c r="Z482">
        <v>0.29746800000000001</v>
      </c>
      <c r="AA482">
        <v>0.39058799999999999</v>
      </c>
      <c r="AB482">
        <v>0.29926900000000001</v>
      </c>
      <c r="AC482">
        <v>0.68805700000000003</v>
      </c>
      <c r="AD482">
        <v>0.16705900000000001</v>
      </c>
      <c r="AE482">
        <v>5.0395500000000002</v>
      </c>
      <c r="AF482">
        <v>0.28623199999999999</v>
      </c>
      <c r="AH482">
        <v>0.12576499999999999</v>
      </c>
      <c r="AI482">
        <v>50.232999999999997</v>
      </c>
      <c r="AJ482">
        <v>-7.5211499999999996</v>
      </c>
      <c r="AK482">
        <v>85.531199999999998</v>
      </c>
      <c r="AL482">
        <v>0.12576499999999999</v>
      </c>
      <c r="AM482">
        <v>0.1</v>
      </c>
      <c r="AN482">
        <v>-8.3705297261476499</v>
      </c>
      <c r="AO482">
        <v>1.8416225686669301</v>
      </c>
      <c r="AP482">
        <v>0.95932499999999998</v>
      </c>
    </row>
    <row r="483" spans="1:42" x14ac:dyDescent="0.45">
      <c r="A483" t="s">
        <v>711</v>
      </c>
      <c r="B483" t="s">
        <v>44</v>
      </c>
      <c r="C483">
        <v>118</v>
      </c>
      <c r="D483">
        <v>467</v>
      </c>
      <c r="E483">
        <v>425</v>
      </c>
      <c r="F483">
        <v>93</v>
      </c>
      <c r="G483">
        <v>56</v>
      </c>
      <c r="H483">
        <v>20</v>
      </c>
      <c r="I483">
        <v>2</v>
      </c>
      <c r="J483">
        <v>15</v>
      </c>
      <c r="K483">
        <v>51</v>
      </c>
      <c r="L483">
        <v>62</v>
      </c>
      <c r="M483">
        <v>27</v>
      </c>
      <c r="N483">
        <v>0</v>
      </c>
      <c r="O483">
        <v>154</v>
      </c>
      <c r="P483">
        <v>10</v>
      </c>
      <c r="Q483">
        <v>4</v>
      </c>
      <c r="R483">
        <v>1</v>
      </c>
      <c r="S483">
        <v>11</v>
      </c>
      <c r="T483">
        <v>13</v>
      </c>
      <c r="U483">
        <v>3</v>
      </c>
      <c r="V483">
        <v>0.21882399999999999</v>
      </c>
      <c r="W483">
        <v>5.7815800000000001E-2</v>
      </c>
      <c r="X483">
        <v>0.329764</v>
      </c>
      <c r="Y483">
        <v>0.17532500000000001</v>
      </c>
      <c r="Z483">
        <v>0.27897</v>
      </c>
      <c r="AA483">
        <v>0.38117600000000001</v>
      </c>
      <c r="AB483">
        <v>0.28657899999999997</v>
      </c>
      <c r="AC483">
        <v>0.66014600000000001</v>
      </c>
      <c r="AD483">
        <v>0.162353</v>
      </c>
      <c r="AE483">
        <v>5.6607900000000004</v>
      </c>
      <c r="AF483">
        <v>0.3</v>
      </c>
      <c r="AH483">
        <v>0.61718899999999999</v>
      </c>
      <c r="AI483">
        <v>44.569499999999998</v>
      </c>
      <c r="AJ483">
        <v>-12.331799999999999</v>
      </c>
      <c r="AK483">
        <v>77.264200000000002</v>
      </c>
      <c r="AL483">
        <v>0.61718899999999999</v>
      </c>
      <c r="AM483">
        <v>0.7</v>
      </c>
      <c r="AN483">
        <v>-12.1049137115478</v>
      </c>
      <c r="AO483">
        <v>5.8477074503898603</v>
      </c>
      <c r="AP483">
        <v>0.957708</v>
      </c>
    </row>
    <row r="484" spans="1:42" x14ac:dyDescent="0.45">
      <c r="A484" t="s">
        <v>712</v>
      </c>
      <c r="B484" t="s">
        <v>42</v>
      </c>
      <c r="C484">
        <v>117</v>
      </c>
      <c r="D484">
        <v>506</v>
      </c>
      <c r="E484">
        <v>453</v>
      </c>
      <c r="F484">
        <v>102</v>
      </c>
      <c r="G484">
        <v>64</v>
      </c>
      <c r="H484">
        <v>22</v>
      </c>
      <c r="I484">
        <v>2</v>
      </c>
      <c r="J484">
        <v>14</v>
      </c>
      <c r="K484">
        <v>57</v>
      </c>
      <c r="L484">
        <v>65</v>
      </c>
      <c r="M484">
        <v>41</v>
      </c>
      <c r="N484">
        <v>2</v>
      </c>
      <c r="O484">
        <v>150</v>
      </c>
      <c r="P484">
        <v>9</v>
      </c>
      <c r="Q484">
        <v>3</v>
      </c>
      <c r="R484">
        <v>0</v>
      </c>
      <c r="S484">
        <v>10</v>
      </c>
      <c r="T484">
        <v>13</v>
      </c>
      <c r="U484">
        <v>4</v>
      </c>
      <c r="V484">
        <v>0.22516600000000001</v>
      </c>
      <c r="W484">
        <v>8.1027699999999994E-2</v>
      </c>
      <c r="X484">
        <v>0.29644300000000001</v>
      </c>
      <c r="Y484">
        <v>0.27333299999999999</v>
      </c>
      <c r="Z484">
        <v>0.30039500000000002</v>
      </c>
      <c r="AA484">
        <v>0.375276</v>
      </c>
      <c r="AB484">
        <v>0.295068</v>
      </c>
      <c r="AC484">
        <v>0.67567100000000002</v>
      </c>
      <c r="AD484">
        <v>0.15010999999999999</v>
      </c>
      <c r="AE484">
        <v>5.2857200000000004</v>
      </c>
      <c r="AF484">
        <v>0.30137000000000003</v>
      </c>
      <c r="AH484">
        <v>4.8714E-2</v>
      </c>
      <c r="AI484">
        <v>51.859000000000002</v>
      </c>
      <c r="AJ484">
        <v>-9.7941699999999994</v>
      </c>
      <c r="AK484">
        <v>86.418499999999995</v>
      </c>
      <c r="AL484">
        <v>4.8714E-2</v>
      </c>
      <c r="AM484">
        <v>-1.3</v>
      </c>
      <c r="AN484">
        <v>-8.18563523143529</v>
      </c>
      <c r="AO484">
        <v>0.55920052528381303</v>
      </c>
      <c r="AP484">
        <v>0.95326</v>
      </c>
    </row>
    <row r="485" spans="1:42" x14ac:dyDescent="0.45">
      <c r="A485" t="s">
        <v>713</v>
      </c>
      <c r="B485" t="s">
        <v>56</v>
      </c>
      <c r="C485">
        <v>78</v>
      </c>
      <c r="D485">
        <v>270</v>
      </c>
      <c r="E485">
        <v>235</v>
      </c>
      <c r="F485">
        <v>61</v>
      </c>
      <c r="G485">
        <v>44</v>
      </c>
      <c r="H485">
        <v>13</v>
      </c>
      <c r="I485">
        <v>0</v>
      </c>
      <c r="J485">
        <v>4</v>
      </c>
      <c r="K485">
        <v>27</v>
      </c>
      <c r="L485">
        <v>24</v>
      </c>
      <c r="M485">
        <v>26</v>
      </c>
      <c r="N485">
        <v>0</v>
      </c>
      <c r="O485">
        <v>45</v>
      </c>
      <c r="P485">
        <v>4</v>
      </c>
      <c r="Q485">
        <v>3</v>
      </c>
      <c r="R485">
        <v>2</v>
      </c>
      <c r="S485">
        <v>5</v>
      </c>
      <c r="T485">
        <v>0</v>
      </c>
      <c r="U485">
        <v>1</v>
      </c>
      <c r="V485">
        <v>0.25957400000000003</v>
      </c>
      <c r="W485">
        <v>9.6296300000000001E-2</v>
      </c>
      <c r="X485">
        <v>0.16666700000000001</v>
      </c>
      <c r="Y485">
        <v>0.57777800000000001</v>
      </c>
      <c r="Z485">
        <v>0.33955200000000002</v>
      </c>
      <c r="AA485">
        <v>0.36595699999999998</v>
      </c>
      <c r="AB485">
        <v>0.31348700000000002</v>
      </c>
      <c r="AC485">
        <v>0.70550999999999997</v>
      </c>
      <c r="AD485">
        <v>0.10638300000000001</v>
      </c>
      <c r="AE485">
        <v>1.5338000000000001</v>
      </c>
      <c r="AF485">
        <v>0.30158699999999999</v>
      </c>
      <c r="AH485">
        <v>-0.99225699999999994</v>
      </c>
      <c r="AI485">
        <v>31.8018</v>
      </c>
      <c r="AJ485">
        <v>-1.0961099999999999</v>
      </c>
      <c r="AK485">
        <v>94.148499999999999</v>
      </c>
      <c r="AL485">
        <v>-0.99225699999999994</v>
      </c>
      <c r="AM485">
        <v>-1.7</v>
      </c>
      <c r="AN485">
        <v>-2.88532775640487</v>
      </c>
      <c r="AO485">
        <v>3.2603175640106201</v>
      </c>
      <c r="AP485">
        <v>0.95184400000000002</v>
      </c>
    </row>
    <row r="486" spans="1:42" x14ac:dyDescent="0.45">
      <c r="A486" t="s">
        <v>714</v>
      </c>
      <c r="B486" t="s">
        <v>30</v>
      </c>
      <c r="C486">
        <v>94</v>
      </c>
      <c r="D486">
        <v>368</v>
      </c>
      <c r="E486">
        <v>334</v>
      </c>
      <c r="F486">
        <v>82</v>
      </c>
      <c r="G486">
        <v>55</v>
      </c>
      <c r="H486">
        <v>19</v>
      </c>
      <c r="I486">
        <v>2</v>
      </c>
      <c r="J486">
        <v>6</v>
      </c>
      <c r="K486">
        <v>42</v>
      </c>
      <c r="L486">
        <v>36</v>
      </c>
      <c r="M486">
        <v>27</v>
      </c>
      <c r="N486">
        <v>1</v>
      </c>
      <c r="O486">
        <v>56</v>
      </c>
      <c r="P486">
        <v>2</v>
      </c>
      <c r="Q486">
        <v>5</v>
      </c>
      <c r="R486">
        <v>0</v>
      </c>
      <c r="S486">
        <v>6</v>
      </c>
      <c r="T486">
        <v>5</v>
      </c>
      <c r="U486">
        <v>2</v>
      </c>
      <c r="V486">
        <v>0.24550900000000001</v>
      </c>
      <c r="W486">
        <v>7.3369599999999993E-2</v>
      </c>
      <c r="X486">
        <v>0.152174</v>
      </c>
      <c r="Y486">
        <v>0.48214299999999999</v>
      </c>
      <c r="Z486">
        <v>0.30163000000000001</v>
      </c>
      <c r="AA486">
        <v>0.36826300000000001</v>
      </c>
      <c r="AB486">
        <v>0.29122300000000001</v>
      </c>
      <c r="AC486">
        <v>0.66989399999999999</v>
      </c>
      <c r="AD486">
        <v>0.122754</v>
      </c>
      <c r="AE486">
        <v>4.6312800000000003</v>
      </c>
      <c r="AF486">
        <v>0.274368</v>
      </c>
      <c r="AH486">
        <v>-0.48368100000000003</v>
      </c>
      <c r="AI486">
        <v>36.540300000000002</v>
      </c>
      <c r="AJ486">
        <v>-8.2983100000000007</v>
      </c>
      <c r="AK486">
        <v>85.582499999999996</v>
      </c>
      <c r="AL486">
        <v>-0.48368100000000003</v>
      </c>
      <c r="AM486">
        <v>-2.7</v>
      </c>
      <c r="AN486">
        <v>-7.0565611124038696</v>
      </c>
      <c r="AO486">
        <v>4.0607287883758501</v>
      </c>
      <c r="AP486">
        <v>0.95150900000000005</v>
      </c>
    </row>
    <row r="487" spans="1:42" x14ac:dyDescent="0.45">
      <c r="A487" t="s">
        <v>179</v>
      </c>
      <c r="B487" t="s">
        <v>67</v>
      </c>
      <c r="C487">
        <v>125</v>
      </c>
      <c r="D487">
        <v>446</v>
      </c>
      <c r="E487">
        <v>405</v>
      </c>
      <c r="F487">
        <v>100</v>
      </c>
      <c r="G487">
        <v>68</v>
      </c>
      <c r="H487">
        <v>18</v>
      </c>
      <c r="I487">
        <v>4</v>
      </c>
      <c r="J487">
        <v>10</v>
      </c>
      <c r="K487">
        <v>59</v>
      </c>
      <c r="L487">
        <v>48</v>
      </c>
      <c r="M487">
        <v>27</v>
      </c>
      <c r="N487">
        <v>1</v>
      </c>
      <c r="O487">
        <v>106</v>
      </c>
      <c r="P487">
        <v>9</v>
      </c>
      <c r="Q487">
        <v>3</v>
      </c>
      <c r="R487">
        <v>2</v>
      </c>
      <c r="S487">
        <v>5</v>
      </c>
      <c r="T487">
        <v>20</v>
      </c>
      <c r="U487">
        <v>4</v>
      </c>
      <c r="V487">
        <v>0.24691399999999999</v>
      </c>
      <c r="W487">
        <v>6.0538099999999997E-2</v>
      </c>
      <c r="X487">
        <v>0.23766799999999999</v>
      </c>
      <c r="Y487">
        <v>0.25471700000000003</v>
      </c>
      <c r="Z487">
        <v>0.30630600000000002</v>
      </c>
      <c r="AA487">
        <v>0.385185</v>
      </c>
      <c r="AB487">
        <v>0.30100300000000002</v>
      </c>
      <c r="AC487">
        <v>0.69149099999999997</v>
      </c>
      <c r="AD487">
        <v>0.13827200000000001</v>
      </c>
      <c r="AE487">
        <v>7.34368</v>
      </c>
      <c r="AF487">
        <v>0.30821900000000002</v>
      </c>
      <c r="AH487">
        <v>1.51806</v>
      </c>
      <c r="AI487">
        <v>47.907800000000002</v>
      </c>
      <c r="AJ487">
        <v>-6.4347300000000001</v>
      </c>
      <c r="AK487">
        <v>90.971299999999999</v>
      </c>
      <c r="AL487">
        <v>1.51806</v>
      </c>
      <c r="AM487">
        <v>2.6</v>
      </c>
      <c r="AN487">
        <v>-3.3068642616271902</v>
      </c>
      <c r="AO487">
        <v>-2.3162260055541899</v>
      </c>
      <c r="AP487">
        <v>0.94981700000000002</v>
      </c>
    </row>
    <row r="488" spans="1:42" x14ac:dyDescent="0.45">
      <c r="A488" t="s">
        <v>715</v>
      </c>
      <c r="B488" t="s">
        <v>38</v>
      </c>
      <c r="C488">
        <v>130</v>
      </c>
      <c r="D488">
        <v>530</v>
      </c>
      <c r="E488">
        <v>490</v>
      </c>
      <c r="F488">
        <v>118</v>
      </c>
      <c r="G488">
        <v>84</v>
      </c>
      <c r="H488">
        <v>22</v>
      </c>
      <c r="I488">
        <v>6</v>
      </c>
      <c r="J488">
        <v>6</v>
      </c>
      <c r="K488">
        <v>66</v>
      </c>
      <c r="L488">
        <v>53</v>
      </c>
      <c r="M488">
        <v>24</v>
      </c>
      <c r="N488">
        <v>0</v>
      </c>
      <c r="O488">
        <v>116</v>
      </c>
      <c r="P488">
        <v>7</v>
      </c>
      <c r="Q488">
        <v>2</v>
      </c>
      <c r="R488">
        <v>7</v>
      </c>
      <c r="S488">
        <v>8</v>
      </c>
      <c r="T488">
        <v>28</v>
      </c>
      <c r="U488">
        <v>6</v>
      </c>
      <c r="V488">
        <v>0.240816</v>
      </c>
      <c r="W488">
        <v>4.5282999999999997E-2</v>
      </c>
      <c r="X488">
        <v>0.21886800000000001</v>
      </c>
      <c r="Y488">
        <v>0.206897</v>
      </c>
      <c r="Z488">
        <v>0.28489500000000001</v>
      </c>
      <c r="AA488">
        <v>0.346939</v>
      </c>
      <c r="AB488">
        <v>0.27670600000000001</v>
      </c>
      <c r="AC488">
        <v>0.63183400000000001</v>
      </c>
      <c r="AD488">
        <v>0.10612199999999999</v>
      </c>
      <c r="AE488">
        <v>7.9499899999999997</v>
      </c>
      <c r="AF488">
        <v>0.302703</v>
      </c>
      <c r="AH488">
        <v>2.1814399999999998</v>
      </c>
      <c r="AI488">
        <v>46.2363</v>
      </c>
      <c r="AJ488">
        <v>-18.341200000000001</v>
      </c>
      <c r="AK488">
        <v>70.105099999999993</v>
      </c>
      <c r="AL488">
        <v>2.1814399999999998</v>
      </c>
      <c r="AM488">
        <v>6.9</v>
      </c>
      <c r="AN488">
        <v>-17.447238683700501</v>
      </c>
      <c r="AO488">
        <v>8.8473839759826607</v>
      </c>
      <c r="AP488">
        <v>0.94306999999999996</v>
      </c>
    </row>
    <row r="489" spans="1:42" x14ac:dyDescent="0.45">
      <c r="A489" t="s">
        <v>716</v>
      </c>
      <c r="B489" t="s">
        <v>38</v>
      </c>
      <c r="C489">
        <v>122</v>
      </c>
      <c r="D489">
        <v>487</v>
      </c>
      <c r="E489">
        <v>436</v>
      </c>
      <c r="F489">
        <v>96</v>
      </c>
      <c r="G489">
        <v>57</v>
      </c>
      <c r="H489">
        <v>18</v>
      </c>
      <c r="I489">
        <v>2</v>
      </c>
      <c r="J489">
        <v>19</v>
      </c>
      <c r="K489">
        <v>61</v>
      </c>
      <c r="L489">
        <v>63</v>
      </c>
      <c r="M489">
        <v>45</v>
      </c>
      <c r="N489">
        <v>1</v>
      </c>
      <c r="O489">
        <v>150</v>
      </c>
      <c r="P489">
        <v>2</v>
      </c>
      <c r="Q489">
        <v>2</v>
      </c>
      <c r="R489">
        <v>2</v>
      </c>
      <c r="S489">
        <v>10</v>
      </c>
      <c r="T489">
        <v>16</v>
      </c>
      <c r="U489">
        <v>4</v>
      </c>
      <c r="V489">
        <v>0.22018299999999999</v>
      </c>
      <c r="W489">
        <v>9.2402499999999999E-2</v>
      </c>
      <c r="X489">
        <v>0.308008</v>
      </c>
      <c r="Y489">
        <v>0.3</v>
      </c>
      <c r="Z489">
        <v>0.29484500000000002</v>
      </c>
      <c r="AA489">
        <v>0.40137600000000001</v>
      </c>
      <c r="AB489">
        <v>0.30161100000000002</v>
      </c>
      <c r="AC489">
        <v>0.69622200000000001</v>
      </c>
      <c r="AD489">
        <v>0.18119299999999999</v>
      </c>
      <c r="AE489">
        <v>5.6972300000000002</v>
      </c>
      <c r="AF489">
        <v>0.28624500000000003</v>
      </c>
      <c r="AH489">
        <v>0.71806000000000003</v>
      </c>
      <c r="AI489">
        <v>52.5578</v>
      </c>
      <c r="AJ489">
        <v>-6.7802899999999999</v>
      </c>
      <c r="AK489">
        <v>86.800799999999995</v>
      </c>
      <c r="AL489">
        <v>0.71806000000000003</v>
      </c>
      <c r="AM489">
        <v>-5.3</v>
      </c>
      <c r="AN489">
        <v>-7.2452925443649203</v>
      </c>
      <c r="AO489">
        <v>6.8165779113769503E-2</v>
      </c>
      <c r="AP489">
        <v>0.93885200000000002</v>
      </c>
    </row>
    <row r="490" spans="1:42" x14ac:dyDescent="0.45">
      <c r="A490" t="s">
        <v>717</v>
      </c>
      <c r="B490" t="s">
        <v>58</v>
      </c>
      <c r="C490">
        <v>130</v>
      </c>
      <c r="D490">
        <v>550</v>
      </c>
      <c r="E490">
        <v>494</v>
      </c>
      <c r="F490">
        <v>109</v>
      </c>
      <c r="G490">
        <v>61</v>
      </c>
      <c r="H490">
        <v>24</v>
      </c>
      <c r="I490">
        <v>1</v>
      </c>
      <c r="J490">
        <v>23</v>
      </c>
      <c r="K490">
        <v>57</v>
      </c>
      <c r="L490">
        <v>72</v>
      </c>
      <c r="M490">
        <v>44</v>
      </c>
      <c r="N490">
        <v>1</v>
      </c>
      <c r="O490">
        <v>156</v>
      </c>
      <c r="P490">
        <v>6</v>
      </c>
      <c r="Q490">
        <v>6</v>
      </c>
      <c r="R490">
        <v>0</v>
      </c>
      <c r="S490">
        <v>12</v>
      </c>
      <c r="T490">
        <v>2</v>
      </c>
      <c r="U490">
        <v>1</v>
      </c>
      <c r="V490">
        <v>0.22064800000000001</v>
      </c>
      <c r="W490">
        <v>0.08</v>
      </c>
      <c r="X490">
        <v>0.283636</v>
      </c>
      <c r="Y490">
        <v>0.282051</v>
      </c>
      <c r="Z490">
        <v>0.28909099999999999</v>
      </c>
      <c r="AA490">
        <v>0.41295500000000002</v>
      </c>
      <c r="AB490">
        <v>0.30169000000000001</v>
      </c>
      <c r="AC490">
        <v>0.70204599999999995</v>
      </c>
      <c r="AD490">
        <v>0.19230800000000001</v>
      </c>
      <c r="AE490">
        <v>2.6354199999999999</v>
      </c>
      <c r="AF490">
        <v>0.26791300000000001</v>
      </c>
      <c r="AH490">
        <v>-0.86964200000000003</v>
      </c>
      <c r="AI490">
        <v>59.3932</v>
      </c>
      <c r="AJ490">
        <v>-7.6210899999999997</v>
      </c>
      <c r="AK490">
        <v>91.551000000000002</v>
      </c>
      <c r="AL490">
        <v>-0.86964200000000003</v>
      </c>
      <c r="AM490">
        <v>-8.9</v>
      </c>
      <c r="AN490">
        <v>-6.4376362562179503</v>
      </c>
      <c r="AO490">
        <v>-2.8373894691467201</v>
      </c>
      <c r="AP490">
        <v>0.93788800000000005</v>
      </c>
    </row>
    <row r="491" spans="1:42" x14ac:dyDescent="0.45">
      <c r="A491" t="s">
        <v>718</v>
      </c>
      <c r="B491" t="s">
        <v>104</v>
      </c>
      <c r="C491">
        <v>108</v>
      </c>
      <c r="D491">
        <v>427</v>
      </c>
      <c r="E491">
        <v>387</v>
      </c>
      <c r="F491">
        <v>97</v>
      </c>
      <c r="G491">
        <v>68</v>
      </c>
      <c r="H491">
        <v>19</v>
      </c>
      <c r="I491">
        <v>3</v>
      </c>
      <c r="J491">
        <v>7</v>
      </c>
      <c r="K491">
        <v>58</v>
      </c>
      <c r="L491">
        <v>41</v>
      </c>
      <c r="M491">
        <v>33</v>
      </c>
      <c r="N491">
        <v>0</v>
      </c>
      <c r="O491">
        <v>80</v>
      </c>
      <c r="P491">
        <v>4</v>
      </c>
      <c r="Q491">
        <v>2</v>
      </c>
      <c r="R491">
        <v>1</v>
      </c>
      <c r="S491">
        <v>7</v>
      </c>
      <c r="T491">
        <v>21</v>
      </c>
      <c r="U491">
        <v>12</v>
      </c>
      <c r="V491">
        <v>0.25064599999999998</v>
      </c>
      <c r="W491">
        <v>7.7283400000000002E-2</v>
      </c>
      <c r="X491">
        <v>0.18735399999999999</v>
      </c>
      <c r="Y491">
        <v>0.41249999999999998</v>
      </c>
      <c r="Z491">
        <v>0.314554</v>
      </c>
      <c r="AA491">
        <v>0.36950899999999998</v>
      </c>
      <c r="AB491">
        <v>0.30105199999999999</v>
      </c>
      <c r="AC491">
        <v>0.68406299999999998</v>
      </c>
      <c r="AD491">
        <v>0.118863</v>
      </c>
      <c r="AE491">
        <v>6.3034600000000003</v>
      </c>
      <c r="AF491">
        <v>0.29801299999999997</v>
      </c>
      <c r="AH491">
        <v>-1.67397</v>
      </c>
      <c r="AI491">
        <v>45.884300000000003</v>
      </c>
      <c r="AJ491">
        <v>-6.1431699999999996</v>
      </c>
      <c r="AK491">
        <v>86.503600000000006</v>
      </c>
      <c r="AL491">
        <v>-1.67397</v>
      </c>
      <c r="AM491">
        <v>2.1</v>
      </c>
      <c r="AN491">
        <v>-8.8133982419967598</v>
      </c>
      <c r="AO491">
        <v>3.66892993450164</v>
      </c>
      <c r="AP491">
        <v>0.93769999999999998</v>
      </c>
    </row>
    <row r="492" spans="1:42" x14ac:dyDescent="0.45">
      <c r="A492" t="s">
        <v>719</v>
      </c>
      <c r="B492" t="s">
        <v>25</v>
      </c>
      <c r="C492">
        <v>106</v>
      </c>
      <c r="D492">
        <v>446</v>
      </c>
      <c r="E492">
        <v>407</v>
      </c>
      <c r="F492">
        <v>98</v>
      </c>
      <c r="G492">
        <v>72</v>
      </c>
      <c r="H492">
        <v>16</v>
      </c>
      <c r="I492">
        <v>3</v>
      </c>
      <c r="J492">
        <v>7</v>
      </c>
      <c r="K492">
        <v>49</v>
      </c>
      <c r="L492">
        <v>47</v>
      </c>
      <c r="M492">
        <v>31</v>
      </c>
      <c r="N492">
        <v>1</v>
      </c>
      <c r="O492">
        <v>84</v>
      </c>
      <c r="P492">
        <v>6</v>
      </c>
      <c r="Q492">
        <v>2</v>
      </c>
      <c r="R492">
        <v>0</v>
      </c>
      <c r="S492">
        <v>12</v>
      </c>
      <c r="T492">
        <v>9</v>
      </c>
      <c r="U492">
        <v>3</v>
      </c>
      <c r="V492">
        <v>0.240786</v>
      </c>
      <c r="W492">
        <v>6.9506700000000005E-2</v>
      </c>
      <c r="X492">
        <v>0.18834100000000001</v>
      </c>
      <c r="Y492">
        <v>0.36904799999999999</v>
      </c>
      <c r="Z492">
        <v>0.30269099999999999</v>
      </c>
      <c r="AA492">
        <v>0.34643699999999999</v>
      </c>
      <c r="AB492">
        <v>0.28631699999999999</v>
      </c>
      <c r="AC492">
        <v>0.64912800000000004</v>
      </c>
      <c r="AD492">
        <v>0.10565099999999999</v>
      </c>
      <c r="AE492">
        <v>5.2595700000000001</v>
      </c>
      <c r="AF492">
        <v>0.28616399999999997</v>
      </c>
      <c r="AH492">
        <v>-0.29838700000000001</v>
      </c>
      <c r="AI492">
        <v>42.468299999999999</v>
      </c>
      <c r="AJ492">
        <v>-11.8742</v>
      </c>
      <c r="AK492">
        <v>81.561599999999999</v>
      </c>
      <c r="AL492">
        <v>-0.29838700000000001</v>
      </c>
      <c r="AM492">
        <v>2.7</v>
      </c>
      <c r="AN492">
        <v>-10.151872575283001</v>
      </c>
      <c r="AO492">
        <v>4.3387420177459699</v>
      </c>
      <c r="AP492">
        <v>0.93086599999999997</v>
      </c>
    </row>
    <row r="493" spans="1:42" x14ac:dyDescent="0.45">
      <c r="A493" t="s">
        <v>720</v>
      </c>
      <c r="B493" t="s">
        <v>67</v>
      </c>
      <c r="C493">
        <v>114</v>
      </c>
      <c r="D493">
        <v>462</v>
      </c>
      <c r="E493">
        <v>399</v>
      </c>
      <c r="F493">
        <v>91</v>
      </c>
      <c r="G493">
        <v>59</v>
      </c>
      <c r="H493">
        <v>23</v>
      </c>
      <c r="I493">
        <v>3</v>
      </c>
      <c r="J493">
        <v>6</v>
      </c>
      <c r="K493">
        <v>54</v>
      </c>
      <c r="L493">
        <v>49</v>
      </c>
      <c r="M493">
        <v>49</v>
      </c>
      <c r="N493">
        <v>0</v>
      </c>
      <c r="O493">
        <v>125</v>
      </c>
      <c r="P493">
        <v>10</v>
      </c>
      <c r="Q493">
        <v>2</v>
      </c>
      <c r="R493">
        <v>2</v>
      </c>
      <c r="S493">
        <v>7</v>
      </c>
      <c r="T493">
        <v>10</v>
      </c>
      <c r="U493">
        <v>4</v>
      </c>
      <c r="V493">
        <v>0.22806999999999999</v>
      </c>
      <c r="W493">
        <v>0.106061</v>
      </c>
      <c r="X493">
        <v>0.270563</v>
      </c>
      <c r="Y493">
        <v>0.39200000000000002</v>
      </c>
      <c r="Z493">
        <v>0.32608700000000002</v>
      </c>
      <c r="AA493">
        <v>0.34586499999999998</v>
      </c>
      <c r="AB493">
        <v>0.30166700000000002</v>
      </c>
      <c r="AC493">
        <v>0.67195199999999999</v>
      </c>
      <c r="AD493">
        <v>0.117794</v>
      </c>
      <c r="AE493">
        <v>5.5739799999999997</v>
      </c>
      <c r="AF493">
        <v>0.31481500000000001</v>
      </c>
      <c r="AH493">
        <v>-0.59751699999999996</v>
      </c>
      <c r="AI493">
        <v>49.8812</v>
      </c>
      <c r="AJ493">
        <v>-6.4107799999999999</v>
      </c>
      <c r="AK493">
        <v>91.431600000000003</v>
      </c>
      <c r="AL493">
        <v>-0.59751699999999996</v>
      </c>
      <c r="AM493">
        <v>-2.8</v>
      </c>
      <c r="AN493">
        <v>-5.34074085950851</v>
      </c>
      <c r="AO493">
        <v>-1.1024690866470299</v>
      </c>
      <c r="AP493">
        <v>0.92222599999999999</v>
      </c>
    </row>
    <row r="494" spans="1:42" x14ac:dyDescent="0.45">
      <c r="A494" t="s">
        <v>721</v>
      </c>
      <c r="B494" t="s">
        <v>132</v>
      </c>
      <c r="C494">
        <v>99</v>
      </c>
      <c r="D494">
        <v>383</v>
      </c>
      <c r="E494">
        <v>343</v>
      </c>
      <c r="F494">
        <v>75</v>
      </c>
      <c r="G494">
        <v>53</v>
      </c>
      <c r="H494">
        <v>13</v>
      </c>
      <c r="I494">
        <v>2</v>
      </c>
      <c r="J494">
        <v>7</v>
      </c>
      <c r="K494">
        <v>45</v>
      </c>
      <c r="L494">
        <v>35</v>
      </c>
      <c r="M494">
        <v>35</v>
      </c>
      <c r="N494">
        <v>0</v>
      </c>
      <c r="O494">
        <v>100</v>
      </c>
      <c r="P494">
        <v>2</v>
      </c>
      <c r="Q494">
        <v>1</v>
      </c>
      <c r="R494">
        <v>2</v>
      </c>
      <c r="S494">
        <v>3</v>
      </c>
      <c r="T494">
        <v>9</v>
      </c>
      <c r="U494">
        <v>4</v>
      </c>
      <c r="V494">
        <v>0.21865899999999999</v>
      </c>
      <c r="W494">
        <v>9.1383800000000001E-2</v>
      </c>
      <c r="X494">
        <v>0.26109700000000002</v>
      </c>
      <c r="Y494">
        <v>0.35</v>
      </c>
      <c r="Z494">
        <v>0.29396299999999997</v>
      </c>
      <c r="AA494">
        <v>0.32944600000000002</v>
      </c>
      <c r="AB494">
        <v>0.278001</v>
      </c>
      <c r="AC494">
        <v>0.62340899999999999</v>
      </c>
      <c r="AD494">
        <v>0.110787</v>
      </c>
      <c r="AE494">
        <v>5.42774</v>
      </c>
      <c r="AF494">
        <v>0.28692000000000001</v>
      </c>
      <c r="AH494">
        <v>-0.58177299999999998</v>
      </c>
      <c r="AI494">
        <v>33.824100000000001</v>
      </c>
      <c r="AJ494">
        <v>-12.8422</v>
      </c>
      <c r="AK494">
        <v>78.017099999999999</v>
      </c>
      <c r="AL494">
        <v>-0.58177299999999998</v>
      </c>
      <c r="AM494">
        <v>5.5</v>
      </c>
      <c r="AN494">
        <v>-10.670032978057799</v>
      </c>
      <c r="AO494">
        <v>6.9072604179382298</v>
      </c>
      <c r="AP494">
        <v>0.92195099999999996</v>
      </c>
    </row>
    <row r="495" spans="1:42" x14ac:dyDescent="0.45">
      <c r="A495" t="s">
        <v>722</v>
      </c>
      <c r="B495" t="s">
        <v>184</v>
      </c>
      <c r="C495">
        <v>92</v>
      </c>
      <c r="D495">
        <v>312</v>
      </c>
      <c r="E495">
        <v>276</v>
      </c>
      <c r="F495">
        <v>67</v>
      </c>
      <c r="G495">
        <v>47</v>
      </c>
      <c r="H495">
        <v>15</v>
      </c>
      <c r="I495">
        <v>0</v>
      </c>
      <c r="J495">
        <v>5</v>
      </c>
      <c r="K495">
        <v>27</v>
      </c>
      <c r="L495">
        <v>32</v>
      </c>
      <c r="M495">
        <v>29</v>
      </c>
      <c r="N495">
        <v>0</v>
      </c>
      <c r="O495">
        <v>69</v>
      </c>
      <c r="P495">
        <v>3</v>
      </c>
      <c r="Q495">
        <v>2</v>
      </c>
      <c r="R495">
        <v>2</v>
      </c>
      <c r="S495">
        <v>9</v>
      </c>
      <c r="T495">
        <v>0</v>
      </c>
      <c r="U495">
        <v>1</v>
      </c>
      <c r="V495">
        <v>0.242754</v>
      </c>
      <c r="W495">
        <v>9.2948699999999995E-2</v>
      </c>
      <c r="X495">
        <v>0.22115399999999999</v>
      </c>
      <c r="Y495">
        <v>0.42029</v>
      </c>
      <c r="Z495">
        <v>0.319355</v>
      </c>
      <c r="AA495">
        <v>0.35144900000000001</v>
      </c>
      <c r="AB495">
        <v>0.29843700000000001</v>
      </c>
      <c r="AC495">
        <v>0.67080399999999996</v>
      </c>
      <c r="AD495">
        <v>0.108696</v>
      </c>
      <c r="AE495">
        <v>1.29566</v>
      </c>
      <c r="AF495">
        <v>0.30392200000000003</v>
      </c>
      <c r="AH495">
        <v>-1.03078</v>
      </c>
      <c r="AI495">
        <v>32.8491</v>
      </c>
      <c r="AJ495">
        <v>-5.1663300000000003</v>
      </c>
      <c r="AK495">
        <v>70.250699999999995</v>
      </c>
      <c r="AL495">
        <v>-1.03078</v>
      </c>
      <c r="AM495">
        <v>5.3</v>
      </c>
      <c r="AN495">
        <v>-12.5295125246047</v>
      </c>
      <c r="AO495">
        <v>11.0319228172302</v>
      </c>
      <c r="AP495">
        <v>0.91065499999999999</v>
      </c>
    </row>
    <row r="496" spans="1:42" x14ac:dyDescent="0.45">
      <c r="A496" t="s">
        <v>723</v>
      </c>
      <c r="B496" t="s">
        <v>32</v>
      </c>
      <c r="C496">
        <v>120</v>
      </c>
      <c r="D496">
        <v>572</v>
      </c>
      <c r="E496">
        <v>495</v>
      </c>
      <c r="F496">
        <v>103</v>
      </c>
      <c r="G496">
        <v>70</v>
      </c>
      <c r="H496">
        <v>20</v>
      </c>
      <c r="I496">
        <v>3</v>
      </c>
      <c r="J496">
        <v>10</v>
      </c>
      <c r="K496">
        <v>67</v>
      </c>
      <c r="L496">
        <v>58</v>
      </c>
      <c r="M496">
        <v>63</v>
      </c>
      <c r="N496">
        <v>1</v>
      </c>
      <c r="O496">
        <v>147</v>
      </c>
      <c r="P496">
        <v>12</v>
      </c>
      <c r="Q496">
        <v>2</v>
      </c>
      <c r="R496">
        <v>0</v>
      </c>
      <c r="S496">
        <v>11</v>
      </c>
      <c r="T496">
        <v>11</v>
      </c>
      <c r="U496">
        <v>5</v>
      </c>
      <c r="V496">
        <v>0.20808099999999999</v>
      </c>
      <c r="W496">
        <v>0.11014</v>
      </c>
      <c r="X496">
        <v>0.25699300000000003</v>
      </c>
      <c r="Y496">
        <v>0.42857099999999998</v>
      </c>
      <c r="Z496">
        <v>0.31118899999999999</v>
      </c>
      <c r="AA496">
        <v>0.321212</v>
      </c>
      <c r="AB496">
        <v>0.28591699999999998</v>
      </c>
      <c r="AC496">
        <v>0.63240099999999999</v>
      </c>
      <c r="AD496">
        <v>0.113131</v>
      </c>
      <c r="AE496">
        <v>5.2038399999999996</v>
      </c>
      <c r="AF496">
        <v>0.27352900000000002</v>
      </c>
      <c r="AH496">
        <v>-1.01993</v>
      </c>
      <c r="AI496">
        <v>54.275700000000001</v>
      </c>
      <c r="AJ496">
        <v>-15.4192</v>
      </c>
      <c r="AK496">
        <v>83.503600000000006</v>
      </c>
      <c r="AL496">
        <v>-1.01993</v>
      </c>
      <c r="AM496">
        <v>-8.5</v>
      </c>
      <c r="AN496">
        <v>-12.3261251449584</v>
      </c>
      <c r="AO496">
        <v>2.0085239410400302</v>
      </c>
      <c r="AP496">
        <v>0.90843600000000002</v>
      </c>
    </row>
    <row r="497" spans="1:42" x14ac:dyDescent="0.45">
      <c r="A497" t="s">
        <v>724</v>
      </c>
      <c r="B497" t="s">
        <v>101</v>
      </c>
      <c r="C497">
        <v>105</v>
      </c>
      <c r="D497">
        <v>429</v>
      </c>
      <c r="E497">
        <v>374</v>
      </c>
      <c r="F497">
        <v>84</v>
      </c>
      <c r="G497">
        <v>58</v>
      </c>
      <c r="H497">
        <v>17</v>
      </c>
      <c r="I497">
        <v>0</v>
      </c>
      <c r="J497">
        <v>9</v>
      </c>
      <c r="K497">
        <v>45</v>
      </c>
      <c r="L497">
        <v>44</v>
      </c>
      <c r="M497">
        <v>47</v>
      </c>
      <c r="N497">
        <v>0</v>
      </c>
      <c r="O497">
        <v>116</v>
      </c>
      <c r="P497">
        <v>6</v>
      </c>
      <c r="Q497">
        <v>2</v>
      </c>
      <c r="R497">
        <v>0</v>
      </c>
      <c r="S497">
        <v>9</v>
      </c>
      <c r="T497">
        <v>0</v>
      </c>
      <c r="U497">
        <v>1</v>
      </c>
      <c r="V497">
        <v>0.22459899999999999</v>
      </c>
      <c r="W497">
        <v>0.109557</v>
      </c>
      <c r="X497">
        <v>0.27039600000000003</v>
      </c>
      <c r="Y497">
        <v>0.40517199999999998</v>
      </c>
      <c r="Z497">
        <v>0.31934699999999999</v>
      </c>
      <c r="AA497">
        <v>0.34224599999999999</v>
      </c>
      <c r="AB497">
        <v>0.297043</v>
      </c>
      <c r="AC497">
        <v>0.66159299999999999</v>
      </c>
      <c r="AD497">
        <v>0.117647</v>
      </c>
      <c r="AE497">
        <v>1.5678000000000001</v>
      </c>
      <c r="AF497">
        <v>0.29880499999999999</v>
      </c>
      <c r="AH497">
        <v>-1.27735</v>
      </c>
      <c r="AI497">
        <v>44.670900000000003</v>
      </c>
      <c r="AJ497">
        <v>-7.6002400000000003</v>
      </c>
      <c r="AK497">
        <v>82.751000000000005</v>
      </c>
      <c r="AL497">
        <v>-1.27735</v>
      </c>
      <c r="AM497">
        <v>-3.2</v>
      </c>
      <c r="AN497">
        <v>-10.1438742876052</v>
      </c>
      <c r="AO497">
        <v>4.6813933849334699</v>
      </c>
      <c r="AP497">
        <v>0.90825599999999995</v>
      </c>
    </row>
    <row r="498" spans="1:42" x14ac:dyDescent="0.45">
      <c r="A498" t="s">
        <v>725</v>
      </c>
      <c r="B498" t="s">
        <v>139</v>
      </c>
      <c r="C498">
        <v>100</v>
      </c>
      <c r="D498">
        <v>434</v>
      </c>
      <c r="E498">
        <v>397</v>
      </c>
      <c r="F498">
        <v>92</v>
      </c>
      <c r="G498">
        <v>63</v>
      </c>
      <c r="H498">
        <v>13</v>
      </c>
      <c r="I498">
        <v>1</v>
      </c>
      <c r="J498">
        <v>15</v>
      </c>
      <c r="K498">
        <v>48</v>
      </c>
      <c r="L498">
        <v>54</v>
      </c>
      <c r="M498">
        <v>29</v>
      </c>
      <c r="N498">
        <v>0</v>
      </c>
      <c r="O498">
        <v>103</v>
      </c>
      <c r="P498">
        <v>6</v>
      </c>
      <c r="Q498">
        <v>2</v>
      </c>
      <c r="R498">
        <v>0</v>
      </c>
      <c r="S498">
        <v>7</v>
      </c>
      <c r="T498">
        <v>2</v>
      </c>
      <c r="U498">
        <v>2</v>
      </c>
      <c r="V498">
        <v>0.231738</v>
      </c>
      <c r="W498">
        <v>6.6820299999999999E-2</v>
      </c>
      <c r="X498">
        <v>0.23732700000000001</v>
      </c>
      <c r="Y498">
        <v>0.281553</v>
      </c>
      <c r="Z498">
        <v>0.29262700000000003</v>
      </c>
      <c r="AA498">
        <v>0.38287199999999999</v>
      </c>
      <c r="AB498">
        <v>0.29478399999999999</v>
      </c>
      <c r="AC498">
        <v>0.67549800000000004</v>
      </c>
      <c r="AD498">
        <v>0.15113399999999999</v>
      </c>
      <c r="AE498">
        <v>2.8659300000000001</v>
      </c>
      <c r="AF498">
        <v>0.27402100000000001</v>
      </c>
      <c r="AH498">
        <v>-1.19926</v>
      </c>
      <c r="AI498">
        <v>44.377299999999998</v>
      </c>
      <c r="AJ498">
        <v>-8.5030400000000004</v>
      </c>
      <c r="AK498">
        <v>84.367400000000004</v>
      </c>
      <c r="AL498">
        <v>-1.19926</v>
      </c>
      <c r="AM498">
        <v>2.1</v>
      </c>
      <c r="AN498">
        <v>-9.3285716772079397</v>
      </c>
      <c r="AO498">
        <v>3.6946500539779601</v>
      </c>
      <c r="AP498">
        <v>0.90809399999999996</v>
      </c>
    </row>
    <row r="499" spans="1:42" x14ac:dyDescent="0.45">
      <c r="A499" t="s">
        <v>726</v>
      </c>
      <c r="B499" t="s">
        <v>67</v>
      </c>
      <c r="C499">
        <v>88</v>
      </c>
      <c r="D499">
        <v>359</v>
      </c>
      <c r="E499">
        <v>335</v>
      </c>
      <c r="F499">
        <v>73</v>
      </c>
      <c r="G499">
        <v>47</v>
      </c>
      <c r="H499">
        <v>12</v>
      </c>
      <c r="I499">
        <v>1</v>
      </c>
      <c r="J499">
        <v>13</v>
      </c>
      <c r="K499">
        <v>39</v>
      </c>
      <c r="L499">
        <v>45</v>
      </c>
      <c r="M499">
        <v>18</v>
      </c>
      <c r="N499">
        <v>0</v>
      </c>
      <c r="O499">
        <v>138</v>
      </c>
      <c r="P499">
        <v>4</v>
      </c>
      <c r="Q499">
        <v>2</v>
      </c>
      <c r="R499">
        <v>0</v>
      </c>
      <c r="S499">
        <v>13</v>
      </c>
      <c r="T499">
        <v>2</v>
      </c>
      <c r="U499">
        <v>1</v>
      </c>
      <c r="V499">
        <v>0.21790999999999999</v>
      </c>
      <c r="W499">
        <v>5.0139299999999998E-2</v>
      </c>
      <c r="X499">
        <v>0.38440099999999999</v>
      </c>
      <c r="Y499">
        <v>0.130435</v>
      </c>
      <c r="Z499">
        <v>0.26462400000000003</v>
      </c>
      <c r="AA499">
        <v>0.37611899999999998</v>
      </c>
      <c r="AB499">
        <v>0.27703800000000001</v>
      </c>
      <c r="AC499">
        <v>0.64074299999999995</v>
      </c>
      <c r="AD499">
        <v>0.15820899999999999</v>
      </c>
      <c r="AE499">
        <v>3.6152899999999999</v>
      </c>
      <c r="AF499">
        <v>0.32258100000000001</v>
      </c>
      <c r="AH499">
        <v>-0.553732</v>
      </c>
      <c r="AI499">
        <v>31.4176</v>
      </c>
      <c r="AJ499">
        <v>-12.3245</v>
      </c>
      <c r="AK499">
        <v>74.361199999999997</v>
      </c>
      <c r="AL499">
        <v>-0.553732</v>
      </c>
      <c r="AM499">
        <v>1.9</v>
      </c>
      <c r="AN499">
        <v>-11.582453370094299</v>
      </c>
      <c r="AO499">
        <v>8.4953850507736206</v>
      </c>
      <c r="AP499">
        <v>0.90804600000000002</v>
      </c>
    </row>
    <row r="500" spans="1:42" x14ac:dyDescent="0.45">
      <c r="A500" t="s">
        <v>727</v>
      </c>
      <c r="B500" t="s">
        <v>139</v>
      </c>
      <c r="C500">
        <v>125</v>
      </c>
      <c r="D500">
        <v>565</v>
      </c>
      <c r="E500">
        <v>507</v>
      </c>
      <c r="F500">
        <v>118</v>
      </c>
      <c r="G500">
        <v>78</v>
      </c>
      <c r="H500">
        <v>23</v>
      </c>
      <c r="I500">
        <v>2</v>
      </c>
      <c r="J500">
        <v>15</v>
      </c>
      <c r="K500">
        <v>71</v>
      </c>
      <c r="L500">
        <v>66</v>
      </c>
      <c r="M500">
        <v>50</v>
      </c>
      <c r="N500">
        <v>1</v>
      </c>
      <c r="O500">
        <v>167</v>
      </c>
      <c r="P500">
        <v>6</v>
      </c>
      <c r="Q500">
        <v>2</v>
      </c>
      <c r="R500">
        <v>0</v>
      </c>
      <c r="S500">
        <v>7</v>
      </c>
      <c r="T500">
        <v>4</v>
      </c>
      <c r="U500">
        <v>2</v>
      </c>
      <c r="V500">
        <v>0.232742</v>
      </c>
      <c r="W500">
        <v>8.8495599999999994E-2</v>
      </c>
      <c r="X500">
        <v>0.29557499999999998</v>
      </c>
      <c r="Y500">
        <v>0.29940099999999997</v>
      </c>
      <c r="Z500">
        <v>0.30796499999999999</v>
      </c>
      <c r="AA500">
        <v>0.374753</v>
      </c>
      <c r="AB500">
        <v>0.299821</v>
      </c>
      <c r="AC500">
        <v>0.68271800000000005</v>
      </c>
      <c r="AD500">
        <v>0.142012</v>
      </c>
      <c r="AE500">
        <v>4.1459400000000004</v>
      </c>
      <c r="AF500">
        <v>0.31498500000000001</v>
      </c>
      <c r="AH500">
        <v>-1.06894</v>
      </c>
      <c r="AI500">
        <v>60.1357</v>
      </c>
      <c r="AJ500">
        <v>-8.7062399999999993</v>
      </c>
      <c r="AK500">
        <v>87.858400000000003</v>
      </c>
      <c r="AL500">
        <v>-1.06894</v>
      </c>
      <c r="AM500">
        <v>5.4</v>
      </c>
      <c r="AN500">
        <v>-9.2886459827423096</v>
      </c>
      <c r="AO500">
        <v>-0.82795381546020497</v>
      </c>
      <c r="AP500">
        <v>0.90477099999999999</v>
      </c>
    </row>
    <row r="501" spans="1:42" x14ac:dyDescent="0.45">
      <c r="A501" t="s">
        <v>728</v>
      </c>
      <c r="B501" t="s">
        <v>141</v>
      </c>
      <c r="C501">
        <v>119</v>
      </c>
      <c r="D501">
        <v>504</v>
      </c>
      <c r="E501">
        <v>458</v>
      </c>
      <c r="F501">
        <v>117</v>
      </c>
      <c r="G501">
        <v>88</v>
      </c>
      <c r="H501">
        <v>17</v>
      </c>
      <c r="I501">
        <v>2</v>
      </c>
      <c r="J501">
        <v>10</v>
      </c>
      <c r="K501">
        <v>53</v>
      </c>
      <c r="L501">
        <v>57</v>
      </c>
      <c r="M501">
        <v>35</v>
      </c>
      <c r="N501">
        <v>0</v>
      </c>
      <c r="O501">
        <v>94</v>
      </c>
      <c r="P501">
        <v>7</v>
      </c>
      <c r="Q501">
        <v>3</v>
      </c>
      <c r="R501">
        <v>1</v>
      </c>
      <c r="S501">
        <v>7</v>
      </c>
      <c r="T501">
        <v>6</v>
      </c>
      <c r="U501">
        <v>3</v>
      </c>
      <c r="V501">
        <v>0.25545899999999999</v>
      </c>
      <c r="W501">
        <v>6.9444400000000003E-2</v>
      </c>
      <c r="X501">
        <v>0.18650800000000001</v>
      </c>
      <c r="Y501">
        <v>0.37234</v>
      </c>
      <c r="Z501">
        <v>0.31610300000000002</v>
      </c>
      <c r="AA501">
        <v>0.36681200000000003</v>
      </c>
      <c r="AB501">
        <v>0.30104300000000001</v>
      </c>
      <c r="AC501">
        <v>0.68291599999999997</v>
      </c>
      <c r="AD501">
        <v>0.11135399999999999</v>
      </c>
      <c r="AE501">
        <v>3.8465799999999999</v>
      </c>
      <c r="AF501">
        <v>0.29971999999999999</v>
      </c>
      <c r="AH501">
        <v>-1.0679000000000001</v>
      </c>
      <c r="AI501">
        <v>54.154699999999998</v>
      </c>
      <c r="AJ501">
        <v>-7.2547300000000003</v>
      </c>
      <c r="AK501">
        <v>89.284300000000002</v>
      </c>
      <c r="AL501">
        <v>-1.0679000000000001</v>
      </c>
      <c r="AM501">
        <v>5.2</v>
      </c>
      <c r="AN501">
        <v>-7.7585635185241699</v>
      </c>
      <c r="AO501">
        <v>-0.35555553436279203</v>
      </c>
      <c r="AP501">
        <v>0.90317400000000003</v>
      </c>
    </row>
    <row r="502" spans="1:42" x14ac:dyDescent="0.45">
      <c r="A502" t="s">
        <v>251</v>
      </c>
      <c r="B502" t="s">
        <v>25</v>
      </c>
      <c r="C502">
        <v>110</v>
      </c>
      <c r="D502">
        <v>455</v>
      </c>
      <c r="E502">
        <v>402</v>
      </c>
      <c r="F502">
        <v>92</v>
      </c>
      <c r="G502">
        <v>52</v>
      </c>
      <c r="H502">
        <v>15</v>
      </c>
      <c r="I502">
        <v>0</v>
      </c>
      <c r="J502">
        <v>25</v>
      </c>
      <c r="K502">
        <v>48</v>
      </c>
      <c r="L502">
        <v>69</v>
      </c>
      <c r="M502">
        <v>48</v>
      </c>
      <c r="N502">
        <v>2</v>
      </c>
      <c r="O502">
        <v>133</v>
      </c>
      <c r="P502">
        <v>3</v>
      </c>
      <c r="Q502">
        <v>2</v>
      </c>
      <c r="R502">
        <v>0</v>
      </c>
      <c r="S502">
        <v>16</v>
      </c>
      <c r="T502">
        <v>0</v>
      </c>
      <c r="U502">
        <v>1</v>
      </c>
      <c r="V502">
        <v>0.228856</v>
      </c>
      <c r="W502">
        <v>0.10549500000000001</v>
      </c>
      <c r="X502">
        <v>0.29230800000000001</v>
      </c>
      <c r="Y502">
        <v>0.360902</v>
      </c>
      <c r="Z502">
        <v>0.31428600000000001</v>
      </c>
      <c r="AA502">
        <v>0.45273600000000003</v>
      </c>
      <c r="AB502">
        <v>0.32856600000000002</v>
      </c>
      <c r="AC502">
        <v>0.76702199999999998</v>
      </c>
      <c r="AD502">
        <v>0.223881</v>
      </c>
      <c r="AE502">
        <v>0.98214299999999999</v>
      </c>
      <c r="AF502">
        <v>0.27235799999999999</v>
      </c>
      <c r="AH502">
        <v>-1.2002999999999999</v>
      </c>
      <c r="AI502">
        <v>59.290100000000002</v>
      </c>
      <c r="AJ502">
        <v>3.8509799999999998</v>
      </c>
      <c r="AK502">
        <v>110.845</v>
      </c>
      <c r="AL502">
        <v>-1.2002999999999999</v>
      </c>
      <c r="AM502">
        <v>-6.1</v>
      </c>
      <c r="AN502">
        <v>4.7122052907943699</v>
      </c>
      <c r="AO502">
        <v>-11.1154317855834</v>
      </c>
      <c r="AP502">
        <v>0.902505</v>
      </c>
    </row>
    <row r="503" spans="1:42" x14ac:dyDescent="0.45">
      <c r="A503" t="s">
        <v>729</v>
      </c>
      <c r="B503" t="s">
        <v>44</v>
      </c>
      <c r="C503">
        <v>105</v>
      </c>
      <c r="D503">
        <v>403</v>
      </c>
      <c r="E503">
        <v>370</v>
      </c>
      <c r="F503">
        <v>91</v>
      </c>
      <c r="G503">
        <v>63</v>
      </c>
      <c r="H503">
        <v>14</v>
      </c>
      <c r="I503">
        <v>4</v>
      </c>
      <c r="J503">
        <v>10</v>
      </c>
      <c r="K503">
        <v>53</v>
      </c>
      <c r="L503">
        <v>52</v>
      </c>
      <c r="M503">
        <v>24</v>
      </c>
      <c r="N503">
        <v>0</v>
      </c>
      <c r="O503">
        <v>102</v>
      </c>
      <c r="P503">
        <v>3</v>
      </c>
      <c r="Q503">
        <v>2</v>
      </c>
      <c r="R503">
        <v>4</v>
      </c>
      <c r="S503">
        <v>4</v>
      </c>
      <c r="T503">
        <v>11</v>
      </c>
      <c r="U503">
        <v>4</v>
      </c>
      <c r="V503">
        <v>0.245946</v>
      </c>
      <c r="W503">
        <v>5.9553399999999999E-2</v>
      </c>
      <c r="X503">
        <v>0.25310199999999999</v>
      </c>
      <c r="Y503">
        <v>0.235294</v>
      </c>
      <c r="Z503">
        <v>0.29573899999999997</v>
      </c>
      <c r="AA503">
        <v>0.38648700000000002</v>
      </c>
      <c r="AB503">
        <v>0.29626200000000003</v>
      </c>
      <c r="AC503">
        <v>0.682226</v>
      </c>
      <c r="AD503">
        <v>0.140541</v>
      </c>
      <c r="AE503">
        <v>6.4705000000000004</v>
      </c>
      <c r="AF503">
        <v>0.31153799999999998</v>
      </c>
      <c r="AH503">
        <v>-0.18177299999999999</v>
      </c>
      <c r="AI503">
        <v>41.702300000000001</v>
      </c>
      <c r="AJ503">
        <v>-7.4009499999999999</v>
      </c>
      <c r="AK503">
        <v>83.975700000000003</v>
      </c>
      <c r="AL503">
        <v>-0.18177299999999999</v>
      </c>
      <c r="AM503">
        <v>1.8</v>
      </c>
      <c r="AN503">
        <v>-7.9195619374513599</v>
      </c>
      <c r="AO503">
        <v>3.2807465791702199</v>
      </c>
      <c r="AP503">
        <v>0.90233200000000002</v>
      </c>
    </row>
    <row r="504" spans="1:42" x14ac:dyDescent="0.45">
      <c r="A504" t="s">
        <v>730</v>
      </c>
      <c r="C504">
        <v>119</v>
      </c>
      <c r="D504">
        <v>521</v>
      </c>
      <c r="E504">
        <v>466</v>
      </c>
      <c r="F504">
        <v>103</v>
      </c>
      <c r="G504">
        <v>60</v>
      </c>
      <c r="H504">
        <v>23</v>
      </c>
      <c r="I504">
        <v>2</v>
      </c>
      <c r="J504">
        <v>18</v>
      </c>
      <c r="K504">
        <v>66</v>
      </c>
      <c r="L504">
        <v>68</v>
      </c>
      <c r="M504">
        <v>44</v>
      </c>
      <c r="N504">
        <v>1</v>
      </c>
      <c r="O504">
        <v>148</v>
      </c>
      <c r="P504">
        <v>7</v>
      </c>
      <c r="Q504">
        <v>4</v>
      </c>
      <c r="R504">
        <v>0</v>
      </c>
      <c r="S504">
        <v>11</v>
      </c>
      <c r="T504">
        <v>2</v>
      </c>
      <c r="U504">
        <v>2</v>
      </c>
      <c r="V504">
        <v>0.22103</v>
      </c>
      <c r="W504">
        <v>8.4453E-2</v>
      </c>
      <c r="X504">
        <v>0.28406900000000002</v>
      </c>
      <c r="Y504">
        <v>0.29729699999999998</v>
      </c>
      <c r="Z504">
        <v>0.29558499999999999</v>
      </c>
      <c r="AA504">
        <v>0.39484999999999998</v>
      </c>
      <c r="AB504">
        <v>0.29956899999999997</v>
      </c>
      <c r="AC504">
        <v>0.69043500000000002</v>
      </c>
      <c r="AD504">
        <v>0.17382</v>
      </c>
      <c r="AE504">
        <v>3.6856</v>
      </c>
      <c r="AF504">
        <v>0.27960499999999999</v>
      </c>
      <c r="AH504">
        <v>-1.29172</v>
      </c>
      <c r="AI504">
        <v>55.343800000000002</v>
      </c>
      <c r="AJ504">
        <v>-8.1369699999999998</v>
      </c>
      <c r="AK504">
        <v>92.9666</v>
      </c>
      <c r="AL504">
        <v>-1.29172</v>
      </c>
      <c r="AM504">
        <v>-4.9000000000000004</v>
      </c>
      <c r="AN504">
        <v>-5.6824266910552899</v>
      </c>
      <c r="AO504">
        <v>-2.98568499088287</v>
      </c>
      <c r="AP504">
        <v>0.90018900000000002</v>
      </c>
    </row>
    <row r="505" spans="1:42" x14ac:dyDescent="0.45">
      <c r="A505" t="s">
        <v>731</v>
      </c>
      <c r="B505" t="s">
        <v>139</v>
      </c>
      <c r="C505">
        <v>103</v>
      </c>
      <c r="D505">
        <v>400</v>
      </c>
      <c r="E505">
        <v>374</v>
      </c>
      <c r="F505">
        <v>92</v>
      </c>
      <c r="G505">
        <v>65</v>
      </c>
      <c r="H505">
        <v>17</v>
      </c>
      <c r="I505">
        <v>0</v>
      </c>
      <c r="J505">
        <v>10</v>
      </c>
      <c r="K505">
        <v>38</v>
      </c>
      <c r="L505">
        <v>43</v>
      </c>
      <c r="M505">
        <v>20</v>
      </c>
      <c r="N505">
        <v>0</v>
      </c>
      <c r="O505">
        <v>52</v>
      </c>
      <c r="P505">
        <v>4</v>
      </c>
      <c r="Q505">
        <v>2</v>
      </c>
      <c r="R505">
        <v>0</v>
      </c>
      <c r="S505">
        <v>13</v>
      </c>
      <c r="T505">
        <v>0</v>
      </c>
      <c r="U505">
        <v>1</v>
      </c>
      <c r="V505">
        <v>0.24598900000000001</v>
      </c>
      <c r="W505">
        <v>0.05</v>
      </c>
      <c r="X505">
        <v>0.13</v>
      </c>
      <c r="Y505">
        <v>0.38461499999999998</v>
      </c>
      <c r="Z505">
        <v>0.28999999999999998</v>
      </c>
      <c r="AA505">
        <v>0.37165799999999999</v>
      </c>
      <c r="AB505">
        <v>0.28843000000000002</v>
      </c>
      <c r="AC505">
        <v>0.66165799999999997</v>
      </c>
      <c r="AD505">
        <v>0.125668</v>
      </c>
      <c r="AE505">
        <v>1.4780599999999999</v>
      </c>
      <c r="AF505">
        <v>0.26114599999999999</v>
      </c>
      <c r="AH505">
        <v>-1.1078300000000001</v>
      </c>
      <c r="AI505">
        <v>38.789900000000003</v>
      </c>
      <c r="AJ505">
        <v>-9.9478000000000009</v>
      </c>
      <c r="AK505">
        <v>79.963099999999997</v>
      </c>
      <c r="AL505">
        <v>-1.1078300000000001</v>
      </c>
      <c r="AM505">
        <v>-1.3</v>
      </c>
      <c r="AN505">
        <v>-10.7111895084381</v>
      </c>
      <c r="AO505">
        <v>6.0486185550689697</v>
      </c>
      <c r="AP505">
        <v>0.88980199999999998</v>
      </c>
    </row>
    <row r="506" spans="1:42" x14ac:dyDescent="0.45">
      <c r="A506" t="s">
        <v>732</v>
      </c>
      <c r="B506" t="s">
        <v>74</v>
      </c>
      <c r="C506">
        <v>96</v>
      </c>
      <c r="D506">
        <v>382</v>
      </c>
      <c r="E506">
        <v>342</v>
      </c>
      <c r="F506">
        <v>69</v>
      </c>
      <c r="G506">
        <v>44</v>
      </c>
      <c r="H506">
        <v>11</v>
      </c>
      <c r="I506">
        <v>1</v>
      </c>
      <c r="J506">
        <v>13</v>
      </c>
      <c r="K506">
        <v>43</v>
      </c>
      <c r="L506">
        <v>48</v>
      </c>
      <c r="M506">
        <v>28</v>
      </c>
      <c r="N506">
        <v>0</v>
      </c>
      <c r="O506">
        <v>130</v>
      </c>
      <c r="P506">
        <v>9</v>
      </c>
      <c r="Q506">
        <v>1</v>
      </c>
      <c r="R506">
        <v>2</v>
      </c>
      <c r="S506">
        <v>7</v>
      </c>
      <c r="T506">
        <v>2</v>
      </c>
      <c r="U506">
        <v>1</v>
      </c>
      <c r="V506">
        <v>0.20175399999999999</v>
      </c>
      <c r="W506">
        <v>7.32984E-2</v>
      </c>
      <c r="X506">
        <v>0.34031400000000001</v>
      </c>
      <c r="Y506">
        <v>0.21538499999999999</v>
      </c>
      <c r="Z506">
        <v>0.278947</v>
      </c>
      <c r="AA506">
        <v>0.35380099999999998</v>
      </c>
      <c r="AB506">
        <v>0.27935399999999999</v>
      </c>
      <c r="AC506">
        <v>0.63274900000000001</v>
      </c>
      <c r="AD506">
        <v>0.15204699999999999</v>
      </c>
      <c r="AE506">
        <v>3.70797</v>
      </c>
      <c r="AF506">
        <v>0.28000000000000003</v>
      </c>
      <c r="AH506">
        <v>-0.64619300000000002</v>
      </c>
      <c r="AI506">
        <v>34.164999999999999</v>
      </c>
      <c r="AJ506">
        <v>-12.3795</v>
      </c>
      <c r="AK506">
        <v>67.297799999999995</v>
      </c>
      <c r="AL506">
        <v>-0.64619300000000002</v>
      </c>
      <c r="AM506">
        <v>5</v>
      </c>
      <c r="AN506">
        <v>-16.122216701507501</v>
      </c>
      <c r="AO506">
        <v>12.0179305076599</v>
      </c>
      <c r="AP506">
        <v>0.88854100000000003</v>
      </c>
    </row>
    <row r="507" spans="1:42" x14ac:dyDescent="0.45">
      <c r="A507" t="s">
        <v>733</v>
      </c>
      <c r="B507" t="s">
        <v>23</v>
      </c>
      <c r="C507">
        <v>121</v>
      </c>
      <c r="D507">
        <v>490</v>
      </c>
      <c r="E507">
        <v>438</v>
      </c>
      <c r="F507">
        <v>114</v>
      </c>
      <c r="G507">
        <v>88</v>
      </c>
      <c r="H507">
        <v>21</v>
      </c>
      <c r="I507">
        <v>1</v>
      </c>
      <c r="J507">
        <v>4</v>
      </c>
      <c r="K507">
        <v>56</v>
      </c>
      <c r="L507">
        <v>53</v>
      </c>
      <c r="M507">
        <v>43</v>
      </c>
      <c r="N507">
        <v>1</v>
      </c>
      <c r="O507">
        <v>74</v>
      </c>
      <c r="P507">
        <v>6</v>
      </c>
      <c r="Q507">
        <v>3</v>
      </c>
      <c r="R507">
        <v>0</v>
      </c>
      <c r="S507">
        <v>18</v>
      </c>
      <c r="T507">
        <v>8</v>
      </c>
      <c r="U507">
        <v>2</v>
      </c>
      <c r="V507">
        <v>0.26027400000000001</v>
      </c>
      <c r="W507">
        <v>8.7755100000000003E-2</v>
      </c>
      <c r="X507">
        <v>0.15101999999999999</v>
      </c>
      <c r="Y507">
        <v>0.58108099999999996</v>
      </c>
      <c r="Z507">
        <v>0.33265299999999998</v>
      </c>
      <c r="AA507">
        <v>0.34018300000000001</v>
      </c>
      <c r="AB507">
        <v>0.300514</v>
      </c>
      <c r="AC507">
        <v>0.67283599999999999</v>
      </c>
      <c r="AD507">
        <v>7.9908699999999999E-2</v>
      </c>
      <c r="AE507">
        <v>4.3104300000000002</v>
      </c>
      <c r="AF507">
        <v>0.30303000000000002</v>
      </c>
      <c r="AH507">
        <v>-0.29205300000000001</v>
      </c>
      <c r="AI507">
        <v>52.435299999999998</v>
      </c>
      <c r="AJ507">
        <v>-7.2683099999999996</v>
      </c>
      <c r="AK507">
        <v>85.181299999999993</v>
      </c>
      <c r="AL507">
        <v>-0.29205300000000001</v>
      </c>
      <c r="AM507">
        <v>-0.3</v>
      </c>
      <c r="AN507">
        <v>-9.2875353097915596</v>
      </c>
      <c r="AO507">
        <v>1.5004115700721701</v>
      </c>
      <c r="AP507">
        <v>0.88821700000000003</v>
      </c>
    </row>
    <row r="508" spans="1:42" x14ac:dyDescent="0.45">
      <c r="A508" t="s">
        <v>734</v>
      </c>
      <c r="B508" t="s">
        <v>30</v>
      </c>
      <c r="C508">
        <v>84</v>
      </c>
      <c r="D508">
        <v>253</v>
      </c>
      <c r="E508">
        <v>233</v>
      </c>
      <c r="F508">
        <v>50</v>
      </c>
      <c r="G508">
        <v>30</v>
      </c>
      <c r="H508">
        <v>11</v>
      </c>
      <c r="I508">
        <v>0</v>
      </c>
      <c r="J508">
        <v>9</v>
      </c>
      <c r="K508">
        <v>24</v>
      </c>
      <c r="L508">
        <v>30</v>
      </c>
      <c r="M508">
        <v>16</v>
      </c>
      <c r="N508">
        <v>0</v>
      </c>
      <c r="O508">
        <v>70</v>
      </c>
      <c r="P508">
        <v>0</v>
      </c>
      <c r="Q508">
        <v>3</v>
      </c>
      <c r="R508">
        <v>1</v>
      </c>
      <c r="S508">
        <v>5</v>
      </c>
      <c r="T508">
        <v>0</v>
      </c>
      <c r="U508">
        <v>1</v>
      </c>
      <c r="V508">
        <v>0.214592</v>
      </c>
      <c r="W508">
        <v>6.3241099999999995E-2</v>
      </c>
      <c r="X508">
        <v>0.27667999999999998</v>
      </c>
      <c r="Y508">
        <v>0.228571</v>
      </c>
      <c r="Z508">
        <v>0.261905</v>
      </c>
      <c r="AA508">
        <v>0.37768200000000002</v>
      </c>
      <c r="AB508">
        <v>0.27511400000000003</v>
      </c>
      <c r="AC508">
        <v>0.63958700000000002</v>
      </c>
      <c r="AD508">
        <v>0.16309000000000001</v>
      </c>
      <c r="AE508">
        <v>1.5463199999999999</v>
      </c>
      <c r="AF508">
        <v>0.26114599999999999</v>
      </c>
      <c r="AH508">
        <v>-0.77651400000000004</v>
      </c>
      <c r="AI508">
        <v>21.736799999999999</v>
      </c>
      <c r="AJ508">
        <v>-9.0897900000000007</v>
      </c>
      <c r="AK508">
        <v>74.783600000000007</v>
      </c>
      <c r="AL508">
        <v>-0.77651400000000004</v>
      </c>
      <c r="AM508">
        <v>4.3</v>
      </c>
      <c r="AN508">
        <v>-8.6800691485404897</v>
      </c>
      <c r="AO508">
        <v>8.9480013847351003</v>
      </c>
      <c r="AP508">
        <v>0.88626199999999999</v>
      </c>
    </row>
    <row r="509" spans="1:42" x14ac:dyDescent="0.45">
      <c r="A509" t="s">
        <v>735</v>
      </c>
      <c r="B509" t="s">
        <v>76</v>
      </c>
      <c r="C509">
        <v>85</v>
      </c>
      <c r="D509">
        <v>250</v>
      </c>
      <c r="E509">
        <v>230</v>
      </c>
      <c r="F509">
        <v>61</v>
      </c>
      <c r="G509">
        <v>43</v>
      </c>
      <c r="H509">
        <v>15</v>
      </c>
      <c r="I509">
        <v>1</v>
      </c>
      <c r="J509">
        <v>2</v>
      </c>
      <c r="K509">
        <v>22</v>
      </c>
      <c r="L509">
        <v>21</v>
      </c>
      <c r="M509">
        <v>13</v>
      </c>
      <c r="N509">
        <v>0</v>
      </c>
      <c r="O509">
        <v>56</v>
      </c>
      <c r="P509">
        <v>2</v>
      </c>
      <c r="Q509">
        <v>2</v>
      </c>
      <c r="R509">
        <v>3</v>
      </c>
      <c r="S509">
        <v>4</v>
      </c>
      <c r="T509">
        <v>1</v>
      </c>
      <c r="U509">
        <v>1</v>
      </c>
      <c r="V509">
        <v>0.26521699999999998</v>
      </c>
      <c r="W509">
        <v>5.1999999999999998E-2</v>
      </c>
      <c r="X509">
        <v>0.224</v>
      </c>
      <c r="Y509">
        <v>0.23214299999999999</v>
      </c>
      <c r="Z509">
        <v>0.30769200000000002</v>
      </c>
      <c r="AA509">
        <v>0.36521700000000001</v>
      </c>
      <c r="AB509">
        <v>0.29425600000000002</v>
      </c>
      <c r="AC509">
        <v>0.67291000000000001</v>
      </c>
      <c r="AD509">
        <v>0.1</v>
      </c>
      <c r="AE509">
        <v>3.0741800000000001</v>
      </c>
      <c r="AF509">
        <v>0.33907999999999999</v>
      </c>
      <c r="AH509">
        <v>-0.66897499999999999</v>
      </c>
      <c r="AI509">
        <v>25.453399999999998</v>
      </c>
      <c r="AJ509">
        <v>-5.0076200000000002</v>
      </c>
      <c r="AK509">
        <v>78.818100000000001</v>
      </c>
      <c r="AL509">
        <v>-0.66897499999999999</v>
      </c>
      <c r="AM509">
        <v>2.8</v>
      </c>
      <c r="AN509">
        <v>-7.0140718221664402</v>
      </c>
      <c r="AO509">
        <v>7.3928864002227703</v>
      </c>
      <c r="AP509">
        <v>0.88448800000000005</v>
      </c>
    </row>
    <row r="510" spans="1:42" x14ac:dyDescent="0.45">
      <c r="A510" t="s">
        <v>736</v>
      </c>
      <c r="B510" t="s">
        <v>76</v>
      </c>
      <c r="C510">
        <v>61</v>
      </c>
      <c r="D510">
        <v>215</v>
      </c>
      <c r="E510">
        <v>187</v>
      </c>
      <c r="F510">
        <v>40</v>
      </c>
      <c r="G510">
        <v>28</v>
      </c>
      <c r="H510">
        <v>6</v>
      </c>
      <c r="I510">
        <v>0</v>
      </c>
      <c r="J510">
        <v>6</v>
      </c>
      <c r="K510">
        <v>18</v>
      </c>
      <c r="L510">
        <v>23</v>
      </c>
      <c r="M510">
        <v>24</v>
      </c>
      <c r="N510">
        <v>0</v>
      </c>
      <c r="O510">
        <v>70</v>
      </c>
      <c r="P510">
        <v>2</v>
      </c>
      <c r="Q510">
        <v>1</v>
      </c>
      <c r="R510">
        <v>1</v>
      </c>
      <c r="S510">
        <v>4</v>
      </c>
      <c r="T510">
        <v>0</v>
      </c>
      <c r="U510">
        <v>1</v>
      </c>
      <c r="V510">
        <v>0.21390400000000001</v>
      </c>
      <c r="W510">
        <v>0.111628</v>
      </c>
      <c r="X510">
        <v>0.32558100000000001</v>
      </c>
      <c r="Y510">
        <v>0.34285700000000002</v>
      </c>
      <c r="Z510">
        <v>0.30841099999999999</v>
      </c>
      <c r="AA510">
        <v>0.34224599999999999</v>
      </c>
      <c r="AB510">
        <v>0.29136400000000001</v>
      </c>
      <c r="AC510">
        <v>0.65065700000000004</v>
      </c>
      <c r="AD510">
        <v>0.12834200000000001</v>
      </c>
      <c r="AE510">
        <v>1.16337</v>
      </c>
      <c r="AF510">
        <v>0.30357099999999998</v>
      </c>
      <c r="AH510">
        <v>-0.83815499999999998</v>
      </c>
      <c r="AI510">
        <v>21.3735</v>
      </c>
      <c r="AJ510">
        <v>-4.8230300000000002</v>
      </c>
      <c r="AK510">
        <v>76.813199999999995</v>
      </c>
      <c r="AL510">
        <v>-0.83815499999999998</v>
      </c>
      <c r="AM510">
        <v>4.4000000000000004</v>
      </c>
      <c r="AN510">
        <v>-6.8114213347434998</v>
      </c>
      <c r="AO510">
        <v>8.3498826026916504</v>
      </c>
      <c r="AP510">
        <v>0.88158499999999995</v>
      </c>
    </row>
    <row r="511" spans="1:42" x14ac:dyDescent="0.45">
      <c r="A511" t="s">
        <v>737</v>
      </c>
      <c r="B511" t="s">
        <v>25</v>
      </c>
      <c r="C511">
        <v>84</v>
      </c>
      <c r="D511">
        <v>277</v>
      </c>
      <c r="E511">
        <v>235</v>
      </c>
      <c r="F511">
        <v>53</v>
      </c>
      <c r="G511">
        <v>38</v>
      </c>
      <c r="H511">
        <v>10</v>
      </c>
      <c r="I511">
        <v>1</v>
      </c>
      <c r="J511">
        <v>4</v>
      </c>
      <c r="K511">
        <v>40</v>
      </c>
      <c r="L511">
        <v>34</v>
      </c>
      <c r="M511">
        <v>22</v>
      </c>
      <c r="N511">
        <v>0</v>
      </c>
      <c r="O511">
        <v>68</v>
      </c>
      <c r="P511">
        <v>15</v>
      </c>
      <c r="Q511">
        <v>2</v>
      </c>
      <c r="R511">
        <v>3</v>
      </c>
      <c r="S511">
        <v>3</v>
      </c>
      <c r="T511">
        <v>19</v>
      </c>
      <c r="U511">
        <v>3</v>
      </c>
      <c r="V511">
        <v>0.22553200000000001</v>
      </c>
      <c r="W511">
        <v>7.9422400000000004E-2</v>
      </c>
      <c r="X511">
        <v>0.24548700000000001</v>
      </c>
      <c r="Y511">
        <v>0.32352900000000001</v>
      </c>
      <c r="Z511">
        <v>0.32846700000000001</v>
      </c>
      <c r="AA511">
        <v>0.32766000000000001</v>
      </c>
      <c r="AB511">
        <v>0.29839100000000002</v>
      </c>
      <c r="AC511">
        <v>0.65612700000000002</v>
      </c>
      <c r="AD511">
        <v>0.102128</v>
      </c>
      <c r="AE511">
        <v>7.7021699999999997</v>
      </c>
      <c r="AF511">
        <v>0.29697000000000001</v>
      </c>
      <c r="AH511">
        <v>1.9558800000000001</v>
      </c>
      <c r="AI511">
        <v>29.153600000000001</v>
      </c>
      <c r="AJ511">
        <v>-4.5972</v>
      </c>
      <c r="AK511">
        <v>89.930300000000003</v>
      </c>
      <c r="AL511">
        <v>1.9558800000000001</v>
      </c>
      <c r="AM511">
        <v>-0.2</v>
      </c>
      <c r="AN511">
        <v>-1.3862817287445</v>
      </c>
      <c r="AO511">
        <v>0.81778363883495298</v>
      </c>
      <c r="AP511">
        <v>0.88146999999999998</v>
      </c>
    </row>
    <row r="512" spans="1:42" x14ac:dyDescent="0.45">
      <c r="A512" t="s">
        <v>738</v>
      </c>
      <c r="B512" t="s">
        <v>32</v>
      </c>
      <c r="C512">
        <v>115</v>
      </c>
      <c r="D512">
        <v>459</v>
      </c>
      <c r="E512">
        <v>424</v>
      </c>
      <c r="F512">
        <v>104</v>
      </c>
      <c r="G512">
        <v>64</v>
      </c>
      <c r="H512">
        <v>21</v>
      </c>
      <c r="I512">
        <v>2</v>
      </c>
      <c r="J512">
        <v>17</v>
      </c>
      <c r="K512">
        <v>59</v>
      </c>
      <c r="L512">
        <v>61</v>
      </c>
      <c r="M512">
        <v>30</v>
      </c>
      <c r="N512">
        <v>1</v>
      </c>
      <c r="O512">
        <v>93</v>
      </c>
      <c r="P512">
        <v>3</v>
      </c>
      <c r="Q512">
        <v>2</v>
      </c>
      <c r="R512">
        <v>0</v>
      </c>
      <c r="S512">
        <v>10</v>
      </c>
      <c r="T512">
        <v>5</v>
      </c>
      <c r="U512">
        <v>2</v>
      </c>
      <c r="V512">
        <v>0.245283</v>
      </c>
      <c r="W512">
        <v>6.5359500000000001E-2</v>
      </c>
      <c r="X512">
        <v>0.20261399999999999</v>
      </c>
      <c r="Y512">
        <v>0.32258100000000001</v>
      </c>
      <c r="Z512">
        <v>0.29847499999999999</v>
      </c>
      <c r="AA512">
        <v>0.42452800000000002</v>
      </c>
      <c r="AB512">
        <v>0.31041000000000002</v>
      </c>
      <c r="AC512">
        <v>0.72300299999999995</v>
      </c>
      <c r="AD512">
        <v>0.17924499999999999</v>
      </c>
      <c r="AE512">
        <v>4.5454400000000001</v>
      </c>
      <c r="AF512">
        <v>0.27531600000000001</v>
      </c>
      <c r="AH512">
        <v>-0.58384800000000003</v>
      </c>
      <c r="AI512">
        <v>52.8904</v>
      </c>
      <c r="AJ512">
        <v>-3.03606</v>
      </c>
      <c r="AK512">
        <v>100.48099999999999</v>
      </c>
      <c r="AL512">
        <v>-0.58384800000000003</v>
      </c>
      <c r="AM512">
        <v>-1.4</v>
      </c>
      <c r="AN512">
        <v>-0.319459289312362</v>
      </c>
      <c r="AO512">
        <v>-6.4595235586166302</v>
      </c>
      <c r="AP512">
        <v>0.878583</v>
      </c>
    </row>
    <row r="513" spans="1:42" x14ac:dyDescent="0.45">
      <c r="A513" t="s">
        <v>739</v>
      </c>
      <c r="B513" t="s">
        <v>42</v>
      </c>
      <c r="C513">
        <v>89</v>
      </c>
      <c r="D513">
        <v>290</v>
      </c>
      <c r="E513">
        <v>256</v>
      </c>
      <c r="F513">
        <v>59</v>
      </c>
      <c r="G513">
        <v>44</v>
      </c>
      <c r="H513">
        <v>9</v>
      </c>
      <c r="I513">
        <v>0</v>
      </c>
      <c r="J513">
        <v>6</v>
      </c>
      <c r="K513">
        <v>25</v>
      </c>
      <c r="L513">
        <v>33</v>
      </c>
      <c r="M513">
        <v>26</v>
      </c>
      <c r="N513">
        <v>2</v>
      </c>
      <c r="O513">
        <v>60</v>
      </c>
      <c r="P513">
        <v>5</v>
      </c>
      <c r="Q513">
        <v>3</v>
      </c>
      <c r="R513">
        <v>0</v>
      </c>
      <c r="S513">
        <v>10</v>
      </c>
      <c r="T513">
        <v>1</v>
      </c>
      <c r="U513">
        <v>1</v>
      </c>
      <c r="V513">
        <v>0.23046900000000001</v>
      </c>
      <c r="W513">
        <v>8.9655200000000004E-2</v>
      </c>
      <c r="X513">
        <v>0.206897</v>
      </c>
      <c r="Y513">
        <v>0.43333300000000002</v>
      </c>
      <c r="Z513">
        <v>0.31034499999999998</v>
      </c>
      <c r="AA513">
        <v>0.33593800000000001</v>
      </c>
      <c r="AB513">
        <v>0.28604800000000002</v>
      </c>
      <c r="AC513">
        <v>0.64628200000000002</v>
      </c>
      <c r="AD513">
        <v>0.10546899999999999</v>
      </c>
      <c r="AE513">
        <v>1.75739</v>
      </c>
      <c r="AF513">
        <v>0.27461099999999999</v>
      </c>
      <c r="AH513">
        <v>-0.78455200000000003</v>
      </c>
      <c r="AI513">
        <v>27.548999999999999</v>
      </c>
      <c r="AJ513">
        <v>-7.7858499999999999</v>
      </c>
      <c r="AK513">
        <v>80.1661</v>
      </c>
      <c r="AL513">
        <v>-0.78455200000000003</v>
      </c>
      <c r="AM513">
        <v>1.3</v>
      </c>
      <c r="AN513">
        <v>-7.6764325499534598</v>
      </c>
      <c r="AO513">
        <v>6.6277482509613002</v>
      </c>
      <c r="AP513">
        <v>0.87761599999999995</v>
      </c>
    </row>
    <row r="514" spans="1:42" x14ac:dyDescent="0.45">
      <c r="A514" t="s">
        <v>740</v>
      </c>
      <c r="B514" t="s">
        <v>113</v>
      </c>
      <c r="C514">
        <v>90</v>
      </c>
      <c r="D514">
        <v>368</v>
      </c>
      <c r="E514">
        <v>337</v>
      </c>
      <c r="F514">
        <v>74</v>
      </c>
      <c r="G514">
        <v>50</v>
      </c>
      <c r="H514">
        <v>16</v>
      </c>
      <c r="I514">
        <v>1</v>
      </c>
      <c r="J514">
        <v>7</v>
      </c>
      <c r="K514">
        <v>39</v>
      </c>
      <c r="L514">
        <v>40</v>
      </c>
      <c r="M514">
        <v>21</v>
      </c>
      <c r="N514">
        <v>0</v>
      </c>
      <c r="O514">
        <v>109</v>
      </c>
      <c r="P514">
        <v>7</v>
      </c>
      <c r="Q514">
        <v>3</v>
      </c>
      <c r="R514">
        <v>0</v>
      </c>
      <c r="S514">
        <v>2</v>
      </c>
      <c r="T514">
        <v>2</v>
      </c>
      <c r="U514">
        <v>1</v>
      </c>
      <c r="V514">
        <v>0.219585</v>
      </c>
      <c r="W514">
        <v>5.7065200000000003E-2</v>
      </c>
      <c r="X514">
        <v>0.29619600000000001</v>
      </c>
      <c r="Y514">
        <v>0.192661</v>
      </c>
      <c r="Z514">
        <v>0.27717399999999998</v>
      </c>
      <c r="AA514">
        <v>0.335312</v>
      </c>
      <c r="AB514">
        <v>0.26989299999999999</v>
      </c>
      <c r="AC514">
        <v>0.61248499999999995</v>
      </c>
      <c r="AD514">
        <v>0.115727</v>
      </c>
      <c r="AE514">
        <v>3.7644000000000002</v>
      </c>
      <c r="AF514">
        <v>0.29910700000000001</v>
      </c>
      <c r="AH514">
        <v>-0.62307800000000002</v>
      </c>
      <c r="AI514">
        <v>30.0213</v>
      </c>
      <c r="AJ514">
        <v>-14.817299999999999</v>
      </c>
      <c r="AK514">
        <v>72.6922</v>
      </c>
      <c r="AL514">
        <v>-0.62307800000000002</v>
      </c>
      <c r="AM514">
        <v>2.2000000000000002</v>
      </c>
      <c r="AN514">
        <v>-12.6641972661018</v>
      </c>
      <c r="AO514">
        <v>8.9607288837432808</v>
      </c>
      <c r="AP514">
        <v>0.87706200000000001</v>
      </c>
    </row>
    <row r="515" spans="1:42" x14ac:dyDescent="0.45">
      <c r="A515" t="s">
        <v>741</v>
      </c>
      <c r="C515">
        <v>73</v>
      </c>
      <c r="D515">
        <v>286</v>
      </c>
      <c r="E515">
        <v>243</v>
      </c>
      <c r="F515">
        <v>53</v>
      </c>
      <c r="G515">
        <v>37</v>
      </c>
      <c r="H515">
        <v>11</v>
      </c>
      <c r="I515">
        <v>2</v>
      </c>
      <c r="J515">
        <v>3</v>
      </c>
      <c r="K515">
        <v>34</v>
      </c>
      <c r="L515">
        <v>27</v>
      </c>
      <c r="M515">
        <v>32</v>
      </c>
      <c r="N515">
        <v>0</v>
      </c>
      <c r="O515">
        <v>69</v>
      </c>
      <c r="P515">
        <v>6</v>
      </c>
      <c r="Q515">
        <v>2</v>
      </c>
      <c r="R515">
        <v>3</v>
      </c>
      <c r="S515">
        <v>4</v>
      </c>
      <c r="T515">
        <v>7</v>
      </c>
      <c r="U515">
        <v>2</v>
      </c>
      <c r="V515">
        <v>0.218107</v>
      </c>
      <c r="W515">
        <v>0.111888</v>
      </c>
      <c r="X515">
        <v>0.241259</v>
      </c>
      <c r="Y515">
        <v>0.46376800000000001</v>
      </c>
      <c r="Z515">
        <v>0.32155499999999998</v>
      </c>
      <c r="AA515">
        <v>0.31687199999999999</v>
      </c>
      <c r="AB515">
        <v>0.29014200000000001</v>
      </c>
      <c r="AC515">
        <v>0.63842699999999997</v>
      </c>
      <c r="AD515">
        <v>9.8765400000000003E-2</v>
      </c>
      <c r="AE515">
        <v>5.9443000000000001</v>
      </c>
      <c r="AF515">
        <v>0.28901700000000002</v>
      </c>
      <c r="AH515">
        <v>-2.2040299999999999E-2</v>
      </c>
      <c r="AI515">
        <v>28.141500000000001</v>
      </c>
      <c r="AJ515">
        <v>-6.7059699999999998</v>
      </c>
      <c r="AK515">
        <v>83.390600000000006</v>
      </c>
      <c r="AL515">
        <v>-2.2040299999999999E-2</v>
      </c>
      <c r="AM515">
        <v>8.1</v>
      </c>
      <c r="AN515">
        <v>-5.9069180190563202</v>
      </c>
      <c r="AO515">
        <v>4.9474430084228498</v>
      </c>
      <c r="AP515">
        <v>0.87598200000000004</v>
      </c>
    </row>
    <row r="516" spans="1:42" x14ac:dyDescent="0.45">
      <c r="A516" t="s">
        <v>287</v>
      </c>
      <c r="B516" t="s">
        <v>32</v>
      </c>
      <c r="C516">
        <v>99</v>
      </c>
      <c r="D516">
        <v>415</v>
      </c>
      <c r="E516">
        <v>372</v>
      </c>
      <c r="F516">
        <v>86</v>
      </c>
      <c r="G516">
        <v>52</v>
      </c>
      <c r="H516">
        <v>16</v>
      </c>
      <c r="I516">
        <v>1</v>
      </c>
      <c r="J516">
        <v>17</v>
      </c>
      <c r="K516">
        <v>56</v>
      </c>
      <c r="L516">
        <v>57</v>
      </c>
      <c r="M516">
        <v>33</v>
      </c>
      <c r="N516">
        <v>1</v>
      </c>
      <c r="O516">
        <v>110</v>
      </c>
      <c r="P516">
        <v>6</v>
      </c>
      <c r="Q516">
        <v>4</v>
      </c>
      <c r="R516">
        <v>0</v>
      </c>
      <c r="S516">
        <v>9</v>
      </c>
      <c r="T516">
        <v>1</v>
      </c>
      <c r="U516">
        <v>1</v>
      </c>
      <c r="V516">
        <v>0.231183</v>
      </c>
      <c r="W516">
        <v>7.9518099999999994E-2</v>
      </c>
      <c r="X516">
        <v>0.26506000000000002</v>
      </c>
      <c r="Y516">
        <v>0.3</v>
      </c>
      <c r="Z516">
        <v>0.301205</v>
      </c>
      <c r="AA516">
        <v>0.41666700000000001</v>
      </c>
      <c r="AB516">
        <v>0.309313</v>
      </c>
      <c r="AC516">
        <v>0.71787100000000004</v>
      </c>
      <c r="AD516">
        <v>0.18548400000000001</v>
      </c>
      <c r="AE516">
        <v>3.3098000000000001</v>
      </c>
      <c r="AF516">
        <v>0.27710800000000002</v>
      </c>
      <c r="AH516">
        <v>-0.91553899999999999</v>
      </c>
      <c r="AI516">
        <v>47.442100000000003</v>
      </c>
      <c r="AJ516">
        <v>-3.1232600000000001</v>
      </c>
      <c r="AK516">
        <v>99.720100000000002</v>
      </c>
      <c r="AL516">
        <v>-0.91553899999999999</v>
      </c>
      <c r="AM516">
        <v>0.2</v>
      </c>
      <c r="AN516">
        <v>-1.0547366291284499</v>
      </c>
      <c r="AO516">
        <v>-4.3745148628950101</v>
      </c>
      <c r="AP516">
        <v>0.86415299999999995</v>
      </c>
    </row>
    <row r="517" spans="1:42" x14ac:dyDescent="0.45">
      <c r="A517" t="s">
        <v>742</v>
      </c>
      <c r="B517" t="s">
        <v>34</v>
      </c>
      <c r="C517">
        <v>75</v>
      </c>
      <c r="D517">
        <v>291</v>
      </c>
      <c r="E517">
        <v>255</v>
      </c>
      <c r="F517">
        <v>53</v>
      </c>
      <c r="G517">
        <v>38</v>
      </c>
      <c r="H517">
        <v>9</v>
      </c>
      <c r="I517">
        <v>1</v>
      </c>
      <c r="J517">
        <v>5</v>
      </c>
      <c r="K517">
        <v>30</v>
      </c>
      <c r="L517">
        <v>30</v>
      </c>
      <c r="M517">
        <v>26</v>
      </c>
      <c r="N517">
        <v>0</v>
      </c>
      <c r="O517">
        <v>85</v>
      </c>
      <c r="P517">
        <v>8</v>
      </c>
      <c r="Q517">
        <v>1</v>
      </c>
      <c r="R517">
        <v>1</v>
      </c>
      <c r="S517">
        <v>8</v>
      </c>
      <c r="T517">
        <v>5</v>
      </c>
      <c r="U517">
        <v>1</v>
      </c>
      <c r="V517">
        <v>0.207843</v>
      </c>
      <c r="W517">
        <v>8.9347099999999999E-2</v>
      </c>
      <c r="X517">
        <v>0.29209600000000002</v>
      </c>
      <c r="Y517">
        <v>0.30588199999999999</v>
      </c>
      <c r="Z517">
        <v>0.3</v>
      </c>
      <c r="AA517">
        <v>0.30980400000000002</v>
      </c>
      <c r="AB517">
        <v>0.27662500000000001</v>
      </c>
      <c r="AC517">
        <v>0.60980400000000001</v>
      </c>
      <c r="AD517">
        <v>0.101961</v>
      </c>
      <c r="AE517">
        <v>5.0153499999999998</v>
      </c>
      <c r="AF517">
        <v>0.289157</v>
      </c>
      <c r="AH517">
        <v>2.3153099999999999E-2</v>
      </c>
      <c r="AI517">
        <v>25.366599999999998</v>
      </c>
      <c r="AJ517">
        <v>-10.0901</v>
      </c>
      <c r="AK517">
        <v>75.081100000000006</v>
      </c>
      <c r="AL517">
        <v>2.3153099999999999E-2</v>
      </c>
      <c r="AM517">
        <v>2.1</v>
      </c>
      <c r="AN517">
        <v>-8.6655380688607693</v>
      </c>
      <c r="AO517">
        <v>7.4461197853088299</v>
      </c>
      <c r="AP517">
        <v>0.86397699999999999</v>
      </c>
    </row>
    <row r="518" spans="1:42" x14ac:dyDescent="0.45">
      <c r="A518" t="s">
        <v>743</v>
      </c>
      <c r="B518" t="s">
        <v>149</v>
      </c>
      <c r="C518">
        <v>85</v>
      </c>
      <c r="D518">
        <v>363</v>
      </c>
      <c r="E518">
        <v>323</v>
      </c>
      <c r="F518">
        <v>67</v>
      </c>
      <c r="G518">
        <v>45</v>
      </c>
      <c r="H518">
        <v>11</v>
      </c>
      <c r="I518">
        <v>2</v>
      </c>
      <c r="J518">
        <v>9</v>
      </c>
      <c r="K518">
        <v>41</v>
      </c>
      <c r="L518">
        <v>40</v>
      </c>
      <c r="M518">
        <v>32</v>
      </c>
      <c r="N518">
        <v>0</v>
      </c>
      <c r="O518">
        <v>124</v>
      </c>
      <c r="P518">
        <v>6</v>
      </c>
      <c r="Q518">
        <v>2</v>
      </c>
      <c r="R518">
        <v>0</v>
      </c>
      <c r="S518">
        <v>5</v>
      </c>
      <c r="T518">
        <v>10</v>
      </c>
      <c r="U518">
        <v>2</v>
      </c>
      <c r="V518">
        <v>0.20743</v>
      </c>
      <c r="W518">
        <v>8.8154300000000005E-2</v>
      </c>
      <c r="X518">
        <v>0.34159800000000001</v>
      </c>
      <c r="Y518">
        <v>0.25806499999999999</v>
      </c>
      <c r="Z518">
        <v>0.28925600000000001</v>
      </c>
      <c r="AA518">
        <v>0.33746100000000001</v>
      </c>
      <c r="AB518">
        <v>0.27877400000000002</v>
      </c>
      <c r="AC518">
        <v>0.626718</v>
      </c>
      <c r="AD518">
        <v>0.13003100000000001</v>
      </c>
      <c r="AE518">
        <v>6.1458599999999999</v>
      </c>
      <c r="AF518">
        <v>0.30208299999999999</v>
      </c>
      <c r="AH518">
        <v>0.51631899999999997</v>
      </c>
      <c r="AI518">
        <v>32.290900000000001</v>
      </c>
      <c r="AJ518">
        <v>-11.938499999999999</v>
      </c>
      <c r="AK518">
        <v>70.624600000000001</v>
      </c>
      <c r="AL518">
        <v>0.51631899999999997</v>
      </c>
      <c r="AM518">
        <v>7.6</v>
      </c>
      <c r="AN518">
        <v>-12.6938539743423</v>
      </c>
      <c r="AO518">
        <v>8.9337741136550903</v>
      </c>
      <c r="AP518">
        <v>0.85831299999999999</v>
      </c>
    </row>
    <row r="519" spans="1:42" x14ac:dyDescent="0.45">
      <c r="A519" t="s">
        <v>744</v>
      </c>
      <c r="B519" t="s">
        <v>76</v>
      </c>
      <c r="C519">
        <v>140</v>
      </c>
      <c r="D519">
        <v>508</v>
      </c>
      <c r="E519">
        <v>457</v>
      </c>
      <c r="F519">
        <v>121</v>
      </c>
      <c r="G519">
        <v>82</v>
      </c>
      <c r="H519">
        <v>25</v>
      </c>
      <c r="I519">
        <v>1</v>
      </c>
      <c r="J519">
        <v>13</v>
      </c>
      <c r="K519">
        <v>54</v>
      </c>
      <c r="L519">
        <v>56</v>
      </c>
      <c r="M519">
        <v>38</v>
      </c>
      <c r="N519">
        <v>1</v>
      </c>
      <c r="O519">
        <v>93</v>
      </c>
      <c r="P519">
        <v>9</v>
      </c>
      <c r="Q519">
        <v>4</v>
      </c>
      <c r="R519">
        <v>0</v>
      </c>
      <c r="S519">
        <v>9</v>
      </c>
      <c r="T519">
        <v>1</v>
      </c>
      <c r="U519">
        <v>1</v>
      </c>
      <c r="V519">
        <v>0.26477000000000001</v>
      </c>
      <c r="W519">
        <v>7.48032E-2</v>
      </c>
      <c r="X519">
        <v>0.18307100000000001</v>
      </c>
      <c r="Y519">
        <v>0.40860200000000002</v>
      </c>
      <c r="Z519">
        <v>0.33070899999999998</v>
      </c>
      <c r="AA519">
        <v>0.40919</v>
      </c>
      <c r="AB519">
        <v>0.32222200000000001</v>
      </c>
      <c r="AC519">
        <v>0.73989899999999997</v>
      </c>
      <c r="AD519">
        <v>0.14441999999999999</v>
      </c>
      <c r="AE519">
        <v>2.3241800000000001</v>
      </c>
      <c r="AF519">
        <v>0.30422500000000002</v>
      </c>
      <c r="AH519">
        <v>-1.2083299999999999</v>
      </c>
      <c r="AI519">
        <v>63.52</v>
      </c>
      <c r="AJ519">
        <v>1.6232</v>
      </c>
      <c r="AK519">
        <v>102.11</v>
      </c>
      <c r="AL519">
        <v>-1.2083299999999999</v>
      </c>
      <c r="AM519">
        <v>0.5</v>
      </c>
      <c r="AN519">
        <v>0.119641423225402</v>
      </c>
      <c r="AO519">
        <v>-8.8327455520629794</v>
      </c>
      <c r="AP519">
        <v>0.85703399999999996</v>
      </c>
    </row>
    <row r="520" spans="1:42" x14ac:dyDescent="0.45">
      <c r="A520" t="s">
        <v>745</v>
      </c>
      <c r="B520" t="s">
        <v>38</v>
      </c>
      <c r="C520">
        <v>86</v>
      </c>
      <c r="D520">
        <v>334</v>
      </c>
      <c r="E520">
        <v>290</v>
      </c>
      <c r="F520">
        <v>66</v>
      </c>
      <c r="G520">
        <v>43</v>
      </c>
      <c r="H520">
        <v>17</v>
      </c>
      <c r="I520">
        <v>0</v>
      </c>
      <c r="J520">
        <v>6</v>
      </c>
      <c r="K520">
        <v>41</v>
      </c>
      <c r="L520">
        <v>35</v>
      </c>
      <c r="M520">
        <v>37</v>
      </c>
      <c r="N520">
        <v>0</v>
      </c>
      <c r="O520">
        <v>71</v>
      </c>
      <c r="P520">
        <v>5</v>
      </c>
      <c r="Q520">
        <v>2</v>
      </c>
      <c r="R520">
        <v>0</v>
      </c>
      <c r="S520">
        <v>6</v>
      </c>
      <c r="T520">
        <v>3</v>
      </c>
      <c r="U520">
        <v>1</v>
      </c>
      <c r="V520">
        <v>0.22758600000000001</v>
      </c>
      <c r="W520">
        <v>0.110778</v>
      </c>
      <c r="X520">
        <v>0.21257499999999999</v>
      </c>
      <c r="Y520">
        <v>0.52112700000000001</v>
      </c>
      <c r="Z520">
        <v>0.323353</v>
      </c>
      <c r="AA520">
        <v>0.34827599999999997</v>
      </c>
      <c r="AB520">
        <v>0.30088599999999999</v>
      </c>
      <c r="AC520">
        <v>0.67162900000000003</v>
      </c>
      <c r="AD520">
        <v>0.12069000000000001</v>
      </c>
      <c r="AE520">
        <v>3.3856899999999999</v>
      </c>
      <c r="AF520">
        <v>0.27906999999999998</v>
      </c>
      <c r="AH520">
        <v>-0.47701399999999999</v>
      </c>
      <c r="AI520">
        <v>35.844900000000003</v>
      </c>
      <c r="AJ520">
        <v>-4.8510799999999996</v>
      </c>
      <c r="AK520">
        <v>86.315100000000001</v>
      </c>
      <c r="AL520">
        <v>-0.47701399999999999</v>
      </c>
      <c r="AM520">
        <v>2.1</v>
      </c>
      <c r="AN520">
        <v>-6.1394724249839703</v>
      </c>
      <c r="AO520">
        <v>3.3272191286087001</v>
      </c>
      <c r="AP520">
        <v>0.85430300000000003</v>
      </c>
    </row>
    <row r="521" spans="1:42" x14ac:dyDescent="0.45">
      <c r="A521" t="s">
        <v>746</v>
      </c>
      <c r="B521" t="s">
        <v>132</v>
      </c>
      <c r="C521">
        <v>133</v>
      </c>
      <c r="D521">
        <v>581</v>
      </c>
      <c r="E521">
        <v>496</v>
      </c>
      <c r="F521">
        <v>116</v>
      </c>
      <c r="G521">
        <v>79</v>
      </c>
      <c r="H521">
        <v>21</v>
      </c>
      <c r="I521">
        <v>0</v>
      </c>
      <c r="J521">
        <v>16</v>
      </c>
      <c r="K521">
        <v>71</v>
      </c>
      <c r="L521">
        <v>59</v>
      </c>
      <c r="M521">
        <v>75</v>
      </c>
      <c r="N521">
        <v>1</v>
      </c>
      <c r="O521">
        <v>155</v>
      </c>
      <c r="P521">
        <v>6</v>
      </c>
      <c r="Q521">
        <v>4</v>
      </c>
      <c r="R521">
        <v>0</v>
      </c>
      <c r="S521">
        <v>17</v>
      </c>
      <c r="T521">
        <v>3</v>
      </c>
      <c r="U521">
        <v>1</v>
      </c>
      <c r="V521">
        <v>0.233871</v>
      </c>
      <c r="W521">
        <v>0.12908800000000001</v>
      </c>
      <c r="X521">
        <v>0.26678099999999999</v>
      </c>
      <c r="Y521">
        <v>0.483871</v>
      </c>
      <c r="Z521">
        <v>0.33907100000000001</v>
      </c>
      <c r="AA521">
        <v>0.37298399999999998</v>
      </c>
      <c r="AB521">
        <v>0.31682399999999999</v>
      </c>
      <c r="AC521">
        <v>0.71205399999999996</v>
      </c>
      <c r="AD521">
        <v>0.13911299999999999</v>
      </c>
      <c r="AE521">
        <v>2.6541700000000001</v>
      </c>
      <c r="AF521">
        <v>0.30395100000000003</v>
      </c>
      <c r="AH521">
        <v>-1.0471900000000001</v>
      </c>
      <c r="AI521">
        <v>70.043099999999995</v>
      </c>
      <c r="AJ521">
        <v>-0.74838099999999996</v>
      </c>
      <c r="AK521">
        <v>100.354</v>
      </c>
      <c r="AL521">
        <v>-1.0471900000000001</v>
      </c>
      <c r="AM521">
        <v>-12.5</v>
      </c>
      <c r="AN521">
        <v>-0.80097031593322698</v>
      </c>
      <c r="AO521">
        <v>-10.3652262687683</v>
      </c>
      <c r="AP521">
        <v>0.854298</v>
      </c>
    </row>
    <row r="522" spans="1:42" x14ac:dyDescent="0.45">
      <c r="A522" t="s">
        <v>747</v>
      </c>
      <c r="B522" t="s">
        <v>40</v>
      </c>
      <c r="C522">
        <v>83</v>
      </c>
      <c r="D522">
        <v>326</v>
      </c>
      <c r="E522">
        <v>300</v>
      </c>
      <c r="F522">
        <v>67</v>
      </c>
      <c r="G522">
        <v>41</v>
      </c>
      <c r="H522">
        <v>14</v>
      </c>
      <c r="I522">
        <v>0</v>
      </c>
      <c r="J522">
        <v>12</v>
      </c>
      <c r="K522">
        <v>34</v>
      </c>
      <c r="L522">
        <v>45</v>
      </c>
      <c r="M522">
        <v>21</v>
      </c>
      <c r="N522">
        <v>0</v>
      </c>
      <c r="O522">
        <v>87</v>
      </c>
      <c r="P522">
        <v>4</v>
      </c>
      <c r="Q522">
        <v>1</v>
      </c>
      <c r="R522">
        <v>0</v>
      </c>
      <c r="S522">
        <v>7</v>
      </c>
      <c r="T522">
        <v>0</v>
      </c>
      <c r="U522">
        <v>1</v>
      </c>
      <c r="V522">
        <v>0.223333</v>
      </c>
      <c r="W522">
        <v>6.4417199999999994E-2</v>
      </c>
      <c r="X522">
        <v>0.26687100000000002</v>
      </c>
      <c r="Y522">
        <v>0.24137900000000001</v>
      </c>
      <c r="Z522">
        <v>0.28220899999999999</v>
      </c>
      <c r="AA522">
        <v>0.39</v>
      </c>
      <c r="AB522">
        <v>0.29191299999999998</v>
      </c>
      <c r="AC522">
        <v>0.67220899999999995</v>
      </c>
      <c r="AD522">
        <v>0.16666700000000001</v>
      </c>
      <c r="AE522">
        <v>1.63778</v>
      </c>
      <c r="AF522">
        <v>0.27227699999999999</v>
      </c>
      <c r="AH522">
        <v>-0.930616</v>
      </c>
      <c r="AI522">
        <v>32.557000000000002</v>
      </c>
      <c r="AJ522">
        <v>-7.1642299999999999</v>
      </c>
      <c r="AK522">
        <v>85.385199999999998</v>
      </c>
      <c r="AL522">
        <v>-0.930616</v>
      </c>
      <c r="AM522">
        <v>-1.7</v>
      </c>
      <c r="AN522">
        <v>-6.8330343365669197</v>
      </c>
      <c r="AO522">
        <v>4.2891237735748202</v>
      </c>
      <c r="AP522">
        <v>0.85388299999999995</v>
      </c>
    </row>
    <row r="523" spans="1:42" x14ac:dyDescent="0.45">
      <c r="A523" t="s">
        <v>748</v>
      </c>
      <c r="B523" t="s">
        <v>76</v>
      </c>
      <c r="C523">
        <v>86</v>
      </c>
      <c r="D523">
        <v>393</v>
      </c>
      <c r="E523">
        <v>357</v>
      </c>
      <c r="F523">
        <v>85</v>
      </c>
      <c r="G523">
        <v>50</v>
      </c>
      <c r="H523">
        <v>22</v>
      </c>
      <c r="I523">
        <v>2</v>
      </c>
      <c r="J523">
        <v>11</v>
      </c>
      <c r="K523">
        <v>43</v>
      </c>
      <c r="L523">
        <v>46</v>
      </c>
      <c r="M523">
        <v>31</v>
      </c>
      <c r="N523">
        <v>1</v>
      </c>
      <c r="O523">
        <v>110</v>
      </c>
      <c r="P523">
        <v>2</v>
      </c>
      <c r="Q523">
        <v>3</v>
      </c>
      <c r="R523">
        <v>0</v>
      </c>
      <c r="S523">
        <v>8</v>
      </c>
      <c r="T523">
        <v>6</v>
      </c>
      <c r="U523">
        <v>3</v>
      </c>
      <c r="V523">
        <v>0.238095</v>
      </c>
      <c r="W523">
        <v>7.8880400000000003E-2</v>
      </c>
      <c r="X523">
        <v>0.27989799999999998</v>
      </c>
      <c r="Y523">
        <v>0.28181800000000001</v>
      </c>
      <c r="Z523">
        <v>0.30025400000000002</v>
      </c>
      <c r="AA523">
        <v>0.40336100000000003</v>
      </c>
      <c r="AB523">
        <v>0.30357499999999998</v>
      </c>
      <c r="AC523">
        <v>0.70361600000000002</v>
      </c>
      <c r="AD523">
        <v>0.165266</v>
      </c>
      <c r="AE523">
        <v>4.6517799999999996</v>
      </c>
      <c r="AF523">
        <v>0.30962299999999998</v>
      </c>
      <c r="AH523">
        <v>-0.69805399999999995</v>
      </c>
      <c r="AI523">
        <v>43.054400000000001</v>
      </c>
      <c r="AJ523">
        <v>-4.8303900000000004</v>
      </c>
      <c r="AK523">
        <v>85.277199999999993</v>
      </c>
      <c r="AL523">
        <v>-0.69805399999999995</v>
      </c>
      <c r="AM523">
        <v>-1.5</v>
      </c>
      <c r="AN523">
        <v>-7.6309646964073101</v>
      </c>
      <c r="AO523">
        <v>2.8320107460021902</v>
      </c>
      <c r="AP523">
        <v>0.85249399999999997</v>
      </c>
    </row>
    <row r="524" spans="1:42" x14ac:dyDescent="0.45">
      <c r="A524" t="s">
        <v>749</v>
      </c>
      <c r="C524">
        <v>46</v>
      </c>
      <c r="D524">
        <v>131</v>
      </c>
      <c r="E524">
        <v>116</v>
      </c>
      <c r="F524">
        <v>25</v>
      </c>
      <c r="G524">
        <v>15</v>
      </c>
      <c r="H524">
        <v>5</v>
      </c>
      <c r="I524">
        <v>0</v>
      </c>
      <c r="J524">
        <v>5</v>
      </c>
      <c r="K524">
        <v>14</v>
      </c>
      <c r="L524">
        <v>15</v>
      </c>
      <c r="M524">
        <v>10</v>
      </c>
      <c r="N524">
        <v>0</v>
      </c>
      <c r="O524">
        <v>26</v>
      </c>
      <c r="P524">
        <v>4</v>
      </c>
      <c r="Q524">
        <v>1</v>
      </c>
      <c r="R524">
        <v>0</v>
      </c>
      <c r="S524">
        <v>3</v>
      </c>
      <c r="T524">
        <v>0</v>
      </c>
      <c r="U524">
        <v>1</v>
      </c>
      <c r="V524">
        <v>0.21551699999999999</v>
      </c>
      <c r="W524">
        <v>7.6335899999999998E-2</v>
      </c>
      <c r="X524">
        <v>0.19847300000000001</v>
      </c>
      <c r="Y524">
        <v>0.38461499999999998</v>
      </c>
      <c r="Z524">
        <v>0.29770999999999997</v>
      </c>
      <c r="AA524">
        <v>0.38793100000000003</v>
      </c>
      <c r="AB524">
        <v>0.30030800000000002</v>
      </c>
      <c r="AC524">
        <v>0.68564099999999994</v>
      </c>
      <c r="AD524">
        <v>0.17241400000000001</v>
      </c>
      <c r="AE524">
        <v>1.9642900000000001</v>
      </c>
      <c r="AF524">
        <v>0.23255799999999999</v>
      </c>
      <c r="AH524">
        <v>-0.64552699999999996</v>
      </c>
      <c r="AI524">
        <v>13.996</v>
      </c>
      <c r="AJ524">
        <v>-1.96556</v>
      </c>
      <c r="AK524">
        <v>93.836100000000002</v>
      </c>
      <c r="AL524">
        <v>-0.64552699999999996</v>
      </c>
      <c r="AM524">
        <v>3.3</v>
      </c>
      <c r="AN524">
        <v>-1.6130526661872799</v>
      </c>
      <c r="AO524">
        <v>5.7066724300384504</v>
      </c>
      <c r="AP524">
        <v>0.85188399999999997</v>
      </c>
    </row>
    <row r="525" spans="1:42" x14ac:dyDescent="0.45">
      <c r="A525" t="s">
        <v>731</v>
      </c>
      <c r="B525" t="s">
        <v>196</v>
      </c>
      <c r="C525">
        <v>90</v>
      </c>
      <c r="D525">
        <v>348</v>
      </c>
      <c r="E525">
        <v>315</v>
      </c>
      <c r="F525">
        <v>69</v>
      </c>
      <c r="G525">
        <v>43</v>
      </c>
      <c r="H525">
        <v>15</v>
      </c>
      <c r="I525">
        <v>0</v>
      </c>
      <c r="J525">
        <v>11</v>
      </c>
      <c r="K525">
        <v>32</v>
      </c>
      <c r="L525">
        <v>37</v>
      </c>
      <c r="M525">
        <v>24</v>
      </c>
      <c r="N525">
        <v>0</v>
      </c>
      <c r="O525">
        <v>72</v>
      </c>
      <c r="P525">
        <v>6</v>
      </c>
      <c r="Q525">
        <v>2</v>
      </c>
      <c r="R525">
        <v>1</v>
      </c>
      <c r="S525">
        <v>8</v>
      </c>
      <c r="T525">
        <v>0</v>
      </c>
      <c r="U525">
        <v>1</v>
      </c>
      <c r="V525">
        <v>0.21904799999999999</v>
      </c>
      <c r="W525">
        <v>6.8965499999999999E-2</v>
      </c>
      <c r="X525">
        <v>0.206897</v>
      </c>
      <c r="Y525">
        <v>0.33333299999999999</v>
      </c>
      <c r="Z525">
        <v>0.28530299999999997</v>
      </c>
      <c r="AA525">
        <v>0.37142900000000001</v>
      </c>
      <c r="AB525">
        <v>0.28734399999999999</v>
      </c>
      <c r="AC525">
        <v>0.65673099999999995</v>
      </c>
      <c r="AD525">
        <v>0.15238099999999999</v>
      </c>
      <c r="AE525">
        <v>1.4119299999999999</v>
      </c>
      <c r="AF525">
        <v>0.247863</v>
      </c>
      <c r="AH525">
        <v>-0.98455199999999998</v>
      </c>
      <c r="AI525">
        <v>33.433300000000003</v>
      </c>
      <c r="AJ525">
        <v>-8.9684500000000007</v>
      </c>
      <c r="AK525">
        <v>84.85</v>
      </c>
      <c r="AL525">
        <v>-0.98455199999999998</v>
      </c>
      <c r="AM525">
        <v>-2.4</v>
      </c>
      <c r="AN525">
        <v>-7.3017527461051897</v>
      </c>
      <c r="AO525">
        <v>3.9932980537414502</v>
      </c>
      <c r="AP525">
        <v>0.848715</v>
      </c>
    </row>
    <row r="526" spans="1:42" x14ac:dyDescent="0.45">
      <c r="A526" t="s">
        <v>750</v>
      </c>
      <c r="B526" t="s">
        <v>196</v>
      </c>
      <c r="C526">
        <v>78</v>
      </c>
      <c r="D526">
        <v>339</v>
      </c>
      <c r="E526">
        <v>299</v>
      </c>
      <c r="F526">
        <v>59</v>
      </c>
      <c r="G526">
        <v>34</v>
      </c>
      <c r="H526">
        <v>13</v>
      </c>
      <c r="I526">
        <v>3</v>
      </c>
      <c r="J526">
        <v>9</v>
      </c>
      <c r="K526">
        <v>41</v>
      </c>
      <c r="L526">
        <v>40</v>
      </c>
      <c r="M526">
        <v>30</v>
      </c>
      <c r="N526">
        <v>0</v>
      </c>
      <c r="O526">
        <v>127</v>
      </c>
      <c r="P526">
        <v>8</v>
      </c>
      <c r="Q526">
        <v>2</v>
      </c>
      <c r="R526">
        <v>0</v>
      </c>
      <c r="S526">
        <v>3</v>
      </c>
      <c r="T526">
        <v>8</v>
      </c>
      <c r="U526">
        <v>2</v>
      </c>
      <c r="V526">
        <v>0.197324</v>
      </c>
      <c r="W526">
        <v>8.8495599999999994E-2</v>
      </c>
      <c r="X526">
        <v>0.37463099999999999</v>
      </c>
      <c r="Y526">
        <v>0.23622000000000001</v>
      </c>
      <c r="Z526">
        <v>0.286136</v>
      </c>
      <c r="AA526">
        <v>0.35117100000000001</v>
      </c>
      <c r="AB526">
        <v>0.28201700000000002</v>
      </c>
      <c r="AC526">
        <v>0.63730600000000004</v>
      </c>
      <c r="AD526">
        <v>0.15384600000000001</v>
      </c>
      <c r="AE526">
        <v>6.7603999999999997</v>
      </c>
      <c r="AF526">
        <v>0.30303000000000002</v>
      </c>
      <c r="AH526">
        <v>0.201075</v>
      </c>
      <c r="AI526">
        <v>31.068999999999999</v>
      </c>
      <c r="AJ526">
        <v>-10.2362</v>
      </c>
      <c r="AK526">
        <v>81.157899999999998</v>
      </c>
      <c r="AL526">
        <v>0.201075</v>
      </c>
      <c r="AM526">
        <v>3.2</v>
      </c>
      <c r="AN526">
        <v>-7.45244984328746</v>
      </c>
      <c r="AO526">
        <v>4.4455908536911002</v>
      </c>
      <c r="AP526">
        <v>0.84830700000000003</v>
      </c>
    </row>
    <row r="527" spans="1:42" x14ac:dyDescent="0.45">
      <c r="A527" t="s">
        <v>751</v>
      </c>
      <c r="B527" t="s">
        <v>61</v>
      </c>
      <c r="C527">
        <v>121</v>
      </c>
      <c r="D527">
        <v>493</v>
      </c>
      <c r="E527">
        <v>448</v>
      </c>
      <c r="F527">
        <v>104</v>
      </c>
      <c r="G527">
        <v>75</v>
      </c>
      <c r="H527">
        <v>18</v>
      </c>
      <c r="I527">
        <v>1</v>
      </c>
      <c r="J527">
        <v>10</v>
      </c>
      <c r="K527">
        <v>51</v>
      </c>
      <c r="L527">
        <v>54</v>
      </c>
      <c r="M527">
        <v>31</v>
      </c>
      <c r="N527">
        <v>1</v>
      </c>
      <c r="O527">
        <v>128</v>
      </c>
      <c r="P527">
        <v>8</v>
      </c>
      <c r="Q527">
        <v>3</v>
      </c>
      <c r="R527">
        <v>3</v>
      </c>
      <c r="S527">
        <v>13</v>
      </c>
      <c r="T527">
        <v>6</v>
      </c>
      <c r="U527">
        <v>6</v>
      </c>
      <c r="V527">
        <v>0.23214299999999999</v>
      </c>
      <c r="W527">
        <v>6.28803E-2</v>
      </c>
      <c r="X527">
        <v>0.259635</v>
      </c>
      <c r="Y527">
        <v>0.24218799999999999</v>
      </c>
      <c r="Z527">
        <v>0.29183700000000001</v>
      </c>
      <c r="AA527">
        <v>0.34375</v>
      </c>
      <c r="AB527">
        <v>0.27990399999999999</v>
      </c>
      <c r="AC527">
        <v>0.63558700000000001</v>
      </c>
      <c r="AD527">
        <v>0.111607</v>
      </c>
      <c r="AE527">
        <v>3.5109400000000002</v>
      </c>
      <c r="AF527">
        <v>0.300319</v>
      </c>
      <c r="AH527">
        <v>-2.2031499999999999</v>
      </c>
      <c r="AI527">
        <v>44.317599999999999</v>
      </c>
      <c r="AJ527">
        <v>-15.7515</v>
      </c>
      <c r="AK527">
        <v>73.740499999999997</v>
      </c>
      <c r="AL527">
        <v>-2.2031499999999999</v>
      </c>
      <c r="AM527">
        <v>4.5</v>
      </c>
      <c r="AN527">
        <v>-18.241191148757899</v>
      </c>
      <c r="AO527">
        <v>9.9343032836913991</v>
      </c>
      <c r="AP527">
        <v>0.84658</v>
      </c>
    </row>
    <row r="528" spans="1:42" x14ac:dyDescent="0.45">
      <c r="A528" t="s">
        <v>752</v>
      </c>
      <c r="B528" t="s">
        <v>63</v>
      </c>
      <c r="C528">
        <v>79</v>
      </c>
      <c r="D528">
        <v>301</v>
      </c>
      <c r="E528">
        <v>266</v>
      </c>
      <c r="F528">
        <v>66</v>
      </c>
      <c r="G528">
        <v>46</v>
      </c>
      <c r="H528">
        <v>14</v>
      </c>
      <c r="I528">
        <v>2</v>
      </c>
      <c r="J528">
        <v>4</v>
      </c>
      <c r="K528">
        <v>34</v>
      </c>
      <c r="L528">
        <v>31</v>
      </c>
      <c r="M528">
        <v>29</v>
      </c>
      <c r="N528">
        <v>0</v>
      </c>
      <c r="O528">
        <v>64</v>
      </c>
      <c r="P528">
        <v>3</v>
      </c>
      <c r="Q528">
        <v>2</v>
      </c>
      <c r="R528">
        <v>1</v>
      </c>
      <c r="S528">
        <v>4</v>
      </c>
      <c r="T528">
        <v>4</v>
      </c>
      <c r="U528">
        <v>2</v>
      </c>
      <c r="V528">
        <v>0.24812000000000001</v>
      </c>
      <c r="W528">
        <v>9.6345500000000001E-2</v>
      </c>
      <c r="X528">
        <v>0.21262500000000001</v>
      </c>
      <c r="Y528">
        <v>0.453125</v>
      </c>
      <c r="Z528">
        <v>0.32666699999999999</v>
      </c>
      <c r="AA528">
        <v>0.360902</v>
      </c>
      <c r="AB528">
        <v>0.30507600000000001</v>
      </c>
      <c r="AC528">
        <v>0.68756899999999999</v>
      </c>
      <c r="AD528">
        <v>0.11278199999999999</v>
      </c>
      <c r="AE528">
        <v>4.58941</v>
      </c>
      <c r="AF528">
        <v>0.31</v>
      </c>
      <c r="AH528">
        <v>-0.64515599999999995</v>
      </c>
      <c r="AI528">
        <v>33.350499999999997</v>
      </c>
      <c r="AJ528">
        <v>-3.3245499999999999</v>
      </c>
      <c r="AK528">
        <v>89.4238</v>
      </c>
      <c r="AL528">
        <v>-0.64515599999999995</v>
      </c>
      <c r="AM528">
        <v>-0.5</v>
      </c>
      <c r="AN528">
        <v>-4.5889487862586904</v>
      </c>
      <c r="AO528">
        <v>2.8179011344909601</v>
      </c>
      <c r="AP528">
        <v>0.84601499999999996</v>
      </c>
    </row>
    <row r="529" spans="1:42" x14ac:dyDescent="0.45">
      <c r="A529" t="s">
        <v>753</v>
      </c>
      <c r="B529" t="s">
        <v>139</v>
      </c>
      <c r="C529">
        <v>79</v>
      </c>
      <c r="D529">
        <v>351</v>
      </c>
      <c r="E529">
        <v>302</v>
      </c>
      <c r="F529">
        <v>69</v>
      </c>
      <c r="G529">
        <v>46</v>
      </c>
      <c r="H529">
        <v>13</v>
      </c>
      <c r="I529">
        <v>2</v>
      </c>
      <c r="J529">
        <v>8</v>
      </c>
      <c r="K529">
        <v>42</v>
      </c>
      <c r="L529">
        <v>42</v>
      </c>
      <c r="M529">
        <v>37</v>
      </c>
      <c r="N529">
        <v>2</v>
      </c>
      <c r="O529">
        <v>83</v>
      </c>
      <c r="P529">
        <v>10</v>
      </c>
      <c r="Q529">
        <v>2</v>
      </c>
      <c r="R529">
        <v>0</v>
      </c>
      <c r="S529">
        <v>6</v>
      </c>
      <c r="T529">
        <v>1</v>
      </c>
      <c r="U529">
        <v>2</v>
      </c>
      <c r="V529">
        <v>0.22847700000000001</v>
      </c>
      <c r="W529">
        <v>0.10541300000000001</v>
      </c>
      <c r="X529">
        <v>0.23646700000000001</v>
      </c>
      <c r="Y529">
        <v>0.44578299999999998</v>
      </c>
      <c r="Z529">
        <v>0.330484</v>
      </c>
      <c r="AA529">
        <v>0.36423800000000001</v>
      </c>
      <c r="AB529">
        <v>0.308174</v>
      </c>
      <c r="AC529">
        <v>0.69472299999999998</v>
      </c>
      <c r="AD529">
        <v>0.13576199999999999</v>
      </c>
      <c r="AE529">
        <v>3.4723600000000001</v>
      </c>
      <c r="AF529">
        <v>0.286385</v>
      </c>
      <c r="AH529">
        <v>-1.3453200000000001</v>
      </c>
      <c r="AI529">
        <v>39.793700000000001</v>
      </c>
      <c r="AJ529">
        <v>-2.97357</v>
      </c>
      <c r="AK529">
        <v>93.648399999999995</v>
      </c>
      <c r="AL529">
        <v>-1.3453200000000001</v>
      </c>
      <c r="AM529">
        <v>-3.3</v>
      </c>
      <c r="AN529">
        <v>-4.01663970947265</v>
      </c>
      <c r="AO529">
        <v>0.56904768943786599</v>
      </c>
      <c r="AP529">
        <v>0.845001</v>
      </c>
    </row>
    <row r="530" spans="1:42" x14ac:dyDescent="0.45">
      <c r="A530" t="s">
        <v>754</v>
      </c>
      <c r="B530" t="s">
        <v>32</v>
      </c>
      <c r="C530">
        <v>119</v>
      </c>
      <c r="D530">
        <v>551</v>
      </c>
      <c r="E530">
        <v>507</v>
      </c>
      <c r="F530">
        <v>110</v>
      </c>
      <c r="G530">
        <v>74</v>
      </c>
      <c r="H530">
        <v>21</v>
      </c>
      <c r="I530">
        <v>3</v>
      </c>
      <c r="J530">
        <v>12</v>
      </c>
      <c r="K530">
        <v>66</v>
      </c>
      <c r="L530">
        <v>60</v>
      </c>
      <c r="M530">
        <v>33</v>
      </c>
      <c r="N530">
        <v>0</v>
      </c>
      <c r="O530">
        <v>141</v>
      </c>
      <c r="P530">
        <v>7</v>
      </c>
      <c r="Q530">
        <v>3</v>
      </c>
      <c r="R530">
        <v>1</v>
      </c>
      <c r="S530">
        <v>7</v>
      </c>
      <c r="T530">
        <v>24</v>
      </c>
      <c r="U530">
        <v>9</v>
      </c>
      <c r="V530">
        <v>0.21696299999999999</v>
      </c>
      <c r="W530">
        <v>5.9891100000000003E-2</v>
      </c>
      <c r="X530">
        <v>0.25589800000000001</v>
      </c>
      <c r="Y530">
        <v>0.234043</v>
      </c>
      <c r="Z530">
        <v>0.272727</v>
      </c>
      <c r="AA530">
        <v>0.341223</v>
      </c>
      <c r="AB530">
        <v>0.26950800000000003</v>
      </c>
      <c r="AC530">
        <v>0.61395</v>
      </c>
      <c r="AD530">
        <v>0.12426</v>
      </c>
      <c r="AE530">
        <v>6.5775899999999998</v>
      </c>
      <c r="AF530">
        <v>0.27450999999999998</v>
      </c>
      <c r="AH530">
        <v>0.122914</v>
      </c>
      <c r="AI530">
        <v>44.7742</v>
      </c>
      <c r="AJ530">
        <v>-22.361899999999999</v>
      </c>
      <c r="AK530">
        <v>72.130300000000005</v>
      </c>
      <c r="AL530">
        <v>0.122914</v>
      </c>
      <c r="AM530">
        <v>6</v>
      </c>
      <c r="AN530">
        <v>-18.277015455067101</v>
      </c>
      <c r="AO530">
        <v>8.0245444774627597</v>
      </c>
      <c r="AP530">
        <v>0.84380599999999994</v>
      </c>
    </row>
    <row r="531" spans="1:42" x14ac:dyDescent="0.45">
      <c r="A531" t="s">
        <v>755</v>
      </c>
      <c r="C531">
        <v>121</v>
      </c>
      <c r="D531">
        <v>514</v>
      </c>
      <c r="E531">
        <v>465</v>
      </c>
      <c r="F531">
        <v>114</v>
      </c>
      <c r="G531">
        <v>70</v>
      </c>
      <c r="H531">
        <v>27</v>
      </c>
      <c r="I531">
        <v>3</v>
      </c>
      <c r="J531">
        <v>14</v>
      </c>
      <c r="K531">
        <v>61</v>
      </c>
      <c r="L531">
        <v>65</v>
      </c>
      <c r="M531">
        <v>40</v>
      </c>
      <c r="N531">
        <v>0</v>
      </c>
      <c r="O531">
        <v>144</v>
      </c>
      <c r="P531">
        <v>6</v>
      </c>
      <c r="Q531">
        <v>3</v>
      </c>
      <c r="R531">
        <v>0</v>
      </c>
      <c r="S531">
        <v>13</v>
      </c>
      <c r="T531">
        <v>6</v>
      </c>
      <c r="U531">
        <v>3</v>
      </c>
      <c r="V531">
        <v>0.24516099999999999</v>
      </c>
      <c r="W531">
        <v>7.7821000000000001E-2</v>
      </c>
      <c r="X531">
        <v>0.28015600000000002</v>
      </c>
      <c r="Y531">
        <v>0.27777800000000002</v>
      </c>
      <c r="Z531">
        <v>0.31128400000000001</v>
      </c>
      <c r="AA531">
        <v>0.40645199999999998</v>
      </c>
      <c r="AB531">
        <v>0.31189699999999998</v>
      </c>
      <c r="AC531">
        <v>0.71773600000000004</v>
      </c>
      <c r="AD531">
        <v>0.16128999999999999</v>
      </c>
      <c r="AE531">
        <v>4.6020799999999999</v>
      </c>
      <c r="AF531">
        <v>0.32258100000000001</v>
      </c>
      <c r="AH531">
        <v>-0.96002799999999999</v>
      </c>
      <c r="AI531">
        <v>59.8628</v>
      </c>
      <c r="AJ531">
        <v>-2.7650700000000001</v>
      </c>
      <c r="AK531">
        <v>79.274600000000007</v>
      </c>
      <c r="AL531">
        <v>-0.96002799999999999</v>
      </c>
      <c r="AM531">
        <v>3.2</v>
      </c>
      <c r="AN531">
        <v>-14.157316029071801</v>
      </c>
      <c r="AO531">
        <v>5.0885950326919502</v>
      </c>
      <c r="AP531">
        <v>0.84195699999999996</v>
      </c>
    </row>
    <row r="532" spans="1:42" x14ac:dyDescent="0.45">
      <c r="A532" t="s">
        <v>756</v>
      </c>
      <c r="B532" t="s">
        <v>104</v>
      </c>
      <c r="C532">
        <v>124</v>
      </c>
      <c r="D532">
        <v>541</v>
      </c>
      <c r="E532">
        <v>487</v>
      </c>
      <c r="F532">
        <v>123</v>
      </c>
      <c r="G532">
        <v>82</v>
      </c>
      <c r="H532">
        <v>26</v>
      </c>
      <c r="I532">
        <v>2</v>
      </c>
      <c r="J532">
        <v>13</v>
      </c>
      <c r="K532">
        <v>59</v>
      </c>
      <c r="L532">
        <v>68</v>
      </c>
      <c r="M532">
        <v>40</v>
      </c>
      <c r="N532">
        <v>1</v>
      </c>
      <c r="O532">
        <v>116</v>
      </c>
      <c r="P532">
        <v>10</v>
      </c>
      <c r="Q532">
        <v>3</v>
      </c>
      <c r="R532">
        <v>1</v>
      </c>
      <c r="S532">
        <v>9</v>
      </c>
      <c r="T532">
        <v>8</v>
      </c>
      <c r="U532">
        <v>1</v>
      </c>
      <c r="V532">
        <v>0.25256699999999999</v>
      </c>
      <c r="W532">
        <v>7.3937199999999995E-2</v>
      </c>
      <c r="X532">
        <v>0.214418</v>
      </c>
      <c r="Y532">
        <v>0.34482800000000002</v>
      </c>
      <c r="Z532">
        <v>0.32036999999999999</v>
      </c>
      <c r="AA532">
        <v>0.39425100000000002</v>
      </c>
      <c r="AB532">
        <v>0.31223899999999999</v>
      </c>
      <c r="AC532">
        <v>0.71462099999999995</v>
      </c>
      <c r="AD532">
        <v>0.141684</v>
      </c>
      <c r="AE532">
        <v>4.50739</v>
      </c>
      <c r="AF532">
        <v>0.30470900000000001</v>
      </c>
      <c r="AH532">
        <v>0.16855100000000001</v>
      </c>
      <c r="AI532">
        <v>63.161099999999998</v>
      </c>
      <c r="AJ532">
        <v>-2.7566000000000002</v>
      </c>
      <c r="AK532">
        <v>94.003699999999995</v>
      </c>
      <c r="AL532">
        <v>0.16855100000000001</v>
      </c>
      <c r="AM532">
        <v>3.8</v>
      </c>
      <c r="AN532">
        <v>-3.85029047727584</v>
      </c>
      <c r="AO532">
        <v>-6.1390068531036297</v>
      </c>
      <c r="AP532">
        <v>0.84189000000000003</v>
      </c>
    </row>
    <row r="533" spans="1:42" x14ac:dyDescent="0.45">
      <c r="A533" t="s">
        <v>757</v>
      </c>
      <c r="B533" t="s">
        <v>40</v>
      </c>
      <c r="C533">
        <v>125</v>
      </c>
      <c r="D533">
        <v>547</v>
      </c>
      <c r="E533">
        <v>463</v>
      </c>
      <c r="F533">
        <v>96</v>
      </c>
      <c r="G533">
        <v>62</v>
      </c>
      <c r="H533">
        <v>18</v>
      </c>
      <c r="I533">
        <v>6</v>
      </c>
      <c r="J533">
        <v>10</v>
      </c>
      <c r="K533">
        <v>62</v>
      </c>
      <c r="L533">
        <v>57</v>
      </c>
      <c r="M533">
        <v>67</v>
      </c>
      <c r="N533">
        <v>0</v>
      </c>
      <c r="O533">
        <v>154</v>
      </c>
      <c r="P533">
        <v>13</v>
      </c>
      <c r="Q533">
        <v>4</v>
      </c>
      <c r="R533">
        <v>0</v>
      </c>
      <c r="S533">
        <v>5</v>
      </c>
      <c r="T533">
        <v>21</v>
      </c>
      <c r="U533">
        <v>4</v>
      </c>
      <c r="V533">
        <v>0.207343</v>
      </c>
      <c r="W533">
        <v>0.122486</v>
      </c>
      <c r="X533">
        <v>0.28153600000000001</v>
      </c>
      <c r="Y533">
        <v>0.43506499999999998</v>
      </c>
      <c r="Z533">
        <v>0.32175500000000001</v>
      </c>
      <c r="AA533">
        <v>0.33693299999999998</v>
      </c>
      <c r="AB533">
        <v>0.29729899999999998</v>
      </c>
      <c r="AC533">
        <v>0.65868800000000005</v>
      </c>
      <c r="AD533">
        <v>0.12959000000000001</v>
      </c>
      <c r="AE533">
        <v>7.1030800000000003</v>
      </c>
      <c r="AF533">
        <v>0.28382800000000002</v>
      </c>
      <c r="AH533">
        <v>1.4175599999999999</v>
      </c>
      <c r="AI533">
        <v>57.0745</v>
      </c>
      <c r="AJ533">
        <v>-9.5742899999999995</v>
      </c>
      <c r="AK533">
        <v>88.995699999999999</v>
      </c>
      <c r="AL533">
        <v>1.4175599999999999</v>
      </c>
      <c r="AM533">
        <v>-10.199999999999999</v>
      </c>
      <c r="AN533">
        <v>-6.0395119190216002</v>
      </c>
      <c r="AO533">
        <v>-4.1704583168029696</v>
      </c>
      <c r="AP533">
        <v>0.84026900000000004</v>
      </c>
    </row>
    <row r="534" spans="1:42" x14ac:dyDescent="0.45">
      <c r="A534" t="s">
        <v>758</v>
      </c>
      <c r="B534" t="s">
        <v>56</v>
      </c>
      <c r="C534">
        <v>110</v>
      </c>
      <c r="D534">
        <v>425</v>
      </c>
      <c r="E534">
        <v>387</v>
      </c>
      <c r="F534">
        <v>89</v>
      </c>
      <c r="G534">
        <v>63</v>
      </c>
      <c r="H534">
        <v>16</v>
      </c>
      <c r="I534">
        <v>2</v>
      </c>
      <c r="J534">
        <v>8</v>
      </c>
      <c r="K534">
        <v>49</v>
      </c>
      <c r="L534">
        <v>44</v>
      </c>
      <c r="M534">
        <v>28</v>
      </c>
      <c r="N534">
        <v>0</v>
      </c>
      <c r="O534">
        <v>108</v>
      </c>
      <c r="P534">
        <v>5</v>
      </c>
      <c r="Q534">
        <v>2</v>
      </c>
      <c r="R534">
        <v>3</v>
      </c>
      <c r="S534">
        <v>4</v>
      </c>
      <c r="T534">
        <v>19</v>
      </c>
      <c r="U534">
        <v>3</v>
      </c>
      <c r="V534">
        <v>0.22997400000000001</v>
      </c>
      <c r="W534">
        <v>6.5882399999999994E-2</v>
      </c>
      <c r="X534">
        <v>0.25411800000000001</v>
      </c>
      <c r="Y534">
        <v>0.25925900000000002</v>
      </c>
      <c r="Z534">
        <v>0.28910000000000002</v>
      </c>
      <c r="AA534">
        <v>0.343669</v>
      </c>
      <c r="AB534">
        <v>0.279113</v>
      </c>
      <c r="AC534">
        <v>0.63276900000000003</v>
      </c>
      <c r="AD534">
        <v>0.113695</v>
      </c>
      <c r="AE534">
        <v>6.4000300000000001</v>
      </c>
      <c r="AF534">
        <v>0.29670299999999999</v>
      </c>
      <c r="AH534">
        <v>1.7940700000000001</v>
      </c>
      <c r="AI534">
        <v>37.925899999999999</v>
      </c>
      <c r="AJ534">
        <v>-13.857900000000001</v>
      </c>
      <c r="AK534">
        <v>70.323599999999999</v>
      </c>
      <c r="AL534">
        <v>1.7940700000000001</v>
      </c>
      <c r="AM534">
        <v>5.7</v>
      </c>
      <c r="AN534">
        <v>-13.3183069229125</v>
      </c>
      <c r="AO534">
        <v>7.2615811824798504</v>
      </c>
      <c r="AP534">
        <v>0.83545199999999997</v>
      </c>
    </row>
    <row r="535" spans="1:42" x14ac:dyDescent="0.45">
      <c r="A535" t="s">
        <v>206</v>
      </c>
      <c r="B535" t="s">
        <v>67</v>
      </c>
      <c r="C535">
        <v>126</v>
      </c>
      <c r="D535">
        <v>522</v>
      </c>
      <c r="E535">
        <v>451</v>
      </c>
      <c r="F535">
        <v>101</v>
      </c>
      <c r="G535">
        <v>63</v>
      </c>
      <c r="H535">
        <v>21</v>
      </c>
      <c r="I535">
        <v>0</v>
      </c>
      <c r="J535">
        <v>17</v>
      </c>
      <c r="K535">
        <v>59</v>
      </c>
      <c r="L535">
        <v>64</v>
      </c>
      <c r="M535">
        <v>67</v>
      </c>
      <c r="N535">
        <v>1</v>
      </c>
      <c r="O535">
        <v>93</v>
      </c>
      <c r="P535">
        <v>1</v>
      </c>
      <c r="Q535">
        <v>3</v>
      </c>
      <c r="R535">
        <v>0</v>
      </c>
      <c r="S535">
        <v>9</v>
      </c>
      <c r="T535">
        <v>3</v>
      </c>
      <c r="U535">
        <v>1</v>
      </c>
      <c r="V535">
        <v>0.22394700000000001</v>
      </c>
      <c r="W535">
        <v>0.12835199999999999</v>
      </c>
      <c r="X535">
        <v>0.17816100000000001</v>
      </c>
      <c r="Y535">
        <v>0.72043000000000001</v>
      </c>
      <c r="Z535">
        <v>0.32375500000000001</v>
      </c>
      <c r="AA535">
        <v>0.38359199999999999</v>
      </c>
      <c r="AB535">
        <v>0.31179299999999999</v>
      </c>
      <c r="AC535">
        <v>0.70734699999999995</v>
      </c>
      <c r="AD535">
        <v>0.15964500000000001</v>
      </c>
      <c r="AE535">
        <v>2.51986</v>
      </c>
      <c r="AF535">
        <v>0.24418599999999999</v>
      </c>
      <c r="AH535">
        <v>-0.82374400000000003</v>
      </c>
      <c r="AI535">
        <v>60.749200000000002</v>
      </c>
      <c r="AJ535">
        <v>-2.8534299999999999</v>
      </c>
      <c r="AK535">
        <v>98.450299999999999</v>
      </c>
      <c r="AL535">
        <v>-0.82374400000000003</v>
      </c>
      <c r="AM535">
        <v>2</v>
      </c>
      <c r="AN535">
        <v>-1.79304999113082</v>
      </c>
      <c r="AO535">
        <v>-7.5899467468261701</v>
      </c>
      <c r="AP535">
        <v>0.83228899999999995</v>
      </c>
    </row>
    <row r="536" spans="1:42" x14ac:dyDescent="0.45">
      <c r="A536" t="s">
        <v>759</v>
      </c>
      <c r="B536" t="s">
        <v>184</v>
      </c>
      <c r="C536">
        <v>84</v>
      </c>
      <c r="D536">
        <v>333</v>
      </c>
      <c r="E536">
        <v>294</v>
      </c>
      <c r="F536">
        <v>75</v>
      </c>
      <c r="G536">
        <v>41</v>
      </c>
      <c r="H536">
        <v>19</v>
      </c>
      <c r="I536">
        <v>3</v>
      </c>
      <c r="J536">
        <v>12</v>
      </c>
      <c r="K536">
        <v>45</v>
      </c>
      <c r="L536">
        <v>46</v>
      </c>
      <c r="M536">
        <v>34</v>
      </c>
      <c r="N536">
        <v>0</v>
      </c>
      <c r="O536">
        <v>88</v>
      </c>
      <c r="P536">
        <v>3</v>
      </c>
      <c r="Q536">
        <v>2</v>
      </c>
      <c r="R536">
        <v>0</v>
      </c>
      <c r="S536">
        <v>6</v>
      </c>
      <c r="T536">
        <v>5</v>
      </c>
      <c r="U536">
        <v>2</v>
      </c>
      <c r="V536">
        <v>0.255102</v>
      </c>
      <c r="W536">
        <v>0.102102</v>
      </c>
      <c r="X536">
        <v>0.264264</v>
      </c>
      <c r="Y536">
        <v>0.38636399999999999</v>
      </c>
      <c r="Z536">
        <v>0.33633600000000002</v>
      </c>
      <c r="AA536">
        <v>0.46258500000000002</v>
      </c>
      <c r="AB536">
        <v>0.34357300000000002</v>
      </c>
      <c r="AC536">
        <v>0.79892099999999999</v>
      </c>
      <c r="AD536">
        <v>0.207483</v>
      </c>
      <c r="AE536">
        <v>5.4039299999999999</v>
      </c>
      <c r="AF536">
        <v>0.32142900000000002</v>
      </c>
      <c r="AH536">
        <v>-0.445156</v>
      </c>
      <c r="AI536">
        <v>47.542999999999999</v>
      </c>
      <c r="AJ536">
        <v>6.9688999999999997</v>
      </c>
      <c r="AK536">
        <v>100.51</v>
      </c>
      <c r="AL536">
        <v>-0.445156</v>
      </c>
      <c r="AM536">
        <v>0.9</v>
      </c>
      <c r="AN536">
        <v>-0.23487113416194899</v>
      </c>
      <c r="AO536">
        <v>-2.7706350088119498</v>
      </c>
      <c r="AP536">
        <v>0.83163500000000001</v>
      </c>
    </row>
    <row r="537" spans="1:42" x14ac:dyDescent="0.45">
      <c r="A537" t="s">
        <v>760</v>
      </c>
      <c r="B537" t="s">
        <v>30</v>
      </c>
      <c r="C537">
        <v>109</v>
      </c>
      <c r="D537">
        <v>392</v>
      </c>
      <c r="E537">
        <v>356</v>
      </c>
      <c r="F537">
        <v>82</v>
      </c>
      <c r="G537">
        <v>52</v>
      </c>
      <c r="H537">
        <v>19</v>
      </c>
      <c r="I537">
        <v>2</v>
      </c>
      <c r="J537">
        <v>9</v>
      </c>
      <c r="K537">
        <v>47</v>
      </c>
      <c r="L537">
        <v>46</v>
      </c>
      <c r="M537">
        <v>27</v>
      </c>
      <c r="N537">
        <v>0</v>
      </c>
      <c r="O537">
        <v>88</v>
      </c>
      <c r="P537">
        <v>6</v>
      </c>
      <c r="Q537">
        <v>2</v>
      </c>
      <c r="R537">
        <v>1</v>
      </c>
      <c r="S537">
        <v>5</v>
      </c>
      <c r="T537">
        <v>16</v>
      </c>
      <c r="U537">
        <v>4</v>
      </c>
      <c r="V537">
        <v>0.23033699999999999</v>
      </c>
      <c r="W537">
        <v>6.8877499999999994E-2</v>
      </c>
      <c r="X537">
        <v>0.22449</v>
      </c>
      <c r="Y537">
        <v>0.30681799999999998</v>
      </c>
      <c r="Z537">
        <v>0.29411799999999999</v>
      </c>
      <c r="AA537">
        <v>0.37078699999999998</v>
      </c>
      <c r="AB537">
        <v>0.29115999999999997</v>
      </c>
      <c r="AC537">
        <v>0.66490400000000005</v>
      </c>
      <c r="AD537">
        <v>0.14044899999999999</v>
      </c>
      <c r="AE537">
        <v>6.2013499999999997</v>
      </c>
      <c r="AF537">
        <v>0.27969300000000002</v>
      </c>
      <c r="AH537">
        <v>0.85675199999999996</v>
      </c>
      <c r="AI537">
        <v>38.902799999999999</v>
      </c>
      <c r="AJ537">
        <v>-8.8601100000000006</v>
      </c>
      <c r="AK537">
        <v>85.540099999999995</v>
      </c>
      <c r="AL537">
        <v>0.85675199999999996</v>
      </c>
      <c r="AM537">
        <v>-0.3</v>
      </c>
      <c r="AN537">
        <v>-6.1653971672058097</v>
      </c>
      <c r="AO537">
        <v>1.14032918214797</v>
      </c>
      <c r="AP537">
        <v>0.83069700000000002</v>
      </c>
    </row>
    <row r="538" spans="1:42" x14ac:dyDescent="0.45">
      <c r="A538" t="s">
        <v>761</v>
      </c>
      <c r="B538" t="s">
        <v>74</v>
      </c>
      <c r="C538">
        <v>106</v>
      </c>
      <c r="D538">
        <v>355</v>
      </c>
      <c r="E538">
        <v>311</v>
      </c>
      <c r="F538">
        <v>73</v>
      </c>
      <c r="G538">
        <v>44</v>
      </c>
      <c r="H538">
        <v>15</v>
      </c>
      <c r="I538">
        <v>3</v>
      </c>
      <c r="J538">
        <v>11</v>
      </c>
      <c r="K538">
        <v>45</v>
      </c>
      <c r="L538">
        <v>46</v>
      </c>
      <c r="M538">
        <v>29</v>
      </c>
      <c r="N538">
        <v>0</v>
      </c>
      <c r="O538">
        <v>98</v>
      </c>
      <c r="P538">
        <v>10</v>
      </c>
      <c r="Q538">
        <v>2</v>
      </c>
      <c r="R538">
        <v>3</v>
      </c>
      <c r="S538">
        <v>5</v>
      </c>
      <c r="T538">
        <v>9</v>
      </c>
      <c r="U538">
        <v>3</v>
      </c>
      <c r="V538">
        <v>0.23472699999999999</v>
      </c>
      <c r="W538">
        <v>8.1690100000000002E-2</v>
      </c>
      <c r="X538">
        <v>0.27605600000000002</v>
      </c>
      <c r="Y538">
        <v>0.29591800000000001</v>
      </c>
      <c r="Z538">
        <v>0.31818200000000002</v>
      </c>
      <c r="AA538">
        <v>0.40836</v>
      </c>
      <c r="AB538">
        <v>0.31727499999999997</v>
      </c>
      <c r="AC538">
        <v>0.72654200000000002</v>
      </c>
      <c r="AD538">
        <v>0.17363300000000001</v>
      </c>
      <c r="AE538">
        <v>6.2458099999999996</v>
      </c>
      <c r="AF538">
        <v>0.30392200000000003</v>
      </c>
      <c r="AH538">
        <v>-0.10575900000000001</v>
      </c>
      <c r="AI538">
        <v>42.930599999999998</v>
      </c>
      <c r="AJ538">
        <v>-0.32412099999999999</v>
      </c>
      <c r="AK538">
        <v>92.719800000000006</v>
      </c>
      <c r="AL538">
        <v>-0.10575900000000001</v>
      </c>
      <c r="AM538">
        <v>3.4</v>
      </c>
      <c r="AN538">
        <v>-3.3075320571660898</v>
      </c>
      <c r="AO538">
        <v>-0.513139247894287</v>
      </c>
      <c r="AP538">
        <v>0.82509200000000005</v>
      </c>
    </row>
    <row r="539" spans="1:42" x14ac:dyDescent="0.45">
      <c r="A539" t="s">
        <v>762</v>
      </c>
      <c r="B539" t="s">
        <v>74</v>
      </c>
      <c r="C539">
        <v>77</v>
      </c>
      <c r="D539">
        <v>212</v>
      </c>
      <c r="E539">
        <v>187</v>
      </c>
      <c r="F539">
        <v>46</v>
      </c>
      <c r="G539">
        <v>29</v>
      </c>
      <c r="H539">
        <v>12</v>
      </c>
      <c r="I539">
        <v>0</v>
      </c>
      <c r="J539">
        <v>5</v>
      </c>
      <c r="K539">
        <v>21</v>
      </c>
      <c r="L539">
        <v>23</v>
      </c>
      <c r="M539">
        <v>19</v>
      </c>
      <c r="N539">
        <v>0</v>
      </c>
      <c r="O539">
        <v>58</v>
      </c>
      <c r="P539">
        <v>4</v>
      </c>
      <c r="Q539">
        <v>1</v>
      </c>
      <c r="R539">
        <v>1</v>
      </c>
      <c r="S539">
        <v>6</v>
      </c>
      <c r="T539">
        <v>1</v>
      </c>
      <c r="U539">
        <v>0</v>
      </c>
      <c r="V539">
        <v>0.24598900000000001</v>
      </c>
      <c r="W539">
        <v>8.9622599999999997E-2</v>
      </c>
      <c r="X539">
        <v>0.27358500000000002</v>
      </c>
      <c r="Y539">
        <v>0.32758599999999999</v>
      </c>
      <c r="Z539">
        <v>0.32701400000000003</v>
      </c>
      <c r="AA539">
        <v>0.390374</v>
      </c>
      <c r="AB539">
        <v>0.31595000000000001</v>
      </c>
      <c r="AC539">
        <v>0.71738900000000005</v>
      </c>
      <c r="AD539">
        <v>0.14438500000000001</v>
      </c>
      <c r="AE539">
        <v>2.5226099999999998</v>
      </c>
      <c r="AF539">
        <v>0.32800000000000001</v>
      </c>
      <c r="AH539">
        <v>-0.20066600000000001</v>
      </c>
      <c r="AI539">
        <v>25.404</v>
      </c>
      <c r="AJ539">
        <v>-0.42698700000000001</v>
      </c>
      <c r="AK539">
        <v>91.831000000000003</v>
      </c>
      <c r="AL539">
        <v>-0.20066600000000001</v>
      </c>
      <c r="AM539">
        <v>-0.5</v>
      </c>
      <c r="AN539">
        <v>-2.3461382389068599</v>
      </c>
      <c r="AO539">
        <v>3.3947677612304599</v>
      </c>
      <c r="AP539">
        <v>0.82481700000000002</v>
      </c>
    </row>
    <row r="540" spans="1:42" x14ac:dyDescent="0.45">
      <c r="A540" t="s">
        <v>763</v>
      </c>
      <c r="B540" t="s">
        <v>141</v>
      </c>
      <c r="C540">
        <v>114</v>
      </c>
      <c r="D540">
        <v>481</v>
      </c>
      <c r="E540">
        <v>420</v>
      </c>
      <c r="F540">
        <v>90</v>
      </c>
      <c r="G540">
        <v>59</v>
      </c>
      <c r="H540">
        <v>22</v>
      </c>
      <c r="I540">
        <v>3</v>
      </c>
      <c r="J540">
        <v>6</v>
      </c>
      <c r="K540">
        <v>58</v>
      </c>
      <c r="L540">
        <v>51</v>
      </c>
      <c r="M540">
        <v>40</v>
      </c>
      <c r="N540">
        <v>0</v>
      </c>
      <c r="O540">
        <v>143</v>
      </c>
      <c r="P540">
        <v>15</v>
      </c>
      <c r="Q540">
        <v>3</v>
      </c>
      <c r="R540">
        <v>3</v>
      </c>
      <c r="S540">
        <v>6</v>
      </c>
      <c r="T540">
        <v>9</v>
      </c>
      <c r="U540">
        <v>1</v>
      </c>
      <c r="V540">
        <v>0.214286</v>
      </c>
      <c r="W540">
        <v>8.3160100000000001E-2</v>
      </c>
      <c r="X540">
        <v>0.29729699999999998</v>
      </c>
      <c r="Y540">
        <v>0.27972000000000002</v>
      </c>
      <c r="Z540">
        <v>0.30334699999999998</v>
      </c>
      <c r="AA540">
        <v>0.32380999999999999</v>
      </c>
      <c r="AB540">
        <v>0.282196</v>
      </c>
      <c r="AC540">
        <v>0.62715699999999996</v>
      </c>
      <c r="AD540">
        <v>0.109524</v>
      </c>
      <c r="AE540">
        <v>6.28376</v>
      </c>
      <c r="AF540">
        <v>0.30656899999999998</v>
      </c>
      <c r="AH540">
        <v>0.49953799999999998</v>
      </c>
      <c r="AI540">
        <v>44.154699999999998</v>
      </c>
      <c r="AJ540">
        <v>-14.452299999999999</v>
      </c>
      <c r="AK540">
        <v>76.649900000000002</v>
      </c>
      <c r="AL540">
        <v>0.49953799999999998</v>
      </c>
      <c r="AM540">
        <v>10.6</v>
      </c>
      <c r="AN540">
        <v>-13.4144712090492</v>
      </c>
      <c r="AO540">
        <v>5.2979722023010201</v>
      </c>
      <c r="AP540">
        <v>0.82479599999999997</v>
      </c>
    </row>
    <row r="541" spans="1:42" x14ac:dyDescent="0.45">
      <c r="A541" t="s">
        <v>764</v>
      </c>
      <c r="B541" t="s">
        <v>76</v>
      </c>
      <c r="C541">
        <v>64</v>
      </c>
      <c r="D541">
        <v>209</v>
      </c>
      <c r="E541">
        <v>182</v>
      </c>
      <c r="F541">
        <v>46</v>
      </c>
      <c r="G541">
        <v>35</v>
      </c>
      <c r="H541">
        <v>8</v>
      </c>
      <c r="I541">
        <v>2</v>
      </c>
      <c r="J541">
        <v>1</v>
      </c>
      <c r="K541">
        <v>21</v>
      </c>
      <c r="L541">
        <v>18</v>
      </c>
      <c r="M541">
        <v>19</v>
      </c>
      <c r="N541">
        <v>0</v>
      </c>
      <c r="O541">
        <v>41</v>
      </c>
      <c r="P541">
        <v>3</v>
      </c>
      <c r="Q541">
        <v>1</v>
      </c>
      <c r="R541">
        <v>4</v>
      </c>
      <c r="S541">
        <v>2</v>
      </c>
      <c r="T541">
        <v>3</v>
      </c>
      <c r="U541">
        <v>1</v>
      </c>
      <c r="V541">
        <v>0.252747</v>
      </c>
      <c r="W541">
        <v>9.0909100000000007E-2</v>
      </c>
      <c r="X541">
        <v>0.19617200000000001</v>
      </c>
      <c r="Y541">
        <v>0.46341500000000002</v>
      </c>
      <c r="Z541">
        <v>0.33170699999999997</v>
      </c>
      <c r="AA541">
        <v>0.33516499999999999</v>
      </c>
      <c r="AB541">
        <v>0.29941899999999999</v>
      </c>
      <c r="AC541">
        <v>0.66687200000000002</v>
      </c>
      <c r="AD541">
        <v>8.2417599999999994E-2</v>
      </c>
      <c r="AE541">
        <v>5.1914899999999999</v>
      </c>
      <c r="AF541">
        <v>0.31914900000000002</v>
      </c>
      <c r="AH541">
        <v>-0.26127</v>
      </c>
      <c r="AI541">
        <v>22.1752</v>
      </c>
      <c r="AJ541">
        <v>-3.29027</v>
      </c>
      <c r="AK541">
        <v>82.3964</v>
      </c>
      <c r="AL541">
        <v>-0.26127</v>
      </c>
      <c r="AM541">
        <v>2</v>
      </c>
      <c r="AN541">
        <v>-4.6696734726428897</v>
      </c>
      <c r="AO541">
        <v>5.8396532535552899</v>
      </c>
      <c r="AP541">
        <v>0.82452000000000003</v>
      </c>
    </row>
    <row r="542" spans="1:42" x14ac:dyDescent="0.45">
      <c r="A542" t="s">
        <v>765</v>
      </c>
      <c r="B542" t="s">
        <v>38</v>
      </c>
      <c r="C542">
        <v>100</v>
      </c>
      <c r="D542">
        <v>290</v>
      </c>
      <c r="E542">
        <v>259</v>
      </c>
      <c r="F542">
        <v>59</v>
      </c>
      <c r="G542">
        <v>41</v>
      </c>
      <c r="H542">
        <v>11</v>
      </c>
      <c r="I542">
        <v>2</v>
      </c>
      <c r="J542">
        <v>5</v>
      </c>
      <c r="K542">
        <v>31</v>
      </c>
      <c r="L542">
        <v>29</v>
      </c>
      <c r="M542">
        <v>28</v>
      </c>
      <c r="N542">
        <v>0</v>
      </c>
      <c r="O542">
        <v>83</v>
      </c>
      <c r="P542">
        <v>1</v>
      </c>
      <c r="Q542">
        <v>0</v>
      </c>
      <c r="R542">
        <v>2</v>
      </c>
      <c r="S542">
        <v>7</v>
      </c>
      <c r="T542">
        <v>6</v>
      </c>
      <c r="U542">
        <v>4</v>
      </c>
      <c r="V542">
        <v>0.227799</v>
      </c>
      <c r="W542">
        <v>9.6551700000000004E-2</v>
      </c>
      <c r="X542">
        <v>0.28620699999999999</v>
      </c>
      <c r="Y542">
        <v>0.33734900000000001</v>
      </c>
      <c r="Z542">
        <v>0.30555599999999999</v>
      </c>
      <c r="AA542">
        <v>0.34362900000000002</v>
      </c>
      <c r="AB542">
        <v>0.28900999999999999</v>
      </c>
      <c r="AC542">
        <v>0.64918500000000001</v>
      </c>
      <c r="AD542">
        <v>0.11583</v>
      </c>
      <c r="AE542">
        <v>4.9996400000000003</v>
      </c>
      <c r="AF542">
        <v>0.31578899999999999</v>
      </c>
      <c r="AH542">
        <v>-1.0276700000000001</v>
      </c>
      <c r="AI542">
        <v>28.2624</v>
      </c>
      <c r="AJ542">
        <v>-7.0723900000000004</v>
      </c>
      <c r="AK542">
        <v>78.353399999999993</v>
      </c>
      <c r="AL542">
        <v>-1.0276700000000001</v>
      </c>
      <c r="AM542">
        <v>6.1</v>
      </c>
      <c r="AN542">
        <v>-8.8045516014099103</v>
      </c>
      <c r="AO542">
        <v>7.1655496358871398</v>
      </c>
      <c r="AP542">
        <v>0.82181099999999996</v>
      </c>
    </row>
    <row r="543" spans="1:42" x14ac:dyDescent="0.45">
      <c r="A543" t="s">
        <v>766</v>
      </c>
      <c r="B543" t="s">
        <v>132</v>
      </c>
      <c r="C543">
        <v>94</v>
      </c>
      <c r="D543">
        <v>391</v>
      </c>
      <c r="E543">
        <v>363</v>
      </c>
      <c r="F543">
        <v>97</v>
      </c>
      <c r="G543">
        <v>77</v>
      </c>
      <c r="H543">
        <v>14</v>
      </c>
      <c r="I543">
        <v>0</v>
      </c>
      <c r="J543">
        <v>6</v>
      </c>
      <c r="K543">
        <v>43</v>
      </c>
      <c r="L543">
        <v>40</v>
      </c>
      <c r="M543">
        <v>19</v>
      </c>
      <c r="N543">
        <v>0</v>
      </c>
      <c r="O543">
        <v>38</v>
      </c>
      <c r="P543">
        <v>3</v>
      </c>
      <c r="Q543">
        <v>3</v>
      </c>
      <c r="R543">
        <v>3</v>
      </c>
      <c r="S543">
        <v>13</v>
      </c>
      <c r="T543">
        <v>1</v>
      </c>
      <c r="U543">
        <v>0</v>
      </c>
      <c r="V543">
        <v>0.26721800000000001</v>
      </c>
      <c r="W543">
        <v>4.8593299999999999E-2</v>
      </c>
      <c r="X543">
        <v>9.7186700000000001E-2</v>
      </c>
      <c r="Y543">
        <v>0.5</v>
      </c>
      <c r="Z543">
        <v>0.306701</v>
      </c>
      <c r="AA543">
        <v>0.35537200000000002</v>
      </c>
      <c r="AB543">
        <v>0.29070299999999999</v>
      </c>
      <c r="AC543">
        <v>0.66207300000000002</v>
      </c>
      <c r="AD543">
        <v>8.8154300000000005E-2</v>
      </c>
      <c r="AE543">
        <v>2.4983599999999999</v>
      </c>
      <c r="AF543">
        <v>0.282609</v>
      </c>
      <c r="AH543">
        <v>-0.56280699999999995</v>
      </c>
      <c r="AI543">
        <v>38.655299999999997</v>
      </c>
      <c r="AJ543">
        <v>-8.9857999999999993</v>
      </c>
      <c r="AK543">
        <v>82.248800000000003</v>
      </c>
      <c r="AL543">
        <v>-0.56280699999999995</v>
      </c>
      <c r="AM543">
        <v>-3.4</v>
      </c>
      <c r="AN543">
        <v>-8.8792611956596303</v>
      </c>
      <c r="AO543">
        <v>3.78327465057373</v>
      </c>
      <c r="AP543">
        <v>0.81610099999999997</v>
      </c>
    </row>
    <row r="544" spans="1:42" x14ac:dyDescent="0.45">
      <c r="A544" t="s">
        <v>767</v>
      </c>
      <c r="B544" t="s">
        <v>196</v>
      </c>
      <c r="C544">
        <v>94</v>
      </c>
      <c r="D544">
        <v>357</v>
      </c>
      <c r="E544">
        <v>328</v>
      </c>
      <c r="F544">
        <v>81</v>
      </c>
      <c r="G544">
        <v>51</v>
      </c>
      <c r="H544">
        <v>19</v>
      </c>
      <c r="I544">
        <v>0</v>
      </c>
      <c r="J544">
        <v>11</v>
      </c>
      <c r="K544">
        <v>43</v>
      </c>
      <c r="L544">
        <v>38</v>
      </c>
      <c r="M544">
        <v>24</v>
      </c>
      <c r="N544">
        <v>0</v>
      </c>
      <c r="O544">
        <v>70</v>
      </c>
      <c r="P544">
        <v>1</v>
      </c>
      <c r="Q544">
        <v>4</v>
      </c>
      <c r="R544">
        <v>0</v>
      </c>
      <c r="S544">
        <v>10</v>
      </c>
      <c r="T544">
        <v>4</v>
      </c>
      <c r="U544">
        <v>1</v>
      </c>
      <c r="V544">
        <v>0.246951</v>
      </c>
      <c r="W544">
        <v>6.7226900000000006E-2</v>
      </c>
      <c r="X544">
        <v>0.196078</v>
      </c>
      <c r="Y544">
        <v>0.34285700000000002</v>
      </c>
      <c r="Z544">
        <v>0.29691899999999999</v>
      </c>
      <c r="AA544">
        <v>0.40548800000000002</v>
      </c>
      <c r="AB544">
        <v>0.30283900000000002</v>
      </c>
      <c r="AC544">
        <v>0.702407</v>
      </c>
      <c r="AD544">
        <v>0.15853700000000001</v>
      </c>
      <c r="AE544">
        <v>3.5808300000000002</v>
      </c>
      <c r="AF544">
        <v>0.27888400000000002</v>
      </c>
      <c r="AH544">
        <v>-0.20766699999999999</v>
      </c>
      <c r="AI544">
        <v>38.892200000000003</v>
      </c>
      <c r="AJ544">
        <v>-4.6061500000000004</v>
      </c>
      <c r="AK544">
        <v>95.590199999999996</v>
      </c>
      <c r="AL544">
        <v>-0.20766699999999999</v>
      </c>
      <c r="AM544">
        <v>4.7</v>
      </c>
      <c r="AN544">
        <v>-2.0939918309450101</v>
      </c>
      <c r="AO544">
        <v>-1.85864210128784</v>
      </c>
      <c r="AP544">
        <v>0.81496000000000002</v>
      </c>
    </row>
    <row r="545" spans="1:42" x14ac:dyDescent="0.45">
      <c r="A545" t="s">
        <v>285</v>
      </c>
      <c r="B545" t="s">
        <v>153</v>
      </c>
      <c r="C545">
        <v>142</v>
      </c>
      <c r="D545">
        <v>602</v>
      </c>
      <c r="E545">
        <v>557</v>
      </c>
      <c r="F545">
        <v>148</v>
      </c>
      <c r="G545">
        <v>100</v>
      </c>
      <c r="H545">
        <v>28</v>
      </c>
      <c r="I545">
        <v>1</v>
      </c>
      <c r="J545">
        <v>19</v>
      </c>
      <c r="K545">
        <v>61</v>
      </c>
      <c r="L545">
        <v>81</v>
      </c>
      <c r="M545">
        <v>36</v>
      </c>
      <c r="N545">
        <v>1</v>
      </c>
      <c r="O545">
        <v>130</v>
      </c>
      <c r="P545">
        <v>4</v>
      </c>
      <c r="Q545">
        <v>5</v>
      </c>
      <c r="R545">
        <v>0</v>
      </c>
      <c r="S545">
        <v>24</v>
      </c>
      <c r="T545">
        <v>1</v>
      </c>
      <c r="U545">
        <v>1</v>
      </c>
      <c r="V545">
        <v>0.26570899999999997</v>
      </c>
      <c r="W545">
        <v>5.9800699999999998E-2</v>
      </c>
      <c r="X545">
        <v>0.215947</v>
      </c>
      <c r="Y545">
        <v>0.27692299999999997</v>
      </c>
      <c r="Z545">
        <v>0.31229200000000001</v>
      </c>
      <c r="AA545">
        <v>0.42190299999999997</v>
      </c>
      <c r="AB545">
        <v>0.31611699999999998</v>
      </c>
      <c r="AC545">
        <v>0.73419500000000004</v>
      </c>
      <c r="AD545">
        <v>0.156194</v>
      </c>
      <c r="AE545">
        <v>2.1210300000000002</v>
      </c>
      <c r="AF545">
        <v>0.31234899999999999</v>
      </c>
      <c r="AH545">
        <v>-1.2930900000000001</v>
      </c>
      <c r="AI545">
        <v>72.221400000000003</v>
      </c>
      <c r="AJ545">
        <v>-1.12879</v>
      </c>
      <c r="AK545">
        <v>96.667199999999994</v>
      </c>
      <c r="AL545">
        <v>-1.2930900000000001</v>
      </c>
      <c r="AM545">
        <v>2.5</v>
      </c>
      <c r="AN545">
        <v>-3.7786549329757602</v>
      </c>
      <c r="AO545">
        <v>-8.5596704483032209</v>
      </c>
      <c r="AP545">
        <v>0.81489299999999998</v>
      </c>
    </row>
    <row r="546" spans="1:42" x14ac:dyDescent="0.45">
      <c r="A546" t="s">
        <v>768</v>
      </c>
      <c r="B546" t="s">
        <v>196</v>
      </c>
      <c r="C546">
        <v>119</v>
      </c>
      <c r="D546">
        <v>477</v>
      </c>
      <c r="E546">
        <v>444</v>
      </c>
      <c r="F546">
        <v>116</v>
      </c>
      <c r="G546">
        <v>79</v>
      </c>
      <c r="H546">
        <v>24</v>
      </c>
      <c r="I546">
        <v>1</v>
      </c>
      <c r="J546">
        <v>12</v>
      </c>
      <c r="K546">
        <v>51</v>
      </c>
      <c r="L546">
        <v>51</v>
      </c>
      <c r="M546">
        <v>29</v>
      </c>
      <c r="N546">
        <v>2</v>
      </c>
      <c r="O546">
        <v>68</v>
      </c>
      <c r="P546">
        <v>1</v>
      </c>
      <c r="Q546">
        <v>3</v>
      </c>
      <c r="R546">
        <v>0</v>
      </c>
      <c r="S546">
        <v>9</v>
      </c>
      <c r="T546">
        <v>5</v>
      </c>
      <c r="U546">
        <v>2</v>
      </c>
      <c r="V546">
        <v>0.26126100000000002</v>
      </c>
      <c r="W546">
        <v>6.0796599999999999E-2</v>
      </c>
      <c r="X546">
        <v>0.14255799999999999</v>
      </c>
      <c r="Y546">
        <v>0.42647099999999999</v>
      </c>
      <c r="Z546">
        <v>0.30608000000000002</v>
      </c>
      <c r="AA546">
        <v>0.40090100000000001</v>
      </c>
      <c r="AB546">
        <v>0.30464000000000002</v>
      </c>
      <c r="AC546">
        <v>0.70698099999999997</v>
      </c>
      <c r="AD546">
        <v>0.13963999999999999</v>
      </c>
      <c r="AE546">
        <v>3.5556700000000001</v>
      </c>
      <c r="AF546">
        <v>0.28337899999999999</v>
      </c>
      <c r="AH546">
        <v>-0.66860399999999998</v>
      </c>
      <c r="AI546">
        <v>52.678699999999999</v>
      </c>
      <c r="AJ546">
        <v>-5.4409599999999996</v>
      </c>
      <c r="AK546">
        <v>96.8386</v>
      </c>
      <c r="AL546">
        <v>-0.66860399999999998</v>
      </c>
      <c r="AM546">
        <v>-0.3</v>
      </c>
      <c r="AN546">
        <v>-2.4755137562751699</v>
      </c>
      <c r="AO546">
        <v>-5.55793648958206</v>
      </c>
      <c r="AP546">
        <v>0.81445400000000001</v>
      </c>
    </row>
    <row r="547" spans="1:42" x14ac:dyDescent="0.45">
      <c r="A547" t="s">
        <v>769</v>
      </c>
      <c r="B547" t="s">
        <v>30</v>
      </c>
      <c r="C547">
        <v>100</v>
      </c>
      <c r="D547">
        <v>380</v>
      </c>
      <c r="E547">
        <v>340</v>
      </c>
      <c r="F547">
        <v>79</v>
      </c>
      <c r="G547">
        <v>58</v>
      </c>
      <c r="H547">
        <v>12</v>
      </c>
      <c r="I547">
        <v>3</v>
      </c>
      <c r="J547">
        <v>6</v>
      </c>
      <c r="K547">
        <v>47</v>
      </c>
      <c r="L547">
        <v>39</v>
      </c>
      <c r="M547">
        <v>32</v>
      </c>
      <c r="N547">
        <v>0</v>
      </c>
      <c r="O547">
        <v>110</v>
      </c>
      <c r="P547">
        <v>4</v>
      </c>
      <c r="Q547">
        <v>1</v>
      </c>
      <c r="R547">
        <v>3</v>
      </c>
      <c r="S547">
        <v>4</v>
      </c>
      <c r="T547">
        <v>17</v>
      </c>
      <c r="U547">
        <v>4</v>
      </c>
      <c r="V547">
        <v>0.232353</v>
      </c>
      <c r="W547">
        <v>8.4210499999999994E-2</v>
      </c>
      <c r="X547">
        <v>0.28947400000000001</v>
      </c>
      <c r="Y547">
        <v>0.29090899999999997</v>
      </c>
      <c r="Z547">
        <v>0.30503999999999998</v>
      </c>
      <c r="AA547">
        <v>0.33823500000000001</v>
      </c>
      <c r="AB547">
        <v>0.28651500000000002</v>
      </c>
      <c r="AC547">
        <v>0.64327500000000004</v>
      </c>
      <c r="AD547">
        <v>0.105882</v>
      </c>
      <c r="AE547">
        <v>7.00624</v>
      </c>
      <c r="AF547">
        <v>0.32444400000000001</v>
      </c>
      <c r="AH547">
        <v>0.98740600000000001</v>
      </c>
      <c r="AI547">
        <v>36.246299999999998</v>
      </c>
      <c r="AJ547">
        <v>-10.054500000000001</v>
      </c>
      <c r="AK547">
        <v>82.4268</v>
      </c>
      <c r="AL547">
        <v>0.98740600000000001</v>
      </c>
      <c r="AM547">
        <v>1.1000000000000001</v>
      </c>
      <c r="AN547">
        <v>-7.2854008674621502</v>
      </c>
      <c r="AO547">
        <v>2.4962375164031898</v>
      </c>
      <c r="AP547">
        <v>0.81345199999999995</v>
      </c>
    </row>
    <row r="548" spans="1:42" x14ac:dyDescent="0.45">
      <c r="A548" t="s">
        <v>770</v>
      </c>
      <c r="B548" t="s">
        <v>215</v>
      </c>
      <c r="C548">
        <v>128</v>
      </c>
      <c r="D548">
        <v>558</v>
      </c>
      <c r="E548">
        <v>486</v>
      </c>
      <c r="F548">
        <v>101</v>
      </c>
      <c r="G548">
        <v>67</v>
      </c>
      <c r="H548">
        <v>21</v>
      </c>
      <c r="I548">
        <v>2</v>
      </c>
      <c r="J548">
        <v>11</v>
      </c>
      <c r="K548">
        <v>69</v>
      </c>
      <c r="L548">
        <v>57</v>
      </c>
      <c r="M548">
        <v>60</v>
      </c>
      <c r="N548">
        <v>0</v>
      </c>
      <c r="O548">
        <v>186</v>
      </c>
      <c r="P548">
        <v>8</v>
      </c>
      <c r="Q548">
        <v>1</v>
      </c>
      <c r="R548">
        <v>3</v>
      </c>
      <c r="S548">
        <v>8</v>
      </c>
      <c r="T548">
        <v>25</v>
      </c>
      <c r="U548">
        <v>3</v>
      </c>
      <c r="V548">
        <v>0.207819</v>
      </c>
      <c r="W548">
        <v>0.107527</v>
      </c>
      <c r="X548">
        <v>0.33333299999999999</v>
      </c>
      <c r="Y548">
        <v>0.32258100000000001</v>
      </c>
      <c r="Z548">
        <v>0.30450500000000003</v>
      </c>
      <c r="AA548">
        <v>0.32716099999999998</v>
      </c>
      <c r="AB548">
        <v>0.28467399999999998</v>
      </c>
      <c r="AC548">
        <v>0.63166500000000003</v>
      </c>
      <c r="AD548">
        <v>0.119342</v>
      </c>
      <c r="AE548">
        <v>6.49498</v>
      </c>
      <c r="AF548">
        <v>0.31034499999999998</v>
      </c>
      <c r="AH548">
        <v>2.6935699999999998</v>
      </c>
      <c r="AI548">
        <v>52.371299999999998</v>
      </c>
      <c r="AJ548">
        <v>-15.617699999999999</v>
      </c>
      <c r="AK548">
        <v>76.441199999999995</v>
      </c>
      <c r="AL548">
        <v>2.6935699999999998</v>
      </c>
      <c r="AM548">
        <v>-3.9</v>
      </c>
      <c r="AN548">
        <v>-13.0578362941741</v>
      </c>
      <c r="AO548">
        <v>2.25079345703125</v>
      </c>
      <c r="AP548">
        <v>0.81221399999999999</v>
      </c>
    </row>
    <row r="549" spans="1:42" x14ac:dyDescent="0.45">
      <c r="A549" t="s">
        <v>771</v>
      </c>
      <c r="B549" t="s">
        <v>23</v>
      </c>
      <c r="C549">
        <v>94</v>
      </c>
      <c r="D549">
        <v>363</v>
      </c>
      <c r="E549">
        <v>323</v>
      </c>
      <c r="F549">
        <v>71</v>
      </c>
      <c r="G549">
        <v>47</v>
      </c>
      <c r="H549">
        <v>13</v>
      </c>
      <c r="I549">
        <v>1</v>
      </c>
      <c r="J549">
        <v>10</v>
      </c>
      <c r="K549">
        <v>36</v>
      </c>
      <c r="L549">
        <v>38</v>
      </c>
      <c r="M549">
        <v>32</v>
      </c>
      <c r="N549">
        <v>1</v>
      </c>
      <c r="O549">
        <v>104</v>
      </c>
      <c r="P549">
        <v>6</v>
      </c>
      <c r="Q549">
        <v>2</v>
      </c>
      <c r="R549">
        <v>0</v>
      </c>
      <c r="S549">
        <v>7</v>
      </c>
      <c r="T549">
        <v>2</v>
      </c>
      <c r="U549">
        <v>1</v>
      </c>
      <c r="V549">
        <v>0.21981400000000001</v>
      </c>
      <c r="W549">
        <v>8.8154300000000005E-2</v>
      </c>
      <c r="X549">
        <v>0.28650100000000001</v>
      </c>
      <c r="Y549">
        <v>0.30769200000000002</v>
      </c>
      <c r="Z549">
        <v>0.30027500000000001</v>
      </c>
      <c r="AA549">
        <v>0.35913299999999998</v>
      </c>
      <c r="AB549">
        <v>0.290572</v>
      </c>
      <c r="AC549">
        <v>0.65940900000000002</v>
      </c>
      <c r="AD549">
        <v>0.139319</v>
      </c>
      <c r="AE549">
        <v>3.2047699999999999</v>
      </c>
      <c r="AF549">
        <v>0.28910000000000002</v>
      </c>
      <c r="AH549">
        <v>-0.66930800000000001</v>
      </c>
      <c r="AI549">
        <v>35.8476</v>
      </c>
      <c r="AJ549">
        <v>-8.38185</v>
      </c>
      <c r="AK549">
        <v>86.730199999999996</v>
      </c>
      <c r="AL549">
        <v>-0.66930800000000001</v>
      </c>
      <c r="AM549">
        <v>0.9</v>
      </c>
      <c r="AN549">
        <v>-6.4410045146942103</v>
      </c>
      <c r="AO549">
        <v>2.2337741851806601</v>
      </c>
      <c r="AP549">
        <v>0.809894</v>
      </c>
    </row>
    <row r="550" spans="1:42" x14ac:dyDescent="0.45">
      <c r="A550" t="s">
        <v>772</v>
      </c>
      <c r="C550">
        <v>84</v>
      </c>
      <c r="D550">
        <v>318</v>
      </c>
      <c r="E550">
        <v>284</v>
      </c>
      <c r="F550">
        <v>61</v>
      </c>
      <c r="G550">
        <v>37</v>
      </c>
      <c r="H550">
        <v>13</v>
      </c>
      <c r="I550">
        <v>1</v>
      </c>
      <c r="J550">
        <v>10</v>
      </c>
      <c r="K550">
        <v>32</v>
      </c>
      <c r="L550">
        <v>34</v>
      </c>
      <c r="M550">
        <v>31</v>
      </c>
      <c r="N550">
        <v>1</v>
      </c>
      <c r="O550">
        <v>91</v>
      </c>
      <c r="P550">
        <v>1</v>
      </c>
      <c r="Q550">
        <v>2</v>
      </c>
      <c r="R550">
        <v>0</v>
      </c>
      <c r="S550">
        <v>8</v>
      </c>
      <c r="T550">
        <v>3</v>
      </c>
      <c r="U550">
        <v>1</v>
      </c>
      <c r="V550">
        <v>0.21478900000000001</v>
      </c>
      <c r="W550">
        <v>9.7484299999999996E-2</v>
      </c>
      <c r="X550">
        <v>0.28616399999999997</v>
      </c>
      <c r="Y550">
        <v>0.34065899999999999</v>
      </c>
      <c r="Z550">
        <v>0.29245300000000002</v>
      </c>
      <c r="AA550">
        <v>0.37323899999999999</v>
      </c>
      <c r="AB550">
        <v>0.29033300000000001</v>
      </c>
      <c r="AC550">
        <v>0.66569199999999995</v>
      </c>
      <c r="AD550">
        <v>0.15845100000000001</v>
      </c>
      <c r="AE550">
        <v>3.6446800000000001</v>
      </c>
      <c r="AF550">
        <v>0.27567599999999998</v>
      </c>
      <c r="AH550">
        <v>-0.346026</v>
      </c>
      <c r="AI550">
        <v>31.340699999999998</v>
      </c>
      <c r="AJ550">
        <v>-7.4057399999999998</v>
      </c>
      <c r="AK550">
        <v>82.104900000000001</v>
      </c>
      <c r="AL550">
        <v>-0.346026</v>
      </c>
      <c r="AM550">
        <v>3.5</v>
      </c>
      <c r="AN550">
        <v>-7.3958645164966503</v>
      </c>
      <c r="AO550">
        <v>4.6684303283691397</v>
      </c>
      <c r="AP550">
        <v>0.80840299999999998</v>
      </c>
    </row>
    <row r="551" spans="1:42" x14ac:dyDescent="0.45">
      <c r="A551" t="s">
        <v>773</v>
      </c>
      <c r="B551" t="s">
        <v>52</v>
      </c>
      <c r="C551">
        <v>95</v>
      </c>
      <c r="D551">
        <v>415</v>
      </c>
      <c r="E551">
        <v>379</v>
      </c>
      <c r="F551">
        <v>79</v>
      </c>
      <c r="G551">
        <v>45</v>
      </c>
      <c r="H551">
        <v>17</v>
      </c>
      <c r="I551">
        <v>1</v>
      </c>
      <c r="J551">
        <v>16</v>
      </c>
      <c r="K551">
        <v>42</v>
      </c>
      <c r="L551">
        <v>62</v>
      </c>
      <c r="M551">
        <v>21</v>
      </c>
      <c r="N551">
        <v>0</v>
      </c>
      <c r="O551">
        <v>166</v>
      </c>
      <c r="P551">
        <v>13</v>
      </c>
      <c r="Q551">
        <v>2</v>
      </c>
      <c r="R551">
        <v>0</v>
      </c>
      <c r="S551">
        <v>9</v>
      </c>
      <c r="T551">
        <v>2</v>
      </c>
      <c r="U551">
        <v>1</v>
      </c>
      <c r="V551">
        <v>0.20844299999999999</v>
      </c>
      <c r="W551">
        <v>5.0602399999999999E-2</v>
      </c>
      <c r="X551">
        <v>0.4</v>
      </c>
      <c r="Y551">
        <v>0.12650600000000001</v>
      </c>
      <c r="Z551">
        <v>0.272289</v>
      </c>
      <c r="AA551">
        <v>0.38522400000000001</v>
      </c>
      <c r="AB551">
        <v>0.28564899999999999</v>
      </c>
      <c r="AC551">
        <v>0.65751300000000001</v>
      </c>
      <c r="AD551">
        <v>0.17678099999999999</v>
      </c>
      <c r="AE551">
        <v>3.4192499999999999</v>
      </c>
      <c r="AF551">
        <v>0.316583</v>
      </c>
      <c r="AH551">
        <v>-0.63078299999999998</v>
      </c>
      <c r="AI551">
        <v>39.286299999999997</v>
      </c>
      <c r="AJ551">
        <v>-11.2791</v>
      </c>
      <c r="AK551">
        <v>76.401799999999994</v>
      </c>
      <c r="AL551">
        <v>-0.63078299999999998</v>
      </c>
      <c r="AM551">
        <v>5.2</v>
      </c>
      <c r="AN551">
        <v>-12.7631537318229</v>
      </c>
      <c r="AO551">
        <v>6.72483813762664</v>
      </c>
      <c r="AP551">
        <v>0.80779900000000004</v>
      </c>
    </row>
    <row r="552" spans="1:42" x14ac:dyDescent="0.45">
      <c r="A552" t="s">
        <v>774</v>
      </c>
      <c r="B552" t="s">
        <v>196</v>
      </c>
      <c r="C552">
        <v>105</v>
      </c>
      <c r="D552">
        <v>412</v>
      </c>
      <c r="E552">
        <v>356</v>
      </c>
      <c r="F552">
        <v>79</v>
      </c>
      <c r="G552">
        <v>56</v>
      </c>
      <c r="H552">
        <v>14</v>
      </c>
      <c r="I552">
        <v>2</v>
      </c>
      <c r="J552">
        <v>7</v>
      </c>
      <c r="K552">
        <v>47</v>
      </c>
      <c r="L552">
        <v>34</v>
      </c>
      <c r="M552">
        <v>48</v>
      </c>
      <c r="N552">
        <v>1</v>
      </c>
      <c r="O552">
        <v>106</v>
      </c>
      <c r="P552">
        <v>3</v>
      </c>
      <c r="Q552">
        <v>2</v>
      </c>
      <c r="R552">
        <v>3</v>
      </c>
      <c r="S552">
        <v>6</v>
      </c>
      <c r="T552">
        <v>10</v>
      </c>
      <c r="U552">
        <v>2</v>
      </c>
      <c r="V552">
        <v>0.22191</v>
      </c>
      <c r="W552">
        <v>0.116505</v>
      </c>
      <c r="X552">
        <v>0.25728200000000001</v>
      </c>
      <c r="Y552">
        <v>0.45283000000000001</v>
      </c>
      <c r="Z552">
        <v>0.31784800000000002</v>
      </c>
      <c r="AA552">
        <v>0.33146100000000001</v>
      </c>
      <c r="AB552">
        <v>0.29138900000000001</v>
      </c>
      <c r="AC552">
        <v>0.64930900000000003</v>
      </c>
      <c r="AD552">
        <v>0.109551</v>
      </c>
      <c r="AE552">
        <v>5.5093500000000004</v>
      </c>
      <c r="AF552">
        <v>0.29387799999999997</v>
      </c>
      <c r="AH552">
        <v>0.33910099999999999</v>
      </c>
      <c r="AI552">
        <v>40.966000000000001</v>
      </c>
      <c r="AJ552">
        <v>-9.2337699999999998</v>
      </c>
      <c r="AK552">
        <v>87.653599999999997</v>
      </c>
      <c r="AL552">
        <v>0.33910099999999999</v>
      </c>
      <c r="AM552">
        <v>4.4000000000000004</v>
      </c>
      <c r="AN552">
        <v>-5.7558269500732404</v>
      </c>
      <c r="AO552">
        <v>-0.141446113586425</v>
      </c>
      <c r="AP552">
        <v>0.80732300000000001</v>
      </c>
    </row>
    <row r="553" spans="1:42" x14ac:dyDescent="0.45">
      <c r="A553" t="s">
        <v>775</v>
      </c>
      <c r="B553" t="s">
        <v>184</v>
      </c>
      <c r="C553">
        <v>118</v>
      </c>
      <c r="D553">
        <v>484</v>
      </c>
      <c r="E553">
        <v>429</v>
      </c>
      <c r="F553">
        <v>108</v>
      </c>
      <c r="G553">
        <v>73</v>
      </c>
      <c r="H553">
        <v>21</v>
      </c>
      <c r="I553">
        <v>3</v>
      </c>
      <c r="J553">
        <v>11</v>
      </c>
      <c r="K553">
        <v>63</v>
      </c>
      <c r="L553">
        <v>59</v>
      </c>
      <c r="M553">
        <v>44</v>
      </c>
      <c r="N553">
        <v>1</v>
      </c>
      <c r="O553">
        <v>101</v>
      </c>
      <c r="P553">
        <v>8</v>
      </c>
      <c r="Q553">
        <v>3</v>
      </c>
      <c r="R553">
        <v>0</v>
      </c>
      <c r="S553">
        <v>5</v>
      </c>
      <c r="T553">
        <v>17</v>
      </c>
      <c r="U553">
        <v>4</v>
      </c>
      <c r="V553">
        <v>0.25174800000000003</v>
      </c>
      <c r="W553">
        <v>9.0909100000000007E-2</v>
      </c>
      <c r="X553">
        <v>0.208678</v>
      </c>
      <c r="Y553">
        <v>0.43564399999999998</v>
      </c>
      <c r="Z553">
        <v>0.33057900000000001</v>
      </c>
      <c r="AA553">
        <v>0.39160800000000001</v>
      </c>
      <c r="AB553">
        <v>0.31682700000000003</v>
      </c>
      <c r="AC553">
        <v>0.72218700000000002</v>
      </c>
      <c r="AD553">
        <v>0.13986000000000001</v>
      </c>
      <c r="AE553">
        <v>6.0870199999999999</v>
      </c>
      <c r="AF553">
        <v>0.30312499999999998</v>
      </c>
      <c r="AH553">
        <v>0.75625299999999995</v>
      </c>
      <c r="AI553">
        <v>58.350700000000003</v>
      </c>
      <c r="AJ553">
        <v>-0.62192099999999995</v>
      </c>
      <c r="AK553">
        <v>82.579700000000003</v>
      </c>
      <c r="AL553">
        <v>0.75625299999999995</v>
      </c>
      <c r="AM553">
        <v>6.6</v>
      </c>
      <c r="AN553">
        <v>-9.68900465965271</v>
      </c>
      <c r="AO553">
        <v>1.26490306854248</v>
      </c>
      <c r="AP553">
        <v>0.804315</v>
      </c>
    </row>
    <row r="554" spans="1:42" x14ac:dyDescent="0.45">
      <c r="A554" t="s">
        <v>776</v>
      </c>
      <c r="B554" t="s">
        <v>44</v>
      </c>
      <c r="C554">
        <v>119</v>
      </c>
      <c r="D554">
        <v>525</v>
      </c>
      <c r="E554">
        <v>476</v>
      </c>
      <c r="F554">
        <v>108</v>
      </c>
      <c r="G554">
        <v>81</v>
      </c>
      <c r="H554">
        <v>17</v>
      </c>
      <c r="I554">
        <v>2</v>
      </c>
      <c r="J554">
        <v>8</v>
      </c>
      <c r="K554">
        <v>68</v>
      </c>
      <c r="L554">
        <v>54</v>
      </c>
      <c r="M554">
        <v>40</v>
      </c>
      <c r="N554">
        <v>1</v>
      </c>
      <c r="O554">
        <v>133</v>
      </c>
      <c r="P554">
        <v>6</v>
      </c>
      <c r="Q554">
        <v>1</v>
      </c>
      <c r="R554">
        <v>2</v>
      </c>
      <c r="S554">
        <v>8</v>
      </c>
      <c r="T554">
        <v>8</v>
      </c>
      <c r="U554">
        <v>3</v>
      </c>
      <c r="V554">
        <v>0.22689100000000001</v>
      </c>
      <c r="W554">
        <v>7.6190499999999994E-2</v>
      </c>
      <c r="X554">
        <v>0.25333299999999997</v>
      </c>
      <c r="Y554">
        <v>0.30075200000000002</v>
      </c>
      <c r="Z554">
        <v>0.29445500000000002</v>
      </c>
      <c r="AA554">
        <v>0.32142900000000002</v>
      </c>
      <c r="AB554">
        <v>0.27451399999999998</v>
      </c>
      <c r="AC554">
        <v>0.61588399999999999</v>
      </c>
      <c r="AD554">
        <v>9.4537800000000005E-2</v>
      </c>
      <c r="AE554">
        <v>5.2325900000000001</v>
      </c>
      <c r="AF554">
        <v>0.29761900000000002</v>
      </c>
      <c r="AH554">
        <v>-0.63707999999999998</v>
      </c>
      <c r="AI554">
        <v>44.844099999999997</v>
      </c>
      <c r="AJ554">
        <v>-19.124099999999999</v>
      </c>
      <c r="AK554">
        <v>68.901399999999995</v>
      </c>
      <c r="AL554">
        <v>-0.63707999999999998</v>
      </c>
      <c r="AM554">
        <v>4.5999999999999996</v>
      </c>
      <c r="AN554">
        <v>-20.199951589107499</v>
      </c>
      <c r="AO554">
        <v>10.3870368003845</v>
      </c>
      <c r="AP554">
        <v>0.79957999999999996</v>
      </c>
    </row>
    <row r="555" spans="1:42" x14ac:dyDescent="0.45">
      <c r="A555" t="s">
        <v>777</v>
      </c>
      <c r="C555">
        <v>98</v>
      </c>
      <c r="D555">
        <v>377</v>
      </c>
      <c r="E555">
        <v>334</v>
      </c>
      <c r="F555">
        <v>75</v>
      </c>
      <c r="G555">
        <v>50</v>
      </c>
      <c r="H555">
        <v>16</v>
      </c>
      <c r="I555">
        <v>3</v>
      </c>
      <c r="J555">
        <v>6</v>
      </c>
      <c r="K555">
        <v>42</v>
      </c>
      <c r="L555">
        <v>43</v>
      </c>
      <c r="M555">
        <v>30</v>
      </c>
      <c r="N555">
        <v>1</v>
      </c>
      <c r="O555">
        <v>99</v>
      </c>
      <c r="P555">
        <v>8</v>
      </c>
      <c r="Q555">
        <v>2</v>
      </c>
      <c r="R555">
        <v>3</v>
      </c>
      <c r="S555">
        <v>5</v>
      </c>
      <c r="T555">
        <v>3</v>
      </c>
      <c r="U555">
        <v>2</v>
      </c>
      <c r="V555">
        <v>0.224551</v>
      </c>
      <c r="W555">
        <v>7.9575599999999996E-2</v>
      </c>
      <c r="X555">
        <v>0.26259900000000003</v>
      </c>
      <c r="Y555">
        <v>0.30303000000000002</v>
      </c>
      <c r="Z555">
        <v>0.30213899999999999</v>
      </c>
      <c r="AA555">
        <v>0.34431099999999998</v>
      </c>
      <c r="AB555">
        <v>0.286186</v>
      </c>
      <c r="AC555">
        <v>0.64644999999999997</v>
      </c>
      <c r="AD555">
        <v>0.11976000000000001</v>
      </c>
      <c r="AE555">
        <v>4.8894500000000001</v>
      </c>
      <c r="AF555">
        <v>0.29870099999999999</v>
      </c>
      <c r="AH555">
        <v>-0.91450200000000004</v>
      </c>
      <c r="AI555">
        <v>35.856999999999999</v>
      </c>
      <c r="AJ555">
        <v>-10.0783</v>
      </c>
      <c r="AK555">
        <v>75.575999999999993</v>
      </c>
      <c r="AL555">
        <v>-0.91450200000000004</v>
      </c>
      <c r="AM555">
        <v>6.1</v>
      </c>
      <c r="AN555">
        <v>-12.321628272533401</v>
      </c>
      <c r="AO555">
        <v>7.4852144718170104</v>
      </c>
      <c r="AP555">
        <v>0.79854800000000004</v>
      </c>
    </row>
    <row r="556" spans="1:42" x14ac:dyDescent="0.45">
      <c r="A556" t="s">
        <v>778</v>
      </c>
      <c r="B556" t="s">
        <v>184</v>
      </c>
      <c r="C556">
        <v>88</v>
      </c>
      <c r="D556">
        <v>354</v>
      </c>
      <c r="E556">
        <v>310</v>
      </c>
      <c r="F556">
        <v>73</v>
      </c>
      <c r="G556">
        <v>48</v>
      </c>
      <c r="H556">
        <v>17</v>
      </c>
      <c r="I556">
        <v>1</v>
      </c>
      <c r="J556">
        <v>7</v>
      </c>
      <c r="K556">
        <v>46</v>
      </c>
      <c r="L556">
        <v>45</v>
      </c>
      <c r="M556">
        <v>27</v>
      </c>
      <c r="N556">
        <v>0</v>
      </c>
      <c r="O556">
        <v>94</v>
      </c>
      <c r="P556">
        <v>12</v>
      </c>
      <c r="Q556">
        <v>2</v>
      </c>
      <c r="R556">
        <v>3</v>
      </c>
      <c r="S556">
        <v>6</v>
      </c>
      <c r="T556">
        <v>4</v>
      </c>
      <c r="U556">
        <v>2</v>
      </c>
      <c r="V556">
        <v>0.235484</v>
      </c>
      <c r="W556">
        <v>7.6271199999999997E-2</v>
      </c>
      <c r="X556">
        <v>0.26553700000000002</v>
      </c>
      <c r="Y556">
        <v>0.28723399999999999</v>
      </c>
      <c r="Z556">
        <v>0.31908799999999998</v>
      </c>
      <c r="AA556">
        <v>0.36451600000000001</v>
      </c>
      <c r="AB556">
        <v>0.30371700000000001</v>
      </c>
      <c r="AC556">
        <v>0.68360399999999999</v>
      </c>
      <c r="AD556">
        <v>0.12903200000000001</v>
      </c>
      <c r="AE556">
        <v>4.6040999999999999</v>
      </c>
      <c r="AF556">
        <v>0.31279600000000002</v>
      </c>
      <c r="AH556">
        <v>-0.71450199999999997</v>
      </c>
      <c r="AI556">
        <v>38.823500000000003</v>
      </c>
      <c r="AJ556">
        <v>-4.3093300000000001</v>
      </c>
      <c r="AK556">
        <v>73.790700000000001</v>
      </c>
      <c r="AL556">
        <v>-0.71450199999999997</v>
      </c>
      <c r="AM556">
        <v>1.6</v>
      </c>
      <c r="AN556">
        <v>-12.208672046661301</v>
      </c>
      <c r="AO556">
        <v>8.1035271883010793</v>
      </c>
      <c r="AP556">
        <v>0.79332800000000003</v>
      </c>
    </row>
    <row r="557" spans="1:42" x14ac:dyDescent="0.45">
      <c r="A557" t="s">
        <v>779</v>
      </c>
      <c r="B557" t="s">
        <v>63</v>
      </c>
      <c r="C557">
        <v>119</v>
      </c>
      <c r="D557">
        <v>447</v>
      </c>
      <c r="E557">
        <v>410</v>
      </c>
      <c r="F557">
        <v>101</v>
      </c>
      <c r="G557">
        <v>68</v>
      </c>
      <c r="H557">
        <v>23</v>
      </c>
      <c r="I557">
        <v>1</v>
      </c>
      <c r="J557">
        <v>9</v>
      </c>
      <c r="K557">
        <v>45</v>
      </c>
      <c r="L557">
        <v>48</v>
      </c>
      <c r="M557">
        <v>27</v>
      </c>
      <c r="N557">
        <v>1</v>
      </c>
      <c r="O557">
        <v>91</v>
      </c>
      <c r="P557">
        <v>5</v>
      </c>
      <c r="Q557">
        <v>5</v>
      </c>
      <c r="R557">
        <v>0</v>
      </c>
      <c r="S557">
        <v>10</v>
      </c>
      <c r="T557">
        <v>8</v>
      </c>
      <c r="U557">
        <v>1</v>
      </c>
      <c r="V557">
        <v>0.246341</v>
      </c>
      <c r="W557">
        <v>6.0402699999999997E-2</v>
      </c>
      <c r="X557">
        <v>0.20357900000000001</v>
      </c>
      <c r="Y557">
        <v>0.29670299999999999</v>
      </c>
      <c r="Z557">
        <v>0.297539</v>
      </c>
      <c r="AA557">
        <v>0.37317099999999997</v>
      </c>
      <c r="AB557">
        <v>0.29136400000000001</v>
      </c>
      <c r="AC557">
        <v>0.67071000000000003</v>
      </c>
      <c r="AD557">
        <v>0.126829</v>
      </c>
      <c r="AE557">
        <v>4.46509</v>
      </c>
      <c r="AF557">
        <v>0.29206399999999999</v>
      </c>
      <c r="AH557">
        <v>0.41511500000000001</v>
      </c>
      <c r="AI557">
        <v>44.436900000000001</v>
      </c>
      <c r="AJ557">
        <v>-10.0274</v>
      </c>
      <c r="AK557">
        <v>80.231700000000004</v>
      </c>
      <c r="AL557">
        <v>0.41511500000000001</v>
      </c>
      <c r="AM557">
        <v>1.6</v>
      </c>
      <c r="AN557">
        <v>-10.5319143831729</v>
      </c>
      <c r="AO557">
        <v>3.24241626262664</v>
      </c>
      <c r="AP557">
        <v>0.79175099999999998</v>
      </c>
    </row>
    <row r="558" spans="1:42" x14ac:dyDescent="0.45">
      <c r="A558" t="s">
        <v>780</v>
      </c>
      <c r="B558" t="s">
        <v>30</v>
      </c>
      <c r="C558">
        <v>114</v>
      </c>
      <c r="D558">
        <v>463</v>
      </c>
      <c r="E558">
        <v>385</v>
      </c>
      <c r="F558">
        <v>87</v>
      </c>
      <c r="G558">
        <v>67</v>
      </c>
      <c r="H558">
        <v>14</v>
      </c>
      <c r="I558">
        <v>3</v>
      </c>
      <c r="J558">
        <v>3</v>
      </c>
      <c r="K558">
        <v>58</v>
      </c>
      <c r="L558">
        <v>55</v>
      </c>
      <c r="M558">
        <v>30</v>
      </c>
      <c r="N558">
        <v>0</v>
      </c>
      <c r="O558">
        <v>85</v>
      </c>
      <c r="P558">
        <v>32</v>
      </c>
      <c r="Q558">
        <v>1</v>
      </c>
      <c r="R558">
        <v>15</v>
      </c>
      <c r="S558">
        <v>5</v>
      </c>
      <c r="T558">
        <v>12</v>
      </c>
      <c r="U558">
        <v>4</v>
      </c>
      <c r="V558">
        <v>0.22597400000000001</v>
      </c>
      <c r="W558">
        <v>6.47948E-2</v>
      </c>
      <c r="X558">
        <v>0.183585</v>
      </c>
      <c r="Y558">
        <v>0.352941</v>
      </c>
      <c r="Z558">
        <v>0.33258900000000002</v>
      </c>
      <c r="AA558">
        <v>0.30129899999999998</v>
      </c>
      <c r="AB558">
        <v>0.293238</v>
      </c>
      <c r="AC558">
        <v>0.63388800000000001</v>
      </c>
      <c r="AD558">
        <v>7.5324699999999994E-2</v>
      </c>
      <c r="AE558">
        <v>6.4352099999999997</v>
      </c>
      <c r="AF558">
        <v>0.28187899999999999</v>
      </c>
      <c r="AH558">
        <v>-0.282273</v>
      </c>
      <c r="AI558">
        <v>46.7483</v>
      </c>
      <c r="AJ558">
        <v>-9.6655599999999993</v>
      </c>
      <c r="AK558">
        <v>86.933599999999998</v>
      </c>
      <c r="AL558">
        <v>-0.282273</v>
      </c>
      <c r="AM558">
        <v>-1.8</v>
      </c>
      <c r="AN558">
        <v>-7.7769730389118097</v>
      </c>
      <c r="AO558">
        <v>-9.8794817924499498E-2</v>
      </c>
      <c r="AP558">
        <v>0.78764800000000001</v>
      </c>
    </row>
    <row r="559" spans="1:42" x14ac:dyDescent="0.45">
      <c r="A559" t="s">
        <v>781</v>
      </c>
      <c r="B559" t="s">
        <v>101</v>
      </c>
      <c r="C559">
        <v>101</v>
      </c>
      <c r="D559">
        <v>420</v>
      </c>
      <c r="E559">
        <v>373</v>
      </c>
      <c r="F559">
        <v>100</v>
      </c>
      <c r="G559">
        <v>77</v>
      </c>
      <c r="H559">
        <v>16</v>
      </c>
      <c r="I559">
        <v>3</v>
      </c>
      <c r="J559">
        <v>4</v>
      </c>
      <c r="K559">
        <v>53</v>
      </c>
      <c r="L559">
        <v>43</v>
      </c>
      <c r="M559">
        <v>42</v>
      </c>
      <c r="N559">
        <v>0</v>
      </c>
      <c r="O559">
        <v>88</v>
      </c>
      <c r="P559">
        <v>3</v>
      </c>
      <c r="Q559">
        <v>1</v>
      </c>
      <c r="R559">
        <v>1</v>
      </c>
      <c r="S559">
        <v>2</v>
      </c>
      <c r="T559">
        <v>7</v>
      </c>
      <c r="U559">
        <v>2</v>
      </c>
      <c r="V559">
        <v>0.26809699999999997</v>
      </c>
      <c r="W559">
        <v>0.1</v>
      </c>
      <c r="X559">
        <v>0.20952399999999999</v>
      </c>
      <c r="Y559">
        <v>0.477273</v>
      </c>
      <c r="Z559">
        <v>0.34606199999999998</v>
      </c>
      <c r="AA559">
        <v>0.35924899999999999</v>
      </c>
      <c r="AB559">
        <v>0.31499899999999997</v>
      </c>
      <c r="AC559">
        <v>0.70531100000000002</v>
      </c>
      <c r="AD559">
        <v>9.1152800000000006E-2</v>
      </c>
      <c r="AE559">
        <v>5.3497599999999998</v>
      </c>
      <c r="AF559">
        <v>0.34042600000000001</v>
      </c>
      <c r="AH559">
        <v>-0.38418099999999999</v>
      </c>
      <c r="AI559">
        <v>49.996899999999997</v>
      </c>
      <c r="AJ559">
        <v>-1.1776199999999999</v>
      </c>
      <c r="AK559">
        <v>100.054</v>
      </c>
      <c r="AL559">
        <v>-0.38418099999999999</v>
      </c>
      <c r="AM559">
        <v>-7.6</v>
      </c>
      <c r="AN559">
        <v>-0.35601133853197098</v>
      </c>
      <c r="AO559">
        <v>-6.0567899942398</v>
      </c>
      <c r="AP559">
        <v>0.787443</v>
      </c>
    </row>
    <row r="560" spans="1:42" x14ac:dyDescent="0.45">
      <c r="A560" t="s">
        <v>782</v>
      </c>
      <c r="B560" t="s">
        <v>38</v>
      </c>
      <c r="C560">
        <v>97</v>
      </c>
      <c r="D560">
        <v>317</v>
      </c>
      <c r="E560">
        <v>277</v>
      </c>
      <c r="F560">
        <v>60</v>
      </c>
      <c r="G560">
        <v>32</v>
      </c>
      <c r="H560">
        <v>15</v>
      </c>
      <c r="I560">
        <v>0</v>
      </c>
      <c r="J560">
        <v>13</v>
      </c>
      <c r="K560">
        <v>38</v>
      </c>
      <c r="L560">
        <v>43</v>
      </c>
      <c r="M560">
        <v>34</v>
      </c>
      <c r="N560">
        <v>1</v>
      </c>
      <c r="O560">
        <v>76</v>
      </c>
      <c r="P560">
        <v>4</v>
      </c>
      <c r="Q560">
        <v>2</v>
      </c>
      <c r="R560">
        <v>0</v>
      </c>
      <c r="S560">
        <v>7</v>
      </c>
      <c r="T560">
        <v>3</v>
      </c>
      <c r="U560">
        <v>1</v>
      </c>
      <c r="V560">
        <v>0.21660599999999999</v>
      </c>
      <c r="W560">
        <v>0.107256</v>
      </c>
      <c r="X560">
        <v>0.23974799999999999</v>
      </c>
      <c r="Y560">
        <v>0.44736799999999999</v>
      </c>
      <c r="Z560">
        <v>0.30914799999999998</v>
      </c>
      <c r="AA560">
        <v>0.41155199999999997</v>
      </c>
      <c r="AB560">
        <v>0.31272</v>
      </c>
      <c r="AC560">
        <v>0.72070100000000004</v>
      </c>
      <c r="AD560">
        <v>0.19494600000000001</v>
      </c>
      <c r="AE560">
        <v>3.1611500000000001</v>
      </c>
      <c r="AF560">
        <v>0.247368</v>
      </c>
      <c r="AH560">
        <v>-0.35373199999999999</v>
      </c>
      <c r="AI560">
        <v>37.136000000000003</v>
      </c>
      <c r="AJ560">
        <v>-1.4885900000000001</v>
      </c>
      <c r="AK560">
        <v>94.248599999999996</v>
      </c>
      <c r="AL560">
        <v>-0.35373199999999999</v>
      </c>
      <c r="AM560">
        <v>3.2</v>
      </c>
      <c r="AN560">
        <v>-2.6124090552329999</v>
      </c>
      <c r="AO560">
        <v>-0.29426813125610302</v>
      </c>
      <c r="AP560">
        <v>0.78713200000000005</v>
      </c>
    </row>
    <row r="561" spans="1:42" x14ac:dyDescent="0.45">
      <c r="A561" t="s">
        <v>783</v>
      </c>
      <c r="B561" t="s">
        <v>149</v>
      </c>
      <c r="C561">
        <v>91</v>
      </c>
      <c r="D561">
        <v>333</v>
      </c>
      <c r="E561">
        <v>302</v>
      </c>
      <c r="F561">
        <v>69</v>
      </c>
      <c r="G561">
        <v>48</v>
      </c>
      <c r="H561">
        <v>13</v>
      </c>
      <c r="I561">
        <v>0</v>
      </c>
      <c r="J561">
        <v>8</v>
      </c>
      <c r="K561">
        <v>39</v>
      </c>
      <c r="L561">
        <v>37</v>
      </c>
      <c r="M561">
        <v>23</v>
      </c>
      <c r="N561">
        <v>0</v>
      </c>
      <c r="O561">
        <v>103</v>
      </c>
      <c r="P561">
        <v>7</v>
      </c>
      <c r="Q561">
        <v>1</v>
      </c>
      <c r="R561">
        <v>0</v>
      </c>
      <c r="S561">
        <v>6</v>
      </c>
      <c r="T561">
        <v>1</v>
      </c>
      <c r="U561">
        <v>1</v>
      </c>
      <c r="V561">
        <v>0.22847700000000001</v>
      </c>
      <c r="W561">
        <v>6.9069099999999994E-2</v>
      </c>
      <c r="X561">
        <v>0.309309</v>
      </c>
      <c r="Y561">
        <v>0.223301</v>
      </c>
      <c r="Z561">
        <v>0.29729699999999998</v>
      </c>
      <c r="AA561">
        <v>0.350993</v>
      </c>
      <c r="AB561">
        <v>0.28724100000000002</v>
      </c>
      <c r="AC561">
        <v>0.64829099999999995</v>
      </c>
      <c r="AD561">
        <v>0.122517</v>
      </c>
      <c r="AE561">
        <v>2.5451899999999998</v>
      </c>
      <c r="AF561">
        <v>0.31770799999999999</v>
      </c>
      <c r="AH561">
        <v>-0.82307799999999998</v>
      </c>
      <c r="AI561">
        <v>31.963799999999999</v>
      </c>
      <c r="AJ561">
        <v>-8.6103000000000005</v>
      </c>
      <c r="AK561">
        <v>81.445800000000006</v>
      </c>
      <c r="AL561">
        <v>-0.82307799999999998</v>
      </c>
      <c r="AM561">
        <v>-1.1000000000000001</v>
      </c>
      <c r="AN561">
        <v>-8.4773564338683993</v>
      </c>
      <c r="AO561">
        <v>5.0177248716354299</v>
      </c>
      <c r="AP561">
        <v>0.78635100000000002</v>
      </c>
    </row>
    <row r="562" spans="1:42" x14ac:dyDescent="0.45">
      <c r="A562" t="s">
        <v>784</v>
      </c>
      <c r="C562">
        <v>65</v>
      </c>
      <c r="D562">
        <v>270</v>
      </c>
      <c r="E562">
        <v>233</v>
      </c>
      <c r="F562">
        <v>54</v>
      </c>
      <c r="G562">
        <v>34</v>
      </c>
      <c r="H562">
        <v>12</v>
      </c>
      <c r="I562">
        <v>1</v>
      </c>
      <c r="J562">
        <v>7</v>
      </c>
      <c r="K562">
        <v>33</v>
      </c>
      <c r="L562">
        <v>31</v>
      </c>
      <c r="M562">
        <v>30</v>
      </c>
      <c r="N562">
        <v>1</v>
      </c>
      <c r="O562">
        <v>58</v>
      </c>
      <c r="P562">
        <v>5</v>
      </c>
      <c r="Q562">
        <v>2</v>
      </c>
      <c r="R562">
        <v>0</v>
      </c>
      <c r="S562">
        <v>5</v>
      </c>
      <c r="T562">
        <v>1</v>
      </c>
      <c r="U562">
        <v>1</v>
      </c>
      <c r="V562">
        <v>0.23175999999999999</v>
      </c>
      <c r="W562">
        <v>0.111111</v>
      </c>
      <c r="X562">
        <v>0.21481500000000001</v>
      </c>
      <c r="Y562">
        <v>0.51724099999999995</v>
      </c>
      <c r="Z562">
        <v>0.32962999999999998</v>
      </c>
      <c r="AA562">
        <v>0.38197399999999998</v>
      </c>
      <c r="AB562">
        <v>0.31353199999999998</v>
      </c>
      <c r="AC562">
        <v>0.71160400000000001</v>
      </c>
      <c r="AD562">
        <v>0.15021499999999999</v>
      </c>
      <c r="AE562">
        <v>3.3982899999999998</v>
      </c>
      <c r="AF562">
        <v>0.27647100000000002</v>
      </c>
      <c r="AH562">
        <v>-0.74602599999999997</v>
      </c>
      <c r="AI562">
        <v>31.812000000000001</v>
      </c>
      <c r="AJ562">
        <v>-1.08589</v>
      </c>
      <c r="AK562">
        <v>100.538</v>
      </c>
      <c r="AL562">
        <v>-0.74602599999999997</v>
      </c>
      <c r="AM562">
        <v>2.2000000000000002</v>
      </c>
      <c r="AN562">
        <v>-0.56597298383712702</v>
      </c>
      <c r="AO562">
        <v>-0.77619051933288497</v>
      </c>
      <c r="AP562">
        <v>0.78346300000000002</v>
      </c>
    </row>
    <row r="563" spans="1:42" x14ac:dyDescent="0.45">
      <c r="A563" t="s">
        <v>785</v>
      </c>
      <c r="B563" t="s">
        <v>149</v>
      </c>
      <c r="C563">
        <v>108</v>
      </c>
      <c r="D563">
        <v>376</v>
      </c>
      <c r="E563">
        <v>341</v>
      </c>
      <c r="F563">
        <v>88</v>
      </c>
      <c r="G563">
        <v>63</v>
      </c>
      <c r="H563">
        <v>13</v>
      </c>
      <c r="I563">
        <v>2</v>
      </c>
      <c r="J563">
        <v>10</v>
      </c>
      <c r="K563">
        <v>45</v>
      </c>
      <c r="L563">
        <v>48</v>
      </c>
      <c r="M563">
        <v>26</v>
      </c>
      <c r="N563">
        <v>0</v>
      </c>
      <c r="O563">
        <v>70</v>
      </c>
      <c r="P563">
        <v>6</v>
      </c>
      <c r="Q563">
        <v>1</v>
      </c>
      <c r="R563">
        <v>2</v>
      </c>
      <c r="S563">
        <v>4</v>
      </c>
      <c r="T563">
        <v>9</v>
      </c>
      <c r="U563">
        <v>3</v>
      </c>
      <c r="V563">
        <v>0.25806499999999999</v>
      </c>
      <c r="W563">
        <v>6.9148899999999999E-2</v>
      </c>
      <c r="X563">
        <v>0.18617</v>
      </c>
      <c r="Y563">
        <v>0.37142900000000001</v>
      </c>
      <c r="Z563">
        <v>0.32085599999999997</v>
      </c>
      <c r="AA563">
        <v>0.39589400000000002</v>
      </c>
      <c r="AB563">
        <v>0.31389499999999998</v>
      </c>
      <c r="AC563">
        <v>0.71675</v>
      </c>
      <c r="AD563">
        <v>0.13783000000000001</v>
      </c>
      <c r="AE563">
        <v>5.10954</v>
      </c>
      <c r="AF563">
        <v>0.29770999999999997</v>
      </c>
      <c r="AH563">
        <v>-0.19822100000000001</v>
      </c>
      <c r="AI563">
        <v>44.414700000000003</v>
      </c>
      <c r="AJ563">
        <v>-1.3987400000000001</v>
      </c>
      <c r="AK563">
        <v>94.169300000000007</v>
      </c>
      <c r="AL563">
        <v>-0.19822100000000001</v>
      </c>
      <c r="AM563">
        <v>2.1</v>
      </c>
      <c r="AN563">
        <v>-2.91418373584747</v>
      </c>
      <c r="AO563">
        <v>-2.0446209907531698</v>
      </c>
      <c r="AP563">
        <v>0.78294600000000003</v>
      </c>
    </row>
    <row r="564" spans="1:42" x14ac:dyDescent="0.45">
      <c r="A564" t="s">
        <v>786</v>
      </c>
      <c r="B564" t="s">
        <v>61</v>
      </c>
      <c r="C564">
        <v>100</v>
      </c>
      <c r="D564">
        <v>374</v>
      </c>
      <c r="E564">
        <v>332</v>
      </c>
      <c r="F564">
        <v>74</v>
      </c>
      <c r="G564">
        <v>47</v>
      </c>
      <c r="H564">
        <v>17</v>
      </c>
      <c r="I564">
        <v>1</v>
      </c>
      <c r="J564">
        <v>9</v>
      </c>
      <c r="K564">
        <v>39</v>
      </c>
      <c r="L564">
        <v>41</v>
      </c>
      <c r="M564">
        <v>31</v>
      </c>
      <c r="N564">
        <v>0</v>
      </c>
      <c r="O564">
        <v>100</v>
      </c>
      <c r="P564">
        <v>7</v>
      </c>
      <c r="Q564">
        <v>3</v>
      </c>
      <c r="R564">
        <v>1</v>
      </c>
      <c r="S564">
        <v>14</v>
      </c>
      <c r="T564">
        <v>3</v>
      </c>
      <c r="U564">
        <v>1</v>
      </c>
      <c r="V564">
        <v>0.22289200000000001</v>
      </c>
      <c r="W564">
        <v>8.2887699999999995E-2</v>
      </c>
      <c r="X564">
        <v>0.26738000000000001</v>
      </c>
      <c r="Y564">
        <v>0.31</v>
      </c>
      <c r="Z564">
        <v>0.30026799999999998</v>
      </c>
      <c r="AA564">
        <v>0.36144599999999999</v>
      </c>
      <c r="AB564">
        <v>0.29191400000000001</v>
      </c>
      <c r="AC564">
        <v>0.66171400000000002</v>
      </c>
      <c r="AD564">
        <v>0.13855400000000001</v>
      </c>
      <c r="AE564">
        <v>3.7984100000000001</v>
      </c>
      <c r="AF564">
        <v>0.28761100000000001</v>
      </c>
      <c r="AH564">
        <v>-0.47701399999999999</v>
      </c>
      <c r="AI564">
        <v>37.3508</v>
      </c>
      <c r="AJ564">
        <v>-8.2189300000000003</v>
      </c>
      <c r="AK564">
        <v>81.792100000000005</v>
      </c>
      <c r="AL564">
        <v>-0.47701399999999999</v>
      </c>
      <c r="AM564">
        <v>-0.1</v>
      </c>
      <c r="AN564">
        <v>-8.91329377889633</v>
      </c>
      <c r="AO564">
        <v>4.0225748047232601</v>
      </c>
      <c r="AP564">
        <v>0.78293999999999997</v>
      </c>
    </row>
    <row r="565" spans="1:42" x14ac:dyDescent="0.45">
      <c r="A565" t="s">
        <v>787</v>
      </c>
      <c r="B565" t="s">
        <v>101</v>
      </c>
      <c r="C565">
        <v>96</v>
      </c>
      <c r="D565">
        <v>332</v>
      </c>
      <c r="E565">
        <v>308</v>
      </c>
      <c r="F565">
        <v>69</v>
      </c>
      <c r="G565">
        <v>45</v>
      </c>
      <c r="H565">
        <v>17</v>
      </c>
      <c r="I565">
        <v>2</v>
      </c>
      <c r="J565">
        <v>5</v>
      </c>
      <c r="K565">
        <v>32</v>
      </c>
      <c r="L565">
        <v>30</v>
      </c>
      <c r="M565">
        <v>22</v>
      </c>
      <c r="N565">
        <v>1</v>
      </c>
      <c r="O565">
        <v>76</v>
      </c>
      <c r="P565">
        <v>1</v>
      </c>
      <c r="Q565">
        <v>1</v>
      </c>
      <c r="R565">
        <v>0</v>
      </c>
      <c r="S565">
        <v>5</v>
      </c>
      <c r="T565">
        <v>5</v>
      </c>
      <c r="U565">
        <v>1</v>
      </c>
      <c r="V565">
        <v>0.224026</v>
      </c>
      <c r="W565">
        <v>6.6265099999999993E-2</v>
      </c>
      <c r="X565">
        <v>0.22891600000000001</v>
      </c>
      <c r="Y565">
        <v>0.28947400000000001</v>
      </c>
      <c r="Z565">
        <v>0.27710800000000002</v>
      </c>
      <c r="AA565">
        <v>0.34090900000000002</v>
      </c>
      <c r="AB565">
        <v>0.269959</v>
      </c>
      <c r="AC565">
        <v>0.61801799999999996</v>
      </c>
      <c r="AD565">
        <v>0.116883</v>
      </c>
      <c r="AE565">
        <v>5.0286900000000001</v>
      </c>
      <c r="AF565">
        <v>0.28070200000000001</v>
      </c>
      <c r="AH565">
        <v>6.1678700000000003E-2</v>
      </c>
      <c r="AI565">
        <v>27.102599999999999</v>
      </c>
      <c r="AJ565">
        <v>-13.3497</v>
      </c>
      <c r="AK565">
        <v>69.86</v>
      </c>
      <c r="AL565">
        <v>6.1678700000000003E-2</v>
      </c>
      <c r="AM565">
        <v>5.2</v>
      </c>
      <c r="AN565">
        <v>-12.334845740348101</v>
      </c>
      <c r="AO565">
        <v>8.8596117496490407</v>
      </c>
      <c r="AP565">
        <v>0.78139800000000004</v>
      </c>
    </row>
    <row r="566" spans="1:42" x14ac:dyDescent="0.45">
      <c r="A566" t="s">
        <v>788</v>
      </c>
      <c r="B566" t="s">
        <v>58</v>
      </c>
      <c r="C566">
        <v>74</v>
      </c>
      <c r="D566">
        <v>280</v>
      </c>
      <c r="E566">
        <v>258</v>
      </c>
      <c r="F566">
        <v>59</v>
      </c>
      <c r="G566">
        <v>42</v>
      </c>
      <c r="H566">
        <v>10</v>
      </c>
      <c r="I566">
        <v>0</v>
      </c>
      <c r="J566">
        <v>7</v>
      </c>
      <c r="K566">
        <v>26</v>
      </c>
      <c r="L566">
        <v>38</v>
      </c>
      <c r="M566">
        <v>14</v>
      </c>
      <c r="N566">
        <v>0</v>
      </c>
      <c r="O566">
        <v>85</v>
      </c>
      <c r="P566">
        <v>7</v>
      </c>
      <c r="Q566">
        <v>1</v>
      </c>
      <c r="R566">
        <v>0</v>
      </c>
      <c r="S566">
        <v>9</v>
      </c>
      <c r="T566">
        <v>0</v>
      </c>
      <c r="U566">
        <v>1</v>
      </c>
      <c r="V566">
        <v>0.228682</v>
      </c>
      <c r="W566">
        <v>0.05</v>
      </c>
      <c r="X566">
        <v>0.30357099999999998</v>
      </c>
      <c r="Y566">
        <v>0.16470599999999999</v>
      </c>
      <c r="Z566">
        <v>0.28571400000000002</v>
      </c>
      <c r="AA566">
        <v>0.34883700000000001</v>
      </c>
      <c r="AB566">
        <v>0.27984799999999999</v>
      </c>
      <c r="AC566">
        <v>0.63455099999999998</v>
      </c>
      <c r="AD566">
        <v>0.120155</v>
      </c>
      <c r="AE566">
        <v>1.6514899999999999</v>
      </c>
      <c r="AF566">
        <v>0.31137700000000001</v>
      </c>
      <c r="AH566">
        <v>-0.907501</v>
      </c>
      <c r="AI566">
        <v>25.157399999999999</v>
      </c>
      <c r="AJ566">
        <v>-8.9589999999999996</v>
      </c>
      <c r="AK566">
        <v>76.411799999999999</v>
      </c>
      <c r="AL566">
        <v>-0.907501</v>
      </c>
      <c r="AM566">
        <v>2</v>
      </c>
      <c r="AN566">
        <v>-8.8212938904762197</v>
      </c>
      <c r="AO566">
        <v>7.1440329551696697</v>
      </c>
      <c r="AP566">
        <v>0.78106699999999996</v>
      </c>
    </row>
    <row r="567" spans="1:42" x14ac:dyDescent="0.45">
      <c r="A567" t="s">
        <v>789</v>
      </c>
      <c r="C567">
        <v>96</v>
      </c>
      <c r="D567">
        <v>404</v>
      </c>
      <c r="E567">
        <v>370</v>
      </c>
      <c r="F567">
        <v>83</v>
      </c>
      <c r="G567">
        <v>57</v>
      </c>
      <c r="H567">
        <v>16</v>
      </c>
      <c r="I567">
        <v>1</v>
      </c>
      <c r="J567">
        <v>9</v>
      </c>
      <c r="K567">
        <v>40</v>
      </c>
      <c r="L567">
        <v>43</v>
      </c>
      <c r="M567">
        <v>27</v>
      </c>
      <c r="N567">
        <v>0</v>
      </c>
      <c r="O567">
        <v>114</v>
      </c>
      <c r="P567">
        <v>3</v>
      </c>
      <c r="Q567">
        <v>3</v>
      </c>
      <c r="R567">
        <v>1</v>
      </c>
      <c r="S567">
        <v>12</v>
      </c>
      <c r="T567">
        <v>4</v>
      </c>
      <c r="U567">
        <v>3</v>
      </c>
      <c r="V567">
        <v>0.224324</v>
      </c>
      <c r="W567">
        <v>6.6831699999999994E-2</v>
      </c>
      <c r="X567">
        <v>0.28217799999999998</v>
      </c>
      <c r="Y567">
        <v>0.236842</v>
      </c>
      <c r="Z567">
        <v>0.28039700000000001</v>
      </c>
      <c r="AA567">
        <v>0.34594599999999998</v>
      </c>
      <c r="AB567">
        <v>0.27488299999999999</v>
      </c>
      <c r="AC567">
        <v>0.62634299999999998</v>
      </c>
      <c r="AD567">
        <v>0.12162199999999999</v>
      </c>
      <c r="AE567">
        <v>3.6440199999999998</v>
      </c>
      <c r="AF567">
        <v>0.29599999999999999</v>
      </c>
      <c r="AH567">
        <v>-1.1365799999999999</v>
      </c>
      <c r="AI567">
        <v>34.632599999999996</v>
      </c>
      <c r="AJ567">
        <v>-14.592499999999999</v>
      </c>
      <c r="AK567">
        <v>74.628600000000006</v>
      </c>
      <c r="AL567">
        <v>-1.1365799999999999</v>
      </c>
      <c r="AM567">
        <v>6.4</v>
      </c>
      <c r="AN567">
        <v>-13.8348258733749</v>
      </c>
      <c r="AO567">
        <v>7.8844209909438998</v>
      </c>
      <c r="AP567">
        <v>0.77919300000000002</v>
      </c>
    </row>
    <row r="568" spans="1:42" x14ac:dyDescent="0.45">
      <c r="A568" t="s">
        <v>790</v>
      </c>
      <c r="B568" t="s">
        <v>63</v>
      </c>
      <c r="C568">
        <v>86</v>
      </c>
      <c r="D568">
        <v>286</v>
      </c>
      <c r="E568">
        <v>268</v>
      </c>
      <c r="F568">
        <v>66</v>
      </c>
      <c r="G568">
        <v>40</v>
      </c>
      <c r="H568">
        <v>17</v>
      </c>
      <c r="I568">
        <v>2</v>
      </c>
      <c r="J568">
        <v>7</v>
      </c>
      <c r="K568">
        <v>32</v>
      </c>
      <c r="L568">
        <v>34</v>
      </c>
      <c r="M568">
        <v>11</v>
      </c>
      <c r="N568">
        <v>0</v>
      </c>
      <c r="O568">
        <v>63</v>
      </c>
      <c r="P568">
        <v>4</v>
      </c>
      <c r="Q568">
        <v>2</v>
      </c>
      <c r="R568">
        <v>1</v>
      </c>
      <c r="S568">
        <v>5</v>
      </c>
      <c r="T568">
        <v>0</v>
      </c>
      <c r="U568">
        <v>1</v>
      </c>
      <c r="V568">
        <v>0.24626899999999999</v>
      </c>
      <c r="W568">
        <v>3.8461500000000003E-2</v>
      </c>
      <c r="X568">
        <v>0.22028</v>
      </c>
      <c r="Y568">
        <v>0.17460300000000001</v>
      </c>
      <c r="Z568">
        <v>0.28421099999999999</v>
      </c>
      <c r="AA568">
        <v>0.40298499999999998</v>
      </c>
      <c r="AB568">
        <v>0.29533599999999999</v>
      </c>
      <c r="AC568">
        <v>0.68719600000000003</v>
      </c>
      <c r="AD568">
        <v>0.15671599999999999</v>
      </c>
      <c r="AE568">
        <v>3.35724</v>
      </c>
      <c r="AF568">
        <v>0.29499999999999998</v>
      </c>
      <c r="AH568">
        <v>-0.84585999999999995</v>
      </c>
      <c r="AI568">
        <v>29.3752</v>
      </c>
      <c r="AJ568">
        <v>-5.4722499999999998</v>
      </c>
      <c r="AK568">
        <v>90.327500000000001</v>
      </c>
      <c r="AL568">
        <v>-0.84585999999999995</v>
      </c>
      <c r="AM568">
        <v>-3</v>
      </c>
      <c r="AN568">
        <v>-4.16051417589187</v>
      </c>
      <c r="AO568">
        <v>2.2542619705200102</v>
      </c>
      <c r="AP568">
        <v>0.77855399999999997</v>
      </c>
    </row>
    <row r="569" spans="1:42" x14ac:dyDescent="0.45">
      <c r="A569" t="s">
        <v>791</v>
      </c>
      <c r="B569" t="s">
        <v>38</v>
      </c>
      <c r="C569">
        <v>71</v>
      </c>
      <c r="D569">
        <v>274</v>
      </c>
      <c r="E569">
        <v>247</v>
      </c>
      <c r="F569">
        <v>60</v>
      </c>
      <c r="G569">
        <v>44</v>
      </c>
      <c r="H569">
        <v>13</v>
      </c>
      <c r="I569">
        <v>1</v>
      </c>
      <c r="J569">
        <v>2</v>
      </c>
      <c r="K569">
        <v>28</v>
      </c>
      <c r="L569">
        <v>26</v>
      </c>
      <c r="M569">
        <v>20</v>
      </c>
      <c r="N569">
        <v>0</v>
      </c>
      <c r="O569">
        <v>37</v>
      </c>
      <c r="P569">
        <v>5</v>
      </c>
      <c r="Q569">
        <v>2</v>
      </c>
      <c r="R569">
        <v>0</v>
      </c>
      <c r="S569">
        <v>8</v>
      </c>
      <c r="T569">
        <v>1</v>
      </c>
      <c r="U569">
        <v>1</v>
      </c>
      <c r="V569">
        <v>0.24291499999999999</v>
      </c>
      <c r="W569">
        <v>7.2992699999999994E-2</v>
      </c>
      <c r="X569">
        <v>0.13503599999999999</v>
      </c>
      <c r="Y569">
        <v>0.54054100000000005</v>
      </c>
      <c r="Z569">
        <v>0.31021900000000002</v>
      </c>
      <c r="AA569">
        <v>0.32793499999999998</v>
      </c>
      <c r="AB569">
        <v>0.28512999999999999</v>
      </c>
      <c r="AC569">
        <v>0.638154</v>
      </c>
      <c r="AD569">
        <v>8.5020200000000004E-2</v>
      </c>
      <c r="AE569">
        <v>3.11999</v>
      </c>
      <c r="AF569">
        <v>0.27618999999999999</v>
      </c>
      <c r="AH569">
        <v>-0.75373199999999996</v>
      </c>
      <c r="AI569">
        <v>25.8202</v>
      </c>
      <c r="AJ569">
        <v>-7.56508</v>
      </c>
      <c r="AK569">
        <v>75.752399999999994</v>
      </c>
      <c r="AL569">
        <v>-0.75373199999999996</v>
      </c>
      <c r="AM569">
        <v>2.4</v>
      </c>
      <c r="AN569">
        <v>-8.9844396710395795</v>
      </c>
      <c r="AO569">
        <v>7.4338035583495996</v>
      </c>
      <c r="AP569">
        <v>0.77626399999999995</v>
      </c>
    </row>
    <row r="570" spans="1:42" x14ac:dyDescent="0.45">
      <c r="A570" t="s">
        <v>792</v>
      </c>
      <c r="B570" t="s">
        <v>40</v>
      </c>
      <c r="C570">
        <v>109</v>
      </c>
      <c r="D570">
        <v>455</v>
      </c>
      <c r="E570">
        <v>413</v>
      </c>
      <c r="F570">
        <v>86</v>
      </c>
      <c r="G570">
        <v>54</v>
      </c>
      <c r="H570">
        <v>18</v>
      </c>
      <c r="I570">
        <v>1</v>
      </c>
      <c r="J570">
        <v>13</v>
      </c>
      <c r="K570">
        <v>46</v>
      </c>
      <c r="L570">
        <v>53</v>
      </c>
      <c r="M570">
        <v>34</v>
      </c>
      <c r="N570">
        <v>0</v>
      </c>
      <c r="O570">
        <v>143</v>
      </c>
      <c r="P570">
        <v>4</v>
      </c>
      <c r="Q570">
        <v>4</v>
      </c>
      <c r="R570">
        <v>0</v>
      </c>
      <c r="S570">
        <v>12</v>
      </c>
      <c r="T570">
        <v>11</v>
      </c>
      <c r="U570">
        <v>5</v>
      </c>
      <c r="V570">
        <v>0.208232</v>
      </c>
      <c r="W570">
        <v>7.4725299999999995E-2</v>
      </c>
      <c r="X570">
        <v>0.31428600000000001</v>
      </c>
      <c r="Y570">
        <v>0.237762</v>
      </c>
      <c r="Z570">
        <v>0.27252700000000002</v>
      </c>
      <c r="AA570">
        <v>0.35109000000000001</v>
      </c>
      <c r="AB570">
        <v>0.273036</v>
      </c>
      <c r="AC570">
        <v>0.62361699999999998</v>
      </c>
      <c r="AD570">
        <v>0.14285700000000001</v>
      </c>
      <c r="AE570">
        <v>4.44041</v>
      </c>
      <c r="AF570">
        <v>0.27969300000000002</v>
      </c>
      <c r="AH570">
        <v>-0.61926199999999998</v>
      </c>
      <c r="AI570">
        <v>38.306600000000003</v>
      </c>
      <c r="AJ570">
        <v>-17.1325</v>
      </c>
      <c r="AK570">
        <v>72.730199999999996</v>
      </c>
      <c r="AL570">
        <v>-0.61926199999999998</v>
      </c>
      <c r="AM570">
        <v>6.6</v>
      </c>
      <c r="AN570">
        <v>-15.990604221820799</v>
      </c>
      <c r="AO570">
        <v>8.2718106508255005</v>
      </c>
      <c r="AP570">
        <v>0.77612199999999998</v>
      </c>
    </row>
    <row r="571" spans="1:42" x14ac:dyDescent="0.45">
      <c r="A571" t="s">
        <v>212</v>
      </c>
      <c r="B571" t="s">
        <v>184</v>
      </c>
      <c r="C571">
        <v>124</v>
      </c>
      <c r="D571">
        <v>484</v>
      </c>
      <c r="E571">
        <v>451</v>
      </c>
      <c r="F571">
        <v>106</v>
      </c>
      <c r="G571">
        <v>71</v>
      </c>
      <c r="H571">
        <v>17</v>
      </c>
      <c r="I571">
        <v>4</v>
      </c>
      <c r="J571">
        <v>14</v>
      </c>
      <c r="K571">
        <v>59</v>
      </c>
      <c r="L571">
        <v>61</v>
      </c>
      <c r="M571">
        <v>25</v>
      </c>
      <c r="N571">
        <v>0</v>
      </c>
      <c r="O571">
        <v>163</v>
      </c>
      <c r="P571">
        <v>4</v>
      </c>
      <c r="Q571">
        <v>2</v>
      </c>
      <c r="R571">
        <v>2</v>
      </c>
      <c r="S571">
        <v>11</v>
      </c>
      <c r="T571">
        <v>18</v>
      </c>
      <c r="U571">
        <v>4</v>
      </c>
      <c r="V571">
        <v>0.23503299999999999</v>
      </c>
      <c r="W571">
        <v>5.1652900000000002E-2</v>
      </c>
      <c r="X571">
        <v>0.33677699999999999</v>
      </c>
      <c r="Y571">
        <v>0.15337400000000001</v>
      </c>
      <c r="Z571">
        <v>0.28008300000000003</v>
      </c>
      <c r="AA571">
        <v>0.38359199999999999</v>
      </c>
      <c r="AB571">
        <v>0.287217</v>
      </c>
      <c r="AC571">
        <v>0.66367500000000001</v>
      </c>
      <c r="AD571">
        <v>0.148559</v>
      </c>
      <c r="AE571">
        <v>6.9315699999999998</v>
      </c>
      <c r="AF571">
        <v>0.33333299999999999</v>
      </c>
      <c r="AH571">
        <v>1.1411800000000001</v>
      </c>
      <c r="AI571">
        <v>46.4482</v>
      </c>
      <c r="AJ571">
        <v>-12.5244</v>
      </c>
      <c r="AK571">
        <v>62.729100000000003</v>
      </c>
      <c r="AL571">
        <v>1.1411800000000001</v>
      </c>
      <c r="AM571">
        <v>10.7</v>
      </c>
      <c r="AN571">
        <v>-21.206574201583798</v>
      </c>
      <c r="AO571">
        <v>12.4783654212951</v>
      </c>
      <c r="AP571">
        <v>0.77398999999999996</v>
      </c>
    </row>
    <row r="572" spans="1:42" x14ac:dyDescent="0.45">
      <c r="A572" t="s">
        <v>793</v>
      </c>
      <c r="B572" t="s">
        <v>28</v>
      </c>
      <c r="C572">
        <v>122</v>
      </c>
      <c r="D572">
        <v>474</v>
      </c>
      <c r="E572">
        <v>427</v>
      </c>
      <c r="F572">
        <v>98</v>
      </c>
      <c r="G572">
        <v>61</v>
      </c>
      <c r="H572">
        <v>24</v>
      </c>
      <c r="I572">
        <v>1</v>
      </c>
      <c r="J572">
        <v>12</v>
      </c>
      <c r="K572">
        <v>57</v>
      </c>
      <c r="L572">
        <v>57</v>
      </c>
      <c r="M572">
        <v>37</v>
      </c>
      <c r="N572">
        <v>1</v>
      </c>
      <c r="O572">
        <v>96</v>
      </c>
      <c r="P572">
        <v>5</v>
      </c>
      <c r="Q572">
        <v>5</v>
      </c>
      <c r="R572">
        <v>0</v>
      </c>
      <c r="S572">
        <v>10</v>
      </c>
      <c r="T572">
        <v>2</v>
      </c>
      <c r="U572">
        <v>1</v>
      </c>
      <c r="V572">
        <v>0.22950799999999999</v>
      </c>
      <c r="W572">
        <v>7.8059100000000006E-2</v>
      </c>
      <c r="X572">
        <v>0.20253199999999999</v>
      </c>
      <c r="Y572">
        <v>0.38541700000000001</v>
      </c>
      <c r="Z572">
        <v>0.29535899999999998</v>
      </c>
      <c r="AA572">
        <v>0.37470700000000001</v>
      </c>
      <c r="AB572">
        <v>0.29172399999999998</v>
      </c>
      <c r="AC572">
        <v>0.67006600000000005</v>
      </c>
      <c r="AD572">
        <v>0.14519899999999999</v>
      </c>
      <c r="AE572">
        <v>3.3479999999999999</v>
      </c>
      <c r="AF572">
        <v>0.265432</v>
      </c>
      <c r="AH572">
        <v>-0.80800099999999997</v>
      </c>
      <c r="AI572">
        <v>47.262900000000002</v>
      </c>
      <c r="AJ572">
        <v>-10.491199999999999</v>
      </c>
      <c r="AK572">
        <v>83.0792</v>
      </c>
      <c r="AL572">
        <v>-0.80800099999999997</v>
      </c>
      <c r="AM572">
        <v>-2.9</v>
      </c>
      <c r="AN572">
        <v>-10.7441282868385</v>
      </c>
      <c r="AO572">
        <v>2.32486772537231</v>
      </c>
      <c r="AP572">
        <v>0.77082399999999995</v>
      </c>
    </row>
    <row r="573" spans="1:42" x14ac:dyDescent="0.45">
      <c r="A573" t="s">
        <v>794</v>
      </c>
      <c r="B573" t="s">
        <v>28</v>
      </c>
      <c r="C573">
        <v>126</v>
      </c>
      <c r="D573">
        <v>516</v>
      </c>
      <c r="E573">
        <v>461</v>
      </c>
      <c r="F573">
        <v>105</v>
      </c>
      <c r="G573">
        <v>73</v>
      </c>
      <c r="H573">
        <v>20</v>
      </c>
      <c r="I573">
        <v>4</v>
      </c>
      <c r="J573">
        <v>8</v>
      </c>
      <c r="K573">
        <v>71</v>
      </c>
      <c r="L573">
        <v>52</v>
      </c>
      <c r="M573">
        <v>47</v>
      </c>
      <c r="N573">
        <v>0</v>
      </c>
      <c r="O573">
        <v>140</v>
      </c>
      <c r="P573">
        <v>4</v>
      </c>
      <c r="Q573">
        <v>2</v>
      </c>
      <c r="R573">
        <v>2</v>
      </c>
      <c r="S573">
        <v>8</v>
      </c>
      <c r="T573">
        <v>17</v>
      </c>
      <c r="U573">
        <v>5</v>
      </c>
      <c r="V573">
        <v>0.227766</v>
      </c>
      <c r="W573">
        <v>9.1085299999999994E-2</v>
      </c>
      <c r="X573">
        <v>0.271318</v>
      </c>
      <c r="Y573">
        <v>0.33571400000000001</v>
      </c>
      <c r="Z573">
        <v>0.30350199999999999</v>
      </c>
      <c r="AA573">
        <v>0.34056399999999998</v>
      </c>
      <c r="AB573">
        <v>0.28642000000000001</v>
      </c>
      <c r="AC573">
        <v>0.64406600000000003</v>
      </c>
      <c r="AD573">
        <v>0.112798</v>
      </c>
      <c r="AE573">
        <v>6.6325000000000003</v>
      </c>
      <c r="AF573">
        <v>0.30793700000000002</v>
      </c>
      <c r="AH573">
        <v>0.334175</v>
      </c>
      <c r="AI573">
        <v>49.177900000000001</v>
      </c>
      <c r="AJ573">
        <v>-13.6937</v>
      </c>
      <c r="AK573">
        <v>79.523600000000002</v>
      </c>
      <c r="AL573">
        <v>0.334175</v>
      </c>
      <c r="AM573">
        <v>1</v>
      </c>
      <c r="AN573">
        <v>-12.7552744150161</v>
      </c>
      <c r="AO573">
        <v>2.8959435224533001</v>
      </c>
      <c r="AP573">
        <v>0.76991500000000002</v>
      </c>
    </row>
    <row r="574" spans="1:42" x14ac:dyDescent="0.45">
      <c r="A574" t="s">
        <v>795</v>
      </c>
      <c r="B574" t="s">
        <v>101</v>
      </c>
      <c r="C574">
        <v>99</v>
      </c>
      <c r="D574">
        <v>399</v>
      </c>
      <c r="E574">
        <v>357</v>
      </c>
      <c r="F574">
        <v>79</v>
      </c>
      <c r="G574">
        <v>50</v>
      </c>
      <c r="H574">
        <v>20</v>
      </c>
      <c r="I574">
        <v>1</v>
      </c>
      <c r="J574">
        <v>8</v>
      </c>
      <c r="K574">
        <v>42</v>
      </c>
      <c r="L574">
        <v>45</v>
      </c>
      <c r="M574">
        <v>28</v>
      </c>
      <c r="N574">
        <v>0</v>
      </c>
      <c r="O574">
        <v>104</v>
      </c>
      <c r="P574">
        <v>11</v>
      </c>
      <c r="Q574">
        <v>1</v>
      </c>
      <c r="R574">
        <v>2</v>
      </c>
      <c r="S574">
        <v>8</v>
      </c>
      <c r="T574">
        <v>2</v>
      </c>
      <c r="U574">
        <v>1</v>
      </c>
      <c r="V574">
        <v>0.22128900000000001</v>
      </c>
      <c r="W574">
        <v>7.0175399999999999E-2</v>
      </c>
      <c r="X574">
        <v>0.26065199999999999</v>
      </c>
      <c r="Y574">
        <v>0.269231</v>
      </c>
      <c r="Z574">
        <v>0.29722900000000002</v>
      </c>
      <c r="AA574">
        <v>0.35014000000000001</v>
      </c>
      <c r="AB574">
        <v>0.28734300000000002</v>
      </c>
      <c r="AC574">
        <v>0.64736899999999997</v>
      </c>
      <c r="AD574">
        <v>0.12885199999999999</v>
      </c>
      <c r="AE574">
        <v>3.58128</v>
      </c>
      <c r="AF574">
        <v>0.28861799999999999</v>
      </c>
      <c r="AH574">
        <v>-0.70783399999999996</v>
      </c>
      <c r="AI574">
        <v>38.332700000000003</v>
      </c>
      <c r="AJ574">
        <v>-10.283099999999999</v>
      </c>
      <c r="AK574">
        <v>81.513999999999996</v>
      </c>
      <c r="AL574">
        <v>-0.70783399999999996</v>
      </c>
      <c r="AM574">
        <v>2.5</v>
      </c>
      <c r="AN574">
        <v>-9.8454626202583295</v>
      </c>
      <c r="AO574">
        <v>3.9660494327545099</v>
      </c>
      <c r="AP574">
        <v>0.769285</v>
      </c>
    </row>
    <row r="575" spans="1:42" x14ac:dyDescent="0.45">
      <c r="A575" t="s">
        <v>796</v>
      </c>
      <c r="B575" t="s">
        <v>184</v>
      </c>
      <c r="C575">
        <v>92</v>
      </c>
      <c r="D575">
        <v>434</v>
      </c>
      <c r="E575">
        <v>385</v>
      </c>
      <c r="F575">
        <v>105</v>
      </c>
      <c r="G575">
        <v>74</v>
      </c>
      <c r="H575">
        <v>19</v>
      </c>
      <c r="I575">
        <v>2</v>
      </c>
      <c r="J575">
        <v>10</v>
      </c>
      <c r="K575">
        <v>60</v>
      </c>
      <c r="L575">
        <v>50</v>
      </c>
      <c r="M575">
        <v>39</v>
      </c>
      <c r="N575">
        <v>1</v>
      </c>
      <c r="O575">
        <v>61</v>
      </c>
      <c r="P575">
        <v>5</v>
      </c>
      <c r="Q575">
        <v>3</v>
      </c>
      <c r="R575">
        <v>2</v>
      </c>
      <c r="S575">
        <v>11</v>
      </c>
      <c r="T575">
        <v>10</v>
      </c>
      <c r="U575">
        <v>5</v>
      </c>
      <c r="V575">
        <v>0.272727</v>
      </c>
      <c r="W575">
        <v>8.9861800000000006E-2</v>
      </c>
      <c r="X575">
        <v>0.14055300000000001</v>
      </c>
      <c r="Y575">
        <v>0.63934400000000002</v>
      </c>
      <c r="Z575">
        <v>0.34490700000000002</v>
      </c>
      <c r="AA575">
        <v>0.41038999999999998</v>
      </c>
      <c r="AB575">
        <v>0.32991199999999998</v>
      </c>
      <c r="AC575">
        <v>0.755297</v>
      </c>
      <c r="AD575">
        <v>0.13766200000000001</v>
      </c>
      <c r="AE575">
        <v>5.0411999999999999</v>
      </c>
      <c r="AF575">
        <v>0.29968499999999998</v>
      </c>
      <c r="AH575">
        <v>-1.01189</v>
      </c>
      <c r="AI575">
        <v>57.039000000000001</v>
      </c>
      <c r="AJ575">
        <v>4.1585999999999999</v>
      </c>
      <c r="AK575">
        <v>91.351600000000005</v>
      </c>
      <c r="AL575">
        <v>-1.01189</v>
      </c>
      <c r="AM575">
        <v>-6.2</v>
      </c>
      <c r="AN575">
        <v>-5.6618168354034397</v>
      </c>
      <c r="AO575">
        <v>-1.41604900360107</v>
      </c>
      <c r="AP575">
        <v>0.76868800000000004</v>
      </c>
    </row>
    <row r="576" spans="1:42" x14ac:dyDescent="0.45">
      <c r="A576" t="s">
        <v>797</v>
      </c>
      <c r="B576" t="s">
        <v>132</v>
      </c>
      <c r="C576">
        <v>92</v>
      </c>
      <c r="D576">
        <v>377</v>
      </c>
      <c r="E576">
        <v>346</v>
      </c>
      <c r="F576">
        <v>81</v>
      </c>
      <c r="G576">
        <v>53</v>
      </c>
      <c r="H576">
        <v>18</v>
      </c>
      <c r="I576">
        <v>2</v>
      </c>
      <c r="J576">
        <v>8</v>
      </c>
      <c r="K576">
        <v>43</v>
      </c>
      <c r="L576">
        <v>45</v>
      </c>
      <c r="M576">
        <v>21</v>
      </c>
      <c r="N576">
        <v>0</v>
      </c>
      <c r="O576">
        <v>88</v>
      </c>
      <c r="P576">
        <v>7</v>
      </c>
      <c r="Q576">
        <v>3</v>
      </c>
      <c r="R576">
        <v>0</v>
      </c>
      <c r="S576">
        <v>6</v>
      </c>
      <c r="T576">
        <v>6</v>
      </c>
      <c r="U576">
        <v>5</v>
      </c>
      <c r="V576">
        <v>0.23410400000000001</v>
      </c>
      <c r="W576">
        <v>5.57029E-2</v>
      </c>
      <c r="X576">
        <v>0.23342199999999999</v>
      </c>
      <c r="Y576">
        <v>0.23863599999999999</v>
      </c>
      <c r="Z576">
        <v>0.28912500000000002</v>
      </c>
      <c r="AA576">
        <v>0.36705199999999999</v>
      </c>
      <c r="AB576">
        <v>0.28654800000000002</v>
      </c>
      <c r="AC576">
        <v>0.65617700000000001</v>
      </c>
      <c r="AD576">
        <v>0.13294800000000001</v>
      </c>
      <c r="AE576">
        <v>4.8894299999999999</v>
      </c>
      <c r="AF576">
        <v>0.28853800000000002</v>
      </c>
      <c r="AH576">
        <v>-1.53451</v>
      </c>
      <c r="AI576">
        <v>35.970300000000002</v>
      </c>
      <c r="AJ576">
        <v>-9.9649099999999997</v>
      </c>
      <c r="AK576">
        <v>79.369</v>
      </c>
      <c r="AL576">
        <v>-1.53451</v>
      </c>
      <c r="AM576">
        <v>1.6</v>
      </c>
      <c r="AN576">
        <v>-10.8540366888046</v>
      </c>
      <c r="AO576">
        <v>5.75564396381378</v>
      </c>
      <c r="AP576">
        <v>0.76844500000000004</v>
      </c>
    </row>
    <row r="577" spans="1:42" x14ac:dyDescent="0.45">
      <c r="A577" t="s">
        <v>798</v>
      </c>
      <c r="B577" t="s">
        <v>104</v>
      </c>
      <c r="C577">
        <v>121</v>
      </c>
      <c r="D577">
        <v>475</v>
      </c>
      <c r="E577">
        <v>436</v>
      </c>
      <c r="F577">
        <v>93</v>
      </c>
      <c r="G577">
        <v>55</v>
      </c>
      <c r="H577">
        <v>19</v>
      </c>
      <c r="I577">
        <v>2</v>
      </c>
      <c r="J577">
        <v>17</v>
      </c>
      <c r="K577">
        <v>52</v>
      </c>
      <c r="L577">
        <v>53</v>
      </c>
      <c r="M577">
        <v>30</v>
      </c>
      <c r="N577">
        <v>0</v>
      </c>
      <c r="O577">
        <v>156</v>
      </c>
      <c r="P577">
        <v>6</v>
      </c>
      <c r="Q577">
        <v>2</v>
      </c>
      <c r="R577">
        <v>1</v>
      </c>
      <c r="S577">
        <v>6</v>
      </c>
      <c r="T577">
        <v>1</v>
      </c>
      <c r="U577">
        <v>2</v>
      </c>
      <c r="V577">
        <v>0.21330299999999999</v>
      </c>
      <c r="W577">
        <v>6.3157900000000003E-2</v>
      </c>
      <c r="X577">
        <v>0.32842100000000002</v>
      </c>
      <c r="Y577">
        <v>0.19230800000000001</v>
      </c>
      <c r="Z577">
        <v>0.27215200000000001</v>
      </c>
      <c r="AA577">
        <v>0.38302799999999998</v>
      </c>
      <c r="AB577">
        <v>0.28399000000000002</v>
      </c>
      <c r="AC577">
        <v>0.65517899999999996</v>
      </c>
      <c r="AD577">
        <v>0.16972499999999999</v>
      </c>
      <c r="AE577">
        <v>3.1096300000000001</v>
      </c>
      <c r="AF577">
        <v>0.28679199999999999</v>
      </c>
      <c r="AH577">
        <v>-1.3453200000000001</v>
      </c>
      <c r="AI577">
        <v>44.311700000000002</v>
      </c>
      <c r="AJ577">
        <v>-13.5642</v>
      </c>
      <c r="AK577">
        <v>75.066000000000003</v>
      </c>
      <c r="AL577">
        <v>-1.3453200000000001</v>
      </c>
      <c r="AM577">
        <v>2.2999999999999998</v>
      </c>
      <c r="AN577">
        <v>-16.017816305160501</v>
      </c>
      <c r="AO577">
        <v>7.5358908176422101</v>
      </c>
      <c r="AP577">
        <v>0.76797199999999999</v>
      </c>
    </row>
    <row r="578" spans="1:42" x14ac:dyDescent="0.45">
      <c r="A578" t="s">
        <v>799</v>
      </c>
      <c r="B578" t="s">
        <v>56</v>
      </c>
      <c r="C578">
        <v>103</v>
      </c>
      <c r="D578">
        <v>420</v>
      </c>
      <c r="E578">
        <v>374</v>
      </c>
      <c r="F578">
        <v>81</v>
      </c>
      <c r="G578">
        <v>48</v>
      </c>
      <c r="H578">
        <v>19</v>
      </c>
      <c r="I578">
        <v>1</v>
      </c>
      <c r="J578">
        <v>13</v>
      </c>
      <c r="K578">
        <v>51</v>
      </c>
      <c r="L578">
        <v>55</v>
      </c>
      <c r="M578">
        <v>40</v>
      </c>
      <c r="N578">
        <v>1</v>
      </c>
      <c r="O578">
        <v>123</v>
      </c>
      <c r="P578">
        <v>3</v>
      </c>
      <c r="Q578">
        <v>3</v>
      </c>
      <c r="R578">
        <v>0</v>
      </c>
      <c r="S578">
        <v>7</v>
      </c>
      <c r="T578">
        <v>6</v>
      </c>
      <c r="U578">
        <v>2</v>
      </c>
      <c r="V578">
        <v>0.21657799999999999</v>
      </c>
      <c r="W578">
        <v>9.5238100000000006E-2</v>
      </c>
      <c r="X578">
        <v>0.29285699999999998</v>
      </c>
      <c r="Y578">
        <v>0.32520300000000002</v>
      </c>
      <c r="Z578">
        <v>0.295238</v>
      </c>
      <c r="AA578">
        <v>0.37700499999999998</v>
      </c>
      <c r="AB578">
        <v>0.29339799999999999</v>
      </c>
      <c r="AC578">
        <v>0.67224300000000003</v>
      </c>
      <c r="AD578">
        <v>0.16042799999999999</v>
      </c>
      <c r="AE578">
        <v>4.5404400000000003</v>
      </c>
      <c r="AF578">
        <v>0.28215800000000002</v>
      </c>
      <c r="AH578">
        <v>-0.337617</v>
      </c>
      <c r="AI578">
        <v>42.462200000000003</v>
      </c>
      <c r="AJ578">
        <v>-8.7123299999999997</v>
      </c>
      <c r="AK578">
        <v>84.200999999999993</v>
      </c>
      <c r="AL578">
        <v>-0.337617</v>
      </c>
      <c r="AM578">
        <v>0.4</v>
      </c>
      <c r="AN578">
        <v>-8.5581076443195307</v>
      </c>
      <c r="AO578">
        <v>1.9432099163532199</v>
      </c>
      <c r="AP578">
        <v>0.76729000000000003</v>
      </c>
    </row>
    <row r="579" spans="1:42" x14ac:dyDescent="0.45">
      <c r="A579" t="s">
        <v>800</v>
      </c>
      <c r="B579" t="s">
        <v>42</v>
      </c>
      <c r="C579">
        <v>78</v>
      </c>
      <c r="D579">
        <v>295</v>
      </c>
      <c r="E579">
        <v>259</v>
      </c>
      <c r="F579">
        <v>57</v>
      </c>
      <c r="G579">
        <v>39</v>
      </c>
      <c r="H579">
        <v>13</v>
      </c>
      <c r="I579">
        <v>0</v>
      </c>
      <c r="J579">
        <v>5</v>
      </c>
      <c r="K579">
        <v>27</v>
      </c>
      <c r="L579">
        <v>37</v>
      </c>
      <c r="M579">
        <v>20</v>
      </c>
      <c r="N579">
        <v>0</v>
      </c>
      <c r="O579">
        <v>62</v>
      </c>
      <c r="P579">
        <v>12</v>
      </c>
      <c r="Q579">
        <v>3</v>
      </c>
      <c r="R579">
        <v>1</v>
      </c>
      <c r="S579">
        <v>6</v>
      </c>
      <c r="T579">
        <v>3</v>
      </c>
      <c r="U579">
        <v>1</v>
      </c>
      <c r="V579">
        <v>0.22007699999999999</v>
      </c>
      <c r="W579">
        <v>6.7796599999999999E-2</v>
      </c>
      <c r="X579">
        <v>0.21016899999999999</v>
      </c>
      <c r="Y579">
        <v>0.32258100000000001</v>
      </c>
      <c r="Z579">
        <v>0.30272100000000002</v>
      </c>
      <c r="AA579">
        <v>0.328185</v>
      </c>
      <c r="AB579">
        <v>0.28312399999999999</v>
      </c>
      <c r="AC579">
        <v>0.63090599999999997</v>
      </c>
      <c r="AD579">
        <v>0.108108</v>
      </c>
      <c r="AE579">
        <v>3.2213599999999998</v>
      </c>
      <c r="AF579">
        <v>0.26666699999999999</v>
      </c>
      <c r="AH579">
        <v>-0.36914200000000003</v>
      </c>
      <c r="AI579">
        <v>27.307600000000001</v>
      </c>
      <c r="AJ579">
        <v>-8.6364099999999997</v>
      </c>
      <c r="AK579">
        <v>78.139600000000002</v>
      </c>
      <c r="AL579">
        <v>-0.36914200000000003</v>
      </c>
      <c r="AM579">
        <v>0.3</v>
      </c>
      <c r="AN579">
        <v>-8.09617018699646</v>
      </c>
      <c r="AO579">
        <v>5.7196062207221896</v>
      </c>
      <c r="AP579">
        <v>0.76213699999999995</v>
      </c>
    </row>
    <row r="580" spans="1:42" x14ac:dyDescent="0.45">
      <c r="A580" t="s">
        <v>801</v>
      </c>
      <c r="B580" t="s">
        <v>40</v>
      </c>
      <c r="C580">
        <v>65</v>
      </c>
      <c r="D580">
        <v>244</v>
      </c>
      <c r="E580">
        <v>213</v>
      </c>
      <c r="F580">
        <v>43</v>
      </c>
      <c r="G580">
        <v>29</v>
      </c>
      <c r="H580">
        <v>7</v>
      </c>
      <c r="I580">
        <v>0</v>
      </c>
      <c r="J580">
        <v>7</v>
      </c>
      <c r="K580">
        <v>24</v>
      </c>
      <c r="L580">
        <v>25</v>
      </c>
      <c r="M580">
        <v>26</v>
      </c>
      <c r="N580">
        <v>0</v>
      </c>
      <c r="O580">
        <v>83</v>
      </c>
      <c r="P580">
        <v>3</v>
      </c>
      <c r="Q580">
        <v>2</v>
      </c>
      <c r="R580">
        <v>0</v>
      </c>
      <c r="S580">
        <v>5</v>
      </c>
      <c r="T580">
        <v>1</v>
      </c>
      <c r="U580">
        <v>1</v>
      </c>
      <c r="V580">
        <v>0.201878</v>
      </c>
      <c r="W580">
        <v>0.106557</v>
      </c>
      <c r="X580">
        <v>0.34016400000000002</v>
      </c>
      <c r="Y580">
        <v>0.313253</v>
      </c>
      <c r="Z580">
        <v>0.29508200000000001</v>
      </c>
      <c r="AA580">
        <v>0.33333299999999999</v>
      </c>
      <c r="AB580">
        <v>0.28114800000000001</v>
      </c>
      <c r="AC580">
        <v>0.62841499999999995</v>
      </c>
      <c r="AD580">
        <v>0.13145499999999999</v>
      </c>
      <c r="AE580">
        <v>2.05999</v>
      </c>
      <c r="AF580">
        <v>0.28799999999999998</v>
      </c>
      <c r="AH580">
        <v>-0.66897499999999999</v>
      </c>
      <c r="AI580">
        <v>22.186199999999999</v>
      </c>
      <c r="AJ580">
        <v>-7.5437900000000004</v>
      </c>
      <c r="AK580">
        <v>74.5745</v>
      </c>
      <c r="AL580">
        <v>-0.66897499999999999</v>
      </c>
      <c r="AM580">
        <v>3.2</v>
      </c>
      <c r="AN580">
        <v>-8.3545650243759102</v>
      </c>
      <c r="AO580">
        <v>7.6826574802398602</v>
      </c>
      <c r="AP580">
        <v>0.76196699999999995</v>
      </c>
    </row>
    <row r="581" spans="1:42" x14ac:dyDescent="0.45">
      <c r="A581" t="s">
        <v>802</v>
      </c>
      <c r="B581" t="s">
        <v>74</v>
      </c>
      <c r="C581">
        <v>106</v>
      </c>
      <c r="D581">
        <v>434</v>
      </c>
      <c r="E581">
        <v>388</v>
      </c>
      <c r="F581">
        <v>81</v>
      </c>
      <c r="G581">
        <v>60</v>
      </c>
      <c r="H581">
        <v>8</v>
      </c>
      <c r="I581">
        <v>0</v>
      </c>
      <c r="J581">
        <v>13</v>
      </c>
      <c r="K581">
        <v>49</v>
      </c>
      <c r="L581">
        <v>51</v>
      </c>
      <c r="M581">
        <v>35</v>
      </c>
      <c r="N581">
        <v>1</v>
      </c>
      <c r="O581">
        <v>141</v>
      </c>
      <c r="P581">
        <v>9</v>
      </c>
      <c r="Q581">
        <v>2</v>
      </c>
      <c r="R581">
        <v>0</v>
      </c>
      <c r="S581">
        <v>3</v>
      </c>
      <c r="T581">
        <v>3</v>
      </c>
      <c r="U581">
        <v>2</v>
      </c>
      <c r="V581">
        <v>0.208763</v>
      </c>
      <c r="W581">
        <v>8.06452E-2</v>
      </c>
      <c r="X581">
        <v>0.32488499999999998</v>
      </c>
      <c r="Y581">
        <v>0.248227</v>
      </c>
      <c r="Z581">
        <v>0.288018</v>
      </c>
      <c r="AA581">
        <v>0.329897</v>
      </c>
      <c r="AB581">
        <v>0.27517399999999997</v>
      </c>
      <c r="AC581">
        <v>0.61791499999999999</v>
      </c>
      <c r="AD581">
        <v>0.12113400000000001</v>
      </c>
      <c r="AE581">
        <v>2.94754</v>
      </c>
      <c r="AF581">
        <v>0.288136</v>
      </c>
      <c r="AH581">
        <v>-1.0377799999999999</v>
      </c>
      <c r="AI581">
        <v>37.309100000000001</v>
      </c>
      <c r="AJ581">
        <v>-15.571300000000001</v>
      </c>
      <c r="AK581">
        <v>64.495599999999996</v>
      </c>
      <c r="AL581">
        <v>-1.0377799999999999</v>
      </c>
      <c r="AM581">
        <v>5</v>
      </c>
      <c r="AN581">
        <v>-20.127095460891699</v>
      </c>
      <c r="AO581">
        <v>12.973250865936199</v>
      </c>
      <c r="AP581">
        <v>0.76111099999999998</v>
      </c>
    </row>
    <row r="582" spans="1:42" x14ac:dyDescent="0.45">
      <c r="A582" t="s">
        <v>803</v>
      </c>
      <c r="B582" t="s">
        <v>40</v>
      </c>
      <c r="C582">
        <v>113</v>
      </c>
      <c r="D582">
        <v>424</v>
      </c>
      <c r="E582">
        <v>362</v>
      </c>
      <c r="F582">
        <v>73</v>
      </c>
      <c r="G582">
        <v>54</v>
      </c>
      <c r="H582">
        <v>12</v>
      </c>
      <c r="I582">
        <v>1</v>
      </c>
      <c r="J582">
        <v>6</v>
      </c>
      <c r="K582">
        <v>41</v>
      </c>
      <c r="L582">
        <v>33</v>
      </c>
      <c r="M582">
        <v>52</v>
      </c>
      <c r="N582">
        <v>0</v>
      </c>
      <c r="O582">
        <v>114</v>
      </c>
      <c r="P582">
        <v>5</v>
      </c>
      <c r="Q582">
        <v>3</v>
      </c>
      <c r="R582">
        <v>2</v>
      </c>
      <c r="S582">
        <v>6</v>
      </c>
      <c r="T582">
        <v>3</v>
      </c>
      <c r="U582">
        <v>2</v>
      </c>
      <c r="V582">
        <v>0.201657</v>
      </c>
      <c r="W582">
        <v>0.122642</v>
      </c>
      <c r="X582">
        <v>0.268868</v>
      </c>
      <c r="Y582">
        <v>0.45613999999999999</v>
      </c>
      <c r="Z582">
        <v>0.30805700000000003</v>
      </c>
      <c r="AA582">
        <v>0.29005500000000001</v>
      </c>
      <c r="AB582">
        <v>0.274864</v>
      </c>
      <c r="AC582">
        <v>0.59811199999999998</v>
      </c>
      <c r="AD582">
        <v>8.8397799999999999E-2</v>
      </c>
      <c r="AE582">
        <v>3.31263</v>
      </c>
      <c r="AF582">
        <v>0.27346900000000002</v>
      </c>
      <c r="AH582">
        <v>-1.0994200000000001</v>
      </c>
      <c r="AI582">
        <v>36.340299999999999</v>
      </c>
      <c r="AJ582">
        <v>-15.3217</v>
      </c>
      <c r="AK582">
        <v>73.955299999999994</v>
      </c>
      <c r="AL582">
        <v>-1.0994200000000001</v>
      </c>
      <c r="AM582">
        <v>6.4</v>
      </c>
      <c r="AN582">
        <v>-14.779961109161301</v>
      </c>
      <c r="AO582">
        <v>7.9579071998596103</v>
      </c>
      <c r="AP582">
        <v>0.76022299999999998</v>
      </c>
    </row>
    <row r="583" spans="1:42" x14ac:dyDescent="0.45">
      <c r="A583" t="s">
        <v>804</v>
      </c>
      <c r="C583">
        <v>112</v>
      </c>
      <c r="D583">
        <v>364</v>
      </c>
      <c r="E583">
        <v>310</v>
      </c>
      <c r="F583">
        <v>72</v>
      </c>
      <c r="G583">
        <v>44</v>
      </c>
      <c r="H583">
        <v>13</v>
      </c>
      <c r="I583">
        <v>1</v>
      </c>
      <c r="J583">
        <v>14</v>
      </c>
      <c r="K583">
        <v>38</v>
      </c>
      <c r="L583">
        <v>51</v>
      </c>
      <c r="M583">
        <v>52</v>
      </c>
      <c r="N583">
        <v>1</v>
      </c>
      <c r="O583">
        <v>91</v>
      </c>
      <c r="P583">
        <v>1</v>
      </c>
      <c r="Q583">
        <v>1</v>
      </c>
      <c r="R583">
        <v>0</v>
      </c>
      <c r="S583">
        <v>8</v>
      </c>
      <c r="T583">
        <v>0</v>
      </c>
      <c r="U583">
        <v>1</v>
      </c>
      <c r="V583">
        <v>0.23225799999999999</v>
      </c>
      <c r="W583">
        <v>0.14285700000000001</v>
      </c>
      <c r="X583">
        <v>0.25</v>
      </c>
      <c r="Y583">
        <v>0.57142899999999996</v>
      </c>
      <c r="Z583">
        <v>0.34340700000000002</v>
      </c>
      <c r="AA583">
        <v>0.41612900000000003</v>
      </c>
      <c r="AB583">
        <v>0.332903</v>
      </c>
      <c r="AC583">
        <v>0.75953599999999999</v>
      </c>
      <c r="AD583">
        <v>0.18387100000000001</v>
      </c>
      <c r="AE583">
        <v>1.85314</v>
      </c>
      <c r="AF583">
        <v>0.281553</v>
      </c>
      <c r="AH583">
        <v>-1.16177</v>
      </c>
      <c r="AI583">
        <v>48.743200000000002</v>
      </c>
      <c r="AJ583">
        <v>4.3919499999999996</v>
      </c>
      <c r="AK583">
        <v>113.185</v>
      </c>
      <c r="AL583">
        <v>-1.16177</v>
      </c>
      <c r="AM583">
        <v>0</v>
      </c>
      <c r="AN583">
        <v>4.5889511108398402</v>
      </c>
      <c r="AO583">
        <v>-9.3621397018432599</v>
      </c>
      <c r="AP583">
        <v>0.75684499999999999</v>
      </c>
    </row>
    <row r="584" spans="1:42" x14ac:dyDescent="0.45">
      <c r="A584" t="s">
        <v>805</v>
      </c>
      <c r="B584" t="s">
        <v>38</v>
      </c>
      <c r="C584">
        <v>133</v>
      </c>
      <c r="D584">
        <v>556</v>
      </c>
      <c r="E584">
        <v>512</v>
      </c>
      <c r="F584">
        <v>130</v>
      </c>
      <c r="G584">
        <v>93</v>
      </c>
      <c r="H584">
        <v>26</v>
      </c>
      <c r="I584">
        <v>1</v>
      </c>
      <c r="J584">
        <v>10</v>
      </c>
      <c r="K584">
        <v>66</v>
      </c>
      <c r="L584">
        <v>64</v>
      </c>
      <c r="M584">
        <v>34</v>
      </c>
      <c r="N584">
        <v>1</v>
      </c>
      <c r="O584">
        <v>92</v>
      </c>
      <c r="P584">
        <v>3</v>
      </c>
      <c r="Q584">
        <v>7</v>
      </c>
      <c r="R584">
        <v>0</v>
      </c>
      <c r="S584">
        <v>11</v>
      </c>
      <c r="T584">
        <v>21</v>
      </c>
      <c r="U584">
        <v>6</v>
      </c>
      <c r="V584">
        <v>0.25390600000000002</v>
      </c>
      <c r="W584">
        <v>6.11511E-2</v>
      </c>
      <c r="X584">
        <v>0.165468</v>
      </c>
      <c r="Y584">
        <v>0.36956499999999998</v>
      </c>
      <c r="Z584">
        <v>0.30036000000000002</v>
      </c>
      <c r="AA584">
        <v>0.36718800000000001</v>
      </c>
      <c r="AB584">
        <v>0.29038999999999998</v>
      </c>
      <c r="AC584">
        <v>0.667547</v>
      </c>
      <c r="AD584">
        <v>0.11328100000000001</v>
      </c>
      <c r="AE584">
        <v>5.3451199999999996</v>
      </c>
      <c r="AF584">
        <v>0.28777000000000003</v>
      </c>
      <c r="AH584">
        <v>0.67357100000000003</v>
      </c>
      <c r="AI584">
        <v>54.823</v>
      </c>
      <c r="AJ584">
        <v>-12.9223</v>
      </c>
      <c r="AK584">
        <v>79.278400000000005</v>
      </c>
      <c r="AL584">
        <v>0.67357100000000003</v>
      </c>
      <c r="AM584">
        <v>0.2</v>
      </c>
      <c r="AN584">
        <v>-13.5994412899017</v>
      </c>
      <c r="AO584">
        <v>2.2429158240556699</v>
      </c>
      <c r="AP584">
        <v>0.75651400000000002</v>
      </c>
    </row>
    <row r="585" spans="1:42" x14ac:dyDescent="0.45">
      <c r="A585" t="s">
        <v>806</v>
      </c>
      <c r="B585" t="s">
        <v>61</v>
      </c>
      <c r="C585">
        <v>110</v>
      </c>
      <c r="D585">
        <v>472</v>
      </c>
      <c r="E585">
        <v>435</v>
      </c>
      <c r="F585">
        <v>101</v>
      </c>
      <c r="G585">
        <v>68</v>
      </c>
      <c r="H585">
        <v>18</v>
      </c>
      <c r="I585">
        <v>3</v>
      </c>
      <c r="J585">
        <v>12</v>
      </c>
      <c r="K585">
        <v>62</v>
      </c>
      <c r="L585">
        <v>55</v>
      </c>
      <c r="M585">
        <v>29</v>
      </c>
      <c r="N585">
        <v>0</v>
      </c>
      <c r="O585">
        <v>143</v>
      </c>
      <c r="P585">
        <v>4</v>
      </c>
      <c r="Q585">
        <v>4</v>
      </c>
      <c r="R585">
        <v>0</v>
      </c>
      <c r="S585">
        <v>7</v>
      </c>
      <c r="T585">
        <v>8</v>
      </c>
      <c r="U585">
        <v>3</v>
      </c>
      <c r="V585">
        <v>0.232184</v>
      </c>
      <c r="W585">
        <v>6.1440700000000001E-2</v>
      </c>
      <c r="X585">
        <v>0.30296600000000001</v>
      </c>
      <c r="Y585">
        <v>0.20279700000000001</v>
      </c>
      <c r="Z585">
        <v>0.28389799999999998</v>
      </c>
      <c r="AA585">
        <v>0.37011500000000003</v>
      </c>
      <c r="AB585">
        <v>0.28440900000000002</v>
      </c>
      <c r="AC585">
        <v>0.65401299999999996</v>
      </c>
      <c r="AD585">
        <v>0.137931</v>
      </c>
      <c r="AE585">
        <v>5.8641199999999998</v>
      </c>
      <c r="AF585">
        <v>0.31337999999999999</v>
      </c>
      <c r="AH585">
        <v>-0.44445200000000001</v>
      </c>
      <c r="AI585">
        <v>44.195999999999998</v>
      </c>
      <c r="AJ585">
        <v>-13.314399999999999</v>
      </c>
      <c r="AK585">
        <v>76.760999999999996</v>
      </c>
      <c r="AL585">
        <v>-0.44445200000000001</v>
      </c>
      <c r="AM585">
        <v>3.8</v>
      </c>
      <c r="AN585">
        <v>-14.0331747829914</v>
      </c>
      <c r="AO585">
        <v>5.5342738628387398</v>
      </c>
      <c r="AP585">
        <v>0.75608699999999995</v>
      </c>
    </row>
    <row r="586" spans="1:42" x14ac:dyDescent="0.45">
      <c r="A586" t="s">
        <v>807</v>
      </c>
      <c r="B586" t="s">
        <v>34</v>
      </c>
      <c r="C586">
        <v>81</v>
      </c>
      <c r="D586">
        <v>346</v>
      </c>
      <c r="E586">
        <v>304</v>
      </c>
      <c r="F586">
        <v>70</v>
      </c>
      <c r="G586">
        <v>49</v>
      </c>
      <c r="H586">
        <v>13</v>
      </c>
      <c r="I586">
        <v>2</v>
      </c>
      <c r="J586">
        <v>6</v>
      </c>
      <c r="K586">
        <v>38</v>
      </c>
      <c r="L586">
        <v>46</v>
      </c>
      <c r="M586">
        <v>21</v>
      </c>
      <c r="N586">
        <v>0</v>
      </c>
      <c r="O586">
        <v>97</v>
      </c>
      <c r="P586">
        <v>17</v>
      </c>
      <c r="Q586">
        <v>2</v>
      </c>
      <c r="R586">
        <v>2</v>
      </c>
      <c r="S586">
        <v>6</v>
      </c>
      <c r="T586">
        <v>8</v>
      </c>
      <c r="U586">
        <v>3</v>
      </c>
      <c r="V586">
        <v>0.230263</v>
      </c>
      <c r="W586">
        <v>6.06936E-2</v>
      </c>
      <c r="X586">
        <v>0.28034700000000001</v>
      </c>
      <c r="Y586">
        <v>0.21649499999999999</v>
      </c>
      <c r="Z586">
        <v>0.31395299999999998</v>
      </c>
      <c r="AA586">
        <v>0.34539500000000001</v>
      </c>
      <c r="AB586">
        <v>0.29515000000000002</v>
      </c>
      <c r="AC586">
        <v>0.65934800000000005</v>
      </c>
      <c r="AD586">
        <v>0.115132</v>
      </c>
      <c r="AE586">
        <v>5.6291200000000003</v>
      </c>
      <c r="AF586">
        <v>0.31527100000000002</v>
      </c>
      <c r="AH586">
        <v>-0.33657999999999999</v>
      </c>
      <c r="AI586">
        <v>35.484299999999998</v>
      </c>
      <c r="AJ586">
        <v>-6.6737700000000002</v>
      </c>
      <c r="AK586">
        <v>87.921400000000006</v>
      </c>
      <c r="AL586">
        <v>-0.33657999999999999</v>
      </c>
      <c r="AM586">
        <v>-0.1</v>
      </c>
      <c r="AN586">
        <v>-5.3441186547279296</v>
      </c>
      <c r="AO586">
        <v>1.1713110432028699</v>
      </c>
      <c r="AP586">
        <v>0.75575000000000003</v>
      </c>
    </row>
    <row r="587" spans="1:42" x14ac:dyDescent="0.45">
      <c r="A587" t="s">
        <v>808</v>
      </c>
      <c r="B587" t="s">
        <v>113</v>
      </c>
      <c r="C587">
        <v>67</v>
      </c>
      <c r="D587">
        <v>234</v>
      </c>
      <c r="E587">
        <v>208</v>
      </c>
      <c r="F587">
        <v>43</v>
      </c>
      <c r="G587">
        <v>28</v>
      </c>
      <c r="H587">
        <v>9</v>
      </c>
      <c r="I587">
        <v>0</v>
      </c>
      <c r="J587">
        <v>6</v>
      </c>
      <c r="K587">
        <v>24</v>
      </c>
      <c r="L587">
        <v>26</v>
      </c>
      <c r="M587">
        <v>21</v>
      </c>
      <c r="N587">
        <v>0</v>
      </c>
      <c r="O587">
        <v>68</v>
      </c>
      <c r="P587">
        <v>4</v>
      </c>
      <c r="Q587">
        <v>1</v>
      </c>
      <c r="R587">
        <v>0</v>
      </c>
      <c r="S587">
        <v>4</v>
      </c>
      <c r="T587">
        <v>1</v>
      </c>
      <c r="U587">
        <v>1</v>
      </c>
      <c r="V587">
        <v>0.206731</v>
      </c>
      <c r="W587">
        <v>8.9743600000000007E-2</v>
      </c>
      <c r="X587">
        <v>0.29059800000000002</v>
      </c>
      <c r="Y587">
        <v>0.30882399999999999</v>
      </c>
      <c r="Z587">
        <v>0.29059800000000002</v>
      </c>
      <c r="AA587">
        <v>0.336538</v>
      </c>
      <c r="AB587">
        <v>0.27968999999999999</v>
      </c>
      <c r="AC587">
        <v>0.62713700000000006</v>
      </c>
      <c r="AD587">
        <v>0.12980800000000001</v>
      </c>
      <c r="AE587">
        <v>2.33006</v>
      </c>
      <c r="AF587">
        <v>0.27407399999999998</v>
      </c>
      <c r="AH587">
        <v>-0.63044999999999995</v>
      </c>
      <c r="AI587">
        <v>20.993600000000001</v>
      </c>
      <c r="AJ587">
        <v>-7.5179299999999998</v>
      </c>
      <c r="AK587">
        <v>79.482799999999997</v>
      </c>
      <c r="AL587">
        <v>-0.63044999999999995</v>
      </c>
      <c r="AM587">
        <v>1.7</v>
      </c>
      <c r="AN587">
        <v>-6.3830807805061296</v>
      </c>
      <c r="AO587">
        <v>5.9989416599273602</v>
      </c>
      <c r="AP587">
        <v>0.75421899999999997</v>
      </c>
    </row>
    <row r="588" spans="1:42" x14ac:dyDescent="0.45">
      <c r="A588" t="s">
        <v>809</v>
      </c>
      <c r="B588" t="s">
        <v>132</v>
      </c>
      <c r="C588">
        <v>115</v>
      </c>
      <c r="D588">
        <v>457</v>
      </c>
      <c r="E588">
        <v>406</v>
      </c>
      <c r="F588">
        <v>93</v>
      </c>
      <c r="G588">
        <v>60</v>
      </c>
      <c r="H588">
        <v>19</v>
      </c>
      <c r="I588">
        <v>4</v>
      </c>
      <c r="J588">
        <v>10</v>
      </c>
      <c r="K588">
        <v>47</v>
      </c>
      <c r="L588">
        <v>46</v>
      </c>
      <c r="M588">
        <v>43</v>
      </c>
      <c r="N588">
        <v>1</v>
      </c>
      <c r="O588">
        <v>116</v>
      </c>
      <c r="P588">
        <v>2</v>
      </c>
      <c r="Q588">
        <v>4</v>
      </c>
      <c r="R588">
        <v>2</v>
      </c>
      <c r="S588">
        <v>7</v>
      </c>
      <c r="T588">
        <v>5</v>
      </c>
      <c r="U588">
        <v>3</v>
      </c>
      <c r="V588">
        <v>0.22906399999999999</v>
      </c>
      <c r="W588">
        <v>9.4091900000000006E-2</v>
      </c>
      <c r="X588">
        <v>0.25382900000000003</v>
      </c>
      <c r="Y588">
        <v>0.37069000000000002</v>
      </c>
      <c r="Z588">
        <v>0.30329699999999998</v>
      </c>
      <c r="AA588">
        <v>0.36945800000000001</v>
      </c>
      <c r="AB588">
        <v>0.29422900000000002</v>
      </c>
      <c r="AC588">
        <v>0.67275499999999999</v>
      </c>
      <c r="AD588">
        <v>0.14039399999999999</v>
      </c>
      <c r="AE588">
        <v>4.6878700000000002</v>
      </c>
      <c r="AF588">
        <v>0.29225400000000001</v>
      </c>
      <c r="AH588">
        <v>-1.0675699999999999</v>
      </c>
      <c r="AI588">
        <v>46.518599999999999</v>
      </c>
      <c r="AJ588">
        <v>-9.1642299999999999</v>
      </c>
      <c r="AK588">
        <v>84.692899999999995</v>
      </c>
      <c r="AL588">
        <v>-1.0675699999999999</v>
      </c>
      <c r="AM588">
        <v>6.5</v>
      </c>
      <c r="AN588">
        <v>-9.4494687318801809</v>
      </c>
      <c r="AO588">
        <v>1.4625220298767001</v>
      </c>
      <c r="AP588">
        <v>0.75135399999999997</v>
      </c>
    </row>
    <row r="589" spans="1:42" x14ac:dyDescent="0.45">
      <c r="A589" t="s">
        <v>810</v>
      </c>
      <c r="B589" t="s">
        <v>67</v>
      </c>
      <c r="C589">
        <v>99</v>
      </c>
      <c r="D589">
        <v>412</v>
      </c>
      <c r="E589">
        <v>378</v>
      </c>
      <c r="F589">
        <v>88</v>
      </c>
      <c r="G589">
        <v>56</v>
      </c>
      <c r="H589">
        <v>19</v>
      </c>
      <c r="I589">
        <v>3</v>
      </c>
      <c r="J589">
        <v>10</v>
      </c>
      <c r="K589">
        <v>53</v>
      </c>
      <c r="L589">
        <v>47</v>
      </c>
      <c r="M589">
        <v>29</v>
      </c>
      <c r="N589">
        <v>0</v>
      </c>
      <c r="O589">
        <v>89</v>
      </c>
      <c r="P589">
        <v>3</v>
      </c>
      <c r="Q589">
        <v>2</v>
      </c>
      <c r="R589">
        <v>0</v>
      </c>
      <c r="S589">
        <v>9</v>
      </c>
      <c r="T589">
        <v>11</v>
      </c>
      <c r="U589">
        <v>3</v>
      </c>
      <c r="V589">
        <v>0.23280400000000001</v>
      </c>
      <c r="W589">
        <v>7.0388300000000001E-2</v>
      </c>
      <c r="X589">
        <v>0.21601899999999999</v>
      </c>
      <c r="Y589">
        <v>0.32584299999999999</v>
      </c>
      <c r="Z589">
        <v>0.29126200000000002</v>
      </c>
      <c r="AA589">
        <v>0.378307</v>
      </c>
      <c r="AB589">
        <v>0.29165099999999999</v>
      </c>
      <c r="AC589">
        <v>0.66956899999999997</v>
      </c>
      <c r="AD589">
        <v>0.14550299999999999</v>
      </c>
      <c r="AE589">
        <v>6.3082799999999999</v>
      </c>
      <c r="AF589">
        <v>0.27757999999999999</v>
      </c>
      <c r="AH589">
        <v>0.25571500000000003</v>
      </c>
      <c r="AI589">
        <v>41.055900000000001</v>
      </c>
      <c r="AJ589">
        <v>-9.1439400000000006</v>
      </c>
      <c r="AK589">
        <v>84.489699999999999</v>
      </c>
      <c r="AL589">
        <v>0.25571500000000003</v>
      </c>
      <c r="AM589">
        <v>-3.6</v>
      </c>
      <c r="AN589">
        <v>-7.4011434316635096</v>
      </c>
      <c r="AO589">
        <v>0.94144630432128895</v>
      </c>
      <c r="AP589">
        <v>0.75123899999999999</v>
      </c>
    </row>
    <row r="590" spans="1:42" x14ac:dyDescent="0.45">
      <c r="A590" t="s">
        <v>811</v>
      </c>
      <c r="B590" t="s">
        <v>153</v>
      </c>
      <c r="C590">
        <v>108</v>
      </c>
      <c r="D590">
        <v>399</v>
      </c>
      <c r="E590">
        <v>367</v>
      </c>
      <c r="F590">
        <v>87</v>
      </c>
      <c r="G590">
        <v>52</v>
      </c>
      <c r="H590">
        <v>19</v>
      </c>
      <c r="I590">
        <v>1</v>
      </c>
      <c r="J590">
        <v>15</v>
      </c>
      <c r="K590">
        <v>49</v>
      </c>
      <c r="L590">
        <v>55</v>
      </c>
      <c r="M590">
        <v>24</v>
      </c>
      <c r="N590">
        <v>0</v>
      </c>
      <c r="O590">
        <v>119</v>
      </c>
      <c r="P590">
        <v>4</v>
      </c>
      <c r="Q590">
        <v>4</v>
      </c>
      <c r="R590">
        <v>0</v>
      </c>
      <c r="S590">
        <v>6</v>
      </c>
      <c r="T590">
        <v>7</v>
      </c>
      <c r="U590">
        <v>2</v>
      </c>
      <c r="V590">
        <v>0.23705699999999999</v>
      </c>
      <c r="W590">
        <v>6.01504E-2</v>
      </c>
      <c r="X590">
        <v>0.29824600000000001</v>
      </c>
      <c r="Y590">
        <v>0.201681</v>
      </c>
      <c r="Z590">
        <v>0.288221</v>
      </c>
      <c r="AA590">
        <v>0.41689399999999999</v>
      </c>
      <c r="AB590">
        <v>0.30265500000000001</v>
      </c>
      <c r="AC590">
        <v>0.70511400000000002</v>
      </c>
      <c r="AD590">
        <v>0.179837</v>
      </c>
      <c r="AE590">
        <v>4.8612200000000003</v>
      </c>
      <c r="AF590">
        <v>0.30379699999999998</v>
      </c>
      <c r="AH590">
        <v>-6.0566000000000002E-2</v>
      </c>
      <c r="AI590">
        <v>43.406799999999997</v>
      </c>
      <c r="AJ590">
        <v>-5.2090399999999999</v>
      </c>
      <c r="AK590">
        <v>87.642600000000002</v>
      </c>
      <c r="AL590">
        <v>-6.0566000000000002E-2</v>
      </c>
      <c r="AM590">
        <v>4.4000000000000004</v>
      </c>
      <c r="AN590">
        <v>-6.1688623502850497</v>
      </c>
      <c r="AO590">
        <v>1.8520355224609299E-3</v>
      </c>
      <c r="AP590">
        <v>0.74060700000000002</v>
      </c>
    </row>
    <row r="591" spans="1:42" x14ac:dyDescent="0.45">
      <c r="A591" t="s">
        <v>812</v>
      </c>
      <c r="B591" t="s">
        <v>184</v>
      </c>
      <c r="C591">
        <v>122</v>
      </c>
      <c r="D591">
        <v>536</v>
      </c>
      <c r="E591">
        <v>475</v>
      </c>
      <c r="F591">
        <v>108</v>
      </c>
      <c r="G591">
        <v>65</v>
      </c>
      <c r="H591">
        <v>22</v>
      </c>
      <c r="I591">
        <v>3</v>
      </c>
      <c r="J591">
        <v>18</v>
      </c>
      <c r="K591">
        <v>70</v>
      </c>
      <c r="L591">
        <v>74</v>
      </c>
      <c r="M591">
        <v>41</v>
      </c>
      <c r="N591">
        <v>1</v>
      </c>
      <c r="O591">
        <v>177</v>
      </c>
      <c r="P591">
        <v>12</v>
      </c>
      <c r="Q591">
        <v>3</v>
      </c>
      <c r="R591">
        <v>5</v>
      </c>
      <c r="S591">
        <v>6</v>
      </c>
      <c r="T591">
        <v>10</v>
      </c>
      <c r="U591">
        <v>3</v>
      </c>
      <c r="V591">
        <v>0.22736799999999999</v>
      </c>
      <c r="W591">
        <v>7.6492500000000005E-2</v>
      </c>
      <c r="X591">
        <v>0.33022400000000002</v>
      </c>
      <c r="Y591">
        <v>0.23163800000000001</v>
      </c>
      <c r="Z591">
        <v>0.303201</v>
      </c>
      <c r="AA591">
        <v>0.4</v>
      </c>
      <c r="AB591">
        <v>0.30576599999999998</v>
      </c>
      <c r="AC591">
        <v>0.70320199999999999</v>
      </c>
      <c r="AD591">
        <v>0.17263200000000001</v>
      </c>
      <c r="AE591">
        <v>5.8995699999999998</v>
      </c>
      <c r="AF591">
        <v>0.318021</v>
      </c>
      <c r="AH591">
        <v>-0.16773399999999999</v>
      </c>
      <c r="AI591">
        <v>59.695799999999998</v>
      </c>
      <c r="AJ591">
        <v>-5.6126399999999999</v>
      </c>
      <c r="AK591">
        <v>75.164500000000004</v>
      </c>
      <c r="AL591">
        <v>-0.16773399999999999</v>
      </c>
      <c r="AM591">
        <v>-0.1</v>
      </c>
      <c r="AN591">
        <v>-16.659108534455299</v>
      </c>
      <c r="AO591">
        <v>5.8082894310355098</v>
      </c>
      <c r="AP591">
        <v>0.73899400000000004</v>
      </c>
    </row>
    <row r="592" spans="1:42" x14ac:dyDescent="0.45">
      <c r="A592" t="s">
        <v>813</v>
      </c>
      <c r="B592" t="s">
        <v>56</v>
      </c>
      <c r="C592">
        <v>117</v>
      </c>
      <c r="D592">
        <v>517</v>
      </c>
      <c r="E592">
        <v>471</v>
      </c>
      <c r="F592">
        <v>107</v>
      </c>
      <c r="G592">
        <v>76</v>
      </c>
      <c r="H592">
        <v>18</v>
      </c>
      <c r="I592">
        <v>8</v>
      </c>
      <c r="J592">
        <v>5</v>
      </c>
      <c r="K592">
        <v>66</v>
      </c>
      <c r="L592">
        <v>47</v>
      </c>
      <c r="M592">
        <v>32</v>
      </c>
      <c r="N592">
        <v>0</v>
      </c>
      <c r="O592">
        <v>139</v>
      </c>
      <c r="P592">
        <v>6</v>
      </c>
      <c r="Q592">
        <v>2</v>
      </c>
      <c r="R592">
        <v>6</v>
      </c>
      <c r="S592">
        <v>10</v>
      </c>
      <c r="T592">
        <v>26</v>
      </c>
      <c r="U592">
        <v>3</v>
      </c>
      <c r="V592">
        <v>0.22717599999999999</v>
      </c>
      <c r="W592">
        <v>6.1895600000000002E-2</v>
      </c>
      <c r="X592">
        <v>0.26885900000000001</v>
      </c>
      <c r="Y592">
        <v>0.230216</v>
      </c>
      <c r="Z592">
        <v>0.28375699999999998</v>
      </c>
      <c r="AA592">
        <v>0.33121</v>
      </c>
      <c r="AB592">
        <v>0.27134399999999997</v>
      </c>
      <c r="AC592">
        <v>0.61496799999999996</v>
      </c>
      <c r="AD592">
        <v>0.104034</v>
      </c>
      <c r="AE592">
        <v>8.6507000000000005</v>
      </c>
      <c r="AF592">
        <v>0.31002999999999997</v>
      </c>
      <c r="AH592">
        <v>3.05538</v>
      </c>
      <c r="AI592">
        <v>42.799799999999998</v>
      </c>
      <c r="AJ592">
        <v>-20.1936</v>
      </c>
      <c r="AK592">
        <v>64.938599999999994</v>
      </c>
      <c r="AL592">
        <v>3.05538</v>
      </c>
      <c r="AM592">
        <v>2.8</v>
      </c>
      <c r="AN592">
        <v>-18.6642532348632</v>
      </c>
      <c r="AO592">
        <v>8.4988534450531006</v>
      </c>
      <c r="AP592">
        <v>0.73733599999999999</v>
      </c>
    </row>
    <row r="593" spans="1:42" x14ac:dyDescent="0.45">
      <c r="A593" t="s">
        <v>814</v>
      </c>
      <c r="B593" t="s">
        <v>40</v>
      </c>
      <c r="C593">
        <v>96</v>
      </c>
      <c r="D593">
        <v>324</v>
      </c>
      <c r="E593">
        <v>283</v>
      </c>
      <c r="F593">
        <v>56</v>
      </c>
      <c r="G593">
        <v>31</v>
      </c>
      <c r="H593">
        <v>11</v>
      </c>
      <c r="I593">
        <v>1</v>
      </c>
      <c r="J593">
        <v>13</v>
      </c>
      <c r="K593">
        <v>35</v>
      </c>
      <c r="L593">
        <v>40</v>
      </c>
      <c r="M593">
        <v>36</v>
      </c>
      <c r="N593">
        <v>0</v>
      </c>
      <c r="O593">
        <v>126</v>
      </c>
      <c r="P593">
        <v>4</v>
      </c>
      <c r="Q593">
        <v>1</v>
      </c>
      <c r="R593">
        <v>0</v>
      </c>
      <c r="S593">
        <v>4</v>
      </c>
      <c r="T593">
        <v>3</v>
      </c>
      <c r="U593">
        <v>1</v>
      </c>
      <c r="V593">
        <v>0.19788</v>
      </c>
      <c r="W593">
        <v>0.111111</v>
      </c>
      <c r="X593">
        <v>0.38888899999999998</v>
      </c>
      <c r="Y593">
        <v>0.28571400000000002</v>
      </c>
      <c r="Z593">
        <v>0.296296</v>
      </c>
      <c r="AA593">
        <v>0.38162499999999999</v>
      </c>
      <c r="AB593">
        <v>0.29820600000000003</v>
      </c>
      <c r="AC593">
        <v>0.67792200000000002</v>
      </c>
      <c r="AD593">
        <v>0.18374599999999999</v>
      </c>
      <c r="AE593">
        <v>3.9573</v>
      </c>
      <c r="AF593">
        <v>0.29655199999999998</v>
      </c>
      <c r="AH593">
        <v>-0.36914200000000003</v>
      </c>
      <c r="AI593">
        <v>34.050400000000003</v>
      </c>
      <c r="AJ593">
        <v>-5.4271399999999996</v>
      </c>
      <c r="AK593">
        <v>89.603399999999993</v>
      </c>
      <c r="AL593">
        <v>-0.36914200000000003</v>
      </c>
      <c r="AM593">
        <v>-0.3</v>
      </c>
      <c r="AN593">
        <v>-4.54221320152282</v>
      </c>
      <c r="AO593">
        <v>0.89047616720199496</v>
      </c>
      <c r="AP593">
        <v>0.73661799999999999</v>
      </c>
    </row>
    <row r="594" spans="1:42" x14ac:dyDescent="0.45">
      <c r="A594" t="s">
        <v>815</v>
      </c>
      <c r="C594">
        <v>117</v>
      </c>
      <c r="D594">
        <v>372</v>
      </c>
      <c r="E594">
        <v>326</v>
      </c>
      <c r="F594">
        <v>77</v>
      </c>
      <c r="G594">
        <v>54</v>
      </c>
      <c r="H594">
        <v>14</v>
      </c>
      <c r="I594">
        <v>3</v>
      </c>
      <c r="J594">
        <v>6</v>
      </c>
      <c r="K594">
        <v>39</v>
      </c>
      <c r="L594">
        <v>36</v>
      </c>
      <c r="M594">
        <v>39</v>
      </c>
      <c r="N594">
        <v>1</v>
      </c>
      <c r="O594">
        <v>89</v>
      </c>
      <c r="P594">
        <v>3</v>
      </c>
      <c r="Q594">
        <v>3</v>
      </c>
      <c r="R594">
        <v>1</v>
      </c>
      <c r="S594">
        <v>6</v>
      </c>
      <c r="T594">
        <v>11</v>
      </c>
      <c r="U594">
        <v>1</v>
      </c>
      <c r="V594">
        <v>0.23619599999999999</v>
      </c>
      <c r="W594">
        <v>0.104839</v>
      </c>
      <c r="X594">
        <v>0.23924699999999999</v>
      </c>
      <c r="Y594">
        <v>0.43820199999999998</v>
      </c>
      <c r="Z594">
        <v>0.32075500000000001</v>
      </c>
      <c r="AA594">
        <v>0.35276099999999999</v>
      </c>
      <c r="AB594">
        <v>0.29844100000000001</v>
      </c>
      <c r="AC594">
        <v>0.67351499999999997</v>
      </c>
      <c r="AD594">
        <v>0.116564</v>
      </c>
      <c r="AE594">
        <v>5.9680200000000001</v>
      </c>
      <c r="AF594">
        <v>0.30341899999999999</v>
      </c>
      <c r="AH594">
        <v>1.0459400000000001</v>
      </c>
      <c r="AI594">
        <v>39.167499999999997</v>
      </c>
      <c r="AJ594">
        <v>-6.1585000000000001</v>
      </c>
      <c r="AK594">
        <v>84.977000000000004</v>
      </c>
      <c r="AL594">
        <v>1.0459400000000001</v>
      </c>
      <c r="AM594">
        <v>-0.8</v>
      </c>
      <c r="AN594">
        <v>-5.8774570226669303</v>
      </c>
      <c r="AO594">
        <v>0.56684297323226895</v>
      </c>
      <c r="AP594">
        <v>0.73427500000000001</v>
      </c>
    </row>
    <row r="595" spans="1:42" x14ac:dyDescent="0.45">
      <c r="A595" t="s">
        <v>816</v>
      </c>
      <c r="B595" t="s">
        <v>36</v>
      </c>
      <c r="C595">
        <v>90</v>
      </c>
      <c r="D595">
        <v>271</v>
      </c>
      <c r="E595">
        <v>239</v>
      </c>
      <c r="F595">
        <v>47</v>
      </c>
      <c r="G595">
        <v>36</v>
      </c>
      <c r="H595">
        <v>6</v>
      </c>
      <c r="I595">
        <v>0</v>
      </c>
      <c r="J595">
        <v>5</v>
      </c>
      <c r="K595">
        <v>22</v>
      </c>
      <c r="L595">
        <v>21</v>
      </c>
      <c r="M595">
        <v>17</v>
      </c>
      <c r="N595">
        <v>0</v>
      </c>
      <c r="O595">
        <v>68</v>
      </c>
      <c r="P595">
        <v>3</v>
      </c>
      <c r="Q595">
        <v>3</v>
      </c>
      <c r="R595">
        <v>9</v>
      </c>
      <c r="S595">
        <v>8</v>
      </c>
      <c r="T595">
        <v>1</v>
      </c>
      <c r="U595">
        <v>1</v>
      </c>
      <c r="V595">
        <v>0.19665299999999999</v>
      </c>
      <c r="W595">
        <v>6.2730599999999997E-2</v>
      </c>
      <c r="X595">
        <v>0.25092300000000001</v>
      </c>
      <c r="Y595">
        <v>0.25</v>
      </c>
      <c r="Z595">
        <v>0.25572499999999998</v>
      </c>
      <c r="AA595">
        <v>0.28451900000000002</v>
      </c>
      <c r="AB595">
        <v>0.24146100000000001</v>
      </c>
      <c r="AC595">
        <v>0.54024399999999995</v>
      </c>
      <c r="AD595">
        <v>8.7866100000000003E-2</v>
      </c>
      <c r="AE595">
        <v>2.1508600000000002</v>
      </c>
      <c r="AF595">
        <v>0.24852099999999999</v>
      </c>
      <c r="AH595">
        <v>-0.65356499999999995</v>
      </c>
      <c r="AI595">
        <v>15.709</v>
      </c>
      <c r="AJ595">
        <v>-17.3108</v>
      </c>
      <c r="AK595">
        <v>50.516300000000001</v>
      </c>
      <c r="AL595">
        <v>-0.65356499999999995</v>
      </c>
      <c r="AM595">
        <v>9.9</v>
      </c>
      <c r="AN595">
        <v>-16.7216497063636</v>
      </c>
      <c r="AO595">
        <v>14.878688812255801</v>
      </c>
      <c r="AP595">
        <v>0.73406199999999999</v>
      </c>
    </row>
    <row r="596" spans="1:42" x14ac:dyDescent="0.45">
      <c r="A596" t="s">
        <v>817</v>
      </c>
      <c r="C596">
        <v>104</v>
      </c>
      <c r="D596">
        <v>417</v>
      </c>
      <c r="E596">
        <v>387</v>
      </c>
      <c r="F596">
        <v>90</v>
      </c>
      <c r="G596">
        <v>65</v>
      </c>
      <c r="H596">
        <v>14</v>
      </c>
      <c r="I596">
        <v>3</v>
      </c>
      <c r="J596">
        <v>8</v>
      </c>
      <c r="K596">
        <v>42</v>
      </c>
      <c r="L596">
        <v>44</v>
      </c>
      <c r="M596">
        <v>24</v>
      </c>
      <c r="N596">
        <v>0</v>
      </c>
      <c r="O596">
        <v>100</v>
      </c>
      <c r="P596">
        <v>2</v>
      </c>
      <c r="Q596">
        <v>2</v>
      </c>
      <c r="R596">
        <v>2</v>
      </c>
      <c r="S596">
        <v>10</v>
      </c>
      <c r="T596">
        <v>6</v>
      </c>
      <c r="U596">
        <v>2</v>
      </c>
      <c r="V596">
        <v>0.23255799999999999</v>
      </c>
      <c r="W596">
        <v>5.7554000000000001E-2</v>
      </c>
      <c r="X596">
        <v>0.23980799999999999</v>
      </c>
      <c r="Y596">
        <v>0.24</v>
      </c>
      <c r="Z596">
        <v>0.27951799999999999</v>
      </c>
      <c r="AA596">
        <v>0.34625299999999998</v>
      </c>
      <c r="AB596">
        <v>0.27390500000000001</v>
      </c>
      <c r="AC596">
        <v>0.62577099999999997</v>
      </c>
      <c r="AD596">
        <v>0.113695</v>
      </c>
      <c r="AE596">
        <v>5.0927199999999999</v>
      </c>
      <c r="AF596">
        <v>0.29181499999999999</v>
      </c>
      <c r="AH596">
        <v>-0.34532200000000002</v>
      </c>
      <c r="AI596">
        <v>35.408299999999997</v>
      </c>
      <c r="AJ596">
        <v>-15.4008</v>
      </c>
      <c r="AK596">
        <v>71.0916</v>
      </c>
      <c r="AL596">
        <v>-0.34532200000000002</v>
      </c>
      <c r="AM596">
        <v>6.9</v>
      </c>
      <c r="AN596">
        <v>-15.279393851757</v>
      </c>
      <c r="AO596">
        <v>8.4321870803833008</v>
      </c>
      <c r="AP596">
        <v>0.73393299999999995</v>
      </c>
    </row>
    <row r="597" spans="1:42" x14ac:dyDescent="0.45">
      <c r="A597" t="s">
        <v>818</v>
      </c>
      <c r="B597" t="s">
        <v>30</v>
      </c>
      <c r="C597">
        <v>106</v>
      </c>
      <c r="D597">
        <v>367</v>
      </c>
      <c r="E597">
        <v>329</v>
      </c>
      <c r="F597">
        <v>88</v>
      </c>
      <c r="G597">
        <v>64</v>
      </c>
      <c r="H597">
        <v>19</v>
      </c>
      <c r="I597">
        <v>0</v>
      </c>
      <c r="J597">
        <v>5</v>
      </c>
      <c r="K597">
        <v>32</v>
      </c>
      <c r="L597">
        <v>33</v>
      </c>
      <c r="M597">
        <v>26</v>
      </c>
      <c r="N597">
        <v>1</v>
      </c>
      <c r="O597">
        <v>81</v>
      </c>
      <c r="P597">
        <v>9</v>
      </c>
      <c r="Q597">
        <v>3</v>
      </c>
      <c r="R597">
        <v>0</v>
      </c>
      <c r="S597">
        <v>7</v>
      </c>
      <c r="T597">
        <v>0</v>
      </c>
      <c r="U597">
        <v>1</v>
      </c>
      <c r="V597">
        <v>0.26747700000000002</v>
      </c>
      <c r="W597">
        <v>7.0844699999999997E-2</v>
      </c>
      <c r="X597">
        <v>0.22070799999999999</v>
      </c>
      <c r="Y597">
        <v>0.320988</v>
      </c>
      <c r="Z597">
        <v>0.33515</v>
      </c>
      <c r="AA597">
        <v>0.37082100000000001</v>
      </c>
      <c r="AB597">
        <v>0.31165500000000002</v>
      </c>
      <c r="AC597">
        <v>0.70597100000000002</v>
      </c>
      <c r="AD597">
        <v>0.103343</v>
      </c>
      <c r="AE597">
        <v>1.2996300000000001</v>
      </c>
      <c r="AF597">
        <v>0.33739799999999998</v>
      </c>
      <c r="AH597">
        <v>-1.1771799999999999</v>
      </c>
      <c r="AI597">
        <v>42.668799999999997</v>
      </c>
      <c r="AJ597">
        <v>-2.04799</v>
      </c>
      <c r="AK597">
        <v>98.355099999999993</v>
      </c>
      <c r="AL597">
        <v>-1.1771799999999999</v>
      </c>
      <c r="AM597">
        <v>3.5</v>
      </c>
      <c r="AN597">
        <v>-1.9005057811737001</v>
      </c>
      <c r="AO597">
        <v>-3.2423572540283199</v>
      </c>
      <c r="AP597">
        <v>0.73014199999999996</v>
      </c>
    </row>
    <row r="598" spans="1:42" x14ac:dyDescent="0.45">
      <c r="A598" t="s">
        <v>819</v>
      </c>
      <c r="C598">
        <v>49</v>
      </c>
      <c r="D598">
        <v>192</v>
      </c>
      <c r="E598">
        <v>180</v>
      </c>
      <c r="F598">
        <v>43</v>
      </c>
      <c r="G598">
        <v>27</v>
      </c>
      <c r="H598">
        <v>8</v>
      </c>
      <c r="I598">
        <v>3</v>
      </c>
      <c r="J598">
        <v>5</v>
      </c>
      <c r="K598">
        <v>25</v>
      </c>
      <c r="L598">
        <v>25</v>
      </c>
      <c r="M598">
        <v>9</v>
      </c>
      <c r="N598">
        <v>0</v>
      </c>
      <c r="O598">
        <v>62</v>
      </c>
      <c r="P598">
        <v>1</v>
      </c>
      <c r="Q598">
        <v>1</v>
      </c>
      <c r="R598">
        <v>1</v>
      </c>
      <c r="S598">
        <v>3</v>
      </c>
      <c r="T598">
        <v>15</v>
      </c>
      <c r="U598">
        <v>3</v>
      </c>
      <c r="V598">
        <v>0.23888899999999999</v>
      </c>
      <c r="W598">
        <v>4.6875E-2</v>
      </c>
      <c r="X598">
        <v>0.32291700000000001</v>
      </c>
      <c r="Y598">
        <v>0.14516100000000001</v>
      </c>
      <c r="Z598">
        <v>0.27748699999999998</v>
      </c>
      <c r="AA598">
        <v>0.4</v>
      </c>
      <c r="AB598">
        <v>0.290549</v>
      </c>
      <c r="AC598">
        <v>0.67748699999999995</v>
      </c>
      <c r="AD598">
        <v>0.161111</v>
      </c>
      <c r="AE598">
        <v>8.9772599999999994</v>
      </c>
      <c r="AF598">
        <v>0.33333299999999999</v>
      </c>
      <c r="AH598">
        <v>1.44868</v>
      </c>
      <c r="AI598">
        <v>18.957000000000001</v>
      </c>
      <c r="AJ598">
        <v>-4.4370599999999998</v>
      </c>
      <c r="AK598">
        <v>76.248199999999997</v>
      </c>
      <c r="AL598">
        <v>1.44868</v>
      </c>
      <c r="AM598">
        <v>2.7</v>
      </c>
      <c r="AN598">
        <v>-4.0155694484710596</v>
      </c>
      <c r="AO598">
        <v>4.8164021968841499</v>
      </c>
      <c r="AP598">
        <v>0.73013300000000003</v>
      </c>
    </row>
    <row r="599" spans="1:42" x14ac:dyDescent="0.45">
      <c r="A599" t="s">
        <v>195</v>
      </c>
      <c r="B599" t="s">
        <v>196</v>
      </c>
      <c r="C599">
        <v>120</v>
      </c>
      <c r="D599">
        <v>487</v>
      </c>
      <c r="E599">
        <v>422</v>
      </c>
      <c r="F599">
        <v>89</v>
      </c>
      <c r="G599">
        <v>51</v>
      </c>
      <c r="H599">
        <v>21</v>
      </c>
      <c r="I599">
        <v>2</v>
      </c>
      <c r="J599">
        <v>15</v>
      </c>
      <c r="K599">
        <v>55</v>
      </c>
      <c r="L599">
        <v>51</v>
      </c>
      <c r="M599">
        <v>59</v>
      </c>
      <c r="N599">
        <v>0</v>
      </c>
      <c r="O599">
        <v>117</v>
      </c>
      <c r="P599">
        <v>3</v>
      </c>
      <c r="Q599">
        <v>3</v>
      </c>
      <c r="R599">
        <v>0</v>
      </c>
      <c r="S599">
        <v>5</v>
      </c>
      <c r="T599">
        <v>5</v>
      </c>
      <c r="U599">
        <v>2</v>
      </c>
      <c r="V599">
        <v>0.2109</v>
      </c>
      <c r="W599">
        <v>0.12114999999999999</v>
      </c>
      <c r="X599">
        <v>0.24024599999999999</v>
      </c>
      <c r="Y599">
        <v>0.504274</v>
      </c>
      <c r="Z599">
        <v>0.310062</v>
      </c>
      <c r="AA599">
        <v>0.37677699999999997</v>
      </c>
      <c r="AB599">
        <v>0.303006</v>
      </c>
      <c r="AC599">
        <v>0.68683899999999998</v>
      </c>
      <c r="AD599">
        <v>0.165877</v>
      </c>
      <c r="AE599">
        <v>4.0870300000000004</v>
      </c>
      <c r="AF599">
        <v>0.25256000000000001</v>
      </c>
      <c r="AH599">
        <v>-0.714835</v>
      </c>
      <c r="AI599">
        <v>53.122100000000003</v>
      </c>
      <c r="AJ599">
        <v>-6.2160399999999996</v>
      </c>
      <c r="AK599">
        <v>95.705699999999993</v>
      </c>
      <c r="AL599">
        <v>-0.714835</v>
      </c>
      <c r="AM599">
        <v>-7.8</v>
      </c>
      <c r="AN599">
        <v>-3.22064793109893</v>
      </c>
      <c r="AO599">
        <v>-6.0106116533279401</v>
      </c>
      <c r="AP599">
        <v>0.72887999999999997</v>
      </c>
    </row>
    <row r="600" spans="1:42" x14ac:dyDescent="0.45">
      <c r="A600" t="s">
        <v>820</v>
      </c>
      <c r="B600" t="s">
        <v>139</v>
      </c>
      <c r="C600">
        <v>124</v>
      </c>
      <c r="D600">
        <v>509</v>
      </c>
      <c r="E600">
        <v>480</v>
      </c>
      <c r="F600">
        <v>116</v>
      </c>
      <c r="G600">
        <v>80</v>
      </c>
      <c r="H600">
        <v>20</v>
      </c>
      <c r="I600">
        <v>1</v>
      </c>
      <c r="J600">
        <v>15</v>
      </c>
      <c r="K600">
        <v>53</v>
      </c>
      <c r="L600">
        <v>60</v>
      </c>
      <c r="M600">
        <v>21</v>
      </c>
      <c r="N600">
        <v>1</v>
      </c>
      <c r="O600">
        <v>121</v>
      </c>
      <c r="P600">
        <v>3</v>
      </c>
      <c r="Q600">
        <v>3</v>
      </c>
      <c r="R600">
        <v>2</v>
      </c>
      <c r="S600">
        <v>13</v>
      </c>
      <c r="T600">
        <v>1</v>
      </c>
      <c r="U600">
        <v>3</v>
      </c>
      <c r="V600">
        <v>0.24166699999999999</v>
      </c>
      <c r="W600">
        <v>4.12574E-2</v>
      </c>
      <c r="X600">
        <v>0.23772099999999999</v>
      </c>
      <c r="Y600">
        <v>0.17355400000000001</v>
      </c>
      <c r="Z600">
        <v>0.27613399999999999</v>
      </c>
      <c r="AA600">
        <v>0.38124999999999998</v>
      </c>
      <c r="AB600">
        <v>0.28301300000000001</v>
      </c>
      <c r="AC600">
        <v>0.65738399999999997</v>
      </c>
      <c r="AD600">
        <v>0.13958300000000001</v>
      </c>
      <c r="AE600">
        <v>2.5324599999999999</v>
      </c>
      <c r="AF600">
        <v>0.29106599999999999</v>
      </c>
      <c r="AH600">
        <v>-1.8598600000000001</v>
      </c>
      <c r="AI600">
        <v>47.070300000000003</v>
      </c>
      <c r="AJ600">
        <v>-14.948399999999999</v>
      </c>
      <c r="AK600">
        <v>76.208600000000004</v>
      </c>
      <c r="AL600">
        <v>-1.8598600000000001</v>
      </c>
      <c r="AM600">
        <v>4.5</v>
      </c>
      <c r="AN600">
        <v>-16.369933605193999</v>
      </c>
      <c r="AO600">
        <v>6.3702234029769897</v>
      </c>
      <c r="AP600">
        <v>0.72676300000000005</v>
      </c>
    </row>
    <row r="601" spans="1:42" x14ac:dyDescent="0.45">
      <c r="A601" t="s">
        <v>821</v>
      </c>
      <c r="B601" t="s">
        <v>101</v>
      </c>
      <c r="C601">
        <v>86</v>
      </c>
      <c r="D601">
        <v>385</v>
      </c>
      <c r="E601">
        <v>353</v>
      </c>
      <c r="F601">
        <v>95</v>
      </c>
      <c r="G601">
        <v>73</v>
      </c>
      <c r="H601">
        <v>16</v>
      </c>
      <c r="I601">
        <v>1</v>
      </c>
      <c r="J601">
        <v>5</v>
      </c>
      <c r="K601">
        <v>51</v>
      </c>
      <c r="L601">
        <v>42</v>
      </c>
      <c r="M601">
        <v>16</v>
      </c>
      <c r="N601">
        <v>0</v>
      </c>
      <c r="O601">
        <v>52</v>
      </c>
      <c r="P601">
        <v>8</v>
      </c>
      <c r="Q601">
        <v>3</v>
      </c>
      <c r="R601">
        <v>5</v>
      </c>
      <c r="S601">
        <v>7</v>
      </c>
      <c r="T601">
        <v>9</v>
      </c>
      <c r="U601">
        <v>3</v>
      </c>
      <c r="V601">
        <v>0.26912199999999997</v>
      </c>
      <c r="W601">
        <v>4.1558400000000002E-2</v>
      </c>
      <c r="X601">
        <v>0.13506499999999999</v>
      </c>
      <c r="Y601">
        <v>0.30769200000000002</v>
      </c>
      <c r="Z601">
        <v>0.31315799999999999</v>
      </c>
      <c r="AA601">
        <v>0.36260599999999998</v>
      </c>
      <c r="AB601">
        <v>0.29699300000000001</v>
      </c>
      <c r="AC601">
        <v>0.67576400000000003</v>
      </c>
      <c r="AD601">
        <v>9.3484399999999995E-2</v>
      </c>
      <c r="AE601">
        <v>5.2109500000000004</v>
      </c>
      <c r="AF601">
        <v>0.30100300000000002</v>
      </c>
      <c r="AH601">
        <v>-0.21363099999999999</v>
      </c>
      <c r="AI601">
        <v>40.0732</v>
      </c>
      <c r="AJ601">
        <v>-6.8368099999999998</v>
      </c>
      <c r="AK601">
        <v>87.983199999999997</v>
      </c>
      <c r="AL601">
        <v>-0.21363099999999999</v>
      </c>
      <c r="AM601">
        <v>-1.3</v>
      </c>
      <c r="AN601">
        <v>-5.9451307654380798</v>
      </c>
      <c r="AO601">
        <v>0.114609122276306</v>
      </c>
      <c r="AP601">
        <v>0.72659700000000005</v>
      </c>
    </row>
    <row r="602" spans="1:42" x14ac:dyDescent="0.45">
      <c r="A602" t="s">
        <v>822</v>
      </c>
      <c r="C602">
        <v>76</v>
      </c>
      <c r="D602">
        <v>266</v>
      </c>
      <c r="E602">
        <v>237</v>
      </c>
      <c r="F602">
        <v>56</v>
      </c>
      <c r="G602">
        <v>35</v>
      </c>
      <c r="H602">
        <v>12</v>
      </c>
      <c r="I602">
        <v>0</v>
      </c>
      <c r="J602">
        <v>9</v>
      </c>
      <c r="K602">
        <v>29</v>
      </c>
      <c r="L602">
        <v>32</v>
      </c>
      <c r="M602">
        <v>24</v>
      </c>
      <c r="N602">
        <v>1</v>
      </c>
      <c r="O602">
        <v>77</v>
      </c>
      <c r="P602">
        <v>2</v>
      </c>
      <c r="Q602">
        <v>3</v>
      </c>
      <c r="R602">
        <v>0</v>
      </c>
      <c r="S602">
        <v>8</v>
      </c>
      <c r="T602">
        <v>0</v>
      </c>
      <c r="U602">
        <v>1</v>
      </c>
      <c r="V602">
        <v>0.236287</v>
      </c>
      <c r="W602">
        <v>9.0225600000000003E-2</v>
      </c>
      <c r="X602">
        <v>0.28947400000000001</v>
      </c>
      <c r="Y602">
        <v>0.31168800000000002</v>
      </c>
      <c r="Z602">
        <v>0.30827100000000002</v>
      </c>
      <c r="AA602">
        <v>0.40084399999999998</v>
      </c>
      <c r="AB602">
        <v>0.30682500000000001</v>
      </c>
      <c r="AC602">
        <v>0.70911500000000005</v>
      </c>
      <c r="AD602">
        <v>0.16455700000000001</v>
      </c>
      <c r="AE602">
        <v>1.6005199999999999</v>
      </c>
      <c r="AF602">
        <v>0.30519499999999999</v>
      </c>
      <c r="AH602">
        <v>-0.88438499999999998</v>
      </c>
      <c r="AI602">
        <v>29.859000000000002</v>
      </c>
      <c r="AJ602">
        <v>-2.5515500000000002</v>
      </c>
      <c r="AK602">
        <v>90.597399999999993</v>
      </c>
      <c r="AL602">
        <v>-0.88438499999999998</v>
      </c>
      <c r="AM602">
        <v>1.2</v>
      </c>
      <c r="AN602">
        <v>-3.9828690290451001</v>
      </c>
      <c r="AO602">
        <v>2.1773663163185102</v>
      </c>
      <c r="AP602">
        <v>0.72367000000000004</v>
      </c>
    </row>
    <row r="603" spans="1:42" x14ac:dyDescent="0.45">
      <c r="A603" t="s">
        <v>823</v>
      </c>
      <c r="B603" t="s">
        <v>38</v>
      </c>
      <c r="C603">
        <v>109</v>
      </c>
      <c r="D603">
        <v>454</v>
      </c>
      <c r="E603">
        <v>401</v>
      </c>
      <c r="F603">
        <v>83</v>
      </c>
      <c r="G603">
        <v>60</v>
      </c>
      <c r="H603">
        <v>14</v>
      </c>
      <c r="I603">
        <v>4</v>
      </c>
      <c r="J603">
        <v>5</v>
      </c>
      <c r="K603">
        <v>54</v>
      </c>
      <c r="L603">
        <v>42</v>
      </c>
      <c r="M603">
        <v>36</v>
      </c>
      <c r="N603">
        <v>1</v>
      </c>
      <c r="O603">
        <v>136</v>
      </c>
      <c r="P603">
        <v>12</v>
      </c>
      <c r="Q603">
        <v>5</v>
      </c>
      <c r="R603">
        <v>0</v>
      </c>
      <c r="S603">
        <v>5</v>
      </c>
      <c r="T603">
        <v>9</v>
      </c>
      <c r="U603">
        <v>4</v>
      </c>
      <c r="V603">
        <v>0.206983</v>
      </c>
      <c r="W603">
        <v>7.9295199999999996E-2</v>
      </c>
      <c r="X603">
        <v>0.29955900000000002</v>
      </c>
      <c r="Y603">
        <v>0.264706</v>
      </c>
      <c r="Z603">
        <v>0.28854600000000002</v>
      </c>
      <c r="AA603">
        <v>0.29925200000000002</v>
      </c>
      <c r="AB603">
        <v>0.26430300000000001</v>
      </c>
      <c r="AC603">
        <v>0.58779800000000004</v>
      </c>
      <c r="AD603">
        <v>9.2269299999999999E-2</v>
      </c>
      <c r="AE603">
        <v>6.2054499999999999</v>
      </c>
      <c r="AF603">
        <v>0.29433999999999999</v>
      </c>
      <c r="AH603">
        <v>-0.71275999999999995</v>
      </c>
      <c r="AI603">
        <v>34.929699999999997</v>
      </c>
      <c r="AJ603">
        <v>-20.387499999999999</v>
      </c>
      <c r="AK603">
        <v>61.790599999999998</v>
      </c>
      <c r="AL603">
        <v>-0.71275999999999995</v>
      </c>
      <c r="AM603">
        <v>12.3</v>
      </c>
      <c r="AN603">
        <v>-22.2031835913658</v>
      </c>
      <c r="AO603">
        <v>13.968136548995901</v>
      </c>
      <c r="AP603">
        <v>0.72124500000000002</v>
      </c>
    </row>
    <row r="604" spans="1:42" x14ac:dyDescent="0.45">
      <c r="A604" t="s">
        <v>824</v>
      </c>
      <c r="B604" t="s">
        <v>63</v>
      </c>
      <c r="C604">
        <v>106</v>
      </c>
      <c r="D604">
        <v>426</v>
      </c>
      <c r="E604">
        <v>358</v>
      </c>
      <c r="F604">
        <v>79</v>
      </c>
      <c r="G604">
        <v>63</v>
      </c>
      <c r="H604">
        <v>11</v>
      </c>
      <c r="I604">
        <v>3</v>
      </c>
      <c r="J604">
        <v>2</v>
      </c>
      <c r="K604">
        <v>58</v>
      </c>
      <c r="L604">
        <v>33</v>
      </c>
      <c r="M604">
        <v>54</v>
      </c>
      <c r="N604">
        <v>0</v>
      </c>
      <c r="O604">
        <v>93</v>
      </c>
      <c r="P604">
        <v>8</v>
      </c>
      <c r="Q604">
        <v>2</v>
      </c>
      <c r="R604">
        <v>4</v>
      </c>
      <c r="S604">
        <v>8</v>
      </c>
      <c r="T604">
        <v>17</v>
      </c>
      <c r="U604">
        <v>8</v>
      </c>
      <c r="V604">
        <v>0.22067000000000001</v>
      </c>
      <c r="W604">
        <v>0.12676100000000001</v>
      </c>
      <c r="X604">
        <v>0.21831</v>
      </c>
      <c r="Y604">
        <v>0.58064499999999997</v>
      </c>
      <c r="Z604">
        <v>0.334123</v>
      </c>
      <c r="AA604">
        <v>0.284916</v>
      </c>
      <c r="AB604">
        <v>0.28763699999999998</v>
      </c>
      <c r="AC604">
        <v>0.61903900000000001</v>
      </c>
      <c r="AD604">
        <v>6.4245800000000006E-2</v>
      </c>
      <c r="AE604">
        <v>6.38917</v>
      </c>
      <c r="AF604">
        <v>0.29056599999999999</v>
      </c>
      <c r="AH604">
        <v>-0.93976499999999996</v>
      </c>
      <c r="AI604">
        <v>41.030700000000003</v>
      </c>
      <c r="AJ604">
        <v>-10.8749</v>
      </c>
      <c r="AK604">
        <v>77.733199999999997</v>
      </c>
      <c r="AL604">
        <v>-0.93976499999999996</v>
      </c>
      <c r="AM604">
        <v>0.7</v>
      </c>
      <c r="AN604">
        <v>-12.6910569667816</v>
      </c>
      <c r="AO604">
        <v>5.3957673907279897</v>
      </c>
      <c r="AP604">
        <v>0.71982800000000002</v>
      </c>
    </row>
    <row r="605" spans="1:42" x14ac:dyDescent="0.45">
      <c r="A605" t="s">
        <v>825</v>
      </c>
      <c r="B605" t="s">
        <v>44</v>
      </c>
      <c r="C605">
        <v>100</v>
      </c>
      <c r="D605">
        <v>410</v>
      </c>
      <c r="E605">
        <v>363</v>
      </c>
      <c r="F605">
        <v>80</v>
      </c>
      <c r="G605">
        <v>54</v>
      </c>
      <c r="H605">
        <v>19</v>
      </c>
      <c r="I605">
        <v>2</v>
      </c>
      <c r="J605">
        <v>5</v>
      </c>
      <c r="K605">
        <v>48</v>
      </c>
      <c r="L605">
        <v>37</v>
      </c>
      <c r="M605">
        <v>40</v>
      </c>
      <c r="N605">
        <v>0</v>
      </c>
      <c r="O605">
        <v>105</v>
      </c>
      <c r="P605">
        <v>4</v>
      </c>
      <c r="Q605">
        <v>2</v>
      </c>
      <c r="R605">
        <v>1</v>
      </c>
      <c r="S605">
        <v>10</v>
      </c>
      <c r="T605">
        <v>3</v>
      </c>
      <c r="U605">
        <v>1</v>
      </c>
      <c r="V605">
        <v>0.220386</v>
      </c>
      <c r="W605">
        <v>9.7560999999999995E-2</v>
      </c>
      <c r="X605">
        <v>0.25609799999999999</v>
      </c>
      <c r="Y605">
        <v>0.38095200000000001</v>
      </c>
      <c r="Z605">
        <v>0.303178</v>
      </c>
      <c r="AA605">
        <v>0.325069</v>
      </c>
      <c r="AB605">
        <v>0.28162999999999999</v>
      </c>
      <c r="AC605">
        <v>0.628247</v>
      </c>
      <c r="AD605">
        <v>0.104683</v>
      </c>
      <c r="AE605">
        <v>4.3234500000000002</v>
      </c>
      <c r="AF605">
        <v>0.29411799999999999</v>
      </c>
      <c r="AH605">
        <v>-0.57718000000000003</v>
      </c>
      <c r="AI605">
        <v>37.444400000000002</v>
      </c>
      <c r="AJ605">
        <v>-12.511699999999999</v>
      </c>
      <c r="AK605">
        <v>73.834100000000007</v>
      </c>
      <c r="AL605">
        <v>-0.57718000000000003</v>
      </c>
      <c r="AM605">
        <v>2.2000000000000002</v>
      </c>
      <c r="AN605">
        <v>-13.431594133377001</v>
      </c>
      <c r="AO605">
        <v>6.71940016746521</v>
      </c>
      <c r="AP605">
        <v>0.71928700000000001</v>
      </c>
    </row>
    <row r="606" spans="1:42" x14ac:dyDescent="0.45">
      <c r="A606" t="s">
        <v>826</v>
      </c>
      <c r="B606" t="s">
        <v>113</v>
      </c>
      <c r="C606">
        <v>101</v>
      </c>
      <c r="D606">
        <v>414</v>
      </c>
      <c r="E606">
        <v>387</v>
      </c>
      <c r="F606">
        <v>95</v>
      </c>
      <c r="G606">
        <v>65</v>
      </c>
      <c r="H606">
        <v>22</v>
      </c>
      <c r="I606">
        <v>1</v>
      </c>
      <c r="J606">
        <v>7</v>
      </c>
      <c r="K606">
        <v>42</v>
      </c>
      <c r="L606">
        <v>46</v>
      </c>
      <c r="M606">
        <v>21</v>
      </c>
      <c r="N606">
        <v>1</v>
      </c>
      <c r="O606">
        <v>81</v>
      </c>
      <c r="P606">
        <v>2</v>
      </c>
      <c r="Q606">
        <v>3</v>
      </c>
      <c r="R606">
        <v>1</v>
      </c>
      <c r="S606">
        <v>12</v>
      </c>
      <c r="T606">
        <v>3</v>
      </c>
      <c r="U606">
        <v>2</v>
      </c>
      <c r="V606">
        <v>0.245478</v>
      </c>
      <c r="W606">
        <v>5.0724600000000002E-2</v>
      </c>
      <c r="X606">
        <v>0.19565199999999999</v>
      </c>
      <c r="Y606">
        <v>0.25925900000000002</v>
      </c>
      <c r="Z606">
        <v>0.28571400000000002</v>
      </c>
      <c r="AA606">
        <v>0.361757</v>
      </c>
      <c r="AB606">
        <v>0.28081400000000001</v>
      </c>
      <c r="AC606">
        <v>0.64747100000000002</v>
      </c>
      <c r="AD606">
        <v>0.11627899999999999</v>
      </c>
      <c r="AE606">
        <v>3.3218700000000001</v>
      </c>
      <c r="AF606">
        <v>0.29139100000000001</v>
      </c>
      <c r="AH606">
        <v>-0.91450200000000004</v>
      </c>
      <c r="AI606">
        <v>37.5289</v>
      </c>
      <c r="AJ606">
        <v>-12.9146</v>
      </c>
      <c r="AK606">
        <v>80.261700000000005</v>
      </c>
      <c r="AL606">
        <v>-0.91450200000000004</v>
      </c>
      <c r="AM606">
        <v>2.2999999999999998</v>
      </c>
      <c r="AN606">
        <v>-10.7058417201042</v>
      </c>
      <c r="AO606">
        <v>3.8211640119552599</v>
      </c>
      <c r="AP606">
        <v>0.71563500000000002</v>
      </c>
    </row>
    <row r="607" spans="1:42" x14ac:dyDescent="0.45">
      <c r="A607" t="s">
        <v>827</v>
      </c>
      <c r="B607" t="s">
        <v>40</v>
      </c>
      <c r="C607">
        <v>89</v>
      </c>
      <c r="D607">
        <v>277</v>
      </c>
      <c r="E607">
        <v>250</v>
      </c>
      <c r="F607">
        <v>61</v>
      </c>
      <c r="G607">
        <v>40</v>
      </c>
      <c r="H607">
        <v>11</v>
      </c>
      <c r="I607">
        <v>1</v>
      </c>
      <c r="J607">
        <v>9</v>
      </c>
      <c r="K607">
        <v>28</v>
      </c>
      <c r="L607">
        <v>32</v>
      </c>
      <c r="M607">
        <v>20</v>
      </c>
      <c r="N607">
        <v>0</v>
      </c>
      <c r="O607">
        <v>71</v>
      </c>
      <c r="P607">
        <v>6</v>
      </c>
      <c r="Q607">
        <v>1</v>
      </c>
      <c r="R607">
        <v>0</v>
      </c>
      <c r="S607">
        <v>3</v>
      </c>
      <c r="T607">
        <v>1</v>
      </c>
      <c r="U607">
        <v>1</v>
      </c>
      <c r="V607">
        <v>0.24399999999999999</v>
      </c>
      <c r="W607">
        <v>7.2202199999999994E-2</v>
      </c>
      <c r="X607">
        <v>0.25631799999999999</v>
      </c>
      <c r="Y607">
        <v>0.28169</v>
      </c>
      <c r="Z607">
        <v>0.314079</v>
      </c>
      <c r="AA607">
        <v>0.40400000000000003</v>
      </c>
      <c r="AB607">
        <v>0.31358399999999997</v>
      </c>
      <c r="AC607">
        <v>0.71807900000000002</v>
      </c>
      <c r="AD607">
        <v>0.16</v>
      </c>
      <c r="AE607">
        <v>2.95574</v>
      </c>
      <c r="AF607">
        <v>0.30409399999999998</v>
      </c>
      <c r="AH607">
        <v>-0.73061600000000004</v>
      </c>
      <c r="AI607">
        <v>32.648600000000002</v>
      </c>
      <c r="AJ607">
        <v>-1.10219</v>
      </c>
      <c r="AK607">
        <v>94.215699999999998</v>
      </c>
      <c r="AL607">
        <v>-0.73061600000000004</v>
      </c>
      <c r="AM607">
        <v>-0.6</v>
      </c>
      <c r="AN607">
        <v>-2.6504340171813898</v>
      </c>
      <c r="AO607">
        <v>0.41778361797332703</v>
      </c>
      <c r="AP607">
        <v>0.71552499999999997</v>
      </c>
    </row>
    <row r="608" spans="1:42" x14ac:dyDescent="0.45">
      <c r="A608" t="s">
        <v>828</v>
      </c>
      <c r="B608" t="s">
        <v>113</v>
      </c>
      <c r="C608">
        <v>91</v>
      </c>
      <c r="D608">
        <v>347</v>
      </c>
      <c r="E608">
        <v>316</v>
      </c>
      <c r="F608">
        <v>65</v>
      </c>
      <c r="G608">
        <v>43</v>
      </c>
      <c r="H608">
        <v>15</v>
      </c>
      <c r="I608">
        <v>0</v>
      </c>
      <c r="J608">
        <v>7</v>
      </c>
      <c r="K608">
        <v>33</v>
      </c>
      <c r="L608">
        <v>37</v>
      </c>
      <c r="M608">
        <v>25</v>
      </c>
      <c r="N608">
        <v>0</v>
      </c>
      <c r="O608">
        <v>108</v>
      </c>
      <c r="P608">
        <v>5</v>
      </c>
      <c r="Q608">
        <v>1</v>
      </c>
      <c r="R608">
        <v>0</v>
      </c>
      <c r="S608">
        <v>8</v>
      </c>
      <c r="T608">
        <v>0</v>
      </c>
      <c r="U608">
        <v>1</v>
      </c>
      <c r="V608">
        <v>0.20569599999999999</v>
      </c>
      <c r="W608">
        <v>7.2046100000000002E-2</v>
      </c>
      <c r="X608">
        <v>0.31123899999999999</v>
      </c>
      <c r="Y608">
        <v>0.23148099999999999</v>
      </c>
      <c r="Z608">
        <v>0.27377499999999999</v>
      </c>
      <c r="AA608">
        <v>0.31962000000000002</v>
      </c>
      <c r="AB608">
        <v>0.26415499999999997</v>
      </c>
      <c r="AC608">
        <v>0.59339500000000001</v>
      </c>
      <c r="AD608">
        <v>0.113924</v>
      </c>
      <c r="AE608">
        <v>1.76593</v>
      </c>
      <c r="AF608">
        <v>0.28712900000000002</v>
      </c>
      <c r="AH608">
        <v>-0.98455199999999998</v>
      </c>
      <c r="AI608">
        <v>26.654599999999999</v>
      </c>
      <c r="AJ608">
        <v>-15.625299999999999</v>
      </c>
      <c r="AK608">
        <v>68.715199999999996</v>
      </c>
      <c r="AL608">
        <v>-0.98455199999999998</v>
      </c>
      <c r="AM608">
        <v>3</v>
      </c>
      <c r="AN608">
        <v>-13.992105185985499</v>
      </c>
      <c r="AO608">
        <v>9.3749265670776296</v>
      </c>
      <c r="AP608">
        <v>0.71482500000000004</v>
      </c>
    </row>
    <row r="609" spans="1:42" x14ac:dyDescent="0.45">
      <c r="A609" t="s">
        <v>829</v>
      </c>
      <c r="B609" t="s">
        <v>34</v>
      </c>
      <c r="C609">
        <v>84</v>
      </c>
      <c r="D609">
        <v>286</v>
      </c>
      <c r="E609">
        <v>263</v>
      </c>
      <c r="F609">
        <v>62</v>
      </c>
      <c r="G609">
        <v>44</v>
      </c>
      <c r="H609">
        <v>11</v>
      </c>
      <c r="I609">
        <v>0</v>
      </c>
      <c r="J609">
        <v>7</v>
      </c>
      <c r="K609">
        <v>29</v>
      </c>
      <c r="L609">
        <v>30</v>
      </c>
      <c r="M609">
        <v>16</v>
      </c>
      <c r="N609">
        <v>0</v>
      </c>
      <c r="O609">
        <v>76</v>
      </c>
      <c r="P609">
        <v>4</v>
      </c>
      <c r="Q609">
        <v>2</v>
      </c>
      <c r="R609">
        <v>1</v>
      </c>
      <c r="S609">
        <v>7</v>
      </c>
      <c r="T609">
        <v>3</v>
      </c>
      <c r="U609">
        <v>1</v>
      </c>
      <c r="V609">
        <v>0.23574100000000001</v>
      </c>
      <c r="W609">
        <v>5.5944099999999997E-2</v>
      </c>
      <c r="X609">
        <v>0.26573400000000003</v>
      </c>
      <c r="Y609">
        <v>0.21052599999999999</v>
      </c>
      <c r="Z609">
        <v>0.287719</v>
      </c>
      <c r="AA609">
        <v>0.35741400000000001</v>
      </c>
      <c r="AB609">
        <v>0.28273700000000002</v>
      </c>
      <c r="AC609">
        <v>0.64513399999999999</v>
      </c>
      <c r="AD609">
        <v>0.121673</v>
      </c>
      <c r="AE609">
        <v>3.25284</v>
      </c>
      <c r="AF609">
        <v>0.30219800000000002</v>
      </c>
      <c r="AH609">
        <v>-0.31520599999999999</v>
      </c>
      <c r="AI609">
        <v>26.3827</v>
      </c>
      <c r="AJ609">
        <v>-8.4647600000000001</v>
      </c>
      <c r="AK609">
        <v>79.317999999999998</v>
      </c>
      <c r="AL609">
        <v>-0.31520599999999999</v>
      </c>
      <c r="AM609">
        <v>-0.4</v>
      </c>
      <c r="AN609">
        <v>-7.4026726484298697</v>
      </c>
      <c r="AO609">
        <v>4.8542619645595497</v>
      </c>
      <c r="AP609">
        <v>0.71451900000000002</v>
      </c>
    </row>
    <row r="610" spans="1:42" x14ac:dyDescent="0.45">
      <c r="A610" t="s">
        <v>830</v>
      </c>
      <c r="B610" t="s">
        <v>32</v>
      </c>
      <c r="C610">
        <v>104</v>
      </c>
      <c r="D610">
        <v>433</v>
      </c>
      <c r="E610">
        <v>391</v>
      </c>
      <c r="F610">
        <v>87</v>
      </c>
      <c r="G610">
        <v>59</v>
      </c>
      <c r="H610">
        <v>15</v>
      </c>
      <c r="I610">
        <v>1</v>
      </c>
      <c r="J610">
        <v>12</v>
      </c>
      <c r="K610">
        <v>48</v>
      </c>
      <c r="L610">
        <v>57</v>
      </c>
      <c r="M610">
        <v>28</v>
      </c>
      <c r="N610">
        <v>0</v>
      </c>
      <c r="O610">
        <v>132</v>
      </c>
      <c r="P610">
        <v>11</v>
      </c>
      <c r="Q610">
        <v>3</v>
      </c>
      <c r="R610">
        <v>0</v>
      </c>
      <c r="S610">
        <v>10</v>
      </c>
      <c r="T610">
        <v>11</v>
      </c>
      <c r="U610">
        <v>5</v>
      </c>
      <c r="V610">
        <v>0.22250600000000001</v>
      </c>
      <c r="W610">
        <v>6.4665100000000003E-2</v>
      </c>
      <c r="X610">
        <v>0.30485000000000001</v>
      </c>
      <c r="Y610">
        <v>0.212121</v>
      </c>
      <c r="Z610">
        <v>0.290993</v>
      </c>
      <c r="AA610">
        <v>0.35805599999999999</v>
      </c>
      <c r="AB610">
        <v>0.28594799999999998</v>
      </c>
      <c r="AC610">
        <v>0.64904899999999999</v>
      </c>
      <c r="AD610">
        <v>0.13555</v>
      </c>
      <c r="AE610">
        <v>4.9678899999999997</v>
      </c>
      <c r="AF610">
        <v>0.3</v>
      </c>
      <c r="AH610">
        <v>-0.66549199999999997</v>
      </c>
      <c r="AI610">
        <v>41.0976</v>
      </c>
      <c r="AJ610">
        <v>-11.661</v>
      </c>
      <c r="AK610">
        <v>77.792500000000004</v>
      </c>
      <c r="AL610">
        <v>-0.66549199999999997</v>
      </c>
      <c r="AM610">
        <v>3.4</v>
      </c>
      <c r="AN610">
        <v>-12.5780975818634</v>
      </c>
      <c r="AO610">
        <v>4.9909759759902901</v>
      </c>
      <c r="AP610">
        <v>0.71450899999999995</v>
      </c>
    </row>
    <row r="611" spans="1:42" x14ac:dyDescent="0.45">
      <c r="A611" t="s">
        <v>831</v>
      </c>
      <c r="B611" t="s">
        <v>196</v>
      </c>
      <c r="C611">
        <v>87</v>
      </c>
      <c r="D611">
        <v>379</v>
      </c>
      <c r="E611">
        <v>335</v>
      </c>
      <c r="F611">
        <v>69</v>
      </c>
      <c r="G611">
        <v>46</v>
      </c>
      <c r="H611">
        <v>15</v>
      </c>
      <c r="I611">
        <v>2</v>
      </c>
      <c r="J611">
        <v>6</v>
      </c>
      <c r="K611">
        <v>44</v>
      </c>
      <c r="L611">
        <v>34</v>
      </c>
      <c r="M611">
        <v>30</v>
      </c>
      <c r="N611">
        <v>0</v>
      </c>
      <c r="O611">
        <v>109</v>
      </c>
      <c r="P611">
        <v>8</v>
      </c>
      <c r="Q611">
        <v>3</v>
      </c>
      <c r="R611">
        <v>3</v>
      </c>
      <c r="S611">
        <v>5</v>
      </c>
      <c r="T611">
        <v>20</v>
      </c>
      <c r="U611">
        <v>3</v>
      </c>
      <c r="V611">
        <v>0.20596999999999999</v>
      </c>
      <c r="W611">
        <v>7.9155699999999996E-2</v>
      </c>
      <c r="X611">
        <v>0.28759899999999999</v>
      </c>
      <c r="Y611">
        <v>0.275229</v>
      </c>
      <c r="Z611">
        <v>0.28457399999999999</v>
      </c>
      <c r="AA611">
        <v>0.31641799999999998</v>
      </c>
      <c r="AB611">
        <v>0.26888400000000001</v>
      </c>
      <c r="AC611">
        <v>0.60099199999999997</v>
      </c>
      <c r="AD611">
        <v>0.110448</v>
      </c>
      <c r="AE611">
        <v>7.1357600000000003</v>
      </c>
      <c r="AF611">
        <v>0.28251100000000001</v>
      </c>
      <c r="AH611">
        <v>2.0865399999999998</v>
      </c>
      <c r="AI611">
        <v>30.601299999999998</v>
      </c>
      <c r="AJ611">
        <v>-15.5776</v>
      </c>
      <c r="AK611">
        <v>72.055499999999995</v>
      </c>
      <c r="AL611">
        <v>2.0865399999999998</v>
      </c>
      <c r="AM611">
        <v>3.5</v>
      </c>
      <c r="AN611">
        <v>-10.603663444519</v>
      </c>
      <c r="AO611">
        <v>4.8925632238387999</v>
      </c>
      <c r="AP611">
        <v>0.71412100000000001</v>
      </c>
    </row>
    <row r="612" spans="1:42" x14ac:dyDescent="0.45">
      <c r="A612" t="s">
        <v>832</v>
      </c>
      <c r="B612" t="s">
        <v>58</v>
      </c>
      <c r="C612">
        <v>113</v>
      </c>
      <c r="D612">
        <v>422</v>
      </c>
      <c r="E612">
        <v>378</v>
      </c>
      <c r="F612">
        <v>81</v>
      </c>
      <c r="G612">
        <v>59</v>
      </c>
      <c r="H612">
        <v>16</v>
      </c>
      <c r="I612">
        <v>1</v>
      </c>
      <c r="J612">
        <v>5</v>
      </c>
      <c r="K612">
        <v>49</v>
      </c>
      <c r="L612">
        <v>45</v>
      </c>
      <c r="M612">
        <v>29</v>
      </c>
      <c r="N612">
        <v>0</v>
      </c>
      <c r="O612">
        <v>127</v>
      </c>
      <c r="P612">
        <v>11</v>
      </c>
      <c r="Q612">
        <v>3</v>
      </c>
      <c r="R612">
        <v>1</v>
      </c>
      <c r="S612">
        <v>9</v>
      </c>
      <c r="T612">
        <v>29</v>
      </c>
      <c r="U612">
        <v>3</v>
      </c>
      <c r="V612">
        <v>0.214286</v>
      </c>
      <c r="W612">
        <v>6.8720400000000001E-2</v>
      </c>
      <c r="X612">
        <v>0.30094799999999999</v>
      </c>
      <c r="Y612">
        <v>0.22834599999999999</v>
      </c>
      <c r="Z612">
        <v>0.28741100000000003</v>
      </c>
      <c r="AA612">
        <v>0.30158699999999999</v>
      </c>
      <c r="AB612">
        <v>0.26538299999999998</v>
      </c>
      <c r="AC612">
        <v>0.58899800000000002</v>
      </c>
      <c r="AD612">
        <v>8.7301599999999993E-2</v>
      </c>
      <c r="AE612">
        <v>7.1104799999999999</v>
      </c>
      <c r="AF612">
        <v>0.30522100000000002</v>
      </c>
      <c r="AH612">
        <v>3.7709600000000001</v>
      </c>
      <c r="AI612">
        <v>32.846200000000003</v>
      </c>
      <c r="AJ612">
        <v>-18.571999999999999</v>
      </c>
      <c r="AK612">
        <v>66.385999999999996</v>
      </c>
      <c r="AL612">
        <v>3.7709600000000001</v>
      </c>
      <c r="AM612">
        <v>4.5</v>
      </c>
      <c r="AN612">
        <v>-13.225770235061599</v>
      </c>
      <c r="AO612">
        <v>6.0505584478378296</v>
      </c>
      <c r="AP612">
        <v>0.71375900000000003</v>
      </c>
    </row>
    <row r="613" spans="1:42" x14ac:dyDescent="0.45">
      <c r="A613" t="s">
        <v>833</v>
      </c>
      <c r="B613" t="s">
        <v>56</v>
      </c>
      <c r="C613">
        <v>107</v>
      </c>
      <c r="D613">
        <v>413</v>
      </c>
      <c r="E613">
        <v>373</v>
      </c>
      <c r="F613">
        <v>87</v>
      </c>
      <c r="G613">
        <v>54</v>
      </c>
      <c r="H613">
        <v>23</v>
      </c>
      <c r="I613">
        <v>1</v>
      </c>
      <c r="J613">
        <v>9</v>
      </c>
      <c r="K613">
        <v>42</v>
      </c>
      <c r="L613">
        <v>46</v>
      </c>
      <c r="M613">
        <v>31</v>
      </c>
      <c r="N613">
        <v>0</v>
      </c>
      <c r="O613">
        <v>97</v>
      </c>
      <c r="P613">
        <v>6</v>
      </c>
      <c r="Q613">
        <v>3</v>
      </c>
      <c r="R613">
        <v>0</v>
      </c>
      <c r="S613">
        <v>11</v>
      </c>
      <c r="T613">
        <v>3</v>
      </c>
      <c r="U613">
        <v>3</v>
      </c>
      <c r="V613">
        <v>0.23324400000000001</v>
      </c>
      <c r="W613">
        <v>7.5060500000000002E-2</v>
      </c>
      <c r="X613">
        <v>0.23486699999999999</v>
      </c>
      <c r="Y613">
        <v>0.31958799999999998</v>
      </c>
      <c r="Z613">
        <v>0.30024200000000001</v>
      </c>
      <c r="AA613">
        <v>0.37265399999999999</v>
      </c>
      <c r="AB613">
        <v>0.29491099999999998</v>
      </c>
      <c r="AC613">
        <v>0.67289600000000005</v>
      </c>
      <c r="AD613">
        <v>0.13941000000000001</v>
      </c>
      <c r="AE613">
        <v>3.05701</v>
      </c>
      <c r="AF613">
        <v>0.28888900000000001</v>
      </c>
      <c r="AH613">
        <v>-1.3673999999999999</v>
      </c>
      <c r="AI613">
        <v>42.273600000000002</v>
      </c>
      <c r="AJ613">
        <v>-8.0480099999999997</v>
      </c>
      <c r="AK613">
        <v>81.273399999999995</v>
      </c>
      <c r="AL613">
        <v>-1.3673999999999999</v>
      </c>
      <c r="AM613">
        <v>-0.8</v>
      </c>
      <c r="AN613">
        <v>-10.634472131729099</v>
      </c>
      <c r="AO613">
        <v>3.7524692416191101</v>
      </c>
      <c r="AP613">
        <v>0.71251500000000001</v>
      </c>
    </row>
    <row r="614" spans="1:42" x14ac:dyDescent="0.45">
      <c r="A614" t="s">
        <v>834</v>
      </c>
      <c r="B614" t="s">
        <v>63</v>
      </c>
      <c r="C614">
        <v>97</v>
      </c>
      <c r="D614">
        <v>373</v>
      </c>
      <c r="E614">
        <v>322</v>
      </c>
      <c r="F614">
        <v>68</v>
      </c>
      <c r="G614">
        <v>44</v>
      </c>
      <c r="H614">
        <v>14</v>
      </c>
      <c r="I614">
        <v>2</v>
      </c>
      <c r="J614">
        <v>8</v>
      </c>
      <c r="K614">
        <v>41</v>
      </c>
      <c r="L614">
        <v>43</v>
      </c>
      <c r="M614">
        <v>39</v>
      </c>
      <c r="N614">
        <v>0</v>
      </c>
      <c r="O614">
        <v>116</v>
      </c>
      <c r="P614">
        <v>8</v>
      </c>
      <c r="Q614">
        <v>3</v>
      </c>
      <c r="R614">
        <v>1</v>
      </c>
      <c r="S614">
        <v>2</v>
      </c>
      <c r="T614">
        <v>10</v>
      </c>
      <c r="U614">
        <v>4</v>
      </c>
      <c r="V614">
        <v>0.21118000000000001</v>
      </c>
      <c r="W614">
        <v>0.104558</v>
      </c>
      <c r="X614">
        <v>0.31099199999999999</v>
      </c>
      <c r="Y614">
        <v>0.33620699999999998</v>
      </c>
      <c r="Z614">
        <v>0.30914000000000003</v>
      </c>
      <c r="AA614">
        <v>0.341615</v>
      </c>
      <c r="AB614">
        <v>0.291298</v>
      </c>
      <c r="AC614">
        <v>0.65075499999999997</v>
      </c>
      <c r="AD614">
        <v>0.130435</v>
      </c>
      <c r="AE614">
        <v>5.4077999999999999</v>
      </c>
      <c r="AF614">
        <v>0.29850700000000002</v>
      </c>
      <c r="AH614">
        <v>-0.38947799999999999</v>
      </c>
      <c r="AI614">
        <v>37.060200000000002</v>
      </c>
      <c r="AJ614">
        <v>-8.3876299999999997</v>
      </c>
      <c r="AK614">
        <v>80.187899999999999</v>
      </c>
      <c r="AL614">
        <v>-0.38947799999999999</v>
      </c>
      <c r="AM614">
        <v>2.6</v>
      </c>
      <c r="AN614">
        <v>-9.5444771647453308</v>
      </c>
      <c r="AO614">
        <v>3.9705172777175899</v>
      </c>
      <c r="AP614">
        <v>0.71141200000000004</v>
      </c>
    </row>
    <row r="615" spans="1:42" x14ac:dyDescent="0.45">
      <c r="A615" t="s">
        <v>835</v>
      </c>
      <c r="B615" t="s">
        <v>215</v>
      </c>
      <c r="C615">
        <v>102</v>
      </c>
      <c r="D615">
        <v>398</v>
      </c>
      <c r="E615">
        <v>353</v>
      </c>
      <c r="F615">
        <v>83</v>
      </c>
      <c r="G615">
        <v>50</v>
      </c>
      <c r="H615">
        <v>15</v>
      </c>
      <c r="I615">
        <v>1</v>
      </c>
      <c r="J615">
        <v>17</v>
      </c>
      <c r="K615">
        <v>44</v>
      </c>
      <c r="L615">
        <v>55</v>
      </c>
      <c r="M615">
        <v>29</v>
      </c>
      <c r="N615">
        <v>1</v>
      </c>
      <c r="O615">
        <v>123</v>
      </c>
      <c r="P615">
        <v>14</v>
      </c>
      <c r="Q615">
        <v>2</v>
      </c>
      <c r="R615">
        <v>0</v>
      </c>
      <c r="S615">
        <v>11</v>
      </c>
      <c r="T615">
        <v>3</v>
      </c>
      <c r="U615">
        <v>2</v>
      </c>
      <c r="V615">
        <v>0.235127</v>
      </c>
      <c r="W615">
        <v>7.2864300000000007E-2</v>
      </c>
      <c r="X615">
        <v>0.30904500000000001</v>
      </c>
      <c r="Y615">
        <v>0.23577200000000001</v>
      </c>
      <c r="Z615">
        <v>0.316583</v>
      </c>
      <c r="AA615">
        <v>0.42776199999999998</v>
      </c>
      <c r="AB615">
        <v>0.32259700000000002</v>
      </c>
      <c r="AC615">
        <v>0.74434500000000003</v>
      </c>
      <c r="AD615">
        <v>0.192635</v>
      </c>
      <c r="AE615">
        <v>3.3870900000000002</v>
      </c>
      <c r="AF615">
        <v>0.306977</v>
      </c>
      <c r="AH615">
        <v>-0.95302699999999996</v>
      </c>
      <c r="AI615">
        <v>49.889699999999998</v>
      </c>
      <c r="AJ615">
        <v>1.3957200000000001</v>
      </c>
      <c r="AK615">
        <v>104.355</v>
      </c>
      <c r="AL615">
        <v>-0.95302699999999996</v>
      </c>
      <c r="AM615">
        <v>-0.2</v>
      </c>
      <c r="AN615">
        <v>1.1240225434303199</v>
      </c>
      <c r="AO615">
        <v>-7.5118753463029799</v>
      </c>
      <c r="AP615">
        <v>0.71098799999999995</v>
      </c>
    </row>
    <row r="616" spans="1:42" x14ac:dyDescent="0.45">
      <c r="A616" t="s">
        <v>836</v>
      </c>
      <c r="B616" t="s">
        <v>25</v>
      </c>
      <c r="C616">
        <v>93</v>
      </c>
      <c r="D616">
        <v>307</v>
      </c>
      <c r="E616">
        <v>264</v>
      </c>
      <c r="F616">
        <v>54</v>
      </c>
      <c r="G616">
        <v>33</v>
      </c>
      <c r="H616">
        <v>12</v>
      </c>
      <c r="I616">
        <v>1</v>
      </c>
      <c r="J616">
        <v>8</v>
      </c>
      <c r="K616">
        <v>34</v>
      </c>
      <c r="L616">
        <v>34</v>
      </c>
      <c r="M616">
        <v>39</v>
      </c>
      <c r="N616">
        <v>0</v>
      </c>
      <c r="O616">
        <v>80</v>
      </c>
      <c r="P616">
        <v>2</v>
      </c>
      <c r="Q616">
        <v>2</v>
      </c>
      <c r="R616">
        <v>0</v>
      </c>
      <c r="S616">
        <v>5</v>
      </c>
      <c r="T616">
        <v>3</v>
      </c>
      <c r="U616">
        <v>1</v>
      </c>
      <c r="V616">
        <v>0.204545</v>
      </c>
      <c r="W616">
        <v>0.12703600000000001</v>
      </c>
      <c r="X616">
        <v>0.26058599999999998</v>
      </c>
      <c r="Y616">
        <v>0.48749999999999999</v>
      </c>
      <c r="Z616">
        <v>0.309446</v>
      </c>
      <c r="AA616">
        <v>0.34848499999999999</v>
      </c>
      <c r="AB616">
        <v>0.29394999999999999</v>
      </c>
      <c r="AC616">
        <v>0.65793100000000004</v>
      </c>
      <c r="AD616">
        <v>0.14393900000000001</v>
      </c>
      <c r="AE616">
        <v>3.8693300000000002</v>
      </c>
      <c r="AF616">
        <v>0.25842700000000002</v>
      </c>
      <c r="AH616">
        <v>-0.39225700000000002</v>
      </c>
      <c r="AI616">
        <v>31.178799999999999</v>
      </c>
      <c r="AJ616">
        <v>-6.2274000000000003</v>
      </c>
      <c r="AK616">
        <v>86.852099999999993</v>
      </c>
      <c r="AL616">
        <v>-0.39225700000000002</v>
      </c>
      <c r="AM616">
        <v>0.8</v>
      </c>
      <c r="AN616">
        <v>-5.2286972701549503</v>
      </c>
      <c r="AO616">
        <v>1.9280129075050301</v>
      </c>
      <c r="AP616">
        <v>0.71062899999999996</v>
      </c>
    </row>
    <row r="617" spans="1:42" x14ac:dyDescent="0.45">
      <c r="A617" t="s">
        <v>837</v>
      </c>
      <c r="B617" t="s">
        <v>215</v>
      </c>
      <c r="C617">
        <v>109</v>
      </c>
      <c r="D617">
        <v>448</v>
      </c>
      <c r="E617">
        <v>408</v>
      </c>
      <c r="F617">
        <v>93</v>
      </c>
      <c r="G617">
        <v>50</v>
      </c>
      <c r="H617">
        <v>19</v>
      </c>
      <c r="I617">
        <v>2</v>
      </c>
      <c r="J617">
        <v>22</v>
      </c>
      <c r="K617">
        <v>58</v>
      </c>
      <c r="L617">
        <v>67</v>
      </c>
      <c r="M617">
        <v>32</v>
      </c>
      <c r="N617">
        <v>1</v>
      </c>
      <c r="O617">
        <v>149</v>
      </c>
      <c r="P617">
        <v>6</v>
      </c>
      <c r="Q617">
        <v>2</v>
      </c>
      <c r="R617">
        <v>0</v>
      </c>
      <c r="S617">
        <v>9</v>
      </c>
      <c r="T617">
        <v>6</v>
      </c>
      <c r="U617">
        <v>2</v>
      </c>
      <c r="V617">
        <v>0.227941</v>
      </c>
      <c r="W617">
        <v>7.1428599999999995E-2</v>
      </c>
      <c r="X617">
        <v>0.33258900000000002</v>
      </c>
      <c r="Y617">
        <v>0.21476500000000001</v>
      </c>
      <c r="Z617">
        <v>0.29241099999999998</v>
      </c>
      <c r="AA617">
        <v>0.44607799999999997</v>
      </c>
      <c r="AB617">
        <v>0.31524600000000003</v>
      </c>
      <c r="AC617">
        <v>0.73848899999999995</v>
      </c>
      <c r="AD617">
        <v>0.218137</v>
      </c>
      <c r="AE617">
        <v>5.0399099999999999</v>
      </c>
      <c r="AF617">
        <v>0.29707099999999997</v>
      </c>
      <c r="AH617">
        <v>-0.314502</v>
      </c>
      <c r="AI617">
        <v>53.4223</v>
      </c>
      <c r="AJ617">
        <v>-1.16391</v>
      </c>
      <c r="AK617">
        <v>97.631799999999998</v>
      </c>
      <c r="AL617">
        <v>-0.314502</v>
      </c>
      <c r="AM617">
        <v>-1.6</v>
      </c>
      <c r="AN617">
        <v>-1.58573406934738</v>
      </c>
      <c r="AO617">
        <v>-6.5382715463638297</v>
      </c>
      <c r="AP617">
        <v>0.707206</v>
      </c>
    </row>
    <row r="618" spans="1:42" x14ac:dyDescent="0.45">
      <c r="A618" t="s">
        <v>838</v>
      </c>
      <c r="B618" t="s">
        <v>149</v>
      </c>
      <c r="C618">
        <v>114</v>
      </c>
      <c r="D618">
        <v>523</v>
      </c>
      <c r="E618">
        <v>454</v>
      </c>
      <c r="F618">
        <v>109</v>
      </c>
      <c r="G618">
        <v>86</v>
      </c>
      <c r="H618">
        <v>19</v>
      </c>
      <c r="I618">
        <v>0</v>
      </c>
      <c r="J618">
        <v>4</v>
      </c>
      <c r="K618">
        <v>61</v>
      </c>
      <c r="L618">
        <v>45</v>
      </c>
      <c r="M618">
        <v>48</v>
      </c>
      <c r="N618">
        <v>0</v>
      </c>
      <c r="O618">
        <v>105</v>
      </c>
      <c r="P618">
        <v>7</v>
      </c>
      <c r="Q618">
        <v>2</v>
      </c>
      <c r="R618">
        <v>12</v>
      </c>
      <c r="S618">
        <v>8</v>
      </c>
      <c r="T618">
        <v>13</v>
      </c>
      <c r="U618">
        <v>5</v>
      </c>
      <c r="V618">
        <v>0.240088</v>
      </c>
      <c r="W618">
        <v>9.1778200000000004E-2</v>
      </c>
      <c r="X618">
        <v>0.200765</v>
      </c>
      <c r="Y618">
        <v>0.45714300000000002</v>
      </c>
      <c r="Z618">
        <v>0.32093899999999997</v>
      </c>
      <c r="AA618">
        <v>0.30836999999999998</v>
      </c>
      <c r="AB618">
        <v>0.28577599999999997</v>
      </c>
      <c r="AC618">
        <v>0.62930900000000001</v>
      </c>
      <c r="AD618">
        <v>6.8281900000000006E-2</v>
      </c>
      <c r="AE618">
        <v>4.2517899999999997</v>
      </c>
      <c r="AF618">
        <v>0.30259399999999997</v>
      </c>
      <c r="AH618">
        <v>-0.59681300000000004</v>
      </c>
      <c r="AI618">
        <v>49.564999999999998</v>
      </c>
      <c r="AJ618">
        <v>-14.1595</v>
      </c>
      <c r="AK618">
        <v>75.318299999999994</v>
      </c>
      <c r="AL618">
        <v>-0.59681300000000004</v>
      </c>
      <c r="AM618">
        <v>3.9</v>
      </c>
      <c r="AN618">
        <v>-16.588540434837299</v>
      </c>
      <c r="AO618">
        <v>5.8216638565063397</v>
      </c>
      <c r="AP618">
        <v>0.70319799999999999</v>
      </c>
    </row>
    <row r="619" spans="1:42" x14ac:dyDescent="0.45">
      <c r="A619" t="s">
        <v>839</v>
      </c>
      <c r="B619" t="s">
        <v>40</v>
      </c>
      <c r="C619">
        <v>126</v>
      </c>
      <c r="D619">
        <v>542</v>
      </c>
      <c r="E619">
        <v>487</v>
      </c>
      <c r="F619">
        <v>109</v>
      </c>
      <c r="G619">
        <v>86</v>
      </c>
      <c r="H619">
        <v>17</v>
      </c>
      <c r="I619">
        <v>2</v>
      </c>
      <c r="J619">
        <v>4</v>
      </c>
      <c r="K619">
        <v>57</v>
      </c>
      <c r="L619">
        <v>42</v>
      </c>
      <c r="M619">
        <v>49</v>
      </c>
      <c r="N619">
        <v>0</v>
      </c>
      <c r="O619">
        <v>126</v>
      </c>
      <c r="P619">
        <v>2</v>
      </c>
      <c r="Q619">
        <v>3</v>
      </c>
      <c r="R619">
        <v>1</v>
      </c>
      <c r="S619">
        <v>8</v>
      </c>
      <c r="T619">
        <v>8</v>
      </c>
      <c r="U619">
        <v>2</v>
      </c>
      <c r="V619">
        <v>0.22381899999999999</v>
      </c>
      <c r="W619">
        <v>9.0405899999999997E-2</v>
      </c>
      <c r="X619">
        <v>0.23247200000000001</v>
      </c>
      <c r="Y619">
        <v>0.38888899999999998</v>
      </c>
      <c r="Z619">
        <v>0.29574899999999998</v>
      </c>
      <c r="AA619">
        <v>0.29158099999999998</v>
      </c>
      <c r="AB619">
        <v>0.26570700000000003</v>
      </c>
      <c r="AC619">
        <v>0.58733000000000002</v>
      </c>
      <c r="AD619">
        <v>6.7761799999999997E-2</v>
      </c>
      <c r="AE619">
        <v>4.5285700000000002</v>
      </c>
      <c r="AF619">
        <v>0.29166700000000001</v>
      </c>
      <c r="AH619">
        <v>-0.29975800000000002</v>
      </c>
      <c r="AI619">
        <v>42.332000000000001</v>
      </c>
      <c r="AJ619">
        <v>-23.7075</v>
      </c>
      <c r="AK619">
        <v>67.816699999999997</v>
      </c>
      <c r="AL619">
        <v>-0.29975800000000002</v>
      </c>
      <c r="AM619">
        <v>4.5</v>
      </c>
      <c r="AN619">
        <v>-21.909430533647502</v>
      </c>
      <c r="AO619">
        <v>10.474426746368399</v>
      </c>
      <c r="AP619">
        <v>0.701125</v>
      </c>
    </row>
    <row r="620" spans="1:42" x14ac:dyDescent="0.45">
      <c r="A620" t="s">
        <v>840</v>
      </c>
      <c r="B620" t="s">
        <v>23</v>
      </c>
      <c r="C620">
        <v>121</v>
      </c>
      <c r="D620">
        <v>492</v>
      </c>
      <c r="E620">
        <v>439</v>
      </c>
      <c r="F620">
        <v>105</v>
      </c>
      <c r="G620">
        <v>62</v>
      </c>
      <c r="H620">
        <v>26</v>
      </c>
      <c r="I620">
        <v>2</v>
      </c>
      <c r="J620">
        <v>15</v>
      </c>
      <c r="K620">
        <v>59</v>
      </c>
      <c r="L620">
        <v>70</v>
      </c>
      <c r="M620">
        <v>48</v>
      </c>
      <c r="N620">
        <v>3</v>
      </c>
      <c r="O620">
        <v>139</v>
      </c>
      <c r="P620">
        <v>2</v>
      </c>
      <c r="Q620">
        <v>3</v>
      </c>
      <c r="R620">
        <v>0</v>
      </c>
      <c r="S620">
        <v>7</v>
      </c>
      <c r="T620">
        <v>13</v>
      </c>
      <c r="U620">
        <v>5</v>
      </c>
      <c r="V620">
        <v>0.23918</v>
      </c>
      <c r="W620">
        <v>9.7560999999999995E-2</v>
      </c>
      <c r="X620">
        <v>0.28251999999999999</v>
      </c>
      <c r="Y620">
        <v>0.34532400000000002</v>
      </c>
      <c r="Z620">
        <v>0.31504100000000002</v>
      </c>
      <c r="AA620">
        <v>0.41002300000000003</v>
      </c>
      <c r="AB620">
        <v>0.31292799999999998</v>
      </c>
      <c r="AC620">
        <v>0.72506300000000001</v>
      </c>
      <c r="AD620">
        <v>0.17084299999999999</v>
      </c>
      <c r="AE620">
        <v>5.0685799999999999</v>
      </c>
      <c r="AF620">
        <v>0.3125</v>
      </c>
      <c r="AH620">
        <v>-0.35024899999999998</v>
      </c>
      <c r="AI620">
        <v>57.721800000000002</v>
      </c>
      <c r="AJ620">
        <v>-2.2254900000000002</v>
      </c>
      <c r="AK620">
        <v>93.503500000000003</v>
      </c>
      <c r="AL620">
        <v>-0.35024899999999998</v>
      </c>
      <c r="AM620">
        <v>0</v>
      </c>
      <c r="AN620">
        <v>-4.3099544942378998</v>
      </c>
      <c r="AO620">
        <v>-5.4232802391052202</v>
      </c>
      <c r="AP620">
        <v>0.70095099999999999</v>
      </c>
    </row>
    <row r="621" spans="1:42" x14ac:dyDescent="0.45">
      <c r="A621" t="s">
        <v>841</v>
      </c>
      <c r="C621">
        <v>66</v>
      </c>
      <c r="D621">
        <v>238</v>
      </c>
      <c r="E621">
        <v>217</v>
      </c>
      <c r="F621">
        <v>53</v>
      </c>
      <c r="G621">
        <v>33</v>
      </c>
      <c r="H621">
        <v>13</v>
      </c>
      <c r="I621">
        <v>1</v>
      </c>
      <c r="J621">
        <v>6</v>
      </c>
      <c r="K621">
        <v>31</v>
      </c>
      <c r="L621">
        <v>32</v>
      </c>
      <c r="M621">
        <v>14</v>
      </c>
      <c r="N621">
        <v>0</v>
      </c>
      <c r="O621">
        <v>54</v>
      </c>
      <c r="P621">
        <v>6</v>
      </c>
      <c r="Q621">
        <v>1</v>
      </c>
      <c r="R621">
        <v>0</v>
      </c>
      <c r="S621">
        <v>4</v>
      </c>
      <c r="T621">
        <v>2</v>
      </c>
      <c r="U621">
        <v>1</v>
      </c>
      <c r="V621">
        <v>0.24424000000000001</v>
      </c>
      <c r="W621">
        <v>5.8823500000000001E-2</v>
      </c>
      <c r="X621">
        <v>0.22689100000000001</v>
      </c>
      <c r="Y621">
        <v>0.25925900000000002</v>
      </c>
      <c r="Z621">
        <v>0.30672300000000002</v>
      </c>
      <c r="AA621">
        <v>0.39631300000000003</v>
      </c>
      <c r="AB621">
        <v>0.30665799999999999</v>
      </c>
      <c r="AC621">
        <v>0.70303599999999999</v>
      </c>
      <c r="AD621">
        <v>0.15207399999999999</v>
      </c>
      <c r="AE621">
        <v>4.5998900000000003</v>
      </c>
      <c r="AF621">
        <v>0.29746800000000001</v>
      </c>
      <c r="AH621">
        <v>-0.43045</v>
      </c>
      <c r="AI621">
        <v>26.6831</v>
      </c>
      <c r="AJ621">
        <v>-2.3158300000000001</v>
      </c>
      <c r="AK621">
        <v>94.463099999999997</v>
      </c>
      <c r="AL621">
        <v>-0.43045</v>
      </c>
      <c r="AM621">
        <v>3.6</v>
      </c>
      <c r="AN621">
        <v>-2.0629924237728101</v>
      </c>
      <c r="AO621">
        <v>0.976543188095092</v>
      </c>
      <c r="AP621">
        <v>0.70024500000000001</v>
      </c>
    </row>
    <row r="622" spans="1:42" x14ac:dyDescent="0.45">
      <c r="A622" t="s">
        <v>842</v>
      </c>
      <c r="B622" t="s">
        <v>63</v>
      </c>
      <c r="C622">
        <v>99</v>
      </c>
      <c r="D622">
        <v>421</v>
      </c>
      <c r="E622">
        <v>363</v>
      </c>
      <c r="F622">
        <v>84</v>
      </c>
      <c r="G622">
        <v>58</v>
      </c>
      <c r="H622">
        <v>18</v>
      </c>
      <c r="I622">
        <v>3</v>
      </c>
      <c r="J622">
        <v>5</v>
      </c>
      <c r="K622">
        <v>53</v>
      </c>
      <c r="L622">
        <v>41</v>
      </c>
      <c r="M622">
        <v>47</v>
      </c>
      <c r="N622">
        <v>0</v>
      </c>
      <c r="O622">
        <v>93</v>
      </c>
      <c r="P622">
        <v>6</v>
      </c>
      <c r="Q622">
        <v>2</v>
      </c>
      <c r="R622">
        <v>3</v>
      </c>
      <c r="S622">
        <v>5</v>
      </c>
      <c r="T622">
        <v>14</v>
      </c>
      <c r="U622">
        <v>6</v>
      </c>
      <c r="V622">
        <v>0.231405</v>
      </c>
      <c r="W622">
        <v>0.111639</v>
      </c>
      <c r="X622">
        <v>0.22090299999999999</v>
      </c>
      <c r="Y622">
        <v>0.50537600000000005</v>
      </c>
      <c r="Z622">
        <v>0.32775100000000001</v>
      </c>
      <c r="AA622">
        <v>0.33884300000000001</v>
      </c>
      <c r="AB622">
        <v>0.29991699999999999</v>
      </c>
      <c r="AC622">
        <v>0.66659400000000002</v>
      </c>
      <c r="AD622">
        <v>0.10743800000000001</v>
      </c>
      <c r="AE622">
        <v>6.0470699999999997</v>
      </c>
      <c r="AF622">
        <v>0.29587999999999998</v>
      </c>
      <c r="AH622">
        <v>-0.58773699999999995</v>
      </c>
      <c r="AI622">
        <v>44.8429</v>
      </c>
      <c r="AJ622">
        <v>-6.4535400000000003</v>
      </c>
      <c r="AK622">
        <v>85.965699999999998</v>
      </c>
      <c r="AL622">
        <v>-0.58773699999999995</v>
      </c>
      <c r="AM622">
        <v>5.2</v>
      </c>
      <c r="AN622">
        <v>-7.9073914289474398</v>
      </c>
      <c r="AO622">
        <v>0.55934715270996005</v>
      </c>
      <c r="AP622">
        <v>0.69757999999999998</v>
      </c>
    </row>
    <row r="623" spans="1:42" x14ac:dyDescent="0.45">
      <c r="A623" t="s">
        <v>843</v>
      </c>
      <c r="B623" t="s">
        <v>63</v>
      </c>
      <c r="C623">
        <v>49</v>
      </c>
      <c r="D623">
        <v>213</v>
      </c>
      <c r="E623">
        <v>186</v>
      </c>
      <c r="F623">
        <v>40</v>
      </c>
      <c r="G623">
        <v>26</v>
      </c>
      <c r="H623">
        <v>7</v>
      </c>
      <c r="I623">
        <v>3</v>
      </c>
      <c r="J623">
        <v>4</v>
      </c>
      <c r="K623">
        <v>21</v>
      </c>
      <c r="L623">
        <v>23</v>
      </c>
      <c r="M623">
        <v>23</v>
      </c>
      <c r="N623">
        <v>1</v>
      </c>
      <c r="O623">
        <v>65</v>
      </c>
      <c r="P623">
        <v>3</v>
      </c>
      <c r="Q623">
        <v>1</v>
      </c>
      <c r="R623">
        <v>0</v>
      </c>
      <c r="S623">
        <v>5</v>
      </c>
      <c r="T623">
        <v>2</v>
      </c>
      <c r="U623">
        <v>1</v>
      </c>
      <c r="V623">
        <v>0.215054</v>
      </c>
      <c r="W623">
        <v>0.10798099999999999</v>
      </c>
      <c r="X623">
        <v>0.30516399999999999</v>
      </c>
      <c r="Y623">
        <v>0.35384599999999999</v>
      </c>
      <c r="Z623">
        <v>0.309859</v>
      </c>
      <c r="AA623">
        <v>0.34946199999999999</v>
      </c>
      <c r="AB623">
        <v>0.29180699999999998</v>
      </c>
      <c r="AC623">
        <v>0.65932199999999996</v>
      </c>
      <c r="AD623">
        <v>0.134409</v>
      </c>
      <c r="AE623">
        <v>5.3535300000000001</v>
      </c>
      <c r="AF623">
        <v>0.305085</v>
      </c>
      <c r="AH623">
        <v>-0.41503899999999999</v>
      </c>
      <c r="AI623">
        <v>21.2531</v>
      </c>
      <c r="AJ623">
        <v>-4.6997099999999996</v>
      </c>
      <c r="AK623">
        <v>80.528999999999996</v>
      </c>
      <c r="AL623">
        <v>-0.41503899999999999</v>
      </c>
      <c r="AM623">
        <v>4.5</v>
      </c>
      <c r="AN623">
        <v>-5.5529520809650403</v>
      </c>
      <c r="AO623">
        <v>5.28262788057327</v>
      </c>
      <c r="AP623">
        <v>0.69669199999999998</v>
      </c>
    </row>
    <row r="624" spans="1:42" x14ac:dyDescent="0.45">
      <c r="A624" t="s">
        <v>844</v>
      </c>
      <c r="B624" t="s">
        <v>44</v>
      </c>
      <c r="C624">
        <v>120</v>
      </c>
      <c r="D624">
        <v>461</v>
      </c>
      <c r="E624">
        <v>392</v>
      </c>
      <c r="F624">
        <v>89</v>
      </c>
      <c r="G624">
        <v>57</v>
      </c>
      <c r="H624">
        <v>19</v>
      </c>
      <c r="I624">
        <v>1</v>
      </c>
      <c r="J624">
        <v>12</v>
      </c>
      <c r="K624">
        <v>54</v>
      </c>
      <c r="L624">
        <v>46</v>
      </c>
      <c r="M624">
        <v>59</v>
      </c>
      <c r="N624">
        <v>1</v>
      </c>
      <c r="O624">
        <v>115</v>
      </c>
      <c r="P624">
        <v>5</v>
      </c>
      <c r="Q624">
        <v>5</v>
      </c>
      <c r="R624">
        <v>0</v>
      </c>
      <c r="S624">
        <v>5</v>
      </c>
      <c r="T624">
        <v>6</v>
      </c>
      <c r="U624">
        <v>2</v>
      </c>
      <c r="V624">
        <v>0.22704099999999999</v>
      </c>
      <c r="W624">
        <v>0.12798300000000001</v>
      </c>
      <c r="X624">
        <v>0.24945800000000001</v>
      </c>
      <c r="Y624">
        <v>0.51304300000000003</v>
      </c>
      <c r="Z624">
        <v>0.33188699999999999</v>
      </c>
      <c r="AA624">
        <v>0.37244899999999997</v>
      </c>
      <c r="AB624">
        <v>0.312058</v>
      </c>
      <c r="AC624">
        <v>0.70433599999999996</v>
      </c>
      <c r="AD624">
        <v>0.14540800000000001</v>
      </c>
      <c r="AE624">
        <v>3.8469500000000001</v>
      </c>
      <c r="AF624">
        <v>0.28518500000000002</v>
      </c>
      <c r="AH624">
        <v>-0.56877100000000003</v>
      </c>
      <c r="AI624">
        <v>53.751600000000003</v>
      </c>
      <c r="AJ624">
        <v>-2.4186100000000001</v>
      </c>
      <c r="AK624">
        <v>96.340100000000007</v>
      </c>
      <c r="AL624">
        <v>-0.56877100000000003</v>
      </c>
      <c r="AM624">
        <v>-1</v>
      </c>
      <c r="AN624">
        <v>-2.5903992652893</v>
      </c>
      <c r="AO624">
        <v>-6.0815696716308496</v>
      </c>
      <c r="AP624">
        <v>0.69659300000000002</v>
      </c>
    </row>
    <row r="625" spans="1:42" x14ac:dyDescent="0.45">
      <c r="A625" t="s">
        <v>845</v>
      </c>
      <c r="B625" t="s">
        <v>74</v>
      </c>
      <c r="C625">
        <v>112</v>
      </c>
      <c r="D625">
        <v>448</v>
      </c>
      <c r="E625">
        <v>414</v>
      </c>
      <c r="F625">
        <v>100</v>
      </c>
      <c r="G625">
        <v>69</v>
      </c>
      <c r="H625">
        <v>17</v>
      </c>
      <c r="I625">
        <v>4</v>
      </c>
      <c r="J625">
        <v>10</v>
      </c>
      <c r="K625">
        <v>62</v>
      </c>
      <c r="L625">
        <v>54</v>
      </c>
      <c r="M625">
        <v>24</v>
      </c>
      <c r="N625">
        <v>0</v>
      </c>
      <c r="O625">
        <v>126</v>
      </c>
      <c r="P625">
        <v>5</v>
      </c>
      <c r="Q625">
        <v>1</v>
      </c>
      <c r="R625">
        <v>4</v>
      </c>
      <c r="S625">
        <v>4</v>
      </c>
      <c r="T625">
        <v>26</v>
      </c>
      <c r="U625">
        <v>6</v>
      </c>
      <c r="V625">
        <v>0.24154600000000001</v>
      </c>
      <c r="W625">
        <v>5.3571399999999998E-2</v>
      </c>
      <c r="X625">
        <v>0.28125</v>
      </c>
      <c r="Y625">
        <v>0.19047600000000001</v>
      </c>
      <c r="Z625">
        <v>0.29054099999999999</v>
      </c>
      <c r="AA625">
        <v>0.37439600000000001</v>
      </c>
      <c r="AB625">
        <v>0.28983599999999998</v>
      </c>
      <c r="AC625">
        <v>0.664937</v>
      </c>
      <c r="AD625">
        <v>0.13285</v>
      </c>
      <c r="AE625">
        <v>7.8638199999999996</v>
      </c>
      <c r="AF625">
        <v>0.32258100000000001</v>
      </c>
      <c r="AH625">
        <v>1.9124300000000001</v>
      </c>
      <c r="AI625">
        <v>43.967799999999997</v>
      </c>
      <c r="AJ625">
        <v>-10.618399999999999</v>
      </c>
      <c r="AK625">
        <v>74.324700000000007</v>
      </c>
      <c r="AL625">
        <v>1.9124300000000001</v>
      </c>
      <c r="AM625">
        <v>2.4</v>
      </c>
      <c r="AN625">
        <v>-12.337453961372301</v>
      </c>
      <c r="AO625">
        <v>4.0460906028747496</v>
      </c>
      <c r="AP625">
        <v>0.695245</v>
      </c>
    </row>
    <row r="626" spans="1:42" x14ac:dyDescent="0.45">
      <c r="A626" t="s">
        <v>846</v>
      </c>
      <c r="B626" t="s">
        <v>25</v>
      </c>
      <c r="C626">
        <v>104</v>
      </c>
      <c r="D626">
        <v>354</v>
      </c>
      <c r="E626">
        <v>316</v>
      </c>
      <c r="F626">
        <v>67</v>
      </c>
      <c r="G626">
        <v>37</v>
      </c>
      <c r="H626">
        <v>16</v>
      </c>
      <c r="I626">
        <v>2</v>
      </c>
      <c r="J626">
        <v>12</v>
      </c>
      <c r="K626">
        <v>42</v>
      </c>
      <c r="L626">
        <v>43</v>
      </c>
      <c r="M626">
        <v>30</v>
      </c>
      <c r="N626">
        <v>1</v>
      </c>
      <c r="O626">
        <v>91</v>
      </c>
      <c r="P626">
        <v>7</v>
      </c>
      <c r="Q626">
        <v>1</v>
      </c>
      <c r="R626">
        <v>0</v>
      </c>
      <c r="S626">
        <v>5</v>
      </c>
      <c r="T626">
        <v>3</v>
      </c>
      <c r="U626">
        <v>2</v>
      </c>
      <c r="V626">
        <v>0.21202499999999999</v>
      </c>
      <c r="W626">
        <v>8.4745799999999996E-2</v>
      </c>
      <c r="X626">
        <v>0.25706200000000001</v>
      </c>
      <c r="Y626">
        <v>0.32967000000000002</v>
      </c>
      <c r="Z626">
        <v>0.29378500000000002</v>
      </c>
      <c r="AA626">
        <v>0.389241</v>
      </c>
      <c r="AB626">
        <v>0.297462</v>
      </c>
      <c r="AC626">
        <v>0.68302600000000002</v>
      </c>
      <c r="AD626">
        <v>0.17721500000000001</v>
      </c>
      <c r="AE626">
        <v>4.4187900000000004</v>
      </c>
      <c r="AF626">
        <v>0.25700899999999999</v>
      </c>
      <c r="AH626">
        <v>-0.80662999999999996</v>
      </c>
      <c r="AI626">
        <v>36.9846</v>
      </c>
      <c r="AJ626">
        <v>-6.1482599999999996</v>
      </c>
      <c r="AK626">
        <v>89.765299999999996</v>
      </c>
      <c r="AL626">
        <v>-0.80662999999999996</v>
      </c>
      <c r="AM626">
        <v>-1.1000000000000001</v>
      </c>
      <c r="AN626">
        <v>-5.2950949072837803</v>
      </c>
      <c r="AO626">
        <v>0.20070540904998699</v>
      </c>
      <c r="AP626">
        <v>0.69468300000000005</v>
      </c>
    </row>
    <row r="627" spans="1:42" x14ac:dyDescent="0.45">
      <c r="A627" t="s">
        <v>193</v>
      </c>
      <c r="B627" t="s">
        <v>58</v>
      </c>
      <c r="C627">
        <v>129</v>
      </c>
      <c r="D627">
        <v>480</v>
      </c>
      <c r="E627">
        <v>440</v>
      </c>
      <c r="F627">
        <v>110</v>
      </c>
      <c r="G627">
        <v>86</v>
      </c>
      <c r="H627">
        <v>17</v>
      </c>
      <c r="I627">
        <v>2</v>
      </c>
      <c r="J627">
        <v>5</v>
      </c>
      <c r="K627">
        <v>52</v>
      </c>
      <c r="L627">
        <v>46</v>
      </c>
      <c r="M627">
        <v>30</v>
      </c>
      <c r="N627">
        <v>1</v>
      </c>
      <c r="O627">
        <v>76</v>
      </c>
      <c r="P627">
        <v>6</v>
      </c>
      <c r="Q627">
        <v>3</v>
      </c>
      <c r="R627">
        <v>1</v>
      </c>
      <c r="S627">
        <v>11</v>
      </c>
      <c r="T627">
        <v>17</v>
      </c>
      <c r="U627">
        <v>5</v>
      </c>
      <c r="V627">
        <v>0.25</v>
      </c>
      <c r="W627">
        <v>6.25E-2</v>
      </c>
      <c r="X627">
        <v>0.158333</v>
      </c>
      <c r="Y627">
        <v>0.394737</v>
      </c>
      <c r="Z627">
        <v>0.30480200000000002</v>
      </c>
      <c r="AA627">
        <v>0.331818</v>
      </c>
      <c r="AB627">
        <v>0.28187800000000002</v>
      </c>
      <c r="AC627">
        <v>0.63661999999999996</v>
      </c>
      <c r="AD627">
        <v>8.1818199999999994E-2</v>
      </c>
      <c r="AE627">
        <v>5.3707599999999998</v>
      </c>
      <c r="AF627">
        <v>0.29005500000000001</v>
      </c>
      <c r="AH627">
        <v>0.35729</v>
      </c>
      <c r="AI627">
        <v>43.935899999999997</v>
      </c>
      <c r="AJ627">
        <v>-14.549300000000001</v>
      </c>
      <c r="AK627">
        <v>77.8185</v>
      </c>
      <c r="AL627">
        <v>0.35729</v>
      </c>
      <c r="AM627">
        <v>1.3</v>
      </c>
      <c r="AN627">
        <v>-12.400195509195299</v>
      </c>
      <c r="AO627">
        <v>3.0636683702468801</v>
      </c>
      <c r="AP627">
        <v>0.69467500000000004</v>
      </c>
    </row>
    <row r="628" spans="1:42" x14ac:dyDescent="0.45">
      <c r="A628" t="s">
        <v>847</v>
      </c>
      <c r="B628" t="s">
        <v>38</v>
      </c>
      <c r="C628">
        <v>95</v>
      </c>
      <c r="D628">
        <v>359</v>
      </c>
      <c r="E628">
        <v>303</v>
      </c>
      <c r="F628">
        <v>68</v>
      </c>
      <c r="G628">
        <v>50</v>
      </c>
      <c r="H628">
        <v>11</v>
      </c>
      <c r="I628">
        <v>1</v>
      </c>
      <c r="J628">
        <v>6</v>
      </c>
      <c r="K628">
        <v>45</v>
      </c>
      <c r="L628">
        <v>34</v>
      </c>
      <c r="M628">
        <v>47</v>
      </c>
      <c r="N628">
        <v>0</v>
      </c>
      <c r="O628">
        <v>86</v>
      </c>
      <c r="P628">
        <v>1</v>
      </c>
      <c r="Q628">
        <v>4</v>
      </c>
      <c r="R628">
        <v>4</v>
      </c>
      <c r="S628">
        <v>4</v>
      </c>
      <c r="T628">
        <v>11</v>
      </c>
      <c r="U628">
        <v>4</v>
      </c>
      <c r="V628">
        <v>0.22442200000000001</v>
      </c>
      <c r="W628">
        <v>0.13091900000000001</v>
      </c>
      <c r="X628">
        <v>0.23955399999999999</v>
      </c>
      <c r="Y628">
        <v>0.546512</v>
      </c>
      <c r="Z628">
        <v>0.32676100000000002</v>
      </c>
      <c r="AA628">
        <v>0.326733</v>
      </c>
      <c r="AB628">
        <v>0.29531000000000002</v>
      </c>
      <c r="AC628">
        <v>0.65349299999999999</v>
      </c>
      <c r="AD628">
        <v>0.10231</v>
      </c>
      <c r="AE628">
        <v>5.0997300000000001</v>
      </c>
      <c r="AF628">
        <v>0.28837200000000002</v>
      </c>
      <c r="AH628">
        <v>-0.24341399999999999</v>
      </c>
      <c r="AI628">
        <v>36.865299999999998</v>
      </c>
      <c r="AJ628">
        <v>-6.8767399999999999</v>
      </c>
      <c r="AK628">
        <v>82.576899999999995</v>
      </c>
      <c r="AL628">
        <v>-0.24341399999999999</v>
      </c>
      <c r="AM628">
        <v>1.4</v>
      </c>
      <c r="AN628">
        <v>-7.9922669827938</v>
      </c>
      <c r="AO628">
        <v>2.7190769910812298</v>
      </c>
      <c r="AP628">
        <v>0.69384000000000001</v>
      </c>
    </row>
    <row r="629" spans="1:42" x14ac:dyDescent="0.45">
      <c r="A629" t="s">
        <v>848</v>
      </c>
      <c r="B629" t="s">
        <v>38</v>
      </c>
      <c r="C629">
        <v>113</v>
      </c>
      <c r="D629">
        <v>460</v>
      </c>
      <c r="E629">
        <v>414</v>
      </c>
      <c r="F629">
        <v>97</v>
      </c>
      <c r="G629">
        <v>55</v>
      </c>
      <c r="H629">
        <v>22</v>
      </c>
      <c r="I629">
        <v>1</v>
      </c>
      <c r="J629">
        <v>19</v>
      </c>
      <c r="K629">
        <v>47</v>
      </c>
      <c r="L629">
        <v>65</v>
      </c>
      <c r="M629">
        <v>37</v>
      </c>
      <c r="N629">
        <v>1</v>
      </c>
      <c r="O629">
        <v>117</v>
      </c>
      <c r="P629">
        <v>6</v>
      </c>
      <c r="Q629">
        <v>3</v>
      </c>
      <c r="R629">
        <v>0</v>
      </c>
      <c r="S629">
        <v>10</v>
      </c>
      <c r="T629">
        <v>1</v>
      </c>
      <c r="U629">
        <v>1</v>
      </c>
      <c r="V629">
        <v>0.23430000000000001</v>
      </c>
      <c r="W629">
        <v>8.0434800000000001E-2</v>
      </c>
      <c r="X629">
        <v>0.25434800000000002</v>
      </c>
      <c r="Y629">
        <v>0.31623899999999999</v>
      </c>
      <c r="Z629">
        <v>0.30434800000000001</v>
      </c>
      <c r="AA629">
        <v>0.429952</v>
      </c>
      <c r="AB629">
        <v>0.31581199999999998</v>
      </c>
      <c r="AC629">
        <v>0.73429999999999995</v>
      </c>
      <c r="AD629">
        <v>0.19565199999999999</v>
      </c>
      <c r="AE629">
        <v>2.1631399999999998</v>
      </c>
      <c r="AF629">
        <v>0.27757999999999999</v>
      </c>
      <c r="AH629">
        <v>-0.96947499999999998</v>
      </c>
      <c r="AI629">
        <v>55.069099999999999</v>
      </c>
      <c r="AJ629">
        <v>-0.97921100000000005</v>
      </c>
      <c r="AK629">
        <v>96.320800000000006</v>
      </c>
      <c r="AL629">
        <v>-0.96947499999999998</v>
      </c>
      <c r="AM629">
        <v>2.8</v>
      </c>
      <c r="AN629">
        <v>-3.0661566257476802</v>
      </c>
      <c r="AO629">
        <v>-5.6509115695953298</v>
      </c>
      <c r="AP629">
        <v>0.69356300000000004</v>
      </c>
    </row>
    <row r="630" spans="1:42" x14ac:dyDescent="0.45">
      <c r="A630" t="s">
        <v>849</v>
      </c>
      <c r="B630" t="s">
        <v>196</v>
      </c>
      <c r="C630">
        <v>119</v>
      </c>
      <c r="D630">
        <v>500</v>
      </c>
      <c r="E630">
        <v>452</v>
      </c>
      <c r="F630">
        <v>106</v>
      </c>
      <c r="G630">
        <v>81</v>
      </c>
      <c r="H630">
        <v>20</v>
      </c>
      <c r="I630">
        <v>0</v>
      </c>
      <c r="J630">
        <v>5</v>
      </c>
      <c r="K630">
        <v>51</v>
      </c>
      <c r="L630">
        <v>43</v>
      </c>
      <c r="M630">
        <v>45</v>
      </c>
      <c r="N630">
        <v>0</v>
      </c>
      <c r="O630">
        <v>98</v>
      </c>
      <c r="P630">
        <v>1</v>
      </c>
      <c r="Q630">
        <v>2</v>
      </c>
      <c r="R630">
        <v>0</v>
      </c>
      <c r="S630">
        <v>10</v>
      </c>
      <c r="T630">
        <v>0</v>
      </c>
      <c r="U630">
        <v>1</v>
      </c>
      <c r="V630">
        <v>0.234513</v>
      </c>
      <c r="W630">
        <v>0.09</v>
      </c>
      <c r="X630">
        <v>0.19600000000000001</v>
      </c>
      <c r="Y630">
        <v>0.45918399999999998</v>
      </c>
      <c r="Z630">
        <v>0.30399999999999999</v>
      </c>
      <c r="AA630">
        <v>0.31194699999999997</v>
      </c>
      <c r="AB630">
        <v>0.27684599999999998</v>
      </c>
      <c r="AC630">
        <v>0.61594700000000002</v>
      </c>
      <c r="AD630">
        <v>7.7433600000000005E-2</v>
      </c>
      <c r="AE630">
        <v>1.66235</v>
      </c>
      <c r="AF630">
        <v>0.28774899999999998</v>
      </c>
      <c r="AH630">
        <v>-1.40063</v>
      </c>
      <c r="AI630">
        <v>43.677</v>
      </c>
      <c r="AJ630">
        <v>-17.245100000000001</v>
      </c>
      <c r="AK630">
        <v>74.996600000000001</v>
      </c>
      <c r="AL630">
        <v>-1.40063</v>
      </c>
      <c r="AM630">
        <v>4.5</v>
      </c>
      <c r="AN630">
        <v>-16.380280137062002</v>
      </c>
      <c r="AO630">
        <v>6.3371546268463099</v>
      </c>
      <c r="AP630">
        <v>0.69195200000000001</v>
      </c>
    </row>
    <row r="631" spans="1:42" x14ac:dyDescent="0.45">
      <c r="A631" t="s">
        <v>850</v>
      </c>
      <c r="B631" t="s">
        <v>38</v>
      </c>
      <c r="C631">
        <v>114</v>
      </c>
      <c r="D631">
        <v>483</v>
      </c>
      <c r="E631">
        <v>423</v>
      </c>
      <c r="F631">
        <v>100</v>
      </c>
      <c r="G631">
        <v>73</v>
      </c>
      <c r="H631">
        <v>16</v>
      </c>
      <c r="I631">
        <v>4</v>
      </c>
      <c r="J631">
        <v>7</v>
      </c>
      <c r="K631">
        <v>54</v>
      </c>
      <c r="L631">
        <v>44</v>
      </c>
      <c r="M631">
        <v>50</v>
      </c>
      <c r="N631">
        <v>1</v>
      </c>
      <c r="O631">
        <v>109</v>
      </c>
      <c r="P631">
        <v>6</v>
      </c>
      <c r="Q631">
        <v>4</v>
      </c>
      <c r="R631">
        <v>0</v>
      </c>
      <c r="S631">
        <v>12</v>
      </c>
      <c r="T631">
        <v>4</v>
      </c>
      <c r="U631">
        <v>3</v>
      </c>
      <c r="V631">
        <v>0.23640700000000001</v>
      </c>
      <c r="W631">
        <v>0.10352</v>
      </c>
      <c r="X631">
        <v>0.22567300000000001</v>
      </c>
      <c r="Y631">
        <v>0.45871600000000001</v>
      </c>
      <c r="Z631">
        <v>0.32298100000000002</v>
      </c>
      <c r="AA631">
        <v>0.34278999999999998</v>
      </c>
      <c r="AB631">
        <v>0.29685600000000001</v>
      </c>
      <c r="AC631">
        <v>0.665771</v>
      </c>
      <c r="AD631">
        <v>0.10638300000000001</v>
      </c>
      <c r="AE631">
        <v>4.5697799999999997</v>
      </c>
      <c r="AF631">
        <v>0.299035</v>
      </c>
      <c r="AH631">
        <v>-1.4524900000000001</v>
      </c>
      <c r="AI631">
        <v>50.219000000000001</v>
      </c>
      <c r="AJ631">
        <v>-8.6317400000000006</v>
      </c>
      <c r="AK631">
        <v>86.513900000000007</v>
      </c>
      <c r="AL631">
        <v>-1.4524900000000001</v>
      </c>
      <c r="AM631">
        <v>-2</v>
      </c>
      <c r="AN631">
        <v>-9.2573925256729108</v>
      </c>
      <c r="AO631">
        <v>-0.22530865669250399</v>
      </c>
      <c r="AP631">
        <v>0.69025999999999998</v>
      </c>
    </row>
    <row r="632" spans="1:42" x14ac:dyDescent="0.45">
      <c r="A632" t="s">
        <v>851</v>
      </c>
      <c r="C632">
        <v>112</v>
      </c>
      <c r="D632">
        <v>418</v>
      </c>
      <c r="E632">
        <v>374</v>
      </c>
      <c r="F632">
        <v>88</v>
      </c>
      <c r="G632">
        <v>52</v>
      </c>
      <c r="H632">
        <v>21</v>
      </c>
      <c r="I632">
        <v>1</v>
      </c>
      <c r="J632">
        <v>14</v>
      </c>
      <c r="K632">
        <v>52</v>
      </c>
      <c r="L632">
        <v>54</v>
      </c>
      <c r="M632">
        <v>39</v>
      </c>
      <c r="N632">
        <v>1</v>
      </c>
      <c r="O632">
        <v>123</v>
      </c>
      <c r="P632">
        <v>3</v>
      </c>
      <c r="Q632">
        <v>1</v>
      </c>
      <c r="R632">
        <v>1</v>
      </c>
      <c r="S632">
        <v>5</v>
      </c>
      <c r="T632">
        <v>6</v>
      </c>
      <c r="U632">
        <v>1</v>
      </c>
      <c r="V632">
        <v>0.235294</v>
      </c>
      <c r="W632">
        <v>9.3301400000000007E-2</v>
      </c>
      <c r="X632">
        <v>0.29425800000000002</v>
      </c>
      <c r="Y632">
        <v>0.31707299999999999</v>
      </c>
      <c r="Z632">
        <v>0.311751</v>
      </c>
      <c r="AA632">
        <v>0.40909099999999998</v>
      </c>
      <c r="AB632">
        <v>0.31312400000000001</v>
      </c>
      <c r="AC632">
        <v>0.72084199999999998</v>
      </c>
      <c r="AD632">
        <v>0.17379700000000001</v>
      </c>
      <c r="AE632">
        <v>4.6231400000000002</v>
      </c>
      <c r="AF632">
        <v>0.31092399999999998</v>
      </c>
      <c r="AH632">
        <v>6.1345499999999997E-2</v>
      </c>
      <c r="AI632">
        <v>49.107999999999997</v>
      </c>
      <c r="AJ632">
        <v>-1.82291</v>
      </c>
      <c r="AK632">
        <v>100.142</v>
      </c>
      <c r="AL632">
        <v>6.1345499999999997E-2</v>
      </c>
      <c r="AM632">
        <v>-2.8</v>
      </c>
      <c r="AN632">
        <v>0.13231328502297399</v>
      </c>
      <c r="AO632">
        <v>-7.4075839519500697</v>
      </c>
      <c r="AP632">
        <v>0.69023400000000001</v>
      </c>
    </row>
    <row r="633" spans="1:42" x14ac:dyDescent="0.45">
      <c r="A633" t="s">
        <v>852</v>
      </c>
      <c r="B633" t="s">
        <v>42</v>
      </c>
      <c r="C633">
        <v>98</v>
      </c>
      <c r="D633">
        <v>443</v>
      </c>
      <c r="E633">
        <v>407</v>
      </c>
      <c r="F633">
        <v>87</v>
      </c>
      <c r="G633">
        <v>58</v>
      </c>
      <c r="H633">
        <v>15</v>
      </c>
      <c r="I633">
        <v>1</v>
      </c>
      <c r="J633">
        <v>13</v>
      </c>
      <c r="K633">
        <v>57</v>
      </c>
      <c r="L633">
        <v>48</v>
      </c>
      <c r="M633">
        <v>34</v>
      </c>
      <c r="N633">
        <v>0</v>
      </c>
      <c r="O633">
        <v>126</v>
      </c>
      <c r="P633">
        <v>2</v>
      </c>
      <c r="Q633">
        <v>0</v>
      </c>
      <c r="R633">
        <v>0</v>
      </c>
      <c r="S633">
        <v>9</v>
      </c>
      <c r="T633">
        <v>21</v>
      </c>
      <c r="U633">
        <v>4</v>
      </c>
      <c r="V633">
        <v>0.213759</v>
      </c>
      <c r="W633">
        <v>7.6749399999999995E-2</v>
      </c>
      <c r="X633">
        <v>0.28442400000000001</v>
      </c>
      <c r="Y633">
        <v>0.269841</v>
      </c>
      <c r="Z633">
        <v>0.27765200000000001</v>
      </c>
      <c r="AA633">
        <v>0.35135100000000002</v>
      </c>
      <c r="AB633">
        <v>0.27670099999999997</v>
      </c>
      <c r="AC633">
        <v>0.62900400000000001</v>
      </c>
      <c r="AD633">
        <v>0.13759199999999999</v>
      </c>
      <c r="AE633">
        <v>6.1306099999999999</v>
      </c>
      <c r="AF633">
        <v>0.276119</v>
      </c>
      <c r="AH633">
        <v>1.7874099999999999</v>
      </c>
      <c r="AI633">
        <v>38.644500000000001</v>
      </c>
      <c r="AJ633">
        <v>-15.3325</v>
      </c>
      <c r="AK633">
        <v>73.6875</v>
      </c>
      <c r="AL633">
        <v>1.7874099999999999</v>
      </c>
      <c r="AM633">
        <v>2.4</v>
      </c>
      <c r="AN633">
        <v>-12.179452538490199</v>
      </c>
      <c r="AO633">
        <v>4.0277191400527901</v>
      </c>
      <c r="AP633">
        <v>0.68750599999999995</v>
      </c>
    </row>
    <row r="634" spans="1:42" x14ac:dyDescent="0.45">
      <c r="A634" t="s">
        <v>853</v>
      </c>
      <c r="B634" t="s">
        <v>76</v>
      </c>
      <c r="C634">
        <v>108</v>
      </c>
      <c r="D634">
        <v>500</v>
      </c>
      <c r="E634">
        <v>459</v>
      </c>
      <c r="F634">
        <v>107</v>
      </c>
      <c r="G634">
        <v>75</v>
      </c>
      <c r="H634">
        <v>19</v>
      </c>
      <c r="I634">
        <v>4</v>
      </c>
      <c r="J634">
        <v>9</v>
      </c>
      <c r="K634">
        <v>59</v>
      </c>
      <c r="L634">
        <v>53</v>
      </c>
      <c r="M634">
        <v>34</v>
      </c>
      <c r="N634">
        <v>1</v>
      </c>
      <c r="O634">
        <v>133</v>
      </c>
      <c r="P634">
        <v>5</v>
      </c>
      <c r="Q634">
        <v>2</v>
      </c>
      <c r="R634">
        <v>0</v>
      </c>
      <c r="S634">
        <v>8</v>
      </c>
      <c r="T634">
        <v>9</v>
      </c>
      <c r="U634">
        <v>4</v>
      </c>
      <c r="V634">
        <v>0.23311499999999999</v>
      </c>
      <c r="W634">
        <v>6.8000000000000005E-2</v>
      </c>
      <c r="X634">
        <v>0.26600000000000001</v>
      </c>
      <c r="Y634">
        <v>0.25563900000000001</v>
      </c>
      <c r="Z634">
        <v>0.29199999999999998</v>
      </c>
      <c r="AA634">
        <v>0.35076299999999999</v>
      </c>
      <c r="AB634">
        <v>0.28202199999999999</v>
      </c>
      <c r="AC634">
        <v>0.64276299999999997</v>
      </c>
      <c r="AD634">
        <v>0.117647</v>
      </c>
      <c r="AE634">
        <v>5.5289099999999998</v>
      </c>
      <c r="AF634">
        <v>0.30720999999999998</v>
      </c>
      <c r="AH634">
        <v>-0.75899099999999997</v>
      </c>
      <c r="AI634">
        <v>45.8264</v>
      </c>
      <c r="AJ634">
        <v>-15.095599999999999</v>
      </c>
      <c r="AK634">
        <v>70.337999999999994</v>
      </c>
      <c r="AL634">
        <v>-0.75899099999999997</v>
      </c>
      <c r="AM634">
        <v>6.6</v>
      </c>
      <c r="AN634">
        <v>-18.5296019315719</v>
      </c>
      <c r="AO634">
        <v>8.4371545314788801</v>
      </c>
      <c r="AP634">
        <v>0.68703400000000003</v>
      </c>
    </row>
    <row r="635" spans="1:42" x14ac:dyDescent="0.45">
      <c r="A635" t="s">
        <v>854</v>
      </c>
      <c r="B635" t="s">
        <v>104</v>
      </c>
      <c r="C635">
        <v>115</v>
      </c>
      <c r="D635">
        <v>469</v>
      </c>
      <c r="E635">
        <v>427</v>
      </c>
      <c r="F635">
        <v>109</v>
      </c>
      <c r="G635">
        <v>79</v>
      </c>
      <c r="H635">
        <v>16</v>
      </c>
      <c r="I635">
        <v>2</v>
      </c>
      <c r="J635">
        <v>12</v>
      </c>
      <c r="K635">
        <v>57</v>
      </c>
      <c r="L635">
        <v>62</v>
      </c>
      <c r="M635">
        <v>30</v>
      </c>
      <c r="N635">
        <v>0</v>
      </c>
      <c r="O635">
        <v>115</v>
      </c>
      <c r="P635">
        <v>8</v>
      </c>
      <c r="Q635">
        <v>3</v>
      </c>
      <c r="R635">
        <v>1</v>
      </c>
      <c r="S635">
        <v>9</v>
      </c>
      <c r="T635">
        <v>11</v>
      </c>
      <c r="U635">
        <v>3</v>
      </c>
      <c r="V635">
        <v>0.25526900000000002</v>
      </c>
      <c r="W635">
        <v>6.3965900000000006E-2</v>
      </c>
      <c r="X635">
        <v>0.245203</v>
      </c>
      <c r="Y635">
        <v>0.26086999999999999</v>
      </c>
      <c r="Z635">
        <v>0.31410300000000002</v>
      </c>
      <c r="AA635">
        <v>0.38641700000000001</v>
      </c>
      <c r="AB635">
        <v>0.30660799999999999</v>
      </c>
      <c r="AC635">
        <v>0.700519</v>
      </c>
      <c r="AD635">
        <v>0.13114799999999999</v>
      </c>
      <c r="AE635">
        <v>5.2962899999999999</v>
      </c>
      <c r="AF635">
        <v>0.32013200000000003</v>
      </c>
      <c r="AH635">
        <v>3.2266400000000001E-2</v>
      </c>
      <c r="AI635">
        <v>52.561700000000002</v>
      </c>
      <c r="AJ635">
        <v>-4.5831799999999996</v>
      </c>
      <c r="AK635">
        <v>90.228499999999997</v>
      </c>
      <c r="AL635">
        <v>3.2266400000000001E-2</v>
      </c>
      <c r="AM635">
        <v>-5.2</v>
      </c>
      <c r="AN635">
        <v>-5.6451651453971801</v>
      </c>
      <c r="AO635">
        <v>-3.4767488241195599</v>
      </c>
      <c r="AP635">
        <v>0.68376999999999999</v>
      </c>
    </row>
    <row r="636" spans="1:42" x14ac:dyDescent="0.45">
      <c r="A636" t="s">
        <v>855</v>
      </c>
      <c r="B636" t="s">
        <v>40</v>
      </c>
      <c r="C636">
        <v>91</v>
      </c>
      <c r="D636">
        <v>344</v>
      </c>
      <c r="E636">
        <v>308</v>
      </c>
      <c r="F636">
        <v>80</v>
      </c>
      <c r="G636">
        <v>66</v>
      </c>
      <c r="H636">
        <v>11</v>
      </c>
      <c r="I636">
        <v>1</v>
      </c>
      <c r="J636">
        <v>2</v>
      </c>
      <c r="K636">
        <v>32</v>
      </c>
      <c r="L636">
        <v>29</v>
      </c>
      <c r="M636">
        <v>28</v>
      </c>
      <c r="N636">
        <v>0</v>
      </c>
      <c r="O636">
        <v>36</v>
      </c>
      <c r="P636">
        <v>2</v>
      </c>
      <c r="Q636">
        <v>2</v>
      </c>
      <c r="R636">
        <v>4</v>
      </c>
      <c r="S636">
        <v>3</v>
      </c>
      <c r="T636">
        <v>4</v>
      </c>
      <c r="U636">
        <v>7</v>
      </c>
      <c r="V636">
        <v>0.25974000000000003</v>
      </c>
      <c r="W636">
        <v>8.1395400000000007E-2</v>
      </c>
      <c r="X636">
        <v>0.10465099999999999</v>
      </c>
      <c r="Y636">
        <v>0.77777799999999997</v>
      </c>
      <c r="Z636">
        <v>0.32352900000000001</v>
      </c>
      <c r="AA636">
        <v>0.32142900000000002</v>
      </c>
      <c r="AB636">
        <v>0.28953899999999999</v>
      </c>
      <c r="AC636">
        <v>0.64495800000000003</v>
      </c>
      <c r="AD636">
        <v>6.1688300000000001E-2</v>
      </c>
      <c r="AE636">
        <v>2.8656000000000001</v>
      </c>
      <c r="AF636">
        <v>0.28676499999999999</v>
      </c>
      <c r="AH636">
        <v>-2.8942399999999999</v>
      </c>
      <c r="AI636">
        <v>33.676099999999998</v>
      </c>
      <c r="AJ636">
        <v>-8.2382899999999992</v>
      </c>
      <c r="AK636">
        <v>83.793099999999995</v>
      </c>
      <c r="AL636">
        <v>-2.8942399999999999</v>
      </c>
      <c r="AM636">
        <v>8.6999999999999993</v>
      </c>
      <c r="AN636">
        <v>-9.8010399341583199</v>
      </c>
      <c r="AO636">
        <v>4.9081127643585196</v>
      </c>
      <c r="AP636">
        <v>0.68079800000000001</v>
      </c>
    </row>
    <row r="637" spans="1:42" x14ac:dyDescent="0.45">
      <c r="A637" t="s">
        <v>856</v>
      </c>
      <c r="B637" t="s">
        <v>34</v>
      </c>
      <c r="C637">
        <v>107</v>
      </c>
      <c r="D637">
        <v>477</v>
      </c>
      <c r="E637">
        <v>429</v>
      </c>
      <c r="F637">
        <v>91</v>
      </c>
      <c r="G637">
        <v>62</v>
      </c>
      <c r="H637">
        <v>17</v>
      </c>
      <c r="I637">
        <v>3</v>
      </c>
      <c r="J637">
        <v>9</v>
      </c>
      <c r="K637">
        <v>61</v>
      </c>
      <c r="L637">
        <v>49</v>
      </c>
      <c r="M637">
        <v>37</v>
      </c>
      <c r="N637">
        <v>0</v>
      </c>
      <c r="O637">
        <v>138</v>
      </c>
      <c r="P637">
        <v>8</v>
      </c>
      <c r="Q637">
        <v>3</v>
      </c>
      <c r="R637">
        <v>0</v>
      </c>
      <c r="S637">
        <v>9</v>
      </c>
      <c r="T637">
        <v>13</v>
      </c>
      <c r="U637">
        <v>4</v>
      </c>
      <c r="V637">
        <v>0.212121</v>
      </c>
      <c r="W637">
        <v>7.7568100000000001E-2</v>
      </c>
      <c r="X637">
        <v>0.28930800000000001</v>
      </c>
      <c r="Y637">
        <v>0.26811600000000002</v>
      </c>
      <c r="Z637">
        <v>0.28511500000000001</v>
      </c>
      <c r="AA637">
        <v>0.32867099999999999</v>
      </c>
      <c r="AB637">
        <v>0.27287400000000001</v>
      </c>
      <c r="AC637">
        <v>0.61378699999999997</v>
      </c>
      <c r="AD637">
        <v>0.11655</v>
      </c>
      <c r="AE637">
        <v>6.4950900000000003</v>
      </c>
      <c r="AF637">
        <v>0.287719</v>
      </c>
      <c r="AH637">
        <v>8.72396E-2</v>
      </c>
      <c r="AI637">
        <v>40.094700000000003</v>
      </c>
      <c r="AJ637">
        <v>-18.024999999999999</v>
      </c>
      <c r="AK637">
        <v>72.481899999999996</v>
      </c>
      <c r="AL637">
        <v>8.72396E-2</v>
      </c>
      <c r="AM637">
        <v>4.5</v>
      </c>
      <c r="AN637">
        <v>-15.6406236737966</v>
      </c>
      <c r="AO637">
        <v>6.25264549255371</v>
      </c>
      <c r="AP637">
        <v>0.67938399999999999</v>
      </c>
    </row>
    <row r="638" spans="1:42" x14ac:dyDescent="0.45">
      <c r="A638" t="s">
        <v>857</v>
      </c>
      <c r="B638" t="s">
        <v>42</v>
      </c>
      <c r="C638">
        <v>100</v>
      </c>
      <c r="D638">
        <v>378</v>
      </c>
      <c r="E638">
        <v>334</v>
      </c>
      <c r="F638">
        <v>72</v>
      </c>
      <c r="G638">
        <v>51</v>
      </c>
      <c r="H638">
        <v>12</v>
      </c>
      <c r="I638">
        <v>1</v>
      </c>
      <c r="J638">
        <v>8</v>
      </c>
      <c r="K638">
        <v>47</v>
      </c>
      <c r="L638">
        <v>37</v>
      </c>
      <c r="M638">
        <v>35</v>
      </c>
      <c r="N638">
        <v>0</v>
      </c>
      <c r="O638">
        <v>99</v>
      </c>
      <c r="P638">
        <v>5</v>
      </c>
      <c r="Q638">
        <v>3</v>
      </c>
      <c r="R638">
        <v>1</v>
      </c>
      <c r="S638">
        <v>8</v>
      </c>
      <c r="T638">
        <v>5</v>
      </c>
      <c r="U638">
        <v>4</v>
      </c>
      <c r="V638">
        <v>0.21556900000000001</v>
      </c>
      <c r="W638">
        <v>9.2592599999999997E-2</v>
      </c>
      <c r="X638">
        <v>0.261905</v>
      </c>
      <c r="Y638">
        <v>0.35353499999999999</v>
      </c>
      <c r="Z638">
        <v>0.29708200000000001</v>
      </c>
      <c r="AA638">
        <v>0.32934099999999999</v>
      </c>
      <c r="AB638">
        <v>0.27990100000000001</v>
      </c>
      <c r="AC638">
        <v>0.62642399999999998</v>
      </c>
      <c r="AD638">
        <v>0.113772</v>
      </c>
      <c r="AE638">
        <v>4.3114499999999998</v>
      </c>
      <c r="AF638">
        <v>0.27826099999999998</v>
      </c>
      <c r="AH638">
        <v>-1.38948</v>
      </c>
      <c r="AI638">
        <v>33.979100000000003</v>
      </c>
      <c r="AJ638">
        <v>-12.077999999999999</v>
      </c>
      <c r="AK638">
        <v>75.905900000000003</v>
      </c>
      <c r="AL638">
        <v>-1.38948</v>
      </c>
      <c r="AM638">
        <v>2.1</v>
      </c>
      <c r="AN638">
        <v>-12.302248716354301</v>
      </c>
      <c r="AO638">
        <v>6.2666664123535103</v>
      </c>
      <c r="AP638">
        <v>0.67837800000000004</v>
      </c>
    </row>
    <row r="639" spans="1:42" x14ac:dyDescent="0.45">
      <c r="A639" t="s">
        <v>858</v>
      </c>
      <c r="B639" t="s">
        <v>44</v>
      </c>
      <c r="C639">
        <v>125</v>
      </c>
      <c r="D639">
        <v>538</v>
      </c>
      <c r="E639">
        <v>485</v>
      </c>
      <c r="F639">
        <v>123</v>
      </c>
      <c r="G639">
        <v>80</v>
      </c>
      <c r="H639">
        <v>23</v>
      </c>
      <c r="I639">
        <v>2</v>
      </c>
      <c r="J639">
        <v>18</v>
      </c>
      <c r="K639">
        <v>66</v>
      </c>
      <c r="L639">
        <v>75</v>
      </c>
      <c r="M639">
        <v>39</v>
      </c>
      <c r="N639">
        <v>1</v>
      </c>
      <c r="O639">
        <v>113</v>
      </c>
      <c r="P639">
        <v>9</v>
      </c>
      <c r="Q639">
        <v>5</v>
      </c>
      <c r="R639">
        <v>0</v>
      </c>
      <c r="S639">
        <v>14</v>
      </c>
      <c r="T639">
        <v>1</v>
      </c>
      <c r="U639">
        <v>1</v>
      </c>
      <c r="V639">
        <v>0.253608</v>
      </c>
      <c r="W639">
        <v>7.2490700000000005E-2</v>
      </c>
      <c r="X639">
        <v>0.210037</v>
      </c>
      <c r="Y639">
        <v>0.34513300000000002</v>
      </c>
      <c r="Z639">
        <v>0.31784400000000002</v>
      </c>
      <c r="AA639">
        <v>0.42061900000000002</v>
      </c>
      <c r="AB639">
        <v>0.31917899999999999</v>
      </c>
      <c r="AC639">
        <v>0.73846199999999995</v>
      </c>
      <c r="AD639">
        <v>0.16700999999999999</v>
      </c>
      <c r="AE639">
        <v>2.90049</v>
      </c>
      <c r="AF639">
        <v>0.29247899999999999</v>
      </c>
      <c r="AH639">
        <v>-1.2006300000000001</v>
      </c>
      <c r="AI639">
        <v>65.911699999999996</v>
      </c>
      <c r="AJ639">
        <v>0.35948200000000002</v>
      </c>
      <c r="AK639">
        <v>99.860100000000003</v>
      </c>
      <c r="AL639">
        <v>-1.2006300000000001</v>
      </c>
      <c r="AM639">
        <v>-0.3</v>
      </c>
      <c r="AN639">
        <v>-1.2908228933811099</v>
      </c>
      <c r="AO639">
        <v>-10.183892071247101</v>
      </c>
      <c r="AP639">
        <v>0.677898</v>
      </c>
    </row>
    <row r="640" spans="1:42" x14ac:dyDescent="0.45">
      <c r="A640" t="s">
        <v>859</v>
      </c>
      <c r="B640" t="s">
        <v>113</v>
      </c>
      <c r="C640">
        <v>111</v>
      </c>
      <c r="D640">
        <v>470</v>
      </c>
      <c r="E640">
        <v>429</v>
      </c>
      <c r="F640">
        <v>99</v>
      </c>
      <c r="G640">
        <v>72</v>
      </c>
      <c r="H640">
        <v>14</v>
      </c>
      <c r="I640">
        <v>5</v>
      </c>
      <c r="J640">
        <v>8</v>
      </c>
      <c r="K640">
        <v>56</v>
      </c>
      <c r="L640">
        <v>53</v>
      </c>
      <c r="M640">
        <v>30</v>
      </c>
      <c r="N640">
        <v>0</v>
      </c>
      <c r="O640">
        <v>129</v>
      </c>
      <c r="P640">
        <v>9</v>
      </c>
      <c r="Q640">
        <v>1</v>
      </c>
      <c r="R640">
        <v>1</v>
      </c>
      <c r="S640">
        <v>6</v>
      </c>
      <c r="T640">
        <v>24</v>
      </c>
      <c r="U640">
        <v>3</v>
      </c>
      <c r="V640">
        <v>0.230769</v>
      </c>
      <c r="W640">
        <v>6.3829800000000006E-2</v>
      </c>
      <c r="X640">
        <v>0.27446799999999999</v>
      </c>
      <c r="Y640">
        <v>0.23255799999999999</v>
      </c>
      <c r="Z640">
        <v>0.29424299999999998</v>
      </c>
      <c r="AA640">
        <v>0.34265699999999999</v>
      </c>
      <c r="AB640">
        <v>0.28196900000000003</v>
      </c>
      <c r="AC640">
        <v>0.63690000000000002</v>
      </c>
      <c r="AD640">
        <v>0.111888</v>
      </c>
      <c r="AE640">
        <v>7.7477499999999999</v>
      </c>
      <c r="AF640">
        <v>0.31058000000000002</v>
      </c>
      <c r="AH640">
        <v>2.6785000000000001</v>
      </c>
      <c r="AI640">
        <v>43.0563</v>
      </c>
      <c r="AJ640">
        <v>-14.2105</v>
      </c>
      <c r="AK640">
        <v>81.062600000000003</v>
      </c>
      <c r="AL640">
        <v>2.6785000000000001</v>
      </c>
      <c r="AM640">
        <v>4</v>
      </c>
      <c r="AN640">
        <v>-7.98626613616943</v>
      </c>
      <c r="AO640">
        <v>-1.18077611923217</v>
      </c>
      <c r="AP640">
        <v>0.67770699999999995</v>
      </c>
    </row>
    <row r="641" spans="1:42" x14ac:dyDescent="0.45">
      <c r="A641" t="s">
        <v>860</v>
      </c>
      <c r="B641" t="s">
        <v>32</v>
      </c>
      <c r="C641">
        <v>105</v>
      </c>
      <c r="D641">
        <v>343</v>
      </c>
      <c r="E641">
        <v>305</v>
      </c>
      <c r="F641">
        <v>72</v>
      </c>
      <c r="G641">
        <v>48</v>
      </c>
      <c r="H641">
        <v>16</v>
      </c>
      <c r="I641">
        <v>2</v>
      </c>
      <c r="J641">
        <v>6</v>
      </c>
      <c r="K641">
        <v>45</v>
      </c>
      <c r="L641">
        <v>37</v>
      </c>
      <c r="M641">
        <v>29</v>
      </c>
      <c r="N641">
        <v>1</v>
      </c>
      <c r="O641">
        <v>76</v>
      </c>
      <c r="P641">
        <v>5</v>
      </c>
      <c r="Q641">
        <v>2</v>
      </c>
      <c r="R641">
        <v>2</v>
      </c>
      <c r="S641">
        <v>3</v>
      </c>
      <c r="T641">
        <v>20</v>
      </c>
      <c r="U641">
        <v>2</v>
      </c>
      <c r="V641">
        <v>0.236066</v>
      </c>
      <c r="W641">
        <v>8.4548100000000001E-2</v>
      </c>
      <c r="X641">
        <v>0.22157399999999999</v>
      </c>
      <c r="Y641">
        <v>0.381579</v>
      </c>
      <c r="Z641">
        <v>0.31085000000000002</v>
      </c>
      <c r="AA641">
        <v>0.36065599999999998</v>
      </c>
      <c r="AB641">
        <v>0.295705</v>
      </c>
      <c r="AC641">
        <v>0.67150600000000005</v>
      </c>
      <c r="AD641">
        <v>0.12459000000000001</v>
      </c>
      <c r="AE641">
        <v>7.2754899999999996</v>
      </c>
      <c r="AF641">
        <v>0.29333300000000001</v>
      </c>
      <c r="AH641">
        <v>2.53173</v>
      </c>
      <c r="AI641">
        <v>35.334699999999998</v>
      </c>
      <c r="AJ641">
        <v>-6.4578800000000003</v>
      </c>
      <c r="AK641">
        <v>90.287899999999993</v>
      </c>
      <c r="AL641">
        <v>2.53173</v>
      </c>
      <c r="AM641">
        <v>-4.7</v>
      </c>
      <c r="AN641">
        <v>-1.4598071575164699</v>
      </c>
      <c r="AO641">
        <v>-3.4397116899490299</v>
      </c>
      <c r="AP641">
        <v>0.67312300000000003</v>
      </c>
    </row>
    <row r="642" spans="1:42" x14ac:dyDescent="0.45">
      <c r="A642" t="s">
        <v>861</v>
      </c>
      <c r="C642">
        <v>96</v>
      </c>
      <c r="D642">
        <v>420</v>
      </c>
      <c r="E642">
        <v>368</v>
      </c>
      <c r="F642">
        <v>87</v>
      </c>
      <c r="G642">
        <v>66</v>
      </c>
      <c r="H642">
        <v>15</v>
      </c>
      <c r="I642">
        <v>1</v>
      </c>
      <c r="J642">
        <v>5</v>
      </c>
      <c r="K642">
        <v>42</v>
      </c>
      <c r="L642">
        <v>39</v>
      </c>
      <c r="M642">
        <v>45</v>
      </c>
      <c r="N642">
        <v>1</v>
      </c>
      <c r="O642">
        <v>92</v>
      </c>
      <c r="P642">
        <v>4</v>
      </c>
      <c r="Q642">
        <v>2</v>
      </c>
      <c r="R642">
        <v>1</v>
      </c>
      <c r="S642">
        <v>7</v>
      </c>
      <c r="T642">
        <v>1</v>
      </c>
      <c r="U642">
        <v>1</v>
      </c>
      <c r="V642">
        <v>0.23641300000000001</v>
      </c>
      <c r="W642">
        <v>0.107143</v>
      </c>
      <c r="X642">
        <v>0.21904799999999999</v>
      </c>
      <c r="Y642">
        <v>0.48913000000000001</v>
      </c>
      <c r="Z642">
        <v>0.32458199999999998</v>
      </c>
      <c r="AA642">
        <v>0.32336999999999999</v>
      </c>
      <c r="AB642">
        <v>0.29190700000000003</v>
      </c>
      <c r="AC642">
        <v>0.64795199999999997</v>
      </c>
      <c r="AD642">
        <v>8.6956500000000006E-2</v>
      </c>
      <c r="AE642">
        <v>2.42164</v>
      </c>
      <c r="AF642">
        <v>0.30036600000000002</v>
      </c>
      <c r="AH642">
        <v>-1.10046</v>
      </c>
      <c r="AI642">
        <v>41.942100000000003</v>
      </c>
      <c r="AJ642">
        <v>-9.2324199999999994</v>
      </c>
      <c r="AK642">
        <v>84.7697</v>
      </c>
      <c r="AL642">
        <v>-1.10046</v>
      </c>
      <c r="AM642">
        <v>-0.3</v>
      </c>
      <c r="AN642">
        <v>-8.7650648355484009</v>
      </c>
      <c r="AO642">
        <v>1.2432098984718301</v>
      </c>
      <c r="AP642">
        <v>0.67241899999999999</v>
      </c>
    </row>
    <row r="643" spans="1:42" x14ac:dyDescent="0.45">
      <c r="A643" t="s">
        <v>862</v>
      </c>
      <c r="B643" t="s">
        <v>215</v>
      </c>
      <c r="C643">
        <v>117</v>
      </c>
      <c r="D643">
        <v>448</v>
      </c>
      <c r="E643">
        <v>421</v>
      </c>
      <c r="F643">
        <v>100</v>
      </c>
      <c r="G643">
        <v>59</v>
      </c>
      <c r="H643">
        <v>18</v>
      </c>
      <c r="I643">
        <v>5</v>
      </c>
      <c r="J643">
        <v>18</v>
      </c>
      <c r="K643">
        <v>50</v>
      </c>
      <c r="L643">
        <v>58</v>
      </c>
      <c r="M643">
        <v>20</v>
      </c>
      <c r="N643">
        <v>2</v>
      </c>
      <c r="O643">
        <v>140</v>
      </c>
      <c r="P643">
        <v>4</v>
      </c>
      <c r="Q643">
        <v>3</v>
      </c>
      <c r="R643">
        <v>0</v>
      </c>
      <c r="S643">
        <v>5</v>
      </c>
      <c r="T643">
        <v>6</v>
      </c>
      <c r="U643">
        <v>3</v>
      </c>
      <c r="V643">
        <v>0.23752999999999999</v>
      </c>
      <c r="W643">
        <v>4.4642899999999999E-2</v>
      </c>
      <c r="X643">
        <v>0.3125</v>
      </c>
      <c r="Y643">
        <v>0.14285700000000001</v>
      </c>
      <c r="Z643">
        <v>0.27678599999999998</v>
      </c>
      <c r="AA643">
        <v>0.43230400000000002</v>
      </c>
      <c r="AB643">
        <v>0.30001299999999997</v>
      </c>
      <c r="AC643">
        <v>0.70909</v>
      </c>
      <c r="AD643">
        <v>0.194774</v>
      </c>
      <c r="AE643">
        <v>5.6872100000000003</v>
      </c>
      <c r="AF643">
        <v>0.30827100000000002</v>
      </c>
      <c r="AH643">
        <v>-0.69034899999999999</v>
      </c>
      <c r="AI643">
        <v>47.754300000000001</v>
      </c>
      <c r="AJ643">
        <v>-6.8318500000000002</v>
      </c>
      <c r="AK643">
        <v>87.072999999999993</v>
      </c>
      <c r="AL643">
        <v>-0.69034899999999999</v>
      </c>
      <c r="AM643">
        <v>-2.5</v>
      </c>
      <c r="AN643">
        <v>-7.6295208930969203</v>
      </c>
      <c r="AO643">
        <v>-0.853909492492675</v>
      </c>
      <c r="AP643">
        <v>0.67136499999999999</v>
      </c>
    </row>
    <row r="644" spans="1:42" x14ac:dyDescent="0.45">
      <c r="A644" t="s">
        <v>863</v>
      </c>
      <c r="B644" t="s">
        <v>196</v>
      </c>
      <c r="C644">
        <v>124</v>
      </c>
      <c r="D644">
        <v>516</v>
      </c>
      <c r="E644">
        <v>474</v>
      </c>
      <c r="F644">
        <v>109</v>
      </c>
      <c r="G644">
        <v>72</v>
      </c>
      <c r="H644">
        <v>21</v>
      </c>
      <c r="I644">
        <v>3</v>
      </c>
      <c r="J644">
        <v>13</v>
      </c>
      <c r="K644">
        <v>60</v>
      </c>
      <c r="L644">
        <v>55</v>
      </c>
      <c r="M644">
        <v>36</v>
      </c>
      <c r="N644">
        <v>1</v>
      </c>
      <c r="O644">
        <v>141</v>
      </c>
      <c r="P644">
        <v>2</v>
      </c>
      <c r="Q644">
        <v>4</v>
      </c>
      <c r="R644">
        <v>0</v>
      </c>
      <c r="S644">
        <v>10</v>
      </c>
      <c r="T644">
        <v>13</v>
      </c>
      <c r="U644">
        <v>3</v>
      </c>
      <c r="V644">
        <v>0.229958</v>
      </c>
      <c r="W644">
        <v>6.9767399999999993E-2</v>
      </c>
      <c r="X644">
        <v>0.273256</v>
      </c>
      <c r="Y644">
        <v>0.25531900000000002</v>
      </c>
      <c r="Z644">
        <v>0.28488400000000003</v>
      </c>
      <c r="AA644">
        <v>0.36919800000000003</v>
      </c>
      <c r="AB644">
        <v>0.28394200000000003</v>
      </c>
      <c r="AC644">
        <v>0.65408200000000005</v>
      </c>
      <c r="AD644">
        <v>0.139241</v>
      </c>
      <c r="AE644">
        <v>5.7627199999999998</v>
      </c>
      <c r="AF644">
        <v>0.296296</v>
      </c>
      <c r="AH644">
        <v>0.49390699999999998</v>
      </c>
      <c r="AI644">
        <v>48.115699999999997</v>
      </c>
      <c r="AJ644">
        <v>-14.755800000000001</v>
      </c>
      <c r="AK644">
        <v>82.492199999999997</v>
      </c>
      <c r="AL644">
        <v>0.49390699999999998</v>
      </c>
      <c r="AM644">
        <v>-2.4</v>
      </c>
      <c r="AN644">
        <v>-10.330770045518801</v>
      </c>
      <c r="AO644">
        <v>-0.50405657291412298</v>
      </c>
      <c r="AP644">
        <v>0.66719499999999998</v>
      </c>
    </row>
    <row r="645" spans="1:42" x14ac:dyDescent="0.45">
      <c r="A645" t="s">
        <v>864</v>
      </c>
      <c r="B645" t="s">
        <v>61</v>
      </c>
      <c r="C645">
        <v>69</v>
      </c>
      <c r="D645">
        <v>260</v>
      </c>
      <c r="E645">
        <v>223</v>
      </c>
      <c r="F645">
        <v>49</v>
      </c>
      <c r="G645">
        <v>31</v>
      </c>
      <c r="H645">
        <v>11</v>
      </c>
      <c r="I645">
        <v>0</v>
      </c>
      <c r="J645">
        <v>7</v>
      </c>
      <c r="K645">
        <v>26</v>
      </c>
      <c r="L645">
        <v>31</v>
      </c>
      <c r="M645">
        <v>25</v>
      </c>
      <c r="N645">
        <v>0</v>
      </c>
      <c r="O645">
        <v>71</v>
      </c>
      <c r="P645">
        <v>9</v>
      </c>
      <c r="Q645">
        <v>2</v>
      </c>
      <c r="R645">
        <v>1</v>
      </c>
      <c r="S645">
        <v>4</v>
      </c>
      <c r="T645">
        <v>1</v>
      </c>
      <c r="U645">
        <v>1</v>
      </c>
      <c r="V645">
        <v>0.21973100000000001</v>
      </c>
      <c r="W645">
        <v>9.6153799999999998E-2</v>
      </c>
      <c r="X645">
        <v>0.27307700000000001</v>
      </c>
      <c r="Y645">
        <v>0.35211300000000001</v>
      </c>
      <c r="Z645">
        <v>0.320463</v>
      </c>
      <c r="AA645">
        <v>0.36322900000000002</v>
      </c>
      <c r="AB645">
        <v>0.30502000000000001</v>
      </c>
      <c r="AC645">
        <v>0.68369199999999997</v>
      </c>
      <c r="AD645">
        <v>0.14349799999999999</v>
      </c>
      <c r="AE645">
        <v>2.1070899999999999</v>
      </c>
      <c r="AF645">
        <v>0.28571400000000002</v>
      </c>
      <c r="AH645">
        <v>-0.72291099999999997</v>
      </c>
      <c r="AI645">
        <v>28.7959</v>
      </c>
      <c r="AJ645">
        <v>-2.8835999999999999</v>
      </c>
      <c r="AK645">
        <v>90.578400000000002</v>
      </c>
      <c r="AL645">
        <v>-0.72291099999999997</v>
      </c>
      <c r="AM645">
        <v>-3.2</v>
      </c>
      <c r="AN645">
        <v>-3.7576081156730599</v>
      </c>
      <c r="AO645">
        <v>1.5766017436981199</v>
      </c>
      <c r="AP645">
        <v>0.66584200000000004</v>
      </c>
    </row>
    <row r="646" spans="1:42" x14ac:dyDescent="0.45">
      <c r="A646" t="s">
        <v>865</v>
      </c>
      <c r="B646" t="s">
        <v>153</v>
      </c>
      <c r="C646">
        <v>118</v>
      </c>
      <c r="D646">
        <v>429</v>
      </c>
      <c r="E646">
        <v>399</v>
      </c>
      <c r="F646">
        <v>111</v>
      </c>
      <c r="G646">
        <v>79</v>
      </c>
      <c r="H646">
        <v>22</v>
      </c>
      <c r="I646">
        <v>1</v>
      </c>
      <c r="J646">
        <v>9</v>
      </c>
      <c r="K646">
        <v>46</v>
      </c>
      <c r="L646">
        <v>56</v>
      </c>
      <c r="M646">
        <v>19</v>
      </c>
      <c r="N646">
        <v>1</v>
      </c>
      <c r="O646">
        <v>75</v>
      </c>
      <c r="P646">
        <v>7</v>
      </c>
      <c r="Q646">
        <v>4</v>
      </c>
      <c r="R646">
        <v>0</v>
      </c>
      <c r="S646">
        <v>9</v>
      </c>
      <c r="T646">
        <v>4</v>
      </c>
      <c r="U646">
        <v>3</v>
      </c>
      <c r="V646">
        <v>0.278196</v>
      </c>
      <c r="W646">
        <v>4.4289000000000002E-2</v>
      </c>
      <c r="X646">
        <v>0.17482500000000001</v>
      </c>
      <c r="Y646">
        <v>0.25333299999999997</v>
      </c>
      <c r="Z646">
        <v>0.31934699999999999</v>
      </c>
      <c r="AA646">
        <v>0.40601500000000001</v>
      </c>
      <c r="AB646">
        <v>0.313778</v>
      </c>
      <c r="AC646">
        <v>0.72536199999999995</v>
      </c>
      <c r="AD646">
        <v>0.12781999999999999</v>
      </c>
      <c r="AE646">
        <v>3.3000099999999999</v>
      </c>
      <c r="AF646">
        <v>0.31974900000000001</v>
      </c>
      <c r="AH646">
        <v>-1.2675700000000001</v>
      </c>
      <c r="AI646">
        <v>50.633600000000001</v>
      </c>
      <c r="AJ646">
        <v>-1.6375999999999999</v>
      </c>
      <c r="AK646">
        <v>103.11</v>
      </c>
      <c r="AL646">
        <v>-1.2675700000000001</v>
      </c>
      <c r="AM646">
        <v>-3.5</v>
      </c>
      <c r="AN646">
        <v>0.33122336864471402</v>
      </c>
      <c r="AO646">
        <v>-8.2288360595703107</v>
      </c>
      <c r="AP646">
        <v>0.66543099999999999</v>
      </c>
    </row>
    <row r="647" spans="1:42" x14ac:dyDescent="0.45">
      <c r="A647" t="s">
        <v>866</v>
      </c>
      <c r="B647" t="s">
        <v>52</v>
      </c>
      <c r="C647">
        <v>94</v>
      </c>
      <c r="D647">
        <v>383</v>
      </c>
      <c r="E647">
        <v>337</v>
      </c>
      <c r="F647">
        <v>86</v>
      </c>
      <c r="G647">
        <v>71</v>
      </c>
      <c r="H647">
        <v>13</v>
      </c>
      <c r="I647">
        <v>0</v>
      </c>
      <c r="J647">
        <v>2</v>
      </c>
      <c r="K647">
        <v>35</v>
      </c>
      <c r="L647">
        <v>33</v>
      </c>
      <c r="M647">
        <v>35</v>
      </c>
      <c r="N647">
        <v>0</v>
      </c>
      <c r="O647">
        <v>59</v>
      </c>
      <c r="P647">
        <v>8</v>
      </c>
      <c r="Q647">
        <v>3</v>
      </c>
      <c r="R647">
        <v>0</v>
      </c>
      <c r="S647">
        <v>6</v>
      </c>
      <c r="T647">
        <v>0</v>
      </c>
      <c r="U647">
        <v>2</v>
      </c>
      <c r="V647">
        <v>0.255193</v>
      </c>
      <c r="W647">
        <v>9.1383800000000001E-2</v>
      </c>
      <c r="X647">
        <v>0.15404699999999999</v>
      </c>
      <c r="Y647">
        <v>0.59321999999999997</v>
      </c>
      <c r="Z647">
        <v>0.33681499999999998</v>
      </c>
      <c r="AA647">
        <v>0.31157299999999999</v>
      </c>
      <c r="AB647">
        <v>0.29504399999999997</v>
      </c>
      <c r="AC647">
        <v>0.64838700000000005</v>
      </c>
      <c r="AD647">
        <v>5.6379800000000001E-2</v>
      </c>
      <c r="AE647">
        <v>1.59877</v>
      </c>
      <c r="AF647">
        <v>0.30107499999999998</v>
      </c>
      <c r="AH647">
        <v>-1.72254</v>
      </c>
      <c r="AI647">
        <v>39.245199999999997</v>
      </c>
      <c r="AJ647">
        <v>-7.4211299999999998</v>
      </c>
      <c r="AK647">
        <v>82.699700000000007</v>
      </c>
      <c r="AL647">
        <v>-1.72254</v>
      </c>
      <c r="AM647">
        <v>-3.5</v>
      </c>
      <c r="AN647">
        <v>-9.9311783313751203</v>
      </c>
      <c r="AO647">
        <v>3.5363020896911599</v>
      </c>
      <c r="AP647">
        <v>0.66352599999999995</v>
      </c>
    </row>
    <row r="648" spans="1:42" x14ac:dyDescent="0.45">
      <c r="A648" t="s">
        <v>867</v>
      </c>
      <c r="B648" t="s">
        <v>56</v>
      </c>
      <c r="C648">
        <v>130</v>
      </c>
      <c r="D648">
        <v>499</v>
      </c>
      <c r="E648">
        <v>455</v>
      </c>
      <c r="F648">
        <v>108</v>
      </c>
      <c r="G648">
        <v>64</v>
      </c>
      <c r="H648">
        <v>22</v>
      </c>
      <c r="I648">
        <v>2</v>
      </c>
      <c r="J648">
        <v>20</v>
      </c>
      <c r="K648">
        <v>62</v>
      </c>
      <c r="L648">
        <v>66</v>
      </c>
      <c r="M648">
        <v>37</v>
      </c>
      <c r="N648">
        <v>2</v>
      </c>
      <c r="O648">
        <v>153</v>
      </c>
      <c r="P648">
        <v>5</v>
      </c>
      <c r="Q648">
        <v>2</v>
      </c>
      <c r="R648">
        <v>0</v>
      </c>
      <c r="S648">
        <v>8</v>
      </c>
      <c r="T648">
        <v>8</v>
      </c>
      <c r="U648">
        <v>3</v>
      </c>
      <c r="V648">
        <v>0.23736299999999999</v>
      </c>
      <c r="W648">
        <v>7.41483E-2</v>
      </c>
      <c r="X648">
        <v>0.30661300000000002</v>
      </c>
      <c r="Y648">
        <v>0.24182999999999999</v>
      </c>
      <c r="Z648">
        <v>0.30060100000000001</v>
      </c>
      <c r="AA648">
        <v>0.42637399999999998</v>
      </c>
      <c r="AB648">
        <v>0.311975</v>
      </c>
      <c r="AC648">
        <v>0.72697500000000004</v>
      </c>
      <c r="AD648">
        <v>0.18901100000000001</v>
      </c>
      <c r="AE648">
        <v>4.7731199999999996</v>
      </c>
      <c r="AF648">
        <v>0.309859</v>
      </c>
      <c r="AH648">
        <v>-0.46756700000000001</v>
      </c>
      <c r="AI648">
        <v>58.1479</v>
      </c>
      <c r="AJ648">
        <v>-2.6523400000000001</v>
      </c>
      <c r="AK648">
        <v>93.100499999999997</v>
      </c>
      <c r="AL648">
        <v>-0.46756700000000001</v>
      </c>
      <c r="AM648">
        <v>-7.6</v>
      </c>
      <c r="AN648">
        <v>-4.5928163528442303</v>
      </c>
      <c r="AO648">
        <v>-5.7665195465087802</v>
      </c>
      <c r="AP648">
        <v>0.65703400000000001</v>
      </c>
    </row>
    <row r="649" spans="1:42" x14ac:dyDescent="0.45">
      <c r="A649" t="s">
        <v>868</v>
      </c>
      <c r="B649" t="s">
        <v>28</v>
      </c>
      <c r="C649">
        <v>70</v>
      </c>
      <c r="D649">
        <v>228</v>
      </c>
      <c r="E649">
        <v>201</v>
      </c>
      <c r="F649">
        <v>43</v>
      </c>
      <c r="G649">
        <v>31</v>
      </c>
      <c r="H649">
        <v>8</v>
      </c>
      <c r="I649">
        <v>0</v>
      </c>
      <c r="J649">
        <v>4</v>
      </c>
      <c r="K649">
        <v>25</v>
      </c>
      <c r="L649">
        <v>20</v>
      </c>
      <c r="M649">
        <v>22</v>
      </c>
      <c r="N649">
        <v>0</v>
      </c>
      <c r="O649">
        <v>50</v>
      </c>
      <c r="P649">
        <v>3</v>
      </c>
      <c r="Q649">
        <v>1</v>
      </c>
      <c r="R649">
        <v>1</v>
      </c>
      <c r="S649">
        <v>6</v>
      </c>
      <c r="T649">
        <v>2</v>
      </c>
      <c r="U649">
        <v>1</v>
      </c>
      <c r="V649">
        <v>0.21393000000000001</v>
      </c>
      <c r="W649">
        <v>9.6491199999999999E-2</v>
      </c>
      <c r="X649">
        <v>0.21929799999999999</v>
      </c>
      <c r="Y649">
        <v>0.44</v>
      </c>
      <c r="Z649">
        <v>0.29955900000000002</v>
      </c>
      <c r="AA649">
        <v>0.31343300000000002</v>
      </c>
      <c r="AB649">
        <v>0.27670899999999998</v>
      </c>
      <c r="AC649">
        <v>0.61299199999999998</v>
      </c>
      <c r="AD649">
        <v>9.9502499999999994E-2</v>
      </c>
      <c r="AE649">
        <v>3.1501899999999998</v>
      </c>
      <c r="AF649">
        <v>0.26351400000000003</v>
      </c>
      <c r="AH649">
        <v>-0.453565</v>
      </c>
      <c r="AI649">
        <v>19.890899999999998</v>
      </c>
      <c r="AJ649">
        <v>-7.8895799999999996</v>
      </c>
      <c r="AK649">
        <v>73.013400000000004</v>
      </c>
      <c r="AL649">
        <v>-0.453565</v>
      </c>
      <c r="AM649">
        <v>2.7</v>
      </c>
      <c r="AN649">
        <v>-8.0761412084102595</v>
      </c>
      <c r="AO649">
        <v>6.8887126445770201</v>
      </c>
      <c r="AP649">
        <v>0.65620199999999995</v>
      </c>
    </row>
    <row r="650" spans="1:42" x14ac:dyDescent="0.45">
      <c r="A650" t="s">
        <v>869</v>
      </c>
      <c r="B650" t="s">
        <v>30</v>
      </c>
      <c r="C650">
        <v>117</v>
      </c>
      <c r="D650">
        <v>410</v>
      </c>
      <c r="E650">
        <v>377</v>
      </c>
      <c r="F650">
        <v>97</v>
      </c>
      <c r="G650">
        <v>63</v>
      </c>
      <c r="H650">
        <v>22</v>
      </c>
      <c r="I650">
        <v>3</v>
      </c>
      <c r="J650">
        <v>9</v>
      </c>
      <c r="K650">
        <v>41</v>
      </c>
      <c r="L650">
        <v>47</v>
      </c>
      <c r="M650">
        <v>27</v>
      </c>
      <c r="N650">
        <v>2</v>
      </c>
      <c r="O650">
        <v>80</v>
      </c>
      <c r="P650">
        <v>2</v>
      </c>
      <c r="Q650">
        <v>4</v>
      </c>
      <c r="R650">
        <v>0</v>
      </c>
      <c r="S650">
        <v>7</v>
      </c>
      <c r="T650">
        <v>2</v>
      </c>
      <c r="U650">
        <v>1</v>
      </c>
      <c r="V650">
        <v>0.25729400000000002</v>
      </c>
      <c r="W650">
        <v>6.5853700000000001E-2</v>
      </c>
      <c r="X650">
        <v>0.19512199999999999</v>
      </c>
      <c r="Y650">
        <v>0.33750000000000002</v>
      </c>
      <c r="Z650">
        <v>0.30731700000000001</v>
      </c>
      <c r="AA650">
        <v>0.40318300000000001</v>
      </c>
      <c r="AB650">
        <v>0.30528300000000003</v>
      </c>
      <c r="AC650">
        <v>0.71050000000000002</v>
      </c>
      <c r="AD650">
        <v>0.14588899999999999</v>
      </c>
      <c r="AE650">
        <v>3.6178900000000001</v>
      </c>
      <c r="AF650">
        <v>0.30137000000000003</v>
      </c>
      <c r="AH650">
        <v>-0.71553900000000004</v>
      </c>
      <c r="AI650">
        <v>45.498399999999997</v>
      </c>
      <c r="AJ650">
        <v>-4.4577</v>
      </c>
      <c r="AK650">
        <v>90.7547</v>
      </c>
      <c r="AL650">
        <v>-0.71553900000000004</v>
      </c>
      <c r="AM650">
        <v>2.5</v>
      </c>
      <c r="AN650">
        <v>-5.4115130305290204</v>
      </c>
      <c r="AO650">
        <v>-2.0194001197814901</v>
      </c>
      <c r="AP650">
        <v>0.651945</v>
      </c>
    </row>
    <row r="651" spans="1:42" x14ac:dyDescent="0.45">
      <c r="A651" t="s">
        <v>870</v>
      </c>
      <c r="B651" t="s">
        <v>76</v>
      </c>
      <c r="C651">
        <v>105</v>
      </c>
      <c r="D651">
        <v>417</v>
      </c>
      <c r="E651">
        <v>380</v>
      </c>
      <c r="F651">
        <v>88</v>
      </c>
      <c r="G651">
        <v>54</v>
      </c>
      <c r="H651">
        <v>21</v>
      </c>
      <c r="I651">
        <v>3</v>
      </c>
      <c r="J651">
        <v>10</v>
      </c>
      <c r="K651">
        <v>50</v>
      </c>
      <c r="L651">
        <v>53</v>
      </c>
      <c r="M651">
        <v>28</v>
      </c>
      <c r="N651">
        <v>1</v>
      </c>
      <c r="O651">
        <v>128</v>
      </c>
      <c r="P651">
        <v>7</v>
      </c>
      <c r="Q651">
        <v>2</v>
      </c>
      <c r="R651">
        <v>0</v>
      </c>
      <c r="S651">
        <v>5</v>
      </c>
      <c r="T651">
        <v>13</v>
      </c>
      <c r="U651">
        <v>4</v>
      </c>
      <c r="V651">
        <v>0.23157900000000001</v>
      </c>
      <c r="W651">
        <v>6.7146300000000006E-2</v>
      </c>
      <c r="X651">
        <v>0.306954</v>
      </c>
      <c r="Y651">
        <v>0.21875</v>
      </c>
      <c r="Z651">
        <v>0.294964</v>
      </c>
      <c r="AA651">
        <v>0.381579</v>
      </c>
      <c r="AB651">
        <v>0.29421900000000001</v>
      </c>
      <c r="AC651">
        <v>0.67654300000000001</v>
      </c>
      <c r="AD651">
        <v>0.15</v>
      </c>
      <c r="AE651">
        <v>6.3092100000000002</v>
      </c>
      <c r="AF651">
        <v>0.31967200000000001</v>
      </c>
      <c r="AH651">
        <v>0.23363700000000001</v>
      </c>
      <c r="AI651">
        <v>42.443300000000001</v>
      </c>
      <c r="AJ651">
        <v>-8.3657500000000002</v>
      </c>
      <c r="AK651">
        <v>78.792000000000002</v>
      </c>
      <c r="AL651">
        <v>0.23363700000000001</v>
      </c>
      <c r="AM651">
        <v>1.2</v>
      </c>
      <c r="AN651">
        <v>-10.3630322068929</v>
      </c>
      <c r="AO651">
        <v>2.7321870326995801</v>
      </c>
      <c r="AP651">
        <v>0.65139000000000002</v>
      </c>
    </row>
    <row r="652" spans="1:42" x14ac:dyDescent="0.45">
      <c r="A652" t="s">
        <v>243</v>
      </c>
      <c r="B652" t="s">
        <v>132</v>
      </c>
      <c r="C652">
        <v>133</v>
      </c>
      <c r="D652">
        <v>526</v>
      </c>
      <c r="E652">
        <v>479</v>
      </c>
      <c r="F652">
        <v>123</v>
      </c>
      <c r="G652">
        <v>87</v>
      </c>
      <c r="H652">
        <v>21</v>
      </c>
      <c r="I652">
        <v>5</v>
      </c>
      <c r="J652">
        <v>10</v>
      </c>
      <c r="K652">
        <v>60</v>
      </c>
      <c r="L652">
        <v>44</v>
      </c>
      <c r="M652">
        <v>40</v>
      </c>
      <c r="N652">
        <v>1</v>
      </c>
      <c r="O652">
        <v>106</v>
      </c>
      <c r="P652">
        <v>5</v>
      </c>
      <c r="Q652">
        <v>1</v>
      </c>
      <c r="R652">
        <v>1</v>
      </c>
      <c r="S652">
        <v>8</v>
      </c>
      <c r="T652">
        <v>6</v>
      </c>
      <c r="U652">
        <v>6</v>
      </c>
      <c r="V652">
        <v>0.25678499999999999</v>
      </c>
      <c r="W652">
        <v>7.6045600000000005E-2</v>
      </c>
      <c r="X652">
        <v>0.20152100000000001</v>
      </c>
      <c r="Y652">
        <v>0.37735800000000003</v>
      </c>
      <c r="Z652">
        <v>0.32</v>
      </c>
      <c r="AA652">
        <v>0.38413399999999998</v>
      </c>
      <c r="AB652">
        <v>0.308311</v>
      </c>
      <c r="AC652">
        <v>0.70413400000000004</v>
      </c>
      <c r="AD652">
        <v>0.12734899999999999</v>
      </c>
      <c r="AE652">
        <v>4.6444599999999996</v>
      </c>
      <c r="AF652">
        <v>0.31043999999999999</v>
      </c>
      <c r="AH652">
        <v>-2.3418399999999999</v>
      </c>
      <c r="AI652">
        <v>59.694000000000003</v>
      </c>
      <c r="AJ652">
        <v>-4.3960900000000001</v>
      </c>
      <c r="AK652">
        <v>94.453599999999994</v>
      </c>
      <c r="AL652">
        <v>-2.3418399999999999</v>
      </c>
      <c r="AM652">
        <v>0.3</v>
      </c>
      <c r="AN652">
        <v>-5.8374776840209899</v>
      </c>
      <c r="AO652">
        <v>-5.4980599284171996</v>
      </c>
      <c r="AP652">
        <v>0.65113399999999999</v>
      </c>
    </row>
    <row r="653" spans="1:42" x14ac:dyDescent="0.45">
      <c r="A653" t="s">
        <v>871</v>
      </c>
      <c r="B653" t="s">
        <v>58</v>
      </c>
      <c r="C653">
        <v>98</v>
      </c>
      <c r="D653">
        <v>405</v>
      </c>
      <c r="E653">
        <v>355</v>
      </c>
      <c r="F653">
        <v>72</v>
      </c>
      <c r="G653">
        <v>44</v>
      </c>
      <c r="H653">
        <v>15</v>
      </c>
      <c r="I653">
        <v>1</v>
      </c>
      <c r="J653">
        <v>12</v>
      </c>
      <c r="K653">
        <v>47</v>
      </c>
      <c r="L653">
        <v>47</v>
      </c>
      <c r="M653">
        <v>43</v>
      </c>
      <c r="N653">
        <v>0</v>
      </c>
      <c r="O653">
        <v>140</v>
      </c>
      <c r="P653">
        <v>4</v>
      </c>
      <c r="Q653">
        <v>3</v>
      </c>
      <c r="R653">
        <v>0</v>
      </c>
      <c r="S653">
        <v>9</v>
      </c>
      <c r="T653">
        <v>10</v>
      </c>
      <c r="U653">
        <v>1</v>
      </c>
      <c r="V653">
        <v>0.202817</v>
      </c>
      <c r="W653">
        <v>0.106173</v>
      </c>
      <c r="X653">
        <v>0.34567900000000001</v>
      </c>
      <c r="Y653">
        <v>0.307143</v>
      </c>
      <c r="Z653">
        <v>0.293827</v>
      </c>
      <c r="AA653">
        <v>0.35211300000000001</v>
      </c>
      <c r="AB653">
        <v>0.28625699999999998</v>
      </c>
      <c r="AC653">
        <v>0.64593999999999996</v>
      </c>
      <c r="AD653">
        <v>0.14929600000000001</v>
      </c>
      <c r="AE653">
        <v>5.3422400000000003</v>
      </c>
      <c r="AF653">
        <v>0.29126200000000002</v>
      </c>
      <c r="AH653">
        <v>0.87675599999999998</v>
      </c>
      <c r="AI653">
        <v>38.543799999999997</v>
      </c>
      <c r="AJ653">
        <v>-10.803100000000001</v>
      </c>
      <c r="AK653">
        <v>80.8536</v>
      </c>
      <c r="AL653">
        <v>0.87675599999999998</v>
      </c>
      <c r="AM653">
        <v>-0.3</v>
      </c>
      <c r="AN653">
        <v>-8.4145097732543892</v>
      </c>
      <c r="AO653">
        <v>1.18809527158737</v>
      </c>
      <c r="AP653">
        <v>0.65107599999999999</v>
      </c>
    </row>
    <row r="654" spans="1:42" x14ac:dyDescent="0.45">
      <c r="A654" t="s">
        <v>872</v>
      </c>
      <c r="B654" t="s">
        <v>61</v>
      </c>
      <c r="C654">
        <v>98</v>
      </c>
      <c r="D654">
        <v>416</v>
      </c>
      <c r="E654">
        <v>382</v>
      </c>
      <c r="F654">
        <v>84</v>
      </c>
      <c r="G654">
        <v>48</v>
      </c>
      <c r="H654">
        <v>17</v>
      </c>
      <c r="I654">
        <v>2</v>
      </c>
      <c r="J654">
        <v>17</v>
      </c>
      <c r="K654">
        <v>48</v>
      </c>
      <c r="L654">
        <v>57</v>
      </c>
      <c r="M654">
        <v>29</v>
      </c>
      <c r="N654">
        <v>0</v>
      </c>
      <c r="O654">
        <v>140</v>
      </c>
      <c r="P654">
        <v>3</v>
      </c>
      <c r="Q654">
        <v>2</v>
      </c>
      <c r="R654">
        <v>0</v>
      </c>
      <c r="S654">
        <v>7</v>
      </c>
      <c r="T654">
        <v>6</v>
      </c>
      <c r="U654">
        <v>2</v>
      </c>
      <c r="V654">
        <v>0.21989500000000001</v>
      </c>
      <c r="W654">
        <v>6.9711499999999996E-2</v>
      </c>
      <c r="X654">
        <v>0.336538</v>
      </c>
      <c r="Y654">
        <v>0.20714299999999999</v>
      </c>
      <c r="Z654">
        <v>0.27884599999999998</v>
      </c>
      <c r="AA654">
        <v>0.40837699999999999</v>
      </c>
      <c r="AB654">
        <v>0.29584700000000003</v>
      </c>
      <c r="AC654">
        <v>0.68722300000000003</v>
      </c>
      <c r="AD654">
        <v>0.18848200000000001</v>
      </c>
      <c r="AE654">
        <v>4.9375600000000004</v>
      </c>
      <c r="AF654">
        <v>0.29515400000000003</v>
      </c>
      <c r="AH654">
        <v>-0.26056600000000002</v>
      </c>
      <c r="AI654">
        <v>42.904000000000003</v>
      </c>
      <c r="AJ654">
        <v>-7.7831700000000001</v>
      </c>
      <c r="AK654">
        <v>84.4285</v>
      </c>
      <c r="AL654">
        <v>-0.26056600000000002</v>
      </c>
      <c r="AM654">
        <v>5.2</v>
      </c>
      <c r="AN654">
        <v>-8.2854950129985792</v>
      </c>
      <c r="AO654">
        <v>0.61446189880371005</v>
      </c>
      <c r="AP654">
        <v>0.64838499999999999</v>
      </c>
    </row>
    <row r="655" spans="1:42" x14ac:dyDescent="0.45">
      <c r="A655" t="s">
        <v>873</v>
      </c>
      <c r="B655" t="s">
        <v>63</v>
      </c>
      <c r="C655">
        <v>97</v>
      </c>
      <c r="D655">
        <v>338</v>
      </c>
      <c r="E655">
        <v>312</v>
      </c>
      <c r="F655">
        <v>70</v>
      </c>
      <c r="G655">
        <v>44</v>
      </c>
      <c r="H655">
        <v>12</v>
      </c>
      <c r="I655">
        <v>1</v>
      </c>
      <c r="J655">
        <v>13</v>
      </c>
      <c r="K655">
        <v>35</v>
      </c>
      <c r="L655">
        <v>49</v>
      </c>
      <c r="M655">
        <v>23</v>
      </c>
      <c r="N655">
        <v>1</v>
      </c>
      <c r="O655">
        <v>105</v>
      </c>
      <c r="P655">
        <v>1</v>
      </c>
      <c r="Q655">
        <v>2</v>
      </c>
      <c r="R655">
        <v>0</v>
      </c>
      <c r="S655">
        <v>9</v>
      </c>
      <c r="T655">
        <v>2</v>
      </c>
      <c r="U655">
        <v>0</v>
      </c>
      <c r="V655">
        <v>0.224359</v>
      </c>
      <c r="W655">
        <v>6.8047300000000005E-2</v>
      </c>
      <c r="X655">
        <v>0.31065100000000001</v>
      </c>
      <c r="Y655">
        <v>0.21904799999999999</v>
      </c>
      <c r="Z655">
        <v>0.27810699999999999</v>
      </c>
      <c r="AA655">
        <v>0.394231</v>
      </c>
      <c r="AB655">
        <v>0.28906399999999999</v>
      </c>
      <c r="AC655">
        <v>0.67233699999999996</v>
      </c>
      <c r="AD655">
        <v>0.169872</v>
      </c>
      <c r="AE655">
        <v>3.5651199999999998</v>
      </c>
      <c r="AF655">
        <v>0.29081600000000002</v>
      </c>
      <c r="AH655">
        <v>-0.116243</v>
      </c>
      <c r="AI655">
        <v>32.955599999999997</v>
      </c>
      <c r="AJ655">
        <v>-8.2276900000000008</v>
      </c>
      <c r="AK655">
        <v>78.690299999999993</v>
      </c>
      <c r="AL655">
        <v>-0.116243</v>
      </c>
      <c r="AM655">
        <v>-2.2000000000000002</v>
      </c>
      <c r="AN655">
        <v>-9.0392941609025002</v>
      </c>
      <c r="AO655">
        <v>4.0095827579498202</v>
      </c>
      <c r="AP655">
        <v>0.64677399999999996</v>
      </c>
    </row>
    <row r="656" spans="1:42" x14ac:dyDescent="0.45">
      <c r="A656" t="s">
        <v>874</v>
      </c>
      <c r="B656" t="s">
        <v>56</v>
      </c>
      <c r="C656">
        <v>60</v>
      </c>
      <c r="D656">
        <v>232</v>
      </c>
      <c r="E656">
        <v>217</v>
      </c>
      <c r="F656">
        <v>52</v>
      </c>
      <c r="G656">
        <v>31</v>
      </c>
      <c r="H656">
        <v>14</v>
      </c>
      <c r="I656">
        <v>1</v>
      </c>
      <c r="J656">
        <v>6</v>
      </c>
      <c r="K656">
        <v>20</v>
      </c>
      <c r="L656">
        <v>24</v>
      </c>
      <c r="M656">
        <v>12</v>
      </c>
      <c r="N656">
        <v>0</v>
      </c>
      <c r="O656">
        <v>55</v>
      </c>
      <c r="P656">
        <v>2</v>
      </c>
      <c r="Q656">
        <v>1</v>
      </c>
      <c r="R656">
        <v>0</v>
      </c>
      <c r="S656">
        <v>8</v>
      </c>
      <c r="T656">
        <v>0</v>
      </c>
      <c r="U656">
        <v>1</v>
      </c>
      <c r="V656">
        <v>0.23963100000000001</v>
      </c>
      <c r="W656">
        <v>5.1724100000000002E-2</v>
      </c>
      <c r="X656">
        <v>0.237069</v>
      </c>
      <c r="Y656">
        <v>0.21818199999999999</v>
      </c>
      <c r="Z656">
        <v>0.28448299999999999</v>
      </c>
      <c r="AA656">
        <v>0.39631300000000003</v>
      </c>
      <c r="AB656">
        <v>0.29382599999999998</v>
      </c>
      <c r="AC656">
        <v>0.68079599999999996</v>
      </c>
      <c r="AD656">
        <v>0.15668199999999999</v>
      </c>
      <c r="AE656">
        <v>2.4282599999999999</v>
      </c>
      <c r="AF656">
        <v>0.29299399999999998</v>
      </c>
      <c r="AH656">
        <v>-0.76880899999999996</v>
      </c>
      <c r="AI656">
        <v>23.537800000000001</v>
      </c>
      <c r="AJ656">
        <v>-4.73001</v>
      </c>
      <c r="AK656">
        <v>80.521199999999993</v>
      </c>
      <c r="AL656">
        <v>-0.76880899999999996</v>
      </c>
      <c r="AM656">
        <v>0.5</v>
      </c>
      <c r="AN656">
        <v>-6.1836187839508003</v>
      </c>
      <c r="AO656">
        <v>4.7621989250183097</v>
      </c>
      <c r="AP656">
        <v>0.64400999999999997</v>
      </c>
    </row>
    <row r="657" spans="1:42" x14ac:dyDescent="0.45">
      <c r="A657" t="s">
        <v>875</v>
      </c>
      <c r="C657">
        <v>93</v>
      </c>
      <c r="D657">
        <v>381</v>
      </c>
      <c r="E657">
        <v>347</v>
      </c>
      <c r="F657">
        <v>85</v>
      </c>
      <c r="G657">
        <v>55</v>
      </c>
      <c r="H657">
        <v>18</v>
      </c>
      <c r="I657">
        <v>1</v>
      </c>
      <c r="J657">
        <v>11</v>
      </c>
      <c r="K657">
        <v>46</v>
      </c>
      <c r="L657">
        <v>48</v>
      </c>
      <c r="M657">
        <v>27</v>
      </c>
      <c r="N657">
        <v>1</v>
      </c>
      <c r="O657">
        <v>84</v>
      </c>
      <c r="P657">
        <v>5</v>
      </c>
      <c r="Q657">
        <v>2</v>
      </c>
      <c r="R657">
        <v>0</v>
      </c>
      <c r="S657">
        <v>8</v>
      </c>
      <c r="T657">
        <v>10</v>
      </c>
      <c r="U657">
        <v>4</v>
      </c>
      <c r="V657">
        <v>0.24495700000000001</v>
      </c>
      <c r="W657">
        <v>7.0866100000000001E-2</v>
      </c>
      <c r="X657">
        <v>0.220472</v>
      </c>
      <c r="Y657">
        <v>0.32142900000000002</v>
      </c>
      <c r="Z657">
        <v>0.307087</v>
      </c>
      <c r="AA657">
        <v>0.39769500000000002</v>
      </c>
      <c r="AB657">
        <v>0.30596000000000001</v>
      </c>
      <c r="AC657">
        <v>0.70478099999999999</v>
      </c>
      <c r="AD657">
        <v>0.15273800000000001</v>
      </c>
      <c r="AE657">
        <v>4.9937100000000001</v>
      </c>
      <c r="AF657">
        <v>0.29133900000000001</v>
      </c>
      <c r="AH657">
        <v>-0.35095300000000001</v>
      </c>
      <c r="AI657">
        <v>42.494199999999999</v>
      </c>
      <c r="AJ657">
        <v>-3.92842</v>
      </c>
      <c r="AK657">
        <v>95.221800000000002</v>
      </c>
      <c r="AL657">
        <v>-0.35095300000000001</v>
      </c>
      <c r="AM657">
        <v>0.2</v>
      </c>
      <c r="AN657">
        <v>-2.53227487206459</v>
      </c>
      <c r="AO657">
        <v>-3.9997356384992599</v>
      </c>
      <c r="AP657">
        <v>0.63903600000000005</v>
      </c>
    </row>
    <row r="658" spans="1:42" x14ac:dyDescent="0.45">
      <c r="A658" t="s">
        <v>876</v>
      </c>
      <c r="B658" t="s">
        <v>141</v>
      </c>
      <c r="C658">
        <v>120</v>
      </c>
      <c r="D658">
        <v>521</v>
      </c>
      <c r="E658">
        <v>475</v>
      </c>
      <c r="F658">
        <v>105</v>
      </c>
      <c r="G658">
        <v>71</v>
      </c>
      <c r="H658">
        <v>21</v>
      </c>
      <c r="I658">
        <v>3</v>
      </c>
      <c r="J658">
        <v>10</v>
      </c>
      <c r="K658">
        <v>59</v>
      </c>
      <c r="L658">
        <v>56</v>
      </c>
      <c r="M658">
        <v>35</v>
      </c>
      <c r="N658">
        <v>0</v>
      </c>
      <c r="O658">
        <v>141</v>
      </c>
      <c r="P658">
        <v>7</v>
      </c>
      <c r="Q658">
        <v>2</v>
      </c>
      <c r="R658">
        <v>2</v>
      </c>
      <c r="S658">
        <v>6</v>
      </c>
      <c r="T658">
        <v>26</v>
      </c>
      <c r="U658">
        <v>5</v>
      </c>
      <c r="V658">
        <v>0.221053</v>
      </c>
      <c r="W658">
        <v>6.7178500000000002E-2</v>
      </c>
      <c r="X658">
        <v>0.27063300000000001</v>
      </c>
      <c r="Y658">
        <v>0.248227</v>
      </c>
      <c r="Z658">
        <v>0.28323700000000002</v>
      </c>
      <c r="AA658">
        <v>0.341053</v>
      </c>
      <c r="AB658">
        <v>0.27546300000000001</v>
      </c>
      <c r="AC658">
        <v>0.62429000000000001</v>
      </c>
      <c r="AD658">
        <v>0.12</v>
      </c>
      <c r="AE658">
        <v>6.7695299999999996</v>
      </c>
      <c r="AF658">
        <v>0.29141099999999998</v>
      </c>
      <c r="AH658">
        <v>2.2189299999999998</v>
      </c>
      <c r="AI658">
        <v>44.913200000000003</v>
      </c>
      <c r="AJ658">
        <v>-18.567599999999999</v>
      </c>
      <c r="AK658">
        <v>72.136099999999999</v>
      </c>
      <c r="AL658">
        <v>2.2189299999999998</v>
      </c>
      <c r="AM658">
        <v>2.5</v>
      </c>
      <c r="AN658">
        <v>-15.765585184097199</v>
      </c>
      <c r="AO658">
        <v>4.4143151044845501</v>
      </c>
      <c r="AP658">
        <v>0.63812899999999995</v>
      </c>
    </row>
    <row r="659" spans="1:42" x14ac:dyDescent="0.45">
      <c r="A659" t="s">
        <v>877</v>
      </c>
      <c r="B659" t="s">
        <v>132</v>
      </c>
      <c r="C659">
        <v>118</v>
      </c>
      <c r="D659">
        <v>508</v>
      </c>
      <c r="E659">
        <v>461</v>
      </c>
      <c r="F659">
        <v>113</v>
      </c>
      <c r="G659">
        <v>80</v>
      </c>
      <c r="H659">
        <v>20</v>
      </c>
      <c r="I659">
        <v>6</v>
      </c>
      <c r="J659">
        <v>7</v>
      </c>
      <c r="K659">
        <v>68</v>
      </c>
      <c r="L659">
        <v>52</v>
      </c>
      <c r="M659">
        <v>39</v>
      </c>
      <c r="N659">
        <v>0</v>
      </c>
      <c r="O659">
        <v>96</v>
      </c>
      <c r="P659">
        <v>4</v>
      </c>
      <c r="Q659">
        <v>3</v>
      </c>
      <c r="R659">
        <v>1</v>
      </c>
      <c r="S659">
        <v>8</v>
      </c>
      <c r="T659">
        <v>13</v>
      </c>
      <c r="U659">
        <v>4</v>
      </c>
      <c r="V659">
        <v>0.245119</v>
      </c>
      <c r="W659">
        <v>7.6771699999999998E-2</v>
      </c>
      <c r="X659">
        <v>0.18897600000000001</v>
      </c>
      <c r="Y659">
        <v>0.40625</v>
      </c>
      <c r="Z659">
        <v>0.30769200000000002</v>
      </c>
      <c r="AA659">
        <v>0.36008699999999999</v>
      </c>
      <c r="AB659">
        <v>0.29381499999999999</v>
      </c>
      <c r="AC659">
        <v>0.66777900000000001</v>
      </c>
      <c r="AD659">
        <v>0.114967</v>
      </c>
      <c r="AE659">
        <v>6.7432499999999997</v>
      </c>
      <c r="AF659">
        <v>0.29362899999999997</v>
      </c>
      <c r="AH659">
        <v>-3.6042299999999999E-2</v>
      </c>
      <c r="AI659">
        <v>51.535200000000003</v>
      </c>
      <c r="AJ659">
        <v>-10.361599999999999</v>
      </c>
      <c r="AK659">
        <v>84.405900000000003</v>
      </c>
      <c r="AL659">
        <v>-3.6042299999999999E-2</v>
      </c>
      <c r="AM659">
        <v>-3.2</v>
      </c>
      <c r="AN659">
        <v>-9.5280171707272494</v>
      </c>
      <c r="AO659">
        <v>-1.33345091342926</v>
      </c>
      <c r="AP659">
        <v>0.63744400000000001</v>
      </c>
    </row>
    <row r="660" spans="1:42" x14ac:dyDescent="0.45">
      <c r="A660" t="s">
        <v>878</v>
      </c>
      <c r="B660" t="s">
        <v>132</v>
      </c>
      <c r="C660">
        <v>116</v>
      </c>
      <c r="D660">
        <v>513</v>
      </c>
      <c r="E660">
        <v>454</v>
      </c>
      <c r="F660">
        <v>100</v>
      </c>
      <c r="G660">
        <v>75</v>
      </c>
      <c r="H660">
        <v>16</v>
      </c>
      <c r="I660">
        <v>6</v>
      </c>
      <c r="J660">
        <v>3</v>
      </c>
      <c r="K660">
        <v>73</v>
      </c>
      <c r="L660">
        <v>53</v>
      </c>
      <c r="M660">
        <v>25</v>
      </c>
      <c r="N660">
        <v>0</v>
      </c>
      <c r="O660">
        <v>137</v>
      </c>
      <c r="P660">
        <v>24</v>
      </c>
      <c r="Q660">
        <v>2</v>
      </c>
      <c r="R660">
        <v>8</v>
      </c>
      <c r="S660">
        <v>3</v>
      </c>
      <c r="T660">
        <v>35</v>
      </c>
      <c r="U660">
        <v>10</v>
      </c>
      <c r="V660">
        <v>0.22026399999999999</v>
      </c>
      <c r="W660">
        <v>4.8732900000000003E-2</v>
      </c>
      <c r="X660">
        <v>0.26705699999999999</v>
      </c>
      <c r="Y660">
        <v>0.18248200000000001</v>
      </c>
      <c r="Z660">
        <v>0.29504999999999998</v>
      </c>
      <c r="AA660">
        <v>0.30176199999999997</v>
      </c>
      <c r="AB660">
        <v>0.26997500000000002</v>
      </c>
      <c r="AC660">
        <v>0.59681200000000001</v>
      </c>
      <c r="AD660">
        <v>8.1497799999999995E-2</v>
      </c>
      <c r="AE660">
        <v>8.8297100000000004</v>
      </c>
      <c r="AF660">
        <v>0.30696200000000001</v>
      </c>
      <c r="AH660">
        <v>1.82378</v>
      </c>
      <c r="AI660">
        <v>41.885599999999997</v>
      </c>
      <c r="AJ660">
        <v>-20.6205</v>
      </c>
      <c r="AK660">
        <v>67.882099999999994</v>
      </c>
      <c r="AL660">
        <v>1.82378</v>
      </c>
      <c r="AM660">
        <v>5</v>
      </c>
      <c r="AN660">
        <v>-17.918475627899099</v>
      </c>
      <c r="AO660">
        <v>6.8849205970764098</v>
      </c>
      <c r="AP660">
        <v>0.63721799999999995</v>
      </c>
    </row>
    <row r="661" spans="1:42" x14ac:dyDescent="0.45">
      <c r="A661" t="s">
        <v>879</v>
      </c>
      <c r="B661" t="s">
        <v>40</v>
      </c>
      <c r="C661">
        <v>93</v>
      </c>
      <c r="D661">
        <v>318</v>
      </c>
      <c r="E661">
        <v>292</v>
      </c>
      <c r="F661">
        <v>67</v>
      </c>
      <c r="G661">
        <v>42</v>
      </c>
      <c r="H661">
        <v>14</v>
      </c>
      <c r="I661">
        <v>1</v>
      </c>
      <c r="J661">
        <v>10</v>
      </c>
      <c r="K661">
        <v>28</v>
      </c>
      <c r="L661">
        <v>40</v>
      </c>
      <c r="M661">
        <v>22</v>
      </c>
      <c r="N661">
        <v>1</v>
      </c>
      <c r="O661">
        <v>87</v>
      </c>
      <c r="P661">
        <v>1</v>
      </c>
      <c r="Q661">
        <v>3</v>
      </c>
      <c r="R661">
        <v>0</v>
      </c>
      <c r="S661">
        <v>8</v>
      </c>
      <c r="T661">
        <v>0</v>
      </c>
      <c r="U661">
        <v>1</v>
      </c>
      <c r="V661">
        <v>0.22945199999999999</v>
      </c>
      <c r="W661">
        <v>6.9182400000000005E-2</v>
      </c>
      <c r="X661">
        <v>0.27358500000000002</v>
      </c>
      <c r="Y661">
        <v>0.25287399999999999</v>
      </c>
      <c r="Z661">
        <v>0.28301900000000002</v>
      </c>
      <c r="AA661">
        <v>0.386986</v>
      </c>
      <c r="AB661">
        <v>0.28842000000000001</v>
      </c>
      <c r="AC661">
        <v>0.67000499999999996</v>
      </c>
      <c r="AD661">
        <v>0.15753400000000001</v>
      </c>
      <c r="AE661">
        <v>1.9954799999999999</v>
      </c>
      <c r="AF661">
        <v>0.287879</v>
      </c>
      <c r="AH661">
        <v>-0.91520599999999996</v>
      </c>
      <c r="AI661">
        <v>30.8353</v>
      </c>
      <c r="AJ661">
        <v>-7.9111799999999999</v>
      </c>
      <c r="AK661">
        <v>83.018699999999995</v>
      </c>
      <c r="AL661">
        <v>-0.91520599999999996</v>
      </c>
      <c r="AM661">
        <v>-2.9</v>
      </c>
      <c r="AN661">
        <v>-7.3855857849120996</v>
      </c>
      <c r="AO661">
        <v>2.9421515464782702</v>
      </c>
      <c r="AP661">
        <v>0.63393200000000005</v>
      </c>
    </row>
    <row r="662" spans="1:42" x14ac:dyDescent="0.45">
      <c r="A662" t="s">
        <v>880</v>
      </c>
      <c r="B662" t="s">
        <v>42</v>
      </c>
      <c r="C662">
        <v>133</v>
      </c>
      <c r="D662">
        <v>454</v>
      </c>
      <c r="E662">
        <v>424</v>
      </c>
      <c r="F662">
        <v>111</v>
      </c>
      <c r="G662">
        <v>80</v>
      </c>
      <c r="H662">
        <v>20</v>
      </c>
      <c r="I662">
        <v>2</v>
      </c>
      <c r="J662">
        <v>9</v>
      </c>
      <c r="K662">
        <v>59</v>
      </c>
      <c r="L662">
        <v>50</v>
      </c>
      <c r="M662">
        <v>22</v>
      </c>
      <c r="N662">
        <v>0</v>
      </c>
      <c r="O662">
        <v>68</v>
      </c>
      <c r="P662">
        <v>3</v>
      </c>
      <c r="Q662">
        <v>4</v>
      </c>
      <c r="R662">
        <v>1</v>
      </c>
      <c r="S662">
        <v>11</v>
      </c>
      <c r="T662">
        <v>6</v>
      </c>
      <c r="U662">
        <v>3</v>
      </c>
      <c r="V662">
        <v>0.26179200000000002</v>
      </c>
      <c r="W662">
        <v>4.84582E-2</v>
      </c>
      <c r="X662">
        <v>0.14978</v>
      </c>
      <c r="Y662">
        <v>0.32352900000000001</v>
      </c>
      <c r="Z662">
        <v>0.30022100000000002</v>
      </c>
      <c r="AA662">
        <v>0.382075</v>
      </c>
      <c r="AB662">
        <v>0.29611599999999999</v>
      </c>
      <c r="AC662">
        <v>0.68229600000000001</v>
      </c>
      <c r="AD662">
        <v>0.120283</v>
      </c>
      <c r="AE662">
        <v>4.5983200000000002</v>
      </c>
      <c r="AF662">
        <v>0.29059800000000002</v>
      </c>
      <c r="AH662">
        <v>-0.87527200000000005</v>
      </c>
      <c r="AI662">
        <v>46.924700000000001</v>
      </c>
      <c r="AJ662">
        <v>-8.3925599999999996</v>
      </c>
      <c r="AK662">
        <v>87.144800000000004</v>
      </c>
      <c r="AL662">
        <v>-0.87527200000000005</v>
      </c>
      <c r="AM662">
        <v>-2.9</v>
      </c>
      <c r="AN662">
        <v>-7.8683088421821497</v>
      </c>
      <c r="AO662">
        <v>-1.2318637371063199</v>
      </c>
      <c r="AP662">
        <v>0.63018600000000002</v>
      </c>
    </row>
    <row r="663" spans="1:42" x14ac:dyDescent="0.45">
      <c r="A663" t="s">
        <v>881</v>
      </c>
      <c r="C663">
        <v>76</v>
      </c>
      <c r="D663">
        <v>311</v>
      </c>
      <c r="E663">
        <v>277</v>
      </c>
      <c r="F663">
        <v>63</v>
      </c>
      <c r="G663">
        <v>38</v>
      </c>
      <c r="H663">
        <v>16</v>
      </c>
      <c r="I663">
        <v>0</v>
      </c>
      <c r="J663">
        <v>9</v>
      </c>
      <c r="K663">
        <v>40</v>
      </c>
      <c r="L663">
        <v>38</v>
      </c>
      <c r="M663">
        <v>28</v>
      </c>
      <c r="N663">
        <v>0</v>
      </c>
      <c r="O663">
        <v>85</v>
      </c>
      <c r="P663">
        <v>4</v>
      </c>
      <c r="Q663">
        <v>2</v>
      </c>
      <c r="R663">
        <v>0</v>
      </c>
      <c r="S663">
        <v>6</v>
      </c>
      <c r="T663">
        <v>2</v>
      </c>
      <c r="U663">
        <v>1</v>
      </c>
      <c r="V663">
        <v>0.227437</v>
      </c>
      <c r="W663">
        <v>9.0032200000000007E-2</v>
      </c>
      <c r="X663">
        <v>0.273312</v>
      </c>
      <c r="Y663">
        <v>0.32941199999999998</v>
      </c>
      <c r="Z663">
        <v>0.30546600000000002</v>
      </c>
      <c r="AA663">
        <v>0.38267099999999998</v>
      </c>
      <c r="AB663">
        <v>0.30180899999999999</v>
      </c>
      <c r="AC663">
        <v>0.68813800000000003</v>
      </c>
      <c r="AD663">
        <v>0.15523500000000001</v>
      </c>
      <c r="AE663">
        <v>3.1809099999999999</v>
      </c>
      <c r="AF663">
        <v>0.29189199999999998</v>
      </c>
      <c r="AH663">
        <v>-0.56143699999999996</v>
      </c>
      <c r="AI663">
        <v>33.615000000000002</v>
      </c>
      <c r="AJ663">
        <v>-4.2785799999999998</v>
      </c>
      <c r="AK663">
        <v>88.318399999999997</v>
      </c>
      <c r="AL663">
        <v>-0.56143699999999996</v>
      </c>
      <c r="AM663">
        <v>-0.5</v>
      </c>
      <c r="AN663">
        <v>-4.9145217537879899</v>
      </c>
      <c r="AO663">
        <v>0.64271020889282204</v>
      </c>
      <c r="AP663">
        <v>0.62733799999999995</v>
      </c>
    </row>
    <row r="664" spans="1:42" x14ac:dyDescent="0.45">
      <c r="A664" t="s">
        <v>882</v>
      </c>
      <c r="B664" t="s">
        <v>56</v>
      </c>
      <c r="C664">
        <v>124</v>
      </c>
      <c r="D664">
        <v>382</v>
      </c>
      <c r="E664">
        <v>343</v>
      </c>
      <c r="F664">
        <v>85</v>
      </c>
      <c r="G664">
        <v>61</v>
      </c>
      <c r="H664">
        <v>16</v>
      </c>
      <c r="I664">
        <v>3</v>
      </c>
      <c r="J664">
        <v>5</v>
      </c>
      <c r="K664">
        <v>50</v>
      </c>
      <c r="L664">
        <v>31</v>
      </c>
      <c r="M664">
        <v>30</v>
      </c>
      <c r="N664">
        <v>0</v>
      </c>
      <c r="O664">
        <v>91</v>
      </c>
      <c r="P664">
        <v>3</v>
      </c>
      <c r="Q664">
        <v>2</v>
      </c>
      <c r="R664">
        <v>4</v>
      </c>
      <c r="S664">
        <v>5</v>
      </c>
      <c r="T664">
        <v>12</v>
      </c>
      <c r="U664">
        <v>2</v>
      </c>
      <c r="V664">
        <v>0.24781300000000001</v>
      </c>
      <c r="W664">
        <v>7.8534000000000007E-2</v>
      </c>
      <c r="X664">
        <v>0.23821999999999999</v>
      </c>
      <c r="Y664">
        <v>0.32967000000000002</v>
      </c>
      <c r="Z664">
        <v>0.31216899999999997</v>
      </c>
      <c r="AA664">
        <v>0.35568499999999997</v>
      </c>
      <c r="AB664">
        <v>0.29501899999999998</v>
      </c>
      <c r="AC664">
        <v>0.66785399999999995</v>
      </c>
      <c r="AD664">
        <v>0.107872</v>
      </c>
      <c r="AE664">
        <v>6.60093</v>
      </c>
      <c r="AF664">
        <v>0.32128499999999999</v>
      </c>
      <c r="AH664">
        <v>0.83156200000000002</v>
      </c>
      <c r="AI664">
        <v>39.134700000000002</v>
      </c>
      <c r="AJ664">
        <v>-7.4097400000000002</v>
      </c>
      <c r="AK664">
        <v>81.347999999999999</v>
      </c>
      <c r="AL664">
        <v>0.83156200000000002</v>
      </c>
      <c r="AM664">
        <v>-3.2</v>
      </c>
      <c r="AN664">
        <v>-7.7057320475578299</v>
      </c>
      <c r="AO664">
        <v>1.01075816154479</v>
      </c>
      <c r="AP664">
        <v>0.62617299999999998</v>
      </c>
    </row>
    <row r="665" spans="1:42" x14ac:dyDescent="0.45">
      <c r="A665" t="s">
        <v>883</v>
      </c>
      <c r="B665" t="s">
        <v>52</v>
      </c>
      <c r="C665">
        <v>91</v>
      </c>
      <c r="D665">
        <v>382</v>
      </c>
      <c r="E665">
        <v>341</v>
      </c>
      <c r="F665">
        <v>75</v>
      </c>
      <c r="G665">
        <v>51</v>
      </c>
      <c r="H665">
        <v>14</v>
      </c>
      <c r="I665">
        <v>2</v>
      </c>
      <c r="J665">
        <v>8</v>
      </c>
      <c r="K665">
        <v>41</v>
      </c>
      <c r="L665">
        <v>44</v>
      </c>
      <c r="M665">
        <v>29</v>
      </c>
      <c r="N665">
        <v>0</v>
      </c>
      <c r="O665">
        <v>128</v>
      </c>
      <c r="P665">
        <v>9</v>
      </c>
      <c r="Q665">
        <v>2</v>
      </c>
      <c r="R665">
        <v>1</v>
      </c>
      <c r="S665">
        <v>7</v>
      </c>
      <c r="T665">
        <v>4</v>
      </c>
      <c r="U665">
        <v>3</v>
      </c>
      <c r="V665">
        <v>0.219941</v>
      </c>
      <c r="W665">
        <v>7.5916200000000003E-2</v>
      </c>
      <c r="X665">
        <v>0.33507900000000002</v>
      </c>
      <c r="Y665">
        <v>0.22656200000000001</v>
      </c>
      <c r="Z665">
        <v>0.29658800000000002</v>
      </c>
      <c r="AA665">
        <v>0.343109</v>
      </c>
      <c r="AB665">
        <v>0.28427200000000002</v>
      </c>
      <c r="AC665">
        <v>0.63969600000000004</v>
      </c>
      <c r="AD665">
        <v>0.123167</v>
      </c>
      <c r="AE665">
        <v>4.40916</v>
      </c>
      <c r="AF665">
        <v>0.32367099999999999</v>
      </c>
      <c r="AH665">
        <v>-1.1519900000000001</v>
      </c>
      <c r="AI665">
        <v>35.7254</v>
      </c>
      <c r="AJ665">
        <v>-10.819100000000001</v>
      </c>
      <c r="AK665">
        <v>75.4786</v>
      </c>
      <c r="AL665">
        <v>-1.1519900000000001</v>
      </c>
      <c r="AM665">
        <v>1.8</v>
      </c>
      <c r="AN665">
        <v>-12.756517648696899</v>
      </c>
      <c r="AO665">
        <v>6.0107581615447998</v>
      </c>
      <c r="AP665">
        <v>0.62514000000000003</v>
      </c>
    </row>
    <row r="666" spans="1:42" x14ac:dyDescent="0.45">
      <c r="A666" t="s">
        <v>884</v>
      </c>
      <c r="C666">
        <v>94</v>
      </c>
      <c r="D666">
        <v>412</v>
      </c>
      <c r="E666">
        <v>366</v>
      </c>
      <c r="F666">
        <v>86</v>
      </c>
      <c r="G666">
        <v>60</v>
      </c>
      <c r="H666">
        <v>17</v>
      </c>
      <c r="I666">
        <v>3</v>
      </c>
      <c r="J666">
        <v>6</v>
      </c>
      <c r="K666">
        <v>49</v>
      </c>
      <c r="L666">
        <v>43</v>
      </c>
      <c r="M666">
        <v>41</v>
      </c>
      <c r="N666">
        <v>1</v>
      </c>
      <c r="O666">
        <v>110</v>
      </c>
      <c r="P666">
        <v>3</v>
      </c>
      <c r="Q666">
        <v>1</v>
      </c>
      <c r="R666">
        <v>1</v>
      </c>
      <c r="S666">
        <v>5</v>
      </c>
      <c r="T666">
        <v>3</v>
      </c>
      <c r="U666">
        <v>2</v>
      </c>
      <c r="V666">
        <v>0.23497299999999999</v>
      </c>
      <c r="W666">
        <v>9.9514599999999995E-2</v>
      </c>
      <c r="X666">
        <v>0.26699000000000001</v>
      </c>
      <c r="Y666">
        <v>0.37272699999999997</v>
      </c>
      <c r="Z666">
        <v>0.31630200000000003</v>
      </c>
      <c r="AA666">
        <v>0.346995</v>
      </c>
      <c r="AB666">
        <v>0.29473500000000002</v>
      </c>
      <c r="AC666">
        <v>0.663296</v>
      </c>
      <c r="AD666">
        <v>0.112022</v>
      </c>
      <c r="AE666">
        <v>4.47058</v>
      </c>
      <c r="AF666">
        <v>0.31872499999999998</v>
      </c>
      <c r="AH666">
        <v>-1.0377799999999999</v>
      </c>
      <c r="AI666">
        <v>42.1111</v>
      </c>
      <c r="AJ666">
        <v>-8.0886700000000005</v>
      </c>
      <c r="AK666">
        <v>86.469899999999996</v>
      </c>
      <c r="AL666">
        <v>-1.0377799999999999</v>
      </c>
      <c r="AM666">
        <v>4.7</v>
      </c>
      <c r="AN666">
        <v>-7.9436275959014804</v>
      </c>
      <c r="AO666">
        <v>0.15855360031127899</v>
      </c>
      <c r="AP666">
        <v>0.62342399999999998</v>
      </c>
    </row>
    <row r="667" spans="1:42" x14ac:dyDescent="0.45">
      <c r="A667" t="s">
        <v>885</v>
      </c>
      <c r="B667" t="s">
        <v>74</v>
      </c>
      <c r="C667">
        <v>127</v>
      </c>
      <c r="D667">
        <v>572</v>
      </c>
      <c r="E667">
        <v>526</v>
      </c>
      <c r="F667">
        <v>122</v>
      </c>
      <c r="G667">
        <v>78</v>
      </c>
      <c r="H667">
        <v>23</v>
      </c>
      <c r="I667">
        <v>8</v>
      </c>
      <c r="J667">
        <v>13</v>
      </c>
      <c r="K667">
        <v>71</v>
      </c>
      <c r="L667">
        <v>68</v>
      </c>
      <c r="M667">
        <v>35</v>
      </c>
      <c r="N667">
        <v>1</v>
      </c>
      <c r="O667">
        <v>151</v>
      </c>
      <c r="P667">
        <v>6</v>
      </c>
      <c r="Q667">
        <v>4</v>
      </c>
      <c r="R667">
        <v>1</v>
      </c>
      <c r="S667">
        <v>6</v>
      </c>
      <c r="T667">
        <v>16</v>
      </c>
      <c r="U667">
        <v>5</v>
      </c>
      <c r="V667">
        <v>0.23193900000000001</v>
      </c>
      <c r="W667">
        <v>6.1188800000000002E-2</v>
      </c>
      <c r="X667">
        <v>0.263986</v>
      </c>
      <c r="Y667">
        <v>0.23178799999999999</v>
      </c>
      <c r="Z667">
        <v>0.285464</v>
      </c>
      <c r="AA667">
        <v>0.38022800000000001</v>
      </c>
      <c r="AB667">
        <v>0.28783399999999998</v>
      </c>
      <c r="AC667">
        <v>0.66569199999999995</v>
      </c>
      <c r="AD667">
        <v>0.148289</v>
      </c>
      <c r="AE667">
        <v>7.0895900000000003</v>
      </c>
      <c r="AF667">
        <v>0.29781400000000002</v>
      </c>
      <c r="AH667">
        <v>0.18040500000000001</v>
      </c>
      <c r="AI667">
        <v>55.186500000000002</v>
      </c>
      <c r="AJ667">
        <v>-14.5084</v>
      </c>
      <c r="AK667">
        <v>72.982699999999994</v>
      </c>
      <c r="AL667">
        <v>0.18040500000000001</v>
      </c>
      <c r="AM667">
        <v>-0.6</v>
      </c>
      <c r="AN667">
        <v>-18.964675322175001</v>
      </c>
      <c r="AO667">
        <v>5.7051147222518903</v>
      </c>
      <c r="AP667">
        <v>0.62110699999999996</v>
      </c>
    </row>
    <row r="668" spans="1:42" x14ac:dyDescent="0.45">
      <c r="A668" t="s">
        <v>886</v>
      </c>
      <c r="B668" t="s">
        <v>52</v>
      </c>
      <c r="C668">
        <v>128</v>
      </c>
      <c r="D668">
        <v>482</v>
      </c>
      <c r="E668">
        <v>427</v>
      </c>
      <c r="F668">
        <v>107</v>
      </c>
      <c r="G668">
        <v>74</v>
      </c>
      <c r="H668">
        <v>19</v>
      </c>
      <c r="I668">
        <v>2</v>
      </c>
      <c r="J668">
        <v>12</v>
      </c>
      <c r="K668">
        <v>56</v>
      </c>
      <c r="L668">
        <v>54</v>
      </c>
      <c r="M668">
        <v>50</v>
      </c>
      <c r="N668">
        <v>1</v>
      </c>
      <c r="O668">
        <v>96</v>
      </c>
      <c r="P668">
        <v>2</v>
      </c>
      <c r="Q668">
        <v>3</v>
      </c>
      <c r="R668">
        <v>0</v>
      </c>
      <c r="S668">
        <v>7</v>
      </c>
      <c r="T668">
        <v>2</v>
      </c>
      <c r="U668">
        <v>1</v>
      </c>
      <c r="V668">
        <v>0.250585</v>
      </c>
      <c r="W668">
        <v>0.10373400000000001</v>
      </c>
      <c r="X668">
        <v>0.19917000000000001</v>
      </c>
      <c r="Y668">
        <v>0.52083299999999999</v>
      </c>
      <c r="Z668">
        <v>0.329876</v>
      </c>
      <c r="AA668">
        <v>0.38875900000000002</v>
      </c>
      <c r="AB668">
        <v>0.31533699999999998</v>
      </c>
      <c r="AC668">
        <v>0.718634</v>
      </c>
      <c r="AD668">
        <v>0.13817299999999999</v>
      </c>
      <c r="AE668">
        <v>3.38408</v>
      </c>
      <c r="AF668">
        <v>0.29503099999999999</v>
      </c>
      <c r="AH668">
        <v>-0.98521800000000004</v>
      </c>
      <c r="AI668">
        <v>57.513100000000001</v>
      </c>
      <c r="AJ668">
        <v>-1.2158199999999999</v>
      </c>
      <c r="AK668">
        <v>96.304100000000005</v>
      </c>
      <c r="AL668">
        <v>-0.98521800000000004</v>
      </c>
      <c r="AM668">
        <v>-1.7</v>
      </c>
      <c r="AN668">
        <v>-3.19210857152938</v>
      </c>
      <c r="AO668">
        <v>-7.0130512714385898</v>
      </c>
      <c r="AP668">
        <v>0.61991799999999997</v>
      </c>
    </row>
    <row r="669" spans="1:42" x14ac:dyDescent="0.45">
      <c r="A669" t="s">
        <v>887</v>
      </c>
      <c r="B669" t="s">
        <v>56</v>
      </c>
      <c r="C669">
        <v>105</v>
      </c>
      <c r="D669">
        <v>411</v>
      </c>
      <c r="E669">
        <v>372</v>
      </c>
      <c r="F669">
        <v>83</v>
      </c>
      <c r="G669">
        <v>49</v>
      </c>
      <c r="H669">
        <v>22</v>
      </c>
      <c r="I669">
        <v>4</v>
      </c>
      <c r="J669">
        <v>8</v>
      </c>
      <c r="K669">
        <v>41</v>
      </c>
      <c r="L669">
        <v>42</v>
      </c>
      <c r="M669">
        <v>31</v>
      </c>
      <c r="N669">
        <v>1</v>
      </c>
      <c r="O669">
        <v>111</v>
      </c>
      <c r="P669">
        <v>5</v>
      </c>
      <c r="Q669">
        <v>3</v>
      </c>
      <c r="R669">
        <v>0</v>
      </c>
      <c r="S669">
        <v>4</v>
      </c>
      <c r="T669">
        <v>5</v>
      </c>
      <c r="U669">
        <v>4</v>
      </c>
      <c r="V669">
        <v>0.22311800000000001</v>
      </c>
      <c r="W669">
        <v>7.5425800000000001E-2</v>
      </c>
      <c r="X669">
        <v>0.27007300000000001</v>
      </c>
      <c r="Y669">
        <v>0.279279</v>
      </c>
      <c r="Z669">
        <v>0.28953800000000002</v>
      </c>
      <c r="AA669">
        <v>0.36828</v>
      </c>
      <c r="AB669">
        <v>0.28639599999999998</v>
      </c>
      <c r="AC669">
        <v>0.65781699999999999</v>
      </c>
      <c r="AD669">
        <v>0.14516100000000001</v>
      </c>
      <c r="AE669">
        <v>5.0757300000000001</v>
      </c>
      <c r="AF669">
        <v>0.29296899999999998</v>
      </c>
      <c r="AH669">
        <v>-1.3355399999999999</v>
      </c>
      <c r="AI669">
        <v>39.162500000000001</v>
      </c>
      <c r="AJ669">
        <v>-10.9155</v>
      </c>
      <c r="AK669">
        <v>75.371499999999997</v>
      </c>
      <c r="AL669">
        <v>-1.3355399999999999</v>
      </c>
      <c r="AM669">
        <v>4.2</v>
      </c>
      <c r="AN669">
        <v>-13.4641989469528</v>
      </c>
      <c r="AO669">
        <v>5.7101409435272199</v>
      </c>
      <c r="AP669">
        <v>0.61878200000000005</v>
      </c>
    </row>
    <row r="670" spans="1:42" x14ac:dyDescent="0.45">
      <c r="A670" t="s">
        <v>888</v>
      </c>
      <c r="B670" t="s">
        <v>141</v>
      </c>
      <c r="C670">
        <v>106</v>
      </c>
      <c r="D670">
        <v>426</v>
      </c>
      <c r="E670">
        <v>360</v>
      </c>
      <c r="F670">
        <v>89</v>
      </c>
      <c r="G670">
        <v>70</v>
      </c>
      <c r="H670">
        <v>14</v>
      </c>
      <c r="I670">
        <v>2</v>
      </c>
      <c r="J670">
        <v>3</v>
      </c>
      <c r="K670">
        <v>50</v>
      </c>
      <c r="L670">
        <v>42</v>
      </c>
      <c r="M670">
        <v>40</v>
      </c>
      <c r="N670">
        <v>0</v>
      </c>
      <c r="O670">
        <v>60</v>
      </c>
      <c r="P670">
        <v>15</v>
      </c>
      <c r="Q670">
        <v>3</v>
      </c>
      <c r="R670">
        <v>8</v>
      </c>
      <c r="S670">
        <v>9</v>
      </c>
      <c r="T670">
        <v>4</v>
      </c>
      <c r="U670">
        <v>5</v>
      </c>
      <c r="V670">
        <v>0.247222</v>
      </c>
      <c r="W670">
        <v>9.38967E-2</v>
      </c>
      <c r="X670">
        <v>0.140845</v>
      </c>
      <c r="Y670">
        <v>0.66666700000000001</v>
      </c>
      <c r="Z670">
        <v>0.34449800000000003</v>
      </c>
      <c r="AA670">
        <v>0.32222200000000001</v>
      </c>
      <c r="AB670">
        <v>0.30398700000000001</v>
      </c>
      <c r="AC670">
        <v>0.66671999999999998</v>
      </c>
      <c r="AD670">
        <v>7.4999999999999997E-2</v>
      </c>
      <c r="AE670">
        <v>3.9218999999999999</v>
      </c>
      <c r="AF670">
        <v>0.28666700000000001</v>
      </c>
      <c r="AH670">
        <v>-2.2735300000000001</v>
      </c>
      <c r="AI670">
        <v>46.815199999999997</v>
      </c>
      <c r="AJ670">
        <v>-5.0904199999999999</v>
      </c>
      <c r="AK670">
        <v>91.257900000000006</v>
      </c>
      <c r="AL670">
        <v>-2.2735300000000001</v>
      </c>
      <c r="AM670">
        <v>3.2</v>
      </c>
      <c r="AN670">
        <v>-6.8871781826019198</v>
      </c>
      <c r="AO670">
        <v>-1.49576735496521</v>
      </c>
      <c r="AP670">
        <v>0.61136900000000005</v>
      </c>
    </row>
    <row r="671" spans="1:42" x14ac:dyDescent="0.45">
      <c r="A671" t="s">
        <v>889</v>
      </c>
      <c r="C671">
        <v>67</v>
      </c>
      <c r="D671">
        <v>261</v>
      </c>
      <c r="E671">
        <v>228</v>
      </c>
      <c r="F671">
        <v>54</v>
      </c>
      <c r="G671">
        <v>43</v>
      </c>
      <c r="H671">
        <v>9</v>
      </c>
      <c r="I671">
        <v>1</v>
      </c>
      <c r="J671">
        <v>1</v>
      </c>
      <c r="K671">
        <v>33</v>
      </c>
      <c r="L671">
        <v>23</v>
      </c>
      <c r="M671">
        <v>29</v>
      </c>
      <c r="N671">
        <v>0</v>
      </c>
      <c r="O671">
        <v>52</v>
      </c>
      <c r="P671">
        <v>3</v>
      </c>
      <c r="Q671">
        <v>1</v>
      </c>
      <c r="R671">
        <v>0</v>
      </c>
      <c r="S671">
        <v>7</v>
      </c>
      <c r="T671">
        <v>1</v>
      </c>
      <c r="U671">
        <v>1</v>
      </c>
      <c r="V671">
        <v>0.236842</v>
      </c>
      <c r="W671">
        <v>0.111111</v>
      </c>
      <c r="X671">
        <v>0.19923399999999999</v>
      </c>
      <c r="Y671">
        <v>0.55769199999999997</v>
      </c>
      <c r="Z671">
        <v>0.32950200000000002</v>
      </c>
      <c r="AA671">
        <v>0.29824600000000001</v>
      </c>
      <c r="AB671">
        <v>0.28764400000000001</v>
      </c>
      <c r="AC671">
        <v>0.62774799999999997</v>
      </c>
      <c r="AD671">
        <v>6.14035E-2</v>
      </c>
      <c r="AE671">
        <v>3.4437000000000002</v>
      </c>
      <c r="AF671">
        <v>0.30113600000000001</v>
      </c>
      <c r="AH671">
        <v>-0.79996199999999995</v>
      </c>
      <c r="AI671">
        <v>25.1401</v>
      </c>
      <c r="AJ671">
        <v>-6.6612400000000003</v>
      </c>
      <c r="AK671">
        <v>81.815299999999993</v>
      </c>
      <c r="AL671">
        <v>-0.79996199999999995</v>
      </c>
      <c r="AM671">
        <v>-1.1000000000000001</v>
      </c>
      <c r="AN671">
        <v>-6.4869173169136003</v>
      </c>
      <c r="AO671">
        <v>3.69497334957122</v>
      </c>
      <c r="AP671">
        <v>0.60556399999999999</v>
      </c>
    </row>
    <row r="672" spans="1:42" x14ac:dyDescent="0.45">
      <c r="A672" t="s">
        <v>890</v>
      </c>
      <c r="B672" t="s">
        <v>76</v>
      </c>
      <c r="C672">
        <v>71</v>
      </c>
      <c r="D672">
        <v>262</v>
      </c>
      <c r="E672">
        <v>228</v>
      </c>
      <c r="F672">
        <v>60</v>
      </c>
      <c r="G672">
        <v>42</v>
      </c>
      <c r="H672">
        <v>11</v>
      </c>
      <c r="I672">
        <v>2</v>
      </c>
      <c r="J672">
        <v>5</v>
      </c>
      <c r="K672">
        <v>32</v>
      </c>
      <c r="L672">
        <v>33</v>
      </c>
      <c r="M672">
        <v>25</v>
      </c>
      <c r="N672">
        <v>0</v>
      </c>
      <c r="O672">
        <v>51</v>
      </c>
      <c r="P672">
        <v>7</v>
      </c>
      <c r="Q672">
        <v>2</v>
      </c>
      <c r="R672">
        <v>0</v>
      </c>
      <c r="S672">
        <v>7</v>
      </c>
      <c r="T672">
        <v>5</v>
      </c>
      <c r="U672">
        <v>1</v>
      </c>
      <c r="V672">
        <v>0.263158</v>
      </c>
      <c r="W672">
        <v>9.5419799999999999E-2</v>
      </c>
      <c r="X672">
        <v>0.194656</v>
      </c>
      <c r="Y672">
        <v>0.49019600000000002</v>
      </c>
      <c r="Z672">
        <v>0.35114499999999998</v>
      </c>
      <c r="AA672">
        <v>0.394737</v>
      </c>
      <c r="AB672">
        <v>0.32971699999999998</v>
      </c>
      <c r="AC672">
        <v>0.74588200000000004</v>
      </c>
      <c r="AD672">
        <v>0.131579</v>
      </c>
      <c r="AE672">
        <v>5.5367600000000001</v>
      </c>
      <c r="AF672">
        <v>0.31609199999999998</v>
      </c>
      <c r="AH672">
        <v>7.7428200000000001E-3</v>
      </c>
      <c r="AI672">
        <v>34.391100000000002</v>
      </c>
      <c r="AJ672">
        <v>2.4679000000000002</v>
      </c>
      <c r="AK672">
        <v>103.396</v>
      </c>
      <c r="AL672">
        <v>7.7428200000000001E-3</v>
      </c>
      <c r="AM672">
        <v>0.9</v>
      </c>
      <c r="AN672">
        <v>1.0739569077268201</v>
      </c>
      <c r="AO672">
        <v>-3.9133449792861899</v>
      </c>
      <c r="AP672">
        <v>0.60421899999999995</v>
      </c>
    </row>
    <row r="673" spans="1:42" x14ac:dyDescent="0.45">
      <c r="A673" t="s">
        <v>891</v>
      </c>
      <c r="C673">
        <v>122</v>
      </c>
      <c r="D673">
        <v>480</v>
      </c>
      <c r="E673">
        <v>436</v>
      </c>
      <c r="F673">
        <v>102</v>
      </c>
      <c r="G673">
        <v>61</v>
      </c>
      <c r="H673">
        <v>22</v>
      </c>
      <c r="I673">
        <v>1</v>
      </c>
      <c r="J673">
        <v>18</v>
      </c>
      <c r="K673">
        <v>57</v>
      </c>
      <c r="L673">
        <v>61</v>
      </c>
      <c r="M673">
        <v>35</v>
      </c>
      <c r="N673">
        <v>1</v>
      </c>
      <c r="O673">
        <v>108</v>
      </c>
      <c r="P673">
        <v>5</v>
      </c>
      <c r="Q673">
        <v>4</v>
      </c>
      <c r="R673">
        <v>0</v>
      </c>
      <c r="S673">
        <v>8</v>
      </c>
      <c r="T673">
        <v>1</v>
      </c>
      <c r="U673">
        <v>1</v>
      </c>
      <c r="V673">
        <v>0.23394499999999999</v>
      </c>
      <c r="W673">
        <v>7.2916700000000001E-2</v>
      </c>
      <c r="X673">
        <v>0.22500000000000001</v>
      </c>
      <c r="Y673">
        <v>0.32407399999999997</v>
      </c>
      <c r="Z673">
        <v>0.29583300000000001</v>
      </c>
      <c r="AA673">
        <v>0.41284399999999999</v>
      </c>
      <c r="AB673">
        <v>0.30507499999999999</v>
      </c>
      <c r="AC673">
        <v>0.708677</v>
      </c>
      <c r="AD673">
        <v>0.178899</v>
      </c>
      <c r="AE673">
        <v>2.6756500000000001</v>
      </c>
      <c r="AF673">
        <v>0.26751599999999998</v>
      </c>
      <c r="AH673">
        <v>-0.99258999999999997</v>
      </c>
      <c r="AI673">
        <v>53.183300000000003</v>
      </c>
      <c r="AJ673">
        <v>-5.30192</v>
      </c>
      <c r="AK673">
        <v>89.264700000000005</v>
      </c>
      <c r="AL673">
        <v>-0.99258999999999997</v>
      </c>
      <c r="AM673">
        <v>5.9</v>
      </c>
      <c r="AN673">
        <v>-7.3763260841369602</v>
      </c>
      <c r="AO673">
        <v>-2.9183421134948699</v>
      </c>
      <c r="AP673">
        <v>0.60419699999999998</v>
      </c>
    </row>
    <row r="674" spans="1:42" x14ac:dyDescent="0.45">
      <c r="A674" t="s">
        <v>892</v>
      </c>
      <c r="B674" t="s">
        <v>25</v>
      </c>
      <c r="C674">
        <v>93</v>
      </c>
      <c r="D674">
        <v>379</v>
      </c>
      <c r="E674">
        <v>332</v>
      </c>
      <c r="F674">
        <v>66</v>
      </c>
      <c r="G674">
        <v>45</v>
      </c>
      <c r="H674">
        <v>12</v>
      </c>
      <c r="I674">
        <v>0</v>
      </c>
      <c r="J674">
        <v>9</v>
      </c>
      <c r="K674">
        <v>39</v>
      </c>
      <c r="L674">
        <v>39</v>
      </c>
      <c r="M674">
        <v>38</v>
      </c>
      <c r="N674">
        <v>1</v>
      </c>
      <c r="O674">
        <v>118</v>
      </c>
      <c r="P674">
        <v>6</v>
      </c>
      <c r="Q674">
        <v>3</v>
      </c>
      <c r="R674">
        <v>0</v>
      </c>
      <c r="S674">
        <v>11</v>
      </c>
      <c r="T674">
        <v>3</v>
      </c>
      <c r="U674">
        <v>1</v>
      </c>
      <c r="V674">
        <v>0.198795</v>
      </c>
      <c r="W674">
        <v>0.10026400000000001</v>
      </c>
      <c r="X674">
        <v>0.31134600000000001</v>
      </c>
      <c r="Y674">
        <v>0.32203399999999999</v>
      </c>
      <c r="Z674">
        <v>0.29023700000000002</v>
      </c>
      <c r="AA674">
        <v>0.31626500000000002</v>
      </c>
      <c r="AB674">
        <v>0.27190599999999998</v>
      </c>
      <c r="AC674">
        <v>0.60650300000000001</v>
      </c>
      <c r="AD674">
        <v>0.11747</v>
      </c>
      <c r="AE674">
        <v>3.03891</v>
      </c>
      <c r="AF674">
        <v>0.274038</v>
      </c>
      <c r="AH674">
        <v>-0.50012900000000005</v>
      </c>
      <c r="AI674">
        <v>31.552499999999998</v>
      </c>
      <c r="AJ674">
        <v>-14.6265</v>
      </c>
      <c r="AK674">
        <v>71.573099999999997</v>
      </c>
      <c r="AL674">
        <v>-0.50012900000000005</v>
      </c>
      <c r="AM674">
        <v>-0.4</v>
      </c>
      <c r="AN674">
        <v>-13.4094058871269</v>
      </c>
      <c r="AO674">
        <v>6.5628157556056896</v>
      </c>
      <c r="AP674">
        <v>0.60089300000000001</v>
      </c>
    </row>
    <row r="675" spans="1:42" x14ac:dyDescent="0.45">
      <c r="A675" t="s">
        <v>893</v>
      </c>
      <c r="B675" t="s">
        <v>42</v>
      </c>
      <c r="C675">
        <v>113</v>
      </c>
      <c r="D675">
        <v>463</v>
      </c>
      <c r="E675">
        <v>393</v>
      </c>
      <c r="F675">
        <v>84</v>
      </c>
      <c r="G675">
        <v>49</v>
      </c>
      <c r="H675">
        <v>18</v>
      </c>
      <c r="I675">
        <v>1</v>
      </c>
      <c r="J675">
        <v>16</v>
      </c>
      <c r="K675">
        <v>51</v>
      </c>
      <c r="L675">
        <v>54</v>
      </c>
      <c r="M675">
        <v>65</v>
      </c>
      <c r="N675">
        <v>2</v>
      </c>
      <c r="O675">
        <v>132</v>
      </c>
      <c r="P675">
        <v>1</v>
      </c>
      <c r="Q675">
        <v>4</v>
      </c>
      <c r="R675">
        <v>0</v>
      </c>
      <c r="S675">
        <v>7</v>
      </c>
      <c r="T675">
        <v>1</v>
      </c>
      <c r="U675">
        <v>1</v>
      </c>
      <c r="V675">
        <v>0.21374000000000001</v>
      </c>
      <c r="W675">
        <v>0.14038900000000001</v>
      </c>
      <c r="X675">
        <v>0.28509699999999999</v>
      </c>
      <c r="Y675">
        <v>0.49242399999999997</v>
      </c>
      <c r="Z675">
        <v>0.32397399999999998</v>
      </c>
      <c r="AA675">
        <v>0.386768</v>
      </c>
      <c r="AB675">
        <v>0.31200499999999998</v>
      </c>
      <c r="AC675">
        <v>0.71074300000000001</v>
      </c>
      <c r="AD675">
        <v>0.17302799999999999</v>
      </c>
      <c r="AE675">
        <v>2.4821399999999998</v>
      </c>
      <c r="AF675">
        <v>0.273092</v>
      </c>
      <c r="AH675">
        <v>-1.09276</v>
      </c>
      <c r="AI675">
        <v>53.964500000000001</v>
      </c>
      <c r="AJ675">
        <v>-2.4493100000000001</v>
      </c>
      <c r="AK675">
        <v>98.157700000000006</v>
      </c>
      <c r="AL675">
        <v>-1.09276</v>
      </c>
      <c r="AM675">
        <v>0.9</v>
      </c>
      <c r="AN675">
        <v>-2.11480212211608</v>
      </c>
      <c r="AO675">
        <v>-7.6060262918472201</v>
      </c>
      <c r="AP675">
        <v>0.598777</v>
      </c>
    </row>
    <row r="676" spans="1:42" x14ac:dyDescent="0.45">
      <c r="A676" t="s">
        <v>894</v>
      </c>
      <c r="B676" t="s">
        <v>40</v>
      </c>
      <c r="C676">
        <v>74</v>
      </c>
      <c r="D676">
        <v>311</v>
      </c>
      <c r="E676">
        <v>268</v>
      </c>
      <c r="F676">
        <v>62</v>
      </c>
      <c r="G676">
        <v>44</v>
      </c>
      <c r="H676">
        <v>12</v>
      </c>
      <c r="I676">
        <v>1</v>
      </c>
      <c r="J676">
        <v>5</v>
      </c>
      <c r="K676">
        <v>43</v>
      </c>
      <c r="L676">
        <v>33</v>
      </c>
      <c r="M676">
        <v>34</v>
      </c>
      <c r="N676">
        <v>0</v>
      </c>
      <c r="O676">
        <v>59</v>
      </c>
      <c r="P676">
        <v>8</v>
      </c>
      <c r="Q676">
        <v>1</v>
      </c>
      <c r="R676">
        <v>0</v>
      </c>
      <c r="S676">
        <v>4</v>
      </c>
      <c r="T676">
        <v>7</v>
      </c>
      <c r="U676">
        <v>1</v>
      </c>
      <c r="V676">
        <v>0.23134299999999999</v>
      </c>
      <c r="W676">
        <v>0.10932500000000001</v>
      </c>
      <c r="X676">
        <v>0.18971099999999999</v>
      </c>
      <c r="Y676">
        <v>0.57627099999999998</v>
      </c>
      <c r="Z676">
        <v>0.33440500000000001</v>
      </c>
      <c r="AA676">
        <v>0.33955200000000002</v>
      </c>
      <c r="AB676">
        <v>0.304871</v>
      </c>
      <c r="AC676">
        <v>0.67395700000000003</v>
      </c>
      <c r="AD676">
        <v>0.108209</v>
      </c>
      <c r="AE676">
        <v>5.5571799999999998</v>
      </c>
      <c r="AF676">
        <v>0.27804899999999999</v>
      </c>
      <c r="AH676">
        <v>0.31528099999999998</v>
      </c>
      <c r="AI676">
        <v>34.405700000000003</v>
      </c>
      <c r="AJ676">
        <v>-3.48787</v>
      </c>
      <c r="AK676">
        <v>94.071600000000004</v>
      </c>
      <c r="AL676">
        <v>0.31528099999999998</v>
      </c>
      <c r="AM676">
        <v>0.8</v>
      </c>
      <c r="AN676">
        <v>-1.96883636713027</v>
      </c>
      <c r="AO676">
        <v>-2.6281306147575298</v>
      </c>
      <c r="AP676">
        <v>0.59819599999999995</v>
      </c>
    </row>
    <row r="677" spans="1:42" x14ac:dyDescent="0.45">
      <c r="A677" t="s">
        <v>895</v>
      </c>
      <c r="B677" t="s">
        <v>74</v>
      </c>
      <c r="C677">
        <v>85</v>
      </c>
      <c r="D677">
        <v>308</v>
      </c>
      <c r="E677">
        <v>269</v>
      </c>
      <c r="F677">
        <v>64</v>
      </c>
      <c r="G677">
        <v>44</v>
      </c>
      <c r="H677">
        <v>12</v>
      </c>
      <c r="I677">
        <v>0</v>
      </c>
      <c r="J677">
        <v>8</v>
      </c>
      <c r="K677">
        <v>33</v>
      </c>
      <c r="L677">
        <v>39</v>
      </c>
      <c r="M677">
        <v>32</v>
      </c>
      <c r="N677">
        <v>0</v>
      </c>
      <c r="O677">
        <v>83</v>
      </c>
      <c r="P677">
        <v>4</v>
      </c>
      <c r="Q677">
        <v>3</v>
      </c>
      <c r="R677">
        <v>0</v>
      </c>
      <c r="S677">
        <v>8</v>
      </c>
      <c r="T677">
        <v>7</v>
      </c>
      <c r="U677">
        <v>2</v>
      </c>
      <c r="V677">
        <v>0.23791799999999999</v>
      </c>
      <c r="W677">
        <v>0.103896</v>
      </c>
      <c r="X677">
        <v>0.26948100000000003</v>
      </c>
      <c r="Y677">
        <v>0.385542</v>
      </c>
      <c r="Z677">
        <v>0.32467499999999999</v>
      </c>
      <c r="AA677">
        <v>0.37174699999999999</v>
      </c>
      <c r="AB677">
        <v>0.30831999999999998</v>
      </c>
      <c r="AC677">
        <v>0.69642300000000001</v>
      </c>
      <c r="AD677">
        <v>0.133829</v>
      </c>
      <c r="AE677">
        <v>3.7702599999999999</v>
      </c>
      <c r="AF677">
        <v>0.309392</v>
      </c>
      <c r="AH677">
        <v>-6.0566000000000002E-2</v>
      </c>
      <c r="AI677">
        <v>34.956000000000003</v>
      </c>
      <c r="AJ677">
        <v>-2.57206</v>
      </c>
      <c r="AK677">
        <v>86.715999999999994</v>
      </c>
      <c r="AL677">
        <v>-6.0566000000000002E-2</v>
      </c>
      <c r="AM677">
        <v>-0.5</v>
      </c>
      <c r="AN677">
        <v>-5.1292891576886097</v>
      </c>
      <c r="AO677">
        <v>0.63168728351592995</v>
      </c>
      <c r="AP677">
        <v>0.597912</v>
      </c>
    </row>
    <row r="678" spans="1:42" x14ac:dyDescent="0.45">
      <c r="A678" t="s">
        <v>896</v>
      </c>
      <c r="B678" t="s">
        <v>38</v>
      </c>
      <c r="C678">
        <v>114</v>
      </c>
      <c r="D678">
        <v>468</v>
      </c>
      <c r="E678">
        <v>432</v>
      </c>
      <c r="F678">
        <v>108</v>
      </c>
      <c r="G678">
        <v>83</v>
      </c>
      <c r="H678">
        <v>16</v>
      </c>
      <c r="I678">
        <v>4</v>
      </c>
      <c r="J678">
        <v>5</v>
      </c>
      <c r="K678">
        <v>47</v>
      </c>
      <c r="L678">
        <v>44</v>
      </c>
      <c r="M678">
        <v>31</v>
      </c>
      <c r="N678">
        <v>1</v>
      </c>
      <c r="O678">
        <v>86</v>
      </c>
      <c r="P678">
        <v>1</v>
      </c>
      <c r="Q678">
        <v>2</v>
      </c>
      <c r="R678">
        <v>2</v>
      </c>
      <c r="S678">
        <v>10</v>
      </c>
      <c r="T678">
        <v>14</v>
      </c>
      <c r="U678">
        <v>8</v>
      </c>
      <c r="V678">
        <v>0.25</v>
      </c>
      <c r="W678">
        <v>6.6239300000000001E-2</v>
      </c>
      <c r="X678">
        <v>0.18376100000000001</v>
      </c>
      <c r="Y678">
        <v>0.36046499999999998</v>
      </c>
      <c r="Z678">
        <v>0.300429</v>
      </c>
      <c r="AA678">
        <v>0.34027800000000002</v>
      </c>
      <c r="AB678">
        <v>0.28182699999999999</v>
      </c>
      <c r="AC678">
        <v>0.64070700000000003</v>
      </c>
      <c r="AD678">
        <v>9.0277800000000005E-2</v>
      </c>
      <c r="AE678">
        <v>5.3781100000000004</v>
      </c>
      <c r="AF678">
        <v>0.300292</v>
      </c>
      <c r="AH678">
        <v>-1.4550099999999999</v>
      </c>
      <c r="AI678">
        <v>42.817999999999998</v>
      </c>
      <c r="AJ678">
        <v>-14.2051</v>
      </c>
      <c r="AK678">
        <v>73.538399999999996</v>
      </c>
      <c r="AL678">
        <v>-1.4550099999999999</v>
      </c>
      <c r="AM678">
        <v>12</v>
      </c>
      <c r="AN678">
        <v>-16.796976923942498</v>
      </c>
      <c r="AO678">
        <v>6.8412699699401802</v>
      </c>
      <c r="AP678">
        <v>0.59722900000000001</v>
      </c>
    </row>
    <row r="679" spans="1:42" x14ac:dyDescent="0.45">
      <c r="A679" t="s">
        <v>897</v>
      </c>
      <c r="B679" t="s">
        <v>74</v>
      </c>
      <c r="C679">
        <v>87</v>
      </c>
      <c r="D679">
        <v>344</v>
      </c>
      <c r="E679">
        <v>308</v>
      </c>
      <c r="F679">
        <v>73</v>
      </c>
      <c r="G679">
        <v>50</v>
      </c>
      <c r="H679">
        <v>15</v>
      </c>
      <c r="I679">
        <v>1</v>
      </c>
      <c r="J679">
        <v>7</v>
      </c>
      <c r="K679">
        <v>37</v>
      </c>
      <c r="L679">
        <v>42</v>
      </c>
      <c r="M679">
        <v>29</v>
      </c>
      <c r="N679">
        <v>0</v>
      </c>
      <c r="O679">
        <v>87</v>
      </c>
      <c r="P679">
        <v>3</v>
      </c>
      <c r="Q679">
        <v>3</v>
      </c>
      <c r="R679">
        <v>1</v>
      </c>
      <c r="S679">
        <v>9</v>
      </c>
      <c r="T679">
        <v>1</v>
      </c>
      <c r="U679">
        <v>1</v>
      </c>
      <c r="V679">
        <v>0.237013</v>
      </c>
      <c r="W679">
        <v>8.4302299999999997E-2</v>
      </c>
      <c r="X679">
        <v>0.25290699999999999</v>
      </c>
      <c r="Y679">
        <v>0.33333299999999999</v>
      </c>
      <c r="Z679">
        <v>0.30612200000000001</v>
      </c>
      <c r="AA679">
        <v>0.36038999999999999</v>
      </c>
      <c r="AB679">
        <v>0.29370299999999999</v>
      </c>
      <c r="AC679">
        <v>0.66651199999999999</v>
      </c>
      <c r="AD679">
        <v>0.123377</v>
      </c>
      <c r="AE679">
        <v>2.9285800000000002</v>
      </c>
      <c r="AF679">
        <v>0.304147</v>
      </c>
      <c r="AH679">
        <v>-0.85389800000000005</v>
      </c>
      <c r="AI679">
        <v>34.865699999999997</v>
      </c>
      <c r="AJ679">
        <v>-7.0486700000000004</v>
      </c>
      <c r="AK679">
        <v>76.917000000000002</v>
      </c>
      <c r="AL679">
        <v>-0.85389800000000005</v>
      </c>
      <c r="AM679">
        <v>-1.4</v>
      </c>
      <c r="AN679">
        <v>-10.6910487413406</v>
      </c>
      <c r="AO679">
        <v>4.9198118448257402</v>
      </c>
      <c r="AP679">
        <v>0.59321500000000005</v>
      </c>
    </row>
    <row r="680" spans="1:42" x14ac:dyDescent="0.45">
      <c r="A680" t="s">
        <v>898</v>
      </c>
      <c r="C680">
        <v>92</v>
      </c>
      <c r="D680">
        <v>277</v>
      </c>
      <c r="E680">
        <v>239</v>
      </c>
      <c r="F680">
        <v>55</v>
      </c>
      <c r="G680">
        <v>33</v>
      </c>
      <c r="H680">
        <v>11</v>
      </c>
      <c r="I680">
        <v>1</v>
      </c>
      <c r="J680">
        <v>10</v>
      </c>
      <c r="K680">
        <v>31</v>
      </c>
      <c r="L680">
        <v>32</v>
      </c>
      <c r="M680">
        <v>34</v>
      </c>
      <c r="N680">
        <v>0</v>
      </c>
      <c r="O680">
        <v>84</v>
      </c>
      <c r="P680">
        <v>3</v>
      </c>
      <c r="Q680">
        <v>1</v>
      </c>
      <c r="R680">
        <v>0</v>
      </c>
      <c r="S680">
        <v>6</v>
      </c>
      <c r="T680">
        <v>1</v>
      </c>
      <c r="U680">
        <v>1</v>
      </c>
      <c r="V680">
        <v>0.230126</v>
      </c>
      <c r="W680">
        <v>0.12274400000000001</v>
      </c>
      <c r="X680">
        <v>0.30324899999999999</v>
      </c>
      <c r="Y680">
        <v>0.40476200000000001</v>
      </c>
      <c r="Z680">
        <v>0.33212999999999998</v>
      </c>
      <c r="AA680">
        <v>0.41004200000000002</v>
      </c>
      <c r="AB680">
        <v>0.32582499999999998</v>
      </c>
      <c r="AC680">
        <v>0.74217200000000005</v>
      </c>
      <c r="AD680">
        <v>0.17991599999999999</v>
      </c>
      <c r="AE680">
        <v>2.93283</v>
      </c>
      <c r="AF680">
        <v>0.30821900000000002</v>
      </c>
      <c r="AH680">
        <v>-0.76143700000000003</v>
      </c>
      <c r="AI680">
        <v>35.4649</v>
      </c>
      <c r="AJ680">
        <v>1.7140200000000001</v>
      </c>
      <c r="AK680">
        <v>103.334</v>
      </c>
      <c r="AL680">
        <v>-0.76143700000000003</v>
      </c>
      <c r="AM680">
        <v>1.2</v>
      </c>
      <c r="AN680">
        <v>0.382721066474914</v>
      </c>
      <c r="AO680">
        <v>-3.8889181613922101</v>
      </c>
      <c r="AP680">
        <v>0.59145300000000001</v>
      </c>
    </row>
    <row r="681" spans="1:42" x14ac:dyDescent="0.45">
      <c r="A681" t="s">
        <v>899</v>
      </c>
      <c r="B681" t="s">
        <v>44</v>
      </c>
      <c r="C681">
        <v>120</v>
      </c>
      <c r="D681">
        <v>522</v>
      </c>
      <c r="E681">
        <v>467</v>
      </c>
      <c r="F681">
        <v>112</v>
      </c>
      <c r="G681">
        <v>74</v>
      </c>
      <c r="H681">
        <v>21</v>
      </c>
      <c r="I681">
        <v>4</v>
      </c>
      <c r="J681">
        <v>13</v>
      </c>
      <c r="K681">
        <v>66</v>
      </c>
      <c r="L681">
        <v>64</v>
      </c>
      <c r="M681">
        <v>46</v>
      </c>
      <c r="N681">
        <v>2</v>
      </c>
      <c r="O681">
        <v>125</v>
      </c>
      <c r="P681">
        <v>6</v>
      </c>
      <c r="Q681">
        <v>3</v>
      </c>
      <c r="R681">
        <v>0</v>
      </c>
      <c r="S681">
        <v>10</v>
      </c>
      <c r="T681">
        <v>18</v>
      </c>
      <c r="U681">
        <v>3</v>
      </c>
      <c r="V681">
        <v>0.23982899999999999</v>
      </c>
      <c r="W681">
        <v>8.8122599999999995E-2</v>
      </c>
      <c r="X681">
        <v>0.23946400000000001</v>
      </c>
      <c r="Y681">
        <v>0.36799999999999999</v>
      </c>
      <c r="Z681">
        <v>0.31417600000000001</v>
      </c>
      <c r="AA681">
        <v>0.38543899999999998</v>
      </c>
      <c r="AB681">
        <v>0.30525200000000002</v>
      </c>
      <c r="AC681">
        <v>0.69961499999999999</v>
      </c>
      <c r="AD681">
        <v>0.14560999999999999</v>
      </c>
      <c r="AE681">
        <v>6.4575100000000001</v>
      </c>
      <c r="AF681">
        <v>0.29819299999999999</v>
      </c>
      <c r="AH681">
        <v>1.3783300000000001</v>
      </c>
      <c r="AI681">
        <v>57.913800000000002</v>
      </c>
      <c r="AJ681">
        <v>-5.6888899999999998</v>
      </c>
      <c r="AK681">
        <v>90.206999999999994</v>
      </c>
      <c r="AL681">
        <v>1.3783300000000001</v>
      </c>
      <c r="AM681">
        <v>-1.3</v>
      </c>
      <c r="AN681">
        <v>-4.7468653917312604</v>
      </c>
      <c r="AO681">
        <v>-7.0539681911468497</v>
      </c>
      <c r="AP681">
        <v>0.59118899999999996</v>
      </c>
    </row>
    <row r="682" spans="1:42" x14ac:dyDescent="0.45">
      <c r="A682" t="s">
        <v>900</v>
      </c>
      <c r="B682" t="s">
        <v>101</v>
      </c>
      <c r="C682">
        <v>88</v>
      </c>
      <c r="D682">
        <v>359</v>
      </c>
      <c r="E682">
        <v>321</v>
      </c>
      <c r="F682">
        <v>69</v>
      </c>
      <c r="G682">
        <v>43</v>
      </c>
      <c r="H682">
        <v>16</v>
      </c>
      <c r="I682">
        <v>0</v>
      </c>
      <c r="J682">
        <v>10</v>
      </c>
      <c r="K682">
        <v>37</v>
      </c>
      <c r="L682">
        <v>38</v>
      </c>
      <c r="M682">
        <v>34</v>
      </c>
      <c r="N682">
        <v>0</v>
      </c>
      <c r="O682">
        <v>115</v>
      </c>
      <c r="P682">
        <v>2</v>
      </c>
      <c r="Q682">
        <v>2</v>
      </c>
      <c r="R682">
        <v>0</v>
      </c>
      <c r="S682">
        <v>7</v>
      </c>
      <c r="T682">
        <v>4</v>
      </c>
      <c r="U682">
        <v>1</v>
      </c>
      <c r="V682">
        <v>0.21495300000000001</v>
      </c>
      <c r="W682">
        <v>9.47075E-2</v>
      </c>
      <c r="X682">
        <v>0.32033400000000001</v>
      </c>
      <c r="Y682">
        <v>0.29565200000000003</v>
      </c>
      <c r="Z682">
        <v>0.29247899999999999</v>
      </c>
      <c r="AA682">
        <v>0.35825499999999999</v>
      </c>
      <c r="AB682">
        <v>0.286916</v>
      </c>
      <c r="AC682">
        <v>0.65073499999999995</v>
      </c>
      <c r="AD682">
        <v>0.14330200000000001</v>
      </c>
      <c r="AE682">
        <v>3.2530600000000001</v>
      </c>
      <c r="AF682">
        <v>0.29798000000000002</v>
      </c>
      <c r="AH682">
        <v>-0.23078299999999999</v>
      </c>
      <c r="AI682">
        <v>34.362699999999997</v>
      </c>
      <c r="AJ682">
        <v>-9.3793799999999994</v>
      </c>
      <c r="AK682">
        <v>81.228200000000001</v>
      </c>
      <c r="AL682">
        <v>-0.23078299999999999</v>
      </c>
      <c r="AM682">
        <v>-1.7</v>
      </c>
      <c r="AN682">
        <v>-8.5794957131147296</v>
      </c>
      <c r="AO682">
        <v>2.25723099708557</v>
      </c>
      <c r="AP682">
        <v>0.589229</v>
      </c>
    </row>
    <row r="683" spans="1:42" x14ac:dyDescent="0.45">
      <c r="A683" t="s">
        <v>901</v>
      </c>
      <c r="C683">
        <v>101</v>
      </c>
      <c r="D683">
        <v>365</v>
      </c>
      <c r="E683">
        <v>320</v>
      </c>
      <c r="F683">
        <v>67</v>
      </c>
      <c r="G683">
        <v>38</v>
      </c>
      <c r="H683">
        <v>16</v>
      </c>
      <c r="I683">
        <v>3</v>
      </c>
      <c r="J683">
        <v>10</v>
      </c>
      <c r="K683">
        <v>44</v>
      </c>
      <c r="L683">
        <v>43</v>
      </c>
      <c r="M683">
        <v>40</v>
      </c>
      <c r="N683">
        <v>0</v>
      </c>
      <c r="O683">
        <v>143</v>
      </c>
      <c r="P683">
        <v>3</v>
      </c>
      <c r="Q683">
        <v>2</v>
      </c>
      <c r="R683">
        <v>0</v>
      </c>
      <c r="S683">
        <v>4</v>
      </c>
      <c r="T683">
        <v>10</v>
      </c>
      <c r="U683">
        <v>2</v>
      </c>
      <c r="V683">
        <v>0.20937500000000001</v>
      </c>
      <c r="W683">
        <v>0.10958900000000001</v>
      </c>
      <c r="X683">
        <v>0.39178099999999999</v>
      </c>
      <c r="Y683">
        <v>0.27972000000000002</v>
      </c>
      <c r="Z683">
        <v>0.30137000000000003</v>
      </c>
      <c r="AA683">
        <v>0.37187500000000001</v>
      </c>
      <c r="AB683">
        <v>0.29643399999999998</v>
      </c>
      <c r="AC683">
        <v>0.67324499999999998</v>
      </c>
      <c r="AD683">
        <v>0.16250000000000001</v>
      </c>
      <c r="AE683">
        <v>6.6031500000000003</v>
      </c>
      <c r="AF683">
        <v>0.33727800000000002</v>
      </c>
      <c r="AH683">
        <v>0.53172900000000001</v>
      </c>
      <c r="AI683">
        <v>37.822000000000003</v>
      </c>
      <c r="AJ683">
        <v>-6.6510999999999996</v>
      </c>
      <c r="AK683">
        <v>80.327200000000005</v>
      </c>
      <c r="AL683">
        <v>0.53172900000000001</v>
      </c>
      <c r="AM683">
        <v>5.6</v>
      </c>
      <c r="AN683">
        <v>-8.0720909237861598</v>
      </c>
      <c r="AO683">
        <v>1.5766310691833401</v>
      </c>
      <c r="AP683">
        <v>0.58849099999999999</v>
      </c>
    </row>
    <row r="684" spans="1:42" x14ac:dyDescent="0.45">
      <c r="A684" t="s">
        <v>902</v>
      </c>
      <c r="B684" t="s">
        <v>101</v>
      </c>
      <c r="C684">
        <v>115</v>
      </c>
      <c r="D684">
        <v>278</v>
      </c>
      <c r="E684">
        <v>246</v>
      </c>
      <c r="F684">
        <v>53</v>
      </c>
      <c r="G684">
        <v>35</v>
      </c>
      <c r="H684">
        <v>10</v>
      </c>
      <c r="I684">
        <v>1</v>
      </c>
      <c r="J684">
        <v>7</v>
      </c>
      <c r="K684">
        <v>38</v>
      </c>
      <c r="L684">
        <v>30</v>
      </c>
      <c r="M684">
        <v>24</v>
      </c>
      <c r="N684">
        <v>0</v>
      </c>
      <c r="O684">
        <v>87</v>
      </c>
      <c r="P684">
        <v>3</v>
      </c>
      <c r="Q684">
        <v>2</v>
      </c>
      <c r="R684">
        <v>3</v>
      </c>
      <c r="S684">
        <v>5</v>
      </c>
      <c r="T684">
        <v>6</v>
      </c>
      <c r="U684">
        <v>2</v>
      </c>
      <c r="V684">
        <v>0.215447</v>
      </c>
      <c r="W684">
        <v>8.6330900000000002E-2</v>
      </c>
      <c r="X684">
        <v>0.31295000000000001</v>
      </c>
      <c r="Y684">
        <v>0.275862</v>
      </c>
      <c r="Z684">
        <v>0.29090899999999997</v>
      </c>
      <c r="AA684">
        <v>0.34959299999999999</v>
      </c>
      <c r="AB684">
        <v>0.28292200000000001</v>
      </c>
      <c r="AC684">
        <v>0.64050300000000004</v>
      </c>
      <c r="AD684">
        <v>0.13414599999999999</v>
      </c>
      <c r="AE684">
        <v>5.7443600000000004</v>
      </c>
      <c r="AF684">
        <v>0.29870099999999999</v>
      </c>
      <c r="AH684">
        <v>-0.121874</v>
      </c>
      <c r="AI684">
        <v>25.6874</v>
      </c>
      <c r="AJ684">
        <v>-8.1852800000000006</v>
      </c>
      <c r="AK684">
        <v>79.446200000000005</v>
      </c>
      <c r="AL684">
        <v>-0.121874</v>
      </c>
      <c r="AM684">
        <v>2.4</v>
      </c>
      <c r="AN684">
        <v>-6.9683831930160496</v>
      </c>
      <c r="AO684">
        <v>3.42145800590515</v>
      </c>
      <c r="AP684">
        <v>0.58785500000000002</v>
      </c>
    </row>
    <row r="685" spans="1:42" x14ac:dyDescent="0.45">
      <c r="A685" t="s">
        <v>903</v>
      </c>
      <c r="B685" t="s">
        <v>61</v>
      </c>
      <c r="C685">
        <v>120</v>
      </c>
      <c r="D685">
        <v>507</v>
      </c>
      <c r="E685">
        <v>449</v>
      </c>
      <c r="F685">
        <v>100</v>
      </c>
      <c r="G685">
        <v>65</v>
      </c>
      <c r="H685">
        <v>24</v>
      </c>
      <c r="I685">
        <v>2</v>
      </c>
      <c r="J685">
        <v>9</v>
      </c>
      <c r="K685">
        <v>54</v>
      </c>
      <c r="L685">
        <v>54</v>
      </c>
      <c r="M685">
        <v>52</v>
      </c>
      <c r="N685">
        <v>0</v>
      </c>
      <c r="O685">
        <v>138</v>
      </c>
      <c r="P685">
        <v>5</v>
      </c>
      <c r="Q685">
        <v>1</v>
      </c>
      <c r="R685">
        <v>0</v>
      </c>
      <c r="S685">
        <v>13</v>
      </c>
      <c r="T685">
        <v>7</v>
      </c>
      <c r="U685">
        <v>2</v>
      </c>
      <c r="V685">
        <v>0.222717</v>
      </c>
      <c r="W685">
        <v>0.102564</v>
      </c>
      <c r="X685">
        <v>0.27218900000000001</v>
      </c>
      <c r="Y685">
        <v>0.37681199999999998</v>
      </c>
      <c r="Z685">
        <v>0.30966500000000002</v>
      </c>
      <c r="AA685">
        <v>0.34521200000000002</v>
      </c>
      <c r="AB685">
        <v>0.292321</v>
      </c>
      <c r="AC685">
        <v>0.65487600000000001</v>
      </c>
      <c r="AD685">
        <v>0.12249400000000001</v>
      </c>
      <c r="AE685">
        <v>4.5287699999999997</v>
      </c>
      <c r="AF685">
        <v>0.30032999999999999</v>
      </c>
      <c r="AH685">
        <v>-0.38418099999999999</v>
      </c>
      <c r="AI685">
        <v>50.804699999999997</v>
      </c>
      <c r="AJ685">
        <v>-10.9703</v>
      </c>
      <c r="AK685">
        <v>82.064899999999994</v>
      </c>
      <c r="AL685">
        <v>-0.38418099999999999</v>
      </c>
      <c r="AM685">
        <v>-1.6</v>
      </c>
      <c r="AN685">
        <v>-11.649170041084201</v>
      </c>
      <c r="AO685">
        <v>0.26287472248077298</v>
      </c>
      <c r="AP685">
        <v>0.58707299999999996</v>
      </c>
    </row>
    <row r="686" spans="1:42" x14ac:dyDescent="0.45">
      <c r="A686" t="s">
        <v>904</v>
      </c>
      <c r="B686" t="s">
        <v>30</v>
      </c>
      <c r="C686">
        <v>88</v>
      </c>
      <c r="D686">
        <v>369</v>
      </c>
      <c r="E686">
        <v>332</v>
      </c>
      <c r="F686">
        <v>69</v>
      </c>
      <c r="G686">
        <v>49</v>
      </c>
      <c r="H686">
        <v>13</v>
      </c>
      <c r="I686">
        <v>1</v>
      </c>
      <c r="J686">
        <v>6</v>
      </c>
      <c r="K686">
        <v>33</v>
      </c>
      <c r="L686">
        <v>34</v>
      </c>
      <c r="M686">
        <v>33</v>
      </c>
      <c r="N686">
        <v>0</v>
      </c>
      <c r="O686">
        <v>109</v>
      </c>
      <c r="P686">
        <v>3</v>
      </c>
      <c r="Q686">
        <v>1</v>
      </c>
      <c r="R686">
        <v>0</v>
      </c>
      <c r="S686">
        <v>6</v>
      </c>
      <c r="T686">
        <v>1</v>
      </c>
      <c r="U686">
        <v>1</v>
      </c>
      <c r="V686">
        <v>0.20783099999999999</v>
      </c>
      <c r="W686">
        <v>8.9430899999999994E-2</v>
      </c>
      <c r="X686">
        <v>0.29539300000000002</v>
      </c>
      <c r="Y686">
        <v>0.30275200000000002</v>
      </c>
      <c r="Z686">
        <v>0.284553</v>
      </c>
      <c r="AA686">
        <v>0.30722899999999997</v>
      </c>
      <c r="AB686">
        <v>0.265988</v>
      </c>
      <c r="AC686">
        <v>0.59178200000000003</v>
      </c>
      <c r="AD686">
        <v>9.9397600000000003E-2</v>
      </c>
      <c r="AE686">
        <v>2.69672</v>
      </c>
      <c r="AF686">
        <v>0.288991</v>
      </c>
      <c r="AH686">
        <v>-0.87701399999999996</v>
      </c>
      <c r="AI686">
        <v>28.906199999999998</v>
      </c>
      <c r="AJ686">
        <v>-16.054300000000001</v>
      </c>
      <c r="AK686">
        <v>68.665300000000002</v>
      </c>
      <c r="AL686">
        <v>-0.87701399999999996</v>
      </c>
      <c r="AM686">
        <v>1.7</v>
      </c>
      <c r="AN686">
        <v>-15.2012323141098</v>
      </c>
      <c r="AO686">
        <v>8.4791004657745308</v>
      </c>
      <c r="AP686">
        <v>0.58332899999999999</v>
      </c>
    </row>
    <row r="687" spans="1:42" x14ac:dyDescent="0.45">
      <c r="A687" t="s">
        <v>905</v>
      </c>
      <c r="B687" t="s">
        <v>32</v>
      </c>
      <c r="C687">
        <v>91</v>
      </c>
      <c r="D687">
        <v>354</v>
      </c>
      <c r="E687">
        <v>314</v>
      </c>
      <c r="F687">
        <v>60</v>
      </c>
      <c r="G687">
        <v>40</v>
      </c>
      <c r="H687">
        <v>13</v>
      </c>
      <c r="I687">
        <v>2</v>
      </c>
      <c r="J687">
        <v>5</v>
      </c>
      <c r="K687">
        <v>32</v>
      </c>
      <c r="L687">
        <v>35</v>
      </c>
      <c r="M687">
        <v>28</v>
      </c>
      <c r="N687">
        <v>1</v>
      </c>
      <c r="O687">
        <v>119</v>
      </c>
      <c r="P687">
        <v>8</v>
      </c>
      <c r="Q687">
        <v>3</v>
      </c>
      <c r="R687">
        <v>1</v>
      </c>
      <c r="S687">
        <v>4</v>
      </c>
      <c r="T687">
        <v>5</v>
      </c>
      <c r="U687">
        <v>3</v>
      </c>
      <c r="V687">
        <v>0.191083</v>
      </c>
      <c r="W687">
        <v>7.9096E-2</v>
      </c>
      <c r="X687">
        <v>0.33615800000000001</v>
      </c>
      <c r="Y687">
        <v>0.235294</v>
      </c>
      <c r="Z687">
        <v>0.271955</v>
      </c>
      <c r="AA687">
        <v>0.29299399999999998</v>
      </c>
      <c r="AB687">
        <v>0.25348300000000001</v>
      </c>
      <c r="AC687">
        <v>0.56494800000000001</v>
      </c>
      <c r="AD687">
        <v>0.101911</v>
      </c>
      <c r="AE687">
        <v>4.9237200000000003</v>
      </c>
      <c r="AF687">
        <v>0.28497400000000001</v>
      </c>
      <c r="AH687">
        <v>-0.84411800000000003</v>
      </c>
      <c r="AI687">
        <v>24.0547</v>
      </c>
      <c r="AJ687">
        <v>-19.078099999999999</v>
      </c>
      <c r="AK687">
        <v>61.023200000000003</v>
      </c>
      <c r="AL687">
        <v>-0.84411800000000003</v>
      </c>
      <c r="AM687">
        <v>9.9</v>
      </c>
      <c r="AN687">
        <v>-17.376770317554399</v>
      </c>
      <c r="AO687">
        <v>11.2007050514221</v>
      </c>
      <c r="AP687">
        <v>0.58308499999999996</v>
      </c>
    </row>
    <row r="688" spans="1:42" x14ac:dyDescent="0.45">
      <c r="A688" t="s">
        <v>906</v>
      </c>
      <c r="B688" t="s">
        <v>113</v>
      </c>
      <c r="C688">
        <v>119</v>
      </c>
      <c r="D688">
        <v>512</v>
      </c>
      <c r="E688">
        <v>474</v>
      </c>
      <c r="F688">
        <v>117</v>
      </c>
      <c r="G688">
        <v>84</v>
      </c>
      <c r="H688">
        <v>25</v>
      </c>
      <c r="I688">
        <v>5</v>
      </c>
      <c r="J688">
        <v>3</v>
      </c>
      <c r="K688">
        <v>55</v>
      </c>
      <c r="L688">
        <v>50</v>
      </c>
      <c r="M688">
        <v>29</v>
      </c>
      <c r="N688">
        <v>0</v>
      </c>
      <c r="O688">
        <v>90</v>
      </c>
      <c r="P688">
        <v>4</v>
      </c>
      <c r="Q688">
        <v>3</v>
      </c>
      <c r="R688">
        <v>2</v>
      </c>
      <c r="S688">
        <v>14</v>
      </c>
      <c r="T688">
        <v>11</v>
      </c>
      <c r="U688">
        <v>5</v>
      </c>
      <c r="V688">
        <v>0.246835</v>
      </c>
      <c r="W688">
        <v>5.6640599999999999E-2</v>
      </c>
      <c r="X688">
        <v>0.17578099999999999</v>
      </c>
      <c r="Y688">
        <v>0.32222200000000001</v>
      </c>
      <c r="Z688">
        <v>0.29411799999999999</v>
      </c>
      <c r="AA688">
        <v>0.33966200000000002</v>
      </c>
      <c r="AB688">
        <v>0.27876299999999998</v>
      </c>
      <c r="AC688">
        <v>0.63378000000000001</v>
      </c>
      <c r="AD688">
        <v>9.2827000000000007E-2</v>
      </c>
      <c r="AE688">
        <v>5.8271699999999997</v>
      </c>
      <c r="AF688">
        <v>0.296875</v>
      </c>
      <c r="AH688">
        <v>-0.81189</v>
      </c>
      <c r="AI688">
        <v>45.540399999999998</v>
      </c>
      <c r="AJ688">
        <v>-16.843800000000002</v>
      </c>
      <c r="AK688">
        <v>78.840100000000007</v>
      </c>
      <c r="AL688">
        <v>-0.81189</v>
      </c>
      <c r="AM688">
        <v>-3.4</v>
      </c>
      <c r="AN688">
        <v>-13.793142318725501</v>
      </c>
      <c r="AO688">
        <v>2.2437386512756299</v>
      </c>
      <c r="AP688">
        <v>0.58239200000000002</v>
      </c>
    </row>
    <row r="689" spans="1:42" x14ac:dyDescent="0.45">
      <c r="A689" t="s">
        <v>907</v>
      </c>
      <c r="B689" t="s">
        <v>23</v>
      </c>
      <c r="C689">
        <v>121</v>
      </c>
      <c r="D689">
        <v>412</v>
      </c>
      <c r="E689">
        <v>352</v>
      </c>
      <c r="F689">
        <v>67</v>
      </c>
      <c r="G689">
        <v>42</v>
      </c>
      <c r="H689">
        <v>15</v>
      </c>
      <c r="I689">
        <v>0</v>
      </c>
      <c r="J689">
        <v>10</v>
      </c>
      <c r="K689">
        <v>45</v>
      </c>
      <c r="L689">
        <v>47</v>
      </c>
      <c r="M689">
        <v>52</v>
      </c>
      <c r="N689">
        <v>1</v>
      </c>
      <c r="O689">
        <v>124</v>
      </c>
      <c r="P689">
        <v>3</v>
      </c>
      <c r="Q689">
        <v>4</v>
      </c>
      <c r="R689">
        <v>1</v>
      </c>
      <c r="S689">
        <v>5</v>
      </c>
      <c r="T689">
        <v>5</v>
      </c>
      <c r="U689">
        <v>2</v>
      </c>
      <c r="V689">
        <v>0.19034100000000001</v>
      </c>
      <c r="W689">
        <v>0.12621399999999999</v>
      </c>
      <c r="X689">
        <v>0.30097099999999999</v>
      </c>
      <c r="Y689">
        <v>0.41935499999999998</v>
      </c>
      <c r="Z689">
        <v>0.29683700000000002</v>
      </c>
      <c r="AA689">
        <v>0.31818200000000002</v>
      </c>
      <c r="AB689">
        <v>0.27666600000000002</v>
      </c>
      <c r="AC689">
        <v>0.61501899999999998</v>
      </c>
      <c r="AD689">
        <v>0.12784100000000001</v>
      </c>
      <c r="AE689">
        <v>3.34632</v>
      </c>
      <c r="AF689">
        <v>0.25675700000000001</v>
      </c>
      <c r="AH689">
        <v>-0.58384800000000003</v>
      </c>
      <c r="AI689">
        <v>35.928400000000003</v>
      </c>
      <c r="AJ689">
        <v>-14.2714</v>
      </c>
      <c r="AK689">
        <v>75.163399999999996</v>
      </c>
      <c r="AL689">
        <v>-0.58384800000000003</v>
      </c>
      <c r="AM689">
        <v>3.5</v>
      </c>
      <c r="AN689">
        <v>-13.260610520839601</v>
      </c>
      <c r="AO689">
        <v>5.0138154029846103</v>
      </c>
      <c r="AP689">
        <v>0.57738199999999995</v>
      </c>
    </row>
    <row r="690" spans="1:42" x14ac:dyDescent="0.45">
      <c r="A690" t="s">
        <v>908</v>
      </c>
      <c r="B690" t="s">
        <v>132</v>
      </c>
      <c r="C690">
        <v>118</v>
      </c>
      <c r="D690">
        <v>508</v>
      </c>
      <c r="E690">
        <v>458</v>
      </c>
      <c r="F690">
        <v>107</v>
      </c>
      <c r="G690">
        <v>78</v>
      </c>
      <c r="H690">
        <v>19</v>
      </c>
      <c r="I690">
        <v>5</v>
      </c>
      <c r="J690">
        <v>5</v>
      </c>
      <c r="K690">
        <v>57</v>
      </c>
      <c r="L690">
        <v>42</v>
      </c>
      <c r="M690">
        <v>42</v>
      </c>
      <c r="N690">
        <v>0</v>
      </c>
      <c r="O690">
        <v>120</v>
      </c>
      <c r="P690">
        <v>4</v>
      </c>
      <c r="Q690">
        <v>3</v>
      </c>
      <c r="R690">
        <v>1</v>
      </c>
      <c r="S690">
        <v>15</v>
      </c>
      <c r="T690">
        <v>6</v>
      </c>
      <c r="U690">
        <v>4</v>
      </c>
      <c r="V690">
        <v>0.233624</v>
      </c>
      <c r="W690">
        <v>8.2677200000000006E-2</v>
      </c>
      <c r="X690">
        <v>0.23622000000000001</v>
      </c>
      <c r="Y690">
        <v>0.35</v>
      </c>
      <c r="Z690">
        <v>0.30177500000000002</v>
      </c>
      <c r="AA690">
        <v>0.32969399999999999</v>
      </c>
      <c r="AB690">
        <v>0.28099800000000003</v>
      </c>
      <c r="AC690">
        <v>0.63146899999999995</v>
      </c>
      <c r="AD690">
        <v>9.60699E-2</v>
      </c>
      <c r="AE690">
        <v>5.0939699999999997</v>
      </c>
      <c r="AF690">
        <v>0.30357099999999998</v>
      </c>
      <c r="AH690">
        <v>-1.4437500000000001</v>
      </c>
      <c r="AI690">
        <v>46.127800000000001</v>
      </c>
      <c r="AJ690">
        <v>-15.769</v>
      </c>
      <c r="AK690">
        <v>75.522199999999998</v>
      </c>
      <c r="AL690">
        <v>-1.4437500000000001</v>
      </c>
      <c r="AM690">
        <v>3</v>
      </c>
      <c r="AN690">
        <v>-16.343140602111799</v>
      </c>
      <c r="AO690">
        <v>4.8665491342544502</v>
      </c>
      <c r="AP690">
        <v>0.57610499999999998</v>
      </c>
    </row>
    <row r="691" spans="1:42" x14ac:dyDescent="0.45">
      <c r="A691" t="s">
        <v>909</v>
      </c>
      <c r="B691" t="s">
        <v>215</v>
      </c>
      <c r="C691">
        <v>97</v>
      </c>
      <c r="D691">
        <v>371</v>
      </c>
      <c r="E691">
        <v>322</v>
      </c>
      <c r="F691">
        <v>71</v>
      </c>
      <c r="G691">
        <v>48</v>
      </c>
      <c r="H691">
        <v>12</v>
      </c>
      <c r="I691">
        <v>1</v>
      </c>
      <c r="J691">
        <v>10</v>
      </c>
      <c r="K691">
        <v>42</v>
      </c>
      <c r="L691">
        <v>40</v>
      </c>
      <c r="M691">
        <v>42</v>
      </c>
      <c r="N691">
        <v>1</v>
      </c>
      <c r="O691">
        <v>93</v>
      </c>
      <c r="P691">
        <v>4</v>
      </c>
      <c r="Q691">
        <v>3</v>
      </c>
      <c r="R691">
        <v>0</v>
      </c>
      <c r="S691">
        <v>7</v>
      </c>
      <c r="T691">
        <v>2</v>
      </c>
      <c r="U691">
        <v>1</v>
      </c>
      <c r="V691">
        <v>0.220497</v>
      </c>
      <c r="W691">
        <v>0.113208</v>
      </c>
      <c r="X691">
        <v>0.25067400000000001</v>
      </c>
      <c r="Y691">
        <v>0.45161299999999999</v>
      </c>
      <c r="Z691">
        <v>0.31536399999999998</v>
      </c>
      <c r="AA691">
        <v>0.35714299999999999</v>
      </c>
      <c r="AB691">
        <v>0.29819699999999999</v>
      </c>
      <c r="AC691">
        <v>0.67250699999999997</v>
      </c>
      <c r="AD691">
        <v>0.13664599999999999</v>
      </c>
      <c r="AE691">
        <v>3.3490000000000002</v>
      </c>
      <c r="AF691">
        <v>0.27477499999999999</v>
      </c>
      <c r="AH691">
        <v>-0.73865499999999995</v>
      </c>
      <c r="AI691">
        <v>38.987000000000002</v>
      </c>
      <c r="AJ691">
        <v>-6.2172099999999997</v>
      </c>
      <c r="AK691">
        <v>85.8142</v>
      </c>
      <c r="AL691">
        <v>-0.73865499999999995</v>
      </c>
      <c r="AM691">
        <v>-6.6</v>
      </c>
      <c r="AN691">
        <v>-7.0447372794151297</v>
      </c>
      <c r="AO691">
        <v>0.21584367752075101</v>
      </c>
      <c r="AP691">
        <v>0.57556300000000005</v>
      </c>
    </row>
    <row r="692" spans="1:42" x14ac:dyDescent="0.45">
      <c r="A692" t="s">
        <v>910</v>
      </c>
      <c r="C692">
        <v>112</v>
      </c>
      <c r="D692">
        <v>470</v>
      </c>
      <c r="E692">
        <v>418</v>
      </c>
      <c r="F692">
        <v>97</v>
      </c>
      <c r="G692">
        <v>71</v>
      </c>
      <c r="H692">
        <v>19</v>
      </c>
      <c r="I692">
        <v>1</v>
      </c>
      <c r="J692">
        <v>6</v>
      </c>
      <c r="K692">
        <v>55</v>
      </c>
      <c r="L692">
        <v>37</v>
      </c>
      <c r="M692">
        <v>44</v>
      </c>
      <c r="N692">
        <v>1</v>
      </c>
      <c r="O692">
        <v>102</v>
      </c>
      <c r="P692">
        <v>4</v>
      </c>
      <c r="Q692">
        <v>2</v>
      </c>
      <c r="R692">
        <v>2</v>
      </c>
      <c r="S692">
        <v>8</v>
      </c>
      <c r="T692">
        <v>5</v>
      </c>
      <c r="U692">
        <v>2</v>
      </c>
      <c r="V692">
        <v>0.23205700000000001</v>
      </c>
      <c r="W692">
        <v>9.3617000000000006E-2</v>
      </c>
      <c r="X692">
        <v>0.21702099999999999</v>
      </c>
      <c r="Y692">
        <v>0.43137300000000001</v>
      </c>
      <c r="Z692">
        <v>0.30982900000000002</v>
      </c>
      <c r="AA692">
        <v>0.32535900000000001</v>
      </c>
      <c r="AB692">
        <v>0.28418199999999999</v>
      </c>
      <c r="AC692">
        <v>0.63518799999999997</v>
      </c>
      <c r="AD692">
        <v>9.3301400000000007E-2</v>
      </c>
      <c r="AE692">
        <v>3.9685800000000002</v>
      </c>
      <c r="AF692">
        <v>0.29166700000000001</v>
      </c>
      <c r="AH692">
        <v>-0.75336099999999995</v>
      </c>
      <c r="AI692">
        <v>43.92</v>
      </c>
      <c r="AJ692">
        <v>-13.3468</v>
      </c>
      <c r="AK692">
        <v>82.301100000000005</v>
      </c>
      <c r="AL692">
        <v>-0.75336099999999995</v>
      </c>
      <c r="AM692">
        <v>-1.2</v>
      </c>
      <c r="AN692">
        <v>-10.720622956752701</v>
      </c>
      <c r="AO692">
        <v>0.52692532539367598</v>
      </c>
      <c r="AP692">
        <v>0.57533199999999995</v>
      </c>
    </row>
    <row r="693" spans="1:42" x14ac:dyDescent="0.45">
      <c r="A693" t="s">
        <v>911</v>
      </c>
      <c r="C693">
        <v>96</v>
      </c>
      <c r="D693">
        <v>379</v>
      </c>
      <c r="E693">
        <v>341</v>
      </c>
      <c r="F693">
        <v>78</v>
      </c>
      <c r="G693">
        <v>48</v>
      </c>
      <c r="H693">
        <v>18</v>
      </c>
      <c r="I693">
        <v>2</v>
      </c>
      <c r="J693">
        <v>10</v>
      </c>
      <c r="K693">
        <v>36</v>
      </c>
      <c r="L693">
        <v>46</v>
      </c>
      <c r="M693">
        <v>29</v>
      </c>
      <c r="N693">
        <v>0</v>
      </c>
      <c r="O693">
        <v>117</v>
      </c>
      <c r="P693">
        <v>7</v>
      </c>
      <c r="Q693">
        <v>2</v>
      </c>
      <c r="R693">
        <v>0</v>
      </c>
      <c r="S693">
        <v>10</v>
      </c>
      <c r="T693">
        <v>2</v>
      </c>
      <c r="U693">
        <v>1</v>
      </c>
      <c r="V693">
        <v>0.228739</v>
      </c>
      <c r="W693">
        <v>7.6517100000000005E-2</v>
      </c>
      <c r="X693">
        <v>0.30870700000000001</v>
      </c>
      <c r="Y693">
        <v>0.247863</v>
      </c>
      <c r="Z693">
        <v>0.300792</v>
      </c>
      <c r="AA693">
        <v>0.38123200000000002</v>
      </c>
      <c r="AB693">
        <v>0.29865799999999998</v>
      </c>
      <c r="AC693">
        <v>0.68202300000000005</v>
      </c>
      <c r="AD693">
        <v>0.15249299999999999</v>
      </c>
      <c r="AE693">
        <v>3.6292800000000001</v>
      </c>
      <c r="AF693">
        <v>0.31481500000000001</v>
      </c>
      <c r="AH693">
        <v>-0.66930800000000001</v>
      </c>
      <c r="AI693">
        <v>39.972900000000003</v>
      </c>
      <c r="AJ693">
        <v>-6.2060599999999999</v>
      </c>
      <c r="AK693">
        <v>81.869</v>
      </c>
      <c r="AL693">
        <v>-0.66930800000000001</v>
      </c>
      <c r="AM693">
        <v>8.6999999999999993</v>
      </c>
      <c r="AN693">
        <v>-8.9029891490936208</v>
      </c>
      <c r="AO693">
        <v>1.7371840476989699</v>
      </c>
      <c r="AP693">
        <v>0.56906199999999996</v>
      </c>
    </row>
    <row r="694" spans="1:42" x14ac:dyDescent="0.45">
      <c r="A694" t="s">
        <v>912</v>
      </c>
      <c r="B694" t="s">
        <v>67</v>
      </c>
      <c r="C694">
        <v>117</v>
      </c>
      <c r="D694">
        <v>468</v>
      </c>
      <c r="E694">
        <v>406</v>
      </c>
      <c r="F694">
        <v>92</v>
      </c>
      <c r="G694">
        <v>57</v>
      </c>
      <c r="H694">
        <v>20</v>
      </c>
      <c r="I694">
        <v>1</v>
      </c>
      <c r="J694">
        <v>14</v>
      </c>
      <c r="K694">
        <v>55</v>
      </c>
      <c r="L694">
        <v>58</v>
      </c>
      <c r="M694">
        <v>51</v>
      </c>
      <c r="N694">
        <v>2</v>
      </c>
      <c r="O694">
        <v>151</v>
      </c>
      <c r="P694">
        <v>6</v>
      </c>
      <c r="Q694">
        <v>5</v>
      </c>
      <c r="R694">
        <v>0</v>
      </c>
      <c r="S694">
        <v>7</v>
      </c>
      <c r="T694">
        <v>2</v>
      </c>
      <c r="U694">
        <v>1</v>
      </c>
      <c r="V694">
        <v>0.226601</v>
      </c>
      <c r="W694">
        <v>0.108974</v>
      </c>
      <c r="X694">
        <v>0.32264999999999999</v>
      </c>
      <c r="Y694">
        <v>0.33774799999999999</v>
      </c>
      <c r="Z694">
        <v>0.31837599999999999</v>
      </c>
      <c r="AA694">
        <v>0.38423600000000002</v>
      </c>
      <c r="AB694">
        <v>0.30742799999999998</v>
      </c>
      <c r="AC694">
        <v>0.70261300000000004</v>
      </c>
      <c r="AD694">
        <v>0.157635</v>
      </c>
      <c r="AE694">
        <v>3.2716799999999999</v>
      </c>
      <c r="AF694">
        <v>0.31707299999999999</v>
      </c>
      <c r="AH694">
        <v>-0.88505199999999995</v>
      </c>
      <c r="AI694">
        <v>52.7682</v>
      </c>
      <c r="AJ694">
        <v>-4.2548500000000002</v>
      </c>
      <c r="AK694">
        <v>95.424700000000001</v>
      </c>
      <c r="AL694">
        <v>-0.88505199999999995</v>
      </c>
      <c r="AM694">
        <v>-1.6</v>
      </c>
      <c r="AN694">
        <v>-3.45068591833114</v>
      </c>
      <c r="AO694">
        <v>-6.7587300539016697</v>
      </c>
      <c r="AP694">
        <v>0.56699100000000002</v>
      </c>
    </row>
    <row r="695" spans="1:42" x14ac:dyDescent="0.45">
      <c r="A695" t="s">
        <v>913</v>
      </c>
      <c r="B695" t="s">
        <v>139</v>
      </c>
      <c r="C695">
        <v>112</v>
      </c>
      <c r="D695">
        <v>465</v>
      </c>
      <c r="E695">
        <v>423</v>
      </c>
      <c r="F695">
        <v>103</v>
      </c>
      <c r="G695">
        <v>65</v>
      </c>
      <c r="H695">
        <v>23</v>
      </c>
      <c r="I695">
        <v>2</v>
      </c>
      <c r="J695">
        <v>13</v>
      </c>
      <c r="K695">
        <v>64</v>
      </c>
      <c r="L695">
        <v>57</v>
      </c>
      <c r="M695">
        <v>37</v>
      </c>
      <c r="N695">
        <v>1</v>
      </c>
      <c r="O695">
        <v>112</v>
      </c>
      <c r="P695">
        <v>4</v>
      </c>
      <c r="Q695">
        <v>1</v>
      </c>
      <c r="R695">
        <v>0</v>
      </c>
      <c r="S695">
        <v>11</v>
      </c>
      <c r="T695">
        <v>14</v>
      </c>
      <c r="U695">
        <v>4</v>
      </c>
      <c r="V695">
        <v>0.24349899999999999</v>
      </c>
      <c r="W695">
        <v>7.9569899999999999E-2</v>
      </c>
      <c r="X695">
        <v>0.24085999999999999</v>
      </c>
      <c r="Y695">
        <v>0.33035700000000001</v>
      </c>
      <c r="Z695">
        <v>0.30967699999999998</v>
      </c>
      <c r="AA695">
        <v>0.39952700000000002</v>
      </c>
      <c r="AB695">
        <v>0.308446</v>
      </c>
      <c r="AC695">
        <v>0.70920499999999997</v>
      </c>
      <c r="AD695">
        <v>0.156028</v>
      </c>
      <c r="AE695">
        <v>5.8696700000000002</v>
      </c>
      <c r="AF695">
        <v>0.30100300000000002</v>
      </c>
      <c r="AH695">
        <v>0.30264999999999997</v>
      </c>
      <c r="AI695">
        <v>52.8232</v>
      </c>
      <c r="AJ695">
        <v>-3.8343500000000001</v>
      </c>
      <c r="AK695">
        <v>95.690799999999996</v>
      </c>
      <c r="AL695">
        <v>0.30264999999999997</v>
      </c>
      <c r="AM695">
        <v>-2.9</v>
      </c>
      <c r="AN695">
        <v>-2.09826788306236</v>
      </c>
      <c r="AO695">
        <v>-8.0256614685058594</v>
      </c>
      <c r="AP695">
        <v>0.56535500000000005</v>
      </c>
    </row>
    <row r="696" spans="1:42" x14ac:dyDescent="0.45">
      <c r="A696" t="s">
        <v>914</v>
      </c>
      <c r="B696" t="s">
        <v>42</v>
      </c>
      <c r="C696">
        <v>117</v>
      </c>
      <c r="D696">
        <v>504</v>
      </c>
      <c r="E696">
        <v>445</v>
      </c>
      <c r="F696">
        <v>91</v>
      </c>
      <c r="G696">
        <v>58</v>
      </c>
      <c r="H696">
        <v>21</v>
      </c>
      <c r="I696">
        <v>2</v>
      </c>
      <c r="J696">
        <v>10</v>
      </c>
      <c r="K696">
        <v>58</v>
      </c>
      <c r="L696">
        <v>60</v>
      </c>
      <c r="M696">
        <v>43</v>
      </c>
      <c r="N696">
        <v>0</v>
      </c>
      <c r="O696">
        <v>166</v>
      </c>
      <c r="P696">
        <v>12</v>
      </c>
      <c r="Q696">
        <v>1</v>
      </c>
      <c r="R696">
        <v>3</v>
      </c>
      <c r="S696">
        <v>9</v>
      </c>
      <c r="T696">
        <v>15</v>
      </c>
      <c r="U696">
        <v>8</v>
      </c>
      <c r="V696">
        <v>0.20449400000000001</v>
      </c>
      <c r="W696">
        <v>8.5317500000000004E-2</v>
      </c>
      <c r="X696">
        <v>0.32936500000000002</v>
      </c>
      <c r="Y696">
        <v>0.25903599999999999</v>
      </c>
      <c r="Z696">
        <v>0.29141699999999998</v>
      </c>
      <c r="AA696">
        <v>0.32808999999999999</v>
      </c>
      <c r="AB696">
        <v>0.27768599999999999</v>
      </c>
      <c r="AC696">
        <v>0.61950700000000003</v>
      </c>
      <c r="AD696">
        <v>0.123596</v>
      </c>
      <c r="AE696">
        <v>5.5318899999999998</v>
      </c>
      <c r="AF696">
        <v>0.3</v>
      </c>
      <c r="AH696">
        <v>-1.2473000000000001</v>
      </c>
      <c r="AI696">
        <v>44.3782</v>
      </c>
      <c r="AJ696">
        <v>-17.031199999999998</v>
      </c>
      <c r="AK696">
        <v>74.370500000000007</v>
      </c>
      <c r="AL696">
        <v>-1.2473000000000001</v>
      </c>
      <c r="AM696">
        <v>3.4</v>
      </c>
      <c r="AN696">
        <v>-16.724893808364801</v>
      </c>
      <c r="AO696">
        <v>5.2518519163131696</v>
      </c>
      <c r="AP696">
        <v>0.56291199999999997</v>
      </c>
    </row>
    <row r="697" spans="1:42" x14ac:dyDescent="0.45">
      <c r="A697" t="s">
        <v>915</v>
      </c>
      <c r="B697" t="s">
        <v>74</v>
      </c>
      <c r="C697">
        <v>112</v>
      </c>
      <c r="D697">
        <v>423</v>
      </c>
      <c r="E697">
        <v>354</v>
      </c>
      <c r="F697">
        <v>88</v>
      </c>
      <c r="G697">
        <v>72</v>
      </c>
      <c r="H697">
        <v>9</v>
      </c>
      <c r="I697">
        <v>4</v>
      </c>
      <c r="J697">
        <v>3</v>
      </c>
      <c r="K697">
        <v>65</v>
      </c>
      <c r="L697">
        <v>47</v>
      </c>
      <c r="M697">
        <v>45</v>
      </c>
      <c r="N697">
        <v>0</v>
      </c>
      <c r="O697">
        <v>77</v>
      </c>
      <c r="P697">
        <v>17</v>
      </c>
      <c r="Q697">
        <v>2</v>
      </c>
      <c r="R697">
        <v>5</v>
      </c>
      <c r="S697">
        <v>5</v>
      </c>
      <c r="T697">
        <v>22</v>
      </c>
      <c r="U697">
        <v>6</v>
      </c>
      <c r="V697">
        <v>0.248588</v>
      </c>
      <c r="W697">
        <v>0.10638300000000001</v>
      </c>
      <c r="X697">
        <v>0.182033</v>
      </c>
      <c r="Y697">
        <v>0.58441600000000005</v>
      </c>
      <c r="Z697">
        <v>0.358852</v>
      </c>
      <c r="AA697">
        <v>0.32203399999999999</v>
      </c>
      <c r="AB697">
        <v>0.31263600000000002</v>
      </c>
      <c r="AC697">
        <v>0.68088599999999999</v>
      </c>
      <c r="AD697">
        <v>7.3446300000000006E-2</v>
      </c>
      <c r="AE697">
        <v>7.5139100000000001</v>
      </c>
      <c r="AF697">
        <v>0.30797099999999999</v>
      </c>
      <c r="AH697">
        <v>0.83504500000000004</v>
      </c>
      <c r="AI697">
        <v>49.524099999999997</v>
      </c>
      <c r="AJ697">
        <v>-2.0159500000000001</v>
      </c>
      <c r="AK697">
        <v>89.609800000000007</v>
      </c>
      <c r="AL697">
        <v>0.83504500000000004</v>
      </c>
      <c r="AM697">
        <v>0.5</v>
      </c>
      <c r="AN697">
        <v>-4.6097637414932198</v>
      </c>
      <c r="AO697">
        <v>-4.16269826889038</v>
      </c>
      <c r="AP697">
        <v>0.56233500000000003</v>
      </c>
    </row>
    <row r="698" spans="1:42" x14ac:dyDescent="0.45">
      <c r="A698" t="s">
        <v>916</v>
      </c>
      <c r="B698" t="s">
        <v>34</v>
      </c>
      <c r="C698">
        <v>67</v>
      </c>
      <c r="D698">
        <v>252</v>
      </c>
      <c r="E698">
        <v>216</v>
      </c>
      <c r="F698">
        <v>48</v>
      </c>
      <c r="G698">
        <v>36</v>
      </c>
      <c r="H698">
        <v>8</v>
      </c>
      <c r="I698">
        <v>1</v>
      </c>
      <c r="J698">
        <v>3</v>
      </c>
      <c r="K698">
        <v>20</v>
      </c>
      <c r="L698">
        <v>24</v>
      </c>
      <c r="M698">
        <v>30</v>
      </c>
      <c r="N698">
        <v>1</v>
      </c>
      <c r="O698">
        <v>61</v>
      </c>
      <c r="P698">
        <v>4</v>
      </c>
      <c r="Q698">
        <v>1</v>
      </c>
      <c r="R698">
        <v>1</v>
      </c>
      <c r="S698">
        <v>2</v>
      </c>
      <c r="T698">
        <v>2</v>
      </c>
      <c r="U698">
        <v>1</v>
      </c>
      <c r="V698">
        <v>0.222222</v>
      </c>
      <c r="W698">
        <v>0.119048</v>
      </c>
      <c r="X698">
        <v>0.242063</v>
      </c>
      <c r="Y698">
        <v>0.49180299999999999</v>
      </c>
      <c r="Z698">
        <v>0.32669300000000001</v>
      </c>
      <c r="AA698">
        <v>0.31018499999999999</v>
      </c>
      <c r="AB698">
        <v>0.289551</v>
      </c>
      <c r="AC698">
        <v>0.63687800000000006</v>
      </c>
      <c r="AD698">
        <v>8.7963E-2</v>
      </c>
      <c r="AE698">
        <v>3.2972100000000002</v>
      </c>
      <c r="AF698">
        <v>0.29411799999999999</v>
      </c>
      <c r="AH698">
        <v>-0.553732</v>
      </c>
      <c r="AI698">
        <v>24.6723</v>
      </c>
      <c r="AJ698">
        <v>-6.0324200000000001</v>
      </c>
      <c r="AK698">
        <v>84.040800000000004</v>
      </c>
      <c r="AL698">
        <v>-0.553732</v>
      </c>
      <c r="AM698">
        <v>1.5</v>
      </c>
      <c r="AN698">
        <v>-5.3725939989089904</v>
      </c>
      <c r="AO698">
        <v>2.4259259104728699</v>
      </c>
      <c r="AP698">
        <v>0.55965299999999996</v>
      </c>
    </row>
    <row r="699" spans="1:42" x14ac:dyDescent="0.45">
      <c r="A699" t="s">
        <v>917</v>
      </c>
      <c r="B699" t="s">
        <v>196</v>
      </c>
      <c r="C699">
        <v>120</v>
      </c>
      <c r="D699">
        <v>467</v>
      </c>
      <c r="E699">
        <v>418</v>
      </c>
      <c r="F699">
        <v>103</v>
      </c>
      <c r="G699">
        <v>71</v>
      </c>
      <c r="H699">
        <v>18</v>
      </c>
      <c r="I699">
        <v>1</v>
      </c>
      <c r="J699">
        <v>13</v>
      </c>
      <c r="K699">
        <v>53</v>
      </c>
      <c r="L699">
        <v>59</v>
      </c>
      <c r="M699">
        <v>38</v>
      </c>
      <c r="N699">
        <v>0</v>
      </c>
      <c r="O699">
        <v>96</v>
      </c>
      <c r="P699">
        <v>7</v>
      </c>
      <c r="Q699">
        <v>4</v>
      </c>
      <c r="R699">
        <v>0</v>
      </c>
      <c r="S699">
        <v>14</v>
      </c>
      <c r="T699">
        <v>2</v>
      </c>
      <c r="U699">
        <v>1</v>
      </c>
      <c r="V699">
        <v>0.24641099999999999</v>
      </c>
      <c r="W699">
        <v>8.1370499999999998E-2</v>
      </c>
      <c r="X699">
        <v>0.205567</v>
      </c>
      <c r="Y699">
        <v>0.39583299999999999</v>
      </c>
      <c r="Z699">
        <v>0.31691599999999998</v>
      </c>
      <c r="AA699">
        <v>0.38756000000000002</v>
      </c>
      <c r="AB699">
        <v>0.30877100000000002</v>
      </c>
      <c r="AC699">
        <v>0.70447599999999999</v>
      </c>
      <c r="AD699">
        <v>0.141148</v>
      </c>
      <c r="AE699">
        <v>2.9862199999999999</v>
      </c>
      <c r="AF699">
        <v>0.28754000000000002</v>
      </c>
      <c r="AH699">
        <v>-0.91587200000000002</v>
      </c>
      <c r="AI699">
        <v>53.176600000000001</v>
      </c>
      <c r="AJ699">
        <v>-3.72458</v>
      </c>
      <c r="AK699">
        <v>97.362899999999996</v>
      </c>
      <c r="AL699">
        <v>-0.91587200000000002</v>
      </c>
      <c r="AM699">
        <v>0.7</v>
      </c>
      <c r="AN699">
        <v>-2.3915230631828299</v>
      </c>
      <c r="AO699">
        <v>-7.8795116543769801</v>
      </c>
      <c r="AP699">
        <v>0.55745900000000004</v>
      </c>
    </row>
    <row r="700" spans="1:42" x14ac:dyDescent="0.45">
      <c r="A700" t="s">
        <v>260</v>
      </c>
      <c r="B700" t="s">
        <v>149</v>
      </c>
      <c r="C700">
        <v>107</v>
      </c>
      <c r="D700">
        <v>449</v>
      </c>
      <c r="E700">
        <v>384</v>
      </c>
      <c r="F700">
        <v>91</v>
      </c>
      <c r="G700">
        <v>60</v>
      </c>
      <c r="H700">
        <v>19</v>
      </c>
      <c r="I700">
        <v>0</v>
      </c>
      <c r="J700">
        <v>12</v>
      </c>
      <c r="K700">
        <v>53</v>
      </c>
      <c r="L700">
        <v>43</v>
      </c>
      <c r="M700">
        <v>58</v>
      </c>
      <c r="N700">
        <v>1</v>
      </c>
      <c r="O700">
        <v>97</v>
      </c>
      <c r="P700">
        <v>3</v>
      </c>
      <c r="Q700">
        <v>4</v>
      </c>
      <c r="R700">
        <v>0</v>
      </c>
      <c r="S700">
        <v>8</v>
      </c>
      <c r="T700">
        <v>7</v>
      </c>
      <c r="U700">
        <v>2</v>
      </c>
      <c r="V700">
        <v>0.236979</v>
      </c>
      <c r="W700">
        <v>0.12917600000000001</v>
      </c>
      <c r="X700">
        <v>0.21603600000000001</v>
      </c>
      <c r="Y700">
        <v>0.59793799999999997</v>
      </c>
      <c r="Z700">
        <v>0.33853</v>
      </c>
      <c r="AA700">
        <v>0.38020799999999999</v>
      </c>
      <c r="AB700">
        <v>0.31802999999999998</v>
      </c>
      <c r="AC700">
        <v>0.71873799999999999</v>
      </c>
      <c r="AD700">
        <v>0.143229</v>
      </c>
      <c r="AE700">
        <v>3.4782899999999999</v>
      </c>
      <c r="AF700">
        <v>0.28315400000000002</v>
      </c>
      <c r="AH700">
        <v>-0.36877100000000002</v>
      </c>
      <c r="AI700">
        <v>54.5794</v>
      </c>
      <c r="AJ700">
        <v>-0.12865599999999999</v>
      </c>
      <c r="AK700">
        <v>96.940899999999999</v>
      </c>
      <c r="AL700">
        <v>-0.36877100000000002</v>
      </c>
      <c r="AM700">
        <v>-2.7</v>
      </c>
      <c r="AN700">
        <v>-2.0703921914100598</v>
      </c>
      <c r="AO700">
        <v>-7.6492946147918701</v>
      </c>
      <c r="AP700">
        <v>0.55621299999999996</v>
      </c>
    </row>
    <row r="701" spans="1:42" x14ac:dyDescent="0.45">
      <c r="A701" t="s">
        <v>918</v>
      </c>
      <c r="C701">
        <v>113</v>
      </c>
      <c r="D701">
        <v>404</v>
      </c>
      <c r="E701">
        <v>354</v>
      </c>
      <c r="F701">
        <v>85</v>
      </c>
      <c r="G701">
        <v>50</v>
      </c>
      <c r="H701">
        <v>15</v>
      </c>
      <c r="I701">
        <v>1</v>
      </c>
      <c r="J701">
        <v>19</v>
      </c>
      <c r="K701">
        <v>47</v>
      </c>
      <c r="L701">
        <v>57</v>
      </c>
      <c r="M701">
        <v>43</v>
      </c>
      <c r="N701">
        <v>1</v>
      </c>
      <c r="O701">
        <v>98</v>
      </c>
      <c r="P701">
        <v>6</v>
      </c>
      <c r="Q701">
        <v>1</v>
      </c>
      <c r="R701">
        <v>0</v>
      </c>
      <c r="S701">
        <v>7</v>
      </c>
      <c r="T701">
        <v>1</v>
      </c>
      <c r="U701">
        <v>1</v>
      </c>
      <c r="V701">
        <v>0.24011299999999999</v>
      </c>
      <c r="W701">
        <v>0.106436</v>
      </c>
      <c r="X701">
        <v>0.24257400000000001</v>
      </c>
      <c r="Y701">
        <v>0.438776</v>
      </c>
      <c r="Z701">
        <v>0.33168300000000001</v>
      </c>
      <c r="AA701">
        <v>0.44915300000000002</v>
      </c>
      <c r="AB701">
        <v>0.337503</v>
      </c>
      <c r="AC701">
        <v>0.78083599999999997</v>
      </c>
      <c r="AD701">
        <v>0.20904</v>
      </c>
      <c r="AE701">
        <v>2.5034999999999998</v>
      </c>
      <c r="AF701">
        <v>0.27731099999999997</v>
      </c>
      <c r="AH701">
        <v>-0.97718000000000005</v>
      </c>
      <c r="AI701">
        <v>55.6432</v>
      </c>
      <c r="AJ701">
        <v>6.4181600000000003</v>
      </c>
      <c r="AK701">
        <v>106.28</v>
      </c>
      <c r="AL701">
        <v>-0.97718000000000005</v>
      </c>
      <c r="AM701">
        <v>0</v>
      </c>
      <c r="AN701">
        <v>2.16612941026687</v>
      </c>
      <c r="AO701">
        <v>-10.3909463882446</v>
      </c>
      <c r="AP701">
        <v>0.55239499999999997</v>
      </c>
    </row>
    <row r="702" spans="1:42" x14ac:dyDescent="0.45">
      <c r="A702" t="s">
        <v>919</v>
      </c>
      <c r="B702" t="s">
        <v>56</v>
      </c>
      <c r="C702">
        <v>115</v>
      </c>
      <c r="D702">
        <v>504</v>
      </c>
      <c r="E702">
        <v>452</v>
      </c>
      <c r="F702">
        <v>120</v>
      </c>
      <c r="G702">
        <v>91</v>
      </c>
      <c r="H702">
        <v>19</v>
      </c>
      <c r="I702">
        <v>5</v>
      </c>
      <c r="J702">
        <v>5</v>
      </c>
      <c r="K702">
        <v>54</v>
      </c>
      <c r="L702">
        <v>45</v>
      </c>
      <c r="M702">
        <v>43</v>
      </c>
      <c r="N702">
        <v>0</v>
      </c>
      <c r="O702">
        <v>59</v>
      </c>
      <c r="P702">
        <v>4</v>
      </c>
      <c r="Q702">
        <v>1</v>
      </c>
      <c r="R702">
        <v>4</v>
      </c>
      <c r="S702">
        <v>3</v>
      </c>
      <c r="T702">
        <v>15</v>
      </c>
      <c r="U702">
        <v>3</v>
      </c>
      <c r="V702">
        <v>0.26548699999999997</v>
      </c>
      <c r="W702">
        <v>8.5317500000000004E-2</v>
      </c>
      <c r="X702">
        <v>0.117063</v>
      </c>
      <c r="Y702">
        <v>0.72881399999999996</v>
      </c>
      <c r="Z702">
        <v>0.33400000000000002</v>
      </c>
      <c r="AA702">
        <v>0.36283199999999999</v>
      </c>
      <c r="AB702">
        <v>0.30926999999999999</v>
      </c>
      <c r="AC702">
        <v>0.69683200000000001</v>
      </c>
      <c r="AD702">
        <v>9.7345100000000004E-2</v>
      </c>
      <c r="AE702">
        <v>5.7905899999999999</v>
      </c>
      <c r="AF702">
        <v>0.29563</v>
      </c>
      <c r="AH702">
        <v>0.67045900000000003</v>
      </c>
      <c r="AI702">
        <v>57.598399999999998</v>
      </c>
      <c r="AJ702">
        <v>-3.8110400000000002</v>
      </c>
      <c r="AK702">
        <v>91.225800000000007</v>
      </c>
      <c r="AL702">
        <v>0.67045900000000003</v>
      </c>
      <c r="AM702">
        <v>-1.4</v>
      </c>
      <c r="AN702">
        <v>-4.6282491087913504</v>
      </c>
      <c r="AO702">
        <v>-6.95555531978607</v>
      </c>
      <c r="AP702">
        <v>0.551867</v>
      </c>
    </row>
    <row r="703" spans="1:42" x14ac:dyDescent="0.45">
      <c r="A703" t="s">
        <v>920</v>
      </c>
      <c r="B703" t="s">
        <v>44</v>
      </c>
      <c r="C703">
        <v>109</v>
      </c>
      <c r="D703">
        <v>284</v>
      </c>
      <c r="E703">
        <v>245</v>
      </c>
      <c r="F703">
        <v>59</v>
      </c>
      <c r="G703">
        <v>47</v>
      </c>
      <c r="H703">
        <v>10</v>
      </c>
      <c r="I703">
        <v>1</v>
      </c>
      <c r="J703">
        <v>1</v>
      </c>
      <c r="K703">
        <v>38</v>
      </c>
      <c r="L703">
        <v>21</v>
      </c>
      <c r="M703">
        <v>35</v>
      </c>
      <c r="N703">
        <v>1</v>
      </c>
      <c r="O703">
        <v>49</v>
      </c>
      <c r="P703">
        <v>2</v>
      </c>
      <c r="Q703">
        <v>1</v>
      </c>
      <c r="R703">
        <v>1</v>
      </c>
      <c r="S703">
        <v>4</v>
      </c>
      <c r="T703">
        <v>14</v>
      </c>
      <c r="U703">
        <v>2</v>
      </c>
      <c r="V703">
        <v>0.240816</v>
      </c>
      <c r="W703">
        <v>0.123239</v>
      </c>
      <c r="X703">
        <v>0.17253499999999999</v>
      </c>
      <c r="Y703">
        <v>0.71428599999999998</v>
      </c>
      <c r="Z703">
        <v>0.339223</v>
      </c>
      <c r="AA703">
        <v>0.302041</v>
      </c>
      <c r="AB703">
        <v>0.29291699999999998</v>
      </c>
      <c r="AC703">
        <v>0.64126300000000003</v>
      </c>
      <c r="AD703">
        <v>6.1224500000000001E-2</v>
      </c>
      <c r="AE703">
        <v>6.1812100000000001</v>
      </c>
      <c r="AF703">
        <v>0.29591800000000001</v>
      </c>
      <c r="AH703">
        <v>1.3163199999999999</v>
      </c>
      <c r="AI703">
        <v>28.5991</v>
      </c>
      <c r="AJ703">
        <v>-6.0046200000000001</v>
      </c>
      <c r="AK703">
        <v>81.656899999999993</v>
      </c>
      <c r="AL703">
        <v>1.3163199999999999</v>
      </c>
      <c r="AM703">
        <v>3.9</v>
      </c>
      <c r="AN703">
        <v>-4.9256737232208199</v>
      </c>
      <c r="AO703">
        <v>0.76948857307434004</v>
      </c>
      <c r="AP703">
        <v>0.54742199999999996</v>
      </c>
    </row>
    <row r="704" spans="1:42" x14ac:dyDescent="0.45">
      <c r="A704" t="s">
        <v>921</v>
      </c>
      <c r="B704" t="s">
        <v>141</v>
      </c>
      <c r="C704">
        <v>124</v>
      </c>
      <c r="D704">
        <v>478</v>
      </c>
      <c r="E704">
        <v>424</v>
      </c>
      <c r="F704">
        <v>88</v>
      </c>
      <c r="G704">
        <v>65</v>
      </c>
      <c r="H704">
        <v>15</v>
      </c>
      <c r="I704">
        <v>3</v>
      </c>
      <c r="J704">
        <v>5</v>
      </c>
      <c r="K704">
        <v>49</v>
      </c>
      <c r="L704">
        <v>39</v>
      </c>
      <c r="M704">
        <v>50</v>
      </c>
      <c r="N704">
        <v>0</v>
      </c>
      <c r="O704">
        <v>132</v>
      </c>
      <c r="P704">
        <v>2</v>
      </c>
      <c r="Q704">
        <v>1</v>
      </c>
      <c r="R704">
        <v>1</v>
      </c>
      <c r="S704">
        <v>6</v>
      </c>
      <c r="T704">
        <v>10</v>
      </c>
      <c r="U704">
        <v>2</v>
      </c>
      <c r="V704">
        <v>0.20754700000000001</v>
      </c>
      <c r="W704">
        <v>0.104603</v>
      </c>
      <c r="X704">
        <v>0.27615099999999998</v>
      </c>
      <c r="Y704">
        <v>0.37878800000000001</v>
      </c>
      <c r="Z704">
        <v>0.29350100000000001</v>
      </c>
      <c r="AA704">
        <v>0.29245300000000002</v>
      </c>
      <c r="AB704">
        <v>0.26623799999999997</v>
      </c>
      <c r="AC704">
        <v>0.58595399999999997</v>
      </c>
      <c r="AD704">
        <v>8.4905700000000001E-2</v>
      </c>
      <c r="AE704">
        <v>5.3708999999999998</v>
      </c>
      <c r="AF704">
        <v>0.28819400000000001</v>
      </c>
      <c r="AH704">
        <v>0.25434400000000001</v>
      </c>
      <c r="AI704">
        <v>37.544199999999996</v>
      </c>
      <c r="AJ704">
        <v>-20.697299999999998</v>
      </c>
      <c r="AK704">
        <v>65.951800000000006</v>
      </c>
      <c r="AL704">
        <v>0.25434400000000001</v>
      </c>
      <c r="AM704">
        <v>3.8</v>
      </c>
      <c r="AN704">
        <v>-19.907984226941998</v>
      </c>
      <c r="AO704">
        <v>9.0689594745635898</v>
      </c>
      <c r="AP704">
        <v>0.54312000000000005</v>
      </c>
    </row>
    <row r="705" spans="1:42" x14ac:dyDescent="0.45">
      <c r="A705" t="s">
        <v>922</v>
      </c>
      <c r="B705" t="s">
        <v>139</v>
      </c>
      <c r="C705">
        <v>122</v>
      </c>
      <c r="D705">
        <v>478</v>
      </c>
      <c r="E705">
        <v>423</v>
      </c>
      <c r="F705">
        <v>105</v>
      </c>
      <c r="G705">
        <v>69</v>
      </c>
      <c r="H705">
        <v>23</v>
      </c>
      <c r="I705">
        <v>2</v>
      </c>
      <c r="J705">
        <v>11</v>
      </c>
      <c r="K705">
        <v>57</v>
      </c>
      <c r="L705">
        <v>51</v>
      </c>
      <c r="M705">
        <v>48</v>
      </c>
      <c r="N705">
        <v>1</v>
      </c>
      <c r="O705">
        <v>114</v>
      </c>
      <c r="P705">
        <v>3</v>
      </c>
      <c r="Q705">
        <v>4</v>
      </c>
      <c r="R705">
        <v>0</v>
      </c>
      <c r="S705">
        <v>12</v>
      </c>
      <c r="T705">
        <v>14</v>
      </c>
      <c r="U705">
        <v>3</v>
      </c>
      <c r="V705">
        <v>0.248227</v>
      </c>
      <c r="W705">
        <v>0.10041799999999999</v>
      </c>
      <c r="X705">
        <v>0.23849400000000001</v>
      </c>
      <c r="Y705">
        <v>0.42105300000000001</v>
      </c>
      <c r="Z705">
        <v>0.32635999999999998</v>
      </c>
      <c r="AA705">
        <v>0.390071</v>
      </c>
      <c r="AB705">
        <v>0.31356299999999998</v>
      </c>
      <c r="AC705">
        <v>0.71643100000000004</v>
      </c>
      <c r="AD705">
        <v>0.141844</v>
      </c>
      <c r="AE705">
        <v>5.39086</v>
      </c>
      <c r="AF705">
        <v>0.31125799999999998</v>
      </c>
      <c r="AH705">
        <v>0.61685599999999996</v>
      </c>
      <c r="AI705">
        <v>56.331600000000002</v>
      </c>
      <c r="AJ705">
        <v>-1.9099600000000001</v>
      </c>
      <c r="AK705">
        <v>95.114900000000006</v>
      </c>
      <c r="AL705">
        <v>0.61685599999999996</v>
      </c>
      <c r="AM705">
        <v>-3.3</v>
      </c>
      <c r="AN705">
        <v>-2.2759484052658001</v>
      </c>
      <c r="AO705">
        <v>-8.5689594745635898</v>
      </c>
      <c r="AP705">
        <v>0.54253399999999996</v>
      </c>
    </row>
    <row r="706" spans="1:42" x14ac:dyDescent="0.45">
      <c r="A706" t="s">
        <v>923</v>
      </c>
      <c r="B706" t="s">
        <v>141</v>
      </c>
      <c r="C706">
        <v>82</v>
      </c>
      <c r="D706">
        <v>234</v>
      </c>
      <c r="E706">
        <v>196</v>
      </c>
      <c r="F706">
        <v>42</v>
      </c>
      <c r="G706">
        <v>22</v>
      </c>
      <c r="H706">
        <v>11</v>
      </c>
      <c r="I706">
        <v>1</v>
      </c>
      <c r="J706">
        <v>8</v>
      </c>
      <c r="K706">
        <v>25</v>
      </c>
      <c r="L706">
        <v>28</v>
      </c>
      <c r="M706">
        <v>32</v>
      </c>
      <c r="N706">
        <v>0</v>
      </c>
      <c r="O706">
        <v>65</v>
      </c>
      <c r="P706">
        <v>4</v>
      </c>
      <c r="Q706">
        <v>2</v>
      </c>
      <c r="R706">
        <v>0</v>
      </c>
      <c r="S706">
        <v>2</v>
      </c>
      <c r="T706">
        <v>1</v>
      </c>
      <c r="U706">
        <v>1</v>
      </c>
      <c r="V706">
        <v>0.214286</v>
      </c>
      <c r="W706">
        <v>0.13675200000000001</v>
      </c>
      <c r="X706">
        <v>0.27777800000000002</v>
      </c>
      <c r="Y706">
        <v>0.49230800000000002</v>
      </c>
      <c r="Z706">
        <v>0.33333299999999999</v>
      </c>
      <c r="AA706">
        <v>0.403061</v>
      </c>
      <c r="AB706">
        <v>0.32423800000000003</v>
      </c>
      <c r="AC706">
        <v>0.73639500000000002</v>
      </c>
      <c r="AD706">
        <v>0.188776</v>
      </c>
      <c r="AE706">
        <v>3.21604</v>
      </c>
      <c r="AF706">
        <v>0.27200000000000002</v>
      </c>
      <c r="AH706">
        <v>-0.66897499999999999</v>
      </c>
      <c r="AI706">
        <v>29.651</v>
      </c>
      <c r="AJ706">
        <v>1.1395</v>
      </c>
      <c r="AK706">
        <v>104.834</v>
      </c>
      <c r="AL706">
        <v>-0.66897499999999999</v>
      </c>
      <c r="AM706">
        <v>1</v>
      </c>
      <c r="AN706">
        <v>0.732408046722412</v>
      </c>
      <c r="AO706">
        <v>-3.2989416122436501</v>
      </c>
      <c r="AP706">
        <v>0.53906500000000002</v>
      </c>
    </row>
    <row r="707" spans="1:42" x14ac:dyDescent="0.45">
      <c r="A707" t="s">
        <v>924</v>
      </c>
      <c r="B707" t="s">
        <v>67</v>
      </c>
      <c r="C707">
        <v>99</v>
      </c>
      <c r="D707">
        <v>383</v>
      </c>
      <c r="E707">
        <v>345</v>
      </c>
      <c r="F707">
        <v>86</v>
      </c>
      <c r="G707">
        <v>57</v>
      </c>
      <c r="H707">
        <v>16</v>
      </c>
      <c r="I707">
        <v>1</v>
      </c>
      <c r="J707">
        <v>12</v>
      </c>
      <c r="K707">
        <v>42</v>
      </c>
      <c r="L707">
        <v>53</v>
      </c>
      <c r="M707">
        <v>29</v>
      </c>
      <c r="N707">
        <v>1</v>
      </c>
      <c r="O707">
        <v>88</v>
      </c>
      <c r="P707">
        <v>7</v>
      </c>
      <c r="Q707">
        <v>2</v>
      </c>
      <c r="R707">
        <v>0</v>
      </c>
      <c r="S707">
        <v>5</v>
      </c>
      <c r="T707">
        <v>2</v>
      </c>
      <c r="U707">
        <v>1</v>
      </c>
      <c r="V707">
        <v>0.249275</v>
      </c>
      <c r="W707">
        <v>7.5717999999999994E-2</v>
      </c>
      <c r="X707">
        <v>0.229765</v>
      </c>
      <c r="Y707">
        <v>0.32954499999999998</v>
      </c>
      <c r="Z707">
        <v>0.31853799999999999</v>
      </c>
      <c r="AA707">
        <v>0.40579700000000002</v>
      </c>
      <c r="AB707">
        <v>0.31515700000000002</v>
      </c>
      <c r="AC707">
        <v>0.72433499999999995</v>
      </c>
      <c r="AD707">
        <v>0.15652199999999999</v>
      </c>
      <c r="AE707">
        <v>3.2334999999999998</v>
      </c>
      <c r="AF707">
        <v>0.299595</v>
      </c>
      <c r="AH707">
        <v>-0.73094899999999996</v>
      </c>
      <c r="AI707">
        <v>45.642899999999997</v>
      </c>
      <c r="AJ707">
        <v>-1.02339</v>
      </c>
      <c r="AK707">
        <v>100.782</v>
      </c>
      <c r="AL707">
        <v>-0.73094899999999996</v>
      </c>
      <c r="AM707">
        <v>-0.2</v>
      </c>
      <c r="AN707">
        <v>-0.37192845344543402</v>
      </c>
      <c r="AO707">
        <v>-7.2363020926713899</v>
      </c>
      <c r="AP707">
        <v>0.53849199999999997</v>
      </c>
    </row>
    <row r="708" spans="1:42" x14ac:dyDescent="0.45">
      <c r="A708" t="s">
        <v>925</v>
      </c>
      <c r="B708" t="s">
        <v>44</v>
      </c>
      <c r="C708">
        <v>99</v>
      </c>
      <c r="D708">
        <v>407</v>
      </c>
      <c r="E708">
        <v>377</v>
      </c>
      <c r="F708">
        <v>96</v>
      </c>
      <c r="G708">
        <v>81</v>
      </c>
      <c r="H708">
        <v>10</v>
      </c>
      <c r="I708">
        <v>1</v>
      </c>
      <c r="J708">
        <v>4</v>
      </c>
      <c r="K708">
        <v>37</v>
      </c>
      <c r="L708">
        <v>35</v>
      </c>
      <c r="M708">
        <v>23</v>
      </c>
      <c r="N708">
        <v>0</v>
      </c>
      <c r="O708">
        <v>52</v>
      </c>
      <c r="P708">
        <v>6</v>
      </c>
      <c r="Q708">
        <v>1</v>
      </c>
      <c r="R708">
        <v>0</v>
      </c>
      <c r="S708">
        <v>14</v>
      </c>
      <c r="T708">
        <v>4</v>
      </c>
      <c r="U708">
        <v>5</v>
      </c>
      <c r="V708">
        <v>0.25464199999999998</v>
      </c>
      <c r="W708">
        <v>5.6511100000000002E-2</v>
      </c>
      <c r="X708">
        <v>0.12776399999999999</v>
      </c>
      <c r="Y708">
        <v>0.44230799999999998</v>
      </c>
      <c r="Z708">
        <v>0.30712499999999998</v>
      </c>
      <c r="AA708">
        <v>0.31830199999999997</v>
      </c>
      <c r="AB708">
        <v>0.279779</v>
      </c>
      <c r="AC708">
        <v>0.62542799999999998</v>
      </c>
      <c r="AD708">
        <v>6.3660499999999995E-2</v>
      </c>
      <c r="AE708">
        <v>2.91391</v>
      </c>
      <c r="AF708">
        <v>0.28571400000000002</v>
      </c>
      <c r="AH708">
        <v>-2.15795</v>
      </c>
      <c r="AI708">
        <v>36.544699999999999</v>
      </c>
      <c r="AJ708">
        <v>-13.0459</v>
      </c>
      <c r="AK708">
        <v>72.551000000000002</v>
      </c>
      <c r="AL708">
        <v>-2.15795</v>
      </c>
      <c r="AM708">
        <v>11.6</v>
      </c>
      <c r="AN708">
        <v>-15.544031620025599</v>
      </c>
      <c r="AO708">
        <v>7.1136689186096103</v>
      </c>
      <c r="AP708">
        <v>0.53779500000000002</v>
      </c>
    </row>
    <row r="709" spans="1:42" x14ac:dyDescent="0.45">
      <c r="A709" t="s">
        <v>926</v>
      </c>
      <c r="B709" t="s">
        <v>63</v>
      </c>
      <c r="C709">
        <v>73</v>
      </c>
      <c r="D709">
        <v>268</v>
      </c>
      <c r="E709">
        <v>246</v>
      </c>
      <c r="F709">
        <v>54</v>
      </c>
      <c r="G709">
        <v>37</v>
      </c>
      <c r="H709">
        <v>10</v>
      </c>
      <c r="I709">
        <v>1</v>
      </c>
      <c r="J709">
        <v>6</v>
      </c>
      <c r="K709">
        <v>27</v>
      </c>
      <c r="L709">
        <v>28</v>
      </c>
      <c r="M709">
        <v>17</v>
      </c>
      <c r="N709">
        <v>0</v>
      </c>
      <c r="O709">
        <v>66</v>
      </c>
      <c r="P709">
        <v>2</v>
      </c>
      <c r="Q709">
        <v>2</v>
      </c>
      <c r="R709">
        <v>1</v>
      </c>
      <c r="S709">
        <v>9</v>
      </c>
      <c r="T709">
        <v>0</v>
      </c>
      <c r="U709">
        <v>1</v>
      </c>
      <c r="V709">
        <v>0.21951200000000001</v>
      </c>
      <c r="W709">
        <v>6.3432799999999998E-2</v>
      </c>
      <c r="X709">
        <v>0.24626899999999999</v>
      </c>
      <c r="Y709">
        <v>0.25757600000000003</v>
      </c>
      <c r="Z709">
        <v>0.27340799999999998</v>
      </c>
      <c r="AA709">
        <v>0.34146300000000002</v>
      </c>
      <c r="AB709">
        <v>0.26954</v>
      </c>
      <c r="AC709">
        <v>0.61487199999999997</v>
      </c>
      <c r="AD709">
        <v>0.121951</v>
      </c>
      <c r="AE709">
        <v>2.6302400000000001</v>
      </c>
      <c r="AF709">
        <v>0.272727</v>
      </c>
      <c r="AH709">
        <v>-0.85356500000000002</v>
      </c>
      <c r="AI709">
        <v>21.7849</v>
      </c>
      <c r="AJ709">
        <v>-10.869300000000001</v>
      </c>
      <c r="AK709">
        <v>65.601600000000005</v>
      </c>
      <c r="AL709">
        <v>-0.85356500000000002</v>
      </c>
      <c r="AM709">
        <v>3.6</v>
      </c>
      <c r="AN709">
        <v>-12.274239301681501</v>
      </c>
      <c r="AO709">
        <v>8.5235743522644007</v>
      </c>
      <c r="AP709">
        <v>0.53649800000000003</v>
      </c>
    </row>
    <row r="710" spans="1:42" x14ac:dyDescent="0.45">
      <c r="A710" t="s">
        <v>927</v>
      </c>
      <c r="B710" t="s">
        <v>63</v>
      </c>
      <c r="C710">
        <v>70</v>
      </c>
      <c r="D710">
        <v>300</v>
      </c>
      <c r="E710">
        <v>267</v>
      </c>
      <c r="F710">
        <v>61</v>
      </c>
      <c r="G710">
        <v>47</v>
      </c>
      <c r="H710">
        <v>9</v>
      </c>
      <c r="I710">
        <v>0</v>
      </c>
      <c r="J710">
        <v>5</v>
      </c>
      <c r="K710">
        <v>43</v>
      </c>
      <c r="L710">
        <v>30</v>
      </c>
      <c r="M710">
        <v>24</v>
      </c>
      <c r="N710">
        <v>0</v>
      </c>
      <c r="O710">
        <v>71</v>
      </c>
      <c r="P710">
        <v>7</v>
      </c>
      <c r="Q710">
        <v>2</v>
      </c>
      <c r="R710">
        <v>0</v>
      </c>
      <c r="S710">
        <v>2</v>
      </c>
      <c r="T710">
        <v>19</v>
      </c>
      <c r="U710">
        <v>3</v>
      </c>
      <c r="V710">
        <v>0.228464</v>
      </c>
      <c r="W710">
        <v>0.08</v>
      </c>
      <c r="X710">
        <v>0.23666699999999999</v>
      </c>
      <c r="Y710">
        <v>0.338028</v>
      </c>
      <c r="Z710">
        <v>0.30666700000000002</v>
      </c>
      <c r="AA710">
        <v>0.31835200000000002</v>
      </c>
      <c r="AB710">
        <v>0.28159099999999998</v>
      </c>
      <c r="AC710">
        <v>0.62501899999999999</v>
      </c>
      <c r="AD710">
        <v>8.9887599999999998E-2</v>
      </c>
      <c r="AE710">
        <v>6.3513900000000003</v>
      </c>
      <c r="AF710">
        <v>0.290155</v>
      </c>
      <c r="AH710">
        <v>1.9327700000000001</v>
      </c>
      <c r="AI710">
        <v>27.388500000000001</v>
      </c>
      <c r="AJ710">
        <v>-9.1647499999999997</v>
      </c>
      <c r="AK710">
        <v>73.680099999999996</v>
      </c>
      <c r="AL710">
        <v>1.9327700000000001</v>
      </c>
      <c r="AM710">
        <v>-0.3</v>
      </c>
      <c r="AN710">
        <v>-7.8491684198379499</v>
      </c>
      <c r="AO710">
        <v>3.00687831640243</v>
      </c>
      <c r="AP710">
        <v>0.53636099999999998</v>
      </c>
    </row>
    <row r="711" spans="1:42" x14ac:dyDescent="0.45">
      <c r="A711" t="s">
        <v>928</v>
      </c>
      <c r="B711" t="s">
        <v>101</v>
      </c>
      <c r="C711">
        <v>110</v>
      </c>
      <c r="D711">
        <v>449</v>
      </c>
      <c r="E711">
        <v>411</v>
      </c>
      <c r="F711">
        <v>98</v>
      </c>
      <c r="G711">
        <v>65</v>
      </c>
      <c r="H711">
        <v>20</v>
      </c>
      <c r="I711">
        <v>2</v>
      </c>
      <c r="J711">
        <v>11</v>
      </c>
      <c r="K711">
        <v>55</v>
      </c>
      <c r="L711">
        <v>52</v>
      </c>
      <c r="M711">
        <v>31</v>
      </c>
      <c r="N711">
        <v>0</v>
      </c>
      <c r="O711">
        <v>126</v>
      </c>
      <c r="P711">
        <v>5</v>
      </c>
      <c r="Q711">
        <v>1</v>
      </c>
      <c r="R711">
        <v>1</v>
      </c>
      <c r="S711">
        <v>10</v>
      </c>
      <c r="T711">
        <v>7</v>
      </c>
      <c r="U711">
        <v>4</v>
      </c>
      <c r="V711">
        <v>0.23844299999999999</v>
      </c>
      <c r="W711">
        <v>6.9042300000000001E-2</v>
      </c>
      <c r="X711">
        <v>0.28062399999999998</v>
      </c>
      <c r="Y711">
        <v>0.246032</v>
      </c>
      <c r="Z711">
        <v>0.29910700000000001</v>
      </c>
      <c r="AA711">
        <v>0.37712899999999999</v>
      </c>
      <c r="AB711">
        <v>0.29604000000000003</v>
      </c>
      <c r="AC711">
        <v>0.67623599999999995</v>
      </c>
      <c r="AD711">
        <v>0.138686</v>
      </c>
      <c r="AE711">
        <v>4.7610999999999999</v>
      </c>
      <c r="AF711">
        <v>0.31636399999999998</v>
      </c>
      <c r="AH711">
        <v>-1.06653</v>
      </c>
      <c r="AI711">
        <v>46.3795</v>
      </c>
      <c r="AJ711">
        <v>-8.3285400000000003</v>
      </c>
      <c r="AK711">
        <v>87.3446</v>
      </c>
      <c r="AL711">
        <v>-1.06653</v>
      </c>
      <c r="AM711">
        <v>3.1</v>
      </c>
      <c r="AN711">
        <v>-8.1060208082199097</v>
      </c>
      <c r="AO711">
        <v>-1.8492946624755799</v>
      </c>
      <c r="AP711">
        <v>0.532717</v>
      </c>
    </row>
    <row r="712" spans="1:42" x14ac:dyDescent="0.45">
      <c r="A712" t="s">
        <v>929</v>
      </c>
      <c r="C712">
        <v>113</v>
      </c>
      <c r="D712">
        <v>429</v>
      </c>
      <c r="E712">
        <v>396</v>
      </c>
      <c r="F712">
        <v>92</v>
      </c>
      <c r="G712">
        <v>57</v>
      </c>
      <c r="H712">
        <v>17</v>
      </c>
      <c r="I712">
        <v>4</v>
      </c>
      <c r="J712">
        <v>14</v>
      </c>
      <c r="K712">
        <v>46</v>
      </c>
      <c r="L712">
        <v>55</v>
      </c>
      <c r="M712">
        <v>29</v>
      </c>
      <c r="N712">
        <v>1</v>
      </c>
      <c r="O712">
        <v>99</v>
      </c>
      <c r="P712">
        <v>1</v>
      </c>
      <c r="Q712">
        <v>3</v>
      </c>
      <c r="R712">
        <v>0</v>
      </c>
      <c r="S712">
        <v>5</v>
      </c>
      <c r="T712">
        <v>1</v>
      </c>
      <c r="U712">
        <v>1</v>
      </c>
      <c r="V712">
        <v>0.232323</v>
      </c>
      <c r="W712">
        <v>6.7599099999999995E-2</v>
      </c>
      <c r="X712">
        <v>0.230769</v>
      </c>
      <c r="Y712">
        <v>0.29292899999999999</v>
      </c>
      <c r="Z712">
        <v>0.28438200000000002</v>
      </c>
      <c r="AA712">
        <v>0.40151500000000001</v>
      </c>
      <c r="AB712">
        <v>0.294375</v>
      </c>
      <c r="AC712">
        <v>0.68589699999999998</v>
      </c>
      <c r="AD712">
        <v>0.16919200000000001</v>
      </c>
      <c r="AE712">
        <v>3.78362</v>
      </c>
      <c r="AF712">
        <v>0.272727</v>
      </c>
      <c r="AH712">
        <v>-0.88471900000000003</v>
      </c>
      <c r="AI712">
        <v>43.720500000000001</v>
      </c>
      <c r="AJ712">
        <v>-8.5506700000000002</v>
      </c>
      <c r="AK712">
        <v>86.480900000000005</v>
      </c>
      <c r="AL712">
        <v>-0.88471900000000003</v>
      </c>
      <c r="AM712">
        <v>-3</v>
      </c>
      <c r="AN712">
        <v>-7.8339731693267796</v>
      </c>
      <c r="AO712">
        <v>-1.4237213134765601</v>
      </c>
      <c r="AP712">
        <v>0.52980700000000003</v>
      </c>
    </row>
    <row r="713" spans="1:42" x14ac:dyDescent="0.45">
      <c r="A713" t="s">
        <v>930</v>
      </c>
      <c r="B713" t="s">
        <v>139</v>
      </c>
      <c r="C713">
        <v>111</v>
      </c>
      <c r="D713">
        <v>462</v>
      </c>
      <c r="E713">
        <v>431</v>
      </c>
      <c r="F713">
        <v>96</v>
      </c>
      <c r="G713">
        <v>63</v>
      </c>
      <c r="H713">
        <v>19</v>
      </c>
      <c r="I713">
        <v>2</v>
      </c>
      <c r="J713">
        <v>12</v>
      </c>
      <c r="K713">
        <v>57</v>
      </c>
      <c r="L713">
        <v>45</v>
      </c>
      <c r="M713">
        <v>24</v>
      </c>
      <c r="N713">
        <v>0</v>
      </c>
      <c r="O713">
        <v>106</v>
      </c>
      <c r="P713">
        <v>4</v>
      </c>
      <c r="Q713">
        <v>3</v>
      </c>
      <c r="R713">
        <v>0</v>
      </c>
      <c r="S713">
        <v>10</v>
      </c>
      <c r="T713">
        <v>13</v>
      </c>
      <c r="U713">
        <v>1</v>
      </c>
      <c r="V713">
        <v>0.22273799999999999</v>
      </c>
      <c r="W713">
        <v>5.1948099999999997E-2</v>
      </c>
      <c r="X713">
        <v>0.229437</v>
      </c>
      <c r="Y713">
        <v>0.22641500000000001</v>
      </c>
      <c r="Z713">
        <v>0.26839800000000003</v>
      </c>
      <c r="AA713">
        <v>0.35962899999999998</v>
      </c>
      <c r="AB713">
        <v>0.27277899999999999</v>
      </c>
      <c r="AC713">
        <v>0.628027</v>
      </c>
      <c r="AD713">
        <v>0.13689100000000001</v>
      </c>
      <c r="AE713">
        <v>6.35975</v>
      </c>
      <c r="AF713">
        <v>0.26582299999999998</v>
      </c>
      <c r="AH713">
        <v>1.4767600000000001</v>
      </c>
      <c r="AI713">
        <v>38.797199999999997</v>
      </c>
      <c r="AJ713">
        <v>-17.494800000000001</v>
      </c>
      <c r="AK713">
        <v>69.115200000000002</v>
      </c>
      <c r="AL713">
        <v>1.4767600000000001</v>
      </c>
      <c r="AM713">
        <v>3.5</v>
      </c>
      <c r="AN713">
        <v>-15.6202100515365</v>
      </c>
      <c r="AO713">
        <v>5.1975308656692496</v>
      </c>
      <c r="AP713">
        <v>0.52540299999999995</v>
      </c>
    </row>
    <row r="714" spans="1:42" x14ac:dyDescent="0.45">
      <c r="A714" t="s">
        <v>931</v>
      </c>
      <c r="B714" t="s">
        <v>141</v>
      </c>
      <c r="C714">
        <v>122</v>
      </c>
      <c r="D714">
        <v>529</v>
      </c>
      <c r="E714">
        <v>501</v>
      </c>
      <c r="F714">
        <v>132</v>
      </c>
      <c r="G714">
        <v>102</v>
      </c>
      <c r="H714">
        <v>22</v>
      </c>
      <c r="I714">
        <v>1</v>
      </c>
      <c r="J714">
        <v>7</v>
      </c>
      <c r="K714">
        <v>54</v>
      </c>
      <c r="L714">
        <v>57</v>
      </c>
      <c r="M714">
        <v>19</v>
      </c>
      <c r="N714">
        <v>1</v>
      </c>
      <c r="O714">
        <v>68</v>
      </c>
      <c r="P714">
        <v>6</v>
      </c>
      <c r="Q714">
        <v>2</v>
      </c>
      <c r="R714">
        <v>1</v>
      </c>
      <c r="S714">
        <v>15</v>
      </c>
      <c r="T714">
        <v>5</v>
      </c>
      <c r="U714">
        <v>5</v>
      </c>
      <c r="V714">
        <v>0.26347300000000001</v>
      </c>
      <c r="W714">
        <v>3.5916799999999999E-2</v>
      </c>
      <c r="X714">
        <v>0.12854399999999999</v>
      </c>
      <c r="Y714">
        <v>0.27941199999999999</v>
      </c>
      <c r="Z714">
        <v>0.297348</v>
      </c>
      <c r="AA714">
        <v>0.35329300000000002</v>
      </c>
      <c r="AB714">
        <v>0.28436699999999998</v>
      </c>
      <c r="AC714">
        <v>0.65064200000000005</v>
      </c>
      <c r="AD714">
        <v>8.9820399999999995E-2</v>
      </c>
      <c r="AE714">
        <v>3.3053499999999998</v>
      </c>
      <c r="AF714">
        <v>0.29205599999999998</v>
      </c>
      <c r="AH714">
        <v>-2.0812400000000002</v>
      </c>
      <c r="AI714">
        <v>49.514600000000002</v>
      </c>
      <c r="AJ714">
        <v>-14.940899999999999</v>
      </c>
      <c r="AK714">
        <v>78.105000000000004</v>
      </c>
      <c r="AL714">
        <v>-2.0812400000000002</v>
      </c>
      <c r="AM714">
        <v>1.7</v>
      </c>
      <c r="AN714">
        <v>-16.430130004882798</v>
      </c>
      <c r="AO714">
        <v>3.6437096595764098</v>
      </c>
      <c r="AP714">
        <v>0.52219899999999997</v>
      </c>
    </row>
    <row r="715" spans="1:42" x14ac:dyDescent="0.45">
      <c r="A715" t="s">
        <v>286</v>
      </c>
      <c r="B715" t="s">
        <v>38</v>
      </c>
      <c r="C715">
        <v>141</v>
      </c>
      <c r="D715">
        <v>595</v>
      </c>
      <c r="E715">
        <v>550</v>
      </c>
      <c r="F715">
        <v>142</v>
      </c>
      <c r="G715">
        <v>86</v>
      </c>
      <c r="H715">
        <v>32</v>
      </c>
      <c r="I715">
        <v>1</v>
      </c>
      <c r="J715">
        <v>23</v>
      </c>
      <c r="K715">
        <v>72</v>
      </c>
      <c r="L715">
        <v>85</v>
      </c>
      <c r="M715">
        <v>36</v>
      </c>
      <c r="N715">
        <v>1</v>
      </c>
      <c r="O715">
        <v>151</v>
      </c>
      <c r="P715">
        <v>4</v>
      </c>
      <c r="Q715">
        <v>5</v>
      </c>
      <c r="R715">
        <v>0</v>
      </c>
      <c r="S715">
        <v>15</v>
      </c>
      <c r="T715">
        <v>7</v>
      </c>
      <c r="U715">
        <v>1</v>
      </c>
      <c r="V715">
        <v>0.25818200000000002</v>
      </c>
      <c r="W715">
        <v>6.0504200000000001E-2</v>
      </c>
      <c r="X715">
        <v>0.25378200000000001</v>
      </c>
      <c r="Y715">
        <v>0.23841100000000001</v>
      </c>
      <c r="Z715">
        <v>0.30588199999999999</v>
      </c>
      <c r="AA715">
        <v>0.44545499999999999</v>
      </c>
      <c r="AB715">
        <v>0.320913</v>
      </c>
      <c r="AC715">
        <v>0.75133700000000003</v>
      </c>
      <c r="AD715">
        <v>0.187273</v>
      </c>
      <c r="AE715">
        <v>4.1033400000000002</v>
      </c>
      <c r="AF715">
        <v>0.312336</v>
      </c>
      <c r="AH715">
        <v>1.47815E-2</v>
      </c>
      <c r="AI715">
        <v>73.751499999999993</v>
      </c>
      <c r="AJ715">
        <v>1.25421</v>
      </c>
      <c r="AK715">
        <v>99.740600000000001</v>
      </c>
      <c r="AL715">
        <v>1.47815E-2</v>
      </c>
      <c r="AM715">
        <v>-8.3000000000000007</v>
      </c>
      <c r="AN715">
        <v>-0.17642826959490701</v>
      </c>
      <c r="AO715">
        <v>-14.858642101287799</v>
      </c>
      <c r="AP715">
        <v>0.52219800000000005</v>
      </c>
    </row>
    <row r="716" spans="1:42" x14ac:dyDescent="0.45">
      <c r="A716" t="s">
        <v>932</v>
      </c>
      <c r="B716" t="s">
        <v>184</v>
      </c>
      <c r="C716">
        <v>96</v>
      </c>
      <c r="D716">
        <v>402</v>
      </c>
      <c r="E716">
        <v>356</v>
      </c>
      <c r="F716">
        <v>96</v>
      </c>
      <c r="G716">
        <v>59</v>
      </c>
      <c r="H716">
        <v>23</v>
      </c>
      <c r="I716">
        <v>1</v>
      </c>
      <c r="J716">
        <v>13</v>
      </c>
      <c r="K716">
        <v>53</v>
      </c>
      <c r="L716">
        <v>47</v>
      </c>
      <c r="M716">
        <v>38</v>
      </c>
      <c r="N716">
        <v>1</v>
      </c>
      <c r="O716">
        <v>84</v>
      </c>
      <c r="P716">
        <v>7</v>
      </c>
      <c r="Q716">
        <v>1</v>
      </c>
      <c r="R716">
        <v>0</v>
      </c>
      <c r="S716">
        <v>7</v>
      </c>
      <c r="T716">
        <v>2</v>
      </c>
      <c r="U716">
        <v>1</v>
      </c>
      <c r="V716">
        <v>0.26966299999999999</v>
      </c>
      <c r="W716">
        <v>9.4527399999999998E-2</v>
      </c>
      <c r="X716">
        <v>0.208955</v>
      </c>
      <c r="Y716">
        <v>0.45238099999999998</v>
      </c>
      <c r="Z716">
        <v>0.350746</v>
      </c>
      <c r="AA716">
        <v>0.449438</v>
      </c>
      <c r="AB716">
        <v>0.34695399999999998</v>
      </c>
      <c r="AC716">
        <v>0.80018400000000001</v>
      </c>
      <c r="AD716">
        <v>0.17977499999999999</v>
      </c>
      <c r="AE716">
        <v>3.1764800000000002</v>
      </c>
      <c r="AF716">
        <v>0.31923099999999999</v>
      </c>
      <c r="AH716">
        <v>-0.81570600000000004</v>
      </c>
      <c r="AI716">
        <v>58.523099999999999</v>
      </c>
      <c r="AJ716">
        <v>9.5417199999999998</v>
      </c>
      <c r="AK716">
        <v>102.776</v>
      </c>
      <c r="AL716">
        <v>-0.81570600000000004</v>
      </c>
      <c r="AM716">
        <v>-4.5999999999999996</v>
      </c>
      <c r="AN716">
        <v>0.56696283817291204</v>
      </c>
      <c r="AO716">
        <v>-9.0312166213989205</v>
      </c>
      <c r="AP716">
        <v>0.52172399999999997</v>
      </c>
    </row>
    <row r="717" spans="1:42" x14ac:dyDescent="0.45">
      <c r="A717" t="s">
        <v>933</v>
      </c>
      <c r="B717" t="s">
        <v>40</v>
      </c>
      <c r="C717">
        <v>104</v>
      </c>
      <c r="D717">
        <v>352</v>
      </c>
      <c r="E717">
        <v>319</v>
      </c>
      <c r="F717">
        <v>84</v>
      </c>
      <c r="G717">
        <v>57</v>
      </c>
      <c r="H717">
        <v>19</v>
      </c>
      <c r="I717">
        <v>1</v>
      </c>
      <c r="J717">
        <v>7</v>
      </c>
      <c r="K717">
        <v>48</v>
      </c>
      <c r="L717">
        <v>39</v>
      </c>
      <c r="M717">
        <v>28</v>
      </c>
      <c r="N717">
        <v>1</v>
      </c>
      <c r="O717">
        <v>62</v>
      </c>
      <c r="P717">
        <v>2</v>
      </c>
      <c r="Q717">
        <v>2</v>
      </c>
      <c r="R717">
        <v>1</v>
      </c>
      <c r="S717">
        <v>7</v>
      </c>
      <c r="T717">
        <v>8</v>
      </c>
      <c r="U717">
        <v>4</v>
      </c>
      <c r="V717">
        <v>0.26332299999999997</v>
      </c>
      <c r="W717">
        <v>7.9545500000000005E-2</v>
      </c>
      <c r="X717">
        <v>0.17613599999999999</v>
      </c>
      <c r="Y717">
        <v>0.45161299999999999</v>
      </c>
      <c r="Z717">
        <v>0.32478600000000002</v>
      </c>
      <c r="AA717">
        <v>0.394984</v>
      </c>
      <c r="AB717">
        <v>0.31364300000000001</v>
      </c>
      <c r="AC717">
        <v>0.71977100000000005</v>
      </c>
      <c r="AD717">
        <v>0.131661</v>
      </c>
      <c r="AE717">
        <v>4.9371900000000002</v>
      </c>
      <c r="AF717">
        <v>0.30555599999999999</v>
      </c>
      <c r="AH717">
        <v>-0.75095299999999998</v>
      </c>
      <c r="AI717">
        <v>41.505800000000001</v>
      </c>
      <c r="AJ717">
        <v>-1.38331</v>
      </c>
      <c r="AK717">
        <v>92.255300000000005</v>
      </c>
      <c r="AL717">
        <v>-0.75095299999999998</v>
      </c>
      <c r="AM717">
        <v>-4</v>
      </c>
      <c r="AN717">
        <v>-4.0174382328987104</v>
      </c>
      <c r="AO717">
        <v>-2.70664310455322</v>
      </c>
      <c r="AP717">
        <v>0.52166400000000002</v>
      </c>
    </row>
    <row r="718" spans="1:42" x14ac:dyDescent="0.45">
      <c r="A718" t="s">
        <v>934</v>
      </c>
      <c r="B718" t="s">
        <v>25</v>
      </c>
      <c r="C718">
        <v>99</v>
      </c>
      <c r="D718">
        <v>372</v>
      </c>
      <c r="E718">
        <v>325</v>
      </c>
      <c r="F718">
        <v>68</v>
      </c>
      <c r="G718">
        <v>35</v>
      </c>
      <c r="H718">
        <v>17</v>
      </c>
      <c r="I718">
        <v>3</v>
      </c>
      <c r="J718">
        <v>13</v>
      </c>
      <c r="K718">
        <v>48</v>
      </c>
      <c r="L718">
        <v>51</v>
      </c>
      <c r="M718">
        <v>35</v>
      </c>
      <c r="N718">
        <v>1</v>
      </c>
      <c r="O718">
        <v>114</v>
      </c>
      <c r="P718">
        <v>10</v>
      </c>
      <c r="Q718">
        <v>2</v>
      </c>
      <c r="R718">
        <v>0</v>
      </c>
      <c r="S718">
        <v>4</v>
      </c>
      <c r="T718">
        <v>9</v>
      </c>
      <c r="U718">
        <v>2</v>
      </c>
      <c r="V718">
        <v>0.209231</v>
      </c>
      <c r="W718">
        <v>9.4086000000000003E-2</v>
      </c>
      <c r="X718">
        <v>0.306452</v>
      </c>
      <c r="Y718">
        <v>0.30701800000000001</v>
      </c>
      <c r="Z718">
        <v>0.30376300000000001</v>
      </c>
      <c r="AA718">
        <v>0.4</v>
      </c>
      <c r="AB718">
        <v>0.30650500000000003</v>
      </c>
      <c r="AC718">
        <v>0.70376300000000003</v>
      </c>
      <c r="AD718">
        <v>0.19076899999999999</v>
      </c>
      <c r="AE718">
        <v>6.5110799999999998</v>
      </c>
      <c r="AF718">
        <v>0.27500000000000002</v>
      </c>
      <c r="AH718">
        <v>0.34713899999999998</v>
      </c>
      <c r="AI718">
        <v>41.658900000000003</v>
      </c>
      <c r="AJ718">
        <v>-3.6671399999999998</v>
      </c>
      <c r="AK718">
        <v>95.554100000000005</v>
      </c>
      <c r="AL718">
        <v>0.34713899999999998</v>
      </c>
      <c r="AM718">
        <v>-1.7</v>
      </c>
      <c r="AN718">
        <v>-1.63454097509384</v>
      </c>
      <c r="AO718">
        <v>-5.8005292415618896</v>
      </c>
      <c r="AP718">
        <v>0.51850300000000005</v>
      </c>
    </row>
    <row r="719" spans="1:42" x14ac:dyDescent="0.45">
      <c r="A719" t="s">
        <v>935</v>
      </c>
      <c r="C719">
        <v>91</v>
      </c>
      <c r="D719">
        <v>321</v>
      </c>
      <c r="E719">
        <v>276</v>
      </c>
      <c r="F719">
        <v>64</v>
      </c>
      <c r="G719">
        <v>46</v>
      </c>
      <c r="H719">
        <v>9</v>
      </c>
      <c r="I719">
        <v>1</v>
      </c>
      <c r="J719">
        <v>8</v>
      </c>
      <c r="K719">
        <v>40</v>
      </c>
      <c r="L719">
        <v>30</v>
      </c>
      <c r="M719">
        <v>43</v>
      </c>
      <c r="N719">
        <v>1</v>
      </c>
      <c r="O719">
        <v>78</v>
      </c>
      <c r="P719">
        <v>1</v>
      </c>
      <c r="Q719">
        <v>1</v>
      </c>
      <c r="R719">
        <v>0</v>
      </c>
      <c r="S719">
        <v>5</v>
      </c>
      <c r="T719">
        <v>5</v>
      </c>
      <c r="U719">
        <v>1</v>
      </c>
      <c r="V719">
        <v>0.23188400000000001</v>
      </c>
      <c r="W719">
        <v>0.13395599999999999</v>
      </c>
      <c r="X719">
        <v>0.24299100000000001</v>
      </c>
      <c r="Y719">
        <v>0.55128200000000005</v>
      </c>
      <c r="Z719">
        <v>0.336449</v>
      </c>
      <c r="AA719">
        <v>0.35869600000000001</v>
      </c>
      <c r="AB719">
        <v>0.31045699999999998</v>
      </c>
      <c r="AC719">
        <v>0.69514399999999998</v>
      </c>
      <c r="AD719">
        <v>0.12681200000000001</v>
      </c>
      <c r="AE719">
        <v>4.4614200000000004</v>
      </c>
      <c r="AF719">
        <v>0.29319400000000001</v>
      </c>
      <c r="AH719">
        <v>-0.107834</v>
      </c>
      <c r="AI719">
        <v>37.001100000000001</v>
      </c>
      <c r="AJ719">
        <v>-2.1109200000000001</v>
      </c>
      <c r="AK719">
        <v>94.311800000000005</v>
      </c>
      <c r="AL719">
        <v>-0.107834</v>
      </c>
      <c r="AM719">
        <v>-4.5999999999999996</v>
      </c>
      <c r="AN719">
        <v>-2.29564850777387</v>
      </c>
      <c r="AO719">
        <v>-3.4205466508865299</v>
      </c>
      <c r="AP719">
        <v>0.51717599999999997</v>
      </c>
    </row>
    <row r="720" spans="1:42" x14ac:dyDescent="0.45">
      <c r="A720" t="s">
        <v>936</v>
      </c>
      <c r="B720" t="s">
        <v>25</v>
      </c>
      <c r="C720">
        <v>75</v>
      </c>
      <c r="D720">
        <v>309</v>
      </c>
      <c r="E720">
        <v>272</v>
      </c>
      <c r="F720">
        <v>65</v>
      </c>
      <c r="G720">
        <v>40</v>
      </c>
      <c r="H720">
        <v>12</v>
      </c>
      <c r="I720">
        <v>1</v>
      </c>
      <c r="J720">
        <v>12</v>
      </c>
      <c r="K720">
        <v>39</v>
      </c>
      <c r="L720">
        <v>45</v>
      </c>
      <c r="M720">
        <v>27</v>
      </c>
      <c r="N720">
        <v>0</v>
      </c>
      <c r="O720">
        <v>70</v>
      </c>
      <c r="P720">
        <v>8</v>
      </c>
      <c r="Q720">
        <v>2</v>
      </c>
      <c r="R720">
        <v>0</v>
      </c>
      <c r="S720">
        <v>4</v>
      </c>
      <c r="T720">
        <v>4</v>
      </c>
      <c r="U720">
        <v>1</v>
      </c>
      <c r="V720">
        <v>0.23897099999999999</v>
      </c>
      <c r="W720">
        <v>8.7378600000000001E-2</v>
      </c>
      <c r="X720">
        <v>0.22653699999999999</v>
      </c>
      <c r="Y720">
        <v>0.385714</v>
      </c>
      <c r="Z720">
        <v>0.323625</v>
      </c>
      <c r="AA720">
        <v>0.422794</v>
      </c>
      <c r="AB720">
        <v>0.32505499999999998</v>
      </c>
      <c r="AC720">
        <v>0.74641900000000005</v>
      </c>
      <c r="AD720">
        <v>0.18382399999999999</v>
      </c>
      <c r="AE720">
        <v>4.4319800000000003</v>
      </c>
      <c r="AF720">
        <v>0.27604200000000001</v>
      </c>
      <c r="AH720">
        <v>-0.199962</v>
      </c>
      <c r="AI720">
        <v>39.364199999999997</v>
      </c>
      <c r="AJ720">
        <v>1.7143699999999999</v>
      </c>
      <c r="AK720">
        <v>108.41200000000001</v>
      </c>
      <c r="AL720">
        <v>-0.199962</v>
      </c>
      <c r="AM720">
        <v>-13.9</v>
      </c>
      <c r="AN720">
        <v>2.9144328385591498</v>
      </c>
      <c r="AO720">
        <v>-8.2231917381286603</v>
      </c>
      <c r="AP720">
        <v>0.51716200000000001</v>
      </c>
    </row>
    <row r="721" spans="1:42" x14ac:dyDescent="0.45">
      <c r="A721" t="s">
        <v>937</v>
      </c>
      <c r="B721" t="s">
        <v>36</v>
      </c>
      <c r="C721">
        <v>102</v>
      </c>
      <c r="D721">
        <v>411</v>
      </c>
      <c r="E721">
        <v>376</v>
      </c>
      <c r="F721">
        <v>94</v>
      </c>
      <c r="G721">
        <v>72</v>
      </c>
      <c r="H721">
        <v>14</v>
      </c>
      <c r="I721">
        <v>4</v>
      </c>
      <c r="J721">
        <v>4</v>
      </c>
      <c r="K721">
        <v>50</v>
      </c>
      <c r="L721">
        <v>44</v>
      </c>
      <c r="M721">
        <v>18</v>
      </c>
      <c r="N721">
        <v>0</v>
      </c>
      <c r="O721">
        <v>64</v>
      </c>
      <c r="P721">
        <v>11</v>
      </c>
      <c r="Q721">
        <v>2</v>
      </c>
      <c r="R721">
        <v>4</v>
      </c>
      <c r="S721">
        <v>10</v>
      </c>
      <c r="T721">
        <v>11</v>
      </c>
      <c r="U721">
        <v>5</v>
      </c>
      <c r="V721">
        <v>0.25</v>
      </c>
      <c r="W721">
        <v>4.3795599999999997E-2</v>
      </c>
      <c r="X721">
        <v>0.155718</v>
      </c>
      <c r="Y721">
        <v>0.28125</v>
      </c>
      <c r="Z721">
        <v>0.30221100000000001</v>
      </c>
      <c r="AA721">
        <v>0.34042600000000001</v>
      </c>
      <c r="AB721">
        <v>0.28442099999999998</v>
      </c>
      <c r="AC721">
        <v>0.64263700000000001</v>
      </c>
      <c r="AD721">
        <v>9.0425500000000006E-2</v>
      </c>
      <c r="AE721">
        <v>6.1818600000000004</v>
      </c>
      <c r="AF721">
        <v>0.290323</v>
      </c>
      <c r="AH721">
        <v>-0.688608</v>
      </c>
      <c r="AI721">
        <v>38.488399999999999</v>
      </c>
      <c r="AJ721">
        <v>-11.589600000000001</v>
      </c>
      <c r="AK721">
        <v>80.293099999999995</v>
      </c>
      <c r="AL721">
        <v>-0.688608</v>
      </c>
      <c r="AM721">
        <v>0.1</v>
      </c>
      <c r="AN721">
        <v>-10.393535137176499</v>
      </c>
      <c r="AO721">
        <v>1.6101411357522</v>
      </c>
      <c r="AP721">
        <v>0.51613900000000001</v>
      </c>
    </row>
    <row r="722" spans="1:42" x14ac:dyDescent="0.45">
      <c r="A722" t="s">
        <v>938</v>
      </c>
      <c r="B722" t="s">
        <v>23</v>
      </c>
      <c r="C722">
        <v>88</v>
      </c>
      <c r="D722">
        <v>342</v>
      </c>
      <c r="E722">
        <v>303</v>
      </c>
      <c r="F722">
        <v>70</v>
      </c>
      <c r="G722">
        <v>44</v>
      </c>
      <c r="H722">
        <v>15</v>
      </c>
      <c r="I722">
        <v>3</v>
      </c>
      <c r="J722">
        <v>8</v>
      </c>
      <c r="K722">
        <v>41</v>
      </c>
      <c r="L722">
        <v>42</v>
      </c>
      <c r="M722">
        <v>31</v>
      </c>
      <c r="N722">
        <v>0</v>
      </c>
      <c r="O722">
        <v>98</v>
      </c>
      <c r="P722">
        <v>1</v>
      </c>
      <c r="Q722">
        <v>4</v>
      </c>
      <c r="R722">
        <v>3</v>
      </c>
      <c r="S722">
        <v>7</v>
      </c>
      <c r="T722">
        <v>5</v>
      </c>
      <c r="U722">
        <v>3</v>
      </c>
      <c r="V722">
        <v>0.23102300000000001</v>
      </c>
      <c r="W722">
        <v>9.0643299999999996E-2</v>
      </c>
      <c r="X722">
        <v>0.28655000000000003</v>
      </c>
      <c r="Y722">
        <v>0.31632700000000002</v>
      </c>
      <c r="Z722">
        <v>0.30088500000000001</v>
      </c>
      <c r="AA722">
        <v>0.37953799999999999</v>
      </c>
      <c r="AB722">
        <v>0.29653800000000002</v>
      </c>
      <c r="AC722">
        <v>0.680423</v>
      </c>
      <c r="AD722">
        <v>0.14851500000000001</v>
      </c>
      <c r="AE722">
        <v>5.3073300000000003</v>
      </c>
      <c r="AF722">
        <v>0.30845800000000001</v>
      </c>
      <c r="AH722">
        <v>-0.85182400000000003</v>
      </c>
      <c r="AI722">
        <v>35.468400000000003</v>
      </c>
      <c r="AJ722">
        <v>-6.2023299999999999</v>
      </c>
      <c r="AK722">
        <v>82.515799999999999</v>
      </c>
      <c r="AL722">
        <v>-0.85182400000000003</v>
      </c>
      <c r="AM722">
        <v>0.5</v>
      </c>
      <c r="AN722">
        <v>-8.2596423029899597</v>
      </c>
      <c r="AO722">
        <v>1.75661373138427</v>
      </c>
      <c r="AP722">
        <v>0.51344800000000002</v>
      </c>
    </row>
    <row r="723" spans="1:42" x14ac:dyDescent="0.45">
      <c r="A723" t="s">
        <v>939</v>
      </c>
      <c r="B723" t="s">
        <v>132</v>
      </c>
      <c r="C723">
        <v>95</v>
      </c>
      <c r="D723">
        <v>391</v>
      </c>
      <c r="E723">
        <v>346</v>
      </c>
      <c r="F723">
        <v>79</v>
      </c>
      <c r="G723">
        <v>49</v>
      </c>
      <c r="H723">
        <v>19</v>
      </c>
      <c r="I723">
        <v>1</v>
      </c>
      <c r="J723">
        <v>10</v>
      </c>
      <c r="K723">
        <v>47</v>
      </c>
      <c r="L723">
        <v>44</v>
      </c>
      <c r="M723">
        <v>41</v>
      </c>
      <c r="N723">
        <v>1</v>
      </c>
      <c r="O723">
        <v>91</v>
      </c>
      <c r="P723">
        <v>2</v>
      </c>
      <c r="Q723">
        <v>2</v>
      </c>
      <c r="R723">
        <v>0</v>
      </c>
      <c r="S723">
        <v>8</v>
      </c>
      <c r="T723">
        <v>3</v>
      </c>
      <c r="U723">
        <v>1</v>
      </c>
      <c r="V723">
        <v>0.228324</v>
      </c>
      <c r="W723">
        <v>0.10485899999999999</v>
      </c>
      <c r="X723">
        <v>0.232737</v>
      </c>
      <c r="Y723">
        <v>0.45054899999999998</v>
      </c>
      <c r="Z723">
        <v>0.31202000000000002</v>
      </c>
      <c r="AA723">
        <v>0.37572299999999997</v>
      </c>
      <c r="AB723">
        <v>0.30198399999999997</v>
      </c>
      <c r="AC723">
        <v>0.68774299999999999</v>
      </c>
      <c r="AD723">
        <v>0.147399</v>
      </c>
      <c r="AE723">
        <v>3.87391</v>
      </c>
      <c r="AF723">
        <v>0.27935199999999999</v>
      </c>
      <c r="AH723">
        <v>-0.52324400000000004</v>
      </c>
      <c r="AI723">
        <v>42.3185</v>
      </c>
      <c r="AJ723">
        <v>-5.3225499999999997</v>
      </c>
      <c r="AK723">
        <v>84.174199999999999</v>
      </c>
      <c r="AL723">
        <v>-0.52324400000000004</v>
      </c>
      <c r="AM723">
        <v>-7.4</v>
      </c>
      <c r="AN723">
        <v>-7.93761098384857</v>
      </c>
      <c r="AO723">
        <v>-0.216725349426269</v>
      </c>
      <c r="AP723">
        <v>0.51112999999999997</v>
      </c>
    </row>
    <row r="724" spans="1:42" x14ac:dyDescent="0.45">
      <c r="A724" t="s">
        <v>940</v>
      </c>
      <c r="B724" t="s">
        <v>76</v>
      </c>
      <c r="C724">
        <v>59</v>
      </c>
      <c r="D724">
        <v>213</v>
      </c>
      <c r="E724">
        <v>190</v>
      </c>
      <c r="F724">
        <v>43</v>
      </c>
      <c r="G724">
        <v>31</v>
      </c>
      <c r="H724">
        <v>10</v>
      </c>
      <c r="I724">
        <v>1</v>
      </c>
      <c r="J724">
        <v>1</v>
      </c>
      <c r="K724">
        <v>22</v>
      </c>
      <c r="L724">
        <v>17</v>
      </c>
      <c r="M724">
        <v>21</v>
      </c>
      <c r="N724">
        <v>0</v>
      </c>
      <c r="O724">
        <v>57</v>
      </c>
      <c r="P724">
        <v>1</v>
      </c>
      <c r="Q724">
        <v>1</v>
      </c>
      <c r="R724">
        <v>0</v>
      </c>
      <c r="S724">
        <v>3</v>
      </c>
      <c r="T724">
        <v>6</v>
      </c>
      <c r="U724">
        <v>4</v>
      </c>
      <c r="V724">
        <v>0.22631599999999999</v>
      </c>
      <c r="W724">
        <v>9.8591600000000001E-2</v>
      </c>
      <c r="X724">
        <v>0.26760600000000001</v>
      </c>
      <c r="Y724">
        <v>0.368421</v>
      </c>
      <c r="Z724">
        <v>0.30516399999999999</v>
      </c>
      <c r="AA724">
        <v>0.30526300000000001</v>
      </c>
      <c r="AB724">
        <v>0.27562999999999999</v>
      </c>
      <c r="AC724">
        <v>0.61042700000000005</v>
      </c>
      <c r="AD724">
        <v>7.8947400000000001E-2</v>
      </c>
      <c r="AE724">
        <v>4.8539000000000003</v>
      </c>
      <c r="AF724">
        <v>0.31578899999999999</v>
      </c>
      <c r="AH724">
        <v>-0.89668400000000004</v>
      </c>
      <c r="AI724">
        <v>18.391400000000001</v>
      </c>
      <c r="AJ724">
        <v>-7.5614400000000002</v>
      </c>
      <c r="AK724">
        <v>65.907700000000006</v>
      </c>
      <c r="AL724">
        <v>-0.89668400000000004</v>
      </c>
      <c r="AM724">
        <v>3.5</v>
      </c>
      <c r="AN724">
        <v>-9.5976610183715803</v>
      </c>
      <c r="AO724">
        <v>7.4131393432617099</v>
      </c>
      <c r="AP724">
        <v>0.50356500000000004</v>
      </c>
    </row>
    <row r="725" spans="1:42" x14ac:dyDescent="0.45">
      <c r="A725" t="s">
        <v>941</v>
      </c>
      <c r="B725" t="s">
        <v>149</v>
      </c>
      <c r="C725">
        <v>128</v>
      </c>
      <c r="D725">
        <v>549</v>
      </c>
      <c r="E725">
        <v>511</v>
      </c>
      <c r="F725">
        <v>121</v>
      </c>
      <c r="G725">
        <v>84</v>
      </c>
      <c r="H725">
        <v>23</v>
      </c>
      <c r="I725">
        <v>3</v>
      </c>
      <c r="J725">
        <v>11</v>
      </c>
      <c r="K725">
        <v>62</v>
      </c>
      <c r="L725">
        <v>60</v>
      </c>
      <c r="M725">
        <v>31</v>
      </c>
      <c r="N725">
        <v>0</v>
      </c>
      <c r="O725">
        <v>127</v>
      </c>
      <c r="P725">
        <v>2</v>
      </c>
      <c r="Q725">
        <v>2</v>
      </c>
      <c r="R725">
        <v>3</v>
      </c>
      <c r="S725">
        <v>13</v>
      </c>
      <c r="T725">
        <v>17</v>
      </c>
      <c r="U725">
        <v>4</v>
      </c>
      <c r="V725">
        <v>0.236791</v>
      </c>
      <c r="W725">
        <v>5.6466299999999997E-2</v>
      </c>
      <c r="X725">
        <v>0.23133000000000001</v>
      </c>
      <c r="Y725">
        <v>0.24409400000000001</v>
      </c>
      <c r="Z725">
        <v>0.282051</v>
      </c>
      <c r="AA725">
        <v>0.35812100000000002</v>
      </c>
      <c r="AB725">
        <v>0.27933400000000003</v>
      </c>
      <c r="AC725">
        <v>0.64017299999999999</v>
      </c>
      <c r="AD725">
        <v>0.12133099999999999</v>
      </c>
      <c r="AE725">
        <v>6.0142499999999997</v>
      </c>
      <c r="AF725">
        <v>0.29333300000000001</v>
      </c>
      <c r="AH725">
        <v>0.81018800000000002</v>
      </c>
      <c r="AI725">
        <v>49.091900000000003</v>
      </c>
      <c r="AJ725">
        <v>-17.800599999999999</v>
      </c>
      <c r="AK725">
        <v>70.999700000000004</v>
      </c>
      <c r="AL725">
        <v>0.81018800000000002</v>
      </c>
      <c r="AM725">
        <v>-0.8</v>
      </c>
      <c r="AN725">
        <v>-18.913703799247699</v>
      </c>
      <c r="AO725">
        <v>5.2515870928764299</v>
      </c>
      <c r="AP725">
        <v>0.50282499999999997</v>
      </c>
    </row>
    <row r="726" spans="1:42" x14ac:dyDescent="0.45">
      <c r="A726" t="s">
        <v>942</v>
      </c>
      <c r="C726">
        <v>118</v>
      </c>
      <c r="D726">
        <v>339</v>
      </c>
      <c r="E726">
        <v>291</v>
      </c>
      <c r="F726">
        <v>53</v>
      </c>
      <c r="G726">
        <v>33</v>
      </c>
      <c r="H726">
        <v>7</v>
      </c>
      <c r="I726">
        <v>3</v>
      </c>
      <c r="J726">
        <v>10</v>
      </c>
      <c r="K726">
        <v>44</v>
      </c>
      <c r="L726">
        <v>34</v>
      </c>
      <c r="M726">
        <v>39</v>
      </c>
      <c r="N726">
        <v>0</v>
      </c>
      <c r="O726">
        <v>132</v>
      </c>
      <c r="P726">
        <v>3</v>
      </c>
      <c r="Q726">
        <v>3</v>
      </c>
      <c r="R726">
        <v>3</v>
      </c>
      <c r="S726">
        <v>2</v>
      </c>
      <c r="T726">
        <v>10</v>
      </c>
      <c r="U726">
        <v>2</v>
      </c>
      <c r="V726">
        <v>0.18213099999999999</v>
      </c>
      <c r="W726">
        <v>0.11504399999999999</v>
      </c>
      <c r="X726">
        <v>0.38938099999999998</v>
      </c>
      <c r="Y726">
        <v>0.29545500000000002</v>
      </c>
      <c r="Z726">
        <v>0.28273799999999999</v>
      </c>
      <c r="AA726">
        <v>0.329897</v>
      </c>
      <c r="AB726">
        <v>0.27349899999999999</v>
      </c>
      <c r="AC726">
        <v>0.61263500000000004</v>
      </c>
      <c r="AD726">
        <v>0.14776600000000001</v>
      </c>
      <c r="AE726">
        <v>7.3394899999999996</v>
      </c>
      <c r="AF726">
        <v>0.28289500000000001</v>
      </c>
      <c r="AH726">
        <v>0.57796000000000003</v>
      </c>
      <c r="AI726">
        <v>28.670999999999999</v>
      </c>
      <c r="AJ726">
        <v>-12.6342</v>
      </c>
      <c r="AK726">
        <v>69.614699999999999</v>
      </c>
      <c r="AL726">
        <v>0.57796000000000003</v>
      </c>
      <c r="AM726">
        <v>4</v>
      </c>
      <c r="AN726">
        <v>-11.7643445730209</v>
      </c>
      <c r="AO726">
        <v>5.2455908060073799</v>
      </c>
      <c r="AP726">
        <v>0.49811</v>
      </c>
    </row>
    <row r="727" spans="1:42" x14ac:dyDescent="0.45">
      <c r="A727" t="s">
        <v>943</v>
      </c>
      <c r="B727" t="s">
        <v>32</v>
      </c>
      <c r="C727">
        <v>102</v>
      </c>
      <c r="D727">
        <v>405</v>
      </c>
      <c r="E727">
        <v>348</v>
      </c>
      <c r="F727">
        <v>74</v>
      </c>
      <c r="G727">
        <v>58</v>
      </c>
      <c r="H727">
        <v>10</v>
      </c>
      <c r="I727">
        <v>2</v>
      </c>
      <c r="J727">
        <v>4</v>
      </c>
      <c r="K727">
        <v>46</v>
      </c>
      <c r="L727">
        <v>33</v>
      </c>
      <c r="M727">
        <v>44</v>
      </c>
      <c r="N727">
        <v>0</v>
      </c>
      <c r="O727">
        <v>101</v>
      </c>
      <c r="P727">
        <v>4</v>
      </c>
      <c r="Q727">
        <v>4</v>
      </c>
      <c r="R727">
        <v>5</v>
      </c>
      <c r="S727">
        <v>6</v>
      </c>
      <c r="T727">
        <v>18</v>
      </c>
      <c r="U727">
        <v>5</v>
      </c>
      <c r="V727">
        <v>0.212644</v>
      </c>
      <c r="W727">
        <v>0.108642</v>
      </c>
      <c r="X727">
        <v>0.24938299999999999</v>
      </c>
      <c r="Y727">
        <v>0.43564399999999998</v>
      </c>
      <c r="Z727">
        <v>0.30499999999999999</v>
      </c>
      <c r="AA727">
        <v>0.287356</v>
      </c>
      <c r="AB727">
        <v>0.270756</v>
      </c>
      <c r="AC727">
        <v>0.59235599999999999</v>
      </c>
      <c r="AD727">
        <v>7.4712600000000004E-2</v>
      </c>
      <c r="AE727">
        <v>6.2349100000000002</v>
      </c>
      <c r="AF727">
        <v>0.28340100000000001</v>
      </c>
      <c r="AH727">
        <v>0.67286699999999999</v>
      </c>
      <c r="AI727">
        <v>33.330300000000001</v>
      </c>
      <c r="AJ727">
        <v>-16.0166</v>
      </c>
      <c r="AK727">
        <v>72.995800000000003</v>
      </c>
      <c r="AL727">
        <v>0.67286699999999999</v>
      </c>
      <c r="AM727">
        <v>-0.8</v>
      </c>
      <c r="AN727">
        <v>-12.4315739274024</v>
      </c>
      <c r="AO727">
        <v>3.6642858386039698</v>
      </c>
      <c r="AP727">
        <v>0.49742399999999998</v>
      </c>
    </row>
    <row r="728" spans="1:42" x14ac:dyDescent="0.45">
      <c r="A728" t="s">
        <v>944</v>
      </c>
      <c r="B728" t="s">
        <v>132</v>
      </c>
      <c r="C728">
        <v>89</v>
      </c>
      <c r="D728">
        <v>344</v>
      </c>
      <c r="E728">
        <v>297</v>
      </c>
      <c r="F728">
        <v>62</v>
      </c>
      <c r="G728">
        <v>43</v>
      </c>
      <c r="H728">
        <v>12</v>
      </c>
      <c r="I728">
        <v>2</v>
      </c>
      <c r="J728">
        <v>5</v>
      </c>
      <c r="K728">
        <v>35</v>
      </c>
      <c r="L728">
        <v>36</v>
      </c>
      <c r="M728">
        <v>35</v>
      </c>
      <c r="N728">
        <v>0</v>
      </c>
      <c r="O728">
        <v>97</v>
      </c>
      <c r="P728">
        <v>10</v>
      </c>
      <c r="Q728">
        <v>2</v>
      </c>
      <c r="R728">
        <v>0</v>
      </c>
      <c r="S728">
        <v>5</v>
      </c>
      <c r="T728">
        <v>6</v>
      </c>
      <c r="U728">
        <v>2</v>
      </c>
      <c r="V728">
        <v>0.208754</v>
      </c>
      <c r="W728">
        <v>0.101744</v>
      </c>
      <c r="X728">
        <v>0.28197699999999998</v>
      </c>
      <c r="Y728">
        <v>0.36082500000000001</v>
      </c>
      <c r="Z728">
        <v>0.31104700000000002</v>
      </c>
      <c r="AA728">
        <v>0.31313099999999999</v>
      </c>
      <c r="AB728">
        <v>0.28386400000000001</v>
      </c>
      <c r="AC728">
        <v>0.62417800000000001</v>
      </c>
      <c r="AD728">
        <v>0.104377</v>
      </c>
      <c r="AE728">
        <v>5.0199100000000003</v>
      </c>
      <c r="AF728">
        <v>0.28933999999999999</v>
      </c>
      <c r="AH728">
        <v>-0.32220700000000002</v>
      </c>
      <c r="AI728">
        <v>32.0548</v>
      </c>
      <c r="AJ728">
        <v>-9.85961</v>
      </c>
      <c r="AK728">
        <v>77.508300000000006</v>
      </c>
      <c r="AL728">
        <v>-0.32220700000000002</v>
      </c>
      <c r="AM728">
        <v>-1</v>
      </c>
      <c r="AN728">
        <v>-9.5929264724254608</v>
      </c>
      <c r="AO728">
        <v>2.79188704490661</v>
      </c>
      <c r="AP728">
        <v>0.48689500000000002</v>
      </c>
    </row>
    <row r="729" spans="1:42" x14ac:dyDescent="0.45">
      <c r="A729" t="s">
        <v>945</v>
      </c>
      <c r="B729" t="s">
        <v>30</v>
      </c>
      <c r="C729">
        <v>102</v>
      </c>
      <c r="D729">
        <v>396</v>
      </c>
      <c r="E729">
        <v>349</v>
      </c>
      <c r="F729">
        <v>71</v>
      </c>
      <c r="G729">
        <v>49</v>
      </c>
      <c r="H729">
        <v>14</v>
      </c>
      <c r="I729">
        <v>1</v>
      </c>
      <c r="J729">
        <v>7</v>
      </c>
      <c r="K729">
        <v>45</v>
      </c>
      <c r="L729">
        <v>44</v>
      </c>
      <c r="M729">
        <v>35</v>
      </c>
      <c r="N729">
        <v>0</v>
      </c>
      <c r="O729">
        <v>120</v>
      </c>
      <c r="P729">
        <v>11</v>
      </c>
      <c r="Q729">
        <v>1</v>
      </c>
      <c r="R729">
        <v>0</v>
      </c>
      <c r="S729">
        <v>8</v>
      </c>
      <c r="T729">
        <v>15</v>
      </c>
      <c r="U729">
        <v>5</v>
      </c>
      <c r="V729">
        <v>0.20343800000000001</v>
      </c>
      <c r="W729">
        <v>8.8383799999999998E-2</v>
      </c>
      <c r="X729">
        <v>0.30303000000000002</v>
      </c>
      <c r="Y729">
        <v>0.29166700000000001</v>
      </c>
      <c r="Z729">
        <v>0.29545500000000002</v>
      </c>
      <c r="AA729">
        <v>0.30945600000000001</v>
      </c>
      <c r="AB729">
        <v>0.27423500000000001</v>
      </c>
      <c r="AC729">
        <v>0.60490999999999995</v>
      </c>
      <c r="AD729">
        <v>0.106017</v>
      </c>
      <c r="AE729">
        <v>5.7150800000000004</v>
      </c>
      <c r="AF729">
        <v>0.28699599999999997</v>
      </c>
      <c r="AH729">
        <v>0.15762300000000001</v>
      </c>
      <c r="AI729">
        <v>33.733699999999999</v>
      </c>
      <c r="AJ729">
        <v>-14.5166</v>
      </c>
      <c r="AK729">
        <v>74.194299999999998</v>
      </c>
      <c r="AL729">
        <v>0.15762300000000001</v>
      </c>
      <c r="AM729">
        <v>-0.5</v>
      </c>
      <c r="AN729">
        <v>-12.5022489726543</v>
      </c>
      <c r="AO729">
        <v>3.86507940292358</v>
      </c>
      <c r="AP729">
        <v>0.484097</v>
      </c>
    </row>
    <row r="730" spans="1:42" x14ac:dyDescent="0.45">
      <c r="A730" t="s">
        <v>946</v>
      </c>
      <c r="B730" t="s">
        <v>36</v>
      </c>
      <c r="C730">
        <v>102</v>
      </c>
      <c r="D730">
        <v>435</v>
      </c>
      <c r="E730">
        <v>379</v>
      </c>
      <c r="F730">
        <v>87</v>
      </c>
      <c r="G730">
        <v>59</v>
      </c>
      <c r="H730">
        <v>14</v>
      </c>
      <c r="I730">
        <v>2</v>
      </c>
      <c r="J730">
        <v>12</v>
      </c>
      <c r="K730">
        <v>50</v>
      </c>
      <c r="L730">
        <v>49</v>
      </c>
      <c r="M730">
        <v>49</v>
      </c>
      <c r="N730">
        <v>1</v>
      </c>
      <c r="O730">
        <v>129</v>
      </c>
      <c r="P730">
        <v>4</v>
      </c>
      <c r="Q730">
        <v>3</v>
      </c>
      <c r="R730">
        <v>0</v>
      </c>
      <c r="S730">
        <v>8</v>
      </c>
      <c r="T730">
        <v>2</v>
      </c>
      <c r="U730">
        <v>2</v>
      </c>
      <c r="V730">
        <v>0.22955100000000001</v>
      </c>
      <c r="W730">
        <v>0.11264399999999999</v>
      </c>
      <c r="X730">
        <v>0.29655199999999998</v>
      </c>
      <c r="Y730">
        <v>0.37984499999999999</v>
      </c>
      <c r="Z730">
        <v>0.32183899999999999</v>
      </c>
      <c r="AA730">
        <v>0.37203199999999997</v>
      </c>
      <c r="AB730">
        <v>0.306398</v>
      </c>
      <c r="AC730">
        <v>0.69387100000000002</v>
      </c>
      <c r="AD730">
        <v>0.14248</v>
      </c>
      <c r="AE730">
        <v>3.5279199999999999</v>
      </c>
      <c r="AF730">
        <v>0.31120300000000001</v>
      </c>
      <c r="AH730">
        <v>-1.29942</v>
      </c>
      <c r="AI730">
        <v>48.6753</v>
      </c>
      <c r="AJ730">
        <v>-4.3269599999999997</v>
      </c>
      <c r="AK730">
        <v>95.525400000000005</v>
      </c>
      <c r="AL730">
        <v>-1.29942</v>
      </c>
      <c r="AM730">
        <v>-7.9</v>
      </c>
      <c r="AN730">
        <v>-3.63166916370391</v>
      </c>
      <c r="AO730">
        <v>-6.30167555809021</v>
      </c>
      <c r="AP730">
        <v>0.48275400000000002</v>
      </c>
    </row>
    <row r="731" spans="1:42" x14ac:dyDescent="0.45">
      <c r="A731" t="s">
        <v>947</v>
      </c>
      <c r="B731" t="s">
        <v>74</v>
      </c>
      <c r="C731">
        <v>121</v>
      </c>
      <c r="D731">
        <v>462</v>
      </c>
      <c r="E731">
        <v>414</v>
      </c>
      <c r="F731">
        <v>97</v>
      </c>
      <c r="G731">
        <v>67</v>
      </c>
      <c r="H731">
        <v>17</v>
      </c>
      <c r="I731">
        <v>3</v>
      </c>
      <c r="J731">
        <v>10</v>
      </c>
      <c r="K731">
        <v>49</v>
      </c>
      <c r="L731">
        <v>49</v>
      </c>
      <c r="M731">
        <v>42</v>
      </c>
      <c r="N731">
        <v>0</v>
      </c>
      <c r="O731">
        <v>110</v>
      </c>
      <c r="P731">
        <v>3</v>
      </c>
      <c r="Q731">
        <v>2</v>
      </c>
      <c r="R731">
        <v>1</v>
      </c>
      <c r="S731">
        <v>9</v>
      </c>
      <c r="T731">
        <v>12</v>
      </c>
      <c r="U731">
        <v>6</v>
      </c>
      <c r="V731">
        <v>0.23430000000000001</v>
      </c>
      <c r="W731">
        <v>9.0909100000000007E-2</v>
      </c>
      <c r="X731">
        <v>0.238095</v>
      </c>
      <c r="Y731">
        <v>0.38181799999999999</v>
      </c>
      <c r="Z731">
        <v>0.30802600000000002</v>
      </c>
      <c r="AA731">
        <v>0.362319</v>
      </c>
      <c r="AB731">
        <v>0.29593799999999998</v>
      </c>
      <c r="AC731">
        <v>0.67034499999999997</v>
      </c>
      <c r="AD731">
        <v>0.12801899999999999</v>
      </c>
      <c r="AE731">
        <v>5.0248600000000003</v>
      </c>
      <c r="AF731">
        <v>0.29391899999999999</v>
      </c>
      <c r="AH731">
        <v>-0.99544200000000005</v>
      </c>
      <c r="AI731">
        <v>47.683199999999999</v>
      </c>
      <c r="AJ731">
        <v>-8.6088400000000007</v>
      </c>
      <c r="AK731">
        <v>78.415499999999994</v>
      </c>
      <c r="AL731">
        <v>-0.99544200000000005</v>
      </c>
      <c r="AM731">
        <v>0.7</v>
      </c>
      <c r="AN731">
        <v>-13.349277198314599</v>
      </c>
      <c r="AO731">
        <v>2.3975308537483202</v>
      </c>
      <c r="AP731">
        <v>0.477522</v>
      </c>
    </row>
    <row r="732" spans="1:42" x14ac:dyDescent="0.45">
      <c r="A732" t="s">
        <v>948</v>
      </c>
      <c r="B732" t="s">
        <v>132</v>
      </c>
      <c r="C732">
        <v>80</v>
      </c>
      <c r="D732">
        <v>312</v>
      </c>
      <c r="E732">
        <v>276</v>
      </c>
      <c r="F732">
        <v>61</v>
      </c>
      <c r="G732">
        <v>44</v>
      </c>
      <c r="H732">
        <v>12</v>
      </c>
      <c r="I732">
        <v>2</v>
      </c>
      <c r="J732">
        <v>3</v>
      </c>
      <c r="K732">
        <v>36</v>
      </c>
      <c r="L732">
        <v>28</v>
      </c>
      <c r="M732">
        <v>25</v>
      </c>
      <c r="N732">
        <v>0</v>
      </c>
      <c r="O732">
        <v>86</v>
      </c>
      <c r="P732">
        <v>8</v>
      </c>
      <c r="Q732">
        <v>1</v>
      </c>
      <c r="R732">
        <v>2</v>
      </c>
      <c r="S732">
        <v>5</v>
      </c>
      <c r="T732">
        <v>7</v>
      </c>
      <c r="U732">
        <v>2</v>
      </c>
      <c r="V732">
        <v>0.22101399999999999</v>
      </c>
      <c r="W732">
        <v>8.0128199999999997E-2</v>
      </c>
      <c r="X732">
        <v>0.27564100000000002</v>
      </c>
      <c r="Y732">
        <v>0.29069800000000001</v>
      </c>
      <c r="Z732">
        <v>0.303226</v>
      </c>
      <c r="AA732">
        <v>0.31159399999999998</v>
      </c>
      <c r="AB732">
        <v>0.27778199999999997</v>
      </c>
      <c r="AC732">
        <v>0.61482000000000003</v>
      </c>
      <c r="AD732">
        <v>9.0579699999999999E-2</v>
      </c>
      <c r="AE732">
        <v>6.0358599999999996</v>
      </c>
      <c r="AF732">
        <v>0.30851099999999998</v>
      </c>
      <c r="AH732">
        <v>-3.7450600000000001E-2</v>
      </c>
      <c r="AI732">
        <v>27.4971</v>
      </c>
      <c r="AJ732">
        <v>-10.5183</v>
      </c>
      <c r="AK732">
        <v>69.959400000000002</v>
      </c>
      <c r="AL732">
        <v>-3.7450600000000001E-2</v>
      </c>
      <c r="AM732">
        <v>4.5999999999999996</v>
      </c>
      <c r="AN732">
        <v>-11.6487834788858</v>
      </c>
      <c r="AO732">
        <v>5.7463843822479204</v>
      </c>
      <c r="AP732">
        <v>0.47141899999999998</v>
      </c>
    </row>
    <row r="733" spans="1:42" x14ac:dyDescent="0.45">
      <c r="A733" t="s">
        <v>949</v>
      </c>
      <c r="B733" t="s">
        <v>139</v>
      </c>
      <c r="C733">
        <v>84</v>
      </c>
      <c r="D733">
        <v>375</v>
      </c>
      <c r="E733">
        <v>336</v>
      </c>
      <c r="F733">
        <v>74</v>
      </c>
      <c r="G733">
        <v>50</v>
      </c>
      <c r="H733">
        <v>17</v>
      </c>
      <c r="I733">
        <v>2</v>
      </c>
      <c r="J733">
        <v>5</v>
      </c>
      <c r="K733">
        <v>45</v>
      </c>
      <c r="L733">
        <v>46</v>
      </c>
      <c r="M733">
        <v>22</v>
      </c>
      <c r="N733">
        <v>0</v>
      </c>
      <c r="O733">
        <v>102</v>
      </c>
      <c r="P733">
        <v>16</v>
      </c>
      <c r="Q733">
        <v>1</v>
      </c>
      <c r="R733">
        <v>0</v>
      </c>
      <c r="S733">
        <v>8</v>
      </c>
      <c r="T733">
        <v>8</v>
      </c>
      <c r="U733">
        <v>4</v>
      </c>
      <c r="V733">
        <v>0.22023799999999999</v>
      </c>
      <c r="W733">
        <v>5.8666700000000002E-2</v>
      </c>
      <c r="X733">
        <v>0.27200000000000002</v>
      </c>
      <c r="Y733">
        <v>0.21568599999999999</v>
      </c>
      <c r="Z733">
        <v>0.29866700000000002</v>
      </c>
      <c r="AA733">
        <v>0.32738099999999998</v>
      </c>
      <c r="AB733">
        <v>0.28094599999999997</v>
      </c>
      <c r="AC733">
        <v>0.62604800000000005</v>
      </c>
      <c r="AD733">
        <v>0.107143</v>
      </c>
      <c r="AE733">
        <v>5.8455500000000002</v>
      </c>
      <c r="AF733">
        <v>0.3</v>
      </c>
      <c r="AH733">
        <v>-0.76636300000000002</v>
      </c>
      <c r="AI733">
        <v>34.034999999999997</v>
      </c>
      <c r="AJ733">
        <v>-11.656599999999999</v>
      </c>
      <c r="AK733">
        <v>74.776399999999995</v>
      </c>
      <c r="AL733">
        <v>-0.76636300000000002</v>
      </c>
      <c r="AM733">
        <v>2.7</v>
      </c>
      <c r="AN733">
        <v>-12.100059390067999</v>
      </c>
      <c r="AO733">
        <v>4.0778659582137999</v>
      </c>
      <c r="AP733">
        <v>0.47011799999999998</v>
      </c>
    </row>
    <row r="734" spans="1:42" x14ac:dyDescent="0.45">
      <c r="A734" t="s">
        <v>950</v>
      </c>
      <c r="B734" t="s">
        <v>30</v>
      </c>
      <c r="C734">
        <v>94</v>
      </c>
      <c r="D734">
        <v>388</v>
      </c>
      <c r="E734">
        <v>345</v>
      </c>
      <c r="F734">
        <v>81</v>
      </c>
      <c r="G734">
        <v>59</v>
      </c>
      <c r="H734">
        <v>16</v>
      </c>
      <c r="I734">
        <v>2</v>
      </c>
      <c r="J734">
        <v>4</v>
      </c>
      <c r="K734">
        <v>47</v>
      </c>
      <c r="L734">
        <v>38</v>
      </c>
      <c r="M734">
        <v>33</v>
      </c>
      <c r="N734">
        <v>0</v>
      </c>
      <c r="O734">
        <v>95</v>
      </c>
      <c r="P734">
        <v>6</v>
      </c>
      <c r="Q734">
        <v>2</v>
      </c>
      <c r="R734">
        <v>2</v>
      </c>
      <c r="S734">
        <v>10</v>
      </c>
      <c r="T734">
        <v>9</v>
      </c>
      <c r="U734">
        <v>5</v>
      </c>
      <c r="V734">
        <v>0.23478299999999999</v>
      </c>
      <c r="W734">
        <v>8.5051500000000002E-2</v>
      </c>
      <c r="X734">
        <v>0.24484500000000001</v>
      </c>
      <c r="Y734">
        <v>0.34736800000000001</v>
      </c>
      <c r="Z734">
        <v>0.31088100000000002</v>
      </c>
      <c r="AA734">
        <v>0.32753599999999999</v>
      </c>
      <c r="AB734">
        <v>0.28612599999999999</v>
      </c>
      <c r="AC734">
        <v>0.63841700000000001</v>
      </c>
      <c r="AD734">
        <v>9.2753600000000005E-2</v>
      </c>
      <c r="AE734">
        <v>5.4138799999999998</v>
      </c>
      <c r="AF734">
        <v>0.31048399999999998</v>
      </c>
      <c r="AH734">
        <v>-1.06549</v>
      </c>
      <c r="AI734">
        <v>36.884</v>
      </c>
      <c r="AJ734">
        <v>-10.3916</v>
      </c>
      <c r="AK734">
        <v>82.165899999999993</v>
      </c>
      <c r="AL734">
        <v>-1.06549</v>
      </c>
      <c r="AM734">
        <v>-3.2</v>
      </c>
      <c r="AN734">
        <v>-9.6378513574600202</v>
      </c>
      <c r="AO734">
        <v>1.0768959522247299</v>
      </c>
      <c r="AP734">
        <v>0.46451700000000001</v>
      </c>
    </row>
    <row r="735" spans="1:42" x14ac:dyDescent="0.45">
      <c r="A735" t="s">
        <v>951</v>
      </c>
      <c r="B735" t="s">
        <v>101</v>
      </c>
      <c r="C735">
        <v>77</v>
      </c>
      <c r="D735">
        <v>328</v>
      </c>
      <c r="E735">
        <v>296</v>
      </c>
      <c r="F735">
        <v>68</v>
      </c>
      <c r="G735">
        <v>43</v>
      </c>
      <c r="H735">
        <v>14</v>
      </c>
      <c r="I735">
        <v>3</v>
      </c>
      <c r="J735">
        <v>8</v>
      </c>
      <c r="K735">
        <v>44</v>
      </c>
      <c r="L735">
        <v>45</v>
      </c>
      <c r="M735">
        <v>18</v>
      </c>
      <c r="N735">
        <v>0</v>
      </c>
      <c r="O735">
        <v>121</v>
      </c>
      <c r="P735">
        <v>12</v>
      </c>
      <c r="Q735">
        <v>2</v>
      </c>
      <c r="R735">
        <v>0</v>
      </c>
      <c r="S735">
        <v>3</v>
      </c>
      <c r="T735">
        <v>15</v>
      </c>
      <c r="U735">
        <v>1</v>
      </c>
      <c r="V735">
        <v>0.22972999999999999</v>
      </c>
      <c r="W735">
        <v>5.4878000000000003E-2</v>
      </c>
      <c r="X735">
        <v>0.36890200000000001</v>
      </c>
      <c r="Y735">
        <v>0.14876</v>
      </c>
      <c r="Z735">
        <v>0.29878100000000002</v>
      </c>
      <c r="AA735">
        <v>0.37837799999999999</v>
      </c>
      <c r="AB735">
        <v>0.29676599999999997</v>
      </c>
      <c r="AC735">
        <v>0.67715899999999996</v>
      </c>
      <c r="AD735">
        <v>0.148649</v>
      </c>
      <c r="AE735">
        <v>8.2850800000000007</v>
      </c>
      <c r="AF735">
        <v>0.35503000000000001</v>
      </c>
      <c r="AH735">
        <v>2.01545</v>
      </c>
      <c r="AI735">
        <v>34.078699999999998</v>
      </c>
      <c r="AJ735">
        <v>-5.88619</v>
      </c>
      <c r="AK735">
        <v>87.831599999999995</v>
      </c>
      <c r="AL735">
        <v>2.01545</v>
      </c>
      <c r="AM735">
        <v>-4.8</v>
      </c>
      <c r="AN735">
        <v>-2.9290771484375</v>
      </c>
      <c r="AO735">
        <v>-3.59482681751251</v>
      </c>
      <c r="AP735">
        <v>0.46380199999999999</v>
      </c>
    </row>
    <row r="736" spans="1:42" x14ac:dyDescent="0.45">
      <c r="A736" t="s">
        <v>952</v>
      </c>
      <c r="B736" t="s">
        <v>52</v>
      </c>
      <c r="C736">
        <v>81</v>
      </c>
      <c r="D736">
        <v>288</v>
      </c>
      <c r="E736">
        <v>254</v>
      </c>
      <c r="F736">
        <v>58</v>
      </c>
      <c r="G736">
        <v>45</v>
      </c>
      <c r="H736">
        <v>9</v>
      </c>
      <c r="I736">
        <v>1</v>
      </c>
      <c r="J736">
        <v>3</v>
      </c>
      <c r="K736">
        <v>29</v>
      </c>
      <c r="L736">
        <v>23</v>
      </c>
      <c r="M736">
        <v>28</v>
      </c>
      <c r="N736">
        <v>0</v>
      </c>
      <c r="O736">
        <v>66</v>
      </c>
      <c r="P736">
        <v>1</v>
      </c>
      <c r="Q736">
        <v>1</v>
      </c>
      <c r="R736">
        <v>4</v>
      </c>
      <c r="S736">
        <v>8</v>
      </c>
      <c r="T736">
        <v>1</v>
      </c>
      <c r="U736">
        <v>1</v>
      </c>
      <c r="V736">
        <v>0.22834599999999999</v>
      </c>
      <c r="W736">
        <v>9.7222199999999995E-2</v>
      </c>
      <c r="X736">
        <v>0.22916700000000001</v>
      </c>
      <c r="Y736">
        <v>0.42424200000000001</v>
      </c>
      <c r="Z736">
        <v>0.306338</v>
      </c>
      <c r="AA736">
        <v>0.307087</v>
      </c>
      <c r="AB736">
        <v>0.27711400000000003</v>
      </c>
      <c r="AC736">
        <v>0.613425</v>
      </c>
      <c r="AD736">
        <v>7.8740199999999996E-2</v>
      </c>
      <c r="AE736">
        <v>2.9500999999999999</v>
      </c>
      <c r="AF736">
        <v>0.29569899999999999</v>
      </c>
      <c r="AH736">
        <v>-0.79225699999999999</v>
      </c>
      <c r="AI736">
        <v>25.222200000000001</v>
      </c>
      <c r="AJ736">
        <v>-9.8689099999999996</v>
      </c>
      <c r="AK736">
        <v>70.679900000000004</v>
      </c>
      <c r="AL736">
        <v>-0.79225699999999999</v>
      </c>
      <c r="AM736">
        <v>0.8</v>
      </c>
      <c r="AN736">
        <v>-11.2533358335495</v>
      </c>
      <c r="AO736">
        <v>6.0910051465034396</v>
      </c>
      <c r="AP736">
        <v>0.46367900000000001</v>
      </c>
    </row>
    <row r="737" spans="1:42" x14ac:dyDescent="0.45">
      <c r="A737" t="s">
        <v>953</v>
      </c>
      <c r="B737" t="s">
        <v>30</v>
      </c>
      <c r="C737">
        <v>101</v>
      </c>
      <c r="D737">
        <v>419</v>
      </c>
      <c r="E737">
        <v>374</v>
      </c>
      <c r="F737">
        <v>84</v>
      </c>
      <c r="G737">
        <v>63</v>
      </c>
      <c r="H737">
        <v>15</v>
      </c>
      <c r="I737">
        <v>2</v>
      </c>
      <c r="J737">
        <v>4</v>
      </c>
      <c r="K737">
        <v>49</v>
      </c>
      <c r="L737">
        <v>40</v>
      </c>
      <c r="M737">
        <v>35</v>
      </c>
      <c r="N737">
        <v>0</v>
      </c>
      <c r="O737">
        <v>92</v>
      </c>
      <c r="P737">
        <v>6</v>
      </c>
      <c r="Q737">
        <v>3</v>
      </c>
      <c r="R737">
        <v>1</v>
      </c>
      <c r="S737">
        <v>7</v>
      </c>
      <c r="T737">
        <v>11</v>
      </c>
      <c r="U737">
        <v>3</v>
      </c>
      <c r="V737">
        <v>0.22459899999999999</v>
      </c>
      <c r="W737">
        <v>8.3532200000000001E-2</v>
      </c>
      <c r="X737">
        <v>0.21956999999999999</v>
      </c>
      <c r="Y737">
        <v>0.38043500000000002</v>
      </c>
      <c r="Z737">
        <v>0.299043</v>
      </c>
      <c r="AA737">
        <v>0.30748700000000001</v>
      </c>
      <c r="AB737">
        <v>0.27302100000000001</v>
      </c>
      <c r="AC737">
        <v>0.60653000000000001</v>
      </c>
      <c r="AD737">
        <v>8.2887699999999995E-2</v>
      </c>
      <c r="AE737">
        <v>5.6369499999999997</v>
      </c>
      <c r="AF737">
        <v>0.28469800000000001</v>
      </c>
      <c r="AH737">
        <v>0.132433</v>
      </c>
      <c r="AI737">
        <v>35.270600000000002</v>
      </c>
      <c r="AJ737">
        <v>-15.7821</v>
      </c>
      <c r="AK737">
        <v>73.380600000000001</v>
      </c>
      <c r="AL737">
        <v>0.132433</v>
      </c>
      <c r="AM737">
        <v>2.5</v>
      </c>
      <c r="AN737">
        <v>-13.685100451111699</v>
      </c>
      <c r="AO737">
        <v>4.0395355224609304</v>
      </c>
      <c r="AP737">
        <v>0.46168199999999998</v>
      </c>
    </row>
    <row r="738" spans="1:42" x14ac:dyDescent="0.45">
      <c r="A738" t="s">
        <v>954</v>
      </c>
      <c r="B738" t="s">
        <v>149</v>
      </c>
      <c r="C738">
        <v>78</v>
      </c>
      <c r="D738">
        <v>321</v>
      </c>
      <c r="E738">
        <v>288</v>
      </c>
      <c r="F738">
        <v>67</v>
      </c>
      <c r="G738">
        <v>47</v>
      </c>
      <c r="H738">
        <v>15</v>
      </c>
      <c r="I738">
        <v>1</v>
      </c>
      <c r="J738">
        <v>4</v>
      </c>
      <c r="K738">
        <v>28</v>
      </c>
      <c r="L738">
        <v>32</v>
      </c>
      <c r="M738">
        <v>27</v>
      </c>
      <c r="N738">
        <v>0</v>
      </c>
      <c r="O738">
        <v>68</v>
      </c>
      <c r="P738">
        <v>5</v>
      </c>
      <c r="Q738">
        <v>1</v>
      </c>
      <c r="R738">
        <v>0</v>
      </c>
      <c r="S738">
        <v>11</v>
      </c>
      <c r="T738">
        <v>1</v>
      </c>
      <c r="U738">
        <v>1</v>
      </c>
      <c r="V738">
        <v>0.23263900000000001</v>
      </c>
      <c r="W738">
        <v>8.4112199999999998E-2</v>
      </c>
      <c r="X738">
        <v>0.211838</v>
      </c>
      <c r="Y738">
        <v>0.397059</v>
      </c>
      <c r="Z738">
        <v>0.30841099999999999</v>
      </c>
      <c r="AA738">
        <v>0.33333299999999999</v>
      </c>
      <c r="AB738">
        <v>0.28704099999999999</v>
      </c>
      <c r="AC738">
        <v>0.64174500000000001</v>
      </c>
      <c r="AD738">
        <v>0.10069400000000001</v>
      </c>
      <c r="AE738">
        <v>2.6459899999999998</v>
      </c>
      <c r="AF738">
        <v>0.290323</v>
      </c>
      <c r="AH738">
        <v>-0.83078300000000005</v>
      </c>
      <c r="AI738">
        <v>30.758800000000001</v>
      </c>
      <c r="AJ738">
        <v>-8.3531999999999993</v>
      </c>
      <c r="AK738">
        <v>76.166799999999995</v>
      </c>
      <c r="AL738">
        <v>-0.83078300000000005</v>
      </c>
      <c r="AM738">
        <v>-1.9</v>
      </c>
      <c r="AN738">
        <v>-10.308534562587701</v>
      </c>
      <c r="AO738">
        <v>3.9972664117813101</v>
      </c>
      <c r="AP738">
        <v>0.46122400000000002</v>
      </c>
    </row>
    <row r="739" spans="1:42" x14ac:dyDescent="0.45">
      <c r="A739" t="s">
        <v>955</v>
      </c>
      <c r="B739" t="s">
        <v>215</v>
      </c>
      <c r="C739">
        <v>92</v>
      </c>
      <c r="D739">
        <v>231</v>
      </c>
      <c r="E739">
        <v>209</v>
      </c>
      <c r="F739">
        <v>46</v>
      </c>
      <c r="G739">
        <v>29</v>
      </c>
      <c r="H739">
        <v>10</v>
      </c>
      <c r="I739">
        <v>3</v>
      </c>
      <c r="J739">
        <v>4</v>
      </c>
      <c r="K739">
        <v>23</v>
      </c>
      <c r="L739">
        <v>25</v>
      </c>
      <c r="M739">
        <v>14</v>
      </c>
      <c r="N739">
        <v>0</v>
      </c>
      <c r="O739">
        <v>69</v>
      </c>
      <c r="P739">
        <v>6</v>
      </c>
      <c r="Q739">
        <v>1</v>
      </c>
      <c r="R739">
        <v>1</v>
      </c>
      <c r="S739">
        <v>5</v>
      </c>
      <c r="T739">
        <v>7</v>
      </c>
      <c r="U739">
        <v>3</v>
      </c>
      <c r="V739">
        <v>0.22009600000000001</v>
      </c>
      <c r="W739">
        <v>6.0606100000000003E-2</v>
      </c>
      <c r="X739">
        <v>0.29870099999999999</v>
      </c>
      <c r="Y739">
        <v>0.202899</v>
      </c>
      <c r="Z739">
        <v>0.28695700000000002</v>
      </c>
      <c r="AA739">
        <v>0.35406700000000002</v>
      </c>
      <c r="AB739">
        <v>0.28196900000000003</v>
      </c>
      <c r="AC739">
        <v>0.64102400000000004</v>
      </c>
      <c r="AD739">
        <v>0.13397100000000001</v>
      </c>
      <c r="AE739">
        <v>6.6797300000000002</v>
      </c>
      <c r="AF739">
        <v>0.30656899999999998</v>
      </c>
      <c r="AH739">
        <v>-0.243785</v>
      </c>
      <c r="AI739">
        <v>21.1617</v>
      </c>
      <c r="AJ739">
        <v>-6.9843400000000004</v>
      </c>
      <c r="AK739">
        <v>74.566400000000002</v>
      </c>
      <c r="AL739">
        <v>-0.243785</v>
      </c>
      <c r="AM739">
        <v>3.2</v>
      </c>
      <c r="AN739">
        <v>-7.2834661304950696</v>
      </c>
      <c r="AO739">
        <v>4.0487654805183402</v>
      </c>
      <c r="AP739">
        <v>0.45980700000000002</v>
      </c>
    </row>
    <row r="740" spans="1:42" x14ac:dyDescent="0.45">
      <c r="A740" t="s">
        <v>956</v>
      </c>
      <c r="B740" t="s">
        <v>67</v>
      </c>
      <c r="C740">
        <v>125</v>
      </c>
      <c r="D740">
        <v>506</v>
      </c>
      <c r="E740">
        <v>452</v>
      </c>
      <c r="F740">
        <v>110</v>
      </c>
      <c r="G740">
        <v>80</v>
      </c>
      <c r="H740">
        <v>22</v>
      </c>
      <c r="I740">
        <v>0</v>
      </c>
      <c r="J740">
        <v>8</v>
      </c>
      <c r="K740">
        <v>63</v>
      </c>
      <c r="L740">
        <v>52</v>
      </c>
      <c r="M740">
        <v>47</v>
      </c>
      <c r="N740">
        <v>1</v>
      </c>
      <c r="O740">
        <v>92</v>
      </c>
      <c r="P740">
        <v>3</v>
      </c>
      <c r="Q740">
        <v>3</v>
      </c>
      <c r="R740">
        <v>1</v>
      </c>
      <c r="S740">
        <v>14</v>
      </c>
      <c r="T740">
        <v>6</v>
      </c>
      <c r="U740">
        <v>5</v>
      </c>
      <c r="V740">
        <v>0.243363</v>
      </c>
      <c r="W740">
        <v>9.2885400000000007E-2</v>
      </c>
      <c r="X740">
        <v>0.18181800000000001</v>
      </c>
      <c r="Y740">
        <v>0.51087000000000005</v>
      </c>
      <c r="Z740">
        <v>0.316832</v>
      </c>
      <c r="AA740">
        <v>0.34513300000000002</v>
      </c>
      <c r="AB740">
        <v>0.29402400000000001</v>
      </c>
      <c r="AC740">
        <v>0.661964</v>
      </c>
      <c r="AD740">
        <v>0.10177</v>
      </c>
      <c r="AE740">
        <v>3.2563</v>
      </c>
      <c r="AF740">
        <v>0.28732400000000002</v>
      </c>
      <c r="AH740">
        <v>-1.90435</v>
      </c>
      <c r="AI740">
        <v>51.42</v>
      </c>
      <c r="AJ740">
        <v>-10.2331</v>
      </c>
      <c r="AK740">
        <v>87.140900000000002</v>
      </c>
      <c r="AL740">
        <v>-1.90435</v>
      </c>
      <c r="AM740">
        <v>2.7</v>
      </c>
      <c r="AN740">
        <v>-9.7007168531417793</v>
      </c>
      <c r="AO740">
        <v>-2.87760138511657</v>
      </c>
      <c r="AP740">
        <v>0.45946999999999999</v>
      </c>
    </row>
    <row r="741" spans="1:42" x14ac:dyDescent="0.45">
      <c r="A741" t="s">
        <v>957</v>
      </c>
      <c r="C741">
        <v>58</v>
      </c>
      <c r="D741">
        <v>186</v>
      </c>
      <c r="E741">
        <v>168</v>
      </c>
      <c r="F741">
        <v>39</v>
      </c>
      <c r="G741">
        <v>27</v>
      </c>
      <c r="H741">
        <v>9</v>
      </c>
      <c r="I741">
        <v>1</v>
      </c>
      <c r="J741">
        <v>2</v>
      </c>
      <c r="K741">
        <v>23</v>
      </c>
      <c r="L741">
        <v>15</v>
      </c>
      <c r="M741">
        <v>15</v>
      </c>
      <c r="N741">
        <v>0</v>
      </c>
      <c r="O741">
        <v>35</v>
      </c>
      <c r="P741">
        <v>2</v>
      </c>
      <c r="Q741">
        <v>1</v>
      </c>
      <c r="R741">
        <v>0</v>
      </c>
      <c r="S741">
        <v>4</v>
      </c>
      <c r="T741">
        <v>3</v>
      </c>
      <c r="U741">
        <v>2</v>
      </c>
      <c r="V741">
        <v>0.23214299999999999</v>
      </c>
      <c r="W741">
        <v>8.06452E-2</v>
      </c>
      <c r="X741">
        <v>0.18817200000000001</v>
      </c>
      <c r="Y741">
        <v>0.42857099999999998</v>
      </c>
      <c r="Z741">
        <v>0.30107499999999998</v>
      </c>
      <c r="AA741">
        <v>0.33333299999999999</v>
      </c>
      <c r="AB741">
        <v>0.28220400000000001</v>
      </c>
      <c r="AC741">
        <v>0.634409</v>
      </c>
      <c r="AD741">
        <v>0.10119</v>
      </c>
      <c r="AE741">
        <v>4.87188</v>
      </c>
      <c r="AF741">
        <v>0.28030300000000002</v>
      </c>
      <c r="AH741">
        <v>-0.58318199999999998</v>
      </c>
      <c r="AI741">
        <v>17.075600000000001</v>
      </c>
      <c r="AJ741">
        <v>-5.5874199999999998</v>
      </c>
      <c r="AK741">
        <v>77.941699999999997</v>
      </c>
      <c r="AL741">
        <v>-0.58318199999999998</v>
      </c>
      <c r="AM741">
        <v>3.1</v>
      </c>
      <c r="AN741">
        <v>-5.4992500543594298</v>
      </c>
      <c r="AO741">
        <v>3.7834213972091599</v>
      </c>
      <c r="AP741">
        <v>0.45885700000000001</v>
      </c>
    </row>
    <row r="742" spans="1:42" x14ac:dyDescent="0.45">
      <c r="A742" t="s">
        <v>958</v>
      </c>
      <c r="B742" t="s">
        <v>149</v>
      </c>
      <c r="C742">
        <v>107</v>
      </c>
      <c r="D742">
        <v>427</v>
      </c>
      <c r="E742">
        <v>388</v>
      </c>
      <c r="F742">
        <v>94</v>
      </c>
      <c r="G742">
        <v>69</v>
      </c>
      <c r="H742">
        <v>18</v>
      </c>
      <c r="I742">
        <v>1</v>
      </c>
      <c r="J742">
        <v>6</v>
      </c>
      <c r="K742">
        <v>49</v>
      </c>
      <c r="L742">
        <v>37</v>
      </c>
      <c r="M742">
        <v>29</v>
      </c>
      <c r="N742">
        <v>0</v>
      </c>
      <c r="O742">
        <v>89</v>
      </c>
      <c r="P742">
        <v>5</v>
      </c>
      <c r="Q742">
        <v>3</v>
      </c>
      <c r="R742">
        <v>2</v>
      </c>
      <c r="S742">
        <v>8</v>
      </c>
      <c r="T742">
        <v>4</v>
      </c>
      <c r="U742">
        <v>3</v>
      </c>
      <c r="V742">
        <v>0.24226800000000001</v>
      </c>
      <c r="W742">
        <v>6.7915699999999996E-2</v>
      </c>
      <c r="X742">
        <v>0.20843100000000001</v>
      </c>
      <c r="Y742">
        <v>0.32584299999999999</v>
      </c>
      <c r="Z742">
        <v>0.301176</v>
      </c>
      <c r="AA742">
        <v>0.34020600000000001</v>
      </c>
      <c r="AB742">
        <v>0.28397</v>
      </c>
      <c r="AC742">
        <v>0.64138300000000004</v>
      </c>
      <c r="AD742">
        <v>9.79381E-2</v>
      </c>
      <c r="AE742">
        <v>3.6866699999999999</v>
      </c>
      <c r="AF742">
        <v>0.29729699999999998</v>
      </c>
      <c r="AH742">
        <v>-1.25986</v>
      </c>
      <c r="AI742">
        <v>39.826799999999999</v>
      </c>
      <c r="AJ742">
        <v>-12.200699999999999</v>
      </c>
      <c r="AK742">
        <v>74.108000000000004</v>
      </c>
      <c r="AL742">
        <v>-1.25986</v>
      </c>
      <c r="AM742">
        <v>0.3</v>
      </c>
      <c r="AN742">
        <v>-14.956434130668599</v>
      </c>
      <c r="AO742">
        <v>5.0067899823188702</v>
      </c>
      <c r="AP742">
        <v>0.45854</v>
      </c>
    </row>
    <row r="743" spans="1:42" x14ac:dyDescent="0.45">
      <c r="A743" t="s">
        <v>959</v>
      </c>
      <c r="B743" t="s">
        <v>58</v>
      </c>
      <c r="C743">
        <v>98</v>
      </c>
      <c r="D743">
        <v>400</v>
      </c>
      <c r="E743">
        <v>367</v>
      </c>
      <c r="F743">
        <v>79</v>
      </c>
      <c r="G743">
        <v>52</v>
      </c>
      <c r="H743">
        <v>19</v>
      </c>
      <c r="I743">
        <v>1</v>
      </c>
      <c r="J743">
        <v>7</v>
      </c>
      <c r="K743">
        <v>40</v>
      </c>
      <c r="L743">
        <v>41</v>
      </c>
      <c r="M743">
        <v>24</v>
      </c>
      <c r="N743">
        <v>0</v>
      </c>
      <c r="O743">
        <v>106</v>
      </c>
      <c r="P743">
        <v>6</v>
      </c>
      <c r="Q743">
        <v>3</v>
      </c>
      <c r="R743">
        <v>0</v>
      </c>
      <c r="S743">
        <v>12</v>
      </c>
      <c r="T743">
        <v>3</v>
      </c>
      <c r="U743">
        <v>2</v>
      </c>
      <c r="V743">
        <v>0.21525900000000001</v>
      </c>
      <c r="W743">
        <v>0.06</v>
      </c>
      <c r="X743">
        <v>0.26500000000000001</v>
      </c>
      <c r="Y743">
        <v>0.22641500000000001</v>
      </c>
      <c r="Z743">
        <v>0.27250000000000002</v>
      </c>
      <c r="AA743">
        <v>0.32969999999999999</v>
      </c>
      <c r="AB743">
        <v>0.26544699999999999</v>
      </c>
      <c r="AC743">
        <v>0.60219999999999996</v>
      </c>
      <c r="AD743">
        <v>0.114441</v>
      </c>
      <c r="AE743">
        <v>3.7757000000000001</v>
      </c>
      <c r="AF743">
        <v>0.28015600000000002</v>
      </c>
      <c r="AH743">
        <v>-0.87597599999999998</v>
      </c>
      <c r="AI743">
        <v>31.154800000000002</v>
      </c>
      <c r="AJ743">
        <v>-17.582799999999999</v>
      </c>
      <c r="AK743">
        <v>66.429699999999997</v>
      </c>
      <c r="AL743">
        <v>-0.87597599999999998</v>
      </c>
      <c r="AM743">
        <v>6.5</v>
      </c>
      <c r="AN743">
        <v>-16.9656597375869</v>
      </c>
      <c r="AO743">
        <v>7.9697237014770499</v>
      </c>
      <c r="AP743">
        <v>0.45768999999999999</v>
      </c>
    </row>
    <row r="744" spans="1:42" x14ac:dyDescent="0.45">
      <c r="A744" t="s">
        <v>960</v>
      </c>
      <c r="B744" t="s">
        <v>42</v>
      </c>
      <c r="C744">
        <v>84</v>
      </c>
      <c r="D744">
        <v>361</v>
      </c>
      <c r="E744">
        <v>325</v>
      </c>
      <c r="F744">
        <v>77</v>
      </c>
      <c r="G744">
        <v>54</v>
      </c>
      <c r="H744">
        <v>16</v>
      </c>
      <c r="I744">
        <v>2</v>
      </c>
      <c r="J744">
        <v>5</v>
      </c>
      <c r="K744">
        <v>38</v>
      </c>
      <c r="L744">
        <v>38</v>
      </c>
      <c r="M744">
        <v>31</v>
      </c>
      <c r="N744">
        <v>0</v>
      </c>
      <c r="O744">
        <v>86</v>
      </c>
      <c r="P744">
        <v>3</v>
      </c>
      <c r="Q744">
        <v>1</v>
      </c>
      <c r="R744">
        <v>1</v>
      </c>
      <c r="S744">
        <v>6</v>
      </c>
      <c r="T744">
        <v>4</v>
      </c>
      <c r="U744">
        <v>1</v>
      </c>
      <c r="V744">
        <v>0.23692299999999999</v>
      </c>
      <c r="W744">
        <v>8.5872599999999993E-2</v>
      </c>
      <c r="X744">
        <v>0.23822699999999999</v>
      </c>
      <c r="Y744">
        <v>0.36046499999999998</v>
      </c>
      <c r="Z744">
        <v>0.30833300000000002</v>
      </c>
      <c r="AA744">
        <v>0.344615</v>
      </c>
      <c r="AB744">
        <v>0.290184</v>
      </c>
      <c r="AC744">
        <v>0.652949</v>
      </c>
      <c r="AD744">
        <v>0.107692</v>
      </c>
      <c r="AE744">
        <v>4.64452</v>
      </c>
      <c r="AF744">
        <v>0.30638300000000002</v>
      </c>
      <c r="AH744">
        <v>-0.30012899999999998</v>
      </c>
      <c r="AI744">
        <v>35.533900000000003</v>
      </c>
      <c r="AJ744">
        <v>-8.4518000000000004</v>
      </c>
      <c r="AK744">
        <v>83.0334</v>
      </c>
      <c r="AL744">
        <v>-0.30012899999999998</v>
      </c>
      <c r="AM744">
        <v>-1.4</v>
      </c>
      <c r="AN744">
        <v>-7.6390976607799503</v>
      </c>
      <c r="AO744">
        <v>-7.3574304580688393E-2</v>
      </c>
      <c r="AP744">
        <v>0.45356600000000002</v>
      </c>
    </row>
    <row r="745" spans="1:42" x14ac:dyDescent="0.45">
      <c r="A745" t="s">
        <v>961</v>
      </c>
      <c r="B745" t="s">
        <v>101</v>
      </c>
      <c r="C745">
        <v>125</v>
      </c>
      <c r="D745">
        <v>565</v>
      </c>
      <c r="E745">
        <v>508</v>
      </c>
      <c r="F745">
        <v>111</v>
      </c>
      <c r="G745">
        <v>76</v>
      </c>
      <c r="H745">
        <v>19</v>
      </c>
      <c r="I745">
        <v>5</v>
      </c>
      <c r="J745">
        <v>11</v>
      </c>
      <c r="K745">
        <v>74</v>
      </c>
      <c r="L745">
        <v>61</v>
      </c>
      <c r="M745">
        <v>45</v>
      </c>
      <c r="N745">
        <v>0</v>
      </c>
      <c r="O745">
        <v>196</v>
      </c>
      <c r="P745">
        <v>8</v>
      </c>
      <c r="Q745">
        <v>3</v>
      </c>
      <c r="R745">
        <v>1</v>
      </c>
      <c r="S745">
        <v>3</v>
      </c>
      <c r="T745">
        <v>23</v>
      </c>
      <c r="U745">
        <v>6</v>
      </c>
      <c r="V745">
        <v>0.218504</v>
      </c>
      <c r="W745">
        <v>7.9645999999999995E-2</v>
      </c>
      <c r="X745">
        <v>0.34690300000000002</v>
      </c>
      <c r="Y745">
        <v>0.22959199999999999</v>
      </c>
      <c r="Z745">
        <v>0.29077999999999998</v>
      </c>
      <c r="AA745">
        <v>0.34055099999999999</v>
      </c>
      <c r="AB745">
        <v>0.27964099999999997</v>
      </c>
      <c r="AC745">
        <v>0.63133099999999998</v>
      </c>
      <c r="AD745">
        <v>0.122047</v>
      </c>
      <c r="AE745">
        <v>7.4668999999999999</v>
      </c>
      <c r="AF745">
        <v>0.32894699999999999</v>
      </c>
      <c r="AH745">
        <v>1.0735699999999999</v>
      </c>
      <c r="AI745">
        <v>50.666600000000003</v>
      </c>
      <c r="AJ745">
        <v>-18.1754</v>
      </c>
      <c r="AK745">
        <v>76.350700000000003</v>
      </c>
      <c r="AL745">
        <v>1.0735699999999999</v>
      </c>
      <c r="AM745">
        <v>-1.3</v>
      </c>
      <c r="AN745">
        <v>-15.479750990867601</v>
      </c>
      <c r="AO745">
        <v>0.77598476409912098</v>
      </c>
      <c r="AP745">
        <v>0.45331300000000002</v>
      </c>
    </row>
    <row r="746" spans="1:42" x14ac:dyDescent="0.45">
      <c r="A746" t="s">
        <v>962</v>
      </c>
      <c r="C746">
        <v>82</v>
      </c>
      <c r="D746">
        <v>292</v>
      </c>
      <c r="E746">
        <v>265</v>
      </c>
      <c r="F746">
        <v>60</v>
      </c>
      <c r="G746">
        <v>50</v>
      </c>
      <c r="H746">
        <v>7</v>
      </c>
      <c r="I746">
        <v>1</v>
      </c>
      <c r="J746">
        <v>2</v>
      </c>
      <c r="K746">
        <v>30</v>
      </c>
      <c r="L746">
        <v>23</v>
      </c>
      <c r="M746">
        <v>17</v>
      </c>
      <c r="N746">
        <v>0</v>
      </c>
      <c r="O746">
        <v>53</v>
      </c>
      <c r="P746">
        <v>5</v>
      </c>
      <c r="Q746">
        <v>2</v>
      </c>
      <c r="R746">
        <v>3</v>
      </c>
      <c r="S746">
        <v>7</v>
      </c>
      <c r="T746">
        <v>6</v>
      </c>
      <c r="U746">
        <v>2</v>
      </c>
      <c r="V746">
        <v>0.22641500000000001</v>
      </c>
      <c r="W746">
        <v>5.8219199999999999E-2</v>
      </c>
      <c r="X746">
        <v>0.181507</v>
      </c>
      <c r="Y746">
        <v>0.32075500000000001</v>
      </c>
      <c r="Z746">
        <v>0.28373700000000002</v>
      </c>
      <c r="AA746">
        <v>0.28301900000000002</v>
      </c>
      <c r="AB746">
        <v>0.255608</v>
      </c>
      <c r="AC746">
        <v>0.56675600000000004</v>
      </c>
      <c r="AD746">
        <v>5.6603800000000003E-2</v>
      </c>
      <c r="AE746">
        <v>4.9624499999999996</v>
      </c>
      <c r="AF746">
        <v>0.27358500000000002</v>
      </c>
      <c r="AH746">
        <v>-0.19892499999999999</v>
      </c>
      <c r="AI746">
        <v>20.356999999999999</v>
      </c>
      <c r="AJ746">
        <v>-15.221500000000001</v>
      </c>
      <c r="AK746">
        <v>60.276000000000003</v>
      </c>
      <c r="AL746">
        <v>-0.19892499999999999</v>
      </c>
      <c r="AM746">
        <v>7.6</v>
      </c>
      <c r="AN746">
        <v>-14.0974263697862</v>
      </c>
      <c r="AO746">
        <v>8.6728981733322108</v>
      </c>
      <c r="AP746">
        <v>0.44804100000000002</v>
      </c>
    </row>
    <row r="747" spans="1:42" x14ac:dyDescent="0.45">
      <c r="A747" t="s">
        <v>963</v>
      </c>
      <c r="C747">
        <v>98</v>
      </c>
      <c r="D747">
        <v>424</v>
      </c>
      <c r="E747">
        <v>378</v>
      </c>
      <c r="F747">
        <v>83</v>
      </c>
      <c r="G747">
        <v>49</v>
      </c>
      <c r="H747">
        <v>19</v>
      </c>
      <c r="I747">
        <v>4</v>
      </c>
      <c r="J747">
        <v>11</v>
      </c>
      <c r="K747">
        <v>45</v>
      </c>
      <c r="L747">
        <v>53</v>
      </c>
      <c r="M747">
        <v>33</v>
      </c>
      <c r="N747">
        <v>1</v>
      </c>
      <c r="O747">
        <v>139</v>
      </c>
      <c r="P747">
        <v>7</v>
      </c>
      <c r="Q747">
        <v>3</v>
      </c>
      <c r="R747">
        <v>3</v>
      </c>
      <c r="S747">
        <v>4</v>
      </c>
      <c r="T747">
        <v>4</v>
      </c>
      <c r="U747">
        <v>2</v>
      </c>
      <c r="V747">
        <v>0.21957699999999999</v>
      </c>
      <c r="W747">
        <v>7.7830200000000002E-2</v>
      </c>
      <c r="X747">
        <v>0.32783000000000001</v>
      </c>
      <c r="Y747">
        <v>0.23741000000000001</v>
      </c>
      <c r="Z747">
        <v>0.29216199999999998</v>
      </c>
      <c r="AA747">
        <v>0.378307</v>
      </c>
      <c r="AB747">
        <v>0.29177900000000001</v>
      </c>
      <c r="AC747">
        <v>0.67046799999999995</v>
      </c>
      <c r="AD747">
        <v>0.15873000000000001</v>
      </c>
      <c r="AE747">
        <v>5.1602600000000001</v>
      </c>
      <c r="AF747">
        <v>0.31168800000000002</v>
      </c>
      <c r="AH747">
        <v>-0.72220700000000004</v>
      </c>
      <c r="AI747">
        <v>42.296700000000001</v>
      </c>
      <c r="AJ747">
        <v>-9.3652200000000008</v>
      </c>
      <c r="AK747">
        <v>84.1387</v>
      </c>
      <c r="AL747">
        <v>-0.72220700000000004</v>
      </c>
      <c r="AM747">
        <v>-2.7</v>
      </c>
      <c r="AN747">
        <v>-8.7803887128829903</v>
      </c>
      <c r="AO747">
        <v>-1.1420929431915201</v>
      </c>
      <c r="AP747">
        <v>0.44658100000000001</v>
      </c>
    </row>
    <row r="748" spans="1:42" x14ac:dyDescent="0.45">
      <c r="A748" t="s">
        <v>964</v>
      </c>
      <c r="B748" t="s">
        <v>32</v>
      </c>
      <c r="C748">
        <v>65</v>
      </c>
      <c r="D748">
        <v>261</v>
      </c>
      <c r="E748">
        <v>224</v>
      </c>
      <c r="F748">
        <v>55</v>
      </c>
      <c r="G748">
        <v>39</v>
      </c>
      <c r="H748">
        <v>10</v>
      </c>
      <c r="I748">
        <v>0</v>
      </c>
      <c r="J748">
        <v>6</v>
      </c>
      <c r="K748">
        <v>31</v>
      </c>
      <c r="L748">
        <v>31</v>
      </c>
      <c r="M748">
        <v>28</v>
      </c>
      <c r="N748">
        <v>0</v>
      </c>
      <c r="O748">
        <v>46</v>
      </c>
      <c r="P748">
        <v>5</v>
      </c>
      <c r="Q748">
        <v>4</v>
      </c>
      <c r="R748">
        <v>0</v>
      </c>
      <c r="S748">
        <v>7</v>
      </c>
      <c r="T748">
        <v>0</v>
      </c>
      <c r="U748">
        <v>1</v>
      </c>
      <c r="V748">
        <v>0.245536</v>
      </c>
      <c r="W748">
        <v>0.10728</v>
      </c>
      <c r="X748">
        <v>0.17624500000000001</v>
      </c>
      <c r="Y748">
        <v>0.60869600000000001</v>
      </c>
      <c r="Z748">
        <v>0.33716499999999999</v>
      </c>
      <c r="AA748">
        <v>0.37053599999999998</v>
      </c>
      <c r="AB748">
        <v>0.31416300000000003</v>
      </c>
      <c r="AC748">
        <v>0.7077</v>
      </c>
      <c r="AD748">
        <v>0.125</v>
      </c>
      <c r="AE748">
        <v>1.8405400000000001</v>
      </c>
      <c r="AF748">
        <v>0.27840900000000002</v>
      </c>
      <c r="AH748">
        <v>-0.97684700000000002</v>
      </c>
      <c r="AI748">
        <v>30.888300000000001</v>
      </c>
      <c r="AJ748">
        <v>-0.91303500000000004</v>
      </c>
      <c r="AK748">
        <v>103.08199999999999</v>
      </c>
      <c r="AL748">
        <v>-0.97684700000000002</v>
      </c>
      <c r="AM748">
        <v>0.4</v>
      </c>
      <c r="AN748">
        <v>-1.3157069683074901E-2</v>
      </c>
      <c r="AO748">
        <v>-4.3949733674526197</v>
      </c>
      <c r="AP748">
        <v>0.44440099999999999</v>
      </c>
    </row>
    <row r="749" spans="1:42" x14ac:dyDescent="0.45">
      <c r="A749" t="s">
        <v>965</v>
      </c>
      <c r="B749" t="s">
        <v>30</v>
      </c>
      <c r="C749">
        <v>77</v>
      </c>
      <c r="D749">
        <v>203</v>
      </c>
      <c r="E749">
        <v>178</v>
      </c>
      <c r="F749">
        <v>40</v>
      </c>
      <c r="G749">
        <v>27</v>
      </c>
      <c r="H749">
        <v>8</v>
      </c>
      <c r="I749">
        <v>1</v>
      </c>
      <c r="J749">
        <v>4</v>
      </c>
      <c r="K749">
        <v>30</v>
      </c>
      <c r="L749">
        <v>19</v>
      </c>
      <c r="M749">
        <v>10</v>
      </c>
      <c r="N749">
        <v>0</v>
      </c>
      <c r="O749">
        <v>51</v>
      </c>
      <c r="P749">
        <v>13</v>
      </c>
      <c r="Q749">
        <v>0</v>
      </c>
      <c r="R749">
        <v>2</v>
      </c>
      <c r="S749">
        <v>1</v>
      </c>
      <c r="T749">
        <v>8</v>
      </c>
      <c r="U749">
        <v>2</v>
      </c>
      <c r="V749">
        <v>0.224719</v>
      </c>
      <c r="W749">
        <v>4.9261100000000002E-2</v>
      </c>
      <c r="X749">
        <v>0.25123200000000001</v>
      </c>
      <c r="Y749">
        <v>0.196078</v>
      </c>
      <c r="Z749">
        <v>0.31343300000000002</v>
      </c>
      <c r="AA749">
        <v>0.34831499999999999</v>
      </c>
      <c r="AB749">
        <v>0.29731800000000003</v>
      </c>
      <c r="AC749">
        <v>0.66174699999999997</v>
      </c>
      <c r="AD749">
        <v>0.123596</v>
      </c>
      <c r="AE749">
        <v>7.25108</v>
      </c>
      <c r="AF749">
        <v>0.29268300000000003</v>
      </c>
      <c r="AH749">
        <v>0.37058799999999997</v>
      </c>
      <c r="AI749">
        <v>21.1844</v>
      </c>
      <c r="AJ749">
        <v>-3.55</v>
      </c>
      <c r="AK749">
        <v>89.668599999999998</v>
      </c>
      <c r="AL749">
        <v>0.37058799999999997</v>
      </c>
      <c r="AM749">
        <v>2</v>
      </c>
      <c r="AN749">
        <v>-2.2276065945625301</v>
      </c>
      <c r="AO749">
        <v>-0.237654209136962</v>
      </c>
      <c r="AP749">
        <v>0.44384400000000002</v>
      </c>
    </row>
    <row r="750" spans="1:42" x14ac:dyDescent="0.45">
      <c r="A750" t="s">
        <v>966</v>
      </c>
      <c r="B750" t="s">
        <v>149</v>
      </c>
      <c r="C750">
        <v>58</v>
      </c>
      <c r="D750">
        <v>227</v>
      </c>
      <c r="E750">
        <v>204</v>
      </c>
      <c r="F750">
        <v>35</v>
      </c>
      <c r="G750">
        <v>22</v>
      </c>
      <c r="H750">
        <v>6</v>
      </c>
      <c r="I750">
        <v>0</v>
      </c>
      <c r="J750">
        <v>7</v>
      </c>
      <c r="K750">
        <v>27</v>
      </c>
      <c r="L750">
        <v>21</v>
      </c>
      <c r="M750">
        <v>22</v>
      </c>
      <c r="N750">
        <v>1</v>
      </c>
      <c r="O750">
        <v>104</v>
      </c>
      <c r="P750">
        <v>0</v>
      </c>
      <c r="Q750">
        <v>1</v>
      </c>
      <c r="R750">
        <v>0</v>
      </c>
      <c r="S750">
        <v>3</v>
      </c>
      <c r="T750">
        <v>0</v>
      </c>
      <c r="U750">
        <v>1</v>
      </c>
      <c r="V750">
        <v>0.171569</v>
      </c>
      <c r="W750">
        <v>9.6916299999999997E-2</v>
      </c>
      <c r="X750">
        <v>0.45815</v>
      </c>
      <c r="Y750">
        <v>0.211538</v>
      </c>
      <c r="Z750">
        <v>0.25110100000000002</v>
      </c>
      <c r="AA750">
        <v>0.30392200000000003</v>
      </c>
      <c r="AB750">
        <v>0.245668</v>
      </c>
      <c r="AC750">
        <v>0.55502300000000004</v>
      </c>
      <c r="AD750">
        <v>0.132353</v>
      </c>
      <c r="AE750">
        <v>2.4134099999999998</v>
      </c>
      <c r="AF750">
        <v>0.29787200000000003</v>
      </c>
      <c r="AH750">
        <v>-0.75339800000000001</v>
      </c>
      <c r="AI750">
        <v>13.951700000000001</v>
      </c>
      <c r="AJ750">
        <v>-13.707000000000001</v>
      </c>
      <c r="AK750">
        <v>48.430900000000001</v>
      </c>
      <c r="AL750">
        <v>-0.75339800000000001</v>
      </c>
      <c r="AM750">
        <v>7.8</v>
      </c>
      <c r="AN750">
        <v>-15.255608975887201</v>
      </c>
      <c r="AO750">
        <v>11.970341205596901</v>
      </c>
      <c r="AP750">
        <v>0.44361299999999998</v>
      </c>
    </row>
    <row r="751" spans="1:42" x14ac:dyDescent="0.45">
      <c r="A751" t="s">
        <v>967</v>
      </c>
      <c r="B751" t="s">
        <v>40</v>
      </c>
      <c r="C751">
        <v>100</v>
      </c>
      <c r="D751">
        <v>414</v>
      </c>
      <c r="E751">
        <v>362</v>
      </c>
      <c r="F751">
        <v>72</v>
      </c>
      <c r="G751">
        <v>45</v>
      </c>
      <c r="H751">
        <v>14</v>
      </c>
      <c r="I751">
        <v>1</v>
      </c>
      <c r="J751">
        <v>12</v>
      </c>
      <c r="K751">
        <v>48</v>
      </c>
      <c r="L751">
        <v>45</v>
      </c>
      <c r="M751">
        <v>45</v>
      </c>
      <c r="N751">
        <v>0</v>
      </c>
      <c r="O751">
        <v>107</v>
      </c>
      <c r="P751">
        <v>4</v>
      </c>
      <c r="Q751">
        <v>3</v>
      </c>
      <c r="R751">
        <v>0</v>
      </c>
      <c r="S751">
        <v>9</v>
      </c>
      <c r="T751">
        <v>6</v>
      </c>
      <c r="U751">
        <v>3</v>
      </c>
      <c r="V751">
        <v>0.19889499999999999</v>
      </c>
      <c r="W751">
        <v>0.108696</v>
      </c>
      <c r="X751">
        <v>0.25845400000000002</v>
      </c>
      <c r="Y751">
        <v>0.42056100000000002</v>
      </c>
      <c r="Z751">
        <v>0.292271</v>
      </c>
      <c r="AA751">
        <v>0.34254099999999998</v>
      </c>
      <c r="AB751">
        <v>0.28252300000000002</v>
      </c>
      <c r="AC751">
        <v>0.63481200000000004</v>
      </c>
      <c r="AD751">
        <v>0.143646</v>
      </c>
      <c r="AE751">
        <v>4.3148099999999996</v>
      </c>
      <c r="AF751">
        <v>0.24390200000000001</v>
      </c>
      <c r="AH751">
        <v>-0.790516</v>
      </c>
      <c r="AI751">
        <v>38.116599999999998</v>
      </c>
      <c r="AJ751">
        <v>-12.3269</v>
      </c>
      <c r="AK751">
        <v>79.0899</v>
      </c>
      <c r="AL751">
        <v>-0.790516</v>
      </c>
      <c r="AM751">
        <v>0.3</v>
      </c>
      <c r="AN751">
        <v>-11.5149839520454</v>
      </c>
      <c r="AO751">
        <v>1.8211640715599</v>
      </c>
      <c r="AP751">
        <v>0.43988300000000002</v>
      </c>
    </row>
    <row r="752" spans="1:42" x14ac:dyDescent="0.45">
      <c r="A752" t="s">
        <v>968</v>
      </c>
      <c r="B752" t="s">
        <v>34</v>
      </c>
      <c r="C752">
        <v>114</v>
      </c>
      <c r="D752">
        <v>467</v>
      </c>
      <c r="E752">
        <v>428</v>
      </c>
      <c r="F752">
        <v>101</v>
      </c>
      <c r="G752">
        <v>66</v>
      </c>
      <c r="H752">
        <v>19</v>
      </c>
      <c r="I752">
        <v>3</v>
      </c>
      <c r="J752">
        <v>13</v>
      </c>
      <c r="K752">
        <v>51</v>
      </c>
      <c r="L752">
        <v>58</v>
      </c>
      <c r="M752">
        <v>32</v>
      </c>
      <c r="N752">
        <v>1</v>
      </c>
      <c r="O752">
        <v>121</v>
      </c>
      <c r="P752">
        <v>4</v>
      </c>
      <c r="Q752">
        <v>3</v>
      </c>
      <c r="R752">
        <v>0</v>
      </c>
      <c r="S752">
        <v>3</v>
      </c>
      <c r="T752">
        <v>11</v>
      </c>
      <c r="U752">
        <v>4</v>
      </c>
      <c r="V752">
        <v>0.235981</v>
      </c>
      <c r="W752">
        <v>6.85225E-2</v>
      </c>
      <c r="X752">
        <v>0.25910100000000003</v>
      </c>
      <c r="Y752">
        <v>0.264463</v>
      </c>
      <c r="Z752">
        <v>0.29336200000000001</v>
      </c>
      <c r="AA752">
        <v>0.38551400000000002</v>
      </c>
      <c r="AB752">
        <v>0.29424</v>
      </c>
      <c r="AC752">
        <v>0.67887600000000003</v>
      </c>
      <c r="AD752">
        <v>0.149533</v>
      </c>
      <c r="AE752">
        <v>5.2620699999999996</v>
      </c>
      <c r="AF752">
        <v>0.296296</v>
      </c>
      <c r="AH752">
        <v>-0.26652999999999999</v>
      </c>
      <c r="AI752">
        <v>47.540599999999998</v>
      </c>
      <c r="AJ752">
        <v>-9.3606300000000005</v>
      </c>
      <c r="AK752">
        <v>87.290599999999998</v>
      </c>
      <c r="AL752">
        <v>-0.26652999999999999</v>
      </c>
      <c r="AM752">
        <v>-5.8</v>
      </c>
      <c r="AN752">
        <v>-7.3782215714454598</v>
      </c>
      <c r="AO752">
        <v>-4.0840977430343601</v>
      </c>
      <c r="AP752">
        <v>0.43866699999999997</v>
      </c>
    </row>
    <row r="753" spans="1:42" x14ac:dyDescent="0.45">
      <c r="A753" t="s">
        <v>969</v>
      </c>
      <c r="C753">
        <v>87</v>
      </c>
      <c r="D753">
        <v>355</v>
      </c>
      <c r="E753">
        <v>320</v>
      </c>
      <c r="F753">
        <v>74</v>
      </c>
      <c r="G753">
        <v>52</v>
      </c>
      <c r="H753">
        <v>16</v>
      </c>
      <c r="I753">
        <v>0</v>
      </c>
      <c r="J753">
        <v>6</v>
      </c>
      <c r="K753">
        <v>33</v>
      </c>
      <c r="L753">
        <v>31</v>
      </c>
      <c r="M753">
        <v>31</v>
      </c>
      <c r="N753">
        <v>0</v>
      </c>
      <c r="O753">
        <v>76</v>
      </c>
      <c r="P753">
        <v>1</v>
      </c>
      <c r="Q753">
        <v>3</v>
      </c>
      <c r="R753">
        <v>0</v>
      </c>
      <c r="S753">
        <v>11</v>
      </c>
      <c r="T753">
        <v>1</v>
      </c>
      <c r="U753">
        <v>1</v>
      </c>
      <c r="V753">
        <v>0.23125000000000001</v>
      </c>
      <c r="W753">
        <v>8.7323899999999996E-2</v>
      </c>
      <c r="X753">
        <v>0.214085</v>
      </c>
      <c r="Y753">
        <v>0.40789500000000001</v>
      </c>
      <c r="Z753">
        <v>0.29859200000000002</v>
      </c>
      <c r="AA753">
        <v>0.33750000000000002</v>
      </c>
      <c r="AB753">
        <v>0.28201599999999999</v>
      </c>
      <c r="AC753">
        <v>0.63609199999999999</v>
      </c>
      <c r="AD753">
        <v>0.10625</v>
      </c>
      <c r="AE753">
        <v>1.8931</v>
      </c>
      <c r="AF753">
        <v>0.28215800000000002</v>
      </c>
      <c r="AH753">
        <v>-0.86930799999999997</v>
      </c>
      <c r="AI753">
        <v>32.5351</v>
      </c>
      <c r="AJ753">
        <v>-10.7196</v>
      </c>
      <c r="AK753">
        <v>76.227599999999995</v>
      </c>
      <c r="AL753">
        <v>-0.86930799999999997</v>
      </c>
      <c r="AM753">
        <v>-3.2</v>
      </c>
      <c r="AN753">
        <v>-10.9812163710594</v>
      </c>
      <c r="AO753">
        <v>3.32189869880676</v>
      </c>
      <c r="AP753">
        <v>0.43856600000000001</v>
      </c>
    </row>
    <row r="754" spans="1:42" x14ac:dyDescent="0.45">
      <c r="A754" t="s">
        <v>970</v>
      </c>
      <c r="B754" t="s">
        <v>153</v>
      </c>
      <c r="C754">
        <v>92</v>
      </c>
      <c r="D754">
        <v>374</v>
      </c>
      <c r="E754">
        <v>341</v>
      </c>
      <c r="F754">
        <v>78</v>
      </c>
      <c r="G754">
        <v>53</v>
      </c>
      <c r="H754">
        <v>15</v>
      </c>
      <c r="I754">
        <v>3</v>
      </c>
      <c r="J754">
        <v>7</v>
      </c>
      <c r="K754">
        <v>41</v>
      </c>
      <c r="L754">
        <v>37</v>
      </c>
      <c r="M754">
        <v>27</v>
      </c>
      <c r="N754">
        <v>0</v>
      </c>
      <c r="O754">
        <v>81</v>
      </c>
      <c r="P754">
        <v>1</v>
      </c>
      <c r="Q754">
        <v>3</v>
      </c>
      <c r="R754">
        <v>2</v>
      </c>
      <c r="S754">
        <v>5</v>
      </c>
      <c r="T754">
        <v>6</v>
      </c>
      <c r="U754">
        <v>2</v>
      </c>
      <c r="V754">
        <v>0.228739</v>
      </c>
      <c r="W754">
        <v>7.2192500000000007E-2</v>
      </c>
      <c r="X754">
        <v>0.21657799999999999</v>
      </c>
      <c r="Y754">
        <v>0.33333299999999999</v>
      </c>
      <c r="Z754">
        <v>0.28494599999999998</v>
      </c>
      <c r="AA754">
        <v>0.351906</v>
      </c>
      <c r="AB754">
        <v>0.27871400000000002</v>
      </c>
      <c r="AC754">
        <v>0.63685199999999997</v>
      </c>
      <c r="AD754">
        <v>0.123167</v>
      </c>
      <c r="AE754">
        <v>5.35555</v>
      </c>
      <c r="AF754">
        <v>0.27734399999999998</v>
      </c>
      <c r="AH754">
        <v>-0.26827099999999998</v>
      </c>
      <c r="AI754">
        <v>33.250700000000002</v>
      </c>
      <c r="AJ754">
        <v>-12.319000000000001</v>
      </c>
      <c r="AK754">
        <v>71.592699999999994</v>
      </c>
      <c r="AL754">
        <v>-0.26827099999999998</v>
      </c>
      <c r="AM754">
        <v>3.7</v>
      </c>
      <c r="AN754">
        <v>-13.4302269220352</v>
      </c>
      <c r="AO754">
        <v>5.0741916894912702</v>
      </c>
      <c r="AP754">
        <v>0.437388</v>
      </c>
    </row>
    <row r="755" spans="1:42" x14ac:dyDescent="0.45">
      <c r="A755" t="s">
        <v>971</v>
      </c>
      <c r="B755" t="s">
        <v>52</v>
      </c>
      <c r="C755">
        <v>105</v>
      </c>
      <c r="D755">
        <v>394</v>
      </c>
      <c r="E755">
        <v>363</v>
      </c>
      <c r="F755">
        <v>95</v>
      </c>
      <c r="G755">
        <v>70</v>
      </c>
      <c r="H755">
        <v>20</v>
      </c>
      <c r="I755">
        <v>2</v>
      </c>
      <c r="J755">
        <v>3</v>
      </c>
      <c r="K755">
        <v>39</v>
      </c>
      <c r="L755">
        <v>36</v>
      </c>
      <c r="M755">
        <v>22</v>
      </c>
      <c r="N755">
        <v>1</v>
      </c>
      <c r="O755">
        <v>51</v>
      </c>
      <c r="P755">
        <v>3</v>
      </c>
      <c r="Q755">
        <v>3</v>
      </c>
      <c r="R755">
        <v>3</v>
      </c>
      <c r="S755">
        <v>7</v>
      </c>
      <c r="T755">
        <v>7</v>
      </c>
      <c r="U755">
        <v>2</v>
      </c>
      <c r="V755">
        <v>0.261708</v>
      </c>
      <c r="W755">
        <v>5.5837600000000001E-2</v>
      </c>
      <c r="X755">
        <v>0.129442</v>
      </c>
      <c r="Y755">
        <v>0.43137300000000001</v>
      </c>
      <c r="Z755">
        <v>0.30690499999999998</v>
      </c>
      <c r="AA755">
        <v>0.35261700000000001</v>
      </c>
      <c r="AB755">
        <v>0.28870499999999999</v>
      </c>
      <c r="AC755">
        <v>0.65952200000000005</v>
      </c>
      <c r="AD755">
        <v>9.0909100000000007E-2</v>
      </c>
      <c r="AE755">
        <v>4.7643300000000002</v>
      </c>
      <c r="AF755">
        <v>0.29487200000000002</v>
      </c>
      <c r="AH755">
        <v>-0.168438</v>
      </c>
      <c r="AI755">
        <v>38.298000000000002</v>
      </c>
      <c r="AJ755">
        <v>-9.7086299999999994</v>
      </c>
      <c r="AK755">
        <v>78.4499</v>
      </c>
      <c r="AL755">
        <v>-0.168438</v>
      </c>
      <c r="AM755">
        <v>-2.7</v>
      </c>
      <c r="AN755">
        <v>-10.687186926603299</v>
      </c>
      <c r="AO755">
        <v>1.6430332660675</v>
      </c>
      <c r="AP755">
        <v>0.436718</v>
      </c>
    </row>
    <row r="756" spans="1:42" x14ac:dyDescent="0.45">
      <c r="A756" t="s">
        <v>972</v>
      </c>
      <c r="C756">
        <v>55</v>
      </c>
      <c r="D756">
        <v>193</v>
      </c>
      <c r="E756">
        <v>173</v>
      </c>
      <c r="F756">
        <v>37</v>
      </c>
      <c r="G756">
        <v>25</v>
      </c>
      <c r="H756">
        <v>9</v>
      </c>
      <c r="I756">
        <v>0</v>
      </c>
      <c r="J756">
        <v>3</v>
      </c>
      <c r="K756">
        <v>16</v>
      </c>
      <c r="L756">
        <v>22</v>
      </c>
      <c r="M756">
        <v>14</v>
      </c>
      <c r="N756">
        <v>0</v>
      </c>
      <c r="O756">
        <v>53</v>
      </c>
      <c r="P756">
        <v>6</v>
      </c>
      <c r="Q756">
        <v>0</v>
      </c>
      <c r="R756">
        <v>0</v>
      </c>
      <c r="S756">
        <v>5</v>
      </c>
      <c r="T756">
        <v>0</v>
      </c>
      <c r="U756">
        <v>1</v>
      </c>
      <c r="V756">
        <v>0.21387300000000001</v>
      </c>
      <c r="W756">
        <v>7.2538900000000003E-2</v>
      </c>
      <c r="X756">
        <v>0.27461099999999999</v>
      </c>
      <c r="Y756">
        <v>0.26415100000000002</v>
      </c>
      <c r="Z756">
        <v>0.29533700000000002</v>
      </c>
      <c r="AA756">
        <v>0.31791900000000001</v>
      </c>
      <c r="AB756">
        <v>0.27651900000000001</v>
      </c>
      <c r="AC756">
        <v>0.61325600000000002</v>
      </c>
      <c r="AD756">
        <v>0.104046</v>
      </c>
      <c r="AE756">
        <v>1.6395900000000001</v>
      </c>
      <c r="AF756">
        <v>0.29059800000000002</v>
      </c>
      <c r="AH756">
        <v>-0.76880899999999996</v>
      </c>
      <c r="AI756">
        <v>16.806999999999999</v>
      </c>
      <c r="AJ756">
        <v>-6.7088900000000002</v>
      </c>
      <c r="AK756">
        <v>77.285200000000003</v>
      </c>
      <c r="AL756">
        <v>-0.76880899999999996</v>
      </c>
      <c r="AM756">
        <v>0.3</v>
      </c>
      <c r="AN756">
        <v>-6.0217039585113499</v>
      </c>
      <c r="AO756">
        <v>3.8457084298133801</v>
      </c>
      <c r="AP756">
        <v>0.43667800000000001</v>
      </c>
    </row>
    <row r="757" spans="1:42" x14ac:dyDescent="0.45">
      <c r="A757" t="s">
        <v>973</v>
      </c>
      <c r="B757" t="s">
        <v>141</v>
      </c>
      <c r="C757">
        <v>49</v>
      </c>
      <c r="D757">
        <v>183</v>
      </c>
      <c r="E757">
        <v>168</v>
      </c>
      <c r="F757">
        <v>40</v>
      </c>
      <c r="G757">
        <v>27</v>
      </c>
      <c r="H757">
        <v>9</v>
      </c>
      <c r="I757">
        <v>1</v>
      </c>
      <c r="J757">
        <v>3</v>
      </c>
      <c r="K757">
        <v>21</v>
      </c>
      <c r="L757">
        <v>19</v>
      </c>
      <c r="M757">
        <v>13</v>
      </c>
      <c r="N757">
        <v>0</v>
      </c>
      <c r="O757">
        <v>41</v>
      </c>
      <c r="P757">
        <v>1</v>
      </c>
      <c r="Q757">
        <v>1</v>
      </c>
      <c r="R757">
        <v>0</v>
      </c>
      <c r="S757">
        <v>4</v>
      </c>
      <c r="T757">
        <v>0</v>
      </c>
      <c r="U757">
        <v>1</v>
      </c>
      <c r="V757">
        <v>0.238095</v>
      </c>
      <c r="W757">
        <v>7.1038299999999999E-2</v>
      </c>
      <c r="X757">
        <v>0.22404399999999999</v>
      </c>
      <c r="Y757">
        <v>0.31707299999999999</v>
      </c>
      <c r="Z757">
        <v>0.29508200000000001</v>
      </c>
      <c r="AA757">
        <v>0.35714299999999999</v>
      </c>
      <c r="AB757">
        <v>0.28620899999999999</v>
      </c>
      <c r="AC757">
        <v>0.65222500000000005</v>
      </c>
      <c r="AD757">
        <v>0.119048</v>
      </c>
      <c r="AE757">
        <v>3.4396900000000001</v>
      </c>
      <c r="AF757">
        <v>0.29599999999999999</v>
      </c>
      <c r="AH757">
        <v>-0.73798799999999998</v>
      </c>
      <c r="AI757">
        <v>17.408899999999999</v>
      </c>
      <c r="AJ757">
        <v>-4.88863</v>
      </c>
      <c r="AK757">
        <v>79.34</v>
      </c>
      <c r="AL757">
        <v>-0.73798799999999998</v>
      </c>
      <c r="AM757">
        <v>0.2</v>
      </c>
      <c r="AN757">
        <v>-5.4218064546585003</v>
      </c>
      <c r="AO757">
        <v>3.5619928389787598</v>
      </c>
      <c r="AP757">
        <v>0.43626999999999999</v>
      </c>
    </row>
    <row r="758" spans="1:42" x14ac:dyDescent="0.45">
      <c r="A758" t="s">
        <v>974</v>
      </c>
      <c r="C758">
        <v>100</v>
      </c>
      <c r="D758">
        <v>351</v>
      </c>
      <c r="E758">
        <v>324</v>
      </c>
      <c r="F758">
        <v>82</v>
      </c>
      <c r="G758">
        <v>53</v>
      </c>
      <c r="H758">
        <v>18</v>
      </c>
      <c r="I758">
        <v>1</v>
      </c>
      <c r="J758">
        <v>10</v>
      </c>
      <c r="K758">
        <v>39</v>
      </c>
      <c r="L758">
        <v>39</v>
      </c>
      <c r="M758">
        <v>22</v>
      </c>
      <c r="N758">
        <v>1</v>
      </c>
      <c r="O758">
        <v>72</v>
      </c>
      <c r="P758">
        <v>2</v>
      </c>
      <c r="Q758">
        <v>3</v>
      </c>
      <c r="R758">
        <v>0</v>
      </c>
      <c r="S758">
        <v>7</v>
      </c>
      <c r="T758">
        <v>3</v>
      </c>
      <c r="U758">
        <v>1</v>
      </c>
      <c r="V758">
        <v>0.25308599999999998</v>
      </c>
      <c r="W758">
        <v>6.26781E-2</v>
      </c>
      <c r="X758">
        <v>0.205128</v>
      </c>
      <c r="Y758">
        <v>0.30555599999999999</v>
      </c>
      <c r="Z758">
        <v>0.30199399999999998</v>
      </c>
      <c r="AA758">
        <v>0.40740700000000002</v>
      </c>
      <c r="AB758">
        <v>0.30525099999999999</v>
      </c>
      <c r="AC758">
        <v>0.70940199999999998</v>
      </c>
      <c r="AD758">
        <v>0.15432100000000001</v>
      </c>
      <c r="AE758">
        <v>3.8149799999999998</v>
      </c>
      <c r="AF758">
        <v>0.29387799999999997</v>
      </c>
      <c r="AH758">
        <v>-0.407667</v>
      </c>
      <c r="AI758">
        <v>38.941699999999997</v>
      </c>
      <c r="AJ758">
        <v>-3.8255699999999999</v>
      </c>
      <c r="AK758">
        <v>93.5197</v>
      </c>
      <c r="AL758">
        <v>-0.407667</v>
      </c>
      <c r="AM758">
        <v>-0.5</v>
      </c>
      <c r="AN758">
        <v>-3.2255416214466002</v>
      </c>
      <c r="AO758">
        <v>-4.3690476417541504</v>
      </c>
      <c r="AP758">
        <v>0.43517699999999998</v>
      </c>
    </row>
    <row r="759" spans="1:42" x14ac:dyDescent="0.45">
      <c r="A759" t="s">
        <v>975</v>
      </c>
      <c r="B759" t="s">
        <v>104</v>
      </c>
      <c r="C759">
        <v>99</v>
      </c>
      <c r="D759">
        <v>323</v>
      </c>
      <c r="E759">
        <v>298</v>
      </c>
      <c r="F759">
        <v>78</v>
      </c>
      <c r="G759">
        <v>50</v>
      </c>
      <c r="H759">
        <v>17</v>
      </c>
      <c r="I759">
        <v>3</v>
      </c>
      <c r="J759">
        <v>8</v>
      </c>
      <c r="K759">
        <v>42</v>
      </c>
      <c r="L759">
        <v>33</v>
      </c>
      <c r="M759">
        <v>15</v>
      </c>
      <c r="N759">
        <v>0</v>
      </c>
      <c r="O759">
        <v>68</v>
      </c>
      <c r="P759">
        <v>5</v>
      </c>
      <c r="Q759">
        <v>3</v>
      </c>
      <c r="R759">
        <v>2</v>
      </c>
      <c r="S759">
        <v>7</v>
      </c>
      <c r="T759">
        <v>6</v>
      </c>
      <c r="U759">
        <v>3</v>
      </c>
      <c r="V759">
        <v>0.26174500000000001</v>
      </c>
      <c r="W759">
        <v>4.6439599999999998E-2</v>
      </c>
      <c r="X759">
        <v>0.21052599999999999</v>
      </c>
      <c r="Y759">
        <v>0.22058800000000001</v>
      </c>
      <c r="Z759">
        <v>0.30529600000000001</v>
      </c>
      <c r="AA759">
        <v>0.41946299999999997</v>
      </c>
      <c r="AB759">
        <v>0.31177199999999999</v>
      </c>
      <c r="AC759">
        <v>0.72475900000000004</v>
      </c>
      <c r="AD759">
        <v>0.157718</v>
      </c>
      <c r="AE759">
        <v>5.9359299999999999</v>
      </c>
      <c r="AF759">
        <v>0.31111100000000003</v>
      </c>
      <c r="AH759">
        <v>-0.60559300000000005</v>
      </c>
      <c r="AI759">
        <v>37.584400000000002</v>
      </c>
      <c r="AJ759">
        <v>-1.77128</v>
      </c>
      <c r="AK759">
        <v>93.690100000000001</v>
      </c>
      <c r="AL759">
        <v>-0.60559300000000005</v>
      </c>
      <c r="AM759">
        <v>-4.7</v>
      </c>
      <c r="AN759">
        <v>-3.1304815411567599</v>
      </c>
      <c r="AO759">
        <v>-3.5131978988647399</v>
      </c>
      <c r="AP759">
        <v>0.43487199999999998</v>
      </c>
    </row>
    <row r="760" spans="1:42" x14ac:dyDescent="0.45">
      <c r="A760" t="s">
        <v>976</v>
      </c>
      <c r="C760">
        <v>91</v>
      </c>
      <c r="D760">
        <v>341</v>
      </c>
      <c r="E760">
        <v>303</v>
      </c>
      <c r="F760">
        <v>67</v>
      </c>
      <c r="G760">
        <v>41</v>
      </c>
      <c r="H760">
        <v>13</v>
      </c>
      <c r="I760">
        <v>1</v>
      </c>
      <c r="J760">
        <v>12</v>
      </c>
      <c r="K760">
        <v>45</v>
      </c>
      <c r="L760">
        <v>38</v>
      </c>
      <c r="M760">
        <v>33</v>
      </c>
      <c r="N760">
        <v>3</v>
      </c>
      <c r="O760">
        <v>98</v>
      </c>
      <c r="P760">
        <v>3</v>
      </c>
      <c r="Q760">
        <v>1</v>
      </c>
      <c r="R760">
        <v>1</v>
      </c>
      <c r="S760">
        <v>4</v>
      </c>
      <c r="T760">
        <v>3</v>
      </c>
      <c r="U760">
        <v>1</v>
      </c>
      <c r="V760">
        <v>0.22112200000000001</v>
      </c>
      <c r="W760">
        <v>9.6774200000000005E-2</v>
      </c>
      <c r="X760">
        <v>0.28738999999999998</v>
      </c>
      <c r="Y760">
        <v>0.33673500000000001</v>
      </c>
      <c r="Z760">
        <v>0.30294100000000002</v>
      </c>
      <c r="AA760">
        <v>0.38943899999999998</v>
      </c>
      <c r="AB760">
        <v>0.29977999999999999</v>
      </c>
      <c r="AC760">
        <v>0.69238</v>
      </c>
      <c r="AD760">
        <v>0.16831699999999999</v>
      </c>
      <c r="AE760">
        <v>4.2477</v>
      </c>
      <c r="AF760">
        <v>0.28350500000000001</v>
      </c>
      <c r="AH760">
        <v>-0.39225700000000002</v>
      </c>
      <c r="AI760">
        <v>36.282899999999998</v>
      </c>
      <c r="AJ760">
        <v>-5.2659200000000004</v>
      </c>
      <c r="AK760">
        <v>88.540599999999998</v>
      </c>
      <c r="AL760">
        <v>-0.39225700000000002</v>
      </c>
      <c r="AM760">
        <v>-3.4</v>
      </c>
      <c r="AN760">
        <v>-5.0744294822215998</v>
      </c>
      <c r="AO760">
        <v>-2.14706063270568</v>
      </c>
      <c r="AP760">
        <v>0.434809</v>
      </c>
    </row>
    <row r="761" spans="1:42" x14ac:dyDescent="0.45">
      <c r="A761" t="s">
        <v>977</v>
      </c>
      <c r="C761">
        <v>93</v>
      </c>
      <c r="D761">
        <v>289</v>
      </c>
      <c r="E761">
        <v>270</v>
      </c>
      <c r="F761">
        <v>65</v>
      </c>
      <c r="G761">
        <v>41</v>
      </c>
      <c r="H761">
        <v>12</v>
      </c>
      <c r="I761">
        <v>1</v>
      </c>
      <c r="J761">
        <v>11</v>
      </c>
      <c r="K761">
        <v>40</v>
      </c>
      <c r="L761">
        <v>35</v>
      </c>
      <c r="M761">
        <v>13</v>
      </c>
      <c r="N761">
        <v>0</v>
      </c>
      <c r="O761">
        <v>62</v>
      </c>
      <c r="P761">
        <v>4</v>
      </c>
      <c r="Q761">
        <v>2</v>
      </c>
      <c r="R761">
        <v>0</v>
      </c>
      <c r="S761">
        <v>5</v>
      </c>
      <c r="T761">
        <v>5</v>
      </c>
      <c r="U761">
        <v>2</v>
      </c>
      <c r="V761">
        <v>0.24074100000000001</v>
      </c>
      <c r="W761">
        <v>4.49827E-2</v>
      </c>
      <c r="X761">
        <v>0.214533</v>
      </c>
      <c r="Y761">
        <v>0.209677</v>
      </c>
      <c r="Z761">
        <v>0.28373700000000002</v>
      </c>
      <c r="AA761">
        <v>0.41481499999999999</v>
      </c>
      <c r="AB761">
        <v>0.29990899999999998</v>
      </c>
      <c r="AC761">
        <v>0.69855199999999995</v>
      </c>
      <c r="AD761">
        <v>0.17407400000000001</v>
      </c>
      <c r="AE761">
        <v>5.2231100000000001</v>
      </c>
      <c r="AF761">
        <v>0.27135700000000001</v>
      </c>
      <c r="AH761">
        <v>-0.29105300000000001</v>
      </c>
      <c r="AI761">
        <v>30.780999999999999</v>
      </c>
      <c r="AJ761">
        <v>-4.4319600000000001</v>
      </c>
      <c r="AK761">
        <v>87.92</v>
      </c>
      <c r="AL761">
        <v>-0.29105300000000001</v>
      </c>
      <c r="AM761">
        <v>2.2000000000000002</v>
      </c>
      <c r="AN761">
        <v>-4.4741534590721104</v>
      </c>
      <c r="AO761">
        <v>-0.98562598228454501</v>
      </c>
      <c r="AP761">
        <v>0.43436599999999997</v>
      </c>
    </row>
    <row r="762" spans="1:42" x14ac:dyDescent="0.45">
      <c r="A762" t="s">
        <v>978</v>
      </c>
      <c r="B762" t="s">
        <v>52</v>
      </c>
      <c r="C762">
        <v>111</v>
      </c>
      <c r="D762">
        <v>472</v>
      </c>
      <c r="E762">
        <v>430</v>
      </c>
      <c r="F762">
        <v>97</v>
      </c>
      <c r="G762">
        <v>68</v>
      </c>
      <c r="H762">
        <v>18</v>
      </c>
      <c r="I762">
        <v>2</v>
      </c>
      <c r="J762">
        <v>9</v>
      </c>
      <c r="K762">
        <v>48</v>
      </c>
      <c r="L762">
        <v>44</v>
      </c>
      <c r="M762">
        <v>37</v>
      </c>
      <c r="N762">
        <v>0</v>
      </c>
      <c r="O762">
        <v>128</v>
      </c>
      <c r="P762">
        <v>2</v>
      </c>
      <c r="Q762">
        <v>3</v>
      </c>
      <c r="R762">
        <v>0</v>
      </c>
      <c r="S762">
        <v>7</v>
      </c>
      <c r="T762">
        <v>6</v>
      </c>
      <c r="U762">
        <v>4</v>
      </c>
      <c r="V762">
        <v>0.225581</v>
      </c>
      <c r="W762">
        <v>7.8389799999999996E-2</v>
      </c>
      <c r="X762">
        <v>0.27118599999999998</v>
      </c>
      <c r="Y762">
        <v>0.28906199999999999</v>
      </c>
      <c r="Z762">
        <v>0.288136</v>
      </c>
      <c r="AA762">
        <v>0.33953499999999998</v>
      </c>
      <c r="AB762">
        <v>0.27706599999999998</v>
      </c>
      <c r="AC762">
        <v>0.62766999999999995</v>
      </c>
      <c r="AD762">
        <v>0.113953</v>
      </c>
      <c r="AE762">
        <v>4.1227799999999997</v>
      </c>
      <c r="AF762">
        <v>0.29729699999999998</v>
      </c>
      <c r="AH762">
        <v>-1.3127599999999999</v>
      </c>
      <c r="AI762">
        <v>41.317599999999999</v>
      </c>
      <c r="AJ762">
        <v>-16.192900000000002</v>
      </c>
      <c r="AK762">
        <v>70.6477</v>
      </c>
      <c r="AL762">
        <v>-1.3127599999999999</v>
      </c>
      <c r="AM762">
        <v>5</v>
      </c>
      <c r="AN762">
        <v>-18.4761590957641</v>
      </c>
      <c r="AO762">
        <v>6.73427391052246</v>
      </c>
      <c r="AP762">
        <v>0.43270500000000001</v>
      </c>
    </row>
    <row r="763" spans="1:42" x14ac:dyDescent="0.45">
      <c r="A763" t="s">
        <v>979</v>
      </c>
      <c r="B763" t="s">
        <v>23</v>
      </c>
      <c r="C763">
        <v>103</v>
      </c>
      <c r="D763">
        <v>441</v>
      </c>
      <c r="E763">
        <v>393</v>
      </c>
      <c r="F763">
        <v>85</v>
      </c>
      <c r="G763">
        <v>57</v>
      </c>
      <c r="H763">
        <v>13</v>
      </c>
      <c r="I763">
        <v>7</v>
      </c>
      <c r="J763">
        <v>8</v>
      </c>
      <c r="K763">
        <v>48</v>
      </c>
      <c r="L763">
        <v>52</v>
      </c>
      <c r="M763">
        <v>41</v>
      </c>
      <c r="N763">
        <v>0</v>
      </c>
      <c r="O763">
        <v>148</v>
      </c>
      <c r="P763">
        <v>5</v>
      </c>
      <c r="Q763">
        <v>0</v>
      </c>
      <c r="R763">
        <v>2</v>
      </c>
      <c r="S763">
        <v>4</v>
      </c>
      <c r="T763">
        <v>19</v>
      </c>
      <c r="U763">
        <v>5</v>
      </c>
      <c r="V763">
        <v>0.21628500000000001</v>
      </c>
      <c r="W763">
        <v>9.2970499999999998E-2</v>
      </c>
      <c r="X763">
        <v>0.33560099999999998</v>
      </c>
      <c r="Y763">
        <v>0.27702700000000002</v>
      </c>
      <c r="Z763">
        <v>0.29840499999999998</v>
      </c>
      <c r="AA763">
        <v>0.34605599999999997</v>
      </c>
      <c r="AB763">
        <v>0.286219</v>
      </c>
      <c r="AC763">
        <v>0.64446099999999995</v>
      </c>
      <c r="AD763">
        <v>0.129771</v>
      </c>
      <c r="AE763">
        <v>7.3988899999999997</v>
      </c>
      <c r="AF763">
        <v>0.32489499999999999</v>
      </c>
      <c r="AH763">
        <v>0.89598199999999995</v>
      </c>
      <c r="AI763">
        <v>41.956400000000002</v>
      </c>
      <c r="AJ763">
        <v>-11.776899999999999</v>
      </c>
      <c r="AK763">
        <v>75.598399999999998</v>
      </c>
      <c r="AL763">
        <v>0.89598199999999995</v>
      </c>
      <c r="AM763">
        <v>0.1</v>
      </c>
      <c r="AN763">
        <v>-12.435401618480601</v>
      </c>
      <c r="AO763">
        <v>1.72037038952112</v>
      </c>
      <c r="AP763">
        <v>0.42978100000000002</v>
      </c>
    </row>
    <row r="764" spans="1:42" x14ac:dyDescent="0.45">
      <c r="A764" t="s">
        <v>980</v>
      </c>
      <c r="B764" t="s">
        <v>113</v>
      </c>
      <c r="C764">
        <v>60</v>
      </c>
      <c r="D764">
        <v>249</v>
      </c>
      <c r="E764">
        <v>231</v>
      </c>
      <c r="F764">
        <v>55</v>
      </c>
      <c r="G764">
        <v>33</v>
      </c>
      <c r="H764">
        <v>16</v>
      </c>
      <c r="I764">
        <v>2</v>
      </c>
      <c r="J764">
        <v>4</v>
      </c>
      <c r="K764">
        <v>27</v>
      </c>
      <c r="L764">
        <v>28</v>
      </c>
      <c r="M764">
        <v>13</v>
      </c>
      <c r="N764">
        <v>0</v>
      </c>
      <c r="O764">
        <v>59</v>
      </c>
      <c r="P764">
        <v>4</v>
      </c>
      <c r="Q764">
        <v>1</v>
      </c>
      <c r="R764">
        <v>0</v>
      </c>
      <c r="S764">
        <v>8</v>
      </c>
      <c r="T764">
        <v>1</v>
      </c>
      <c r="U764">
        <v>1</v>
      </c>
      <c r="V764">
        <v>0.238095</v>
      </c>
      <c r="W764">
        <v>5.22088E-2</v>
      </c>
      <c r="X764">
        <v>0.23694799999999999</v>
      </c>
      <c r="Y764">
        <v>0.22033900000000001</v>
      </c>
      <c r="Z764">
        <v>0.289157</v>
      </c>
      <c r="AA764">
        <v>0.37662299999999999</v>
      </c>
      <c r="AB764">
        <v>0.28967399999999999</v>
      </c>
      <c r="AC764">
        <v>0.66578000000000004</v>
      </c>
      <c r="AD764">
        <v>0.13852800000000001</v>
      </c>
      <c r="AE764">
        <v>4.1542700000000004</v>
      </c>
      <c r="AF764">
        <v>0.30177500000000002</v>
      </c>
      <c r="AH764">
        <v>-0.60733400000000004</v>
      </c>
      <c r="AI764">
        <v>24.404</v>
      </c>
      <c r="AJ764">
        <v>-5.9352299999999998</v>
      </c>
      <c r="AK764">
        <v>86.402799999999999</v>
      </c>
      <c r="AL764">
        <v>-0.60733400000000004</v>
      </c>
      <c r="AM764">
        <v>-0.4</v>
      </c>
      <c r="AN764">
        <v>-4.6640997529029802</v>
      </c>
      <c r="AO764">
        <v>0.51490297913551297</v>
      </c>
      <c r="AP764">
        <v>0.42957899999999999</v>
      </c>
    </row>
    <row r="765" spans="1:42" x14ac:dyDescent="0.45">
      <c r="A765" t="s">
        <v>981</v>
      </c>
      <c r="B765" t="s">
        <v>63</v>
      </c>
      <c r="C765">
        <v>86</v>
      </c>
      <c r="D765">
        <v>287</v>
      </c>
      <c r="E765">
        <v>266</v>
      </c>
      <c r="F765">
        <v>64</v>
      </c>
      <c r="G765">
        <v>41</v>
      </c>
      <c r="H765">
        <v>16</v>
      </c>
      <c r="I765">
        <v>0</v>
      </c>
      <c r="J765">
        <v>7</v>
      </c>
      <c r="K765">
        <v>32</v>
      </c>
      <c r="L765">
        <v>30</v>
      </c>
      <c r="M765">
        <v>14</v>
      </c>
      <c r="N765">
        <v>1</v>
      </c>
      <c r="O765">
        <v>63</v>
      </c>
      <c r="P765">
        <v>4</v>
      </c>
      <c r="Q765">
        <v>2</v>
      </c>
      <c r="R765">
        <v>1</v>
      </c>
      <c r="S765">
        <v>6</v>
      </c>
      <c r="T765">
        <v>2</v>
      </c>
      <c r="U765">
        <v>2</v>
      </c>
      <c r="V765">
        <v>0.24060200000000001</v>
      </c>
      <c r="W765">
        <v>4.8780499999999997E-2</v>
      </c>
      <c r="X765">
        <v>0.21951200000000001</v>
      </c>
      <c r="Y765">
        <v>0.222222</v>
      </c>
      <c r="Z765">
        <v>0.286713</v>
      </c>
      <c r="AA765">
        <v>0.37969900000000001</v>
      </c>
      <c r="AB765">
        <v>0.28794199999999998</v>
      </c>
      <c r="AC765">
        <v>0.66641300000000003</v>
      </c>
      <c r="AD765">
        <v>0.139098</v>
      </c>
      <c r="AE765">
        <v>2.8761100000000002</v>
      </c>
      <c r="AF765">
        <v>0.287879</v>
      </c>
      <c r="AH765">
        <v>-0.89105299999999998</v>
      </c>
      <c r="AI765">
        <v>27.715599999999998</v>
      </c>
      <c r="AJ765">
        <v>-7.25366</v>
      </c>
      <c r="AK765">
        <v>77.938100000000006</v>
      </c>
      <c r="AL765">
        <v>-0.89105299999999998</v>
      </c>
      <c r="AM765">
        <v>2.2000000000000002</v>
      </c>
      <c r="AN765">
        <v>-8.7351518273353506</v>
      </c>
      <c r="AO765">
        <v>3.2545268535614</v>
      </c>
      <c r="AP765">
        <v>0.42854199999999998</v>
      </c>
    </row>
    <row r="766" spans="1:42" x14ac:dyDescent="0.45">
      <c r="A766" t="s">
        <v>982</v>
      </c>
      <c r="C766">
        <v>111</v>
      </c>
      <c r="D766">
        <v>453</v>
      </c>
      <c r="E766">
        <v>413</v>
      </c>
      <c r="F766">
        <v>93</v>
      </c>
      <c r="G766">
        <v>53</v>
      </c>
      <c r="H766">
        <v>22</v>
      </c>
      <c r="I766">
        <v>3</v>
      </c>
      <c r="J766">
        <v>15</v>
      </c>
      <c r="K766">
        <v>54</v>
      </c>
      <c r="L766">
        <v>57</v>
      </c>
      <c r="M766">
        <v>36</v>
      </c>
      <c r="N766">
        <v>1</v>
      </c>
      <c r="O766">
        <v>135</v>
      </c>
      <c r="P766">
        <v>3</v>
      </c>
      <c r="Q766">
        <v>1</v>
      </c>
      <c r="R766">
        <v>0</v>
      </c>
      <c r="S766">
        <v>10</v>
      </c>
      <c r="T766">
        <v>5</v>
      </c>
      <c r="U766">
        <v>1</v>
      </c>
      <c r="V766">
        <v>0.22518199999999999</v>
      </c>
      <c r="W766">
        <v>7.9470200000000005E-2</v>
      </c>
      <c r="X766">
        <v>0.29801299999999997</v>
      </c>
      <c r="Y766">
        <v>0.26666699999999999</v>
      </c>
      <c r="Z766">
        <v>0.29139100000000001</v>
      </c>
      <c r="AA766">
        <v>0.40193699999999999</v>
      </c>
      <c r="AB766">
        <v>0.29964600000000002</v>
      </c>
      <c r="AC766">
        <v>0.69332800000000006</v>
      </c>
      <c r="AD766">
        <v>0.176755</v>
      </c>
      <c r="AE766">
        <v>5.1593400000000003</v>
      </c>
      <c r="AF766">
        <v>0.29545500000000002</v>
      </c>
      <c r="AH766">
        <v>-0.12324400000000001</v>
      </c>
      <c r="AI766">
        <v>48.1492</v>
      </c>
      <c r="AJ766">
        <v>-7.0461999999999998</v>
      </c>
      <c r="AK766">
        <v>89.591200000000001</v>
      </c>
      <c r="AL766">
        <v>-0.12324400000000001</v>
      </c>
      <c r="AM766">
        <v>3</v>
      </c>
      <c r="AN766">
        <v>-5.7730088159441904</v>
      </c>
      <c r="AO766">
        <v>-5.3223104476928702</v>
      </c>
      <c r="AP766">
        <v>0.42784800000000001</v>
      </c>
    </row>
    <row r="767" spans="1:42" x14ac:dyDescent="0.45">
      <c r="A767" t="s">
        <v>983</v>
      </c>
      <c r="B767" t="s">
        <v>101</v>
      </c>
      <c r="C767">
        <v>74</v>
      </c>
      <c r="D767">
        <v>316</v>
      </c>
      <c r="E767">
        <v>297</v>
      </c>
      <c r="F767">
        <v>73</v>
      </c>
      <c r="G767">
        <v>56</v>
      </c>
      <c r="H767">
        <v>12</v>
      </c>
      <c r="I767">
        <v>2</v>
      </c>
      <c r="J767">
        <v>3</v>
      </c>
      <c r="K767">
        <v>26</v>
      </c>
      <c r="L767">
        <v>28</v>
      </c>
      <c r="M767">
        <v>14</v>
      </c>
      <c r="N767">
        <v>0</v>
      </c>
      <c r="O767">
        <v>55</v>
      </c>
      <c r="P767">
        <v>4</v>
      </c>
      <c r="Q767">
        <v>1</v>
      </c>
      <c r="R767">
        <v>0</v>
      </c>
      <c r="S767">
        <v>14</v>
      </c>
      <c r="T767">
        <v>1</v>
      </c>
      <c r="U767">
        <v>1</v>
      </c>
      <c r="V767">
        <v>0.24579100000000001</v>
      </c>
      <c r="W767">
        <v>4.4303799999999997E-2</v>
      </c>
      <c r="X767">
        <v>0.17405100000000001</v>
      </c>
      <c r="Y767">
        <v>0.25454500000000002</v>
      </c>
      <c r="Z767">
        <v>0.28797499999999998</v>
      </c>
      <c r="AA767">
        <v>0.32996599999999998</v>
      </c>
      <c r="AB767">
        <v>0.27260699999999999</v>
      </c>
      <c r="AC767">
        <v>0.61794099999999996</v>
      </c>
      <c r="AD767">
        <v>8.4175100000000003E-2</v>
      </c>
      <c r="AE767">
        <v>3.2084600000000001</v>
      </c>
      <c r="AF767">
        <v>0.29166700000000001</v>
      </c>
      <c r="AH767">
        <v>-0.79225699999999999</v>
      </c>
      <c r="AI767">
        <v>26.491499999999998</v>
      </c>
      <c r="AJ767">
        <v>-12.011200000000001</v>
      </c>
      <c r="AK767">
        <v>71.635599999999997</v>
      </c>
      <c r="AL767">
        <v>-0.79225699999999999</v>
      </c>
      <c r="AM767">
        <v>-0.4</v>
      </c>
      <c r="AN767">
        <v>-11.896252512931801</v>
      </c>
      <c r="AO767">
        <v>5.4054084718227298</v>
      </c>
      <c r="AP767">
        <v>0.42632999999999999</v>
      </c>
    </row>
    <row r="768" spans="1:42" x14ac:dyDescent="0.45">
      <c r="A768" t="s">
        <v>984</v>
      </c>
      <c r="B768" t="s">
        <v>40</v>
      </c>
      <c r="C768">
        <v>119</v>
      </c>
      <c r="D768">
        <v>522</v>
      </c>
      <c r="E768">
        <v>467</v>
      </c>
      <c r="F768">
        <v>105</v>
      </c>
      <c r="G768">
        <v>71</v>
      </c>
      <c r="H768">
        <v>20</v>
      </c>
      <c r="I768">
        <v>2</v>
      </c>
      <c r="J768">
        <v>12</v>
      </c>
      <c r="K768">
        <v>63</v>
      </c>
      <c r="L768">
        <v>58</v>
      </c>
      <c r="M768">
        <v>44</v>
      </c>
      <c r="N768">
        <v>2</v>
      </c>
      <c r="O768">
        <v>117</v>
      </c>
      <c r="P768">
        <v>8</v>
      </c>
      <c r="Q768">
        <v>3</v>
      </c>
      <c r="R768">
        <v>0</v>
      </c>
      <c r="S768">
        <v>9</v>
      </c>
      <c r="T768">
        <v>7</v>
      </c>
      <c r="U768">
        <v>4</v>
      </c>
      <c r="V768">
        <v>0.22483900000000001</v>
      </c>
      <c r="W768">
        <v>8.4291199999999997E-2</v>
      </c>
      <c r="X768">
        <v>0.224138</v>
      </c>
      <c r="Y768">
        <v>0.37606800000000001</v>
      </c>
      <c r="Z768">
        <v>0.30076599999999998</v>
      </c>
      <c r="AA768">
        <v>0.35331899999999999</v>
      </c>
      <c r="AB768">
        <v>0.28799599999999997</v>
      </c>
      <c r="AC768">
        <v>0.65408500000000003</v>
      </c>
      <c r="AD768">
        <v>0.12848000000000001</v>
      </c>
      <c r="AE768">
        <v>4.6177900000000003</v>
      </c>
      <c r="AF768">
        <v>0.272727</v>
      </c>
      <c r="AH768">
        <v>-1.2206300000000001</v>
      </c>
      <c r="AI768">
        <v>50.433</v>
      </c>
      <c r="AJ768">
        <v>-13.169700000000001</v>
      </c>
      <c r="AK768">
        <v>82.759299999999996</v>
      </c>
      <c r="AL768">
        <v>-1.2206300000000001</v>
      </c>
      <c r="AM768">
        <v>-3.1</v>
      </c>
      <c r="AN768">
        <v>-12.3698554039001</v>
      </c>
      <c r="AO768">
        <v>-1.1820105314254701</v>
      </c>
      <c r="AP768">
        <v>0.42208899999999999</v>
      </c>
    </row>
    <row r="769" spans="1:42" x14ac:dyDescent="0.45">
      <c r="A769" t="s">
        <v>985</v>
      </c>
      <c r="B769" t="s">
        <v>58</v>
      </c>
      <c r="C769">
        <v>104</v>
      </c>
      <c r="D769">
        <v>424</v>
      </c>
      <c r="E769">
        <v>370</v>
      </c>
      <c r="F769">
        <v>82</v>
      </c>
      <c r="G769">
        <v>55</v>
      </c>
      <c r="H769">
        <v>17</v>
      </c>
      <c r="I769">
        <v>3</v>
      </c>
      <c r="J769">
        <v>7</v>
      </c>
      <c r="K769">
        <v>53</v>
      </c>
      <c r="L769">
        <v>42</v>
      </c>
      <c r="M769">
        <v>46</v>
      </c>
      <c r="N769">
        <v>0</v>
      </c>
      <c r="O769">
        <v>106</v>
      </c>
      <c r="P769">
        <v>4</v>
      </c>
      <c r="Q769">
        <v>4</v>
      </c>
      <c r="R769">
        <v>0</v>
      </c>
      <c r="S769">
        <v>4</v>
      </c>
      <c r="T769">
        <v>3</v>
      </c>
      <c r="U769">
        <v>1</v>
      </c>
      <c r="V769">
        <v>0.22162200000000001</v>
      </c>
      <c r="W769">
        <v>0.108491</v>
      </c>
      <c r="X769">
        <v>0.25</v>
      </c>
      <c r="Y769">
        <v>0.43396200000000001</v>
      </c>
      <c r="Z769">
        <v>0.31132100000000001</v>
      </c>
      <c r="AA769">
        <v>0.34054099999999998</v>
      </c>
      <c r="AB769">
        <v>0.290883</v>
      </c>
      <c r="AC769">
        <v>0.65186100000000002</v>
      </c>
      <c r="AD769">
        <v>0.118919</v>
      </c>
      <c r="AE769">
        <v>4.8231700000000002</v>
      </c>
      <c r="AF769">
        <v>0.287356</v>
      </c>
      <c r="AH769">
        <v>-0.63111600000000001</v>
      </c>
      <c r="AI769">
        <v>41.981099999999998</v>
      </c>
      <c r="AJ769">
        <v>-9.6808599999999991</v>
      </c>
      <c r="AK769">
        <v>84.060100000000006</v>
      </c>
      <c r="AL769">
        <v>-0.63111600000000001</v>
      </c>
      <c r="AM769">
        <v>-3</v>
      </c>
      <c r="AN769">
        <v>-8.7292243242263794</v>
      </c>
      <c r="AO769">
        <v>-1.4420928955078101</v>
      </c>
      <c r="AP769">
        <v>0.42176799999999998</v>
      </c>
    </row>
    <row r="770" spans="1:42" x14ac:dyDescent="0.45">
      <c r="A770" t="s">
        <v>986</v>
      </c>
      <c r="B770" t="s">
        <v>139</v>
      </c>
      <c r="C770">
        <v>92</v>
      </c>
      <c r="D770">
        <v>351</v>
      </c>
      <c r="E770">
        <v>325</v>
      </c>
      <c r="F770">
        <v>74</v>
      </c>
      <c r="G770">
        <v>54</v>
      </c>
      <c r="H770">
        <v>11</v>
      </c>
      <c r="I770">
        <v>1</v>
      </c>
      <c r="J770">
        <v>8</v>
      </c>
      <c r="K770">
        <v>35</v>
      </c>
      <c r="L770">
        <v>38</v>
      </c>
      <c r="M770">
        <v>20</v>
      </c>
      <c r="N770">
        <v>1</v>
      </c>
      <c r="O770">
        <v>81</v>
      </c>
      <c r="P770">
        <v>5</v>
      </c>
      <c r="Q770">
        <v>1</v>
      </c>
      <c r="R770">
        <v>0</v>
      </c>
      <c r="S770">
        <v>10</v>
      </c>
      <c r="T770">
        <v>3</v>
      </c>
      <c r="U770">
        <v>1</v>
      </c>
      <c r="V770">
        <v>0.22769200000000001</v>
      </c>
      <c r="W770">
        <v>5.6980099999999999E-2</v>
      </c>
      <c r="X770">
        <v>0.230769</v>
      </c>
      <c r="Y770">
        <v>0.24691399999999999</v>
      </c>
      <c r="Z770">
        <v>0.282051</v>
      </c>
      <c r="AA770">
        <v>0.34153800000000001</v>
      </c>
      <c r="AB770">
        <v>0.27369199999999999</v>
      </c>
      <c r="AC770">
        <v>0.62358999999999998</v>
      </c>
      <c r="AD770">
        <v>0.113846</v>
      </c>
      <c r="AE770">
        <v>3.8545500000000001</v>
      </c>
      <c r="AF770">
        <v>0.27848099999999998</v>
      </c>
      <c r="AH770">
        <v>-0.42307800000000001</v>
      </c>
      <c r="AI770">
        <v>29.741900000000001</v>
      </c>
      <c r="AJ770">
        <v>-13.025399999999999</v>
      </c>
      <c r="AK770">
        <v>69.748000000000005</v>
      </c>
      <c r="AL770">
        <v>-0.42307800000000001</v>
      </c>
      <c r="AM770">
        <v>-1</v>
      </c>
      <c r="AN770">
        <v>-13.1461850106716</v>
      </c>
      <c r="AO770">
        <v>5.4484128952026296</v>
      </c>
      <c r="AP770">
        <v>0.42118299999999997</v>
      </c>
    </row>
    <row r="771" spans="1:42" x14ac:dyDescent="0.45">
      <c r="A771" t="s">
        <v>987</v>
      </c>
      <c r="B771" t="s">
        <v>149</v>
      </c>
      <c r="C771">
        <v>97</v>
      </c>
      <c r="D771">
        <v>356</v>
      </c>
      <c r="E771">
        <v>309</v>
      </c>
      <c r="F771">
        <v>70</v>
      </c>
      <c r="G771">
        <v>47</v>
      </c>
      <c r="H771">
        <v>14</v>
      </c>
      <c r="I771">
        <v>0</v>
      </c>
      <c r="J771">
        <v>9</v>
      </c>
      <c r="K771">
        <v>39</v>
      </c>
      <c r="L771">
        <v>34</v>
      </c>
      <c r="M771">
        <v>40</v>
      </c>
      <c r="N771">
        <v>0</v>
      </c>
      <c r="O771">
        <v>93</v>
      </c>
      <c r="P771">
        <v>6</v>
      </c>
      <c r="Q771">
        <v>1</v>
      </c>
      <c r="R771">
        <v>0</v>
      </c>
      <c r="S771">
        <v>8</v>
      </c>
      <c r="T771">
        <v>1</v>
      </c>
      <c r="U771">
        <v>1</v>
      </c>
      <c r="V771">
        <v>0.22653699999999999</v>
      </c>
      <c r="W771">
        <v>0.11236</v>
      </c>
      <c r="X771">
        <v>0.26123600000000002</v>
      </c>
      <c r="Y771">
        <v>0.43010799999999999</v>
      </c>
      <c r="Z771">
        <v>0.32584299999999999</v>
      </c>
      <c r="AA771">
        <v>0.35922300000000001</v>
      </c>
      <c r="AB771">
        <v>0.30651899999999999</v>
      </c>
      <c r="AC771">
        <v>0.68506599999999995</v>
      </c>
      <c r="AD771">
        <v>0.132686</v>
      </c>
      <c r="AE771">
        <v>2.0318700000000001</v>
      </c>
      <c r="AF771">
        <v>0.293269</v>
      </c>
      <c r="AH771">
        <v>-0.93865500000000002</v>
      </c>
      <c r="AI771">
        <v>39.871400000000001</v>
      </c>
      <c r="AJ771">
        <v>-3.50515</v>
      </c>
      <c r="AK771">
        <v>89.224500000000006</v>
      </c>
      <c r="AL771">
        <v>-0.93865500000000002</v>
      </c>
      <c r="AM771">
        <v>4.3</v>
      </c>
      <c r="AN771">
        <v>-5.6909638643264699</v>
      </c>
      <c r="AO771">
        <v>-2.2402701377868599</v>
      </c>
      <c r="AP771">
        <v>0.41859400000000002</v>
      </c>
    </row>
    <row r="772" spans="1:42" x14ac:dyDescent="0.45">
      <c r="A772" t="s">
        <v>988</v>
      </c>
      <c r="B772" t="s">
        <v>23</v>
      </c>
      <c r="C772">
        <v>76</v>
      </c>
      <c r="D772">
        <v>263</v>
      </c>
      <c r="E772">
        <v>236</v>
      </c>
      <c r="F772">
        <v>54</v>
      </c>
      <c r="G772">
        <v>38</v>
      </c>
      <c r="H772">
        <v>10</v>
      </c>
      <c r="I772">
        <v>1</v>
      </c>
      <c r="J772">
        <v>5</v>
      </c>
      <c r="K772">
        <v>31</v>
      </c>
      <c r="L772">
        <v>33</v>
      </c>
      <c r="M772">
        <v>23</v>
      </c>
      <c r="N772">
        <v>0</v>
      </c>
      <c r="O772">
        <v>76</v>
      </c>
      <c r="P772">
        <v>3</v>
      </c>
      <c r="Q772">
        <v>1</v>
      </c>
      <c r="R772">
        <v>0</v>
      </c>
      <c r="S772">
        <v>4</v>
      </c>
      <c r="T772">
        <v>4</v>
      </c>
      <c r="U772">
        <v>1</v>
      </c>
      <c r="V772">
        <v>0.22881399999999999</v>
      </c>
      <c r="W772">
        <v>8.7452500000000002E-2</v>
      </c>
      <c r="X772">
        <v>0.28897299999999998</v>
      </c>
      <c r="Y772">
        <v>0.30263200000000001</v>
      </c>
      <c r="Z772">
        <v>0.30418200000000001</v>
      </c>
      <c r="AA772">
        <v>0.34322000000000003</v>
      </c>
      <c r="AB772">
        <v>0.28801199999999999</v>
      </c>
      <c r="AC772">
        <v>0.64740299999999995</v>
      </c>
      <c r="AD772">
        <v>0.11440699999999999</v>
      </c>
      <c r="AE772">
        <v>4.9481799999999998</v>
      </c>
      <c r="AF772">
        <v>0.31410300000000002</v>
      </c>
      <c r="AH772">
        <v>-0.115206</v>
      </c>
      <c r="AI772">
        <v>25.4131</v>
      </c>
      <c r="AJ772">
        <v>-6.6319299999999997</v>
      </c>
      <c r="AK772">
        <v>76.8</v>
      </c>
      <c r="AL772">
        <v>-0.115206</v>
      </c>
      <c r="AM772">
        <v>5.8</v>
      </c>
      <c r="AN772">
        <v>-7.6741625666618303</v>
      </c>
      <c r="AO772">
        <v>2.9009702205657901</v>
      </c>
      <c r="AP772">
        <v>0.417547</v>
      </c>
    </row>
    <row r="773" spans="1:42" x14ac:dyDescent="0.45">
      <c r="A773" t="s">
        <v>989</v>
      </c>
      <c r="B773" t="s">
        <v>149</v>
      </c>
      <c r="C773">
        <v>76</v>
      </c>
      <c r="D773">
        <v>233</v>
      </c>
      <c r="E773">
        <v>213</v>
      </c>
      <c r="F773">
        <v>48</v>
      </c>
      <c r="G773">
        <v>33</v>
      </c>
      <c r="H773">
        <v>12</v>
      </c>
      <c r="I773">
        <v>1</v>
      </c>
      <c r="J773">
        <v>2</v>
      </c>
      <c r="K773">
        <v>22</v>
      </c>
      <c r="L773">
        <v>19</v>
      </c>
      <c r="M773">
        <v>14</v>
      </c>
      <c r="N773">
        <v>0</v>
      </c>
      <c r="O773">
        <v>60</v>
      </c>
      <c r="P773">
        <v>3</v>
      </c>
      <c r="Q773">
        <v>1</v>
      </c>
      <c r="R773">
        <v>2</v>
      </c>
      <c r="S773">
        <v>6</v>
      </c>
      <c r="T773">
        <v>1</v>
      </c>
      <c r="U773">
        <v>1</v>
      </c>
      <c r="V773">
        <v>0.225352</v>
      </c>
      <c r="W773">
        <v>6.0085800000000002E-2</v>
      </c>
      <c r="X773">
        <v>0.25751099999999999</v>
      </c>
      <c r="Y773">
        <v>0.23333300000000001</v>
      </c>
      <c r="Z773">
        <v>0.281385</v>
      </c>
      <c r="AA773">
        <v>0.319249</v>
      </c>
      <c r="AB773">
        <v>0.26643499999999998</v>
      </c>
      <c r="AC773">
        <v>0.600634</v>
      </c>
      <c r="AD773">
        <v>9.38967E-2</v>
      </c>
      <c r="AE773">
        <v>3.4893100000000001</v>
      </c>
      <c r="AF773">
        <v>0.30263200000000001</v>
      </c>
      <c r="AH773">
        <v>-0.60733400000000004</v>
      </c>
      <c r="AI773">
        <v>18.338999999999999</v>
      </c>
      <c r="AJ773">
        <v>-10.050700000000001</v>
      </c>
      <c r="AK773">
        <v>62.352800000000002</v>
      </c>
      <c r="AL773">
        <v>-0.60733400000000004</v>
      </c>
      <c r="AM773">
        <v>3.4</v>
      </c>
      <c r="AN773">
        <v>-11.474260389804799</v>
      </c>
      <c r="AO773">
        <v>7.6805701255798304</v>
      </c>
      <c r="AP773">
        <v>0.41329900000000003</v>
      </c>
    </row>
    <row r="774" spans="1:42" x14ac:dyDescent="0.45">
      <c r="A774" t="s">
        <v>990</v>
      </c>
      <c r="C774">
        <v>65</v>
      </c>
      <c r="D774">
        <v>235</v>
      </c>
      <c r="E774">
        <v>216</v>
      </c>
      <c r="F774">
        <v>58</v>
      </c>
      <c r="G774">
        <v>43</v>
      </c>
      <c r="H774">
        <v>10</v>
      </c>
      <c r="I774">
        <v>3</v>
      </c>
      <c r="J774">
        <v>2</v>
      </c>
      <c r="K774">
        <v>25</v>
      </c>
      <c r="L774">
        <v>23</v>
      </c>
      <c r="M774">
        <v>15</v>
      </c>
      <c r="N774">
        <v>0</v>
      </c>
      <c r="O774">
        <v>28</v>
      </c>
      <c r="P774">
        <v>2</v>
      </c>
      <c r="Q774">
        <v>1</v>
      </c>
      <c r="R774">
        <v>1</v>
      </c>
      <c r="S774">
        <v>5</v>
      </c>
      <c r="T774">
        <v>5</v>
      </c>
      <c r="U774">
        <v>2</v>
      </c>
      <c r="V774">
        <v>0.26851900000000001</v>
      </c>
      <c r="W774">
        <v>6.3829800000000006E-2</v>
      </c>
      <c r="X774">
        <v>0.119149</v>
      </c>
      <c r="Y774">
        <v>0.53571400000000002</v>
      </c>
      <c r="Z774">
        <v>0.32051299999999999</v>
      </c>
      <c r="AA774">
        <v>0.37036999999999998</v>
      </c>
      <c r="AB774">
        <v>0.30338500000000002</v>
      </c>
      <c r="AC774">
        <v>0.69088300000000002</v>
      </c>
      <c r="AD774">
        <v>0.101852</v>
      </c>
      <c r="AE774">
        <v>5.8097500000000002</v>
      </c>
      <c r="AF774">
        <v>0.29946499999999998</v>
      </c>
      <c r="AH774">
        <v>-0.30646299999999999</v>
      </c>
      <c r="AI774">
        <v>25.707799999999999</v>
      </c>
      <c r="AJ774">
        <v>-2.92557</v>
      </c>
      <c r="AK774">
        <v>91.038799999999995</v>
      </c>
      <c r="AL774">
        <v>-0.30646299999999999</v>
      </c>
      <c r="AM774">
        <v>-1.9</v>
      </c>
      <c r="AN774">
        <v>-2.8297419548034601</v>
      </c>
      <c r="AO774">
        <v>-1.03653728961944</v>
      </c>
      <c r="AP774">
        <v>0.41037499999999999</v>
      </c>
    </row>
    <row r="775" spans="1:42" x14ac:dyDescent="0.45">
      <c r="A775" t="s">
        <v>991</v>
      </c>
      <c r="B775" t="s">
        <v>28</v>
      </c>
      <c r="C775">
        <v>85</v>
      </c>
      <c r="D775">
        <v>376</v>
      </c>
      <c r="E775">
        <v>339</v>
      </c>
      <c r="F775">
        <v>70</v>
      </c>
      <c r="G775">
        <v>37</v>
      </c>
      <c r="H775">
        <v>15</v>
      </c>
      <c r="I775">
        <v>2</v>
      </c>
      <c r="J775">
        <v>16</v>
      </c>
      <c r="K775">
        <v>48</v>
      </c>
      <c r="L775">
        <v>51</v>
      </c>
      <c r="M775">
        <v>35</v>
      </c>
      <c r="N775">
        <v>0</v>
      </c>
      <c r="O775">
        <v>139</v>
      </c>
      <c r="P775">
        <v>0</v>
      </c>
      <c r="Q775">
        <v>2</v>
      </c>
      <c r="R775">
        <v>0</v>
      </c>
      <c r="S775">
        <v>3</v>
      </c>
      <c r="T775">
        <v>7</v>
      </c>
      <c r="U775">
        <v>6</v>
      </c>
      <c r="V775">
        <v>0.20649000000000001</v>
      </c>
      <c r="W775">
        <v>9.3085100000000004E-2</v>
      </c>
      <c r="X775">
        <v>0.36968099999999998</v>
      </c>
      <c r="Y775">
        <v>0.251799</v>
      </c>
      <c r="Z775">
        <v>0.27925499999999998</v>
      </c>
      <c r="AA775">
        <v>0.40412999999999999</v>
      </c>
      <c r="AB775">
        <v>0.29486699999999999</v>
      </c>
      <c r="AC775">
        <v>0.68338500000000002</v>
      </c>
      <c r="AD775">
        <v>0.19764000000000001</v>
      </c>
      <c r="AE775">
        <v>5.1934399999999998</v>
      </c>
      <c r="AF775">
        <v>0.290323</v>
      </c>
      <c r="AH775">
        <v>-1.6872400000000001</v>
      </c>
      <c r="AI775">
        <v>38.472799999999999</v>
      </c>
      <c r="AJ775">
        <v>-7.3406099999999999</v>
      </c>
      <c r="AK775">
        <v>85.186400000000006</v>
      </c>
      <c r="AL775">
        <v>-1.6872400000000001</v>
      </c>
      <c r="AM775">
        <v>-1.5</v>
      </c>
      <c r="AN775">
        <v>-8.5875362157821602</v>
      </c>
      <c r="AO775">
        <v>-0.11845970153808499</v>
      </c>
      <c r="AP775">
        <v>0.40928500000000001</v>
      </c>
    </row>
    <row r="776" spans="1:42" x14ac:dyDescent="0.45">
      <c r="A776" t="s">
        <v>992</v>
      </c>
      <c r="B776" t="s">
        <v>34</v>
      </c>
      <c r="C776">
        <v>80</v>
      </c>
      <c r="D776">
        <v>321</v>
      </c>
      <c r="E776">
        <v>276</v>
      </c>
      <c r="F776">
        <v>57</v>
      </c>
      <c r="G776">
        <v>38</v>
      </c>
      <c r="H776">
        <v>11</v>
      </c>
      <c r="I776">
        <v>1</v>
      </c>
      <c r="J776">
        <v>7</v>
      </c>
      <c r="K776">
        <v>38</v>
      </c>
      <c r="L776">
        <v>31</v>
      </c>
      <c r="M776">
        <v>42</v>
      </c>
      <c r="N776">
        <v>1</v>
      </c>
      <c r="O776">
        <v>97</v>
      </c>
      <c r="P776">
        <v>1</v>
      </c>
      <c r="Q776">
        <v>2</v>
      </c>
      <c r="R776">
        <v>0</v>
      </c>
      <c r="S776">
        <v>4</v>
      </c>
      <c r="T776">
        <v>8</v>
      </c>
      <c r="U776">
        <v>3</v>
      </c>
      <c r="V776">
        <v>0.20652200000000001</v>
      </c>
      <c r="W776">
        <v>0.13084100000000001</v>
      </c>
      <c r="X776">
        <v>0.30218099999999998</v>
      </c>
      <c r="Y776">
        <v>0.43298999999999999</v>
      </c>
      <c r="Z776">
        <v>0.31152600000000003</v>
      </c>
      <c r="AA776">
        <v>0.32971</v>
      </c>
      <c r="AB776">
        <v>0.28772900000000001</v>
      </c>
      <c r="AC776">
        <v>0.64123699999999995</v>
      </c>
      <c r="AD776">
        <v>0.12318800000000001</v>
      </c>
      <c r="AE776">
        <v>5.0623399999999998</v>
      </c>
      <c r="AF776">
        <v>0.287356</v>
      </c>
      <c r="AH776">
        <v>-0.28264400000000001</v>
      </c>
      <c r="AI776">
        <v>30.9421</v>
      </c>
      <c r="AJ776">
        <v>-8.1698599999999999</v>
      </c>
      <c r="AK776">
        <v>85.055000000000007</v>
      </c>
      <c r="AL776">
        <v>-0.28264400000000001</v>
      </c>
      <c r="AM776">
        <v>5.0999999999999996</v>
      </c>
      <c r="AN776">
        <v>-6.0308720767497999</v>
      </c>
      <c r="AO776">
        <v>-0.79726648330688399</v>
      </c>
      <c r="AP776">
        <v>0.40629599999999999</v>
      </c>
    </row>
    <row r="777" spans="1:42" x14ac:dyDescent="0.45">
      <c r="A777" t="s">
        <v>993</v>
      </c>
      <c r="B777" t="s">
        <v>104</v>
      </c>
      <c r="C777">
        <v>94</v>
      </c>
      <c r="D777">
        <v>384</v>
      </c>
      <c r="E777">
        <v>355</v>
      </c>
      <c r="F777">
        <v>88</v>
      </c>
      <c r="G777">
        <v>63</v>
      </c>
      <c r="H777">
        <v>17</v>
      </c>
      <c r="I777">
        <v>5</v>
      </c>
      <c r="J777">
        <v>3</v>
      </c>
      <c r="K777">
        <v>47</v>
      </c>
      <c r="L777">
        <v>37</v>
      </c>
      <c r="M777">
        <v>20</v>
      </c>
      <c r="N777">
        <v>0</v>
      </c>
      <c r="O777">
        <v>69</v>
      </c>
      <c r="P777">
        <v>6</v>
      </c>
      <c r="Q777">
        <v>1</v>
      </c>
      <c r="R777">
        <v>2</v>
      </c>
      <c r="S777">
        <v>3</v>
      </c>
      <c r="T777">
        <v>3</v>
      </c>
      <c r="U777">
        <v>1</v>
      </c>
      <c r="V777">
        <v>0.247887</v>
      </c>
      <c r="W777">
        <v>5.2083299999999999E-2</v>
      </c>
      <c r="X777">
        <v>0.17968799999999999</v>
      </c>
      <c r="Y777">
        <v>0.28985499999999997</v>
      </c>
      <c r="Z777">
        <v>0.298429</v>
      </c>
      <c r="AA777">
        <v>0.349296</v>
      </c>
      <c r="AB777">
        <v>0.28501199999999999</v>
      </c>
      <c r="AC777">
        <v>0.647725</v>
      </c>
      <c r="AD777">
        <v>0.101408</v>
      </c>
      <c r="AE777">
        <v>5.6790200000000004</v>
      </c>
      <c r="AF777">
        <v>0.29929600000000001</v>
      </c>
      <c r="AH777">
        <v>-0.50783400000000001</v>
      </c>
      <c r="AI777">
        <v>36.148200000000003</v>
      </c>
      <c r="AJ777">
        <v>-10.639900000000001</v>
      </c>
      <c r="AK777">
        <v>75.750600000000006</v>
      </c>
      <c r="AL777">
        <v>-0.50783400000000001</v>
      </c>
      <c r="AM777">
        <v>-1.2</v>
      </c>
      <c r="AN777">
        <v>-12.0437036156654</v>
      </c>
      <c r="AO777">
        <v>3.03280425071716</v>
      </c>
      <c r="AP777">
        <v>0.40605999999999998</v>
      </c>
    </row>
    <row r="778" spans="1:42" x14ac:dyDescent="0.45">
      <c r="A778" t="s">
        <v>994</v>
      </c>
      <c r="B778" t="s">
        <v>30</v>
      </c>
      <c r="C778">
        <v>117</v>
      </c>
      <c r="D778">
        <v>480</v>
      </c>
      <c r="E778">
        <v>423</v>
      </c>
      <c r="F778">
        <v>97</v>
      </c>
      <c r="G778">
        <v>67</v>
      </c>
      <c r="H778">
        <v>18</v>
      </c>
      <c r="I778">
        <v>1</v>
      </c>
      <c r="J778">
        <v>11</v>
      </c>
      <c r="K778">
        <v>54</v>
      </c>
      <c r="L778">
        <v>62</v>
      </c>
      <c r="M778">
        <v>33</v>
      </c>
      <c r="N778">
        <v>0</v>
      </c>
      <c r="O778">
        <v>110</v>
      </c>
      <c r="P778">
        <v>20</v>
      </c>
      <c r="Q778">
        <v>4</v>
      </c>
      <c r="R778">
        <v>0</v>
      </c>
      <c r="S778">
        <v>12</v>
      </c>
      <c r="T778">
        <v>1</v>
      </c>
      <c r="U778">
        <v>3</v>
      </c>
      <c r="V778">
        <v>0.22931399999999999</v>
      </c>
      <c r="W778">
        <v>6.8750000000000006E-2</v>
      </c>
      <c r="X778">
        <v>0.22916700000000001</v>
      </c>
      <c r="Y778">
        <v>0.3</v>
      </c>
      <c r="Z778">
        <v>0.3125</v>
      </c>
      <c r="AA778">
        <v>0.35460999999999998</v>
      </c>
      <c r="AB778">
        <v>0.29711799999999999</v>
      </c>
      <c r="AC778">
        <v>0.66710999999999998</v>
      </c>
      <c r="AD778">
        <v>0.12529599999999999</v>
      </c>
      <c r="AE778">
        <v>2.8476900000000001</v>
      </c>
      <c r="AF778">
        <v>0.28104600000000002</v>
      </c>
      <c r="AH778">
        <v>-1.99085</v>
      </c>
      <c r="AI778">
        <v>50.011200000000002</v>
      </c>
      <c r="AJ778">
        <v>-8.4739599999999999</v>
      </c>
      <c r="AK778">
        <v>91.267300000000006</v>
      </c>
      <c r="AL778">
        <v>-1.99085</v>
      </c>
      <c r="AM778">
        <v>3.6</v>
      </c>
      <c r="AN778">
        <v>-7.0133585929870597</v>
      </c>
      <c r="AO778">
        <v>-5.2183423042297301</v>
      </c>
      <c r="AP778">
        <v>0.405976</v>
      </c>
    </row>
    <row r="779" spans="1:42" x14ac:dyDescent="0.45">
      <c r="A779" t="s">
        <v>995</v>
      </c>
      <c r="C779">
        <v>93</v>
      </c>
      <c r="D779">
        <v>338</v>
      </c>
      <c r="E779">
        <v>304</v>
      </c>
      <c r="F779">
        <v>75</v>
      </c>
      <c r="G779">
        <v>46</v>
      </c>
      <c r="H779">
        <v>16</v>
      </c>
      <c r="I779">
        <v>1</v>
      </c>
      <c r="J779">
        <v>12</v>
      </c>
      <c r="K779">
        <v>37</v>
      </c>
      <c r="L779">
        <v>43</v>
      </c>
      <c r="M779">
        <v>30</v>
      </c>
      <c r="N779">
        <v>1</v>
      </c>
      <c r="O779">
        <v>101</v>
      </c>
      <c r="P779">
        <v>1</v>
      </c>
      <c r="Q779">
        <v>2</v>
      </c>
      <c r="R779">
        <v>1</v>
      </c>
      <c r="S779">
        <v>6</v>
      </c>
      <c r="T779">
        <v>4</v>
      </c>
      <c r="U779">
        <v>2</v>
      </c>
      <c r="V779">
        <v>0.24671100000000001</v>
      </c>
      <c r="W779">
        <v>8.87574E-2</v>
      </c>
      <c r="X779">
        <v>0.298817</v>
      </c>
      <c r="Y779">
        <v>0.29703000000000002</v>
      </c>
      <c r="Z779">
        <v>0.31453999999999999</v>
      </c>
      <c r="AA779">
        <v>0.424342</v>
      </c>
      <c r="AB779">
        <v>0.31851800000000002</v>
      </c>
      <c r="AC779">
        <v>0.73888200000000004</v>
      </c>
      <c r="AD779">
        <v>0.17763200000000001</v>
      </c>
      <c r="AE779">
        <v>3.66981</v>
      </c>
      <c r="AF779">
        <v>0.32642500000000002</v>
      </c>
      <c r="AH779">
        <v>-0.629745</v>
      </c>
      <c r="AI779">
        <v>41.223599999999998</v>
      </c>
      <c r="AJ779">
        <v>4.0249600000000003E-2</v>
      </c>
      <c r="AK779">
        <v>93.552899999999994</v>
      </c>
      <c r="AL779">
        <v>-0.629745</v>
      </c>
      <c r="AM779">
        <v>-0.4</v>
      </c>
      <c r="AN779">
        <v>-3.3293442726135201</v>
      </c>
      <c r="AO779">
        <v>-4.1257494986057202</v>
      </c>
      <c r="AP779">
        <v>0.40492099999999998</v>
      </c>
    </row>
    <row r="780" spans="1:42" x14ac:dyDescent="0.45">
      <c r="A780" t="s">
        <v>996</v>
      </c>
      <c r="B780" t="s">
        <v>38</v>
      </c>
      <c r="C780">
        <v>62</v>
      </c>
      <c r="D780">
        <v>243</v>
      </c>
      <c r="E780">
        <v>212</v>
      </c>
      <c r="F780">
        <v>46</v>
      </c>
      <c r="G780">
        <v>29</v>
      </c>
      <c r="H780">
        <v>8</v>
      </c>
      <c r="I780">
        <v>2</v>
      </c>
      <c r="J780">
        <v>7</v>
      </c>
      <c r="K780">
        <v>28</v>
      </c>
      <c r="L780">
        <v>28</v>
      </c>
      <c r="M780">
        <v>24</v>
      </c>
      <c r="N780">
        <v>0</v>
      </c>
      <c r="O780">
        <v>64</v>
      </c>
      <c r="P780">
        <v>6</v>
      </c>
      <c r="Q780">
        <v>1</v>
      </c>
      <c r="R780">
        <v>0</v>
      </c>
      <c r="S780">
        <v>3</v>
      </c>
      <c r="T780">
        <v>1</v>
      </c>
      <c r="U780">
        <v>1</v>
      </c>
      <c r="V780">
        <v>0.21698100000000001</v>
      </c>
      <c r="W780">
        <v>9.8765400000000003E-2</v>
      </c>
      <c r="X780">
        <v>0.263374</v>
      </c>
      <c r="Y780">
        <v>0.375</v>
      </c>
      <c r="Z780">
        <v>0.31275700000000001</v>
      </c>
      <c r="AA780">
        <v>0.37264199999999997</v>
      </c>
      <c r="AB780">
        <v>0.30357099999999998</v>
      </c>
      <c r="AC780">
        <v>0.68539899999999998</v>
      </c>
      <c r="AD780">
        <v>0.15565999999999999</v>
      </c>
      <c r="AE780">
        <v>4.1927000000000003</v>
      </c>
      <c r="AF780">
        <v>0.274648</v>
      </c>
      <c r="AH780">
        <v>-0.67667999999999995</v>
      </c>
      <c r="AI780">
        <v>26.6206</v>
      </c>
      <c r="AJ780">
        <v>-2.9875699999999998</v>
      </c>
      <c r="AK780">
        <v>88.114900000000006</v>
      </c>
      <c r="AL780">
        <v>-0.67667999999999995</v>
      </c>
      <c r="AM780">
        <v>4.5</v>
      </c>
      <c r="AN780">
        <v>-4.2545683383941597</v>
      </c>
      <c r="AO780">
        <v>3.5714149475097601E-2</v>
      </c>
      <c r="AP780">
        <v>0.40487699999999999</v>
      </c>
    </row>
    <row r="781" spans="1:42" x14ac:dyDescent="0.45">
      <c r="A781" t="s">
        <v>997</v>
      </c>
      <c r="C781">
        <v>84</v>
      </c>
      <c r="D781">
        <v>294</v>
      </c>
      <c r="E781">
        <v>256</v>
      </c>
      <c r="F781">
        <v>54</v>
      </c>
      <c r="G781">
        <v>38</v>
      </c>
      <c r="H781">
        <v>11</v>
      </c>
      <c r="I781">
        <v>0</v>
      </c>
      <c r="J781">
        <v>5</v>
      </c>
      <c r="K781">
        <v>29</v>
      </c>
      <c r="L781">
        <v>30</v>
      </c>
      <c r="M781">
        <v>33</v>
      </c>
      <c r="N781">
        <v>1</v>
      </c>
      <c r="O781">
        <v>86</v>
      </c>
      <c r="P781">
        <v>4</v>
      </c>
      <c r="Q781">
        <v>1</v>
      </c>
      <c r="R781">
        <v>0</v>
      </c>
      <c r="S781">
        <v>7</v>
      </c>
      <c r="T781">
        <v>1</v>
      </c>
      <c r="U781">
        <v>1</v>
      </c>
      <c r="V781">
        <v>0.21093799999999999</v>
      </c>
      <c r="W781">
        <v>0.112245</v>
      </c>
      <c r="X781">
        <v>0.29251700000000003</v>
      </c>
      <c r="Y781">
        <v>0.38372099999999998</v>
      </c>
      <c r="Z781">
        <v>0.30952400000000002</v>
      </c>
      <c r="AA781">
        <v>0.3125</v>
      </c>
      <c r="AB781">
        <v>0.28126699999999999</v>
      </c>
      <c r="AC781">
        <v>0.62202400000000002</v>
      </c>
      <c r="AD781">
        <v>0.101562</v>
      </c>
      <c r="AE781">
        <v>2.0780799999999999</v>
      </c>
      <c r="AF781">
        <v>0.29518100000000003</v>
      </c>
      <c r="AH781">
        <v>-0.79225699999999999</v>
      </c>
      <c r="AI781">
        <v>26.761600000000001</v>
      </c>
      <c r="AJ781">
        <v>-9.0605899999999995</v>
      </c>
      <c r="AK781">
        <v>78.2988</v>
      </c>
      <c r="AL781">
        <v>-0.79225699999999999</v>
      </c>
      <c r="AM781">
        <v>-2.9</v>
      </c>
      <c r="AN781">
        <v>-8.4370287656784004</v>
      </c>
      <c r="AO781">
        <v>2.5012345314025799</v>
      </c>
      <c r="AP781">
        <v>0.403833</v>
      </c>
    </row>
    <row r="782" spans="1:42" x14ac:dyDescent="0.45">
      <c r="A782" t="s">
        <v>998</v>
      </c>
      <c r="B782" t="s">
        <v>28</v>
      </c>
      <c r="C782">
        <v>95</v>
      </c>
      <c r="D782">
        <v>381</v>
      </c>
      <c r="E782">
        <v>333</v>
      </c>
      <c r="F782">
        <v>72</v>
      </c>
      <c r="G782">
        <v>42</v>
      </c>
      <c r="H782">
        <v>18</v>
      </c>
      <c r="I782">
        <v>1</v>
      </c>
      <c r="J782">
        <v>11</v>
      </c>
      <c r="K782">
        <v>41</v>
      </c>
      <c r="L782">
        <v>46</v>
      </c>
      <c r="M782">
        <v>39</v>
      </c>
      <c r="N782">
        <v>0</v>
      </c>
      <c r="O782">
        <v>107</v>
      </c>
      <c r="P782">
        <v>6</v>
      </c>
      <c r="Q782">
        <v>3</v>
      </c>
      <c r="R782">
        <v>0</v>
      </c>
      <c r="S782">
        <v>8</v>
      </c>
      <c r="T782">
        <v>0</v>
      </c>
      <c r="U782">
        <v>1</v>
      </c>
      <c r="V782">
        <v>0.21621599999999999</v>
      </c>
      <c r="W782">
        <v>0.10236199999999999</v>
      </c>
      <c r="X782">
        <v>0.28083999999999998</v>
      </c>
      <c r="Y782">
        <v>0.36448599999999998</v>
      </c>
      <c r="Z782">
        <v>0.307087</v>
      </c>
      <c r="AA782">
        <v>0.37537500000000001</v>
      </c>
      <c r="AB782">
        <v>0.30069400000000002</v>
      </c>
      <c r="AC782">
        <v>0.68246200000000001</v>
      </c>
      <c r="AD782">
        <v>0.15915899999999999</v>
      </c>
      <c r="AE782">
        <v>2.39683</v>
      </c>
      <c r="AF782">
        <v>0.27981699999999998</v>
      </c>
      <c r="AH782">
        <v>-1.0924199999999999</v>
      </c>
      <c r="AI782">
        <v>40.828099999999999</v>
      </c>
      <c r="AJ782">
        <v>-5.59457</v>
      </c>
      <c r="AK782">
        <v>89.092399999999998</v>
      </c>
      <c r="AL782">
        <v>-1.0924199999999999</v>
      </c>
      <c r="AM782">
        <v>4.3</v>
      </c>
      <c r="AN782">
        <v>-6.2408217191696096</v>
      </c>
      <c r="AO782">
        <v>-2.6995587348937899</v>
      </c>
      <c r="AP782">
        <v>0.40289999999999998</v>
      </c>
    </row>
    <row r="783" spans="1:42" x14ac:dyDescent="0.45">
      <c r="A783" t="s">
        <v>999</v>
      </c>
      <c r="B783" t="s">
        <v>101</v>
      </c>
      <c r="C783">
        <v>117</v>
      </c>
      <c r="D783">
        <v>536</v>
      </c>
      <c r="E783">
        <v>491</v>
      </c>
      <c r="F783">
        <v>117</v>
      </c>
      <c r="G783">
        <v>86</v>
      </c>
      <c r="H783">
        <v>20</v>
      </c>
      <c r="I783">
        <v>5</v>
      </c>
      <c r="J783">
        <v>6</v>
      </c>
      <c r="K783">
        <v>70</v>
      </c>
      <c r="L783">
        <v>50</v>
      </c>
      <c r="M783">
        <v>36</v>
      </c>
      <c r="N783">
        <v>0</v>
      </c>
      <c r="O783">
        <v>127</v>
      </c>
      <c r="P783">
        <v>3</v>
      </c>
      <c r="Q783">
        <v>0</v>
      </c>
      <c r="R783">
        <v>6</v>
      </c>
      <c r="S783">
        <v>7</v>
      </c>
      <c r="T783">
        <v>7</v>
      </c>
      <c r="U783">
        <v>4</v>
      </c>
      <c r="V783">
        <v>0.238289</v>
      </c>
      <c r="W783">
        <v>6.7164199999999993E-2</v>
      </c>
      <c r="X783">
        <v>0.23694000000000001</v>
      </c>
      <c r="Y783">
        <v>0.28346500000000002</v>
      </c>
      <c r="Z783">
        <v>0.29433999999999999</v>
      </c>
      <c r="AA783">
        <v>0.33604899999999999</v>
      </c>
      <c r="AB783">
        <v>0.279005</v>
      </c>
      <c r="AC783">
        <v>0.63038799999999995</v>
      </c>
      <c r="AD783">
        <v>9.7759700000000005E-2</v>
      </c>
      <c r="AE783">
        <v>5.7237499999999999</v>
      </c>
      <c r="AF783">
        <v>0.310056</v>
      </c>
      <c r="AH783">
        <v>-1.25145</v>
      </c>
      <c r="AI783">
        <v>47.783200000000001</v>
      </c>
      <c r="AJ783">
        <v>-17.525300000000001</v>
      </c>
      <c r="AK783">
        <v>75.924800000000005</v>
      </c>
      <c r="AL783">
        <v>-1.25145</v>
      </c>
      <c r="AM783">
        <v>8.9</v>
      </c>
      <c r="AN783">
        <v>-17.2379533052444</v>
      </c>
      <c r="AO783">
        <v>2.9917101860046298</v>
      </c>
      <c r="AP783">
        <v>0.40041100000000002</v>
      </c>
    </row>
    <row r="784" spans="1:42" x14ac:dyDescent="0.45">
      <c r="A784" t="s">
        <v>1000</v>
      </c>
      <c r="C784">
        <v>82</v>
      </c>
      <c r="D784">
        <v>316</v>
      </c>
      <c r="E784">
        <v>281</v>
      </c>
      <c r="F784">
        <v>64</v>
      </c>
      <c r="G784">
        <v>45</v>
      </c>
      <c r="H784">
        <v>11</v>
      </c>
      <c r="I784">
        <v>1</v>
      </c>
      <c r="J784">
        <v>7</v>
      </c>
      <c r="K784">
        <v>35</v>
      </c>
      <c r="L784">
        <v>35</v>
      </c>
      <c r="M784">
        <v>28</v>
      </c>
      <c r="N784">
        <v>0</v>
      </c>
      <c r="O784">
        <v>73</v>
      </c>
      <c r="P784">
        <v>4</v>
      </c>
      <c r="Q784">
        <v>3</v>
      </c>
      <c r="R784">
        <v>0</v>
      </c>
      <c r="S784">
        <v>5</v>
      </c>
      <c r="T784">
        <v>9</v>
      </c>
      <c r="U784">
        <v>3</v>
      </c>
      <c r="V784">
        <v>0.22775799999999999</v>
      </c>
      <c r="W784">
        <v>8.8607599999999995E-2</v>
      </c>
      <c r="X784">
        <v>0.231013</v>
      </c>
      <c r="Y784">
        <v>0.38356200000000001</v>
      </c>
      <c r="Z784">
        <v>0.30379699999999998</v>
      </c>
      <c r="AA784">
        <v>0.34875400000000001</v>
      </c>
      <c r="AB784">
        <v>0.28918500000000003</v>
      </c>
      <c r="AC784">
        <v>0.65255200000000002</v>
      </c>
      <c r="AD784">
        <v>0.12099600000000001</v>
      </c>
      <c r="AE784">
        <v>5.0041200000000003</v>
      </c>
      <c r="AF784">
        <v>0.27941199999999999</v>
      </c>
      <c r="AH784">
        <v>-5.9528600000000001E-2</v>
      </c>
      <c r="AI784">
        <v>30.842099999999999</v>
      </c>
      <c r="AJ784">
        <v>-7.6606100000000001</v>
      </c>
      <c r="AK784">
        <v>83.549099999999996</v>
      </c>
      <c r="AL784">
        <v>-5.9528600000000001E-2</v>
      </c>
      <c r="AM784">
        <v>3</v>
      </c>
      <c r="AN784">
        <v>-6.2884075976908198</v>
      </c>
      <c r="AO784">
        <v>-0.48324513435363697</v>
      </c>
      <c r="AP784">
        <v>0.39499400000000001</v>
      </c>
    </row>
    <row r="785" spans="1:42" x14ac:dyDescent="0.45">
      <c r="A785" t="s">
        <v>1001</v>
      </c>
      <c r="B785" t="s">
        <v>141</v>
      </c>
      <c r="C785">
        <v>117</v>
      </c>
      <c r="D785">
        <v>486</v>
      </c>
      <c r="E785">
        <v>438</v>
      </c>
      <c r="F785">
        <v>110</v>
      </c>
      <c r="G785">
        <v>84</v>
      </c>
      <c r="H785">
        <v>19</v>
      </c>
      <c r="I785">
        <v>2</v>
      </c>
      <c r="J785">
        <v>5</v>
      </c>
      <c r="K785">
        <v>51</v>
      </c>
      <c r="L785">
        <v>45</v>
      </c>
      <c r="M785">
        <v>41</v>
      </c>
      <c r="N785">
        <v>0</v>
      </c>
      <c r="O785">
        <v>64</v>
      </c>
      <c r="P785">
        <v>4</v>
      </c>
      <c r="Q785">
        <v>3</v>
      </c>
      <c r="R785">
        <v>0</v>
      </c>
      <c r="S785">
        <v>11</v>
      </c>
      <c r="T785">
        <v>2</v>
      </c>
      <c r="U785">
        <v>3</v>
      </c>
      <c r="V785">
        <v>0.25114199999999998</v>
      </c>
      <c r="W785">
        <v>8.4362099999999995E-2</v>
      </c>
      <c r="X785">
        <v>0.131687</v>
      </c>
      <c r="Y785">
        <v>0.640625</v>
      </c>
      <c r="Z785">
        <v>0.31892999999999999</v>
      </c>
      <c r="AA785">
        <v>0.33789999999999998</v>
      </c>
      <c r="AB785">
        <v>0.29291899999999998</v>
      </c>
      <c r="AC785">
        <v>0.65683000000000002</v>
      </c>
      <c r="AD785">
        <v>8.6758000000000002E-2</v>
      </c>
      <c r="AE785">
        <v>2.8843800000000002</v>
      </c>
      <c r="AF785">
        <v>0.28225800000000001</v>
      </c>
      <c r="AH785">
        <v>-1.8602000000000001</v>
      </c>
      <c r="AI785">
        <v>48.941800000000001</v>
      </c>
      <c r="AJ785">
        <v>-10.2744</v>
      </c>
      <c r="AK785">
        <v>83.838499999999996</v>
      </c>
      <c r="AL785">
        <v>-1.8602000000000001</v>
      </c>
      <c r="AM785">
        <v>-2.8</v>
      </c>
      <c r="AN785">
        <v>-11.590716242790201</v>
      </c>
      <c r="AO785">
        <v>-1.0142856836318901</v>
      </c>
      <c r="AP785">
        <v>0.39420100000000002</v>
      </c>
    </row>
    <row r="786" spans="1:42" x14ac:dyDescent="0.45">
      <c r="A786" t="s">
        <v>1002</v>
      </c>
      <c r="B786" t="s">
        <v>104</v>
      </c>
      <c r="C786">
        <v>72</v>
      </c>
      <c r="D786">
        <v>274</v>
      </c>
      <c r="E786">
        <v>246</v>
      </c>
      <c r="F786">
        <v>61</v>
      </c>
      <c r="G786">
        <v>46</v>
      </c>
      <c r="H786">
        <v>12</v>
      </c>
      <c r="I786">
        <v>0</v>
      </c>
      <c r="J786">
        <v>3</v>
      </c>
      <c r="K786">
        <v>23</v>
      </c>
      <c r="L786">
        <v>22</v>
      </c>
      <c r="M786">
        <v>26</v>
      </c>
      <c r="N786">
        <v>0</v>
      </c>
      <c r="O786">
        <v>53</v>
      </c>
      <c r="P786">
        <v>0</v>
      </c>
      <c r="Q786">
        <v>2</v>
      </c>
      <c r="R786">
        <v>0</v>
      </c>
      <c r="S786">
        <v>11</v>
      </c>
      <c r="T786">
        <v>0</v>
      </c>
      <c r="U786">
        <v>1</v>
      </c>
      <c r="V786">
        <v>0.24796699999999999</v>
      </c>
      <c r="W786">
        <v>9.4890500000000003E-2</v>
      </c>
      <c r="X786">
        <v>0.19343099999999999</v>
      </c>
      <c r="Y786">
        <v>0.490566</v>
      </c>
      <c r="Z786">
        <v>0.31751800000000002</v>
      </c>
      <c r="AA786">
        <v>0.33333299999999999</v>
      </c>
      <c r="AB786">
        <v>0.29061199999999998</v>
      </c>
      <c r="AC786">
        <v>0.65085199999999999</v>
      </c>
      <c r="AD786">
        <v>8.5365899999999995E-2</v>
      </c>
      <c r="AE786">
        <v>1.28399</v>
      </c>
      <c r="AF786">
        <v>0.30208299999999999</v>
      </c>
      <c r="AH786">
        <v>-0.97684700000000002</v>
      </c>
      <c r="AI786">
        <v>27.067599999999999</v>
      </c>
      <c r="AJ786">
        <v>-6.3177199999999996</v>
      </c>
      <c r="AK786">
        <v>79.5047</v>
      </c>
      <c r="AL786">
        <v>-0.97684700000000002</v>
      </c>
      <c r="AM786">
        <v>-2.5</v>
      </c>
      <c r="AN786">
        <v>-7.9338533878326398</v>
      </c>
      <c r="AO786">
        <v>2.5338034629821702</v>
      </c>
      <c r="AP786">
        <v>0.39240999999999998</v>
      </c>
    </row>
    <row r="787" spans="1:42" x14ac:dyDescent="0.45">
      <c r="A787" t="s">
        <v>1003</v>
      </c>
      <c r="B787" t="s">
        <v>28</v>
      </c>
      <c r="C787">
        <v>100</v>
      </c>
      <c r="D787">
        <v>450</v>
      </c>
      <c r="E787">
        <v>407</v>
      </c>
      <c r="F787">
        <v>99</v>
      </c>
      <c r="G787">
        <v>77</v>
      </c>
      <c r="H787">
        <v>14</v>
      </c>
      <c r="I787">
        <v>2</v>
      </c>
      <c r="J787">
        <v>6</v>
      </c>
      <c r="K787">
        <v>48</v>
      </c>
      <c r="L787">
        <v>44</v>
      </c>
      <c r="M787">
        <v>32</v>
      </c>
      <c r="N787">
        <v>0</v>
      </c>
      <c r="O787">
        <v>74</v>
      </c>
      <c r="P787">
        <v>7</v>
      </c>
      <c r="Q787">
        <v>4</v>
      </c>
      <c r="R787">
        <v>0</v>
      </c>
      <c r="S787">
        <v>18</v>
      </c>
      <c r="T787">
        <v>2</v>
      </c>
      <c r="U787">
        <v>1</v>
      </c>
      <c r="V787">
        <v>0.24324299999999999</v>
      </c>
      <c r="W787">
        <v>7.1111099999999997E-2</v>
      </c>
      <c r="X787">
        <v>0.16444400000000001</v>
      </c>
      <c r="Y787">
        <v>0.43243199999999998</v>
      </c>
      <c r="Z787">
        <v>0.30666700000000002</v>
      </c>
      <c r="AA787">
        <v>0.33169500000000002</v>
      </c>
      <c r="AB787">
        <v>0.28417999999999999</v>
      </c>
      <c r="AC787">
        <v>0.63836199999999999</v>
      </c>
      <c r="AD787">
        <v>8.8452100000000006E-2</v>
      </c>
      <c r="AE787">
        <v>3.6432600000000002</v>
      </c>
      <c r="AF787">
        <v>0.28096700000000002</v>
      </c>
      <c r="AH787">
        <v>-0.91587200000000002</v>
      </c>
      <c r="AI787">
        <v>42.050600000000003</v>
      </c>
      <c r="AJ787">
        <v>-12.779299999999999</v>
      </c>
      <c r="AK787">
        <v>78.022000000000006</v>
      </c>
      <c r="AL787">
        <v>-0.91587200000000002</v>
      </c>
      <c r="AM787">
        <v>-6.5</v>
      </c>
      <c r="AN787">
        <v>-13.1682174801826</v>
      </c>
      <c r="AO787">
        <v>1.76719570159912</v>
      </c>
      <c r="AP787">
        <v>0.39195200000000002</v>
      </c>
    </row>
    <row r="788" spans="1:42" x14ac:dyDescent="0.45">
      <c r="A788" t="s">
        <v>1004</v>
      </c>
      <c r="B788" t="s">
        <v>25</v>
      </c>
      <c r="C788">
        <v>34</v>
      </c>
      <c r="D788">
        <v>123</v>
      </c>
      <c r="E788">
        <v>111</v>
      </c>
      <c r="F788">
        <v>26</v>
      </c>
      <c r="G788">
        <v>18</v>
      </c>
      <c r="H788">
        <v>4</v>
      </c>
      <c r="I788">
        <v>1</v>
      </c>
      <c r="J788">
        <v>3</v>
      </c>
      <c r="K788">
        <v>16</v>
      </c>
      <c r="L788">
        <v>16</v>
      </c>
      <c r="M788">
        <v>6</v>
      </c>
      <c r="N788">
        <v>0</v>
      </c>
      <c r="O788">
        <v>26</v>
      </c>
      <c r="P788">
        <v>5</v>
      </c>
      <c r="Q788">
        <v>1</v>
      </c>
      <c r="R788">
        <v>0</v>
      </c>
      <c r="S788">
        <v>3</v>
      </c>
      <c r="T788">
        <v>1</v>
      </c>
      <c r="U788">
        <v>1</v>
      </c>
      <c r="V788">
        <v>0.234234</v>
      </c>
      <c r="W788">
        <v>4.8780499999999997E-2</v>
      </c>
      <c r="X788">
        <v>0.21138199999999999</v>
      </c>
      <c r="Y788">
        <v>0.230769</v>
      </c>
      <c r="Z788">
        <v>0.300813</v>
      </c>
      <c r="AA788">
        <v>0.369369</v>
      </c>
      <c r="AB788">
        <v>0.29469299999999998</v>
      </c>
      <c r="AC788">
        <v>0.67018200000000006</v>
      </c>
      <c r="AD788">
        <v>0.13513500000000001</v>
      </c>
      <c r="AE788">
        <v>5.0585100000000001</v>
      </c>
      <c r="AF788">
        <v>0.27710800000000002</v>
      </c>
      <c r="AH788">
        <v>-0.44552700000000001</v>
      </c>
      <c r="AI788">
        <v>12.5677</v>
      </c>
      <c r="AJ788">
        <v>-2.4190900000000002</v>
      </c>
      <c r="AK788">
        <v>87.367400000000004</v>
      </c>
      <c r="AL788">
        <v>-0.44552700000000001</v>
      </c>
      <c r="AM788">
        <v>-0.2</v>
      </c>
      <c r="AN788">
        <v>-2.3073220551013902</v>
      </c>
      <c r="AO788">
        <v>2.0597000569105099</v>
      </c>
      <c r="AP788">
        <v>0.39189099999999999</v>
      </c>
    </row>
    <row r="789" spans="1:42" x14ac:dyDescent="0.45">
      <c r="A789" t="s">
        <v>1005</v>
      </c>
      <c r="B789" t="s">
        <v>139</v>
      </c>
      <c r="C789">
        <v>93</v>
      </c>
      <c r="D789">
        <v>382</v>
      </c>
      <c r="E789">
        <v>334</v>
      </c>
      <c r="F789">
        <v>77</v>
      </c>
      <c r="G789">
        <v>53</v>
      </c>
      <c r="H789">
        <v>20</v>
      </c>
      <c r="I789">
        <v>1</v>
      </c>
      <c r="J789">
        <v>3</v>
      </c>
      <c r="K789">
        <v>33</v>
      </c>
      <c r="L789">
        <v>35</v>
      </c>
      <c r="M789">
        <v>42</v>
      </c>
      <c r="N789">
        <v>0</v>
      </c>
      <c r="O789">
        <v>72</v>
      </c>
      <c r="P789">
        <v>3</v>
      </c>
      <c r="Q789">
        <v>3</v>
      </c>
      <c r="R789">
        <v>0</v>
      </c>
      <c r="S789">
        <v>5</v>
      </c>
      <c r="T789">
        <v>0</v>
      </c>
      <c r="U789">
        <v>1</v>
      </c>
      <c r="V789">
        <v>0.23053899999999999</v>
      </c>
      <c r="W789">
        <v>0.109948</v>
      </c>
      <c r="X789">
        <v>0.18848200000000001</v>
      </c>
      <c r="Y789">
        <v>0.58333299999999999</v>
      </c>
      <c r="Z789">
        <v>0.31937199999999999</v>
      </c>
      <c r="AA789">
        <v>0.323353</v>
      </c>
      <c r="AB789">
        <v>0.28962500000000002</v>
      </c>
      <c r="AC789">
        <v>0.64272499999999999</v>
      </c>
      <c r="AD789">
        <v>9.2814400000000005E-2</v>
      </c>
      <c r="AE789">
        <v>1.8577999999999999</v>
      </c>
      <c r="AF789">
        <v>0.282443</v>
      </c>
      <c r="AH789">
        <v>-1.1771799999999999</v>
      </c>
      <c r="AI789">
        <v>37.4236</v>
      </c>
      <c r="AJ789">
        <v>-9.1209100000000003</v>
      </c>
      <c r="AK789">
        <v>80.791600000000003</v>
      </c>
      <c r="AL789">
        <v>-1.1771799999999999</v>
      </c>
      <c r="AM789">
        <v>-6.1</v>
      </c>
      <c r="AN789">
        <v>-9.9691447019577009</v>
      </c>
      <c r="AO789">
        <v>0.91793060302734297</v>
      </c>
      <c r="AP789">
        <v>0.39121400000000001</v>
      </c>
    </row>
    <row r="790" spans="1:42" x14ac:dyDescent="0.45">
      <c r="A790" t="s">
        <v>1006</v>
      </c>
      <c r="B790" t="s">
        <v>132</v>
      </c>
      <c r="C790">
        <v>107</v>
      </c>
      <c r="D790">
        <v>449</v>
      </c>
      <c r="E790">
        <v>389</v>
      </c>
      <c r="F790">
        <v>91</v>
      </c>
      <c r="G790">
        <v>64</v>
      </c>
      <c r="H790">
        <v>15</v>
      </c>
      <c r="I790">
        <v>3</v>
      </c>
      <c r="J790">
        <v>9</v>
      </c>
      <c r="K790">
        <v>49</v>
      </c>
      <c r="L790">
        <v>51</v>
      </c>
      <c r="M790">
        <v>45</v>
      </c>
      <c r="N790">
        <v>0</v>
      </c>
      <c r="O790">
        <v>90</v>
      </c>
      <c r="P790">
        <v>13</v>
      </c>
      <c r="Q790">
        <v>2</v>
      </c>
      <c r="R790">
        <v>0</v>
      </c>
      <c r="S790">
        <v>14</v>
      </c>
      <c r="T790">
        <v>1</v>
      </c>
      <c r="U790">
        <v>2</v>
      </c>
      <c r="V790">
        <v>0.233933</v>
      </c>
      <c r="W790">
        <v>0.10022300000000001</v>
      </c>
      <c r="X790">
        <v>0.20044500000000001</v>
      </c>
      <c r="Y790">
        <v>0.5</v>
      </c>
      <c r="Z790">
        <v>0.33184900000000001</v>
      </c>
      <c r="AA790">
        <v>0.35732599999999998</v>
      </c>
      <c r="AB790">
        <v>0.30876599999999998</v>
      </c>
      <c r="AC790">
        <v>0.68917499999999998</v>
      </c>
      <c r="AD790">
        <v>0.123393</v>
      </c>
      <c r="AE790">
        <v>3.18601</v>
      </c>
      <c r="AF790">
        <v>0.28082200000000002</v>
      </c>
      <c r="AH790">
        <v>-1.5841799999999999</v>
      </c>
      <c r="AI790">
        <v>51.125</v>
      </c>
      <c r="AJ790">
        <v>-3.5830700000000002</v>
      </c>
      <c r="AK790">
        <v>94.768699999999995</v>
      </c>
      <c r="AL790">
        <v>-1.5841799999999999</v>
      </c>
      <c r="AM790">
        <v>1.3</v>
      </c>
      <c r="AN790">
        <v>-4.3986119031906101</v>
      </c>
      <c r="AO790">
        <v>-6.9488241672515798</v>
      </c>
      <c r="AP790">
        <v>0.38916000000000001</v>
      </c>
    </row>
    <row r="791" spans="1:42" x14ac:dyDescent="0.45">
      <c r="A791" t="s">
        <v>1007</v>
      </c>
      <c r="B791" t="s">
        <v>215</v>
      </c>
      <c r="C791">
        <v>95</v>
      </c>
      <c r="D791">
        <v>269</v>
      </c>
      <c r="E791">
        <v>236</v>
      </c>
      <c r="F791">
        <v>60</v>
      </c>
      <c r="G791">
        <v>47</v>
      </c>
      <c r="H791">
        <v>10</v>
      </c>
      <c r="I791">
        <v>1</v>
      </c>
      <c r="J791">
        <v>2</v>
      </c>
      <c r="K791">
        <v>25</v>
      </c>
      <c r="L791">
        <v>23</v>
      </c>
      <c r="M791">
        <v>29</v>
      </c>
      <c r="N791">
        <v>2</v>
      </c>
      <c r="O791">
        <v>48</v>
      </c>
      <c r="P791">
        <v>1</v>
      </c>
      <c r="Q791">
        <v>1</v>
      </c>
      <c r="R791">
        <v>2</v>
      </c>
      <c r="S791">
        <v>8</v>
      </c>
      <c r="T791">
        <v>1</v>
      </c>
      <c r="U791">
        <v>1</v>
      </c>
      <c r="V791">
        <v>0.25423699999999999</v>
      </c>
      <c r="W791">
        <v>0.107807</v>
      </c>
      <c r="X791">
        <v>0.17843899999999999</v>
      </c>
      <c r="Y791">
        <v>0.60416700000000001</v>
      </c>
      <c r="Z791">
        <v>0.33707900000000002</v>
      </c>
      <c r="AA791">
        <v>0.33050800000000002</v>
      </c>
      <c r="AB791">
        <v>0.29814800000000002</v>
      </c>
      <c r="AC791">
        <v>0.66758700000000004</v>
      </c>
      <c r="AD791">
        <v>7.6271199999999997E-2</v>
      </c>
      <c r="AE791">
        <v>2.6385299999999998</v>
      </c>
      <c r="AF791">
        <v>0.31015999999999999</v>
      </c>
      <c r="AH791">
        <v>-0.79996199999999995</v>
      </c>
      <c r="AI791">
        <v>28.257400000000001</v>
      </c>
      <c r="AJ791">
        <v>-4.5187200000000001</v>
      </c>
      <c r="AK791">
        <v>83.595200000000006</v>
      </c>
      <c r="AL791">
        <v>-0.79996199999999995</v>
      </c>
      <c r="AM791">
        <v>0</v>
      </c>
      <c r="AN791">
        <v>-6.2668612599372802</v>
      </c>
      <c r="AO791">
        <v>0.98838919401168801</v>
      </c>
      <c r="AP791">
        <v>0.38754699999999997</v>
      </c>
    </row>
    <row r="792" spans="1:42" x14ac:dyDescent="0.45">
      <c r="A792" t="s">
        <v>1008</v>
      </c>
      <c r="B792" t="s">
        <v>104</v>
      </c>
      <c r="C792">
        <v>76</v>
      </c>
      <c r="D792">
        <v>299</v>
      </c>
      <c r="E792">
        <v>261</v>
      </c>
      <c r="F792">
        <v>66</v>
      </c>
      <c r="G792">
        <v>48</v>
      </c>
      <c r="H792">
        <v>13</v>
      </c>
      <c r="I792">
        <v>2</v>
      </c>
      <c r="J792">
        <v>3</v>
      </c>
      <c r="K792">
        <v>34</v>
      </c>
      <c r="L792">
        <v>29</v>
      </c>
      <c r="M792">
        <v>27</v>
      </c>
      <c r="N792">
        <v>0</v>
      </c>
      <c r="O792">
        <v>60</v>
      </c>
      <c r="P792">
        <v>9</v>
      </c>
      <c r="Q792">
        <v>2</v>
      </c>
      <c r="R792">
        <v>0</v>
      </c>
      <c r="S792">
        <v>4</v>
      </c>
      <c r="T792">
        <v>6</v>
      </c>
      <c r="U792">
        <v>2</v>
      </c>
      <c r="V792">
        <v>0.25287399999999999</v>
      </c>
      <c r="W792">
        <v>9.0301000000000006E-2</v>
      </c>
      <c r="X792">
        <v>0.20066899999999999</v>
      </c>
      <c r="Y792">
        <v>0.45</v>
      </c>
      <c r="Z792">
        <v>0.34113700000000002</v>
      </c>
      <c r="AA792">
        <v>0.35249000000000003</v>
      </c>
      <c r="AB792">
        <v>0.31104999999999999</v>
      </c>
      <c r="AC792">
        <v>0.69362800000000002</v>
      </c>
      <c r="AD792">
        <v>9.9616899999999994E-2</v>
      </c>
      <c r="AE792">
        <v>5.2062099999999996</v>
      </c>
      <c r="AF792">
        <v>0.315</v>
      </c>
      <c r="AH792">
        <v>-0.29138599999999998</v>
      </c>
      <c r="AI792">
        <v>34.612699999999997</v>
      </c>
      <c r="AJ792">
        <v>-1.8187500000000001</v>
      </c>
      <c r="AK792">
        <v>93.206599999999995</v>
      </c>
      <c r="AL792">
        <v>-0.29138599999999998</v>
      </c>
      <c r="AM792">
        <v>-0.2</v>
      </c>
      <c r="AN792">
        <v>-2.8077543675899501</v>
      </c>
      <c r="AO792">
        <v>-3.49585528671741</v>
      </c>
      <c r="AP792">
        <v>0.38724500000000001</v>
      </c>
    </row>
    <row r="793" spans="1:42" x14ac:dyDescent="0.45">
      <c r="A793" t="s">
        <v>1009</v>
      </c>
      <c r="B793" t="s">
        <v>149</v>
      </c>
      <c r="C793">
        <v>90</v>
      </c>
      <c r="D793">
        <v>371</v>
      </c>
      <c r="E793">
        <v>342</v>
      </c>
      <c r="F793">
        <v>78</v>
      </c>
      <c r="G793">
        <v>54</v>
      </c>
      <c r="H793">
        <v>18</v>
      </c>
      <c r="I793">
        <v>2</v>
      </c>
      <c r="J793">
        <v>4</v>
      </c>
      <c r="K793">
        <v>35</v>
      </c>
      <c r="L793">
        <v>38</v>
      </c>
      <c r="M793">
        <v>22</v>
      </c>
      <c r="N793">
        <v>0</v>
      </c>
      <c r="O793">
        <v>87</v>
      </c>
      <c r="P793">
        <v>4</v>
      </c>
      <c r="Q793">
        <v>1</v>
      </c>
      <c r="R793">
        <v>2</v>
      </c>
      <c r="S793">
        <v>2</v>
      </c>
      <c r="T793">
        <v>4</v>
      </c>
      <c r="U793">
        <v>1</v>
      </c>
      <c r="V793">
        <v>0.22806999999999999</v>
      </c>
      <c r="W793">
        <v>5.9299200000000003E-2</v>
      </c>
      <c r="X793">
        <v>0.23450099999999999</v>
      </c>
      <c r="Y793">
        <v>0.25287399999999999</v>
      </c>
      <c r="Z793">
        <v>0.28184300000000001</v>
      </c>
      <c r="AA793">
        <v>0.32748500000000003</v>
      </c>
      <c r="AB793">
        <v>0.26941100000000001</v>
      </c>
      <c r="AC793">
        <v>0.60932799999999998</v>
      </c>
      <c r="AD793">
        <v>9.9415199999999995E-2</v>
      </c>
      <c r="AE793">
        <v>4.4475699999999998</v>
      </c>
      <c r="AF793">
        <v>0.293651</v>
      </c>
      <c r="AH793">
        <v>-0.23848800000000001</v>
      </c>
      <c r="AI793">
        <v>30.117599999999999</v>
      </c>
      <c r="AJ793">
        <v>-15.086499999999999</v>
      </c>
      <c r="AK793">
        <v>64.347700000000003</v>
      </c>
      <c r="AL793">
        <v>-0.23848800000000001</v>
      </c>
      <c r="AM793">
        <v>6.5</v>
      </c>
      <c r="AN793">
        <v>-16.624741286039299</v>
      </c>
      <c r="AO793">
        <v>7.8631687164306596</v>
      </c>
      <c r="AP793">
        <v>0.38675599999999999</v>
      </c>
    </row>
    <row r="794" spans="1:42" x14ac:dyDescent="0.45">
      <c r="A794" t="s">
        <v>1010</v>
      </c>
      <c r="B794" t="s">
        <v>23</v>
      </c>
      <c r="C794">
        <v>109</v>
      </c>
      <c r="D794">
        <v>413</v>
      </c>
      <c r="E794">
        <v>375</v>
      </c>
      <c r="F794">
        <v>104</v>
      </c>
      <c r="G794">
        <v>72</v>
      </c>
      <c r="H794">
        <v>24</v>
      </c>
      <c r="I794">
        <v>1</v>
      </c>
      <c r="J794">
        <v>7</v>
      </c>
      <c r="K794">
        <v>45</v>
      </c>
      <c r="L794">
        <v>38</v>
      </c>
      <c r="M794">
        <v>29</v>
      </c>
      <c r="N794">
        <v>2</v>
      </c>
      <c r="O794">
        <v>53</v>
      </c>
      <c r="P794">
        <v>3</v>
      </c>
      <c r="Q794">
        <v>6</v>
      </c>
      <c r="R794">
        <v>0</v>
      </c>
      <c r="S794">
        <v>11</v>
      </c>
      <c r="T794">
        <v>4</v>
      </c>
      <c r="U794">
        <v>1</v>
      </c>
      <c r="V794">
        <v>0.277333</v>
      </c>
      <c r="W794">
        <v>7.02179E-2</v>
      </c>
      <c r="X794">
        <v>0.128329</v>
      </c>
      <c r="Y794">
        <v>0.54717000000000005</v>
      </c>
      <c r="Z794">
        <v>0.32929799999999998</v>
      </c>
      <c r="AA794">
        <v>0.402667</v>
      </c>
      <c r="AB794">
        <v>0.31619900000000001</v>
      </c>
      <c r="AC794">
        <v>0.73196399999999995</v>
      </c>
      <c r="AD794">
        <v>0.125333</v>
      </c>
      <c r="AE794">
        <v>3.64316</v>
      </c>
      <c r="AF794">
        <v>0.30218099999999998</v>
      </c>
      <c r="AH794">
        <v>-0.408001</v>
      </c>
      <c r="AI794">
        <v>49.575400000000002</v>
      </c>
      <c r="AJ794">
        <v>-0.74621599999999999</v>
      </c>
      <c r="AK794">
        <v>96.658199999999994</v>
      </c>
      <c r="AL794">
        <v>-0.408001</v>
      </c>
      <c r="AM794">
        <v>-0.5</v>
      </c>
      <c r="AN794">
        <v>-2.11781066656112</v>
      </c>
      <c r="AO794">
        <v>-8.0874485969543404</v>
      </c>
      <c r="AP794">
        <v>0.385486</v>
      </c>
    </row>
    <row r="795" spans="1:42" x14ac:dyDescent="0.45">
      <c r="A795" t="s">
        <v>1011</v>
      </c>
      <c r="B795" t="s">
        <v>184</v>
      </c>
      <c r="C795">
        <v>105</v>
      </c>
      <c r="D795">
        <v>366</v>
      </c>
      <c r="E795">
        <v>340</v>
      </c>
      <c r="F795">
        <v>85</v>
      </c>
      <c r="G795">
        <v>51</v>
      </c>
      <c r="H795">
        <v>22</v>
      </c>
      <c r="I795">
        <v>2</v>
      </c>
      <c r="J795">
        <v>10</v>
      </c>
      <c r="K795">
        <v>43</v>
      </c>
      <c r="L795">
        <v>47</v>
      </c>
      <c r="M795">
        <v>20</v>
      </c>
      <c r="N795">
        <v>0</v>
      </c>
      <c r="O795">
        <v>86</v>
      </c>
      <c r="P795">
        <v>3</v>
      </c>
      <c r="Q795">
        <v>2</v>
      </c>
      <c r="R795">
        <v>1</v>
      </c>
      <c r="S795">
        <v>5</v>
      </c>
      <c r="T795">
        <v>4</v>
      </c>
      <c r="U795">
        <v>3</v>
      </c>
      <c r="V795">
        <v>0.25</v>
      </c>
      <c r="W795">
        <v>5.46448E-2</v>
      </c>
      <c r="X795">
        <v>0.23497299999999999</v>
      </c>
      <c r="Y795">
        <v>0.23255799999999999</v>
      </c>
      <c r="Z795">
        <v>0.29588999999999999</v>
      </c>
      <c r="AA795">
        <v>0.41470600000000002</v>
      </c>
      <c r="AB795">
        <v>0.30588199999999999</v>
      </c>
      <c r="AC795">
        <v>0.71059600000000001</v>
      </c>
      <c r="AD795">
        <v>0.16470599999999999</v>
      </c>
      <c r="AE795">
        <v>4.5039699999999998</v>
      </c>
      <c r="AF795">
        <v>0.30487799999999998</v>
      </c>
      <c r="AH795">
        <v>-1.0364100000000001</v>
      </c>
      <c r="AI795">
        <v>40.797600000000003</v>
      </c>
      <c r="AJ795">
        <v>-3.7973699999999999</v>
      </c>
      <c r="AK795">
        <v>75.242000000000004</v>
      </c>
      <c r="AL795">
        <v>-1.0364100000000001</v>
      </c>
      <c r="AM795">
        <v>2.2999999999999998</v>
      </c>
      <c r="AN795">
        <v>-12.2621785402297</v>
      </c>
      <c r="AO795">
        <v>3.6447970867156898</v>
      </c>
      <c r="AP795">
        <v>0.38414799999999999</v>
      </c>
    </row>
    <row r="796" spans="1:42" x14ac:dyDescent="0.45">
      <c r="A796" t="s">
        <v>1012</v>
      </c>
      <c r="B796" t="s">
        <v>30</v>
      </c>
      <c r="C796">
        <v>87</v>
      </c>
      <c r="D796">
        <v>331</v>
      </c>
      <c r="E796">
        <v>300</v>
      </c>
      <c r="F796">
        <v>68</v>
      </c>
      <c r="G796">
        <v>49</v>
      </c>
      <c r="H796">
        <v>13</v>
      </c>
      <c r="I796">
        <v>1</v>
      </c>
      <c r="J796">
        <v>5</v>
      </c>
      <c r="K796">
        <v>35</v>
      </c>
      <c r="L796">
        <v>32</v>
      </c>
      <c r="M796">
        <v>27</v>
      </c>
      <c r="N796">
        <v>0</v>
      </c>
      <c r="O796">
        <v>72</v>
      </c>
      <c r="P796">
        <v>1</v>
      </c>
      <c r="Q796">
        <v>3</v>
      </c>
      <c r="R796">
        <v>0</v>
      </c>
      <c r="S796">
        <v>6</v>
      </c>
      <c r="T796">
        <v>3</v>
      </c>
      <c r="U796">
        <v>1</v>
      </c>
      <c r="V796">
        <v>0.22666700000000001</v>
      </c>
      <c r="W796">
        <v>8.1571000000000005E-2</v>
      </c>
      <c r="X796">
        <v>0.21752299999999999</v>
      </c>
      <c r="Y796">
        <v>0.375</v>
      </c>
      <c r="Z796">
        <v>0.29003000000000001</v>
      </c>
      <c r="AA796">
        <v>0.32666699999999999</v>
      </c>
      <c r="AB796">
        <v>0.27346799999999999</v>
      </c>
      <c r="AC796">
        <v>0.61669700000000005</v>
      </c>
      <c r="AD796">
        <v>0.1</v>
      </c>
      <c r="AE796">
        <v>3.9882399999999998</v>
      </c>
      <c r="AF796">
        <v>0.27876099999999998</v>
      </c>
      <c r="AH796">
        <v>-0.41537299999999999</v>
      </c>
      <c r="AI796">
        <v>27.985700000000001</v>
      </c>
      <c r="AJ796">
        <v>-12.3447</v>
      </c>
      <c r="AK796">
        <v>73.680000000000007</v>
      </c>
      <c r="AL796">
        <v>-0.41537299999999999</v>
      </c>
      <c r="AM796">
        <v>-2.2999999999999998</v>
      </c>
      <c r="AN796">
        <v>-11.2081324458122</v>
      </c>
      <c r="AO796">
        <v>3.7809817790985099</v>
      </c>
      <c r="AP796">
        <v>0.38392500000000002</v>
      </c>
    </row>
    <row r="797" spans="1:42" x14ac:dyDescent="0.45">
      <c r="A797" t="s">
        <v>1013</v>
      </c>
      <c r="B797" t="s">
        <v>132</v>
      </c>
      <c r="C797">
        <v>99</v>
      </c>
      <c r="D797">
        <v>414</v>
      </c>
      <c r="E797">
        <v>368</v>
      </c>
      <c r="F797">
        <v>83</v>
      </c>
      <c r="G797">
        <v>59</v>
      </c>
      <c r="H797">
        <v>18</v>
      </c>
      <c r="I797">
        <v>1</v>
      </c>
      <c r="J797">
        <v>5</v>
      </c>
      <c r="K797">
        <v>46</v>
      </c>
      <c r="L797">
        <v>37</v>
      </c>
      <c r="M797">
        <v>38</v>
      </c>
      <c r="N797">
        <v>0</v>
      </c>
      <c r="O797">
        <v>95</v>
      </c>
      <c r="P797">
        <v>4</v>
      </c>
      <c r="Q797">
        <v>4</v>
      </c>
      <c r="R797">
        <v>0</v>
      </c>
      <c r="S797">
        <v>11</v>
      </c>
      <c r="T797">
        <v>2</v>
      </c>
      <c r="U797">
        <v>4</v>
      </c>
      <c r="V797">
        <v>0.22554299999999999</v>
      </c>
      <c r="W797">
        <v>9.1787400000000005E-2</v>
      </c>
      <c r="X797">
        <v>0.22946900000000001</v>
      </c>
      <c r="Y797">
        <v>0.4</v>
      </c>
      <c r="Z797">
        <v>0.30193199999999998</v>
      </c>
      <c r="AA797">
        <v>0.32065199999999999</v>
      </c>
      <c r="AB797">
        <v>0.27873199999999998</v>
      </c>
      <c r="AC797">
        <v>0.62258500000000006</v>
      </c>
      <c r="AD797">
        <v>9.5108700000000004E-2</v>
      </c>
      <c r="AE797">
        <v>2.9722900000000001</v>
      </c>
      <c r="AF797">
        <v>0.28676499999999999</v>
      </c>
      <c r="AH797">
        <v>-2.0665300000000002</v>
      </c>
      <c r="AI797">
        <v>36.813200000000002</v>
      </c>
      <c r="AJ797">
        <v>-13.6303</v>
      </c>
      <c r="AK797">
        <v>73.951499999999996</v>
      </c>
      <c r="AL797">
        <v>-2.0665300000000002</v>
      </c>
      <c r="AM797">
        <v>0.2</v>
      </c>
      <c r="AN797">
        <v>-14.9881262779235</v>
      </c>
      <c r="AO797">
        <v>4.7634923011064503</v>
      </c>
      <c r="AP797">
        <v>0.38258300000000001</v>
      </c>
    </row>
    <row r="798" spans="1:42" x14ac:dyDescent="0.45">
      <c r="A798" t="s">
        <v>1014</v>
      </c>
      <c r="B798" t="s">
        <v>149</v>
      </c>
      <c r="C798">
        <v>92</v>
      </c>
      <c r="D798">
        <v>339</v>
      </c>
      <c r="E798">
        <v>301</v>
      </c>
      <c r="F798">
        <v>72</v>
      </c>
      <c r="G798">
        <v>51</v>
      </c>
      <c r="H798">
        <v>16</v>
      </c>
      <c r="I798">
        <v>1</v>
      </c>
      <c r="J798">
        <v>4</v>
      </c>
      <c r="K798">
        <v>34</v>
      </c>
      <c r="L798">
        <v>28</v>
      </c>
      <c r="M798">
        <v>34</v>
      </c>
      <c r="N798">
        <v>0</v>
      </c>
      <c r="O798">
        <v>69</v>
      </c>
      <c r="P798">
        <v>3</v>
      </c>
      <c r="Q798">
        <v>0</v>
      </c>
      <c r="R798">
        <v>1</v>
      </c>
      <c r="S798">
        <v>11</v>
      </c>
      <c r="T798">
        <v>4</v>
      </c>
      <c r="U798">
        <v>2</v>
      </c>
      <c r="V798">
        <v>0.239203</v>
      </c>
      <c r="W798">
        <v>0.100295</v>
      </c>
      <c r="X798">
        <v>0.20354</v>
      </c>
      <c r="Y798">
        <v>0.49275400000000003</v>
      </c>
      <c r="Z798">
        <v>0.32248500000000002</v>
      </c>
      <c r="AA798">
        <v>0.33887</v>
      </c>
      <c r="AB798">
        <v>0.29684500000000003</v>
      </c>
      <c r="AC798">
        <v>0.66135600000000005</v>
      </c>
      <c r="AD798">
        <v>9.9667800000000001E-2</v>
      </c>
      <c r="AE798">
        <v>3.7724799999999998</v>
      </c>
      <c r="AF798">
        <v>0.29824600000000001</v>
      </c>
      <c r="AH798">
        <v>-0.72220700000000004</v>
      </c>
      <c r="AI798">
        <v>35.243600000000001</v>
      </c>
      <c r="AJ798">
        <v>-6.0615800000000002</v>
      </c>
      <c r="AK798">
        <v>82.738799999999998</v>
      </c>
      <c r="AL798">
        <v>-0.72220700000000004</v>
      </c>
      <c r="AM798">
        <v>-1</v>
      </c>
      <c r="AN798">
        <v>-7.9713896512985203</v>
      </c>
      <c r="AO798">
        <v>0.245590806007385</v>
      </c>
      <c r="AP798">
        <v>0.381324</v>
      </c>
    </row>
    <row r="799" spans="1:42" x14ac:dyDescent="0.45">
      <c r="A799" t="s">
        <v>1015</v>
      </c>
      <c r="B799" t="s">
        <v>139</v>
      </c>
      <c r="C799">
        <v>111</v>
      </c>
      <c r="D799">
        <v>420</v>
      </c>
      <c r="E799">
        <v>375</v>
      </c>
      <c r="F799">
        <v>83</v>
      </c>
      <c r="G799">
        <v>62</v>
      </c>
      <c r="H799">
        <v>14</v>
      </c>
      <c r="I799">
        <v>1</v>
      </c>
      <c r="J799">
        <v>6</v>
      </c>
      <c r="K799">
        <v>51</v>
      </c>
      <c r="L799">
        <v>40</v>
      </c>
      <c r="M799">
        <v>32</v>
      </c>
      <c r="N799">
        <v>1</v>
      </c>
      <c r="O799">
        <v>107</v>
      </c>
      <c r="P799">
        <v>7</v>
      </c>
      <c r="Q799">
        <v>2</v>
      </c>
      <c r="R799">
        <v>4</v>
      </c>
      <c r="S799">
        <v>7</v>
      </c>
      <c r="T799">
        <v>12</v>
      </c>
      <c r="U799">
        <v>4</v>
      </c>
      <c r="V799">
        <v>0.221333</v>
      </c>
      <c r="W799">
        <v>7.6190499999999994E-2</v>
      </c>
      <c r="X799">
        <v>0.25476199999999999</v>
      </c>
      <c r="Y799">
        <v>0.29906500000000003</v>
      </c>
      <c r="Z799">
        <v>0.293269</v>
      </c>
      <c r="AA799">
        <v>0.312</v>
      </c>
      <c r="AB799">
        <v>0.270791</v>
      </c>
      <c r="AC799">
        <v>0.60526899999999995</v>
      </c>
      <c r="AD799">
        <v>9.0666700000000003E-2</v>
      </c>
      <c r="AE799">
        <v>5.3019400000000001</v>
      </c>
      <c r="AF799">
        <v>0.29166700000000001</v>
      </c>
      <c r="AH799">
        <v>-5.8824500000000002E-2</v>
      </c>
      <c r="AI799">
        <v>34.576900000000002</v>
      </c>
      <c r="AJ799">
        <v>-16.5977</v>
      </c>
      <c r="AK799">
        <v>67.7376</v>
      </c>
      <c r="AL799">
        <v>-5.8824500000000002E-2</v>
      </c>
      <c r="AM799">
        <v>4.3</v>
      </c>
      <c r="AN799">
        <v>-16.294815026223599</v>
      </c>
      <c r="AO799">
        <v>5.8432101011276201</v>
      </c>
      <c r="AP799">
        <v>0.38027100000000003</v>
      </c>
    </row>
    <row r="800" spans="1:42" x14ac:dyDescent="0.45">
      <c r="A800" t="s">
        <v>1016</v>
      </c>
      <c r="B800" t="s">
        <v>101</v>
      </c>
      <c r="C800">
        <v>100</v>
      </c>
      <c r="D800">
        <v>417</v>
      </c>
      <c r="E800">
        <v>390</v>
      </c>
      <c r="F800">
        <v>94</v>
      </c>
      <c r="G800">
        <v>67</v>
      </c>
      <c r="H800">
        <v>16</v>
      </c>
      <c r="I800">
        <v>4</v>
      </c>
      <c r="J800">
        <v>7</v>
      </c>
      <c r="K800">
        <v>46</v>
      </c>
      <c r="L800">
        <v>46</v>
      </c>
      <c r="M800">
        <v>17</v>
      </c>
      <c r="N800">
        <v>0</v>
      </c>
      <c r="O800">
        <v>108</v>
      </c>
      <c r="P800">
        <v>6</v>
      </c>
      <c r="Q800">
        <v>2</v>
      </c>
      <c r="R800">
        <v>2</v>
      </c>
      <c r="S800">
        <v>7</v>
      </c>
      <c r="T800">
        <v>9</v>
      </c>
      <c r="U800">
        <v>3</v>
      </c>
      <c r="V800">
        <v>0.24102599999999999</v>
      </c>
      <c r="W800">
        <v>4.0767400000000002E-2</v>
      </c>
      <c r="X800">
        <v>0.25899299999999997</v>
      </c>
      <c r="Y800">
        <v>0.15740699999999999</v>
      </c>
      <c r="Z800">
        <v>0.28192800000000001</v>
      </c>
      <c r="AA800">
        <v>0.35641</v>
      </c>
      <c r="AB800">
        <v>0.27836300000000003</v>
      </c>
      <c r="AC800">
        <v>0.63833799999999996</v>
      </c>
      <c r="AD800">
        <v>0.115385</v>
      </c>
      <c r="AE800">
        <v>6.1050199999999997</v>
      </c>
      <c r="AF800">
        <v>0.314079</v>
      </c>
      <c r="AH800">
        <v>-0.159695</v>
      </c>
      <c r="AI800">
        <v>36.952199999999998</v>
      </c>
      <c r="AJ800">
        <v>-13.8569</v>
      </c>
      <c r="AK800">
        <v>67.802099999999996</v>
      </c>
      <c r="AL800">
        <v>-0.159695</v>
      </c>
      <c r="AM800">
        <v>1.3</v>
      </c>
      <c r="AN800">
        <v>-16.2474866658449</v>
      </c>
      <c r="AO800">
        <v>5.8965609073638898</v>
      </c>
      <c r="AP800">
        <v>0.38014999999999999</v>
      </c>
    </row>
    <row r="801" spans="1:42" x14ac:dyDescent="0.45">
      <c r="A801" t="s">
        <v>1017</v>
      </c>
      <c r="C801">
        <v>57</v>
      </c>
      <c r="D801">
        <v>171</v>
      </c>
      <c r="E801">
        <v>159</v>
      </c>
      <c r="F801">
        <v>41</v>
      </c>
      <c r="G801">
        <v>26</v>
      </c>
      <c r="H801">
        <v>11</v>
      </c>
      <c r="I801">
        <v>0</v>
      </c>
      <c r="J801">
        <v>4</v>
      </c>
      <c r="K801">
        <v>22</v>
      </c>
      <c r="L801">
        <v>18</v>
      </c>
      <c r="M801">
        <v>10</v>
      </c>
      <c r="N801">
        <v>1</v>
      </c>
      <c r="O801">
        <v>38</v>
      </c>
      <c r="P801">
        <v>1</v>
      </c>
      <c r="Q801">
        <v>1</v>
      </c>
      <c r="R801">
        <v>0</v>
      </c>
      <c r="S801">
        <v>3</v>
      </c>
      <c r="T801">
        <v>1</v>
      </c>
      <c r="U801">
        <v>1</v>
      </c>
      <c r="V801">
        <v>0.25786199999999998</v>
      </c>
      <c r="W801">
        <v>5.8479499999999997E-2</v>
      </c>
      <c r="X801">
        <v>0.222222</v>
      </c>
      <c r="Y801">
        <v>0.263158</v>
      </c>
      <c r="Z801">
        <v>0.30409399999999998</v>
      </c>
      <c r="AA801">
        <v>0.40251599999999998</v>
      </c>
      <c r="AB801">
        <v>0.30372300000000002</v>
      </c>
      <c r="AC801">
        <v>0.70660900000000004</v>
      </c>
      <c r="AD801">
        <v>0.144654</v>
      </c>
      <c r="AE801">
        <v>2.9320599999999999</v>
      </c>
      <c r="AF801">
        <v>0.31355899999999998</v>
      </c>
      <c r="AH801">
        <v>-0.49946200000000002</v>
      </c>
      <c r="AI801">
        <v>18.7545</v>
      </c>
      <c r="AJ801">
        <v>-2.0808300000000002</v>
      </c>
      <c r="AK801">
        <v>87.380899999999997</v>
      </c>
      <c r="AL801">
        <v>-0.49946200000000002</v>
      </c>
      <c r="AM801">
        <v>-0.8</v>
      </c>
      <c r="AN801">
        <v>-3.0850406885147001</v>
      </c>
      <c r="AO801">
        <v>1.08492058515548</v>
      </c>
      <c r="AP801">
        <v>0.37970500000000001</v>
      </c>
    </row>
    <row r="802" spans="1:42" x14ac:dyDescent="0.45">
      <c r="A802" t="s">
        <v>1018</v>
      </c>
      <c r="B802" t="s">
        <v>101</v>
      </c>
      <c r="C802">
        <v>97</v>
      </c>
      <c r="D802">
        <v>397</v>
      </c>
      <c r="E802">
        <v>352</v>
      </c>
      <c r="F802">
        <v>74</v>
      </c>
      <c r="G802">
        <v>54</v>
      </c>
      <c r="H802">
        <v>13</v>
      </c>
      <c r="I802">
        <v>1</v>
      </c>
      <c r="J802">
        <v>6</v>
      </c>
      <c r="K802">
        <v>35</v>
      </c>
      <c r="L802">
        <v>36</v>
      </c>
      <c r="M802">
        <v>36</v>
      </c>
      <c r="N802">
        <v>0</v>
      </c>
      <c r="O802">
        <v>109</v>
      </c>
      <c r="P802">
        <v>4</v>
      </c>
      <c r="Q802">
        <v>3</v>
      </c>
      <c r="R802">
        <v>2</v>
      </c>
      <c r="S802">
        <v>7</v>
      </c>
      <c r="T802">
        <v>2</v>
      </c>
      <c r="U802">
        <v>1</v>
      </c>
      <c r="V802">
        <v>0.210227</v>
      </c>
      <c r="W802">
        <v>9.06801E-2</v>
      </c>
      <c r="X802">
        <v>0.274559</v>
      </c>
      <c r="Y802">
        <v>0.33027499999999999</v>
      </c>
      <c r="Z802">
        <v>0.28860799999999998</v>
      </c>
      <c r="AA802">
        <v>0.303977</v>
      </c>
      <c r="AB802">
        <v>0.26677400000000001</v>
      </c>
      <c r="AC802">
        <v>0.59258500000000003</v>
      </c>
      <c r="AD802">
        <v>9.375E-2</v>
      </c>
      <c r="AE802">
        <v>3.1306699999999998</v>
      </c>
      <c r="AF802">
        <v>0.283333</v>
      </c>
      <c r="AH802">
        <v>-0.74636000000000002</v>
      </c>
      <c r="AI802">
        <v>31.358899999999998</v>
      </c>
      <c r="AJ802">
        <v>-17.013200000000001</v>
      </c>
      <c r="AK802">
        <v>67.725300000000004</v>
      </c>
      <c r="AL802">
        <v>-0.74636000000000002</v>
      </c>
      <c r="AM802">
        <v>-0.4</v>
      </c>
      <c r="AN802">
        <v>-16.619795620441401</v>
      </c>
      <c r="AO802">
        <v>6.8935037553310297</v>
      </c>
      <c r="AP802">
        <v>0.37888899999999998</v>
      </c>
    </row>
    <row r="803" spans="1:42" x14ac:dyDescent="0.45">
      <c r="A803" t="s">
        <v>1019</v>
      </c>
      <c r="B803" t="s">
        <v>23</v>
      </c>
      <c r="C803">
        <v>109</v>
      </c>
      <c r="D803">
        <v>457</v>
      </c>
      <c r="E803">
        <v>401</v>
      </c>
      <c r="F803">
        <v>91</v>
      </c>
      <c r="G803">
        <v>73</v>
      </c>
      <c r="H803">
        <v>11</v>
      </c>
      <c r="I803">
        <v>1</v>
      </c>
      <c r="J803">
        <v>6</v>
      </c>
      <c r="K803">
        <v>57</v>
      </c>
      <c r="L803">
        <v>47</v>
      </c>
      <c r="M803">
        <v>39</v>
      </c>
      <c r="N803">
        <v>1</v>
      </c>
      <c r="O803">
        <v>119</v>
      </c>
      <c r="P803">
        <v>11</v>
      </c>
      <c r="Q803">
        <v>3</v>
      </c>
      <c r="R803">
        <v>3</v>
      </c>
      <c r="S803">
        <v>2</v>
      </c>
      <c r="T803">
        <v>12</v>
      </c>
      <c r="U803">
        <v>2</v>
      </c>
      <c r="V803">
        <v>0.226933</v>
      </c>
      <c r="W803">
        <v>8.5339200000000004E-2</v>
      </c>
      <c r="X803">
        <v>0.26039400000000001</v>
      </c>
      <c r="Y803">
        <v>0.32773099999999999</v>
      </c>
      <c r="Z803">
        <v>0.31057299999999999</v>
      </c>
      <c r="AA803">
        <v>0.30423899999999998</v>
      </c>
      <c r="AB803">
        <v>0.27843299999999999</v>
      </c>
      <c r="AC803">
        <v>0.61481200000000003</v>
      </c>
      <c r="AD803">
        <v>7.7306700000000006E-2</v>
      </c>
      <c r="AE803">
        <v>5.4029699999999998</v>
      </c>
      <c r="AF803">
        <v>0.30465900000000001</v>
      </c>
      <c r="AH803">
        <v>0.61581900000000001</v>
      </c>
      <c r="AI803">
        <v>40.523499999999999</v>
      </c>
      <c r="AJ803">
        <v>-15.1593</v>
      </c>
      <c r="AK803">
        <v>70.378799999999998</v>
      </c>
      <c r="AL803">
        <v>0.61581900000000001</v>
      </c>
      <c r="AM803">
        <v>2.7</v>
      </c>
      <c r="AN803">
        <v>-16.154368519782999</v>
      </c>
      <c r="AO803">
        <v>4.3791593313217101</v>
      </c>
      <c r="AP803">
        <v>0.37842100000000001</v>
      </c>
    </row>
    <row r="804" spans="1:42" x14ac:dyDescent="0.45">
      <c r="A804" t="s">
        <v>1020</v>
      </c>
      <c r="B804" t="s">
        <v>34</v>
      </c>
      <c r="C804">
        <v>94</v>
      </c>
      <c r="D804">
        <v>378</v>
      </c>
      <c r="E804">
        <v>334</v>
      </c>
      <c r="F804">
        <v>64</v>
      </c>
      <c r="G804">
        <v>48</v>
      </c>
      <c r="H804">
        <v>11</v>
      </c>
      <c r="I804">
        <v>0</v>
      </c>
      <c r="J804">
        <v>5</v>
      </c>
      <c r="K804">
        <v>33</v>
      </c>
      <c r="L804">
        <v>32</v>
      </c>
      <c r="M804">
        <v>40</v>
      </c>
      <c r="N804">
        <v>0</v>
      </c>
      <c r="O804">
        <v>135</v>
      </c>
      <c r="P804">
        <v>3</v>
      </c>
      <c r="Q804">
        <v>1</v>
      </c>
      <c r="R804">
        <v>0</v>
      </c>
      <c r="S804">
        <v>5</v>
      </c>
      <c r="T804">
        <v>3</v>
      </c>
      <c r="U804">
        <v>3</v>
      </c>
      <c r="V804">
        <v>0.19161700000000001</v>
      </c>
      <c r="W804">
        <v>0.10582</v>
      </c>
      <c r="X804">
        <v>0.35714299999999999</v>
      </c>
      <c r="Y804">
        <v>0.296296</v>
      </c>
      <c r="Z804">
        <v>0.28306900000000002</v>
      </c>
      <c r="AA804">
        <v>0.26946100000000001</v>
      </c>
      <c r="AB804">
        <v>0.25417400000000001</v>
      </c>
      <c r="AC804">
        <v>0.55252999999999997</v>
      </c>
      <c r="AD804">
        <v>7.7844300000000005E-2</v>
      </c>
      <c r="AE804">
        <v>2.42394</v>
      </c>
      <c r="AF804">
        <v>0.302564</v>
      </c>
      <c r="AH804">
        <v>-1.3673999999999999</v>
      </c>
      <c r="AI804">
        <v>25.9025</v>
      </c>
      <c r="AJ804">
        <v>-20.154599999999999</v>
      </c>
      <c r="AK804">
        <v>59.520099999999999</v>
      </c>
      <c r="AL804">
        <v>-1.3673999999999999</v>
      </c>
      <c r="AM804">
        <v>3.7</v>
      </c>
      <c r="AN804">
        <v>-19.701670885085999</v>
      </c>
      <c r="AO804">
        <v>10.644444704055701</v>
      </c>
      <c r="AP804">
        <v>0.37706699999999999</v>
      </c>
    </row>
    <row r="805" spans="1:42" x14ac:dyDescent="0.45">
      <c r="A805" t="s">
        <v>1021</v>
      </c>
      <c r="C805">
        <v>75</v>
      </c>
      <c r="D805">
        <v>277</v>
      </c>
      <c r="E805">
        <v>248</v>
      </c>
      <c r="F805">
        <v>57</v>
      </c>
      <c r="G805">
        <v>42</v>
      </c>
      <c r="H805">
        <v>9</v>
      </c>
      <c r="I805">
        <v>1</v>
      </c>
      <c r="J805">
        <v>5</v>
      </c>
      <c r="K805">
        <v>24</v>
      </c>
      <c r="L805">
        <v>28</v>
      </c>
      <c r="M805">
        <v>22</v>
      </c>
      <c r="N805">
        <v>1</v>
      </c>
      <c r="O805">
        <v>63</v>
      </c>
      <c r="P805">
        <v>4</v>
      </c>
      <c r="Q805">
        <v>2</v>
      </c>
      <c r="R805">
        <v>1</v>
      </c>
      <c r="S805">
        <v>7</v>
      </c>
      <c r="T805">
        <v>0</v>
      </c>
      <c r="U805">
        <v>1</v>
      </c>
      <c r="V805">
        <v>0.22983899999999999</v>
      </c>
      <c r="W805">
        <v>7.9422400000000004E-2</v>
      </c>
      <c r="X805">
        <v>0.227437</v>
      </c>
      <c r="Y805">
        <v>0.34920600000000002</v>
      </c>
      <c r="Z805">
        <v>0.30072500000000002</v>
      </c>
      <c r="AA805">
        <v>0.334677</v>
      </c>
      <c r="AB805">
        <v>0.281337</v>
      </c>
      <c r="AC805">
        <v>0.63540200000000002</v>
      </c>
      <c r="AD805">
        <v>0.104839</v>
      </c>
      <c r="AE805">
        <v>2.1761599999999999</v>
      </c>
      <c r="AF805">
        <v>0.28571400000000002</v>
      </c>
      <c r="AH805">
        <v>-0.93832099999999996</v>
      </c>
      <c r="AI805">
        <v>25.230399999999999</v>
      </c>
      <c r="AJ805">
        <v>-8.5204799999999992</v>
      </c>
      <c r="AK805">
        <v>76.073999999999998</v>
      </c>
      <c r="AL805">
        <v>-0.93832099999999996</v>
      </c>
      <c r="AM805">
        <v>-1.6</v>
      </c>
      <c r="AN805">
        <v>-9.1487953662872297</v>
      </c>
      <c r="AO805">
        <v>3.4889181852340698</v>
      </c>
      <c r="AP805">
        <v>0.376693</v>
      </c>
    </row>
    <row r="806" spans="1:42" x14ac:dyDescent="0.45">
      <c r="A806" t="s">
        <v>1022</v>
      </c>
      <c r="B806" t="s">
        <v>34</v>
      </c>
      <c r="C806">
        <v>62</v>
      </c>
      <c r="D806">
        <v>232</v>
      </c>
      <c r="E806">
        <v>205</v>
      </c>
      <c r="F806">
        <v>49</v>
      </c>
      <c r="G806">
        <v>36</v>
      </c>
      <c r="H806">
        <v>9</v>
      </c>
      <c r="I806">
        <v>1</v>
      </c>
      <c r="J806">
        <v>3</v>
      </c>
      <c r="K806">
        <v>30</v>
      </c>
      <c r="L806">
        <v>25</v>
      </c>
      <c r="M806">
        <v>21</v>
      </c>
      <c r="N806">
        <v>0</v>
      </c>
      <c r="O806">
        <v>50</v>
      </c>
      <c r="P806">
        <v>4</v>
      </c>
      <c r="Q806">
        <v>1</v>
      </c>
      <c r="R806">
        <v>1</v>
      </c>
      <c r="S806">
        <v>6</v>
      </c>
      <c r="T806">
        <v>3</v>
      </c>
      <c r="U806">
        <v>1</v>
      </c>
      <c r="V806">
        <v>0.23902399999999999</v>
      </c>
      <c r="W806">
        <v>9.0517200000000006E-2</v>
      </c>
      <c r="X806">
        <v>0.21551699999999999</v>
      </c>
      <c r="Y806">
        <v>0.42</v>
      </c>
      <c r="Z806">
        <v>0.32034600000000002</v>
      </c>
      <c r="AA806">
        <v>0.33658500000000002</v>
      </c>
      <c r="AB806">
        <v>0.294651</v>
      </c>
      <c r="AC806">
        <v>0.65693199999999996</v>
      </c>
      <c r="AD806">
        <v>9.7560999999999995E-2</v>
      </c>
      <c r="AE806">
        <v>4.9411399999999999</v>
      </c>
      <c r="AF806">
        <v>0.30065399999999998</v>
      </c>
      <c r="AH806">
        <v>-0.29209099999999999</v>
      </c>
      <c r="AI806">
        <v>23.6968</v>
      </c>
      <c r="AJ806">
        <v>-4.5710800000000003</v>
      </c>
      <c r="AK806">
        <v>87.575400000000002</v>
      </c>
      <c r="AL806">
        <v>-0.29209099999999999</v>
      </c>
      <c r="AM806">
        <v>2.2000000000000002</v>
      </c>
      <c r="AN806">
        <v>-3.74592605233192</v>
      </c>
      <c r="AO806">
        <v>-0.357319116592407</v>
      </c>
      <c r="AP806">
        <v>0.376585</v>
      </c>
    </row>
    <row r="807" spans="1:42" x14ac:dyDescent="0.45">
      <c r="A807" t="s">
        <v>1023</v>
      </c>
      <c r="B807" t="s">
        <v>153</v>
      </c>
      <c r="C807">
        <v>86</v>
      </c>
      <c r="D807">
        <v>355</v>
      </c>
      <c r="E807">
        <v>312</v>
      </c>
      <c r="F807">
        <v>70</v>
      </c>
      <c r="G807">
        <v>50</v>
      </c>
      <c r="H807">
        <v>11</v>
      </c>
      <c r="I807">
        <v>1</v>
      </c>
      <c r="J807">
        <v>8</v>
      </c>
      <c r="K807">
        <v>41</v>
      </c>
      <c r="L807">
        <v>37</v>
      </c>
      <c r="M807">
        <v>35</v>
      </c>
      <c r="N807">
        <v>1</v>
      </c>
      <c r="O807">
        <v>88</v>
      </c>
      <c r="P807">
        <v>7</v>
      </c>
      <c r="Q807">
        <v>1</v>
      </c>
      <c r="R807">
        <v>0</v>
      </c>
      <c r="S807">
        <v>10</v>
      </c>
      <c r="T807">
        <v>1</v>
      </c>
      <c r="U807">
        <v>1</v>
      </c>
      <c r="V807">
        <v>0.224359</v>
      </c>
      <c r="W807">
        <v>9.8591600000000001E-2</v>
      </c>
      <c r="X807">
        <v>0.247887</v>
      </c>
      <c r="Y807">
        <v>0.397727</v>
      </c>
      <c r="Z807">
        <v>0.31549300000000002</v>
      </c>
      <c r="AA807">
        <v>0.342949</v>
      </c>
      <c r="AB807">
        <v>0.29421599999999998</v>
      </c>
      <c r="AC807">
        <v>0.65844199999999997</v>
      </c>
      <c r="AD807">
        <v>0.11859</v>
      </c>
      <c r="AE807">
        <v>3.0582799999999999</v>
      </c>
      <c r="AF807">
        <v>0.28571400000000002</v>
      </c>
      <c r="AH807">
        <v>-0.92324399999999995</v>
      </c>
      <c r="AI807">
        <v>36.132100000000001</v>
      </c>
      <c r="AJ807">
        <v>-7.1226000000000003</v>
      </c>
      <c r="AK807">
        <v>81.985299999999995</v>
      </c>
      <c r="AL807">
        <v>-0.92324399999999995</v>
      </c>
      <c r="AM807">
        <v>-0.8</v>
      </c>
      <c r="AN807">
        <v>-8.8459385037422091</v>
      </c>
      <c r="AO807">
        <v>0.50437980890274003</v>
      </c>
      <c r="AP807">
        <v>0.37428</v>
      </c>
    </row>
    <row r="808" spans="1:42" x14ac:dyDescent="0.45">
      <c r="A808" t="s">
        <v>1024</v>
      </c>
      <c r="B808" t="s">
        <v>23</v>
      </c>
      <c r="C808">
        <v>72</v>
      </c>
      <c r="D808">
        <v>265</v>
      </c>
      <c r="E808">
        <v>236</v>
      </c>
      <c r="F808">
        <v>49</v>
      </c>
      <c r="G808">
        <v>35</v>
      </c>
      <c r="H808">
        <v>6</v>
      </c>
      <c r="I808">
        <v>1</v>
      </c>
      <c r="J808">
        <v>7</v>
      </c>
      <c r="K808">
        <v>33</v>
      </c>
      <c r="L808">
        <v>29</v>
      </c>
      <c r="M808">
        <v>25</v>
      </c>
      <c r="N808">
        <v>0</v>
      </c>
      <c r="O808">
        <v>90</v>
      </c>
      <c r="P808">
        <v>3</v>
      </c>
      <c r="Q808">
        <v>1</v>
      </c>
      <c r="R808">
        <v>0</v>
      </c>
      <c r="S808">
        <v>2</v>
      </c>
      <c r="T808">
        <v>10</v>
      </c>
      <c r="U808">
        <v>2</v>
      </c>
      <c r="V808">
        <v>0.20762700000000001</v>
      </c>
      <c r="W808">
        <v>9.4339599999999996E-2</v>
      </c>
      <c r="X808">
        <v>0.33962300000000001</v>
      </c>
      <c r="Y808">
        <v>0.27777800000000002</v>
      </c>
      <c r="Z808">
        <v>0.29056599999999999</v>
      </c>
      <c r="AA808">
        <v>0.33050800000000002</v>
      </c>
      <c r="AB808">
        <v>0.277451</v>
      </c>
      <c r="AC808">
        <v>0.62107400000000001</v>
      </c>
      <c r="AD808">
        <v>0.122881</v>
      </c>
      <c r="AE808">
        <v>6.1496399999999998</v>
      </c>
      <c r="AF808">
        <v>0.3</v>
      </c>
      <c r="AH808">
        <v>0.67042100000000004</v>
      </c>
      <c r="AI808">
        <v>23.282</v>
      </c>
      <c r="AJ808">
        <v>-9.0066799999999994</v>
      </c>
      <c r="AK808">
        <v>69.72</v>
      </c>
      <c r="AL808">
        <v>0.67042100000000004</v>
      </c>
      <c r="AM808">
        <v>3</v>
      </c>
      <c r="AN808">
        <v>-9.2703394293785095</v>
      </c>
      <c r="AO808">
        <v>3.9736919403076101</v>
      </c>
      <c r="AP808">
        <v>0.372145</v>
      </c>
    </row>
    <row r="809" spans="1:42" x14ac:dyDescent="0.45">
      <c r="A809" t="s">
        <v>1025</v>
      </c>
      <c r="C809">
        <v>90</v>
      </c>
      <c r="D809">
        <v>332</v>
      </c>
      <c r="E809">
        <v>314</v>
      </c>
      <c r="F809">
        <v>88</v>
      </c>
      <c r="G809">
        <v>66</v>
      </c>
      <c r="H809">
        <v>15</v>
      </c>
      <c r="I809">
        <v>2</v>
      </c>
      <c r="J809">
        <v>5</v>
      </c>
      <c r="K809">
        <v>37</v>
      </c>
      <c r="L809">
        <v>36</v>
      </c>
      <c r="M809">
        <v>13</v>
      </c>
      <c r="N809">
        <v>0</v>
      </c>
      <c r="O809">
        <v>62</v>
      </c>
      <c r="P809">
        <v>2</v>
      </c>
      <c r="Q809">
        <v>2</v>
      </c>
      <c r="R809">
        <v>1</v>
      </c>
      <c r="S809">
        <v>5</v>
      </c>
      <c r="T809">
        <v>8</v>
      </c>
      <c r="U809">
        <v>3</v>
      </c>
      <c r="V809">
        <v>0.28025499999999998</v>
      </c>
      <c r="W809">
        <v>3.91566E-2</v>
      </c>
      <c r="X809">
        <v>0.186747</v>
      </c>
      <c r="Y809">
        <v>0.209677</v>
      </c>
      <c r="Z809">
        <v>0.31117800000000001</v>
      </c>
      <c r="AA809">
        <v>0.38853500000000002</v>
      </c>
      <c r="AB809">
        <v>0.303809</v>
      </c>
      <c r="AC809">
        <v>0.69971300000000003</v>
      </c>
      <c r="AD809">
        <v>0.10828</v>
      </c>
      <c r="AE809">
        <v>5.28843</v>
      </c>
      <c r="AF809">
        <v>0.33333299999999999</v>
      </c>
      <c r="AH809">
        <v>-0.29034900000000002</v>
      </c>
      <c r="AI809">
        <v>36.436100000000003</v>
      </c>
      <c r="AJ809">
        <v>-4.0161499999999997</v>
      </c>
      <c r="AK809">
        <v>88.575699999999998</v>
      </c>
      <c r="AL809">
        <v>-0.29034900000000002</v>
      </c>
      <c r="AM809">
        <v>3.5</v>
      </c>
      <c r="AN809">
        <v>-4.98914635181427</v>
      </c>
      <c r="AO809">
        <v>-2.59935331344604</v>
      </c>
      <c r="AP809">
        <v>0.37123299999999998</v>
      </c>
    </row>
    <row r="810" spans="1:42" x14ac:dyDescent="0.45">
      <c r="A810" t="s">
        <v>1026</v>
      </c>
      <c r="C810">
        <v>56</v>
      </c>
      <c r="D810">
        <v>214</v>
      </c>
      <c r="E810">
        <v>187</v>
      </c>
      <c r="F810">
        <v>36</v>
      </c>
      <c r="G810">
        <v>26</v>
      </c>
      <c r="H810">
        <v>6</v>
      </c>
      <c r="I810">
        <v>0</v>
      </c>
      <c r="J810">
        <v>4</v>
      </c>
      <c r="K810">
        <v>18</v>
      </c>
      <c r="L810">
        <v>24</v>
      </c>
      <c r="M810">
        <v>15</v>
      </c>
      <c r="N810">
        <v>0</v>
      </c>
      <c r="O810">
        <v>61</v>
      </c>
      <c r="P810">
        <v>9</v>
      </c>
      <c r="Q810">
        <v>2</v>
      </c>
      <c r="R810">
        <v>1</v>
      </c>
      <c r="S810">
        <v>8</v>
      </c>
      <c r="T810">
        <v>1</v>
      </c>
      <c r="U810">
        <v>1</v>
      </c>
      <c r="V810">
        <v>0.19251299999999999</v>
      </c>
      <c r="W810">
        <v>7.0093500000000003E-2</v>
      </c>
      <c r="X810">
        <v>0.28504699999999999</v>
      </c>
      <c r="Y810">
        <v>0.24590200000000001</v>
      </c>
      <c r="Z810">
        <v>0.28169</v>
      </c>
      <c r="AA810">
        <v>0.28877000000000003</v>
      </c>
      <c r="AB810">
        <v>0.26008199999999998</v>
      </c>
      <c r="AC810">
        <v>0.57045999999999997</v>
      </c>
      <c r="AD810">
        <v>9.6256700000000001E-2</v>
      </c>
      <c r="AE810">
        <v>2.3271999999999999</v>
      </c>
      <c r="AF810">
        <v>0.25806499999999999</v>
      </c>
      <c r="AH810">
        <v>-0.60733400000000004</v>
      </c>
      <c r="AI810">
        <v>15.714399999999999</v>
      </c>
      <c r="AJ810">
        <v>-10.360200000000001</v>
      </c>
      <c r="AK810">
        <v>61.825000000000003</v>
      </c>
      <c r="AL810">
        <v>-0.60733400000000004</v>
      </c>
      <c r="AM810">
        <v>3.2</v>
      </c>
      <c r="AN810">
        <v>-10.7280579209327</v>
      </c>
      <c r="AO810">
        <v>7.1315109729766801</v>
      </c>
      <c r="AP810">
        <v>0.36840699999999998</v>
      </c>
    </row>
    <row r="811" spans="1:42" x14ac:dyDescent="0.45">
      <c r="A811" t="s">
        <v>1027</v>
      </c>
      <c r="B811" t="s">
        <v>42</v>
      </c>
      <c r="C811">
        <v>89</v>
      </c>
      <c r="D811">
        <v>394</v>
      </c>
      <c r="E811">
        <v>348</v>
      </c>
      <c r="F811">
        <v>79</v>
      </c>
      <c r="G811">
        <v>54</v>
      </c>
      <c r="H811">
        <v>16</v>
      </c>
      <c r="I811">
        <v>0</v>
      </c>
      <c r="J811">
        <v>9</v>
      </c>
      <c r="K811">
        <v>41</v>
      </c>
      <c r="L811">
        <v>45</v>
      </c>
      <c r="M811">
        <v>36</v>
      </c>
      <c r="N811">
        <v>0</v>
      </c>
      <c r="O811">
        <v>99</v>
      </c>
      <c r="P811">
        <v>7</v>
      </c>
      <c r="Q811">
        <v>3</v>
      </c>
      <c r="R811">
        <v>0</v>
      </c>
      <c r="S811">
        <v>5</v>
      </c>
      <c r="T811">
        <v>6</v>
      </c>
      <c r="U811">
        <v>3</v>
      </c>
      <c r="V811">
        <v>0.22701099999999999</v>
      </c>
      <c r="W811">
        <v>9.1370599999999996E-2</v>
      </c>
      <c r="X811">
        <v>0.25126900000000002</v>
      </c>
      <c r="Y811">
        <v>0.36363600000000001</v>
      </c>
      <c r="Z811">
        <v>0.309645</v>
      </c>
      <c r="AA811">
        <v>0.35057500000000003</v>
      </c>
      <c r="AB811">
        <v>0.29372700000000002</v>
      </c>
      <c r="AC811">
        <v>0.660219</v>
      </c>
      <c r="AD811">
        <v>0.12356300000000001</v>
      </c>
      <c r="AE811">
        <v>3.3220399999999999</v>
      </c>
      <c r="AF811">
        <v>0.28806599999999999</v>
      </c>
      <c r="AH811">
        <v>-0.81363099999999999</v>
      </c>
      <c r="AI811">
        <v>39.941499999999998</v>
      </c>
      <c r="AJ811">
        <v>-8.0650899999999996</v>
      </c>
      <c r="AK811">
        <v>85.489099999999993</v>
      </c>
      <c r="AL811">
        <v>-0.81363099999999999</v>
      </c>
      <c r="AM811">
        <v>2.2999999999999998</v>
      </c>
      <c r="AN811">
        <v>-7.6641579270362801</v>
      </c>
      <c r="AO811">
        <v>-2.0430333614349299</v>
      </c>
      <c r="AP811">
        <v>0.36644399999999999</v>
      </c>
    </row>
    <row r="812" spans="1:42" x14ac:dyDescent="0.45">
      <c r="A812" t="s">
        <v>1028</v>
      </c>
      <c r="B812" t="s">
        <v>74</v>
      </c>
      <c r="C812">
        <v>108</v>
      </c>
      <c r="D812">
        <v>424</v>
      </c>
      <c r="E812">
        <v>369</v>
      </c>
      <c r="F812">
        <v>88</v>
      </c>
      <c r="G812">
        <v>60</v>
      </c>
      <c r="H812">
        <v>14</v>
      </c>
      <c r="I812">
        <v>2</v>
      </c>
      <c r="J812">
        <v>12</v>
      </c>
      <c r="K812">
        <v>53</v>
      </c>
      <c r="L812">
        <v>55</v>
      </c>
      <c r="M812">
        <v>44</v>
      </c>
      <c r="N812">
        <v>1</v>
      </c>
      <c r="O812">
        <v>102</v>
      </c>
      <c r="P812">
        <v>9</v>
      </c>
      <c r="Q812">
        <v>2</v>
      </c>
      <c r="R812">
        <v>0</v>
      </c>
      <c r="S812">
        <v>7</v>
      </c>
      <c r="T812">
        <v>0</v>
      </c>
      <c r="U812">
        <v>1</v>
      </c>
      <c r="V812">
        <v>0.238482</v>
      </c>
      <c r="W812">
        <v>0.10377400000000001</v>
      </c>
      <c r="X812">
        <v>0.240566</v>
      </c>
      <c r="Y812">
        <v>0.43137300000000001</v>
      </c>
      <c r="Z812">
        <v>0.33254699999999998</v>
      </c>
      <c r="AA812">
        <v>0.384824</v>
      </c>
      <c r="AB812">
        <v>0.31680799999999998</v>
      </c>
      <c r="AC812">
        <v>0.71737099999999998</v>
      </c>
      <c r="AD812">
        <v>0.146341</v>
      </c>
      <c r="AE812">
        <v>2.8606199999999999</v>
      </c>
      <c r="AF812">
        <v>0.29571999999999998</v>
      </c>
      <c r="AH812">
        <v>-1.28505</v>
      </c>
      <c r="AI812">
        <v>51.110100000000003</v>
      </c>
      <c r="AJ812">
        <v>-0.55183599999999999</v>
      </c>
      <c r="AK812">
        <v>92.406199999999998</v>
      </c>
      <c r="AL812">
        <v>-1.28505</v>
      </c>
      <c r="AM812">
        <v>-0.9</v>
      </c>
      <c r="AN812">
        <v>-5.2738577127456603</v>
      </c>
      <c r="AO812">
        <v>-5.5737212896347001</v>
      </c>
      <c r="AP812">
        <v>0.35880699999999999</v>
      </c>
    </row>
    <row r="813" spans="1:42" x14ac:dyDescent="0.45">
      <c r="A813" t="s">
        <v>1029</v>
      </c>
      <c r="B813" t="s">
        <v>139</v>
      </c>
      <c r="C813">
        <v>112</v>
      </c>
      <c r="D813">
        <v>479</v>
      </c>
      <c r="E813">
        <v>433</v>
      </c>
      <c r="F813">
        <v>101</v>
      </c>
      <c r="G813">
        <v>81</v>
      </c>
      <c r="H813">
        <v>12</v>
      </c>
      <c r="I813">
        <v>1</v>
      </c>
      <c r="J813">
        <v>7</v>
      </c>
      <c r="K813">
        <v>41</v>
      </c>
      <c r="L813">
        <v>45</v>
      </c>
      <c r="M813">
        <v>38</v>
      </c>
      <c r="N813">
        <v>0</v>
      </c>
      <c r="O813">
        <v>89</v>
      </c>
      <c r="P813">
        <v>5</v>
      </c>
      <c r="Q813">
        <v>3</v>
      </c>
      <c r="R813">
        <v>0</v>
      </c>
      <c r="S813">
        <v>16</v>
      </c>
      <c r="T813">
        <v>4</v>
      </c>
      <c r="U813">
        <v>3</v>
      </c>
      <c r="V813">
        <v>0.23325599999999999</v>
      </c>
      <c r="W813">
        <v>7.9331899999999997E-2</v>
      </c>
      <c r="X813">
        <v>0.185804</v>
      </c>
      <c r="Y813">
        <v>0.42696600000000001</v>
      </c>
      <c r="Z813">
        <v>0.300626</v>
      </c>
      <c r="AA813">
        <v>0.31408799999999998</v>
      </c>
      <c r="AB813">
        <v>0.27574599999999999</v>
      </c>
      <c r="AC813">
        <v>0.61471399999999998</v>
      </c>
      <c r="AD813">
        <v>8.0831399999999998E-2</v>
      </c>
      <c r="AE813">
        <v>2.8910999999999998</v>
      </c>
      <c r="AF813">
        <v>0.27647100000000002</v>
      </c>
      <c r="AH813">
        <v>-1.42167</v>
      </c>
      <c r="AI813">
        <v>41.405299999999997</v>
      </c>
      <c r="AJ813">
        <v>-16.958100000000002</v>
      </c>
      <c r="AK813">
        <v>71.171999999999997</v>
      </c>
      <c r="AL813">
        <v>-1.42167</v>
      </c>
      <c r="AM813">
        <v>3.5</v>
      </c>
      <c r="AN813">
        <v>-17.967285633087101</v>
      </c>
      <c r="AO813">
        <v>5.25999414920806</v>
      </c>
      <c r="AP813">
        <v>0.35516399999999998</v>
      </c>
    </row>
    <row r="814" spans="1:42" x14ac:dyDescent="0.45">
      <c r="A814" t="s">
        <v>1030</v>
      </c>
      <c r="B814" t="s">
        <v>149</v>
      </c>
      <c r="C814">
        <v>132</v>
      </c>
      <c r="D814">
        <v>494</v>
      </c>
      <c r="E814">
        <v>440</v>
      </c>
      <c r="F814">
        <v>107</v>
      </c>
      <c r="G814">
        <v>68</v>
      </c>
      <c r="H814">
        <v>19</v>
      </c>
      <c r="I814">
        <v>0</v>
      </c>
      <c r="J814">
        <v>20</v>
      </c>
      <c r="K814">
        <v>45</v>
      </c>
      <c r="L814">
        <v>61</v>
      </c>
      <c r="M814">
        <v>48</v>
      </c>
      <c r="N814">
        <v>6</v>
      </c>
      <c r="O814">
        <v>100</v>
      </c>
      <c r="P814">
        <v>3</v>
      </c>
      <c r="Q814">
        <v>3</v>
      </c>
      <c r="R814">
        <v>0</v>
      </c>
      <c r="S814">
        <v>16</v>
      </c>
      <c r="T814">
        <v>1</v>
      </c>
      <c r="U814">
        <v>0</v>
      </c>
      <c r="V814">
        <v>0.24318200000000001</v>
      </c>
      <c r="W814">
        <v>9.7166000000000002E-2</v>
      </c>
      <c r="X814">
        <v>0.202429</v>
      </c>
      <c r="Y814">
        <v>0.48</v>
      </c>
      <c r="Z814">
        <v>0.31983800000000001</v>
      </c>
      <c r="AA814">
        <v>0.42272700000000002</v>
      </c>
      <c r="AB814">
        <v>0.31789299999999998</v>
      </c>
      <c r="AC814">
        <v>0.74256500000000003</v>
      </c>
      <c r="AD814">
        <v>0.17954500000000001</v>
      </c>
      <c r="AE814">
        <v>1.4293100000000001</v>
      </c>
      <c r="AF814">
        <v>0.26934999999999998</v>
      </c>
      <c r="AH814">
        <v>-0.67067900000000003</v>
      </c>
      <c r="AI814">
        <v>59.993400000000001</v>
      </c>
      <c r="AJ814">
        <v>-0.197602</v>
      </c>
      <c r="AK814">
        <v>96.849299999999999</v>
      </c>
      <c r="AL814">
        <v>-0.67067900000000003</v>
      </c>
      <c r="AM814">
        <v>-1.6</v>
      </c>
      <c r="AN814">
        <v>-2.59889328479766</v>
      </c>
      <c r="AO814">
        <v>-10.6755434274673</v>
      </c>
      <c r="AP814">
        <v>0.354626</v>
      </c>
    </row>
    <row r="815" spans="1:42" x14ac:dyDescent="0.45">
      <c r="A815" t="s">
        <v>1031</v>
      </c>
      <c r="B815" t="s">
        <v>52</v>
      </c>
      <c r="C815">
        <v>85</v>
      </c>
      <c r="D815">
        <v>266</v>
      </c>
      <c r="E815">
        <v>240</v>
      </c>
      <c r="F815">
        <v>54</v>
      </c>
      <c r="G815">
        <v>41</v>
      </c>
      <c r="H815">
        <v>11</v>
      </c>
      <c r="I815">
        <v>0</v>
      </c>
      <c r="J815">
        <v>2</v>
      </c>
      <c r="K815">
        <v>19</v>
      </c>
      <c r="L815">
        <v>21</v>
      </c>
      <c r="M815">
        <v>22</v>
      </c>
      <c r="N815">
        <v>1</v>
      </c>
      <c r="O815">
        <v>76</v>
      </c>
      <c r="P815">
        <v>3</v>
      </c>
      <c r="Q815">
        <v>1</v>
      </c>
      <c r="R815">
        <v>0</v>
      </c>
      <c r="S815">
        <v>6</v>
      </c>
      <c r="T815">
        <v>1</v>
      </c>
      <c r="U815">
        <v>1</v>
      </c>
      <c r="V815">
        <v>0.22500000000000001</v>
      </c>
      <c r="W815">
        <v>8.2706799999999997E-2</v>
      </c>
      <c r="X815">
        <v>0.28571400000000002</v>
      </c>
      <c r="Y815">
        <v>0.28947400000000001</v>
      </c>
      <c r="Z815">
        <v>0.29699199999999998</v>
      </c>
      <c r="AA815">
        <v>0.29583300000000001</v>
      </c>
      <c r="AB815">
        <v>0.26666200000000001</v>
      </c>
      <c r="AC815">
        <v>0.59282599999999996</v>
      </c>
      <c r="AD815">
        <v>7.0833300000000002E-2</v>
      </c>
      <c r="AE815">
        <v>1.72997</v>
      </c>
      <c r="AF815">
        <v>0.31901800000000002</v>
      </c>
      <c r="AH815">
        <v>-0.72291099999999997</v>
      </c>
      <c r="AI815">
        <v>20.986599999999999</v>
      </c>
      <c r="AJ815">
        <v>-11.423999999999999</v>
      </c>
      <c r="AK815">
        <v>63.673200000000001</v>
      </c>
      <c r="AL815">
        <v>-0.72291099999999997</v>
      </c>
      <c r="AM815">
        <v>2.2999999999999998</v>
      </c>
      <c r="AN815">
        <v>-12.693827807903199</v>
      </c>
      <c r="AO815">
        <v>7.1868312358856201</v>
      </c>
      <c r="AP815">
        <v>0.35456700000000002</v>
      </c>
    </row>
    <row r="816" spans="1:42" x14ac:dyDescent="0.45">
      <c r="A816" t="s">
        <v>1032</v>
      </c>
      <c r="B816" t="s">
        <v>44</v>
      </c>
      <c r="C816">
        <v>89</v>
      </c>
      <c r="D816">
        <v>347</v>
      </c>
      <c r="E816">
        <v>296</v>
      </c>
      <c r="F816">
        <v>69</v>
      </c>
      <c r="G816">
        <v>53</v>
      </c>
      <c r="H816">
        <v>12</v>
      </c>
      <c r="I816">
        <v>1</v>
      </c>
      <c r="J816">
        <v>3</v>
      </c>
      <c r="K816">
        <v>27</v>
      </c>
      <c r="L816">
        <v>35</v>
      </c>
      <c r="M816">
        <v>38</v>
      </c>
      <c r="N816">
        <v>0</v>
      </c>
      <c r="O816">
        <v>66</v>
      </c>
      <c r="P816">
        <v>10</v>
      </c>
      <c r="Q816">
        <v>3</v>
      </c>
      <c r="R816">
        <v>0</v>
      </c>
      <c r="S816">
        <v>5</v>
      </c>
      <c r="T816">
        <v>3</v>
      </c>
      <c r="U816">
        <v>1</v>
      </c>
      <c r="V816">
        <v>0.23310800000000001</v>
      </c>
      <c r="W816">
        <v>0.10951</v>
      </c>
      <c r="X816">
        <v>0.19020200000000001</v>
      </c>
      <c r="Y816">
        <v>0.57575799999999999</v>
      </c>
      <c r="Z816">
        <v>0.33717599999999998</v>
      </c>
      <c r="AA816">
        <v>0.310811</v>
      </c>
      <c r="AB816">
        <v>0.29678700000000002</v>
      </c>
      <c r="AC816">
        <v>0.64798699999999998</v>
      </c>
      <c r="AD816">
        <v>7.77027E-2</v>
      </c>
      <c r="AE816">
        <v>3.2576900000000002</v>
      </c>
      <c r="AF816">
        <v>0.28695700000000002</v>
      </c>
      <c r="AH816">
        <v>-0.60029600000000005</v>
      </c>
      <c r="AI816">
        <v>36.058700000000002</v>
      </c>
      <c r="AJ816">
        <v>-6.22126</v>
      </c>
      <c r="AK816">
        <v>84.339500000000001</v>
      </c>
      <c r="AL816">
        <v>-0.60029600000000005</v>
      </c>
      <c r="AM816">
        <v>-7.5</v>
      </c>
      <c r="AN816">
        <v>-7.1115846633911097</v>
      </c>
      <c r="AO816">
        <v>-1.12507343292236</v>
      </c>
      <c r="AP816">
        <v>0.35389999999999999</v>
      </c>
    </row>
    <row r="817" spans="1:42" x14ac:dyDescent="0.45">
      <c r="A817" t="s">
        <v>1033</v>
      </c>
      <c r="B817" t="s">
        <v>132</v>
      </c>
      <c r="C817">
        <v>88</v>
      </c>
      <c r="D817">
        <v>341</v>
      </c>
      <c r="E817">
        <v>316</v>
      </c>
      <c r="F817">
        <v>72</v>
      </c>
      <c r="G817">
        <v>50</v>
      </c>
      <c r="H817">
        <v>14</v>
      </c>
      <c r="I817">
        <v>1</v>
      </c>
      <c r="J817">
        <v>7</v>
      </c>
      <c r="K817">
        <v>33</v>
      </c>
      <c r="L817">
        <v>34</v>
      </c>
      <c r="M817">
        <v>17</v>
      </c>
      <c r="N817">
        <v>0</v>
      </c>
      <c r="O817">
        <v>82</v>
      </c>
      <c r="P817">
        <v>7</v>
      </c>
      <c r="Q817">
        <v>1</v>
      </c>
      <c r="R817">
        <v>0</v>
      </c>
      <c r="S817">
        <v>7</v>
      </c>
      <c r="T817">
        <v>3</v>
      </c>
      <c r="U817">
        <v>2</v>
      </c>
      <c r="V817">
        <v>0.22784799999999999</v>
      </c>
      <c r="W817">
        <v>4.9853399999999999E-2</v>
      </c>
      <c r="X817">
        <v>0.24046899999999999</v>
      </c>
      <c r="Y817">
        <v>0.207317</v>
      </c>
      <c r="Z817">
        <v>0.28152500000000003</v>
      </c>
      <c r="AA817">
        <v>0.34493699999999999</v>
      </c>
      <c r="AB817">
        <v>0.27580500000000002</v>
      </c>
      <c r="AC817">
        <v>0.62646199999999996</v>
      </c>
      <c r="AD817">
        <v>0.117089</v>
      </c>
      <c r="AE817">
        <v>3.7025399999999999</v>
      </c>
      <c r="AF817">
        <v>0.28508800000000001</v>
      </c>
      <c r="AH817">
        <v>-0.81433500000000003</v>
      </c>
      <c r="AI817">
        <v>29.492999999999999</v>
      </c>
      <c r="AJ817">
        <v>-12.055899999999999</v>
      </c>
      <c r="AK817">
        <v>71.922499999999999</v>
      </c>
      <c r="AL817">
        <v>-0.81433500000000003</v>
      </c>
      <c r="AM817">
        <v>3</v>
      </c>
      <c r="AN817">
        <v>-12.2864917516708</v>
      </c>
      <c r="AO817">
        <v>4.2529394626617396</v>
      </c>
      <c r="AP817">
        <v>0.35383199999999998</v>
      </c>
    </row>
    <row r="818" spans="1:42" x14ac:dyDescent="0.45">
      <c r="A818" t="s">
        <v>1034</v>
      </c>
      <c r="C818">
        <v>120</v>
      </c>
      <c r="D818">
        <v>501</v>
      </c>
      <c r="E818">
        <v>441</v>
      </c>
      <c r="F818">
        <v>103</v>
      </c>
      <c r="G818">
        <v>76</v>
      </c>
      <c r="H818">
        <v>19</v>
      </c>
      <c r="I818">
        <v>2</v>
      </c>
      <c r="J818">
        <v>6</v>
      </c>
      <c r="K818">
        <v>50</v>
      </c>
      <c r="L818">
        <v>48</v>
      </c>
      <c r="M818">
        <v>50</v>
      </c>
      <c r="N818">
        <v>1</v>
      </c>
      <c r="O818">
        <v>106</v>
      </c>
      <c r="P818">
        <v>6</v>
      </c>
      <c r="Q818">
        <v>4</v>
      </c>
      <c r="R818">
        <v>0</v>
      </c>
      <c r="S818">
        <v>7</v>
      </c>
      <c r="T818">
        <v>8</v>
      </c>
      <c r="U818">
        <v>3</v>
      </c>
      <c r="V818">
        <v>0.23355999999999999</v>
      </c>
      <c r="W818">
        <v>9.9800399999999997E-2</v>
      </c>
      <c r="X818">
        <v>0.21157699999999999</v>
      </c>
      <c r="Y818">
        <v>0.47169800000000001</v>
      </c>
      <c r="Z818">
        <v>0.31736500000000001</v>
      </c>
      <c r="AA818">
        <v>0.32653100000000002</v>
      </c>
      <c r="AB818">
        <v>0.28864400000000001</v>
      </c>
      <c r="AC818">
        <v>0.64389600000000002</v>
      </c>
      <c r="AD818">
        <v>9.2970499999999998E-2</v>
      </c>
      <c r="AE818">
        <v>4.41913</v>
      </c>
      <c r="AF818">
        <v>0.29129100000000002</v>
      </c>
      <c r="AH818">
        <v>-0.67560500000000001</v>
      </c>
      <c r="AI818">
        <v>48.673400000000001</v>
      </c>
      <c r="AJ818">
        <v>-12.3706</v>
      </c>
      <c r="AK818">
        <v>83.193100000000001</v>
      </c>
      <c r="AL818">
        <v>-0.67560500000000001</v>
      </c>
      <c r="AM818">
        <v>3.1</v>
      </c>
      <c r="AN818">
        <v>-11.1070218086242</v>
      </c>
      <c r="AO818">
        <v>-2.4224867820739702</v>
      </c>
      <c r="AP818">
        <v>0.35297299999999998</v>
      </c>
    </row>
    <row r="819" spans="1:42" x14ac:dyDescent="0.45">
      <c r="A819" t="s">
        <v>1035</v>
      </c>
      <c r="B819" t="s">
        <v>113</v>
      </c>
      <c r="C819">
        <v>118</v>
      </c>
      <c r="D819">
        <v>513</v>
      </c>
      <c r="E819">
        <v>466</v>
      </c>
      <c r="F819">
        <v>118</v>
      </c>
      <c r="G819">
        <v>102</v>
      </c>
      <c r="H819">
        <v>13</v>
      </c>
      <c r="I819">
        <v>3</v>
      </c>
      <c r="J819">
        <v>0</v>
      </c>
      <c r="K819">
        <v>70</v>
      </c>
      <c r="L819">
        <v>37</v>
      </c>
      <c r="M819">
        <v>35</v>
      </c>
      <c r="N819">
        <v>0</v>
      </c>
      <c r="O819">
        <v>59</v>
      </c>
      <c r="P819">
        <v>2</v>
      </c>
      <c r="Q819">
        <v>1</v>
      </c>
      <c r="R819">
        <v>9</v>
      </c>
      <c r="S819">
        <v>3</v>
      </c>
      <c r="T819">
        <v>44</v>
      </c>
      <c r="U819">
        <v>9</v>
      </c>
      <c r="V819">
        <v>0.25321900000000003</v>
      </c>
      <c r="W819">
        <v>6.8226099999999998E-2</v>
      </c>
      <c r="X819">
        <v>0.11501</v>
      </c>
      <c r="Y819">
        <v>0.59321999999999997</v>
      </c>
      <c r="Z819">
        <v>0.30753999999999998</v>
      </c>
      <c r="AA819">
        <v>0.293991</v>
      </c>
      <c r="AB819">
        <v>0.27123599999999998</v>
      </c>
      <c r="AC819">
        <v>0.60153100000000004</v>
      </c>
      <c r="AD819">
        <v>4.0772500000000003E-2</v>
      </c>
      <c r="AE819">
        <v>7.4030300000000002</v>
      </c>
      <c r="AF819">
        <v>0.28921599999999997</v>
      </c>
      <c r="AH819">
        <v>3.9302899999999998</v>
      </c>
      <c r="AI819">
        <v>42.422600000000003</v>
      </c>
      <c r="AJ819">
        <v>-20.083500000000001</v>
      </c>
      <c r="AK819">
        <v>73.623099999999994</v>
      </c>
      <c r="AL819">
        <v>3.9302899999999998</v>
      </c>
      <c r="AM819">
        <v>-3.5</v>
      </c>
      <c r="AN819">
        <v>-12.283127784729</v>
      </c>
      <c r="AO819">
        <v>-1.61507940292358</v>
      </c>
      <c r="AP819">
        <v>0.35156199999999999</v>
      </c>
    </row>
    <row r="820" spans="1:42" x14ac:dyDescent="0.45">
      <c r="A820" t="s">
        <v>1036</v>
      </c>
      <c r="B820" t="s">
        <v>52</v>
      </c>
      <c r="C820">
        <v>28</v>
      </c>
      <c r="D820">
        <v>121</v>
      </c>
      <c r="E820">
        <v>109</v>
      </c>
      <c r="F820">
        <v>25</v>
      </c>
      <c r="G820">
        <v>16</v>
      </c>
      <c r="H820">
        <v>5</v>
      </c>
      <c r="I820">
        <v>1</v>
      </c>
      <c r="J820">
        <v>3</v>
      </c>
      <c r="K820">
        <v>13</v>
      </c>
      <c r="L820">
        <v>13</v>
      </c>
      <c r="M820">
        <v>10</v>
      </c>
      <c r="N820">
        <v>0</v>
      </c>
      <c r="O820">
        <v>37</v>
      </c>
      <c r="P820">
        <v>1</v>
      </c>
      <c r="Q820">
        <v>1</v>
      </c>
      <c r="R820">
        <v>0</v>
      </c>
      <c r="S820">
        <v>1</v>
      </c>
      <c r="T820">
        <v>5</v>
      </c>
      <c r="U820">
        <v>1</v>
      </c>
      <c r="V820">
        <v>0.22935800000000001</v>
      </c>
      <c r="W820">
        <v>8.2644599999999999E-2</v>
      </c>
      <c r="X820">
        <v>0.30578499999999997</v>
      </c>
      <c r="Y820">
        <v>0.27027000000000001</v>
      </c>
      <c r="Z820">
        <v>0.29752099999999998</v>
      </c>
      <c r="AA820">
        <v>0.37614700000000001</v>
      </c>
      <c r="AB820">
        <v>0.29426099999999999</v>
      </c>
      <c r="AC820">
        <v>0.67366700000000002</v>
      </c>
      <c r="AD820">
        <v>0.146789</v>
      </c>
      <c r="AE820">
        <v>6.57498</v>
      </c>
      <c r="AF820">
        <v>0.31428600000000001</v>
      </c>
      <c r="AH820">
        <v>0.36988399999999999</v>
      </c>
      <c r="AI820">
        <v>12.319900000000001</v>
      </c>
      <c r="AJ820">
        <v>-2.4232100000000001</v>
      </c>
      <c r="AK820">
        <v>82.174800000000005</v>
      </c>
      <c r="AL820">
        <v>0.36988399999999999</v>
      </c>
      <c r="AM820">
        <v>0.3</v>
      </c>
      <c r="AN820">
        <v>-2.3021227419376298</v>
      </c>
      <c r="AO820">
        <v>1.63377422094345</v>
      </c>
      <c r="AP820">
        <v>0.34444000000000002</v>
      </c>
    </row>
    <row r="821" spans="1:42" x14ac:dyDescent="0.45">
      <c r="A821" t="s">
        <v>1037</v>
      </c>
      <c r="C821">
        <v>93</v>
      </c>
      <c r="D821">
        <v>375</v>
      </c>
      <c r="E821">
        <v>327</v>
      </c>
      <c r="F821">
        <v>73</v>
      </c>
      <c r="G821">
        <v>44</v>
      </c>
      <c r="H821">
        <v>13</v>
      </c>
      <c r="I821">
        <v>1</v>
      </c>
      <c r="J821">
        <v>15</v>
      </c>
      <c r="K821">
        <v>42</v>
      </c>
      <c r="L821">
        <v>47</v>
      </c>
      <c r="M821">
        <v>40</v>
      </c>
      <c r="N821">
        <v>0</v>
      </c>
      <c r="O821">
        <v>122</v>
      </c>
      <c r="P821">
        <v>6</v>
      </c>
      <c r="Q821">
        <v>2</v>
      </c>
      <c r="R821">
        <v>0</v>
      </c>
      <c r="S821">
        <v>9</v>
      </c>
      <c r="T821">
        <v>1</v>
      </c>
      <c r="U821">
        <v>1</v>
      </c>
      <c r="V821">
        <v>0.223242</v>
      </c>
      <c r="W821">
        <v>0.106667</v>
      </c>
      <c r="X821">
        <v>0.32533299999999998</v>
      </c>
      <c r="Y821">
        <v>0.32786900000000002</v>
      </c>
      <c r="Z821">
        <v>0.31733299999999998</v>
      </c>
      <c r="AA821">
        <v>0.40672799999999998</v>
      </c>
      <c r="AB821">
        <v>0.316861</v>
      </c>
      <c r="AC821">
        <v>0.72406099999999995</v>
      </c>
      <c r="AD821">
        <v>0.18348600000000001</v>
      </c>
      <c r="AE821">
        <v>2.6529199999999999</v>
      </c>
      <c r="AF821">
        <v>0.30208299999999999</v>
      </c>
      <c r="AH821">
        <v>-0.91553899999999999</v>
      </c>
      <c r="AI821">
        <v>45.220199999999998</v>
      </c>
      <c r="AJ821">
        <v>-0.471354</v>
      </c>
      <c r="AK821">
        <v>102.11</v>
      </c>
      <c r="AL821">
        <v>-0.91553899999999999</v>
      </c>
      <c r="AM821">
        <v>-2.5</v>
      </c>
      <c r="AN821">
        <v>6.4579129219055106E-2</v>
      </c>
      <c r="AO821">
        <v>-9.3893299102783203</v>
      </c>
      <c r="AP821">
        <v>0.34418700000000002</v>
      </c>
    </row>
    <row r="822" spans="1:42" x14ac:dyDescent="0.45">
      <c r="A822" t="s">
        <v>1038</v>
      </c>
      <c r="B822" t="s">
        <v>149</v>
      </c>
      <c r="C822">
        <v>104</v>
      </c>
      <c r="D822">
        <v>340</v>
      </c>
      <c r="E822">
        <v>301</v>
      </c>
      <c r="F822">
        <v>67</v>
      </c>
      <c r="G822">
        <v>42</v>
      </c>
      <c r="H822">
        <v>13</v>
      </c>
      <c r="I822">
        <v>2</v>
      </c>
      <c r="J822">
        <v>10</v>
      </c>
      <c r="K822">
        <v>37</v>
      </c>
      <c r="L822">
        <v>38</v>
      </c>
      <c r="M822">
        <v>34</v>
      </c>
      <c r="N822">
        <v>1</v>
      </c>
      <c r="O822">
        <v>86</v>
      </c>
      <c r="P822">
        <v>3</v>
      </c>
      <c r="Q822">
        <v>2</v>
      </c>
      <c r="R822">
        <v>0</v>
      </c>
      <c r="S822">
        <v>2</v>
      </c>
      <c r="T822">
        <v>2</v>
      </c>
      <c r="U822">
        <v>1</v>
      </c>
      <c r="V822">
        <v>0.22259100000000001</v>
      </c>
      <c r="W822">
        <v>0.1</v>
      </c>
      <c r="X822">
        <v>0.25294100000000003</v>
      </c>
      <c r="Y822">
        <v>0.39534900000000001</v>
      </c>
      <c r="Z822">
        <v>0.30588199999999999</v>
      </c>
      <c r="AA822">
        <v>0.37873800000000002</v>
      </c>
      <c r="AB822">
        <v>0.29957800000000001</v>
      </c>
      <c r="AC822">
        <v>0.68462000000000001</v>
      </c>
      <c r="AD822">
        <v>0.15614600000000001</v>
      </c>
      <c r="AE822">
        <v>3.8444699999999998</v>
      </c>
      <c r="AF822">
        <v>0.275362</v>
      </c>
      <c r="AH822">
        <v>-0.62307800000000002</v>
      </c>
      <c r="AI822">
        <v>36.119399999999999</v>
      </c>
      <c r="AJ822">
        <v>-5.3076600000000003</v>
      </c>
      <c r="AK822">
        <v>84.571200000000005</v>
      </c>
      <c r="AL822">
        <v>-0.62307800000000002</v>
      </c>
      <c r="AM822">
        <v>2.7</v>
      </c>
      <c r="AN822">
        <v>-7.1218450665473902</v>
      </c>
      <c r="AO822">
        <v>-1.04779529571533</v>
      </c>
      <c r="AP822">
        <v>0.34046300000000002</v>
      </c>
    </row>
    <row r="823" spans="1:42" x14ac:dyDescent="0.45">
      <c r="A823" t="s">
        <v>1039</v>
      </c>
      <c r="B823" t="s">
        <v>25</v>
      </c>
      <c r="C823">
        <v>104</v>
      </c>
      <c r="D823">
        <v>443</v>
      </c>
      <c r="E823">
        <v>405</v>
      </c>
      <c r="F823">
        <v>89</v>
      </c>
      <c r="G823">
        <v>55</v>
      </c>
      <c r="H823">
        <v>16</v>
      </c>
      <c r="I823">
        <v>3</v>
      </c>
      <c r="J823">
        <v>15</v>
      </c>
      <c r="K823">
        <v>54</v>
      </c>
      <c r="L823">
        <v>57</v>
      </c>
      <c r="M823">
        <v>31</v>
      </c>
      <c r="N823">
        <v>0</v>
      </c>
      <c r="O823">
        <v>147</v>
      </c>
      <c r="P823">
        <v>5</v>
      </c>
      <c r="Q823">
        <v>2</v>
      </c>
      <c r="R823">
        <v>0</v>
      </c>
      <c r="S823">
        <v>8</v>
      </c>
      <c r="T823">
        <v>10</v>
      </c>
      <c r="U823">
        <v>3</v>
      </c>
      <c r="V823">
        <v>0.219753</v>
      </c>
      <c r="W823">
        <v>6.9977399999999995E-2</v>
      </c>
      <c r="X823">
        <v>0.33182800000000001</v>
      </c>
      <c r="Y823">
        <v>0.21088399999999999</v>
      </c>
      <c r="Z823">
        <v>0.282167</v>
      </c>
      <c r="AA823">
        <v>0.385185</v>
      </c>
      <c r="AB823">
        <v>0.28986600000000001</v>
      </c>
      <c r="AC823">
        <v>0.66735199999999995</v>
      </c>
      <c r="AD823">
        <v>0.165432</v>
      </c>
      <c r="AE823">
        <v>5.9466099999999997</v>
      </c>
      <c r="AF823">
        <v>0.302041</v>
      </c>
      <c r="AH823">
        <v>3.2599700000000002E-2</v>
      </c>
      <c r="AI823">
        <v>43.488300000000002</v>
      </c>
      <c r="AJ823">
        <v>-10.4886</v>
      </c>
      <c r="AK823">
        <v>84.021500000000003</v>
      </c>
      <c r="AL823">
        <v>3.2599700000000002E-2</v>
      </c>
      <c r="AM823">
        <v>1.7</v>
      </c>
      <c r="AN823">
        <v>-8.4489000216126406</v>
      </c>
      <c r="AO823">
        <v>-3.1831567287445002</v>
      </c>
      <c r="AP823">
        <v>0.34045700000000001</v>
      </c>
    </row>
    <row r="824" spans="1:42" x14ac:dyDescent="0.45">
      <c r="A824" t="s">
        <v>1040</v>
      </c>
      <c r="B824" t="s">
        <v>149</v>
      </c>
      <c r="C824">
        <v>108</v>
      </c>
      <c r="D824">
        <v>461</v>
      </c>
      <c r="E824">
        <v>387</v>
      </c>
      <c r="F824">
        <v>81</v>
      </c>
      <c r="G824">
        <v>56</v>
      </c>
      <c r="H824">
        <v>14</v>
      </c>
      <c r="I824">
        <v>1</v>
      </c>
      <c r="J824">
        <v>10</v>
      </c>
      <c r="K824">
        <v>57</v>
      </c>
      <c r="L824">
        <v>44</v>
      </c>
      <c r="M824">
        <v>61</v>
      </c>
      <c r="N824">
        <v>1</v>
      </c>
      <c r="O824">
        <v>141</v>
      </c>
      <c r="P824">
        <v>6</v>
      </c>
      <c r="Q824">
        <v>3</v>
      </c>
      <c r="R824">
        <v>4</v>
      </c>
      <c r="S824">
        <v>2</v>
      </c>
      <c r="T824">
        <v>5</v>
      </c>
      <c r="U824">
        <v>1</v>
      </c>
      <c r="V824">
        <v>0.20930199999999999</v>
      </c>
      <c r="W824">
        <v>0.13232099999999999</v>
      </c>
      <c r="X824">
        <v>0.30585699999999999</v>
      </c>
      <c r="Y824">
        <v>0.43262400000000001</v>
      </c>
      <c r="Z824">
        <v>0.323851</v>
      </c>
      <c r="AA824">
        <v>0.32816499999999998</v>
      </c>
      <c r="AB824">
        <v>0.295076</v>
      </c>
      <c r="AC824">
        <v>0.65201699999999996</v>
      </c>
      <c r="AD824">
        <v>0.118863</v>
      </c>
      <c r="AE824">
        <v>4.3692000000000002</v>
      </c>
      <c r="AF824">
        <v>0.29707099999999997</v>
      </c>
      <c r="AH824">
        <v>-0.36210300000000001</v>
      </c>
      <c r="AI824">
        <v>47.25</v>
      </c>
      <c r="AJ824">
        <v>-8.92014</v>
      </c>
      <c r="AK824">
        <v>81.553200000000004</v>
      </c>
      <c r="AL824">
        <v>-0.36210300000000001</v>
      </c>
      <c r="AM824">
        <v>-3.1</v>
      </c>
      <c r="AN824">
        <v>-10.8972431421279</v>
      </c>
      <c r="AO824">
        <v>-1.4061433076858501</v>
      </c>
      <c r="AP824">
        <v>0.33934199999999998</v>
      </c>
    </row>
    <row r="825" spans="1:42" x14ac:dyDescent="0.45">
      <c r="A825" t="s">
        <v>1041</v>
      </c>
      <c r="B825" t="s">
        <v>25</v>
      </c>
      <c r="C825">
        <v>65</v>
      </c>
      <c r="D825">
        <v>276</v>
      </c>
      <c r="E825">
        <v>252</v>
      </c>
      <c r="F825">
        <v>60</v>
      </c>
      <c r="G825">
        <v>36</v>
      </c>
      <c r="H825">
        <v>11</v>
      </c>
      <c r="I825">
        <v>1</v>
      </c>
      <c r="J825">
        <v>12</v>
      </c>
      <c r="K825">
        <v>38</v>
      </c>
      <c r="L825">
        <v>41</v>
      </c>
      <c r="M825">
        <v>17</v>
      </c>
      <c r="N825">
        <v>0</v>
      </c>
      <c r="O825">
        <v>69</v>
      </c>
      <c r="P825">
        <v>6</v>
      </c>
      <c r="Q825">
        <v>1</v>
      </c>
      <c r="R825">
        <v>0</v>
      </c>
      <c r="S825">
        <v>5</v>
      </c>
      <c r="T825">
        <v>1</v>
      </c>
      <c r="U825">
        <v>1</v>
      </c>
      <c r="V825">
        <v>0.238095</v>
      </c>
      <c r="W825">
        <v>6.1594200000000002E-2</v>
      </c>
      <c r="X825">
        <v>0.25</v>
      </c>
      <c r="Y825">
        <v>0.24637700000000001</v>
      </c>
      <c r="Z825">
        <v>0.30072500000000002</v>
      </c>
      <c r="AA825">
        <v>0.43253999999999998</v>
      </c>
      <c r="AB825">
        <v>0.31614900000000001</v>
      </c>
      <c r="AC825">
        <v>0.73326400000000003</v>
      </c>
      <c r="AD825">
        <v>0.19444400000000001</v>
      </c>
      <c r="AE825">
        <v>3.8484699999999998</v>
      </c>
      <c r="AF825">
        <v>0.27906999999999998</v>
      </c>
      <c r="AH825">
        <v>-0.67667999999999995</v>
      </c>
      <c r="AI825">
        <v>33.1188</v>
      </c>
      <c r="AJ825">
        <v>-0.51019999999999999</v>
      </c>
      <c r="AK825">
        <v>102.239</v>
      </c>
      <c r="AL825">
        <v>-0.67667999999999995</v>
      </c>
      <c r="AM825">
        <v>-3</v>
      </c>
      <c r="AN825">
        <v>6.3622832298278795E-2</v>
      </c>
      <c r="AO825">
        <v>-6.0423281192779497</v>
      </c>
      <c r="AP825">
        <v>0.33859</v>
      </c>
    </row>
    <row r="826" spans="1:42" x14ac:dyDescent="0.45">
      <c r="A826" t="s">
        <v>1042</v>
      </c>
      <c r="B826" t="s">
        <v>141</v>
      </c>
      <c r="C826">
        <v>114</v>
      </c>
      <c r="D826">
        <v>469</v>
      </c>
      <c r="E826">
        <v>421</v>
      </c>
      <c r="F826">
        <v>99</v>
      </c>
      <c r="G826">
        <v>59</v>
      </c>
      <c r="H826">
        <v>20</v>
      </c>
      <c r="I826">
        <v>0</v>
      </c>
      <c r="J826">
        <v>20</v>
      </c>
      <c r="K826">
        <v>50</v>
      </c>
      <c r="L826">
        <v>66</v>
      </c>
      <c r="M826">
        <v>41</v>
      </c>
      <c r="N826">
        <v>0</v>
      </c>
      <c r="O826">
        <v>125</v>
      </c>
      <c r="P826">
        <v>3</v>
      </c>
      <c r="Q826">
        <v>4</v>
      </c>
      <c r="R826">
        <v>0</v>
      </c>
      <c r="S826">
        <v>10</v>
      </c>
      <c r="T826">
        <v>0</v>
      </c>
      <c r="U826">
        <v>1</v>
      </c>
      <c r="V826">
        <v>0.235154</v>
      </c>
      <c r="W826">
        <v>8.7419999999999998E-2</v>
      </c>
      <c r="X826">
        <v>0.26652500000000001</v>
      </c>
      <c r="Y826">
        <v>0.32800000000000001</v>
      </c>
      <c r="Z826">
        <v>0.30490400000000001</v>
      </c>
      <c r="AA826">
        <v>0.425178</v>
      </c>
      <c r="AB826">
        <v>0.31500400000000001</v>
      </c>
      <c r="AC826">
        <v>0.73008200000000001</v>
      </c>
      <c r="AD826">
        <v>0.190024</v>
      </c>
      <c r="AE826">
        <v>1.29464</v>
      </c>
      <c r="AF826">
        <v>0.28214299999999998</v>
      </c>
      <c r="AH826">
        <v>-1.2157100000000001</v>
      </c>
      <c r="AI826">
        <v>55.832000000000001</v>
      </c>
      <c r="AJ826">
        <v>-1.31294</v>
      </c>
      <c r="AK826">
        <v>98.643699999999995</v>
      </c>
      <c r="AL826">
        <v>-1.2157100000000001</v>
      </c>
      <c r="AM826">
        <v>-2</v>
      </c>
      <c r="AN826">
        <v>-2.0037488341331402</v>
      </c>
      <c r="AO826">
        <v>-10.6162548065185</v>
      </c>
      <c r="AP826">
        <v>0.334949</v>
      </c>
    </row>
    <row r="827" spans="1:42" x14ac:dyDescent="0.45">
      <c r="A827" t="s">
        <v>1043</v>
      </c>
      <c r="B827" t="s">
        <v>132</v>
      </c>
      <c r="C827">
        <v>79</v>
      </c>
      <c r="D827">
        <v>313</v>
      </c>
      <c r="E827">
        <v>260</v>
      </c>
      <c r="F827">
        <v>62</v>
      </c>
      <c r="G827">
        <v>51</v>
      </c>
      <c r="H827">
        <v>8</v>
      </c>
      <c r="I827">
        <v>2</v>
      </c>
      <c r="J827">
        <v>1</v>
      </c>
      <c r="K827">
        <v>39</v>
      </c>
      <c r="L827">
        <v>25</v>
      </c>
      <c r="M827">
        <v>38</v>
      </c>
      <c r="N827">
        <v>0</v>
      </c>
      <c r="O827">
        <v>58</v>
      </c>
      <c r="P827">
        <v>6</v>
      </c>
      <c r="Q827">
        <v>2</v>
      </c>
      <c r="R827">
        <v>7</v>
      </c>
      <c r="S827">
        <v>6</v>
      </c>
      <c r="T827">
        <v>5</v>
      </c>
      <c r="U827">
        <v>4</v>
      </c>
      <c r="V827">
        <v>0.23846200000000001</v>
      </c>
      <c r="W827">
        <v>0.121406</v>
      </c>
      <c r="X827">
        <v>0.185304</v>
      </c>
      <c r="Y827">
        <v>0.65517199999999998</v>
      </c>
      <c r="Z827">
        <v>0.34640500000000002</v>
      </c>
      <c r="AA827">
        <v>0.29615399999999997</v>
      </c>
      <c r="AB827">
        <v>0.29706399999999999</v>
      </c>
      <c r="AC827">
        <v>0.64255899999999999</v>
      </c>
      <c r="AD827">
        <v>5.7692300000000002E-2</v>
      </c>
      <c r="AE827">
        <v>4.7542200000000001</v>
      </c>
      <c r="AF827">
        <v>0.30049300000000001</v>
      </c>
      <c r="AH827">
        <v>-1.4202999999999999</v>
      </c>
      <c r="AI827">
        <v>32.5976</v>
      </c>
      <c r="AJ827">
        <v>-5.5396400000000003</v>
      </c>
      <c r="AK827">
        <v>86.657899999999998</v>
      </c>
      <c r="AL827">
        <v>-1.4202999999999999</v>
      </c>
      <c r="AM827">
        <v>-2</v>
      </c>
      <c r="AN827">
        <v>-6.4241245985031101</v>
      </c>
      <c r="AO827">
        <v>-0.84994125366210904</v>
      </c>
      <c r="AP827">
        <v>0.33473399999999998</v>
      </c>
    </row>
    <row r="828" spans="1:42" x14ac:dyDescent="0.45">
      <c r="A828" t="s">
        <v>1044</v>
      </c>
      <c r="B828" t="s">
        <v>25</v>
      </c>
      <c r="C828">
        <v>115</v>
      </c>
      <c r="D828">
        <v>501</v>
      </c>
      <c r="E828">
        <v>451</v>
      </c>
      <c r="F828">
        <v>97</v>
      </c>
      <c r="G828">
        <v>60</v>
      </c>
      <c r="H828">
        <v>23</v>
      </c>
      <c r="I828">
        <v>2</v>
      </c>
      <c r="J828">
        <v>12</v>
      </c>
      <c r="K828">
        <v>57</v>
      </c>
      <c r="L828">
        <v>55</v>
      </c>
      <c r="M828">
        <v>42</v>
      </c>
      <c r="N828">
        <v>0</v>
      </c>
      <c r="O828">
        <v>145</v>
      </c>
      <c r="P828">
        <v>6</v>
      </c>
      <c r="Q828">
        <v>2</v>
      </c>
      <c r="R828">
        <v>0</v>
      </c>
      <c r="S828">
        <v>10</v>
      </c>
      <c r="T828">
        <v>19</v>
      </c>
      <c r="U828">
        <v>5</v>
      </c>
      <c r="V828">
        <v>0.21507799999999999</v>
      </c>
      <c r="W828">
        <v>8.3832299999999998E-2</v>
      </c>
      <c r="X828">
        <v>0.28942099999999998</v>
      </c>
      <c r="Y828">
        <v>0.289655</v>
      </c>
      <c r="Z828">
        <v>0.28942099999999998</v>
      </c>
      <c r="AA828">
        <v>0.354767</v>
      </c>
      <c r="AB828">
        <v>0.28409099999999998</v>
      </c>
      <c r="AC828">
        <v>0.64418799999999998</v>
      </c>
      <c r="AD828">
        <v>0.13969000000000001</v>
      </c>
      <c r="AE828">
        <v>5.9247500000000004</v>
      </c>
      <c r="AF828">
        <v>0.28716199999999997</v>
      </c>
      <c r="AH828">
        <v>0.85745700000000002</v>
      </c>
      <c r="AI828">
        <v>46.779000000000003</v>
      </c>
      <c r="AJ828">
        <v>-14.264900000000001</v>
      </c>
      <c r="AK828">
        <v>80.018500000000003</v>
      </c>
      <c r="AL828">
        <v>0.85745700000000002</v>
      </c>
      <c r="AM828">
        <v>3</v>
      </c>
      <c r="AN828">
        <v>-11.137505233287801</v>
      </c>
      <c r="AO828">
        <v>-2.5224866867065399</v>
      </c>
      <c r="AP828">
        <v>0.33467400000000003</v>
      </c>
    </row>
    <row r="829" spans="1:42" x14ac:dyDescent="0.45">
      <c r="A829" t="s">
        <v>1045</v>
      </c>
      <c r="B829" t="s">
        <v>38</v>
      </c>
      <c r="C829">
        <v>120</v>
      </c>
      <c r="D829">
        <v>493</v>
      </c>
      <c r="E829">
        <v>450</v>
      </c>
      <c r="F829">
        <v>101</v>
      </c>
      <c r="G829">
        <v>66</v>
      </c>
      <c r="H829">
        <v>17</v>
      </c>
      <c r="I829">
        <v>3</v>
      </c>
      <c r="J829">
        <v>15</v>
      </c>
      <c r="K829">
        <v>56</v>
      </c>
      <c r="L829">
        <v>59</v>
      </c>
      <c r="M829">
        <v>36</v>
      </c>
      <c r="N829">
        <v>0</v>
      </c>
      <c r="O829">
        <v>147</v>
      </c>
      <c r="P829">
        <v>4</v>
      </c>
      <c r="Q829">
        <v>3</v>
      </c>
      <c r="R829">
        <v>0</v>
      </c>
      <c r="S829">
        <v>8</v>
      </c>
      <c r="T829">
        <v>5</v>
      </c>
      <c r="U829">
        <v>7</v>
      </c>
      <c r="V829">
        <v>0.224444</v>
      </c>
      <c r="W829">
        <v>7.3022299999999998E-2</v>
      </c>
      <c r="X829">
        <v>0.29817399999999999</v>
      </c>
      <c r="Y829">
        <v>0.244898</v>
      </c>
      <c r="Z829">
        <v>0.28600399999999998</v>
      </c>
      <c r="AA829">
        <v>0.375556</v>
      </c>
      <c r="AB829">
        <v>0.28826800000000002</v>
      </c>
      <c r="AC829">
        <v>0.66156000000000004</v>
      </c>
      <c r="AD829">
        <v>0.151111</v>
      </c>
      <c r="AE829">
        <v>4.0530200000000001</v>
      </c>
      <c r="AF829">
        <v>0.29553299999999999</v>
      </c>
      <c r="AH829">
        <v>-2.77129</v>
      </c>
      <c r="AI829">
        <v>47.742199999999997</v>
      </c>
      <c r="AJ829">
        <v>-12.327</v>
      </c>
      <c r="AK829">
        <v>85.428200000000004</v>
      </c>
      <c r="AL829">
        <v>-2.77129</v>
      </c>
      <c r="AM829">
        <v>3.4</v>
      </c>
      <c r="AN829">
        <v>-11.379108905792201</v>
      </c>
      <c r="AO829">
        <v>-2.0343031883239702</v>
      </c>
      <c r="AP829">
        <v>0.33216800000000002</v>
      </c>
    </row>
    <row r="830" spans="1:42" x14ac:dyDescent="0.45">
      <c r="A830" t="s">
        <v>1046</v>
      </c>
      <c r="B830" t="s">
        <v>101</v>
      </c>
      <c r="C830">
        <v>58</v>
      </c>
      <c r="D830">
        <v>167</v>
      </c>
      <c r="E830">
        <v>143</v>
      </c>
      <c r="F830">
        <v>31</v>
      </c>
      <c r="G830">
        <v>22</v>
      </c>
      <c r="H830">
        <v>6</v>
      </c>
      <c r="I830">
        <v>0</v>
      </c>
      <c r="J830">
        <v>3</v>
      </c>
      <c r="K830">
        <v>15</v>
      </c>
      <c r="L830">
        <v>14</v>
      </c>
      <c r="M830">
        <v>18</v>
      </c>
      <c r="N830">
        <v>1</v>
      </c>
      <c r="O830">
        <v>46</v>
      </c>
      <c r="P830">
        <v>3</v>
      </c>
      <c r="Q830">
        <v>1</v>
      </c>
      <c r="R830">
        <v>2</v>
      </c>
      <c r="S830">
        <v>2</v>
      </c>
      <c r="T830">
        <v>0</v>
      </c>
      <c r="U830">
        <v>1</v>
      </c>
      <c r="V830">
        <v>0.216783</v>
      </c>
      <c r="W830">
        <v>0.107784</v>
      </c>
      <c r="X830">
        <v>0.275449</v>
      </c>
      <c r="Y830">
        <v>0.39130399999999999</v>
      </c>
      <c r="Z830">
        <v>0.31515199999999999</v>
      </c>
      <c r="AA830">
        <v>0.32167800000000002</v>
      </c>
      <c r="AB830">
        <v>0.28597</v>
      </c>
      <c r="AC830">
        <v>0.63683000000000001</v>
      </c>
      <c r="AD830">
        <v>0.104895</v>
      </c>
      <c r="AE830">
        <v>1.57013</v>
      </c>
      <c r="AF830">
        <v>0.29473700000000003</v>
      </c>
      <c r="AH830">
        <v>-0.74569300000000005</v>
      </c>
      <c r="AI830">
        <v>15.8536</v>
      </c>
      <c r="AJ830">
        <v>-4.4943900000000001</v>
      </c>
      <c r="AK830">
        <v>76.392899999999997</v>
      </c>
      <c r="AL830">
        <v>-0.74569300000000005</v>
      </c>
      <c r="AM830">
        <v>0.2</v>
      </c>
      <c r="AN830">
        <v>-5.6297240257263104</v>
      </c>
      <c r="AO830">
        <v>3.2680482417344998</v>
      </c>
      <c r="AP830">
        <v>0.33186700000000002</v>
      </c>
    </row>
    <row r="831" spans="1:42" x14ac:dyDescent="0.45">
      <c r="A831" t="s">
        <v>1047</v>
      </c>
      <c r="B831" t="s">
        <v>52</v>
      </c>
      <c r="C831">
        <v>85</v>
      </c>
      <c r="D831">
        <v>343</v>
      </c>
      <c r="E831">
        <v>322</v>
      </c>
      <c r="F831">
        <v>81</v>
      </c>
      <c r="G831">
        <v>62</v>
      </c>
      <c r="H831">
        <v>15</v>
      </c>
      <c r="I831">
        <v>1</v>
      </c>
      <c r="J831">
        <v>3</v>
      </c>
      <c r="K831">
        <v>36</v>
      </c>
      <c r="L831">
        <v>31</v>
      </c>
      <c r="M831">
        <v>15</v>
      </c>
      <c r="N831">
        <v>0</v>
      </c>
      <c r="O831">
        <v>60</v>
      </c>
      <c r="P831">
        <v>3</v>
      </c>
      <c r="Q831">
        <v>1</v>
      </c>
      <c r="R831">
        <v>2</v>
      </c>
      <c r="S831">
        <v>7</v>
      </c>
      <c r="T831">
        <v>5</v>
      </c>
      <c r="U831">
        <v>3</v>
      </c>
      <c r="V831">
        <v>0.25155300000000003</v>
      </c>
      <c r="W831">
        <v>4.3731800000000001E-2</v>
      </c>
      <c r="X831">
        <v>0.174927</v>
      </c>
      <c r="Y831">
        <v>0.25</v>
      </c>
      <c r="Z831">
        <v>0.290323</v>
      </c>
      <c r="AA831">
        <v>0.33229799999999998</v>
      </c>
      <c r="AB831">
        <v>0.27440300000000001</v>
      </c>
      <c r="AC831">
        <v>0.62262099999999998</v>
      </c>
      <c r="AD831">
        <v>8.0745300000000006E-2</v>
      </c>
      <c r="AE831">
        <v>4.0414500000000002</v>
      </c>
      <c r="AF831">
        <v>0.3</v>
      </c>
      <c r="AH831">
        <v>-0.88264399999999998</v>
      </c>
      <c r="AI831">
        <v>29.2666</v>
      </c>
      <c r="AJ831">
        <v>-12.5259</v>
      </c>
      <c r="AK831">
        <v>68.862300000000005</v>
      </c>
      <c r="AL831">
        <v>-0.88264399999999998</v>
      </c>
      <c r="AM831">
        <v>1.9</v>
      </c>
      <c r="AN831">
        <v>-14.113841354846899</v>
      </c>
      <c r="AO831">
        <v>5.6808642148971504</v>
      </c>
      <c r="AP831">
        <v>0.32439499999999999</v>
      </c>
    </row>
    <row r="832" spans="1:42" x14ac:dyDescent="0.45">
      <c r="A832" t="s">
        <v>1048</v>
      </c>
      <c r="B832" t="s">
        <v>139</v>
      </c>
      <c r="C832">
        <v>91</v>
      </c>
      <c r="D832">
        <v>367</v>
      </c>
      <c r="E832">
        <v>333</v>
      </c>
      <c r="F832">
        <v>76</v>
      </c>
      <c r="G832">
        <v>47</v>
      </c>
      <c r="H832">
        <v>19</v>
      </c>
      <c r="I832">
        <v>1</v>
      </c>
      <c r="J832">
        <v>9</v>
      </c>
      <c r="K832">
        <v>40</v>
      </c>
      <c r="L832">
        <v>40</v>
      </c>
      <c r="M832">
        <v>31</v>
      </c>
      <c r="N832">
        <v>1</v>
      </c>
      <c r="O832">
        <v>98</v>
      </c>
      <c r="P832">
        <v>2</v>
      </c>
      <c r="Q832">
        <v>1</v>
      </c>
      <c r="R832">
        <v>0</v>
      </c>
      <c r="S832">
        <v>6</v>
      </c>
      <c r="T832">
        <v>9</v>
      </c>
      <c r="U832">
        <v>4</v>
      </c>
      <c r="V832">
        <v>0.22822799999999999</v>
      </c>
      <c r="W832">
        <v>8.4468699999999994E-2</v>
      </c>
      <c r="X832">
        <v>0.26702999999999999</v>
      </c>
      <c r="Y832">
        <v>0.31632700000000002</v>
      </c>
      <c r="Z832">
        <v>0.29700300000000002</v>
      </c>
      <c r="AA832">
        <v>0.37237199999999998</v>
      </c>
      <c r="AB832">
        <v>0.29247400000000001</v>
      </c>
      <c r="AC832">
        <v>0.66937500000000005</v>
      </c>
      <c r="AD832">
        <v>0.14414399999999999</v>
      </c>
      <c r="AE832">
        <v>4.6948999999999996</v>
      </c>
      <c r="AF832">
        <v>0.29515400000000003</v>
      </c>
      <c r="AH832">
        <v>-0.49701699999999999</v>
      </c>
      <c r="AI832">
        <v>36.822400000000002</v>
      </c>
      <c r="AJ832">
        <v>-7.89438</v>
      </c>
      <c r="AK832">
        <v>82.766400000000004</v>
      </c>
      <c r="AL832">
        <v>-0.49701699999999999</v>
      </c>
      <c r="AM832">
        <v>2.9</v>
      </c>
      <c r="AN832">
        <v>-8.0753664970397896</v>
      </c>
      <c r="AO832">
        <v>-1.14541435241699</v>
      </c>
      <c r="AP832">
        <v>0.32350299999999999</v>
      </c>
    </row>
    <row r="833" spans="1:42" x14ac:dyDescent="0.45">
      <c r="A833" t="s">
        <v>1049</v>
      </c>
      <c r="C833">
        <v>96</v>
      </c>
      <c r="D833">
        <v>376</v>
      </c>
      <c r="E833">
        <v>338</v>
      </c>
      <c r="F833">
        <v>74</v>
      </c>
      <c r="G833">
        <v>46</v>
      </c>
      <c r="H833">
        <v>16</v>
      </c>
      <c r="I833">
        <v>2</v>
      </c>
      <c r="J833">
        <v>10</v>
      </c>
      <c r="K833">
        <v>41</v>
      </c>
      <c r="L833">
        <v>40</v>
      </c>
      <c r="M833">
        <v>30</v>
      </c>
      <c r="N833">
        <v>0</v>
      </c>
      <c r="O833">
        <v>94</v>
      </c>
      <c r="P833">
        <v>5</v>
      </c>
      <c r="Q833">
        <v>3</v>
      </c>
      <c r="R833">
        <v>0</v>
      </c>
      <c r="S833">
        <v>6</v>
      </c>
      <c r="T833">
        <v>1</v>
      </c>
      <c r="U833">
        <v>1</v>
      </c>
      <c r="V833">
        <v>0.21893499999999999</v>
      </c>
      <c r="W833">
        <v>7.9787200000000003E-2</v>
      </c>
      <c r="X833">
        <v>0.25</v>
      </c>
      <c r="Y833">
        <v>0.31914900000000002</v>
      </c>
      <c r="Z833">
        <v>0.28989399999999999</v>
      </c>
      <c r="AA833">
        <v>0.36686400000000002</v>
      </c>
      <c r="AB833">
        <v>0.28771999999999998</v>
      </c>
      <c r="AC833">
        <v>0.65675799999999995</v>
      </c>
      <c r="AD833">
        <v>0.147929</v>
      </c>
      <c r="AE833">
        <v>3.5202300000000002</v>
      </c>
      <c r="AF833">
        <v>0.270042</v>
      </c>
      <c r="AH833">
        <v>-0.84619299999999997</v>
      </c>
      <c r="AI833">
        <v>36.2408</v>
      </c>
      <c r="AJ833">
        <v>-9.5725800000000003</v>
      </c>
      <c r="AK833">
        <v>82.579499999999996</v>
      </c>
      <c r="AL833">
        <v>-0.84619299999999997</v>
      </c>
      <c r="AM833">
        <v>3.3</v>
      </c>
      <c r="AN833">
        <v>-8.69460129737854</v>
      </c>
      <c r="AO833">
        <v>-0.84462094306945801</v>
      </c>
      <c r="AP833">
        <v>0.32223000000000002</v>
      </c>
    </row>
    <row r="834" spans="1:42" x14ac:dyDescent="0.45">
      <c r="A834" t="s">
        <v>1050</v>
      </c>
      <c r="B834" t="s">
        <v>32</v>
      </c>
      <c r="C834">
        <v>85</v>
      </c>
      <c r="D834">
        <v>282</v>
      </c>
      <c r="E834">
        <v>255</v>
      </c>
      <c r="F834">
        <v>48</v>
      </c>
      <c r="G834">
        <v>29</v>
      </c>
      <c r="H834">
        <v>11</v>
      </c>
      <c r="I834">
        <v>0</v>
      </c>
      <c r="J834">
        <v>8</v>
      </c>
      <c r="K834">
        <v>27</v>
      </c>
      <c r="L834">
        <v>29</v>
      </c>
      <c r="M834">
        <v>20</v>
      </c>
      <c r="N834">
        <v>0</v>
      </c>
      <c r="O834">
        <v>109</v>
      </c>
      <c r="P834">
        <v>3</v>
      </c>
      <c r="Q834">
        <v>2</v>
      </c>
      <c r="R834">
        <v>2</v>
      </c>
      <c r="S834">
        <v>5</v>
      </c>
      <c r="T834">
        <v>1</v>
      </c>
      <c r="U834">
        <v>1</v>
      </c>
      <c r="V834">
        <v>0.18823500000000001</v>
      </c>
      <c r="W834">
        <v>7.0921999999999999E-2</v>
      </c>
      <c r="X834">
        <v>0.38652500000000001</v>
      </c>
      <c r="Y834">
        <v>0.18348600000000001</v>
      </c>
      <c r="Z834">
        <v>0.25357099999999999</v>
      </c>
      <c r="AA834">
        <v>0.32549</v>
      </c>
      <c r="AB834">
        <v>0.25501299999999999</v>
      </c>
      <c r="AC834">
        <v>0.57906199999999997</v>
      </c>
      <c r="AD834">
        <v>0.13725499999999999</v>
      </c>
      <c r="AE834">
        <v>2.3535900000000001</v>
      </c>
      <c r="AF834">
        <v>0.28571400000000002</v>
      </c>
      <c r="AH834">
        <v>-0.62274399999999996</v>
      </c>
      <c r="AI834">
        <v>19.520700000000001</v>
      </c>
      <c r="AJ834">
        <v>-14.8393</v>
      </c>
      <c r="AK834">
        <v>62.084000000000003</v>
      </c>
      <c r="AL834">
        <v>-0.62274399999999996</v>
      </c>
      <c r="AM834">
        <v>1.9</v>
      </c>
      <c r="AN834">
        <v>-13.4343613386154</v>
      </c>
      <c r="AO834">
        <v>7.0807760953903198</v>
      </c>
      <c r="AP834">
        <v>0.32152900000000001</v>
      </c>
    </row>
    <row r="835" spans="1:42" x14ac:dyDescent="0.45">
      <c r="A835" t="s">
        <v>1051</v>
      </c>
      <c r="B835" t="s">
        <v>38</v>
      </c>
      <c r="C835">
        <v>51</v>
      </c>
      <c r="D835">
        <v>149</v>
      </c>
      <c r="E835">
        <v>131</v>
      </c>
      <c r="F835">
        <v>31</v>
      </c>
      <c r="G835">
        <v>22</v>
      </c>
      <c r="H835">
        <v>6</v>
      </c>
      <c r="I835">
        <v>1</v>
      </c>
      <c r="J835">
        <v>2</v>
      </c>
      <c r="K835">
        <v>19</v>
      </c>
      <c r="L835">
        <v>15</v>
      </c>
      <c r="M835">
        <v>15</v>
      </c>
      <c r="N835">
        <v>0</v>
      </c>
      <c r="O835">
        <v>34</v>
      </c>
      <c r="P835">
        <v>1</v>
      </c>
      <c r="Q835">
        <v>1</v>
      </c>
      <c r="R835">
        <v>1</v>
      </c>
      <c r="S835">
        <v>1</v>
      </c>
      <c r="T835">
        <v>3</v>
      </c>
      <c r="U835">
        <v>1</v>
      </c>
      <c r="V835">
        <v>0.23664099999999999</v>
      </c>
      <c r="W835">
        <v>0.100671</v>
      </c>
      <c r="X835">
        <v>0.228188</v>
      </c>
      <c r="Y835">
        <v>0.44117600000000001</v>
      </c>
      <c r="Z835">
        <v>0.31756800000000002</v>
      </c>
      <c r="AA835">
        <v>0.34351100000000001</v>
      </c>
      <c r="AB835">
        <v>0.29472999999999999</v>
      </c>
      <c r="AC835">
        <v>0.66107899999999997</v>
      </c>
      <c r="AD835">
        <v>0.10687000000000001</v>
      </c>
      <c r="AE835">
        <v>5.7271900000000002</v>
      </c>
      <c r="AF835">
        <v>0.30208299999999999</v>
      </c>
      <c r="AH835">
        <v>-0.114873</v>
      </c>
      <c r="AI835">
        <v>15.2288</v>
      </c>
      <c r="AJ835">
        <v>-2.92597</v>
      </c>
      <c r="AK835">
        <v>82.187799999999996</v>
      </c>
      <c r="AL835">
        <v>-0.114873</v>
      </c>
      <c r="AM835">
        <v>-1.2</v>
      </c>
      <c r="AN835">
        <v>-3.4028053656220401</v>
      </c>
      <c r="AO835">
        <v>1.5373604297637899</v>
      </c>
      <c r="AP835">
        <v>0.32019599999999998</v>
      </c>
    </row>
    <row r="836" spans="1:42" x14ac:dyDescent="0.45">
      <c r="A836" t="s">
        <v>1052</v>
      </c>
      <c r="B836" t="s">
        <v>149</v>
      </c>
      <c r="C836">
        <v>107</v>
      </c>
      <c r="D836">
        <v>431</v>
      </c>
      <c r="E836">
        <v>386</v>
      </c>
      <c r="F836">
        <v>90</v>
      </c>
      <c r="G836">
        <v>59</v>
      </c>
      <c r="H836">
        <v>21</v>
      </c>
      <c r="I836">
        <v>2</v>
      </c>
      <c r="J836">
        <v>8</v>
      </c>
      <c r="K836">
        <v>45</v>
      </c>
      <c r="L836">
        <v>45</v>
      </c>
      <c r="M836">
        <v>43</v>
      </c>
      <c r="N836">
        <v>1</v>
      </c>
      <c r="O836">
        <v>123</v>
      </c>
      <c r="P836">
        <v>1</v>
      </c>
      <c r="Q836">
        <v>1</v>
      </c>
      <c r="R836">
        <v>0</v>
      </c>
      <c r="S836">
        <v>9</v>
      </c>
      <c r="T836">
        <v>13</v>
      </c>
      <c r="U836">
        <v>3</v>
      </c>
      <c r="V836">
        <v>0.23316100000000001</v>
      </c>
      <c r="W836">
        <v>9.9767999999999996E-2</v>
      </c>
      <c r="X836">
        <v>0.285383</v>
      </c>
      <c r="Y836">
        <v>0.34959299999999999</v>
      </c>
      <c r="Z836">
        <v>0.31090499999999999</v>
      </c>
      <c r="AA836">
        <v>0.36010399999999998</v>
      </c>
      <c r="AB836">
        <v>0.29607699999999998</v>
      </c>
      <c r="AC836">
        <v>0.67100899999999997</v>
      </c>
      <c r="AD836">
        <v>0.126943</v>
      </c>
      <c r="AE836">
        <v>5.2429699999999997</v>
      </c>
      <c r="AF836">
        <v>0.32031199999999999</v>
      </c>
      <c r="AH836">
        <v>0.54784299999999997</v>
      </c>
      <c r="AI836">
        <v>44.5334</v>
      </c>
      <c r="AJ836">
        <v>-7.9814299999999996</v>
      </c>
      <c r="AK836">
        <v>82.224100000000007</v>
      </c>
      <c r="AL836">
        <v>0.54784299999999997</v>
      </c>
      <c r="AM836">
        <v>2.2000000000000002</v>
      </c>
      <c r="AN836">
        <v>-8.9434964060783297</v>
      </c>
      <c r="AO836">
        <v>-2.5508816242218</v>
      </c>
      <c r="AP836">
        <v>0.31809199999999999</v>
      </c>
    </row>
    <row r="837" spans="1:42" x14ac:dyDescent="0.45">
      <c r="A837" t="s">
        <v>1053</v>
      </c>
      <c r="B837" t="s">
        <v>139</v>
      </c>
      <c r="C837">
        <v>95</v>
      </c>
      <c r="D837">
        <v>375</v>
      </c>
      <c r="E837">
        <v>340</v>
      </c>
      <c r="F837">
        <v>75</v>
      </c>
      <c r="G837">
        <v>56</v>
      </c>
      <c r="H837">
        <v>13</v>
      </c>
      <c r="I837">
        <v>0</v>
      </c>
      <c r="J837">
        <v>6</v>
      </c>
      <c r="K837">
        <v>33</v>
      </c>
      <c r="L837">
        <v>39</v>
      </c>
      <c r="M837">
        <v>26</v>
      </c>
      <c r="N837">
        <v>0</v>
      </c>
      <c r="O837">
        <v>98</v>
      </c>
      <c r="P837">
        <v>8</v>
      </c>
      <c r="Q837">
        <v>1</v>
      </c>
      <c r="R837">
        <v>0</v>
      </c>
      <c r="S837">
        <v>13</v>
      </c>
      <c r="T837">
        <v>1</v>
      </c>
      <c r="U837">
        <v>1</v>
      </c>
      <c r="V837">
        <v>0.22058800000000001</v>
      </c>
      <c r="W837">
        <v>6.93333E-2</v>
      </c>
      <c r="X837">
        <v>0.26133299999999998</v>
      </c>
      <c r="Y837">
        <v>0.26530599999999999</v>
      </c>
      <c r="Z837">
        <v>0.29066700000000001</v>
      </c>
      <c r="AA837">
        <v>0.31176500000000001</v>
      </c>
      <c r="AB837">
        <v>0.27071200000000001</v>
      </c>
      <c r="AC837">
        <v>0.60243100000000005</v>
      </c>
      <c r="AD837">
        <v>9.1176499999999994E-2</v>
      </c>
      <c r="AE837">
        <v>1.9639800000000001</v>
      </c>
      <c r="AF837">
        <v>0.29113899999999998</v>
      </c>
      <c r="AH837">
        <v>-0.91553899999999999</v>
      </c>
      <c r="AI837">
        <v>30.8476</v>
      </c>
      <c r="AJ837">
        <v>-14.843999999999999</v>
      </c>
      <c r="AK837">
        <v>67.682699999999997</v>
      </c>
      <c r="AL837">
        <v>-0.91553899999999999</v>
      </c>
      <c r="AM837">
        <v>-1</v>
      </c>
      <c r="AN837">
        <v>-15.4366277456283</v>
      </c>
      <c r="AO837">
        <v>5.8893299102783203</v>
      </c>
      <c r="AP837">
        <v>0.31803799999999999</v>
      </c>
    </row>
    <row r="838" spans="1:42" x14ac:dyDescent="0.45">
      <c r="A838" t="s">
        <v>1054</v>
      </c>
      <c r="B838" t="s">
        <v>61</v>
      </c>
      <c r="C838">
        <v>116</v>
      </c>
      <c r="D838">
        <v>476</v>
      </c>
      <c r="E838">
        <v>432</v>
      </c>
      <c r="F838">
        <v>106</v>
      </c>
      <c r="G838">
        <v>71</v>
      </c>
      <c r="H838">
        <v>22</v>
      </c>
      <c r="I838">
        <v>0</v>
      </c>
      <c r="J838">
        <v>13</v>
      </c>
      <c r="K838">
        <v>51</v>
      </c>
      <c r="L838">
        <v>54</v>
      </c>
      <c r="M838">
        <v>39</v>
      </c>
      <c r="N838">
        <v>1</v>
      </c>
      <c r="O838">
        <v>98</v>
      </c>
      <c r="P838">
        <v>1</v>
      </c>
      <c r="Q838">
        <v>4</v>
      </c>
      <c r="R838">
        <v>0</v>
      </c>
      <c r="S838">
        <v>8</v>
      </c>
      <c r="T838">
        <v>2</v>
      </c>
      <c r="U838">
        <v>1</v>
      </c>
      <c r="V838">
        <v>0.24537</v>
      </c>
      <c r="W838">
        <v>8.19328E-2</v>
      </c>
      <c r="X838">
        <v>0.20588200000000001</v>
      </c>
      <c r="Y838">
        <v>0.39795900000000001</v>
      </c>
      <c r="Z838">
        <v>0.30672300000000002</v>
      </c>
      <c r="AA838">
        <v>0.38657399999999997</v>
      </c>
      <c r="AB838">
        <v>0.30157099999999998</v>
      </c>
      <c r="AC838">
        <v>0.69329700000000005</v>
      </c>
      <c r="AD838">
        <v>0.141204</v>
      </c>
      <c r="AE838">
        <v>2.3244500000000001</v>
      </c>
      <c r="AF838">
        <v>0.28615400000000002</v>
      </c>
      <c r="AH838">
        <v>-0.86964200000000003</v>
      </c>
      <c r="AI838">
        <v>51.3551</v>
      </c>
      <c r="AJ838">
        <v>-6.64269</v>
      </c>
      <c r="AK838">
        <v>88.266199999999998</v>
      </c>
      <c r="AL838">
        <v>-0.86964200000000003</v>
      </c>
      <c r="AM838">
        <v>-14</v>
      </c>
      <c r="AN838">
        <v>-7.7889603376388497</v>
      </c>
      <c r="AO838">
        <v>-5.25514411926269</v>
      </c>
      <c r="AP838">
        <v>0.31644099999999997</v>
      </c>
    </row>
    <row r="839" spans="1:42" x14ac:dyDescent="0.45">
      <c r="A839" t="s">
        <v>1055</v>
      </c>
      <c r="B839" t="s">
        <v>184</v>
      </c>
      <c r="C839">
        <v>83</v>
      </c>
      <c r="D839">
        <v>336</v>
      </c>
      <c r="E839">
        <v>298</v>
      </c>
      <c r="F839">
        <v>64</v>
      </c>
      <c r="G839">
        <v>43</v>
      </c>
      <c r="H839">
        <v>14</v>
      </c>
      <c r="I839">
        <v>1</v>
      </c>
      <c r="J839">
        <v>6</v>
      </c>
      <c r="K839">
        <v>31</v>
      </c>
      <c r="L839">
        <v>35</v>
      </c>
      <c r="M839">
        <v>29</v>
      </c>
      <c r="N839">
        <v>0</v>
      </c>
      <c r="O839">
        <v>99</v>
      </c>
      <c r="P839">
        <v>6</v>
      </c>
      <c r="Q839">
        <v>2</v>
      </c>
      <c r="R839">
        <v>1</v>
      </c>
      <c r="S839">
        <v>6</v>
      </c>
      <c r="T839">
        <v>8</v>
      </c>
      <c r="U839">
        <v>3</v>
      </c>
      <c r="V839">
        <v>0.21476500000000001</v>
      </c>
      <c r="W839">
        <v>8.6309499999999997E-2</v>
      </c>
      <c r="X839">
        <v>0.29464299999999999</v>
      </c>
      <c r="Y839">
        <v>0.29292899999999999</v>
      </c>
      <c r="Z839">
        <v>0.29552200000000001</v>
      </c>
      <c r="AA839">
        <v>0.32885900000000001</v>
      </c>
      <c r="AB839">
        <v>0.279082</v>
      </c>
      <c r="AC839">
        <v>0.62438099999999996</v>
      </c>
      <c r="AD839">
        <v>0.114094</v>
      </c>
      <c r="AE839">
        <v>4.5609000000000002</v>
      </c>
      <c r="AF839">
        <v>0.29743599999999998</v>
      </c>
      <c r="AH839">
        <v>-0.26723400000000003</v>
      </c>
      <c r="AI839">
        <v>29.975000000000001</v>
      </c>
      <c r="AJ839">
        <v>-10.964700000000001</v>
      </c>
      <c r="AK839">
        <v>57.275599999999997</v>
      </c>
      <c r="AL839">
        <v>-0.26723400000000003</v>
      </c>
      <c r="AM839">
        <v>3.6</v>
      </c>
      <c r="AN839">
        <v>-18.051419168710702</v>
      </c>
      <c r="AO839">
        <v>9.7728395462036097</v>
      </c>
      <c r="AP839">
        <v>0.31601000000000001</v>
      </c>
    </row>
    <row r="840" spans="1:42" x14ac:dyDescent="0.45">
      <c r="A840" t="s">
        <v>1056</v>
      </c>
      <c r="B840" t="s">
        <v>153</v>
      </c>
      <c r="C840">
        <v>130</v>
      </c>
      <c r="D840">
        <v>572</v>
      </c>
      <c r="E840">
        <v>515</v>
      </c>
      <c r="F840">
        <v>125</v>
      </c>
      <c r="G840">
        <v>98</v>
      </c>
      <c r="H840">
        <v>19</v>
      </c>
      <c r="I840">
        <v>5</v>
      </c>
      <c r="J840">
        <v>3</v>
      </c>
      <c r="K840">
        <v>68</v>
      </c>
      <c r="L840">
        <v>51</v>
      </c>
      <c r="M840">
        <v>35</v>
      </c>
      <c r="N840">
        <v>0</v>
      </c>
      <c r="O840">
        <v>99</v>
      </c>
      <c r="P840">
        <v>10</v>
      </c>
      <c r="Q840">
        <v>3</v>
      </c>
      <c r="R840">
        <v>9</v>
      </c>
      <c r="S840">
        <v>7</v>
      </c>
      <c r="T840">
        <v>29</v>
      </c>
      <c r="U840">
        <v>4</v>
      </c>
      <c r="V840">
        <v>0.24271799999999999</v>
      </c>
      <c r="W840">
        <v>6.1188800000000002E-2</v>
      </c>
      <c r="X840">
        <v>0.17307700000000001</v>
      </c>
      <c r="Y840">
        <v>0.35353499999999999</v>
      </c>
      <c r="Z840">
        <v>0.301954</v>
      </c>
      <c r="AA840">
        <v>0.31650499999999998</v>
      </c>
      <c r="AB840">
        <v>0.27636500000000003</v>
      </c>
      <c r="AC840">
        <v>0.61845899999999998</v>
      </c>
      <c r="AD840">
        <v>7.3786400000000002E-2</v>
      </c>
      <c r="AE840">
        <v>7.2568599999999996</v>
      </c>
      <c r="AF840">
        <v>0.293269</v>
      </c>
      <c r="AH840">
        <v>3.0098600000000002</v>
      </c>
      <c r="AI840">
        <v>49.738100000000003</v>
      </c>
      <c r="AJ840">
        <v>-19.956800000000001</v>
      </c>
      <c r="AK840">
        <v>70.017899999999997</v>
      </c>
      <c r="AL840">
        <v>3.0098600000000002</v>
      </c>
      <c r="AM840">
        <v>-0.2</v>
      </c>
      <c r="AN840">
        <v>-18.236116409301701</v>
      </c>
      <c r="AO840">
        <v>1.9017048329114901</v>
      </c>
      <c r="AP840">
        <v>0.31448999999999999</v>
      </c>
    </row>
    <row r="841" spans="1:42" x14ac:dyDescent="0.45">
      <c r="A841" t="s">
        <v>1057</v>
      </c>
      <c r="B841" t="s">
        <v>141</v>
      </c>
      <c r="C841">
        <v>107</v>
      </c>
      <c r="D841">
        <v>431</v>
      </c>
      <c r="E841">
        <v>399</v>
      </c>
      <c r="F841">
        <v>90</v>
      </c>
      <c r="G841">
        <v>66</v>
      </c>
      <c r="H841">
        <v>13</v>
      </c>
      <c r="I841">
        <v>3</v>
      </c>
      <c r="J841">
        <v>8</v>
      </c>
      <c r="K841">
        <v>44</v>
      </c>
      <c r="L841">
        <v>43</v>
      </c>
      <c r="M841">
        <v>28</v>
      </c>
      <c r="N841">
        <v>1</v>
      </c>
      <c r="O841">
        <v>109</v>
      </c>
      <c r="P841">
        <v>3</v>
      </c>
      <c r="Q841">
        <v>1</v>
      </c>
      <c r="R841">
        <v>0</v>
      </c>
      <c r="S841">
        <v>10</v>
      </c>
      <c r="T841">
        <v>7</v>
      </c>
      <c r="U841">
        <v>3</v>
      </c>
      <c r="V841">
        <v>0.22556399999999999</v>
      </c>
      <c r="W841">
        <v>6.4965200000000001E-2</v>
      </c>
      <c r="X841">
        <v>0.25290000000000001</v>
      </c>
      <c r="Y841">
        <v>0.25688100000000003</v>
      </c>
      <c r="Z841">
        <v>0.28074199999999999</v>
      </c>
      <c r="AA841">
        <v>0.33333299999999999</v>
      </c>
      <c r="AB841">
        <v>0.27005400000000002</v>
      </c>
      <c r="AC841">
        <v>0.61407599999999996</v>
      </c>
      <c r="AD841">
        <v>0.107769</v>
      </c>
      <c r="AE841">
        <v>5.13124</v>
      </c>
      <c r="AF841">
        <v>0.28975299999999998</v>
      </c>
      <c r="AH841">
        <v>-0.60592599999999996</v>
      </c>
      <c r="AI841">
        <v>35.218400000000003</v>
      </c>
      <c r="AJ841">
        <v>-17.296399999999998</v>
      </c>
      <c r="AK841">
        <v>68.509699999999995</v>
      </c>
      <c r="AL841">
        <v>-0.60592599999999996</v>
      </c>
      <c r="AM841">
        <v>4.3</v>
      </c>
      <c r="AN841">
        <v>-17.419969022274</v>
      </c>
      <c r="AO841">
        <v>5.8836274147033603</v>
      </c>
      <c r="AP841">
        <v>0.31390800000000002</v>
      </c>
    </row>
    <row r="842" spans="1:42" x14ac:dyDescent="0.45">
      <c r="A842" t="s">
        <v>1058</v>
      </c>
      <c r="B842" t="s">
        <v>56</v>
      </c>
      <c r="C842">
        <v>116</v>
      </c>
      <c r="D842">
        <v>491</v>
      </c>
      <c r="E842">
        <v>440</v>
      </c>
      <c r="F842">
        <v>100</v>
      </c>
      <c r="G842">
        <v>71</v>
      </c>
      <c r="H842">
        <v>17</v>
      </c>
      <c r="I842">
        <v>3</v>
      </c>
      <c r="J842">
        <v>9</v>
      </c>
      <c r="K842">
        <v>53</v>
      </c>
      <c r="L842">
        <v>47</v>
      </c>
      <c r="M842">
        <v>45</v>
      </c>
      <c r="N842">
        <v>1</v>
      </c>
      <c r="O842">
        <v>144</v>
      </c>
      <c r="P842">
        <v>2</v>
      </c>
      <c r="Q842">
        <v>2</v>
      </c>
      <c r="R842">
        <v>2</v>
      </c>
      <c r="S842">
        <v>5</v>
      </c>
      <c r="T842">
        <v>7</v>
      </c>
      <c r="U842">
        <v>4</v>
      </c>
      <c r="V842">
        <v>0.227273</v>
      </c>
      <c r="W842">
        <v>9.1649700000000001E-2</v>
      </c>
      <c r="X842">
        <v>0.29327900000000001</v>
      </c>
      <c r="Y842">
        <v>0.3125</v>
      </c>
      <c r="Z842">
        <v>0.30061300000000002</v>
      </c>
      <c r="AA842">
        <v>0.34090900000000002</v>
      </c>
      <c r="AB842">
        <v>0.28405599999999998</v>
      </c>
      <c r="AC842">
        <v>0.64152299999999995</v>
      </c>
      <c r="AD842">
        <v>0.113636</v>
      </c>
      <c r="AE842">
        <v>4.5728900000000001</v>
      </c>
      <c r="AF842">
        <v>0.31487900000000002</v>
      </c>
      <c r="AH842">
        <v>-1.18981</v>
      </c>
      <c r="AI842">
        <v>45.831000000000003</v>
      </c>
      <c r="AJ842">
        <v>-13.9945</v>
      </c>
      <c r="AK842">
        <v>73.749399999999994</v>
      </c>
      <c r="AL842">
        <v>-1.18981</v>
      </c>
      <c r="AM842">
        <v>1.3</v>
      </c>
      <c r="AN842">
        <v>-16.633587718009899</v>
      </c>
      <c r="AO842">
        <v>3.1040858030319201</v>
      </c>
      <c r="AP842">
        <v>0.31381799999999999</v>
      </c>
    </row>
    <row r="843" spans="1:42" x14ac:dyDescent="0.45">
      <c r="A843" t="s">
        <v>1059</v>
      </c>
      <c r="C843">
        <v>83</v>
      </c>
      <c r="D843">
        <v>315</v>
      </c>
      <c r="E843">
        <v>286</v>
      </c>
      <c r="F843">
        <v>63</v>
      </c>
      <c r="G843">
        <v>45</v>
      </c>
      <c r="H843">
        <v>10</v>
      </c>
      <c r="I843">
        <v>4</v>
      </c>
      <c r="J843">
        <v>4</v>
      </c>
      <c r="K843">
        <v>38</v>
      </c>
      <c r="L843">
        <v>29</v>
      </c>
      <c r="M843">
        <v>20</v>
      </c>
      <c r="N843">
        <v>0</v>
      </c>
      <c r="O843">
        <v>95</v>
      </c>
      <c r="P843">
        <v>6</v>
      </c>
      <c r="Q843">
        <v>1</v>
      </c>
      <c r="R843">
        <v>2</v>
      </c>
      <c r="S843">
        <v>3</v>
      </c>
      <c r="T843">
        <v>10</v>
      </c>
      <c r="U843">
        <v>4</v>
      </c>
      <c r="V843">
        <v>0.22028</v>
      </c>
      <c r="W843">
        <v>6.3492099999999996E-2</v>
      </c>
      <c r="X843">
        <v>0.30158699999999999</v>
      </c>
      <c r="Y843">
        <v>0.21052599999999999</v>
      </c>
      <c r="Z843">
        <v>0.28434500000000001</v>
      </c>
      <c r="AA843">
        <v>0.32517499999999999</v>
      </c>
      <c r="AB843">
        <v>0.27066400000000002</v>
      </c>
      <c r="AC843">
        <v>0.60951999999999995</v>
      </c>
      <c r="AD843">
        <v>0.104895</v>
      </c>
      <c r="AE843">
        <v>7.2467600000000001</v>
      </c>
      <c r="AF843">
        <v>0.31383</v>
      </c>
      <c r="AH843">
        <v>-0.235376</v>
      </c>
      <c r="AI843">
        <v>25.8993</v>
      </c>
      <c r="AJ843">
        <v>-12.4817</v>
      </c>
      <c r="AK843">
        <v>70.949399999999997</v>
      </c>
      <c r="AL843">
        <v>-0.235376</v>
      </c>
      <c r="AM843">
        <v>7.1</v>
      </c>
      <c r="AN843">
        <v>-11.200094744563099</v>
      </c>
      <c r="AO843">
        <v>3.6277775764465301</v>
      </c>
      <c r="AP843">
        <v>0.31176700000000002</v>
      </c>
    </row>
    <row r="844" spans="1:42" x14ac:dyDescent="0.45">
      <c r="A844" t="s">
        <v>1060</v>
      </c>
      <c r="C844">
        <v>124</v>
      </c>
      <c r="D844">
        <v>510</v>
      </c>
      <c r="E844">
        <v>474</v>
      </c>
      <c r="F844">
        <v>115</v>
      </c>
      <c r="G844">
        <v>76</v>
      </c>
      <c r="H844">
        <v>23</v>
      </c>
      <c r="I844">
        <v>3</v>
      </c>
      <c r="J844">
        <v>13</v>
      </c>
      <c r="K844">
        <v>62</v>
      </c>
      <c r="L844">
        <v>63</v>
      </c>
      <c r="M844">
        <v>28</v>
      </c>
      <c r="N844">
        <v>0</v>
      </c>
      <c r="O844">
        <v>125</v>
      </c>
      <c r="P844">
        <v>6</v>
      </c>
      <c r="Q844">
        <v>2</v>
      </c>
      <c r="R844">
        <v>0</v>
      </c>
      <c r="S844">
        <v>12</v>
      </c>
      <c r="T844">
        <v>5</v>
      </c>
      <c r="U844">
        <v>3</v>
      </c>
      <c r="V844">
        <v>0.242616</v>
      </c>
      <c r="W844">
        <v>5.4901999999999999E-2</v>
      </c>
      <c r="X844">
        <v>0.24509800000000001</v>
      </c>
      <c r="Y844">
        <v>0.224</v>
      </c>
      <c r="Z844">
        <v>0.292157</v>
      </c>
      <c r="AA844">
        <v>0.38607599999999997</v>
      </c>
      <c r="AB844">
        <v>0.29466799999999999</v>
      </c>
      <c r="AC844">
        <v>0.67823299999999997</v>
      </c>
      <c r="AD844">
        <v>0.14346</v>
      </c>
      <c r="AE844">
        <v>4.6773999999999996</v>
      </c>
      <c r="AF844">
        <v>0.30177500000000002</v>
      </c>
      <c r="AH844">
        <v>-1.1137999999999999</v>
      </c>
      <c r="AI844">
        <v>52.099200000000003</v>
      </c>
      <c r="AJ844">
        <v>-10.0413</v>
      </c>
      <c r="AK844">
        <v>82.870500000000007</v>
      </c>
      <c r="AL844">
        <v>-1.1137999999999999</v>
      </c>
      <c r="AM844">
        <v>3</v>
      </c>
      <c r="AN844">
        <v>-11.581409931182799</v>
      </c>
      <c r="AO844">
        <v>-2.62169313430786</v>
      </c>
      <c r="AP844">
        <v>0.310998</v>
      </c>
    </row>
    <row r="845" spans="1:42" x14ac:dyDescent="0.45">
      <c r="A845" t="s">
        <v>1061</v>
      </c>
      <c r="B845" t="s">
        <v>58</v>
      </c>
      <c r="C845">
        <v>98</v>
      </c>
      <c r="D845">
        <v>414</v>
      </c>
      <c r="E845">
        <v>378</v>
      </c>
      <c r="F845">
        <v>80</v>
      </c>
      <c r="G845">
        <v>52</v>
      </c>
      <c r="H845">
        <v>15</v>
      </c>
      <c r="I845">
        <v>0</v>
      </c>
      <c r="J845">
        <v>13</v>
      </c>
      <c r="K845">
        <v>48</v>
      </c>
      <c r="L845">
        <v>55</v>
      </c>
      <c r="M845">
        <v>24</v>
      </c>
      <c r="N845">
        <v>0</v>
      </c>
      <c r="O845">
        <v>145</v>
      </c>
      <c r="P845">
        <v>10</v>
      </c>
      <c r="Q845">
        <v>2</v>
      </c>
      <c r="R845">
        <v>0</v>
      </c>
      <c r="S845">
        <v>5</v>
      </c>
      <c r="T845">
        <v>2</v>
      </c>
      <c r="U845">
        <v>2</v>
      </c>
      <c r="V845">
        <v>0.21163999999999999</v>
      </c>
      <c r="W845">
        <v>5.7971000000000002E-2</v>
      </c>
      <c r="X845">
        <v>0.350242</v>
      </c>
      <c r="Y845">
        <v>0.165517</v>
      </c>
      <c r="Z845">
        <v>0.275362</v>
      </c>
      <c r="AA845">
        <v>0.35449700000000001</v>
      </c>
      <c r="AB845">
        <v>0.276723</v>
      </c>
      <c r="AC845">
        <v>0.62985999999999998</v>
      </c>
      <c r="AD845">
        <v>0.14285700000000001</v>
      </c>
      <c r="AE845">
        <v>2.9028299999999998</v>
      </c>
      <c r="AF845">
        <v>0.30180200000000001</v>
      </c>
      <c r="AH845">
        <v>-1.1068</v>
      </c>
      <c r="AI845">
        <v>36.122399999999999</v>
      </c>
      <c r="AJ845">
        <v>-14.321099999999999</v>
      </c>
      <c r="AK845">
        <v>74.245599999999996</v>
      </c>
      <c r="AL845">
        <v>-1.1068</v>
      </c>
      <c r="AM845">
        <v>1.4</v>
      </c>
      <c r="AN845">
        <v>-13.882464885711601</v>
      </c>
      <c r="AO845">
        <v>2.9211640357971098</v>
      </c>
      <c r="AP845">
        <v>0.30912400000000001</v>
      </c>
    </row>
    <row r="846" spans="1:42" x14ac:dyDescent="0.45">
      <c r="A846" t="s">
        <v>1062</v>
      </c>
      <c r="C846">
        <v>87</v>
      </c>
      <c r="D846">
        <v>315</v>
      </c>
      <c r="E846">
        <v>268</v>
      </c>
      <c r="F846">
        <v>58</v>
      </c>
      <c r="G846">
        <v>33</v>
      </c>
      <c r="H846">
        <v>14</v>
      </c>
      <c r="I846">
        <v>0</v>
      </c>
      <c r="J846">
        <v>11</v>
      </c>
      <c r="K846">
        <v>33</v>
      </c>
      <c r="L846">
        <v>39</v>
      </c>
      <c r="M846">
        <v>42</v>
      </c>
      <c r="N846">
        <v>1</v>
      </c>
      <c r="O846">
        <v>92</v>
      </c>
      <c r="P846">
        <v>2</v>
      </c>
      <c r="Q846">
        <v>3</v>
      </c>
      <c r="R846">
        <v>0</v>
      </c>
      <c r="S846">
        <v>5</v>
      </c>
      <c r="T846">
        <v>0</v>
      </c>
      <c r="U846">
        <v>1</v>
      </c>
      <c r="V846">
        <v>0.216418</v>
      </c>
      <c r="W846">
        <v>0.13333300000000001</v>
      </c>
      <c r="X846">
        <v>0.29206399999999999</v>
      </c>
      <c r="Y846">
        <v>0.45652199999999998</v>
      </c>
      <c r="Z846">
        <v>0.32380999999999999</v>
      </c>
      <c r="AA846">
        <v>0.391791</v>
      </c>
      <c r="AB846">
        <v>0.31390299999999999</v>
      </c>
      <c r="AC846">
        <v>0.71560100000000004</v>
      </c>
      <c r="AD846">
        <v>0.175373</v>
      </c>
      <c r="AE846">
        <v>1.3323400000000001</v>
      </c>
      <c r="AF846">
        <v>0.27976200000000001</v>
      </c>
      <c r="AH846">
        <v>-1.0076700000000001</v>
      </c>
      <c r="AI846">
        <v>37.210999999999999</v>
      </c>
      <c r="AJ846">
        <v>-1.16991</v>
      </c>
      <c r="AK846">
        <v>100.126</v>
      </c>
      <c r="AL846">
        <v>-1.0076700000000001</v>
      </c>
      <c r="AM846">
        <v>-0.9</v>
      </c>
      <c r="AN846">
        <v>-0.95833862945437398</v>
      </c>
      <c r="AO846">
        <v>-6.6870368719100899</v>
      </c>
      <c r="AP846">
        <v>0.30780600000000002</v>
      </c>
    </row>
    <row r="847" spans="1:42" x14ac:dyDescent="0.45">
      <c r="A847" t="s">
        <v>1063</v>
      </c>
      <c r="C847">
        <v>69</v>
      </c>
      <c r="D847">
        <v>267</v>
      </c>
      <c r="E847">
        <v>250</v>
      </c>
      <c r="F847">
        <v>58</v>
      </c>
      <c r="G847">
        <v>45</v>
      </c>
      <c r="H847">
        <v>11</v>
      </c>
      <c r="I847">
        <v>0</v>
      </c>
      <c r="J847">
        <v>2</v>
      </c>
      <c r="K847">
        <v>21</v>
      </c>
      <c r="L847">
        <v>22</v>
      </c>
      <c r="M847">
        <v>13</v>
      </c>
      <c r="N847">
        <v>0</v>
      </c>
      <c r="O847">
        <v>70</v>
      </c>
      <c r="P847">
        <v>2</v>
      </c>
      <c r="Q847">
        <v>1</v>
      </c>
      <c r="R847">
        <v>1</v>
      </c>
      <c r="S847">
        <v>8</v>
      </c>
      <c r="T847">
        <v>1</v>
      </c>
      <c r="U847">
        <v>1</v>
      </c>
      <c r="V847">
        <v>0.23200000000000001</v>
      </c>
      <c r="W847">
        <v>4.8689099999999999E-2</v>
      </c>
      <c r="X847">
        <v>0.26217200000000002</v>
      </c>
      <c r="Y847">
        <v>0.18571399999999999</v>
      </c>
      <c r="Z847">
        <v>0.27443600000000001</v>
      </c>
      <c r="AA847">
        <v>0.3</v>
      </c>
      <c r="AB847">
        <v>0.255272</v>
      </c>
      <c r="AC847">
        <v>0.57443599999999995</v>
      </c>
      <c r="AD847">
        <v>6.8000000000000005E-2</v>
      </c>
      <c r="AE847">
        <v>2.0417100000000001</v>
      </c>
      <c r="AF847">
        <v>0.31284899999999999</v>
      </c>
      <c r="AH847">
        <v>-0.68438500000000002</v>
      </c>
      <c r="AI847">
        <v>18.5398</v>
      </c>
      <c r="AJ847">
        <v>-13.992599999999999</v>
      </c>
      <c r="AK847">
        <v>56.037500000000001</v>
      </c>
      <c r="AL847">
        <v>-0.68438500000000002</v>
      </c>
      <c r="AM847">
        <v>4.3</v>
      </c>
      <c r="AN847">
        <v>-15.225983798503799</v>
      </c>
      <c r="AO847">
        <v>9.2052030563354492</v>
      </c>
      <c r="AP847">
        <v>0.30673099999999998</v>
      </c>
    </row>
    <row r="848" spans="1:42" x14ac:dyDescent="0.45">
      <c r="A848" t="s">
        <v>1064</v>
      </c>
      <c r="B848" t="s">
        <v>36</v>
      </c>
      <c r="C848">
        <v>123</v>
      </c>
      <c r="D848">
        <v>511</v>
      </c>
      <c r="E848">
        <v>471</v>
      </c>
      <c r="F848">
        <v>107</v>
      </c>
      <c r="G848">
        <v>73</v>
      </c>
      <c r="H848">
        <v>23</v>
      </c>
      <c r="I848">
        <v>3</v>
      </c>
      <c r="J848">
        <v>8</v>
      </c>
      <c r="K848">
        <v>54</v>
      </c>
      <c r="L848">
        <v>53</v>
      </c>
      <c r="M848">
        <v>30</v>
      </c>
      <c r="N848">
        <v>0</v>
      </c>
      <c r="O848">
        <v>154</v>
      </c>
      <c r="P848">
        <v>5</v>
      </c>
      <c r="Q848">
        <v>3</v>
      </c>
      <c r="R848">
        <v>2</v>
      </c>
      <c r="S848">
        <v>6</v>
      </c>
      <c r="T848">
        <v>8</v>
      </c>
      <c r="U848">
        <v>5</v>
      </c>
      <c r="V848">
        <v>0.22717599999999999</v>
      </c>
      <c r="W848">
        <v>5.8708400000000001E-2</v>
      </c>
      <c r="X848">
        <v>0.30137000000000003</v>
      </c>
      <c r="Y848">
        <v>0.19480500000000001</v>
      </c>
      <c r="Z848">
        <v>0.278978</v>
      </c>
      <c r="AA848">
        <v>0.33970299999999998</v>
      </c>
      <c r="AB848">
        <v>0.27166600000000002</v>
      </c>
      <c r="AC848">
        <v>0.61868100000000004</v>
      </c>
      <c r="AD848">
        <v>0.112527</v>
      </c>
      <c r="AE848">
        <v>4.9057300000000001</v>
      </c>
      <c r="AF848">
        <v>0.31730799999999998</v>
      </c>
      <c r="AH848">
        <v>-1.3425400000000001</v>
      </c>
      <c r="AI848">
        <v>42.439900000000002</v>
      </c>
      <c r="AJ848">
        <v>-19.822500000000002</v>
      </c>
      <c r="AK848">
        <v>71.452399999999997</v>
      </c>
      <c r="AL848">
        <v>-1.3425400000000001</v>
      </c>
      <c r="AM848">
        <v>-1.1000000000000001</v>
      </c>
      <c r="AN848">
        <v>-18.821795463562001</v>
      </c>
      <c r="AO848">
        <v>4.5327161550521797</v>
      </c>
      <c r="AP848">
        <v>0.30581199999999997</v>
      </c>
    </row>
    <row r="849" spans="1:42" x14ac:dyDescent="0.45">
      <c r="A849" t="s">
        <v>1065</v>
      </c>
      <c r="B849" t="s">
        <v>36</v>
      </c>
      <c r="C849">
        <v>126</v>
      </c>
      <c r="D849">
        <v>514</v>
      </c>
      <c r="E849">
        <v>473</v>
      </c>
      <c r="F849">
        <v>109</v>
      </c>
      <c r="G849">
        <v>69</v>
      </c>
      <c r="H849">
        <v>21</v>
      </c>
      <c r="I849">
        <v>3</v>
      </c>
      <c r="J849">
        <v>16</v>
      </c>
      <c r="K849">
        <v>50</v>
      </c>
      <c r="L849">
        <v>68</v>
      </c>
      <c r="M849">
        <v>34</v>
      </c>
      <c r="N849">
        <v>1</v>
      </c>
      <c r="O849">
        <v>166</v>
      </c>
      <c r="P849">
        <v>5</v>
      </c>
      <c r="Q849">
        <v>2</v>
      </c>
      <c r="R849">
        <v>0</v>
      </c>
      <c r="S849">
        <v>14</v>
      </c>
      <c r="T849">
        <v>2</v>
      </c>
      <c r="U849">
        <v>1</v>
      </c>
      <c r="V849">
        <v>0.23044400000000001</v>
      </c>
      <c r="W849">
        <v>6.6147899999999996E-2</v>
      </c>
      <c r="X849">
        <v>0.32295699999999999</v>
      </c>
      <c r="Y849">
        <v>0.204819</v>
      </c>
      <c r="Z849">
        <v>0.28793800000000003</v>
      </c>
      <c r="AA849">
        <v>0.38900600000000002</v>
      </c>
      <c r="AB849">
        <v>0.29314000000000001</v>
      </c>
      <c r="AC849">
        <v>0.67694399999999999</v>
      </c>
      <c r="AD849">
        <v>0.15856200000000001</v>
      </c>
      <c r="AE849">
        <v>3.4475699999999998</v>
      </c>
      <c r="AF849">
        <v>0.31740600000000002</v>
      </c>
      <c r="AH849">
        <v>-0.846526</v>
      </c>
      <c r="AI849">
        <v>51.855899999999998</v>
      </c>
      <c r="AJ849">
        <v>-10.7721</v>
      </c>
      <c r="AK849">
        <v>86.336500000000001</v>
      </c>
      <c r="AL849">
        <v>-0.846526</v>
      </c>
      <c r="AM849">
        <v>0.5</v>
      </c>
      <c r="AN849">
        <v>-9.2616006135940498</v>
      </c>
      <c r="AO849">
        <v>-5.1657848358154297</v>
      </c>
      <c r="AP849">
        <v>0.30218099999999998</v>
      </c>
    </row>
    <row r="850" spans="1:42" x14ac:dyDescent="0.45">
      <c r="A850" t="s">
        <v>1066</v>
      </c>
      <c r="B850" t="s">
        <v>23</v>
      </c>
      <c r="C850">
        <v>74</v>
      </c>
      <c r="D850">
        <v>274</v>
      </c>
      <c r="E850">
        <v>252</v>
      </c>
      <c r="F850">
        <v>56</v>
      </c>
      <c r="G850">
        <v>36</v>
      </c>
      <c r="H850">
        <v>12</v>
      </c>
      <c r="I850">
        <v>0</v>
      </c>
      <c r="J850">
        <v>8</v>
      </c>
      <c r="K850">
        <v>29</v>
      </c>
      <c r="L850">
        <v>30</v>
      </c>
      <c r="M850">
        <v>21</v>
      </c>
      <c r="N850">
        <v>0</v>
      </c>
      <c r="O850">
        <v>71</v>
      </c>
      <c r="P850">
        <v>0</v>
      </c>
      <c r="Q850">
        <v>1</v>
      </c>
      <c r="R850">
        <v>0</v>
      </c>
      <c r="S850">
        <v>8</v>
      </c>
      <c r="T850">
        <v>0</v>
      </c>
      <c r="U850">
        <v>1</v>
      </c>
      <c r="V850">
        <v>0.222222</v>
      </c>
      <c r="W850">
        <v>7.6642299999999997E-2</v>
      </c>
      <c r="X850">
        <v>0.25912400000000002</v>
      </c>
      <c r="Y850">
        <v>0.29577500000000001</v>
      </c>
      <c r="Z850">
        <v>0.28102199999999999</v>
      </c>
      <c r="AA850">
        <v>0.36507899999999999</v>
      </c>
      <c r="AB850">
        <v>0.28227400000000002</v>
      </c>
      <c r="AC850">
        <v>0.64610100000000004</v>
      </c>
      <c r="AD850">
        <v>0.14285700000000001</v>
      </c>
      <c r="AE850">
        <v>1.7502200000000001</v>
      </c>
      <c r="AF850">
        <v>0.275862</v>
      </c>
      <c r="AH850">
        <v>-0.86126999999999998</v>
      </c>
      <c r="AI850">
        <v>25.170400000000001</v>
      </c>
      <c r="AJ850">
        <v>-8.2149199999999993</v>
      </c>
      <c r="AK850">
        <v>72.953699999999998</v>
      </c>
      <c r="AL850">
        <v>-0.86126999999999998</v>
      </c>
      <c r="AM850">
        <v>-1.3</v>
      </c>
      <c r="AN850">
        <v>-10.041998982429501</v>
      </c>
      <c r="AO850">
        <v>3.73380351066589</v>
      </c>
      <c r="AP850">
        <v>0.30185200000000001</v>
      </c>
    </row>
    <row r="851" spans="1:42" x14ac:dyDescent="0.45">
      <c r="A851" t="s">
        <v>1067</v>
      </c>
      <c r="B851" t="s">
        <v>30</v>
      </c>
      <c r="C851">
        <v>46</v>
      </c>
      <c r="D851">
        <v>196</v>
      </c>
      <c r="E851">
        <v>173</v>
      </c>
      <c r="F851">
        <v>43</v>
      </c>
      <c r="G851">
        <v>34</v>
      </c>
      <c r="H851">
        <v>7</v>
      </c>
      <c r="I851">
        <v>0</v>
      </c>
      <c r="J851">
        <v>2</v>
      </c>
      <c r="K851">
        <v>24</v>
      </c>
      <c r="L851">
        <v>21</v>
      </c>
      <c r="M851">
        <v>13</v>
      </c>
      <c r="N851">
        <v>0</v>
      </c>
      <c r="O851">
        <v>35</v>
      </c>
      <c r="P851">
        <v>6</v>
      </c>
      <c r="Q851">
        <v>1</v>
      </c>
      <c r="R851">
        <v>3</v>
      </c>
      <c r="S851">
        <v>2</v>
      </c>
      <c r="T851">
        <v>10</v>
      </c>
      <c r="U851">
        <v>1</v>
      </c>
      <c r="V851">
        <v>0.248555</v>
      </c>
      <c r="W851">
        <v>6.6326499999999997E-2</v>
      </c>
      <c r="X851">
        <v>0.17857100000000001</v>
      </c>
      <c r="Y851">
        <v>0.37142900000000001</v>
      </c>
      <c r="Z851">
        <v>0.32124399999999997</v>
      </c>
      <c r="AA851">
        <v>0.32369900000000001</v>
      </c>
      <c r="AB851">
        <v>0.290796</v>
      </c>
      <c r="AC851">
        <v>0.64494300000000004</v>
      </c>
      <c r="AD851">
        <v>7.5144500000000003E-2</v>
      </c>
      <c r="AE851">
        <v>5.78104</v>
      </c>
      <c r="AF851">
        <v>0.29926999999999998</v>
      </c>
      <c r="AH851">
        <v>1.1695500000000001</v>
      </c>
      <c r="AI851">
        <v>19.392099999999999</v>
      </c>
      <c r="AJ851">
        <v>-4.4893099999999997</v>
      </c>
      <c r="AK851">
        <v>85.296000000000006</v>
      </c>
      <c r="AL851">
        <v>1.1695500000000001</v>
      </c>
      <c r="AM851">
        <v>0.9</v>
      </c>
      <c r="AN851">
        <v>-2.4007818698882999</v>
      </c>
      <c r="AO851">
        <v>-1.2604938745498599</v>
      </c>
      <c r="AP851">
        <v>0.30079899999999998</v>
      </c>
    </row>
    <row r="852" spans="1:42" x14ac:dyDescent="0.45">
      <c r="A852" t="s">
        <v>1068</v>
      </c>
      <c r="B852" t="s">
        <v>149</v>
      </c>
      <c r="C852">
        <v>58</v>
      </c>
      <c r="D852">
        <v>220</v>
      </c>
      <c r="E852">
        <v>197</v>
      </c>
      <c r="F852">
        <v>44</v>
      </c>
      <c r="G852">
        <v>31</v>
      </c>
      <c r="H852">
        <v>9</v>
      </c>
      <c r="I852">
        <v>1</v>
      </c>
      <c r="J852">
        <v>3</v>
      </c>
      <c r="K852">
        <v>23</v>
      </c>
      <c r="L852">
        <v>23</v>
      </c>
      <c r="M852">
        <v>16</v>
      </c>
      <c r="N852">
        <v>0</v>
      </c>
      <c r="O852">
        <v>52</v>
      </c>
      <c r="P852">
        <v>4</v>
      </c>
      <c r="Q852">
        <v>1</v>
      </c>
      <c r="R852">
        <v>2</v>
      </c>
      <c r="S852">
        <v>6</v>
      </c>
      <c r="T852">
        <v>1</v>
      </c>
      <c r="U852">
        <v>1</v>
      </c>
      <c r="V852">
        <v>0.22334999999999999</v>
      </c>
      <c r="W852">
        <v>7.2727299999999995E-2</v>
      </c>
      <c r="X852">
        <v>0.23636399999999999</v>
      </c>
      <c r="Y852">
        <v>0.30769200000000002</v>
      </c>
      <c r="Z852">
        <v>0.29357800000000001</v>
      </c>
      <c r="AA852">
        <v>0.32487300000000002</v>
      </c>
      <c r="AB852">
        <v>0.27601900000000001</v>
      </c>
      <c r="AC852">
        <v>0.61845099999999997</v>
      </c>
      <c r="AD852">
        <v>0.101523</v>
      </c>
      <c r="AE852">
        <v>3.60398</v>
      </c>
      <c r="AF852">
        <v>0.286713</v>
      </c>
      <c r="AH852">
        <v>-0.615039</v>
      </c>
      <c r="AI852">
        <v>19.066800000000001</v>
      </c>
      <c r="AJ852">
        <v>-7.73888</v>
      </c>
      <c r="AK852">
        <v>68.777500000000003</v>
      </c>
      <c r="AL852">
        <v>-0.615039</v>
      </c>
      <c r="AM852">
        <v>0.6</v>
      </c>
      <c r="AN852">
        <v>-9.1246418952941895</v>
      </c>
      <c r="AO852">
        <v>4.6417399644851596</v>
      </c>
      <c r="AP852">
        <v>0.30040600000000001</v>
      </c>
    </row>
    <row r="853" spans="1:42" x14ac:dyDescent="0.45">
      <c r="A853" t="s">
        <v>1069</v>
      </c>
      <c r="C853">
        <v>95</v>
      </c>
      <c r="D853">
        <v>361</v>
      </c>
      <c r="E853">
        <v>318</v>
      </c>
      <c r="F853">
        <v>68</v>
      </c>
      <c r="G853">
        <v>48</v>
      </c>
      <c r="H853">
        <v>12</v>
      </c>
      <c r="I853">
        <v>3</v>
      </c>
      <c r="J853">
        <v>5</v>
      </c>
      <c r="K853">
        <v>36</v>
      </c>
      <c r="L853">
        <v>34</v>
      </c>
      <c r="M853">
        <v>33</v>
      </c>
      <c r="N853">
        <v>0</v>
      </c>
      <c r="O853">
        <v>99</v>
      </c>
      <c r="P853">
        <v>5</v>
      </c>
      <c r="Q853">
        <v>3</v>
      </c>
      <c r="R853">
        <v>2</v>
      </c>
      <c r="S853">
        <v>8</v>
      </c>
      <c r="T853">
        <v>18</v>
      </c>
      <c r="U853">
        <v>5</v>
      </c>
      <c r="V853">
        <v>0.213836</v>
      </c>
      <c r="W853">
        <v>9.14127E-2</v>
      </c>
      <c r="X853">
        <v>0.27423799999999998</v>
      </c>
      <c r="Y853">
        <v>0.33333299999999999</v>
      </c>
      <c r="Z853">
        <v>0.295265</v>
      </c>
      <c r="AA853">
        <v>0.31761</v>
      </c>
      <c r="AB853">
        <v>0.27467599999999998</v>
      </c>
      <c r="AC853">
        <v>0.61287499999999995</v>
      </c>
      <c r="AD853">
        <v>0.10377400000000001</v>
      </c>
      <c r="AE853">
        <v>6.6853999999999996</v>
      </c>
      <c r="AF853">
        <v>0.290323</v>
      </c>
      <c r="AH853">
        <v>0.82696899999999995</v>
      </c>
      <c r="AI853">
        <v>30.884399999999999</v>
      </c>
      <c r="AJ853">
        <v>-13.1013</v>
      </c>
      <c r="AK853">
        <v>69.044600000000003</v>
      </c>
      <c r="AL853">
        <v>0.82696899999999995</v>
      </c>
      <c r="AM853">
        <v>2.4</v>
      </c>
      <c r="AN853">
        <v>-13.017024934291801</v>
      </c>
      <c r="AO853">
        <v>3.7264257669448799</v>
      </c>
      <c r="AP853">
        <v>0.30002899999999999</v>
      </c>
    </row>
    <row r="854" spans="1:42" x14ac:dyDescent="0.45">
      <c r="A854" t="s">
        <v>1070</v>
      </c>
      <c r="B854" t="s">
        <v>28</v>
      </c>
      <c r="C854">
        <v>119</v>
      </c>
      <c r="D854">
        <v>493</v>
      </c>
      <c r="E854">
        <v>441</v>
      </c>
      <c r="F854">
        <v>104</v>
      </c>
      <c r="G854">
        <v>71</v>
      </c>
      <c r="H854">
        <v>20</v>
      </c>
      <c r="I854">
        <v>2</v>
      </c>
      <c r="J854">
        <v>11</v>
      </c>
      <c r="K854">
        <v>54</v>
      </c>
      <c r="L854">
        <v>66</v>
      </c>
      <c r="M854">
        <v>46</v>
      </c>
      <c r="N854">
        <v>0</v>
      </c>
      <c r="O854">
        <v>101</v>
      </c>
      <c r="P854">
        <v>2</v>
      </c>
      <c r="Q854">
        <v>4</v>
      </c>
      <c r="R854">
        <v>0</v>
      </c>
      <c r="S854">
        <v>13</v>
      </c>
      <c r="T854">
        <v>3</v>
      </c>
      <c r="U854">
        <v>2</v>
      </c>
      <c r="V854">
        <v>0.23582800000000001</v>
      </c>
      <c r="W854">
        <v>9.3306299999999995E-2</v>
      </c>
      <c r="X854">
        <v>0.20486799999999999</v>
      </c>
      <c r="Y854">
        <v>0.45544600000000002</v>
      </c>
      <c r="Z854">
        <v>0.30831599999999998</v>
      </c>
      <c r="AA854">
        <v>0.36507899999999999</v>
      </c>
      <c r="AB854">
        <v>0.29651499999999997</v>
      </c>
      <c r="AC854">
        <v>0.67339599999999999</v>
      </c>
      <c r="AD854">
        <v>0.12925200000000001</v>
      </c>
      <c r="AE854">
        <v>3.5882200000000002</v>
      </c>
      <c r="AF854">
        <v>0.279279</v>
      </c>
      <c r="AH854">
        <v>-1.16107</v>
      </c>
      <c r="AI854">
        <v>51.1188</v>
      </c>
      <c r="AJ854">
        <v>-8.9504099999999998</v>
      </c>
      <c r="AK854">
        <v>86.290599999999998</v>
      </c>
      <c r="AL854">
        <v>-1.16107</v>
      </c>
      <c r="AM854">
        <v>4.8</v>
      </c>
      <c r="AN854">
        <v>-9.5341460704803396</v>
      </c>
      <c r="AO854">
        <v>-4.2571716308593697</v>
      </c>
      <c r="AP854">
        <v>0.29968600000000001</v>
      </c>
    </row>
    <row r="855" spans="1:42" x14ac:dyDescent="0.45">
      <c r="A855" t="s">
        <v>1071</v>
      </c>
      <c r="B855" t="s">
        <v>40</v>
      </c>
      <c r="C855">
        <v>115</v>
      </c>
      <c r="D855">
        <v>494</v>
      </c>
      <c r="E855">
        <v>442</v>
      </c>
      <c r="F855">
        <v>104</v>
      </c>
      <c r="G855">
        <v>59</v>
      </c>
      <c r="H855">
        <v>25</v>
      </c>
      <c r="I855">
        <v>1</v>
      </c>
      <c r="J855">
        <v>19</v>
      </c>
      <c r="K855">
        <v>58</v>
      </c>
      <c r="L855">
        <v>63</v>
      </c>
      <c r="M855">
        <v>44</v>
      </c>
      <c r="N855">
        <v>2</v>
      </c>
      <c r="O855">
        <v>142</v>
      </c>
      <c r="P855">
        <v>3</v>
      </c>
      <c r="Q855">
        <v>5</v>
      </c>
      <c r="R855">
        <v>0</v>
      </c>
      <c r="S855">
        <v>14</v>
      </c>
      <c r="T855">
        <v>1</v>
      </c>
      <c r="U855">
        <v>1</v>
      </c>
      <c r="V855">
        <v>0.235294</v>
      </c>
      <c r="W855">
        <v>8.9068800000000004E-2</v>
      </c>
      <c r="X855">
        <v>0.28744900000000001</v>
      </c>
      <c r="Y855">
        <v>0.309859</v>
      </c>
      <c r="Z855">
        <v>0.305668</v>
      </c>
      <c r="AA855">
        <v>0.42533900000000002</v>
      </c>
      <c r="AB855">
        <v>0.313448</v>
      </c>
      <c r="AC855">
        <v>0.73100699999999996</v>
      </c>
      <c r="AD855">
        <v>0.19004499999999999</v>
      </c>
      <c r="AE855">
        <v>2.4970699999999999</v>
      </c>
      <c r="AF855">
        <v>0.29720299999999999</v>
      </c>
      <c r="AH855">
        <v>-1.0234099999999999</v>
      </c>
      <c r="AI855">
        <v>58.169699999999999</v>
      </c>
      <c r="AJ855">
        <v>-2.02135</v>
      </c>
      <c r="AK855">
        <v>99.821399999999997</v>
      </c>
      <c r="AL855">
        <v>-1.0234099999999999</v>
      </c>
      <c r="AM855">
        <v>0</v>
      </c>
      <c r="AN855">
        <v>-1.1326845139265</v>
      </c>
      <c r="AO855">
        <v>-12.705760955810501</v>
      </c>
      <c r="AP855">
        <v>0.29838399999999998</v>
      </c>
    </row>
    <row r="856" spans="1:42" x14ac:dyDescent="0.45">
      <c r="A856" t="s">
        <v>1072</v>
      </c>
      <c r="B856" t="s">
        <v>34</v>
      </c>
      <c r="C856">
        <v>108</v>
      </c>
      <c r="D856">
        <v>407</v>
      </c>
      <c r="E856">
        <v>368</v>
      </c>
      <c r="F856">
        <v>92</v>
      </c>
      <c r="G856">
        <v>60</v>
      </c>
      <c r="H856">
        <v>18</v>
      </c>
      <c r="I856">
        <v>1</v>
      </c>
      <c r="J856">
        <v>13</v>
      </c>
      <c r="K856">
        <v>38</v>
      </c>
      <c r="L856">
        <v>55</v>
      </c>
      <c r="M856">
        <v>32</v>
      </c>
      <c r="N856">
        <v>0</v>
      </c>
      <c r="O856">
        <v>114</v>
      </c>
      <c r="P856">
        <v>5</v>
      </c>
      <c r="Q856">
        <v>2</v>
      </c>
      <c r="R856">
        <v>0</v>
      </c>
      <c r="S856">
        <v>10</v>
      </c>
      <c r="T856">
        <v>0</v>
      </c>
      <c r="U856">
        <v>1</v>
      </c>
      <c r="V856">
        <v>0.25</v>
      </c>
      <c r="W856">
        <v>7.8624100000000002E-2</v>
      </c>
      <c r="X856">
        <v>0.28009800000000001</v>
      </c>
      <c r="Y856">
        <v>0.28070200000000001</v>
      </c>
      <c r="Z856">
        <v>0.31695299999999998</v>
      </c>
      <c r="AA856">
        <v>0.41032600000000002</v>
      </c>
      <c r="AB856">
        <v>0.316612</v>
      </c>
      <c r="AC856">
        <v>0.72727900000000001</v>
      </c>
      <c r="AD856">
        <v>0.160326</v>
      </c>
      <c r="AE856">
        <v>1.905</v>
      </c>
      <c r="AF856">
        <v>0.32510299999999998</v>
      </c>
      <c r="AH856">
        <v>-1.1694800000000001</v>
      </c>
      <c r="AI856">
        <v>48.994599999999998</v>
      </c>
      <c r="AJ856">
        <v>-0.59594400000000003</v>
      </c>
      <c r="AK856">
        <v>98.349000000000004</v>
      </c>
      <c r="AL856">
        <v>-1.1694800000000001</v>
      </c>
      <c r="AM856">
        <v>-1.4</v>
      </c>
      <c r="AN856">
        <v>-2.0019513368606501</v>
      </c>
      <c r="AO856">
        <v>-8.8772190809249807</v>
      </c>
      <c r="AP856">
        <v>0.29790100000000003</v>
      </c>
    </row>
    <row r="857" spans="1:42" x14ac:dyDescent="0.45">
      <c r="A857" t="s">
        <v>1073</v>
      </c>
      <c r="B857" t="s">
        <v>76</v>
      </c>
      <c r="C857">
        <v>109</v>
      </c>
      <c r="D857">
        <v>445</v>
      </c>
      <c r="E857">
        <v>402</v>
      </c>
      <c r="F857">
        <v>99</v>
      </c>
      <c r="G857">
        <v>70</v>
      </c>
      <c r="H857">
        <v>18</v>
      </c>
      <c r="I857">
        <v>6</v>
      </c>
      <c r="J857">
        <v>5</v>
      </c>
      <c r="K857">
        <v>61</v>
      </c>
      <c r="L857">
        <v>49</v>
      </c>
      <c r="M857">
        <v>33</v>
      </c>
      <c r="N857">
        <v>0</v>
      </c>
      <c r="O857">
        <v>104</v>
      </c>
      <c r="P857">
        <v>4</v>
      </c>
      <c r="Q857">
        <v>3</v>
      </c>
      <c r="R857">
        <v>3</v>
      </c>
      <c r="S857">
        <v>4</v>
      </c>
      <c r="T857">
        <v>25</v>
      </c>
      <c r="U857">
        <v>5</v>
      </c>
      <c r="V857">
        <v>0.24626899999999999</v>
      </c>
      <c r="W857">
        <v>7.4157299999999995E-2</v>
      </c>
      <c r="X857">
        <v>0.233708</v>
      </c>
      <c r="Y857">
        <v>0.31730799999999998</v>
      </c>
      <c r="Z857">
        <v>0.30769200000000002</v>
      </c>
      <c r="AA857">
        <v>0.358209</v>
      </c>
      <c r="AB857">
        <v>0.29291299999999998</v>
      </c>
      <c r="AC857">
        <v>0.66590099999999997</v>
      </c>
      <c r="AD857">
        <v>0.11194</v>
      </c>
      <c r="AE857">
        <v>8.1764600000000005</v>
      </c>
      <c r="AF857">
        <v>0.31756800000000002</v>
      </c>
      <c r="AH857">
        <v>2.0651600000000001</v>
      </c>
      <c r="AI857">
        <v>44.8108</v>
      </c>
      <c r="AJ857">
        <v>-9.4098199999999999</v>
      </c>
      <c r="AK857">
        <v>77.887299999999996</v>
      </c>
      <c r="AL857">
        <v>2.0651600000000001</v>
      </c>
      <c r="AM857">
        <v>2.5</v>
      </c>
      <c r="AN857">
        <v>-9.7253799438476491</v>
      </c>
      <c r="AO857">
        <v>-2.4052028656005802</v>
      </c>
      <c r="AP857">
        <v>0.29751899999999998</v>
      </c>
    </row>
    <row r="858" spans="1:42" x14ac:dyDescent="0.45">
      <c r="A858" t="s">
        <v>1074</v>
      </c>
      <c r="B858" t="s">
        <v>101</v>
      </c>
      <c r="C858">
        <v>123</v>
      </c>
      <c r="D858">
        <v>480</v>
      </c>
      <c r="E858">
        <v>444</v>
      </c>
      <c r="F858">
        <v>106</v>
      </c>
      <c r="G858">
        <v>72</v>
      </c>
      <c r="H858">
        <v>23</v>
      </c>
      <c r="I858">
        <v>1</v>
      </c>
      <c r="J858">
        <v>10</v>
      </c>
      <c r="K858">
        <v>50</v>
      </c>
      <c r="L858">
        <v>54</v>
      </c>
      <c r="M858">
        <v>25</v>
      </c>
      <c r="N858">
        <v>0</v>
      </c>
      <c r="O858">
        <v>111</v>
      </c>
      <c r="P858">
        <v>6</v>
      </c>
      <c r="Q858">
        <v>3</v>
      </c>
      <c r="R858">
        <v>2</v>
      </c>
      <c r="S858">
        <v>9</v>
      </c>
      <c r="T858">
        <v>3</v>
      </c>
      <c r="U858">
        <v>2</v>
      </c>
      <c r="V858">
        <v>0.23873900000000001</v>
      </c>
      <c r="W858">
        <v>5.2083299999999999E-2</v>
      </c>
      <c r="X858">
        <v>0.23125000000000001</v>
      </c>
      <c r="Y858">
        <v>0.22522500000000001</v>
      </c>
      <c r="Z858">
        <v>0.286611</v>
      </c>
      <c r="AA858">
        <v>0.36261300000000002</v>
      </c>
      <c r="AB858">
        <v>0.283499</v>
      </c>
      <c r="AC858">
        <v>0.64922400000000002</v>
      </c>
      <c r="AD858">
        <v>0.123874</v>
      </c>
      <c r="AE858">
        <v>3.29914</v>
      </c>
      <c r="AF858">
        <v>0.29447899999999999</v>
      </c>
      <c r="AH858">
        <v>-1.0377799999999999</v>
      </c>
      <c r="AI858">
        <v>44.582299999999996</v>
      </c>
      <c r="AJ858">
        <v>-13.902900000000001</v>
      </c>
      <c r="AK858">
        <v>78.937399999999997</v>
      </c>
      <c r="AL858">
        <v>-1.0377799999999999</v>
      </c>
      <c r="AM858">
        <v>-5.0999999999999996</v>
      </c>
      <c r="AN858">
        <v>-13.562616586685101</v>
      </c>
      <c r="AO858">
        <v>0.19100522994995101</v>
      </c>
      <c r="AP858">
        <v>0.29737200000000003</v>
      </c>
    </row>
    <row r="859" spans="1:42" x14ac:dyDescent="0.45">
      <c r="A859" t="s">
        <v>1075</v>
      </c>
      <c r="B859" t="s">
        <v>104</v>
      </c>
      <c r="C859">
        <v>87</v>
      </c>
      <c r="D859">
        <v>278</v>
      </c>
      <c r="E859">
        <v>241</v>
      </c>
      <c r="F859">
        <v>53</v>
      </c>
      <c r="G859">
        <v>37</v>
      </c>
      <c r="H859">
        <v>10</v>
      </c>
      <c r="I859">
        <v>2</v>
      </c>
      <c r="J859">
        <v>4</v>
      </c>
      <c r="K859">
        <v>41</v>
      </c>
      <c r="L859">
        <v>25</v>
      </c>
      <c r="M859">
        <v>26</v>
      </c>
      <c r="N859">
        <v>0</v>
      </c>
      <c r="O859">
        <v>73</v>
      </c>
      <c r="P859">
        <v>7</v>
      </c>
      <c r="Q859">
        <v>2</v>
      </c>
      <c r="R859">
        <v>2</v>
      </c>
      <c r="S859">
        <v>4</v>
      </c>
      <c r="T859">
        <v>8</v>
      </c>
      <c r="U859">
        <v>3</v>
      </c>
      <c r="V859">
        <v>0.219917</v>
      </c>
      <c r="W859">
        <v>9.3525200000000003E-2</v>
      </c>
      <c r="X859">
        <v>0.26258999999999999</v>
      </c>
      <c r="Y859">
        <v>0.35616399999999998</v>
      </c>
      <c r="Z859">
        <v>0.31159399999999998</v>
      </c>
      <c r="AA859">
        <v>0.32780100000000001</v>
      </c>
      <c r="AB859">
        <v>0.28775800000000001</v>
      </c>
      <c r="AC859">
        <v>0.63939500000000005</v>
      </c>
      <c r="AD859">
        <v>0.10788399999999999</v>
      </c>
      <c r="AE859">
        <v>6.74695</v>
      </c>
      <c r="AF859">
        <v>0.29518100000000003</v>
      </c>
      <c r="AH859">
        <v>-0.205593</v>
      </c>
      <c r="AI859">
        <v>26.803799999999999</v>
      </c>
      <c r="AJ859">
        <v>-7.0688899999999997</v>
      </c>
      <c r="AK859">
        <v>77.591399999999993</v>
      </c>
      <c r="AL859">
        <v>-0.205593</v>
      </c>
      <c r="AM859">
        <v>0.4</v>
      </c>
      <c r="AN859">
        <v>-7.9231006056070301</v>
      </c>
      <c r="AO859">
        <v>1.42145791649818</v>
      </c>
      <c r="AP859">
        <v>0.29615200000000003</v>
      </c>
    </row>
    <row r="860" spans="1:42" x14ac:dyDescent="0.45">
      <c r="A860" t="s">
        <v>1076</v>
      </c>
      <c r="B860" t="s">
        <v>38</v>
      </c>
      <c r="C860">
        <v>68</v>
      </c>
      <c r="D860">
        <v>259</v>
      </c>
      <c r="E860">
        <v>238</v>
      </c>
      <c r="F860">
        <v>57</v>
      </c>
      <c r="G860">
        <v>42</v>
      </c>
      <c r="H860">
        <v>9</v>
      </c>
      <c r="I860">
        <v>0</v>
      </c>
      <c r="J860">
        <v>6</v>
      </c>
      <c r="K860">
        <v>29</v>
      </c>
      <c r="L860">
        <v>29</v>
      </c>
      <c r="M860">
        <v>17</v>
      </c>
      <c r="N860">
        <v>0</v>
      </c>
      <c r="O860">
        <v>58</v>
      </c>
      <c r="P860">
        <v>2</v>
      </c>
      <c r="Q860">
        <v>2</v>
      </c>
      <c r="R860">
        <v>0</v>
      </c>
      <c r="S860">
        <v>9</v>
      </c>
      <c r="T860">
        <v>1</v>
      </c>
      <c r="U860">
        <v>1</v>
      </c>
      <c r="V860">
        <v>0.23949599999999999</v>
      </c>
      <c r="W860">
        <v>6.5637100000000004E-2</v>
      </c>
      <c r="X860">
        <v>0.223938</v>
      </c>
      <c r="Y860">
        <v>0.293103</v>
      </c>
      <c r="Z860">
        <v>0.29343599999999997</v>
      </c>
      <c r="AA860">
        <v>0.352941</v>
      </c>
      <c r="AB860">
        <v>0.28404400000000002</v>
      </c>
      <c r="AC860">
        <v>0.64637699999999998</v>
      </c>
      <c r="AD860">
        <v>0.113445</v>
      </c>
      <c r="AE860">
        <v>2.4316200000000001</v>
      </c>
      <c r="AF860">
        <v>0.289773</v>
      </c>
      <c r="AH860">
        <v>-0.69209100000000001</v>
      </c>
      <c r="AI860">
        <v>24.172999999999998</v>
      </c>
      <c r="AJ860">
        <v>-7.38462</v>
      </c>
      <c r="AK860">
        <v>75.506900000000002</v>
      </c>
      <c r="AL860">
        <v>-0.69209100000000001</v>
      </c>
      <c r="AM860">
        <v>-2.2999999999999998</v>
      </c>
      <c r="AN860">
        <v>-8.2931914925575203</v>
      </c>
      <c r="AO860">
        <v>2.45823073387146</v>
      </c>
      <c r="AP860">
        <v>0.295348</v>
      </c>
    </row>
    <row r="861" spans="1:42" x14ac:dyDescent="0.45">
      <c r="A861" t="s">
        <v>1077</v>
      </c>
      <c r="B861" t="s">
        <v>25</v>
      </c>
      <c r="C861">
        <v>108</v>
      </c>
      <c r="D861">
        <v>425</v>
      </c>
      <c r="E861">
        <v>382</v>
      </c>
      <c r="F861">
        <v>77</v>
      </c>
      <c r="G861">
        <v>53</v>
      </c>
      <c r="H861">
        <v>15</v>
      </c>
      <c r="I861">
        <v>2</v>
      </c>
      <c r="J861">
        <v>7</v>
      </c>
      <c r="K861">
        <v>42</v>
      </c>
      <c r="L861">
        <v>44</v>
      </c>
      <c r="M861">
        <v>33</v>
      </c>
      <c r="N861">
        <v>0</v>
      </c>
      <c r="O861">
        <v>146</v>
      </c>
      <c r="P861">
        <v>7</v>
      </c>
      <c r="Q861">
        <v>3</v>
      </c>
      <c r="R861">
        <v>0</v>
      </c>
      <c r="S861">
        <v>9</v>
      </c>
      <c r="T861">
        <v>9</v>
      </c>
      <c r="U861">
        <v>3</v>
      </c>
      <c r="V861">
        <v>0.201571</v>
      </c>
      <c r="W861">
        <v>7.7647099999999997E-2</v>
      </c>
      <c r="X861">
        <v>0.34352899999999997</v>
      </c>
      <c r="Y861">
        <v>0.22602700000000001</v>
      </c>
      <c r="Z861">
        <v>0.27529399999999998</v>
      </c>
      <c r="AA861">
        <v>0.30628300000000003</v>
      </c>
      <c r="AB861">
        <v>0.26033899999999999</v>
      </c>
      <c r="AC861">
        <v>0.58157700000000001</v>
      </c>
      <c r="AD861">
        <v>0.104712</v>
      </c>
      <c r="AE861">
        <v>5.3629699999999998</v>
      </c>
      <c r="AF861">
        <v>0.30172399999999999</v>
      </c>
      <c r="AH861">
        <v>-0.182811</v>
      </c>
      <c r="AI861">
        <v>31.299199999999999</v>
      </c>
      <c r="AJ861">
        <v>-20.484500000000001</v>
      </c>
      <c r="AK861">
        <v>63.555500000000002</v>
      </c>
      <c r="AL861">
        <v>-0.182811</v>
      </c>
      <c r="AM861">
        <v>5.7</v>
      </c>
      <c r="AN861">
        <v>-18.741745769977499</v>
      </c>
      <c r="AO861">
        <v>7.2615811824798504</v>
      </c>
      <c r="AP861">
        <v>0.29464000000000001</v>
      </c>
    </row>
    <row r="862" spans="1:42" x14ac:dyDescent="0.45">
      <c r="A862" t="s">
        <v>1078</v>
      </c>
      <c r="B862" t="s">
        <v>101</v>
      </c>
      <c r="C862">
        <v>103</v>
      </c>
      <c r="D862">
        <v>383</v>
      </c>
      <c r="E862">
        <v>345</v>
      </c>
      <c r="F862">
        <v>79</v>
      </c>
      <c r="G862">
        <v>53</v>
      </c>
      <c r="H862">
        <v>14</v>
      </c>
      <c r="I862">
        <v>2</v>
      </c>
      <c r="J862">
        <v>10</v>
      </c>
      <c r="K862">
        <v>40</v>
      </c>
      <c r="L862">
        <v>52</v>
      </c>
      <c r="M862">
        <v>30</v>
      </c>
      <c r="N862">
        <v>0</v>
      </c>
      <c r="O862">
        <v>124</v>
      </c>
      <c r="P862">
        <v>4</v>
      </c>
      <c r="Q862">
        <v>3</v>
      </c>
      <c r="R862">
        <v>1</v>
      </c>
      <c r="S862">
        <v>5</v>
      </c>
      <c r="T862">
        <v>4</v>
      </c>
      <c r="U862">
        <v>2</v>
      </c>
      <c r="V862">
        <v>0.228986</v>
      </c>
      <c r="W862">
        <v>7.8328999999999996E-2</v>
      </c>
      <c r="X862">
        <v>0.32375999999999999</v>
      </c>
      <c r="Y862">
        <v>0.24193500000000001</v>
      </c>
      <c r="Z862">
        <v>0.29581200000000002</v>
      </c>
      <c r="AA862">
        <v>0.368116</v>
      </c>
      <c r="AB862">
        <v>0.29096</v>
      </c>
      <c r="AC862">
        <v>0.66392700000000004</v>
      </c>
      <c r="AD862">
        <v>0.13913</v>
      </c>
      <c r="AE862">
        <v>4.30436</v>
      </c>
      <c r="AF862">
        <v>0.32242999999999999</v>
      </c>
      <c r="AH862">
        <v>-0.71450199999999997</v>
      </c>
      <c r="AI862">
        <v>37.946300000000001</v>
      </c>
      <c r="AJ862">
        <v>-8.7200100000000003</v>
      </c>
      <c r="AK862">
        <v>83.939400000000006</v>
      </c>
      <c r="AL862">
        <v>-0.71450199999999997</v>
      </c>
      <c r="AM862">
        <v>-8.8000000000000007</v>
      </c>
      <c r="AN862">
        <v>-8.3349447250366193</v>
      </c>
      <c r="AO862">
        <v>-1.7636981010437001</v>
      </c>
      <c r="AP862">
        <v>0.29419600000000001</v>
      </c>
    </row>
    <row r="863" spans="1:42" x14ac:dyDescent="0.45">
      <c r="A863" t="s">
        <v>1079</v>
      </c>
      <c r="B863" t="s">
        <v>76</v>
      </c>
      <c r="C863">
        <v>52</v>
      </c>
      <c r="D863">
        <v>188</v>
      </c>
      <c r="E863">
        <v>167</v>
      </c>
      <c r="F863">
        <v>33</v>
      </c>
      <c r="G863">
        <v>20</v>
      </c>
      <c r="H863">
        <v>8</v>
      </c>
      <c r="I863">
        <v>1</v>
      </c>
      <c r="J863">
        <v>4</v>
      </c>
      <c r="K863">
        <v>21</v>
      </c>
      <c r="L863">
        <v>22</v>
      </c>
      <c r="M863">
        <v>13</v>
      </c>
      <c r="N863">
        <v>0</v>
      </c>
      <c r="O863">
        <v>68</v>
      </c>
      <c r="P863">
        <v>7</v>
      </c>
      <c r="Q863">
        <v>0</v>
      </c>
      <c r="R863">
        <v>1</v>
      </c>
      <c r="S863">
        <v>2</v>
      </c>
      <c r="T863">
        <v>1</v>
      </c>
      <c r="U863">
        <v>1</v>
      </c>
      <c r="V863">
        <v>0.197605</v>
      </c>
      <c r="W863">
        <v>6.9148899999999999E-2</v>
      </c>
      <c r="X863">
        <v>0.36170200000000002</v>
      </c>
      <c r="Y863">
        <v>0.19117600000000001</v>
      </c>
      <c r="Z863">
        <v>0.28342200000000001</v>
      </c>
      <c r="AA863">
        <v>0.32934099999999999</v>
      </c>
      <c r="AB863">
        <v>0.27441100000000002</v>
      </c>
      <c r="AC863">
        <v>0.61276399999999998</v>
      </c>
      <c r="AD863">
        <v>0.13173699999999999</v>
      </c>
      <c r="AE863">
        <v>4.5971799999999998</v>
      </c>
      <c r="AF863">
        <v>0.30526300000000001</v>
      </c>
      <c r="AH863">
        <v>-0.53028299999999995</v>
      </c>
      <c r="AI863">
        <v>16.042400000000001</v>
      </c>
      <c r="AJ863">
        <v>-6.8642799999999999</v>
      </c>
      <c r="AK863">
        <v>65.062799999999996</v>
      </c>
      <c r="AL863">
        <v>-0.53028299999999995</v>
      </c>
      <c r="AM863">
        <v>1.5</v>
      </c>
      <c r="AN863">
        <v>-8.4003453254699707</v>
      </c>
      <c r="AO863">
        <v>4.9538507461547798</v>
      </c>
      <c r="AP863">
        <v>0.29305300000000001</v>
      </c>
    </row>
    <row r="864" spans="1:42" x14ac:dyDescent="0.45">
      <c r="A864" t="s">
        <v>1080</v>
      </c>
      <c r="B864" t="s">
        <v>52</v>
      </c>
      <c r="C864">
        <v>113</v>
      </c>
      <c r="D864">
        <v>381</v>
      </c>
      <c r="E864">
        <v>336</v>
      </c>
      <c r="F864">
        <v>76</v>
      </c>
      <c r="G864">
        <v>57</v>
      </c>
      <c r="H864">
        <v>12</v>
      </c>
      <c r="I864">
        <v>2</v>
      </c>
      <c r="J864">
        <v>5</v>
      </c>
      <c r="K864">
        <v>45</v>
      </c>
      <c r="L864">
        <v>31</v>
      </c>
      <c r="M864">
        <v>39</v>
      </c>
      <c r="N864">
        <v>1</v>
      </c>
      <c r="O864">
        <v>97</v>
      </c>
      <c r="P864">
        <v>1</v>
      </c>
      <c r="Q864">
        <v>3</v>
      </c>
      <c r="R864">
        <v>2</v>
      </c>
      <c r="S864">
        <v>6</v>
      </c>
      <c r="T864">
        <v>1</v>
      </c>
      <c r="U864">
        <v>1</v>
      </c>
      <c r="V864">
        <v>0.22619</v>
      </c>
      <c r="W864">
        <v>0.10236199999999999</v>
      </c>
      <c r="X864">
        <v>0.25459300000000001</v>
      </c>
      <c r="Y864">
        <v>0.40206199999999997</v>
      </c>
      <c r="Z864">
        <v>0.30606899999999998</v>
      </c>
      <c r="AA864">
        <v>0.31845200000000001</v>
      </c>
      <c r="AB864">
        <v>0.27925499999999998</v>
      </c>
      <c r="AC864">
        <v>0.62452099999999999</v>
      </c>
      <c r="AD864">
        <v>9.2261899999999994E-2</v>
      </c>
      <c r="AE864">
        <v>3.6669</v>
      </c>
      <c r="AF864">
        <v>0.29957800000000001</v>
      </c>
      <c r="AH864">
        <v>-0.96177000000000001</v>
      </c>
      <c r="AI864">
        <v>34.044199999999996</v>
      </c>
      <c r="AJ864">
        <v>-12.378500000000001</v>
      </c>
      <c r="AK864">
        <v>70.946700000000007</v>
      </c>
      <c r="AL864">
        <v>-0.96177000000000001</v>
      </c>
      <c r="AM864">
        <v>0.4</v>
      </c>
      <c r="AN864">
        <v>-14.6749819517135</v>
      </c>
      <c r="AO864">
        <v>4.5997356474399496</v>
      </c>
      <c r="AP864">
        <v>0.28973399999999999</v>
      </c>
    </row>
    <row r="865" spans="1:42" x14ac:dyDescent="0.45">
      <c r="A865" t="s">
        <v>1081</v>
      </c>
      <c r="C865">
        <v>111</v>
      </c>
      <c r="D865">
        <v>461</v>
      </c>
      <c r="E865">
        <v>417</v>
      </c>
      <c r="F865">
        <v>94</v>
      </c>
      <c r="G865">
        <v>65</v>
      </c>
      <c r="H865">
        <v>19</v>
      </c>
      <c r="I865">
        <v>2</v>
      </c>
      <c r="J865">
        <v>8</v>
      </c>
      <c r="K865">
        <v>55</v>
      </c>
      <c r="L865">
        <v>46</v>
      </c>
      <c r="M865">
        <v>38</v>
      </c>
      <c r="N865">
        <v>0</v>
      </c>
      <c r="O865">
        <v>125</v>
      </c>
      <c r="P865">
        <v>3</v>
      </c>
      <c r="Q865">
        <v>3</v>
      </c>
      <c r="R865">
        <v>0</v>
      </c>
      <c r="S865">
        <v>11</v>
      </c>
      <c r="T865">
        <v>17</v>
      </c>
      <c r="U865">
        <v>5</v>
      </c>
      <c r="V865">
        <v>0.22542000000000001</v>
      </c>
      <c r="W865">
        <v>8.2429500000000003E-2</v>
      </c>
      <c r="X865">
        <v>0.27115</v>
      </c>
      <c r="Y865">
        <v>0.30399999999999999</v>
      </c>
      <c r="Z865">
        <v>0.29284199999999999</v>
      </c>
      <c r="AA865">
        <v>0.33812900000000001</v>
      </c>
      <c r="AB865">
        <v>0.27936899999999998</v>
      </c>
      <c r="AC865">
        <v>0.63097099999999995</v>
      </c>
      <c r="AD865">
        <v>0.11271</v>
      </c>
      <c r="AE865">
        <v>5.9201199999999998</v>
      </c>
      <c r="AF865">
        <v>0.29965199999999997</v>
      </c>
      <c r="AH865">
        <v>0.47286699999999998</v>
      </c>
      <c r="AI865">
        <v>41.236400000000003</v>
      </c>
      <c r="AJ865">
        <v>-14.9338</v>
      </c>
      <c r="AK865">
        <v>77.635999999999996</v>
      </c>
      <c r="AL865">
        <v>0.47286699999999998</v>
      </c>
      <c r="AM865">
        <v>-2.2000000000000002</v>
      </c>
      <c r="AN865">
        <v>-12.299430161714501</v>
      </c>
      <c r="AO865">
        <v>-0.50614345073699896</v>
      </c>
      <c r="AP865">
        <v>0.28926499999999999</v>
      </c>
    </row>
    <row r="866" spans="1:42" x14ac:dyDescent="0.45">
      <c r="A866" t="s">
        <v>1082</v>
      </c>
      <c r="B866" t="s">
        <v>139</v>
      </c>
      <c r="C866">
        <v>104</v>
      </c>
      <c r="D866">
        <v>420</v>
      </c>
      <c r="E866">
        <v>393</v>
      </c>
      <c r="F866">
        <v>86</v>
      </c>
      <c r="G866">
        <v>57</v>
      </c>
      <c r="H866">
        <v>17</v>
      </c>
      <c r="I866">
        <v>1</v>
      </c>
      <c r="J866">
        <v>11</v>
      </c>
      <c r="K866">
        <v>47</v>
      </c>
      <c r="L866">
        <v>44</v>
      </c>
      <c r="M866">
        <v>23</v>
      </c>
      <c r="N866">
        <v>0</v>
      </c>
      <c r="O866">
        <v>120</v>
      </c>
      <c r="P866">
        <v>3</v>
      </c>
      <c r="Q866">
        <v>1</v>
      </c>
      <c r="R866">
        <v>0</v>
      </c>
      <c r="S866">
        <v>10</v>
      </c>
      <c r="T866">
        <v>7</v>
      </c>
      <c r="U866">
        <v>2</v>
      </c>
      <c r="V866">
        <v>0.21883</v>
      </c>
      <c r="W866">
        <v>5.4761900000000002E-2</v>
      </c>
      <c r="X866">
        <v>0.28571400000000002</v>
      </c>
      <c r="Y866">
        <v>0.191667</v>
      </c>
      <c r="Z866">
        <v>0.26666699999999999</v>
      </c>
      <c r="AA866">
        <v>0.35114499999999998</v>
      </c>
      <c r="AB866">
        <v>0.26963399999999998</v>
      </c>
      <c r="AC866">
        <v>0.61781200000000003</v>
      </c>
      <c r="AD866">
        <v>0.13231599999999999</v>
      </c>
      <c r="AE866">
        <v>4.6421900000000003</v>
      </c>
      <c r="AF866">
        <v>0.28517100000000001</v>
      </c>
      <c r="AH866">
        <v>-8.36813E-2</v>
      </c>
      <c r="AI866">
        <v>34.173200000000001</v>
      </c>
      <c r="AJ866">
        <v>-17.0014</v>
      </c>
      <c r="AK866">
        <v>66.935400000000001</v>
      </c>
      <c r="AL866">
        <v>-8.36813E-2</v>
      </c>
      <c r="AM866">
        <v>-2.4</v>
      </c>
      <c r="AN866">
        <v>-16.723390802741001</v>
      </c>
      <c r="AO866">
        <v>5.3160490989684996</v>
      </c>
      <c r="AP866">
        <v>0.28496700000000003</v>
      </c>
    </row>
    <row r="867" spans="1:42" x14ac:dyDescent="0.45">
      <c r="A867" t="s">
        <v>1083</v>
      </c>
      <c r="B867" t="s">
        <v>67</v>
      </c>
      <c r="C867">
        <v>83</v>
      </c>
      <c r="D867">
        <v>364</v>
      </c>
      <c r="E867">
        <v>312</v>
      </c>
      <c r="F867">
        <v>72</v>
      </c>
      <c r="G867">
        <v>54</v>
      </c>
      <c r="H867">
        <v>14</v>
      </c>
      <c r="I867">
        <v>1</v>
      </c>
      <c r="J867">
        <v>3</v>
      </c>
      <c r="K867">
        <v>41</v>
      </c>
      <c r="L867">
        <v>39</v>
      </c>
      <c r="M867">
        <v>35</v>
      </c>
      <c r="N867">
        <v>0</v>
      </c>
      <c r="O867">
        <v>71</v>
      </c>
      <c r="P867">
        <v>14</v>
      </c>
      <c r="Q867">
        <v>2</v>
      </c>
      <c r="R867">
        <v>1</v>
      </c>
      <c r="S867">
        <v>6</v>
      </c>
      <c r="T867">
        <v>13</v>
      </c>
      <c r="U867">
        <v>4</v>
      </c>
      <c r="V867">
        <v>0.230769</v>
      </c>
      <c r="W867">
        <v>9.6153799999999998E-2</v>
      </c>
      <c r="X867">
        <v>0.19505500000000001</v>
      </c>
      <c r="Y867">
        <v>0.49295800000000001</v>
      </c>
      <c r="Z867">
        <v>0.33333299999999999</v>
      </c>
      <c r="AA867">
        <v>0.31089699999999998</v>
      </c>
      <c r="AB867">
        <v>0.295238</v>
      </c>
      <c r="AC867">
        <v>0.644231</v>
      </c>
      <c r="AD867">
        <v>8.0128199999999997E-2</v>
      </c>
      <c r="AE867">
        <v>5.4571500000000004</v>
      </c>
      <c r="AF867">
        <v>0.28749999999999998</v>
      </c>
      <c r="AH867">
        <v>0.11806</v>
      </c>
      <c r="AI867">
        <v>37.356999999999999</v>
      </c>
      <c r="AJ867">
        <v>-6.9942599999999997</v>
      </c>
      <c r="AK867">
        <v>86.975899999999996</v>
      </c>
      <c r="AL867">
        <v>0.11806</v>
      </c>
      <c r="AM867">
        <v>-5.3</v>
      </c>
      <c r="AN867">
        <v>-5.5623655095696396</v>
      </c>
      <c r="AO867">
        <v>-3.96255159378051</v>
      </c>
      <c r="AP867">
        <v>0.28301399999999999</v>
      </c>
    </row>
    <row r="868" spans="1:42" x14ac:dyDescent="0.45">
      <c r="A868" t="s">
        <v>1084</v>
      </c>
      <c r="B868" t="s">
        <v>52</v>
      </c>
      <c r="C868">
        <v>123</v>
      </c>
      <c r="D868">
        <v>526</v>
      </c>
      <c r="E868">
        <v>500</v>
      </c>
      <c r="F868">
        <v>122</v>
      </c>
      <c r="G868">
        <v>86</v>
      </c>
      <c r="H868">
        <v>19</v>
      </c>
      <c r="I868">
        <v>2</v>
      </c>
      <c r="J868">
        <v>15</v>
      </c>
      <c r="K868">
        <v>55</v>
      </c>
      <c r="L868">
        <v>60</v>
      </c>
      <c r="M868">
        <v>20</v>
      </c>
      <c r="N868">
        <v>0</v>
      </c>
      <c r="O868">
        <v>162</v>
      </c>
      <c r="P868">
        <v>3</v>
      </c>
      <c r="Q868">
        <v>3</v>
      </c>
      <c r="R868">
        <v>0</v>
      </c>
      <c r="S868">
        <v>11</v>
      </c>
      <c r="T868">
        <v>2</v>
      </c>
      <c r="U868">
        <v>1</v>
      </c>
      <c r="V868">
        <v>0.24399999999999999</v>
      </c>
      <c r="W868">
        <v>3.8022800000000002E-2</v>
      </c>
      <c r="X868">
        <v>0.30798500000000001</v>
      </c>
      <c r="Y868">
        <v>0.123457</v>
      </c>
      <c r="Z868">
        <v>0.27566499999999999</v>
      </c>
      <c r="AA868">
        <v>0.38</v>
      </c>
      <c r="AB868">
        <v>0.28293699999999999</v>
      </c>
      <c r="AC868">
        <v>0.65566500000000005</v>
      </c>
      <c r="AD868">
        <v>0.13600000000000001</v>
      </c>
      <c r="AE868">
        <v>3.4780799999999998</v>
      </c>
      <c r="AF868">
        <v>0.32822099999999998</v>
      </c>
      <c r="AH868">
        <v>-0.86193699999999995</v>
      </c>
      <c r="AI868">
        <v>48.609200000000001</v>
      </c>
      <c r="AJ868">
        <v>-15.4808</v>
      </c>
      <c r="AK868">
        <v>74.583399999999997</v>
      </c>
      <c r="AL868">
        <v>-0.86193699999999995</v>
      </c>
      <c r="AM868">
        <v>0.4</v>
      </c>
      <c r="AN868">
        <v>-17.424282014369901</v>
      </c>
      <c r="AO868">
        <v>2.3326866924762699</v>
      </c>
      <c r="AP868">
        <v>0.28214</v>
      </c>
    </row>
    <row r="869" spans="1:42" x14ac:dyDescent="0.45">
      <c r="A869" t="s">
        <v>1085</v>
      </c>
      <c r="B869" t="s">
        <v>139</v>
      </c>
      <c r="C869">
        <v>116</v>
      </c>
      <c r="D869">
        <v>500</v>
      </c>
      <c r="E869">
        <v>423</v>
      </c>
      <c r="F869">
        <v>85</v>
      </c>
      <c r="G869">
        <v>58</v>
      </c>
      <c r="H869">
        <v>19</v>
      </c>
      <c r="I869">
        <v>3</v>
      </c>
      <c r="J869">
        <v>5</v>
      </c>
      <c r="K869">
        <v>59</v>
      </c>
      <c r="L869">
        <v>44</v>
      </c>
      <c r="M869">
        <v>60</v>
      </c>
      <c r="N869">
        <v>1</v>
      </c>
      <c r="O869">
        <v>163</v>
      </c>
      <c r="P869">
        <v>6</v>
      </c>
      <c r="Q869">
        <v>3</v>
      </c>
      <c r="R869">
        <v>8</v>
      </c>
      <c r="S869">
        <v>7</v>
      </c>
      <c r="T869">
        <v>20</v>
      </c>
      <c r="U869">
        <v>5</v>
      </c>
      <c r="V869">
        <v>0.20094600000000001</v>
      </c>
      <c r="W869">
        <v>0.12</v>
      </c>
      <c r="X869">
        <v>0.32600000000000001</v>
      </c>
      <c r="Y869">
        <v>0.36809799999999998</v>
      </c>
      <c r="Z869">
        <v>0.30691099999999999</v>
      </c>
      <c r="AA869">
        <v>0.29550799999999999</v>
      </c>
      <c r="AB869">
        <v>0.274868</v>
      </c>
      <c r="AC869">
        <v>0.60241900000000004</v>
      </c>
      <c r="AD869">
        <v>9.4562599999999997E-2</v>
      </c>
      <c r="AE869">
        <v>6.5782499999999997</v>
      </c>
      <c r="AF869">
        <v>0.31007800000000002</v>
      </c>
      <c r="AH869">
        <v>0.94188000000000005</v>
      </c>
      <c r="AI869">
        <v>42.855600000000003</v>
      </c>
      <c r="AJ869">
        <v>-18.066400000000002</v>
      </c>
      <c r="AK869">
        <v>70.562899999999999</v>
      </c>
      <c r="AL869">
        <v>0.94188000000000005</v>
      </c>
      <c r="AM869">
        <v>0.7</v>
      </c>
      <c r="AN869">
        <v>-16.694005608558601</v>
      </c>
      <c r="AO869">
        <v>2.5371546149253801</v>
      </c>
      <c r="AP869">
        <v>0.28174199999999999</v>
      </c>
    </row>
    <row r="870" spans="1:42" x14ac:dyDescent="0.45">
      <c r="A870" t="s">
        <v>1086</v>
      </c>
      <c r="B870" t="s">
        <v>141</v>
      </c>
      <c r="C870">
        <v>125</v>
      </c>
      <c r="D870">
        <v>516</v>
      </c>
      <c r="E870">
        <v>460</v>
      </c>
      <c r="F870">
        <v>99</v>
      </c>
      <c r="G870">
        <v>73</v>
      </c>
      <c r="H870">
        <v>15</v>
      </c>
      <c r="I870">
        <v>4</v>
      </c>
      <c r="J870">
        <v>7</v>
      </c>
      <c r="K870">
        <v>60</v>
      </c>
      <c r="L870">
        <v>45</v>
      </c>
      <c r="M870">
        <v>47</v>
      </c>
      <c r="N870">
        <v>0</v>
      </c>
      <c r="O870">
        <v>126</v>
      </c>
      <c r="P870">
        <v>4</v>
      </c>
      <c r="Q870">
        <v>2</v>
      </c>
      <c r="R870">
        <v>3</v>
      </c>
      <c r="S870">
        <v>7</v>
      </c>
      <c r="T870">
        <v>19</v>
      </c>
      <c r="U870">
        <v>7</v>
      </c>
      <c r="V870">
        <v>0.21521699999999999</v>
      </c>
      <c r="W870">
        <v>9.1085299999999994E-2</v>
      </c>
      <c r="X870">
        <v>0.24418599999999999</v>
      </c>
      <c r="Y870">
        <v>0.37301600000000001</v>
      </c>
      <c r="Z870">
        <v>0.29239799999999999</v>
      </c>
      <c r="AA870">
        <v>0.31086999999999998</v>
      </c>
      <c r="AB870">
        <v>0.27095000000000002</v>
      </c>
      <c r="AC870">
        <v>0.603267</v>
      </c>
      <c r="AD870">
        <v>9.5652200000000007E-2</v>
      </c>
      <c r="AE870">
        <v>6.2902699999999996</v>
      </c>
      <c r="AF870">
        <v>0.27963500000000002</v>
      </c>
      <c r="AH870">
        <v>-0.109982</v>
      </c>
      <c r="AI870">
        <v>42.548000000000002</v>
      </c>
      <c r="AJ870">
        <v>-20.323499999999999</v>
      </c>
      <c r="AK870">
        <v>69.110399999999998</v>
      </c>
      <c r="AL870">
        <v>-0.109982</v>
      </c>
      <c r="AM870">
        <v>3.2</v>
      </c>
      <c r="AN870">
        <v>-19.856037177145399</v>
      </c>
      <c r="AO870">
        <v>5.0959435701370204</v>
      </c>
      <c r="AP870">
        <v>0.281223</v>
      </c>
    </row>
    <row r="871" spans="1:42" x14ac:dyDescent="0.45">
      <c r="A871" t="s">
        <v>1087</v>
      </c>
      <c r="B871" t="s">
        <v>63</v>
      </c>
      <c r="C871">
        <v>59</v>
      </c>
      <c r="D871">
        <v>218</v>
      </c>
      <c r="E871">
        <v>198</v>
      </c>
      <c r="F871">
        <v>48</v>
      </c>
      <c r="G871">
        <v>37</v>
      </c>
      <c r="H871">
        <v>8</v>
      </c>
      <c r="I871">
        <v>0</v>
      </c>
      <c r="J871">
        <v>3</v>
      </c>
      <c r="K871">
        <v>19</v>
      </c>
      <c r="L871">
        <v>19</v>
      </c>
      <c r="M871">
        <v>15</v>
      </c>
      <c r="N871">
        <v>0</v>
      </c>
      <c r="O871">
        <v>33</v>
      </c>
      <c r="P871">
        <v>1</v>
      </c>
      <c r="Q871">
        <v>2</v>
      </c>
      <c r="R871">
        <v>2</v>
      </c>
      <c r="S871">
        <v>6</v>
      </c>
      <c r="T871">
        <v>1</v>
      </c>
      <c r="U871">
        <v>1</v>
      </c>
      <c r="V871">
        <v>0.242424</v>
      </c>
      <c r="W871">
        <v>6.8807300000000002E-2</v>
      </c>
      <c r="X871">
        <v>0.15137600000000001</v>
      </c>
      <c r="Y871">
        <v>0.45454499999999998</v>
      </c>
      <c r="Z871">
        <v>0.296296</v>
      </c>
      <c r="AA871">
        <v>0.32828299999999999</v>
      </c>
      <c r="AB871">
        <v>0.27676299999999998</v>
      </c>
      <c r="AC871">
        <v>0.624579</v>
      </c>
      <c r="AD871">
        <v>8.5858599999999993E-2</v>
      </c>
      <c r="AE871">
        <v>2.0421499999999999</v>
      </c>
      <c r="AF871">
        <v>0.27439000000000002</v>
      </c>
      <c r="AH871">
        <v>-0.63044999999999995</v>
      </c>
      <c r="AI871">
        <v>19.028199999999998</v>
      </c>
      <c r="AJ871">
        <v>-7.5338200000000004</v>
      </c>
      <c r="AK871">
        <v>70.4435</v>
      </c>
      <c r="AL871">
        <v>-0.63044999999999995</v>
      </c>
      <c r="AM871">
        <v>0</v>
      </c>
      <c r="AN871">
        <v>-8.6127608418464607</v>
      </c>
      <c r="AO871">
        <v>4.0049972534179599</v>
      </c>
      <c r="AP871">
        <v>0.28116000000000002</v>
      </c>
    </row>
    <row r="872" spans="1:42" x14ac:dyDescent="0.45">
      <c r="A872" t="s">
        <v>1088</v>
      </c>
      <c r="C872">
        <v>103</v>
      </c>
      <c r="D872">
        <v>362</v>
      </c>
      <c r="E872">
        <v>323</v>
      </c>
      <c r="F872">
        <v>72</v>
      </c>
      <c r="G872">
        <v>51</v>
      </c>
      <c r="H872">
        <v>13</v>
      </c>
      <c r="I872">
        <v>1</v>
      </c>
      <c r="J872">
        <v>7</v>
      </c>
      <c r="K872">
        <v>37</v>
      </c>
      <c r="L872">
        <v>38</v>
      </c>
      <c r="M872">
        <v>31</v>
      </c>
      <c r="N872">
        <v>0</v>
      </c>
      <c r="O872">
        <v>76</v>
      </c>
      <c r="P872">
        <v>4</v>
      </c>
      <c r="Q872">
        <v>2</v>
      </c>
      <c r="R872">
        <v>2</v>
      </c>
      <c r="S872">
        <v>8</v>
      </c>
      <c r="T872">
        <v>6</v>
      </c>
      <c r="U872">
        <v>3</v>
      </c>
      <c r="V872">
        <v>0.22291</v>
      </c>
      <c r="W872">
        <v>8.56354E-2</v>
      </c>
      <c r="X872">
        <v>0.20994499999999999</v>
      </c>
      <c r="Y872">
        <v>0.40789500000000001</v>
      </c>
      <c r="Z872">
        <v>0.29722199999999999</v>
      </c>
      <c r="AA872">
        <v>0.33436500000000002</v>
      </c>
      <c r="AB872">
        <v>0.28125800000000001</v>
      </c>
      <c r="AC872">
        <v>0.63158800000000004</v>
      </c>
      <c r="AD872">
        <v>0.111455</v>
      </c>
      <c r="AE872">
        <v>4.2144300000000001</v>
      </c>
      <c r="AF872">
        <v>0.26859499999999997</v>
      </c>
      <c r="AH872">
        <v>-0.72887500000000005</v>
      </c>
      <c r="AI872">
        <v>32.948700000000002</v>
      </c>
      <c r="AJ872">
        <v>-11.158899999999999</v>
      </c>
      <c r="AK872">
        <v>74.992099999999994</v>
      </c>
      <c r="AL872">
        <v>-0.72887500000000005</v>
      </c>
      <c r="AM872">
        <v>-1.9</v>
      </c>
      <c r="AN872">
        <v>-11.576073229312801</v>
      </c>
      <c r="AO872">
        <v>2.09029996395111</v>
      </c>
      <c r="AP872">
        <v>0.280144</v>
      </c>
    </row>
    <row r="873" spans="1:42" x14ac:dyDescent="0.45">
      <c r="A873" t="s">
        <v>1089</v>
      </c>
      <c r="B873" t="s">
        <v>149</v>
      </c>
      <c r="C873">
        <v>123</v>
      </c>
      <c r="D873">
        <v>521</v>
      </c>
      <c r="E873">
        <v>479</v>
      </c>
      <c r="F873">
        <v>106</v>
      </c>
      <c r="G873">
        <v>75</v>
      </c>
      <c r="H873">
        <v>17</v>
      </c>
      <c r="I873">
        <v>4</v>
      </c>
      <c r="J873">
        <v>10</v>
      </c>
      <c r="K873">
        <v>57</v>
      </c>
      <c r="L873">
        <v>59</v>
      </c>
      <c r="M873">
        <v>25</v>
      </c>
      <c r="N873">
        <v>0</v>
      </c>
      <c r="O873">
        <v>153</v>
      </c>
      <c r="P873">
        <v>11</v>
      </c>
      <c r="Q873">
        <v>3</v>
      </c>
      <c r="R873">
        <v>3</v>
      </c>
      <c r="S873">
        <v>9</v>
      </c>
      <c r="T873">
        <v>13</v>
      </c>
      <c r="U873">
        <v>3</v>
      </c>
      <c r="V873">
        <v>0.22129399999999999</v>
      </c>
      <c r="W873">
        <v>4.7984600000000002E-2</v>
      </c>
      <c r="X873">
        <v>0.29366599999999998</v>
      </c>
      <c r="Y873">
        <v>0.16339899999999999</v>
      </c>
      <c r="Z873">
        <v>0.27413100000000001</v>
      </c>
      <c r="AA873">
        <v>0.336117</v>
      </c>
      <c r="AB873">
        <v>0.26840599999999998</v>
      </c>
      <c r="AC873">
        <v>0.61024800000000001</v>
      </c>
      <c r="AD873">
        <v>0.11482299999999999</v>
      </c>
      <c r="AE873">
        <v>6.2652599999999996</v>
      </c>
      <c r="AF873">
        <v>0.30093999999999999</v>
      </c>
      <c r="AH873">
        <v>0.47849700000000001</v>
      </c>
      <c r="AI873">
        <v>41.8596</v>
      </c>
      <c r="AJ873">
        <v>-21.621200000000002</v>
      </c>
      <c r="AK873">
        <v>63.6738</v>
      </c>
      <c r="AL873">
        <v>0.47849700000000001</v>
      </c>
      <c r="AM873">
        <v>6.1</v>
      </c>
      <c r="AN873">
        <v>-22.967871993780101</v>
      </c>
      <c r="AO873">
        <v>8.0143150091171194</v>
      </c>
      <c r="AP873">
        <v>0.278918</v>
      </c>
    </row>
    <row r="874" spans="1:42" x14ac:dyDescent="0.45">
      <c r="A874" t="s">
        <v>1090</v>
      </c>
      <c r="B874" t="s">
        <v>139</v>
      </c>
      <c r="C874">
        <v>104</v>
      </c>
      <c r="D874">
        <v>450</v>
      </c>
      <c r="E874">
        <v>405</v>
      </c>
      <c r="F874">
        <v>88</v>
      </c>
      <c r="G874">
        <v>58</v>
      </c>
      <c r="H874">
        <v>16</v>
      </c>
      <c r="I874">
        <v>5</v>
      </c>
      <c r="J874">
        <v>9</v>
      </c>
      <c r="K874">
        <v>58</v>
      </c>
      <c r="L874">
        <v>48</v>
      </c>
      <c r="M874">
        <v>38</v>
      </c>
      <c r="N874">
        <v>0</v>
      </c>
      <c r="O874">
        <v>124</v>
      </c>
      <c r="P874">
        <v>5</v>
      </c>
      <c r="Q874">
        <v>2</v>
      </c>
      <c r="R874">
        <v>0</v>
      </c>
      <c r="S874">
        <v>3</v>
      </c>
      <c r="T874">
        <v>12</v>
      </c>
      <c r="U874">
        <v>4</v>
      </c>
      <c r="V874">
        <v>0.217284</v>
      </c>
      <c r="W874">
        <v>8.4444400000000003E-2</v>
      </c>
      <c r="X874">
        <v>0.27555600000000002</v>
      </c>
      <c r="Y874">
        <v>0.306452</v>
      </c>
      <c r="Z874">
        <v>0.29111100000000001</v>
      </c>
      <c r="AA874">
        <v>0.34814800000000001</v>
      </c>
      <c r="AB874">
        <v>0.28231699999999998</v>
      </c>
      <c r="AC874">
        <v>0.63925900000000002</v>
      </c>
      <c r="AD874">
        <v>0.13086400000000001</v>
      </c>
      <c r="AE874">
        <v>6.80349</v>
      </c>
      <c r="AF874">
        <v>0.28832099999999999</v>
      </c>
      <c r="AH874">
        <v>-6.6529599999999994E-2</v>
      </c>
      <c r="AI874">
        <v>41.354300000000002</v>
      </c>
      <c r="AJ874">
        <v>-13.4756</v>
      </c>
      <c r="AK874">
        <v>75.726600000000005</v>
      </c>
      <c r="AL874">
        <v>-6.6529599999999994E-2</v>
      </c>
      <c r="AM874">
        <v>-1</v>
      </c>
      <c r="AN874">
        <v>-13.1546157523989</v>
      </c>
      <c r="AO874">
        <v>0.65343916416168202</v>
      </c>
      <c r="AP874">
        <v>0.277499</v>
      </c>
    </row>
    <row r="875" spans="1:42" x14ac:dyDescent="0.45">
      <c r="A875" t="s">
        <v>1091</v>
      </c>
      <c r="B875" t="s">
        <v>101</v>
      </c>
      <c r="C875">
        <v>113</v>
      </c>
      <c r="D875">
        <v>462</v>
      </c>
      <c r="E875">
        <v>422</v>
      </c>
      <c r="F875">
        <v>92</v>
      </c>
      <c r="G875">
        <v>62</v>
      </c>
      <c r="H875">
        <v>17</v>
      </c>
      <c r="I875">
        <v>1</v>
      </c>
      <c r="J875">
        <v>12</v>
      </c>
      <c r="K875">
        <v>51</v>
      </c>
      <c r="L875">
        <v>50</v>
      </c>
      <c r="M875">
        <v>30</v>
      </c>
      <c r="N875">
        <v>0</v>
      </c>
      <c r="O875">
        <v>131</v>
      </c>
      <c r="P875">
        <v>4</v>
      </c>
      <c r="Q875">
        <v>2</v>
      </c>
      <c r="R875">
        <v>4</v>
      </c>
      <c r="S875">
        <v>11</v>
      </c>
      <c r="T875">
        <v>2</v>
      </c>
      <c r="U875">
        <v>1</v>
      </c>
      <c r="V875">
        <v>0.21800900000000001</v>
      </c>
      <c r="W875">
        <v>6.4935099999999996E-2</v>
      </c>
      <c r="X875">
        <v>0.28355000000000002</v>
      </c>
      <c r="Y875">
        <v>0.22900799999999999</v>
      </c>
      <c r="Z875">
        <v>0.27510899999999999</v>
      </c>
      <c r="AA875">
        <v>0.34834100000000001</v>
      </c>
      <c r="AB875">
        <v>0.27349400000000001</v>
      </c>
      <c r="AC875">
        <v>0.62344999999999995</v>
      </c>
      <c r="AD875">
        <v>0.130332</v>
      </c>
      <c r="AE875">
        <v>3.30437</v>
      </c>
      <c r="AF875">
        <v>0.28469800000000001</v>
      </c>
      <c r="AH875">
        <v>-0.76176999999999995</v>
      </c>
      <c r="AI875">
        <v>39.0717</v>
      </c>
      <c r="AJ875">
        <v>-17.220400000000001</v>
      </c>
      <c r="AK875">
        <v>72.230199999999996</v>
      </c>
      <c r="AL875">
        <v>-0.76176999999999995</v>
      </c>
      <c r="AM875">
        <v>-1.4</v>
      </c>
      <c r="AN875">
        <v>-16.655746102333001</v>
      </c>
      <c r="AO875">
        <v>3.69259274005889</v>
      </c>
      <c r="AP875">
        <v>0.276949</v>
      </c>
    </row>
    <row r="876" spans="1:42" x14ac:dyDescent="0.45">
      <c r="A876" t="s">
        <v>1092</v>
      </c>
      <c r="B876" t="s">
        <v>141</v>
      </c>
      <c r="C876">
        <v>79</v>
      </c>
      <c r="D876">
        <v>301</v>
      </c>
      <c r="E876">
        <v>264</v>
      </c>
      <c r="F876">
        <v>64</v>
      </c>
      <c r="G876">
        <v>48</v>
      </c>
      <c r="H876">
        <v>10</v>
      </c>
      <c r="I876">
        <v>1</v>
      </c>
      <c r="J876">
        <v>5</v>
      </c>
      <c r="K876">
        <v>39</v>
      </c>
      <c r="L876">
        <v>32</v>
      </c>
      <c r="M876">
        <v>24</v>
      </c>
      <c r="N876">
        <v>0</v>
      </c>
      <c r="O876">
        <v>37</v>
      </c>
      <c r="P876">
        <v>7</v>
      </c>
      <c r="Q876">
        <v>2</v>
      </c>
      <c r="R876">
        <v>4</v>
      </c>
      <c r="S876">
        <v>5</v>
      </c>
      <c r="T876">
        <v>3</v>
      </c>
      <c r="U876">
        <v>2</v>
      </c>
      <c r="V876">
        <v>0.242424</v>
      </c>
      <c r="W876">
        <v>7.9734200000000005E-2</v>
      </c>
      <c r="X876">
        <v>0.12292400000000001</v>
      </c>
      <c r="Y876">
        <v>0.64864900000000003</v>
      </c>
      <c r="Z876">
        <v>0.31986500000000001</v>
      </c>
      <c r="AA876">
        <v>0.34469699999999998</v>
      </c>
      <c r="AB876">
        <v>0.296877</v>
      </c>
      <c r="AC876">
        <v>0.66456199999999999</v>
      </c>
      <c r="AD876">
        <v>0.102273</v>
      </c>
      <c r="AE876">
        <v>4.2727599999999999</v>
      </c>
      <c r="AF876">
        <v>0.26339299999999999</v>
      </c>
      <c r="AH876">
        <v>-0.85286099999999998</v>
      </c>
      <c r="AI876">
        <v>31.300999999999998</v>
      </c>
      <c r="AJ876">
        <v>-5.3740800000000002</v>
      </c>
      <c r="AK876">
        <v>86.491600000000005</v>
      </c>
      <c r="AL876">
        <v>-0.85286099999999998</v>
      </c>
      <c r="AM876">
        <v>-2.7</v>
      </c>
      <c r="AN876">
        <v>-5.8900699019431997</v>
      </c>
      <c r="AO876">
        <v>-1.59403300285339</v>
      </c>
      <c r="AP876">
        <v>0.27632400000000001</v>
      </c>
    </row>
    <row r="877" spans="1:42" x14ac:dyDescent="0.45">
      <c r="A877" t="s">
        <v>1093</v>
      </c>
      <c r="B877" t="s">
        <v>30</v>
      </c>
      <c r="C877">
        <v>136</v>
      </c>
      <c r="D877">
        <v>398</v>
      </c>
      <c r="E877">
        <v>352</v>
      </c>
      <c r="F877">
        <v>80</v>
      </c>
      <c r="G877">
        <v>61</v>
      </c>
      <c r="H877">
        <v>14</v>
      </c>
      <c r="I877">
        <v>1</v>
      </c>
      <c r="J877">
        <v>4</v>
      </c>
      <c r="K877">
        <v>55</v>
      </c>
      <c r="L877">
        <v>33</v>
      </c>
      <c r="M877">
        <v>35</v>
      </c>
      <c r="N877">
        <v>1</v>
      </c>
      <c r="O877">
        <v>98</v>
      </c>
      <c r="P877">
        <v>4</v>
      </c>
      <c r="Q877">
        <v>1</v>
      </c>
      <c r="R877">
        <v>6</v>
      </c>
      <c r="S877">
        <v>6</v>
      </c>
      <c r="T877">
        <v>25</v>
      </c>
      <c r="U877">
        <v>7</v>
      </c>
      <c r="V877">
        <v>0.227273</v>
      </c>
      <c r="W877">
        <v>8.7939699999999996E-2</v>
      </c>
      <c r="X877">
        <v>0.24623100000000001</v>
      </c>
      <c r="Y877">
        <v>0.35714299999999999</v>
      </c>
      <c r="Z877">
        <v>0.30357099999999998</v>
      </c>
      <c r="AA877">
        <v>0.30681799999999998</v>
      </c>
      <c r="AB877">
        <v>0.27467399999999997</v>
      </c>
      <c r="AC877">
        <v>0.61038999999999999</v>
      </c>
      <c r="AD877">
        <v>7.9545500000000005E-2</v>
      </c>
      <c r="AE877">
        <v>6.7413800000000004</v>
      </c>
      <c r="AF877">
        <v>0.30278899999999997</v>
      </c>
      <c r="AH877">
        <v>1.2826500000000001</v>
      </c>
      <c r="AI877">
        <v>34.048999999999999</v>
      </c>
      <c r="AJ877">
        <v>-14.445</v>
      </c>
      <c r="AK877">
        <v>74.488100000000003</v>
      </c>
      <c r="AL877">
        <v>1.2826500000000001</v>
      </c>
      <c r="AM877">
        <v>-3.9</v>
      </c>
      <c r="AN877">
        <v>-11.2962795495986</v>
      </c>
      <c r="AO877">
        <v>0.48712491989135698</v>
      </c>
      <c r="AP877">
        <v>0.27430700000000002</v>
      </c>
    </row>
    <row r="878" spans="1:42" x14ac:dyDescent="0.45">
      <c r="A878" t="s">
        <v>1094</v>
      </c>
      <c r="C878">
        <v>60</v>
      </c>
      <c r="D878">
        <v>225</v>
      </c>
      <c r="E878">
        <v>200</v>
      </c>
      <c r="F878">
        <v>44</v>
      </c>
      <c r="G878">
        <v>29</v>
      </c>
      <c r="H878">
        <v>10</v>
      </c>
      <c r="I878">
        <v>1</v>
      </c>
      <c r="J878">
        <v>4</v>
      </c>
      <c r="K878">
        <v>23</v>
      </c>
      <c r="L878">
        <v>25</v>
      </c>
      <c r="M878">
        <v>19</v>
      </c>
      <c r="N878">
        <v>0</v>
      </c>
      <c r="O878">
        <v>70</v>
      </c>
      <c r="P878">
        <v>6</v>
      </c>
      <c r="Q878">
        <v>0</v>
      </c>
      <c r="R878">
        <v>0</v>
      </c>
      <c r="S878">
        <v>4</v>
      </c>
      <c r="T878">
        <v>8</v>
      </c>
      <c r="U878">
        <v>3</v>
      </c>
      <c r="V878">
        <v>0.22</v>
      </c>
      <c r="W878">
        <v>8.4444400000000003E-2</v>
      </c>
      <c r="X878">
        <v>0.31111100000000003</v>
      </c>
      <c r="Y878">
        <v>0.27142899999999998</v>
      </c>
      <c r="Z878">
        <v>0.30666700000000002</v>
      </c>
      <c r="AA878">
        <v>0.34</v>
      </c>
      <c r="AB878">
        <v>0.28975400000000001</v>
      </c>
      <c r="AC878">
        <v>0.64666699999999999</v>
      </c>
      <c r="AD878">
        <v>0.12</v>
      </c>
      <c r="AE878">
        <v>5.4460300000000004</v>
      </c>
      <c r="AF878">
        <v>0.31746000000000002</v>
      </c>
      <c r="AH878">
        <v>-8.2310800000000003E-2</v>
      </c>
      <c r="AI878">
        <v>22.066700000000001</v>
      </c>
      <c r="AJ878">
        <v>-5.3482000000000003</v>
      </c>
      <c r="AK878">
        <v>83.174599999999998</v>
      </c>
      <c r="AL878">
        <v>-8.2310800000000003E-2</v>
      </c>
      <c r="AM878">
        <v>2.2000000000000002</v>
      </c>
      <c r="AN878">
        <v>-4.6183882802724803</v>
      </c>
      <c r="AO878">
        <v>-0.28015875816345198</v>
      </c>
      <c r="AP878">
        <v>0.27357199999999998</v>
      </c>
    </row>
    <row r="879" spans="1:42" x14ac:dyDescent="0.45">
      <c r="A879" t="s">
        <v>1095</v>
      </c>
      <c r="C879">
        <v>108</v>
      </c>
      <c r="D879">
        <v>424</v>
      </c>
      <c r="E879">
        <v>379</v>
      </c>
      <c r="F879">
        <v>86</v>
      </c>
      <c r="G879">
        <v>53</v>
      </c>
      <c r="H879">
        <v>21</v>
      </c>
      <c r="I879">
        <v>2</v>
      </c>
      <c r="J879">
        <v>10</v>
      </c>
      <c r="K879">
        <v>46</v>
      </c>
      <c r="L879">
        <v>48</v>
      </c>
      <c r="M879">
        <v>39</v>
      </c>
      <c r="N879">
        <v>1</v>
      </c>
      <c r="O879">
        <v>133</v>
      </c>
      <c r="P879">
        <v>2</v>
      </c>
      <c r="Q879">
        <v>4</v>
      </c>
      <c r="R879">
        <v>0</v>
      </c>
      <c r="S879">
        <v>11</v>
      </c>
      <c r="T879">
        <v>5</v>
      </c>
      <c r="U879">
        <v>1</v>
      </c>
      <c r="V879">
        <v>0.226913</v>
      </c>
      <c r="W879">
        <v>9.1981099999999996E-2</v>
      </c>
      <c r="X879">
        <v>0.31367899999999999</v>
      </c>
      <c r="Y879">
        <v>0.29323300000000002</v>
      </c>
      <c r="Z879">
        <v>0.29952800000000002</v>
      </c>
      <c r="AA879">
        <v>0.37203199999999997</v>
      </c>
      <c r="AB879">
        <v>0.29307</v>
      </c>
      <c r="AC879">
        <v>0.67156000000000005</v>
      </c>
      <c r="AD879">
        <v>0.145119</v>
      </c>
      <c r="AE879">
        <v>4.7457099999999999</v>
      </c>
      <c r="AF879">
        <v>0.31666699999999998</v>
      </c>
      <c r="AH879">
        <v>-0.138655</v>
      </c>
      <c r="AI879">
        <v>42.751100000000001</v>
      </c>
      <c r="AJ879">
        <v>-8.9107800000000008</v>
      </c>
      <c r="AK879">
        <v>76.492699999999999</v>
      </c>
      <c r="AL879">
        <v>-0.138655</v>
      </c>
      <c r="AM879">
        <v>-0.8</v>
      </c>
      <c r="AN879">
        <v>-12.486407101154301</v>
      </c>
      <c r="AO879">
        <v>0.75790709257125799</v>
      </c>
      <c r="AP879">
        <v>0.27096399999999998</v>
      </c>
    </row>
    <row r="880" spans="1:42" x14ac:dyDescent="0.45">
      <c r="A880" t="s">
        <v>1096</v>
      </c>
      <c r="B880" t="s">
        <v>56</v>
      </c>
      <c r="C880">
        <v>92</v>
      </c>
      <c r="D880">
        <v>401</v>
      </c>
      <c r="E880">
        <v>363</v>
      </c>
      <c r="F880">
        <v>78</v>
      </c>
      <c r="G880">
        <v>44</v>
      </c>
      <c r="H880">
        <v>21</v>
      </c>
      <c r="I880">
        <v>3</v>
      </c>
      <c r="J880">
        <v>10</v>
      </c>
      <c r="K880">
        <v>43</v>
      </c>
      <c r="L880">
        <v>43</v>
      </c>
      <c r="M880">
        <v>31</v>
      </c>
      <c r="N880">
        <v>1</v>
      </c>
      <c r="O880">
        <v>126</v>
      </c>
      <c r="P880">
        <v>5</v>
      </c>
      <c r="Q880">
        <v>2</v>
      </c>
      <c r="R880">
        <v>0</v>
      </c>
      <c r="S880">
        <v>5</v>
      </c>
      <c r="T880">
        <v>11</v>
      </c>
      <c r="U880">
        <v>2</v>
      </c>
      <c r="V880">
        <v>0.21487600000000001</v>
      </c>
      <c r="W880">
        <v>7.7306700000000006E-2</v>
      </c>
      <c r="X880">
        <v>0.31421399999999999</v>
      </c>
      <c r="Y880">
        <v>0.246032</v>
      </c>
      <c r="Z880">
        <v>0.28428900000000001</v>
      </c>
      <c r="AA880">
        <v>0.37190099999999998</v>
      </c>
      <c r="AB880">
        <v>0.28551300000000002</v>
      </c>
      <c r="AC880">
        <v>0.65619000000000005</v>
      </c>
      <c r="AD880">
        <v>0.157025</v>
      </c>
      <c r="AE880">
        <v>6.3734700000000002</v>
      </c>
      <c r="AF880">
        <v>0.29694300000000001</v>
      </c>
      <c r="AH880">
        <v>0.747139</v>
      </c>
      <c r="AI880">
        <v>37.915599999999998</v>
      </c>
      <c r="AJ880">
        <v>-10.943899999999999</v>
      </c>
      <c r="AK880">
        <v>74.759500000000003</v>
      </c>
      <c r="AL880">
        <v>0.747139</v>
      </c>
      <c r="AM880">
        <v>-1</v>
      </c>
      <c r="AN880">
        <v>-11.3804481625556</v>
      </c>
      <c r="AO880">
        <v>0.47339797019958402</v>
      </c>
      <c r="AP880">
        <v>0.270505</v>
      </c>
    </row>
    <row r="881" spans="1:42" x14ac:dyDescent="0.45">
      <c r="A881" t="s">
        <v>1097</v>
      </c>
      <c r="B881" t="s">
        <v>44</v>
      </c>
      <c r="C881">
        <v>106</v>
      </c>
      <c r="D881">
        <v>455</v>
      </c>
      <c r="E881">
        <v>403</v>
      </c>
      <c r="F881">
        <v>89</v>
      </c>
      <c r="G881">
        <v>66</v>
      </c>
      <c r="H881">
        <v>15</v>
      </c>
      <c r="I881">
        <v>2</v>
      </c>
      <c r="J881">
        <v>6</v>
      </c>
      <c r="K881">
        <v>55</v>
      </c>
      <c r="L881">
        <v>42</v>
      </c>
      <c r="M881">
        <v>45</v>
      </c>
      <c r="N881">
        <v>0</v>
      </c>
      <c r="O881">
        <v>123</v>
      </c>
      <c r="P881">
        <v>3</v>
      </c>
      <c r="Q881">
        <v>2</v>
      </c>
      <c r="R881">
        <v>2</v>
      </c>
      <c r="S881">
        <v>8</v>
      </c>
      <c r="T881">
        <v>5</v>
      </c>
      <c r="U881">
        <v>1</v>
      </c>
      <c r="V881">
        <v>0.22084400000000001</v>
      </c>
      <c r="W881">
        <v>9.8901100000000006E-2</v>
      </c>
      <c r="X881">
        <v>0.27033000000000001</v>
      </c>
      <c r="Y881">
        <v>0.36585400000000001</v>
      </c>
      <c r="Z881">
        <v>0.30242799999999997</v>
      </c>
      <c r="AA881">
        <v>0.31265500000000002</v>
      </c>
      <c r="AB881">
        <v>0.27717399999999998</v>
      </c>
      <c r="AC881">
        <v>0.61508300000000005</v>
      </c>
      <c r="AD881">
        <v>9.1811400000000001E-2</v>
      </c>
      <c r="AE881">
        <v>4.8145699999999998</v>
      </c>
      <c r="AF881">
        <v>0.30072500000000002</v>
      </c>
      <c r="AH881">
        <v>-0.30046200000000001</v>
      </c>
      <c r="AI881">
        <v>39.870199999999997</v>
      </c>
      <c r="AJ881">
        <v>-15.568899999999999</v>
      </c>
      <c r="AK881">
        <v>70.7453</v>
      </c>
      <c r="AL881">
        <v>-0.30046200000000001</v>
      </c>
      <c r="AM881">
        <v>8.5</v>
      </c>
      <c r="AN881">
        <v>-16.249703764915399</v>
      </c>
      <c r="AO881">
        <v>3.48456811904907</v>
      </c>
      <c r="AP881">
        <v>0.26811200000000002</v>
      </c>
    </row>
    <row r="882" spans="1:42" x14ac:dyDescent="0.45">
      <c r="A882" t="s">
        <v>1098</v>
      </c>
      <c r="B882" t="s">
        <v>28</v>
      </c>
      <c r="C882">
        <v>113</v>
      </c>
      <c r="D882">
        <v>466</v>
      </c>
      <c r="E882">
        <v>419</v>
      </c>
      <c r="F882">
        <v>91</v>
      </c>
      <c r="G882">
        <v>52</v>
      </c>
      <c r="H882">
        <v>21</v>
      </c>
      <c r="I882">
        <v>2</v>
      </c>
      <c r="J882">
        <v>16</v>
      </c>
      <c r="K882">
        <v>54</v>
      </c>
      <c r="L882">
        <v>76</v>
      </c>
      <c r="M882">
        <v>38</v>
      </c>
      <c r="N882">
        <v>1</v>
      </c>
      <c r="O882">
        <v>135</v>
      </c>
      <c r="P882">
        <v>7</v>
      </c>
      <c r="Q882">
        <v>2</v>
      </c>
      <c r="R882">
        <v>0</v>
      </c>
      <c r="S882">
        <v>11</v>
      </c>
      <c r="T882">
        <v>4</v>
      </c>
      <c r="U882">
        <v>2</v>
      </c>
      <c r="V882">
        <v>0.21718399999999999</v>
      </c>
      <c r="W882">
        <v>8.1545099999999995E-2</v>
      </c>
      <c r="X882">
        <v>0.28970000000000001</v>
      </c>
      <c r="Y882">
        <v>0.28148099999999998</v>
      </c>
      <c r="Z882">
        <v>0.29184599999999999</v>
      </c>
      <c r="AA882">
        <v>0.39140799999999998</v>
      </c>
      <c r="AB882">
        <v>0.29687000000000002</v>
      </c>
      <c r="AC882">
        <v>0.68325400000000003</v>
      </c>
      <c r="AD882">
        <v>0.17422399999999999</v>
      </c>
      <c r="AE882">
        <v>4.1663199999999998</v>
      </c>
      <c r="AF882">
        <v>0.27777800000000002</v>
      </c>
      <c r="AH882">
        <v>-0.78384799999999999</v>
      </c>
      <c r="AI882">
        <v>48.456800000000001</v>
      </c>
      <c r="AJ882">
        <v>-8.3225999999999996</v>
      </c>
      <c r="AK882">
        <v>86.528999999999996</v>
      </c>
      <c r="AL882">
        <v>-0.78384799999999999</v>
      </c>
      <c r="AM882">
        <v>0.5</v>
      </c>
      <c r="AN882">
        <v>-8.5607353448867798</v>
      </c>
      <c r="AO882">
        <v>-4.6366844177245996</v>
      </c>
      <c r="AP882">
        <v>0.26717800000000003</v>
      </c>
    </row>
    <row r="883" spans="1:42" x14ac:dyDescent="0.45">
      <c r="A883" t="s">
        <v>1099</v>
      </c>
      <c r="B883" t="s">
        <v>215</v>
      </c>
      <c r="C883">
        <v>62</v>
      </c>
      <c r="D883">
        <v>232</v>
      </c>
      <c r="E883">
        <v>211</v>
      </c>
      <c r="F883">
        <v>47</v>
      </c>
      <c r="G883">
        <v>29</v>
      </c>
      <c r="H883">
        <v>11</v>
      </c>
      <c r="I883">
        <v>2</v>
      </c>
      <c r="J883">
        <v>5</v>
      </c>
      <c r="K883">
        <v>29</v>
      </c>
      <c r="L883">
        <v>30</v>
      </c>
      <c r="M883">
        <v>14</v>
      </c>
      <c r="N883">
        <v>1</v>
      </c>
      <c r="O883">
        <v>54</v>
      </c>
      <c r="P883">
        <v>5</v>
      </c>
      <c r="Q883">
        <v>2</v>
      </c>
      <c r="R883">
        <v>0</v>
      </c>
      <c r="S883">
        <v>4</v>
      </c>
      <c r="T883">
        <v>9</v>
      </c>
      <c r="U883">
        <v>3</v>
      </c>
      <c r="V883">
        <v>0.222749</v>
      </c>
      <c r="W883">
        <v>6.0344799999999997E-2</v>
      </c>
      <c r="X883">
        <v>0.23275899999999999</v>
      </c>
      <c r="Y883">
        <v>0.25925900000000002</v>
      </c>
      <c r="Z883">
        <v>0.28448299999999999</v>
      </c>
      <c r="AA883">
        <v>0.364929</v>
      </c>
      <c r="AB883">
        <v>0.28186099999999997</v>
      </c>
      <c r="AC883">
        <v>0.64941199999999999</v>
      </c>
      <c r="AD883">
        <v>0.14218</v>
      </c>
      <c r="AE883">
        <v>7.1444700000000001</v>
      </c>
      <c r="AF883">
        <v>0.272727</v>
      </c>
      <c r="AH883">
        <v>0.171625</v>
      </c>
      <c r="AI883">
        <v>21.232500000000002</v>
      </c>
      <c r="AJ883">
        <v>-7.0353399999999997</v>
      </c>
      <c r="AK883">
        <v>74.491699999999994</v>
      </c>
      <c r="AL883">
        <v>0.171625</v>
      </c>
      <c r="AM883">
        <v>-2.6</v>
      </c>
      <c r="AN883">
        <v>-6.9192867726087499</v>
      </c>
      <c r="AO883">
        <v>1.66219902038574</v>
      </c>
      <c r="AP883">
        <v>0.26152700000000001</v>
      </c>
    </row>
    <row r="884" spans="1:42" x14ac:dyDescent="0.45">
      <c r="A884" t="s">
        <v>1100</v>
      </c>
      <c r="B884" t="s">
        <v>30</v>
      </c>
      <c r="C884">
        <v>106</v>
      </c>
      <c r="D884">
        <v>433</v>
      </c>
      <c r="E884">
        <v>380</v>
      </c>
      <c r="F884">
        <v>87</v>
      </c>
      <c r="G884">
        <v>60</v>
      </c>
      <c r="H884">
        <v>20</v>
      </c>
      <c r="I884">
        <v>1</v>
      </c>
      <c r="J884">
        <v>6</v>
      </c>
      <c r="K884">
        <v>42</v>
      </c>
      <c r="L884">
        <v>47</v>
      </c>
      <c r="M884">
        <v>42</v>
      </c>
      <c r="N884">
        <v>0</v>
      </c>
      <c r="O884">
        <v>95</v>
      </c>
      <c r="P884">
        <v>6</v>
      </c>
      <c r="Q884">
        <v>4</v>
      </c>
      <c r="R884">
        <v>1</v>
      </c>
      <c r="S884">
        <v>5</v>
      </c>
      <c r="T884">
        <v>3</v>
      </c>
      <c r="U884">
        <v>3</v>
      </c>
      <c r="V884">
        <v>0.22894700000000001</v>
      </c>
      <c r="W884">
        <v>9.6997700000000006E-2</v>
      </c>
      <c r="X884">
        <v>0.21940000000000001</v>
      </c>
      <c r="Y884">
        <v>0.44210500000000003</v>
      </c>
      <c r="Z884">
        <v>0.3125</v>
      </c>
      <c r="AA884">
        <v>0.33421099999999998</v>
      </c>
      <c r="AB884">
        <v>0.28936299999999998</v>
      </c>
      <c r="AC884">
        <v>0.64671100000000004</v>
      </c>
      <c r="AD884">
        <v>0.105263</v>
      </c>
      <c r="AE884">
        <v>2.9072200000000001</v>
      </c>
      <c r="AF884">
        <v>0.286219</v>
      </c>
      <c r="AH884">
        <v>-1.4983900000000001</v>
      </c>
      <c r="AI884">
        <v>42.325699999999998</v>
      </c>
      <c r="AJ884">
        <v>-10.4329</v>
      </c>
      <c r="AK884">
        <v>84.335700000000003</v>
      </c>
      <c r="AL884">
        <v>-1.4983900000000001</v>
      </c>
      <c r="AM884">
        <v>5.7</v>
      </c>
      <c r="AN884">
        <v>-9.9010421037673897</v>
      </c>
      <c r="AO884">
        <v>-2.2548794746398899</v>
      </c>
      <c r="AP884">
        <v>0.25891900000000001</v>
      </c>
    </row>
    <row r="885" spans="1:42" x14ac:dyDescent="0.45">
      <c r="A885" t="s">
        <v>1101</v>
      </c>
      <c r="B885" t="s">
        <v>40</v>
      </c>
      <c r="C885">
        <v>103</v>
      </c>
      <c r="D885">
        <v>372</v>
      </c>
      <c r="E885">
        <v>323</v>
      </c>
      <c r="F885">
        <v>73</v>
      </c>
      <c r="G885">
        <v>48</v>
      </c>
      <c r="H885">
        <v>16</v>
      </c>
      <c r="I885">
        <v>1</v>
      </c>
      <c r="J885">
        <v>8</v>
      </c>
      <c r="K885">
        <v>41</v>
      </c>
      <c r="L885">
        <v>38</v>
      </c>
      <c r="M885">
        <v>43</v>
      </c>
      <c r="N885">
        <v>1</v>
      </c>
      <c r="O885">
        <v>96</v>
      </c>
      <c r="P885">
        <v>3</v>
      </c>
      <c r="Q885">
        <v>2</v>
      </c>
      <c r="R885">
        <v>1</v>
      </c>
      <c r="S885">
        <v>5</v>
      </c>
      <c r="T885">
        <v>3</v>
      </c>
      <c r="U885">
        <v>3</v>
      </c>
      <c r="V885">
        <v>0.22600600000000001</v>
      </c>
      <c r="W885">
        <v>0.115591</v>
      </c>
      <c r="X885">
        <v>0.25806499999999999</v>
      </c>
      <c r="Y885">
        <v>0.44791700000000001</v>
      </c>
      <c r="Z885">
        <v>0.32075500000000001</v>
      </c>
      <c r="AA885">
        <v>0.35603699999999999</v>
      </c>
      <c r="AB885">
        <v>0.300728</v>
      </c>
      <c r="AC885">
        <v>0.67679199999999995</v>
      </c>
      <c r="AD885">
        <v>0.13003100000000001</v>
      </c>
      <c r="AE885">
        <v>3.3018800000000001</v>
      </c>
      <c r="AF885">
        <v>0.29411799999999999</v>
      </c>
      <c r="AH885">
        <v>-1.3828100000000001</v>
      </c>
      <c r="AI885">
        <v>39.874299999999998</v>
      </c>
      <c r="AJ885">
        <v>-5.4517800000000003</v>
      </c>
      <c r="AK885">
        <v>91.294600000000003</v>
      </c>
      <c r="AL885">
        <v>-1.3828100000000001</v>
      </c>
      <c r="AM885">
        <v>-0.6</v>
      </c>
      <c r="AN885">
        <v>-5.3947329521179199</v>
      </c>
      <c r="AO885">
        <v>-4.70052921772003</v>
      </c>
      <c r="AP885">
        <v>0.25716099999999997</v>
      </c>
    </row>
    <row r="886" spans="1:42" x14ac:dyDescent="0.45">
      <c r="A886" t="s">
        <v>1102</v>
      </c>
      <c r="B886" t="s">
        <v>30</v>
      </c>
      <c r="C886">
        <v>32</v>
      </c>
      <c r="D886">
        <v>108</v>
      </c>
      <c r="E886">
        <v>93</v>
      </c>
      <c r="F886">
        <v>22</v>
      </c>
      <c r="G886">
        <v>14</v>
      </c>
      <c r="H886">
        <v>5</v>
      </c>
      <c r="I886">
        <v>2</v>
      </c>
      <c r="J886">
        <v>1</v>
      </c>
      <c r="K886">
        <v>9</v>
      </c>
      <c r="L886">
        <v>11</v>
      </c>
      <c r="M886">
        <v>8</v>
      </c>
      <c r="N886">
        <v>0</v>
      </c>
      <c r="O886">
        <v>19</v>
      </c>
      <c r="P886">
        <v>4</v>
      </c>
      <c r="Q886">
        <v>1</v>
      </c>
      <c r="R886">
        <v>2</v>
      </c>
      <c r="S886">
        <v>4</v>
      </c>
      <c r="T886">
        <v>1</v>
      </c>
      <c r="U886">
        <v>1</v>
      </c>
      <c r="V886">
        <v>0.23655899999999999</v>
      </c>
      <c r="W886">
        <v>7.4074100000000004E-2</v>
      </c>
      <c r="X886">
        <v>0.175926</v>
      </c>
      <c r="Y886">
        <v>0.42105300000000001</v>
      </c>
      <c r="Z886">
        <v>0.32075500000000001</v>
      </c>
      <c r="AA886">
        <v>0.365591</v>
      </c>
      <c r="AB886">
        <v>0.30365500000000001</v>
      </c>
      <c r="AC886">
        <v>0.68634600000000001</v>
      </c>
      <c r="AD886">
        <v>0.12903200000000001</v>
      </c>
      <c r="AE886">
        <v>5.0379300000000002</v>
      </c>
      <c r="AF886">
        <v>0.28378399999999998</v>
      </c>
      <c r="AH886">
        <v>-0.42241099999999998</v>
      </c>
      <c r="AI886">
        <v>11.838900000000001</v>
      </c>
      <c r="AJ886">
        <v>-1.3203100000000001</v>
      </c>
      <c r="AK886">
        <v>93.916600000000003</v>
      </c>
      <c r="AL886">
        <v>-0.42241099999999998</v>
      </c>
      <c r="AM886">
        <v>-1.1000000000000001</v>
      </c>
      <c r="AN886">
        <v>-1.23634308576583</v>
      </c>
      <c r="AO886">
        <v>9.0476155281066895E-2</v>
      </c>
      <c r="AP886">
        <v>0.25265700000000002</v>
      </c>
    </row>
    <row r="887" spans="1:42" x14ac:dyDescent="0.45">
      <c r="A887" t="s">
        <v>1103</v>
      </c>
      <c r="C887">
        <v>95</v>
      </c>
      <c r="D887">
        <v>374</v>
      </c>
      <c r="E887">
        <v>341</v>
      </c>
      <c r="F887">
        <v>82</v>
      </c>
      <c r="G887">
        <v>65</v>
      </c>
      <c r="H887">
        <v>11</v>
      </c>
      <c r="I887">
        <v>2</v>
      </c>
      <c r="J887">
        <v>4</v>
      </c>
      <c r="K887">
        <v>41</v>
      </c>
      <c r="L887">
        <v>34</v>
      </c>
      <c r="M887">
        <v>29</v>
      </c>
      <c r="N887">
        <v>1</v>
      </c>
      <c r="O887">
        <v>87</v>
      </c>
      <c r="P887">
        <v>2</v>
      </c>
      <c r="Q887">
        <v>1</v>
      </c>
      <c r="R887">
        <v>1</v>
      </c>
      <c r="S887">
        <v>5</v>
      </c>
      <c r="T887">
        <v>11</v>
      </c>
      <c r="U887">
        <v>3</v>
      </c>
      <c r="V887">
        <v>0.24046899999999999</v>
      </c>
      <c r="W887">
        <v>7.7540100000000001E-2</v>
      </c>
      <c r="X887">
        <v>0.23261999999999999</v>
      </c>
      <c r="Y887">
        <v>0.33333299999999999</v>
      </c>
      <c r="Z887">
        <v>0.30294900000000002</v>
      </c>
      <c r="AA887">
        <v>0.31964799999999999</v>
      </c>
      <c r="AB887">
        <v>0.277252</v>
      </c>
      <c r="AC887">
        <v>0.62259699999999996</v>
      </c>
      <c r="AD887">
        <v>7.9178899999999997E-2</v>
      </c>
      <c r="AE887">
        <v>5.6687799999999999</v>
      </c>
      <c r="AF887">
        <v>0.31075700000000001</v>
      </c>
      <c r="AH887">
        <v>0.20177899999999999</v>
      </c>
      <c r="AI887">
        <v>32.796599999999998</v>
      </c>
      <c r="AJ887">
        <v>-12.773099999999999</v>
      </c>
      <c r="AK887">
        <v>72.215500000000006</v>
      </c>
      <c r="AL887">
        <v>0.20177899999999999</v>
      </c>
      <c r="AM887">
        <v>0.7</v>
      </c>
      <c r="AN887">
        <v>-12.2493097484111</v>
      </c>
      <c r="AO887">
        <v>2.0741916298866201</v>
      </c>
      <c r="AP887">
        <v>0.25204599999999999</v>
      </c>
    </row>
    <row r="888" spans="1:42" x14ac:dyDescent="0.45">
      <c r="A888" t="s">
        <v>1104</v>
      </c>
      <c r="B888" t="s">
        <v>32</v>
      </c>
      <c r="C888">
        <v>90</v>
      </c>
      <c r="D888">
        <v>391</v>
      </c>
      <c r="E888">
        <v>347</v>
      </c>
      <c r="F888">
        <v>67</v>
      </c>
      <c r="G888">
        <v>44</v>
      </c>
      <c r="H888">
        <v>13</v>
      </c>
      <c r="I888">
        <v>3</v>
      </c>
      <c r="J888">
        <v>7</v>
      </c>
      <c r="K888">
        <v>46</v>
      </c>
      <c r="L888">
        <v>37</v>
      </c>
      <c r="M888">
        <v>35</v>
      </c>
      <c r="N888">
        <v>0</v>
      </c>
      <c r="O888">
        <v>113</v>
      </c>
      <c r="P888">
        <v>7</v>
      </c>
      <c r="Q888">
        <v>2</v>
      </c>
      <c r="R888">
        <v>0</v>
      </c>
      <c r="S888">
        <v>5</v>
      </c>
      <c r="T888">
        <v>8</v>
      </c>
      <c r="U888">
        <v>2</v>
      </c>
      <c r="V888">
        <v>0.19308400000000001</v>
      </c>
      <c r="W888">
        <v>8.9514099999999999E-2</v>
      </c>
      <c r="X888">
        <v>0.28900300000000001</v>
      </c>
      <c r="Y888">
        <v>0.30973499999999998</v>
      </c>
      <c r="Z888">
        <v>0.27877200000000002</v>
      </c>
      <c r="AA888">
        <v>0.30835699999999999</v>
      </c>
      <c r="AB888">
        <v>0.26387300000000002</v>
      </c>
      <c r="AC888">
        <v>0.58713000000000004</v>
      </c>
      <c r="AD888">
        <v>0.115274</v>
      </c>
      <c r="AE888">
        <v>6.37967</v>
      </c>
      <c r="AF888">
        <v>0.26200899999999999</v>
      </c>
      <c r="AH888">
        <v>9.3203300000000003E-2</v>
      </c>
      <c r="AI888">
        <v>29.942900000000002</v>
      </c>
      <c r="AJ888">
        <v>-17.6981</v>
      </c>
      <c r="AK888">
        <v>68.224900000000005</v>
      </c>
      <c r="AL888">
        <v>9.3203300000000003E-2</v>
      </c>
      <c r="AM888">
        <v>2.6</v>
      </c>
      <c r="AN888">
        <v>-14.7934401035308</v>
      </c>
      <c r="AO888">
        <v>4.0366548299789402</v>
      </c>
      <c r="AP888">
        <v>0.25162099999999998</v>
      </c>
    </row>
    <row r="889" spans="1:42" x14ac:dyDescent="0.45">
      <c r="A889" t="s">
        <v>1105</v>
      </c>
      <c r="B889" t="s">
        <v>113</v>
      </c>
      <c r="C889">
        <v>63</v>
      </c>
      <c r="D889">
        <v>229</v>
      </c>
      <c r="E889">
        <v>204</v>
      </c>
      <c r="F889">
        <v>48</v>
      </c>
      <c r="G889">
        <v>36</v>
      </c>
      <c r="H889">
        <v>9</v>
      </c>
      <c r="I889">
        <v>1</v>
      </c>
      <c r="J889">
        <v>2</v>
      </c>
      <c r="K889">
        <v>21</v>
      </c>
      <c r="L889">
        <v>26</v>
      </c>
      <c r="M889">
        <v>14</v>
      </c>
      <c r="N889">
        <v>0</v>
      </c>
      <c r="O889">
        <v>38</v>
      </c>
      <c r="P889">
        <v>10</v>
      </c>
      <c r="Q889">
        <v>1</v>
      </c>
      <c r="R889">
        <v>0</v>
      </c>
      <c r="S889">
        <v>5</v>
      </c>
      <c r="T889">
        <v>0</v>
      </c>
      <c r="U889">
        <v>1</v>
      </c>
      <c r="V889">
        <v>0.235294</v>
      </c>
      <c r="W889">
        <v>6.1135399999999999E-2</v>
      </c>
      <c r="X889">
        <v>0.165939</v>
      </c>
      <c r="Y889">
        <v>0.368421</v>
      </c>
      <c r="Z889">
        <v>0.31441000000000002</v>
      </c>
      <c r="AA889">
        <v>0.31862699999999999</v>
      </c>
      <c r="AB889">
        <v>0.28622199999999998</v>
      </c>
      <c r="AC889">
        <v>0.63303799999999999</v>
      </c>
      <c r="AD889">
        <v>8.3333299999999999E-2</v>
      </c>
      <c r="AE889">
        <v>2.8592399999999998</v>
      </c>
      <c r="AF889">
        <v>0.27878799999999998</v>
      </c>
      <c r="AH889">
        <v>-0.88438499999999998</v>
      </c>
      <c r="AI889">
        <v>21.787400000000002</v>
      </c>
      <c r="AJ889">
        <v>-6.1149199999999997</v>
      </c>
      <c r="AK889">
        <v>84.010599999999997</v>
      </c>
      <c r="AL889">
        <v>-0.88438499999999998</v>
      </c>
      <c r="AM889">
        <v>-4.2</v>
      </c>
      <c r="AN889">
        <v>-5.2717188596725402</v>
      </c>
      <c r="AO889">
        <v>7.0843696594238203E-3</v>
      </c>
      <c r="AP889">
        <v>0.250614</v>
      </c>
    </row>
    <row r="890" spans="1:42" x14ac:dyDescent="0.45">
      <c r="A890" t="s">
        <v>1106</v>
      </c>
      <c r="B890" t="s">
        <v>139</v>
      </c>
      <c r="C890">
        <v>125</v>
      </c>
      <c r="D890">
        <v>513</v>
      </c>
      <c r="E890">
        <v>478</v>
      </c>
      <c r="F890">
        <v>114</v>
      </c>
      <c r="G890">
        <v>74</v>
      </c>
      <c r="H890">
        <v>20</v>
      </c>
      <c r="I890">
        <v>1</v>
      </c>
      <c r="J890">
        <v>19</v>
      </c>
      <c r="K890">
        <v>63</v>
      </c>
      <c r="L890">
        <v>63</v>
      </c>
      <c r="M890">
        <v>28</v>
      </c>
      <c r="N890">
        <v>2</v>
      </c>
      <c r="O890">
        <v>132</v>
      </c>
      <c r="P890">
        <v>4</v>
      </c>
      <c r="Q890">
        <v>2</v>
      </c>
      <c r="R890">
        <v>1</v>
      </c>
      <c r="S890">
        <v>12</v>
      </c>
      <c r="T890">
        <v>5</v>
      </c>
      <c r="U890">
        <v>3</v>
      </c>
      <c r="V890">
        <v>0.23849400000000001</v>
      </c>
      <c r="W890">
        <v>5.4580900000000002E-2</v>
      </c>
      <c r="X890">
        <v>0.25730999999999998</v>
      </c>
      <c r="Y890">
        <v>0.212121</v>
      </c>
      <c r="Z890">
        <v>0.28515600000000002</v>
      </c>
      <c r="AA890">
        <v>0.40376600000000001</v>
      </c>
      <c r="AB890">
        <v>0.29573899999999997</v>
      </c>
      <c r="AC890">
        <v>0.68892200000000003</v>
      </c>
      <c r="AD890">
        <v>0.165272</v>
      </c>
      <c r="AE890">
        <v>3.8156599999999998</v>
      </c>
      <c r="AF890">
        <v>0.28875400000000001</v>
      </c>
      <c r="AH890">
        <v>-1.0675699999999999</v>
      </c>
      <c r="AI890">
        <v>52.862299999999998</v>
      </c>
      <c r="AJ890">
        <v>-9.6437200000000001</v>
      </c>
      <c r="AK890">
        <v>85.029700000000005</v>
      </c>
      <c r="AL890">
        <v>-1.0675699999999999</v>
      </c>
      <c r="AM890">
        <v>1</v>
      </c>
      <c r="AN890">
        <v>-10.2695351839065</v>
      </c>
      <c r="AO890">
        <v>-4.6547617912292401</v>
      </c>
      <c r="AP890">
        <v>0.24924299999999999</v>
      </c>
    </row>
    <row r="891" spans="1:42" x14ac:dyDescent="0.45">
      <c r="A891" t="s">
        <v>1107</v>
      </c>
      <c r="B891" t="s">
        <v>67</v>
      </c>
      <c r="C891">
        <v>122</v>
      </c>
      <c r="D891">
        <v>534</v>
      </c>
      <c r="E891">
        <v>482</v>
      </c>
      <c r="F891">
        <v>112</v>
      </c>
      <c r="G891">
        <v>83</v>
      </c>
      <c r="H891">
        <v>15</v>
      </c>
      <c r="I891">
        <v>4</v>
      </c>
      <c r="J891">
        <v>10</v>
      </c>
      <c r="K891">
        <v>54</v>
      </c>
      <c r="L891">
        <v>52</v>
      </c>
      <c r="M891">
        <v>42</v>
      </c>
      <c r="N891">
        <v>0</v>
      </c>
      <c r="O891">
        <v>126</v>
      </c>
      <c r="P891">
        <v>6</v>
      </c>
      <c r="Q891">
        <v>4</v>
      </c>
      <c r="R891">
        <v>0</v>
      </c>
      <c r="S891">
        <v>13</v>
      </c>
      <c r="T891">
        <v>7</v>
      </c>
      <c r="U891">
        <v>1</v>
      </c>
      <c r="V891">
        <v>0.23236499999999999</v>
      </c>
      <c r="W891">
        <v>7.8651700000000005E-2</v>
      </c>
      <c r="X891">
        <v>0.235955</v>
      </c>
      <c r="Y891">
        <v>0.33333299999999999</v>
      </c>
      <c r="Z891">
        <v>0.29962499999999997</v>
      </c>
      <c r="AA891">
        <v>0.34232400000000002</v>
      </c>
      <c r="AB891">
        <v>0.28428300000000001</v>
      </c>
      <c r="AC891">
        <v>0.64194899999999999</v>
      </c>
      <c r="AD891">
        <v>0.109959</v>
      </c>
      <c r="AE891">
        <v>5.0859800000000002</v>
      </c>
      <c r="AF891">
        <v>0.29142899999999999</v>
      </c>
      <c r="AH891">
        <v>-3.1449199999999997E-2</v>
      </c>
      <c r="AI891">
        <v>49.945599999999999</v>
      </c>
      <c r="AJ891">
        <v>-15.1191</v>
      </c>
      <c r="AK891">
        <v>79.382900000000006</v>
      </c>
      <c r="AL891">
        <v>-3.1449199999999997E-2</v>
      </c>
      <c r="AM891">
        <v>-4.4000000000000004</v>
      </c>
      <c r="AN891">
        <v>-13.2231615968048</v>
      </c>
      <c r="AO891">
        <v>-2.4379190206527701</v>
      </c>
      <c r="AP891">
        <v>0.24689700000000001</v>
      </c>
    </row>
    <row r="892" spans="1:42" x14ac:dyDescent="0.45">
      <c r="A892" t="s">
        <v>1108</v>
      </c>
      <c r="B892" t="s">
        <v>52</v>
      </c>
      <c r="C892">
        <v>125</v>
      </c>
      <c r="D892">
        <v>486</v>
      </c>
      <c r="E892">
        <v>451</v>
      </c>
      <c r="F892">
        <v>112</v>
      </c>
      <c r="G892">
        <v>73</v>
      </c>
      <c r="H892">
        <v>24</v>
      </c>
      <c r="I892">
        <v>2</v>
      </c>
      <c r="J892">
        <v>13</v>
      </c>
      <c r="K892">
        <v>57</v>
      </c>
      <c r="L892">
        <v>54</v>
      </c>
      <c r="M892">
        <v>28</v>
      </c>
      <c r="N892">
        <v>1</v>
      </c>
      <c r="O892">
        <v>110</v>
      </c>
      <c r="P892">
        <v>4</v>
      </c>
      <c r="Q892">
        <v>3</v>
      </c>
      <c r="R892">
        <v>0</v>
      </c>
      <c r="S892">
        <v>12</v>
      </c>
      <c r="T892">
        <v>2</v>
      </c>
      <c r="U892">
        <v>2</v>
      </c>
      <c r="V892">
        <v>0.248337</v>
      </c>
      <c r="W892">
        <v>5.7613200000000003E-2</v>
      </c>
      <c r="X892">
        <v>0.22633700000000001</v>
      </c>
      <c r="Y892">
        <v>0.25454500000000002</v>
      </c>
      <c r="Z892">
        <v>0.296296</v>
      </c>
      <c r="AA892">
        <v>0.39689600000000003</v>
      </c>
      <c r="AB892">
        <v>0.29929899999999998</v>
      </c>
      <c r="AC892">
        <v>0.69319200000000003</v>
      </c>
      <c r="AD892">
        <v>0.148559</v>
      </c>
      <c r="AE892">
        <v>3.5416799999999999</v>
      </c>
      <c r="AF892">
        <v>0.29909400000000003</v>
      </c>
      <c r="AH892">
        <v>-1.24549</v>
      </c>
      <c r="AI892">
        <v>51.5167</v>
      </c>
      <c r="AJ892">
        <v>-7.6995899999999997</v>
      </c>
      <c r="AK892">
        <v>85.552000000000007</v>
      </c>
      <c r="AL892">
        <v>-1.24549</v>
      </c>
      <c r="AM892">
        <v>1.2</v>
      </c>
      <c r="AN892">
        <v>-9.9443719387054408</v>
      </c>
      <c r="AO892">
        <v>-4.15714287757873</v>
      </c>
      <c r="AP892">
        <v>0.244972</v>
      </c>
    </row>
    <row r="893" spans="1:42" x14ac:dyDescent="0.45">
      <c r="A893" t="s">
        <v>1109</v>
      </c>
      <c r="C893">
        <v>97</v>
      </c>
      <c r="D893">
        <v>390</v>
      </c>
      <c r="E893">
        <v>347</v>
      </c>
      <c r="F893">
        <v>82</v>
      </c>
      <c r="G893">
        <v>60</v>
      </c>
      <c r="H893">
        <v>15</v>
      </c>
      <c r="I893">
        <v>2</v>
      </c>
      <c r="J893">
        <v>5</v>
      </c>
      <c r="K893">
        <v>38</v>
      </c>
      <c r="L893">
        <v>38</v>
      </c>
      <c r="M893">
        <v>36</v>
      </c>
      <c r="N893">
        <v>2</v>
      </c>
      <c r="O893">
        <v>72</v>
      </c>
      <c r="P893">
        <v>3</v>
      </c>
      <c r="Q893">
        <v>3</v>
      </c>
      <c r="R893">
        <v>1</v>
      </c>
      <c r="S893">
        <v>11</v>
      </c>
      <c r="T893">
        <v>1</v>
      </c>
      <c r="U893">
        <v>1</v>
      </c>
      <c r="V893">
        <v>0.23631099999999999</v>
      </c>
      <c r="W893">
        <v>9.2307700000000006E-2</v>
      </c>
      <c r="X893">
        <v>0.184615</v>
      </c>
      <c r="Y893">
        <v>0.5</v>
      </c>
      <c r="Z893">
        <v>0.311054</v>
      </c>
      <c r="AA893">
        <v>0.33429399999999998</v>
      </c>
      <c r="AB893">
        <v>0.285802</v>
      </c>
      <c r="AC893">
        <v>0.64534800000000003</v>
      </c>
      <c r="AD893">
        <v>9.7982700000000006E-2</v>
      </c>
      <c r="AE893">
        <v>2.9676200000000001</v>
      </c>
      <c r="AF893">
        <v>0.282051</v>
      </c>
      <c r="AH893">
        <v>-0.96947499999999998</v>
      </c>
      <c r="AI893">
        <v>36.969200000000001</v>
      </c>
      <c r="AJ893">
        <v>-10.5501</v>
      </c>
      <c r="AK893">
        <v>76.203100000000006</v>
      </c>
      <c r="AL893">
        <v>-0.96947499999999998</v>
      </c>
      <c r="AM893">
        <v>0.2</v>
      </c>
      <c r="AN893">
        <v>-12.4669535160064</v>
      </c>
      <c r="AO893">
        <v>1.6329806596040699</v>
      </c>
      <c r="AP893">
        <v>0.24465200000000001</v>
      </c>
    </row>
    <row r="894" spans="1:42" x14ac:dyDescent="0.45">
      <c r="A894" t="s">
        <v>1110</v>
      </c>
      <c r="B894" t="s">
        <v>38</v>
      </c>
      <c r="C894">
        <v>86</v>
      </c>
      <c r="D894">
        <v>346</v>
      </c>
      <c r="E894">
        <v>319</v>
      </c>
      <c r="F894">
        <v>78</v>
      </c>
      <c r="G894">
        <v>49</v>
      </c>
      <c r="H894">
        <v>20</v>
      </c>
      <c r="I894">
        <v>1</v>
      </c>
      <c r="J894">
        <v>8</v>
      </c>
      <c r="K894">
        <v>41</v>
      </c>
      <c r="L894">
        <v>40</v>
      </c>
      <c r="M894">
        <v>23</v>
      </c>
      <c r="N894">
        <v>0</v>
      </c>
      <c r="O894">
        <v>78</v>
      </c>
      <c r="P894">
        <v>1</v>
      </c>
      <c r="Q894">
        <v>3</v>
      </c>
      <c r="R894">
        <v>0</v>
      </c>
      <c r="S894">
        <v>6</v>
      </c>
      <c r="T894">
        <v>2</v>
      </c>
      <c r="U894">
        <v>1</v>
      </c>
      <c r="V894">
        <v>0.24451400000000001</v>
      </c>
      <c r="W894">
        <v>6.6474000000000005E-2</v>
      </c>
      <c r="X894">
        <v>0.225434</v>
      </c>
      <c r="Y894">
        <v>0.29487200000000002</v>
      </c>
      <c r="Z894">
        <v>0.294798</v>
      </c>
      <c r="AA894">
        <v>0.38871499999999998</v>
      </c>
      <c r="AB894">
        <v>0.29610700000000001</v>
      </c>
      <c r="AC894">
        <v>0.68351200000000001</v>
      </c>
      <c r="AD894">
        <v>0.144201</v>
      </c>
      <c r="AE894">
        <v>3.7221600000000001</v>
      </c>
      <c r="AF894">
        <v>0.29660999999999998</v>
      </c>
      <c r="AH894">
        <v>-0.58455199999999996</v>
      </c>
      <c r="AI894">
        <v>35.759300000000003</v>
      </c>
      <c r="AJ894">
        <v>-6.3987999999999996</v>
      </c>
      <c r="AK894">
        <v>83.111000000000004</v>
      </c>
      <c r="AL894">
        <v>-0.58455199999999996</v>
      </c>
      <c r="AM894">
        <v>2.2999999999999998</v>
      </c>
      <c r="AN894">
        <v>-7.8238861560821498</v>
      </c>
      <c r="AO894">
        <v>-1.51393294334411</v>
      </c>
      <c r="AP894">
        <v>0.24435899999999999</v>
      </c>
    </row>
    <row r="895" spans="1:42" x14ac:dyDescent="0.45">
      <c r="A895" t="s">
        <v>1111</v>
      </c>
      <c r="B895" t="s">
        <v>38</v>
      </c>
      <c r="C895">
        <v>111</v>
      </c>
      <c r="D895">
        <v>514</v>
      </c>
      <c r="E895">
        <v>491</v>
      </c>
      <c r="F895">
        <v>118</v>
      </c>
      <c r="G895">
        <v>83</v>
      </c>
      <c r="H895">
        <v>19</v>
      </c>
      <c r="I895">
        <v>2</v>
      </c>
      <c r="J895">
        <v>14</v>
      </c>
      <c r="K895">
        <v>66</v>
      </c>
      <c r="L895">
        <v>58</v>
      </c>
      <c r="M895">
        <v>19</v>
      </c>
      <c r="N895">
        <v>1</v>
      </c>
      <c r="O895">
        <v>111</v>
      </c>
      <c r="P895">
        <v>2</v>
      </c>
      <c r="Q895">
        <v>2</v>
      </c>
      <c r="R895">
        <v>0</v>
      </c>
      <c r="S895">
        <v>10</v>
      </c>
      <c r="T895">
        <v>18</v>
      </c>
      <c r="U895">
        <v>7</v>
      </c>
      <c r="V895">
        <v>0.24032600000000001</v>
      </c>
      <c r="W895">
        <v>3.6964999999999998E-2</v>
      </c>
      <c r="X895">
        <v>0.21595300000000001</v>
      </c>
      <c r="Y895">
        <v>0.17117099999999999</v>
      </c>
      <c r="Z895">
        <v>0.270428</v>
      </c>
      <c r="AA895">
        <v>0.37270900000000001</v>
      </c>
      <c r="AB895">
        <v>0.27691100000000002</v>
      </c>
      <c r="AC895">
        <v>0.64313699999999996</v>
      </c>
      <c r="AD895">
        <v>0.132383</v>
      </c>
      <c r="AE895">
        <v>5.8535000000000004</v>
      </c>
      <c r="AF895">
        <v>0.282609</v>
      </c>
      <c r="AH895">
        <v>-0.148174</v>
      </c>
      <c r="AI895">
        <v>44.927900000000001</v>
      </c>
      <c r="AJ895">
        <v>-17.7</v>
      </c>
      <c r="AK895">
        <v>71.979299999999995</v>
      </c>
      <c r="AL895">
        <v>-0.148174</v>
      </c>
      <c r="AM895">
        <v>0.5</v>
      </c>
      <c r="AN895">
        <v>-17.405564963817501</v>
      </c>
      <c r="AO895">
        <v>2.38859498500823</v>
      </c>
      <c r="AP895">
        <v>0.24338899999999999</v>
      </c>
    </row>
    <row r="896" spans="1:42" x14ac:dyDescent="0.45">
      <c r="A896" t="s">
        <v>1112</v>
      </c>
      <c r="C896">
        <v>88</v>
      </c>
      <c r="D896">
        <v>317</v>
      </c>
      <c r="E896">
        <v>297</v>
      </c>
      <c r="F896">
        <v>70</v>
      </c>
      <c r="G896">
        <v>48</v>
      </c>
      <c r="H896">
        <v>14</v>
      </c>
      <c r="I896">
        <v>1</v>
      </c>
      <c r="J896">
        <v>7</v>
      </c>
      <c r="K896">
        <v>26</v>
      </c>
      <c r="L896">
        <v>39</v>
      </c>
      <c r="M896">
        <v>12</v>
      </c>
      <c r="N896">
        <v>0</v>
      </c>
      <c r="O896">
        <v>95</v>
      </c>
      <c r="P896">
        <v>6</v>
      </c>
      <c r="Q896">
        <v>2</v>
      </c>
      <c r="R896">
        <v>0</v>
      </c>
      <c r="S896">
        <v>7</v>
      </c>
      <c r="T896">
        <v>4</v>
      </c>
      <c r="U896">
        <v>1</v>
      </c>
      <c r="V896">
        <v>0.23569000000000001</v>
      </c>
      <c r="W896">
        <v>3.7854899999999997E-2</v>
      </c>
      <c r="X896">
        <v>0.29968499999999998</v>
      </c>
      <c r="Y896">
        <v>0.12631600000000001</v>
      </c>
      <c r="Z896">
        <v>0.27760299999999999</v>
      </c>
      <c r="AA896">
        <v>0.36026900000000001</v>
      </c>
      <c r="AB896">
        <v>0.27785100000000001</v>
      </c>
      <c r="AC896">
        <v>0.63787199999999999</v>
      </c>
      <c r="AD896">
        <v>0.124579</v>
      </c>
      <c r="AE896">
        <v>3.9497</v>
      </c>
      <c r="AF896">
        <v>0.319797</v>
      </c>
      <c r="AH896">
        <v>-0.13061600000000001</v>
      </c>
      <c r="AI896">
        <v>27.956</v>
      </c>
      <c r="AJ896">
        <v>-10.6686</v>
      </c>
      <c r="AK896">
        <v>72.364599999999996</v>
      </c>
      <c r="AL896">
        <v>-0.13061600000000001</v>
      </c>
      <c r="AM896">
        <v>-3.2</v>
      </c>
      <c r="AN896">
        <v>-10.983476638793899</v>
      </c>
      <c r="AO896">
        <v>2.6237800121307302</v>
      </c>
      <c r="AP896">
        <v>0.24337</v>
      </c>
    </row>
    <row r="897" spans="1:42" x14ac:dyDescent="0.45">
      <c r="A897" t="s">
        <v>1113</v>
      </c>
      <c r="C897">
        <v>66</v>
      </c>
      <c r="D897">
        <v>250</v>
      </c>
      <c r="E897">
        <v>225</v>
      </c>
      <c r="F897">
        <v>50</v>
      </c>
      <c r="G897">
        <v>33</v>
      </c>
      <c r="H897">
        <v>11</v>
      </c>
      <c r="I897">
        <v>1</v>
      </c>
      <c r="J897">
        <v>5</v>
      </c>
      <c r="K897">
        <v>23</v>
      </c>
      <c r="L897">
        <v>30</v>
      </c>
      <c r="M897">
        <v>20</v>
      </c>
      <c r="N897">
        <v>0</v>
      </c>
      <c r="O897">
        <v>55</v>
      </c>
      <c r="P897">
        <v>3</v>
      </c>
      <c r="Q897">
        <v>2</v>
      </c>
      <c r="R897">
        <v>0</v>
      </c>
      <c r="S897">
        <v>5</v>
      </c>
      <c r="T897">
        <v>0</v>
      </c>
      <c r="U897">
        <v>1</v>
      </c>
      <c r="V897">
        <v>0.222222</v>
      </c>
      <c r="W897">
        <v>0.08</v>
      </c>
      <c r="X897">
        <v>0.22</v>
      </c>
      <c r="Y897">
        <v>0.36363600000000001</v>
      </c>
      <c r="Z897">
        <v>0.29199999999999998</v>
      </c>
      <c r="AA897">
        <v>0.346667</v>
      </c>
      <c r="AB897">
        <v>0.28196199999999999</v>
      </c>
      <c r="AC897">
        <v>0.63866699999999998</v>
      </c>
      <c r="AD897">
        <v>0.124444</v>
      </c>
      <c r="AE897">
        <v>2.5963400000000001</v>
      </c>
      <c r="AF897">
        <v>0.26946100000000001</v>
      </c>
      <c r="AH897">
        <v>-0.85356500000000002</v>
      </c>
      <c r="AI897">
        <v>22.9008</v>
      </c>
      <c r="AJ897">
        <v>-7.5602299999999998</v>
      </c>
      <c r="AK897">
        <v>72.744299999999996</v>
      </c>
      <c r="AL897">
        <v>-0.85356500000000002</v>
      </c>
      <c r="AM897">
        <v>-1.4</v>
      </c>
      <c r="AN897">
        <v>-9.2950017452239901</v>
      </c>
      <c r="AO897">
        <v>3.1928864717483498</v>
      </c>
      <c r="AP897">
        <v>0.24086399999999999</v>
      </c>
    </row>
    <row r="898" spans="1:42" x14ac:dyDescent="0.45">
      <c r="A898" t="s">
        <v>1114</v>
      </c>
      <c r="C898">
        <v>62</v>
      </c>
      <c r="D898">
        <v>201</v>
      </c>
      <c r="E898">
        <v>186</v>
      </c>
      <c r="F898">
        <v>48</v>
      </c>
      <c r="G898">
        <v>34</v>
      </c>
      <c r="H898">
        <v>9</v>
      </c>
      <c r="I898">
        <v>1</v>
      </c>
      <c r="J898">
        <v>4</v>
      </c>
      <c r="K898">
        <v>22</v>
      </c>
      <c r="L898">
        <v>22</v>
      </c>
      <c r="M898">
        <v>12</v>
      </c>
      <c r="N898">
        <v>0</v>
      </c>
      <c r="O898">
        <v>36</v>
      </c>
      <c r="P898">
        <v>2</v>
      </c>
      <c r="Q898">
        <v>1</v>
      </c>
      <c r="R898">
        <v>0</v>
      </c>
      <c r="S898">
        <v>2</v>
      </c>
      <c r="T898">
        <v>2</v>
      </c>
      <c r="U898">
        <v>1</v>
      </c>
      <c r="V898">
        <v>0.25806499999999999</v>
      </c>
      <c r="W898">
        <v>5.9701499999999998E-2</v>
      </c>
      <c r="X898">
        <v>0.17910400000000001</v>
      </c>
      <c r="Y898">
        <v>0.33333299999999999</v>
      </c>
      <c r="Z898">
        <v>0.30845800000000001</v>
      </c>
      <c r="AA898">
        <v>0.38172</v>
      </c>
      <c r="AB898">
        <v>0.30143399999999998</v>
      </c>
      <c r="AC898">
        <v>0.69017799999999996</v>
      </c>
      <c r="AD898">
        <v>0.123656</v>
      </c>
      <c r="AE898">
        <v>4.10703</v>
      </c>
      <c r="AF898">
        <v>0.29931999999999997</v>
      </c>
      <c r="AH898">
        <v>-0.39192399999999999</v>
      </c>
      <c r="AI898">
        <v>21.662700000000001</v>
      </c>
      <c r="AJ898">
        <v>-2.8279700000000001</v>
      </c>
      <c r="AK898">
        <v>92.427800000000005</v>
      </c>
      <c r="AL898">
        <v>-0.39192399999999999</v>
      </c>
      <c r="AM898">
        <v>-2.9</v>
      </c>
      <c r="AN898">
        <v>-2.2774711251258801</v>
      </c>
      <c r="AO898">
        <v>-2.1614639163017202</v>
      </c>
      <c r="AP898">
        <v>0.24023900000000001</v>
      </c>
    </row>
    <row r="899" spans="1:42" x14ac:dyDescent="0.45">
      <c r="A899" t="s">
        <v>1115</v>
      </c>
      <c r="C899">
        <v>101</v>
      </c>
      <c r="D899">
        <v>401</v>
      </c>
      <c r="E899">
        <v>356</v>
      </c>
      <c r="F899">
        <v>89</v>
      </c>
      <c r="G899">
        <v>61</v>
      </c>
      <c r="H899">
        <v>19</v>
      </c>
      <c r="I899">
        <v>4</v>
      </c>
      <c r="J899">
        <v>5</v>
      </c>
      <c r="K899">
        <v>46</v>
      </c>
      <c r="L899">
        <v>41</v>
      </c>
      <c r="M899">
        <v>34</v>
      </c>
      <c r="N899">
        <v>0</v>
      </c>
      <c r="O899">
        <v>90</v>
      </c>
      <c r="P899">
        <v>3</v>
      </c>
      <c r="Q899">
        <v>2</v>
      </c>
      <c r="R899">
        <v>6</v>
      </c>
      <c r="S899">
        <v>5</v>
      </c>
      <c r="T899">
        <v>8</v>
      </c>
      <c r="U899">
        <v>3</v>
      </c>
      <c r="V899">
        <v>0.25</v>
      </c>
      <c r="W899">
        <v>8.4788000000000002E-2</v>
      </c>
      <c r="X899">
        <v>0.224439</v>
      </c>
      <c r="Y899">
        <v>0.377778</v>
      </c>
      <c r="Z899">
        <v>0.31898700000000002</v>
      </c>
      <c r="AA899">
        <v>0.36797800000000003</v>
      </c>
      <c r="AB899">
        <v>0.30278699999999997</v>
      </c>
      <c r="AC899">
        <v>0.68696500000000005</v>
      </c>
      <c r="AD899">
        <v>0.117978</v>
      </c>
      <c r="AE899">
        <v>5.7026000000000003</v>
      </c>
      <c r="AF899">
        <v>0.31939200000000001</v>
      </c>
      <c r="AH899">
        <v>-0.42133599999999999</v>
      </c>
      <c r="AI899">
        <v>43.668300000000002</v>
      </c>
      <c r="AJ899">
        <v>-5.1912200000000004</v>
      </c>
      <c r="AK899">
        <v>86.732399999999998</v>
      </c>
      <c r="AL899">
        <v>-0.42133599999999999</v>
      </c>
      <c r="AM899">
        <v>0</v>
      </c>
      <c r="AN899">
        <v>-6.7961917519569397</v>
      </c>
      <c r="AO899">
        <v>-4.4201941490173304</v>
      </c>
      <c r="AP899">
        <v>0.23965900000000001</v>
      </c>
    </row>
    <row r="900" spans="1:42" x14ac:dyDescent="0.45">
      <c r="A900" t="s">
        <v>1116</v>
      </c>
      <c r="C900">
        <v>73</v>
      </c>
      <c r="D900">
        <v>238</v>
      </c>
      <c r="E900">
        <v>210</v>
      </c>
      <c r="F900">
        <v>45</v>
      </c>
      <c r="G900">
        <v>32</v>
      </c>
      <c r="H900">
        <v>9</v>
      </c>
      <c r="I900">
        <v>0</v>
      </c>
      <c r="J900">
        <v>4</v>
      </c>
      <c r="K900">
        <v>26</v>
      </c>
      <c r="L900">
        <v>23</v>
      </c>
      <c r="M900">
        <v>21</v>
      </c>
      <c r="N900">
        <v>0</v>
      </c>
      <c r="O900">
        <v>59</v>
      </c>
      <c r="P900">
        <v>6</v>
      </c>
      <c r="Q900">
        <v>1</v>
      </c>
      <c r="R900">
        <v>0</v>
      </c>
      <c r="S900">
        <v>10</v>
      </c>
      <c r="T900">
        <v>0</v>
      </c>
      <c r="U900">
        <v>1</v>
      </c>
      <c r="V900">
        <v>0.214286</v>
      </c>
      <c r="W900">
        <v>8.8235300000000003E-2</v>
      </c>
      <c r="X900">
        <v>0.24789900000000001</v>
      </c>
      <c r="Y900">
        <v>0.35593200000000003</v>
      </c>
      <c r="Z900">
        <v>0.30252099999999998</v>
      </c>
      <c r="AA900">
        <v>0.31428600000000001</v>
      </c>
      <c r="AB900">
        <v>0.27908100000000002</v>
      </c>
      <c r="AC900">
        <v>0.61680699999999999</v>
      </c>
      <c r="AD900">
        <v>0.1</v>
      </c>
      <c r="AE900">
        <v>2.0833200000000001</v>
      </c>
      <c r="AF900">
        <v>0.27702700000000002</v>
      </c>
      <c r="AH900">
        <v>-0.87668000000000001</v>
      </c>
      <c r="AI900">
        <v>21.232199999999999</v>
      </c>
      <c r="AJ900">
        <v>-7.7667000000000002</v>
      </c>
      <c r="AK900">
        <v>70.813199999999995</v>
      </c>
      <c r="AL900">
        <v>-0.87668000000000001</v>
      </c>
      <c r="AM900">
        <v>2.9</v>
      </c>
      <c r="AN900">
        <v>-9.4822892546653694</v>
      </c>
      <c r="AO900">
        <v>3.77448570728302</v>
      </c>
      <c r="AP900">
        <v>0.23941499999999999</v>
      </c>
    </row>
    <row r="901" spans="1:42" x14ac:dyDescent="0.45">
      <c r="A901" t="s">
        <v>1117</v>
      </c>
      <c r="B901" t="s">
        <v>184</v>
      </c>
      <c r="C901">
        <v>103</v>
      </c>
      <c r="D901">
        <v>419</v>
      </c>
      <c r="E901">
        <v>386</v>
      </c>
      <c r="F901">
        <v>100</v>
      </c>
      <c r="G901">
        <v>74</v>
      </c>
      <c r="H901">
        <v>18</v>
      </c>
      <c r="I901">
        <v>3</v>
      </c>
      <c r="J901">
        <v>5</v>
      </c>
      <c r="K901">
        <v>45</v>
      </c>
      <c r="L901">
        <v>43</v>
      </c>
      <c r="M901">
        <v>26</v>
      </c>
      <c r="N901">
        <v>0</v>
      </c>
      <c r="O901">
        <v>78</v>
      </c>
      <c r="P901">
        <v>2</v>
      </c>
      <c r="Q901">
        <v>2</v>
      </c>
      <c r="R901">
        <v>3</v>
      </c>
      <c r="S901">
        <v>10</v>
      </c>
      <c r="T901">
        <v>9</v>
      </c>
      <c r="U901">
        <v>4</v>
      </c>
      <c r="V901">
        <v>0.25906699999999999</v>
      </c>
      <c r="W901">
        <v>6.2052499999999997E-2</v>
      </c>
      <c r="X901">
        <v>0.18615799999999999</v>
      </c>
      <c r="Y901">
        <v>0.33333299999999999</v>
      </c>
      <c r="Z901">
        <v>0.30769200000000002</v>
      </c>
      <c r="AA901">
        <v>0.36010399999999998</v>
      </c>
      <c r="AB901">
        <v>0.29319200000000001</v>
      </c>
      <c r="AC901">
        <v>0.66779599999999995</v>
      </c>
      <c r="AD901">
        <v>0.101036</v>
      </c>
      <c r="AE901">
        <v>5.08</v>
      </c>
      <c r="AF901">
        <v>0.311475</v>
      </c>
      <c r="AH901">
        <v>-0.67423500000000003</v>
      </c>
      <c r="AI901">
        <v>42.289700000000003</v>
      </c>
      <c r="AJ901">
        <v>-8.7630300000000005</v>
      </c>
      <c r="AK901">
        <v>66.734999999999999</v>
      </c>
      <c r="AL901">
        <v>-0.67423500000000003</v>
      </c>
      <c r="AM901">
        <v>4.5</v>
      </c>
      <c r="AN901">
        <v>-17.941351294517499</v>
      </c>
      <c r="AO901">
        <v>6.0395355224609304</v>
      </c>
      <c r="AP901">
        <v>0.23669499999999999</v>
      </c>
    </row>
    <row r="902" spans="1:42" x14ac:dyDescent="0.45">
      <c r="A902" t="s">
        <v>1118</v>
      </c>
      <c r="B902" t="s">
        <v>30</v>
      </c>
      <c r="C902">
        <v>117</v>
      </c>
      <c r="D902">
        <v>403</v>
      </c>
      <c r="E902">
        <v>376</v>
      </c>
      <c r="F902">
        <v>89</v>
      </c>
      <c r="G902">
        <v>65</v>
      </c>
      <c r="H902">
        <v>15</v>
      </c>
      <c r="I902">
        <v>3</v>
      </c>
      <c r="J902">
        <v>6</v>
      </c>
      <c r="K902">
        <v>44</v>
      </c>
      <c r="L902">
        <v>39</v>
      </c>
      <c r="M902">
        <v>19</v>
      </c>
      <c r="N902">
        <v>0</v>
      </c>
      <c r="O902">
        <v>101</v>
      </c>
      <c r="P902">
        <v>3</v>
      </c>
      <c r="Q902">
        <v>2</v>
      </c>
      <c r="R902">
        <v>3</v>
      </c>
      <c r="S902">
        <v>10</v>
      </c>
      <c r="T902">
        <v>18</v>
      </c>
      <c r="U902">
        <v>7</v>
      </c>
      <c r="V902">
        <v>0.236702</v>
      </c>
      <c r="W902">
        <v>4.7146399999999998E-2</v>
      </c>
      <c r="X902">
        <v>0.25062000000000001</v>
      </c>
      <c r="Y902">
        <v>0.18811900000000001</v>
      </c>
      <c r="Z902">
        <v>0.27750000000000002</v>
      </c>
      <c r="AA902">
        <v>0.34042600000000001</v>
      </c>
      <c r="AB902">
        <v>0.27038200000000001</v>
      </c>
      <c r="AC902">
        <v>0.61792599999999998</v>
      </c>
      <c r="AD902">
        <v>0.103723</v>
      </c>
      <c r="AE902">
        <v>6.5211399999999999</v>
      </c>
      <c r="AF902">
        <v>0.30627300000000002</v>
      </c>
      <c r="AH902">
        <v>-2.4892000000000001E-2</v>
      </c>
      <c r="AI902">
        <v>33.040199999999999</v>
      </c>
      <c r="AJ902">
        <v>-16.062999999999999</v>
      </c>
      <c r="AK902">
        <v>71.610900000000001</v>
      </c>
      <c r="AL902">
        <v>-2.4892000000000001E-2</v>
      </c>
      <c r="AM902">
        <v>1.3</v>
      </c>
      <c r="AN902">
        <v>-14.198331030085599</v>
      </c>
      <c r="AO902">
        <v>2.7807465791702199</v>
      </c>
      <c r="AP902">
        <v>0.23062199999999999</v>
      </c>
    </row>
    <row r="903" spans="1:42" x14ac:dyDescent="0.45">
      <c r="A903" t="s">
        <v>1119</v>
      </c>
      <c r="C903">
        <v>79</v>
      </c>
      <c r="D903">
        <v>228</v>
      </c>
      <c r="E903">
        <v>217</v>
      </c>
      <c r="F903">
        <v>56</v>
      </c>
      <c r="G903">
        <v>38</v>
      </c>
      <c r="H903">
        <v>13</v>
      </c>
      <c r="I903">
        <v>1</v>
      </c>
      <c r="J903">
        <v>4</v>
      </c>
      <c r="K903">
        <v>26</v>
      </c>
      <c r="L903">
        <v>23</v>
      </c>
      <c r="M903">
        <v>6</v>
      </c>
      <c r="N903">
        <v>0</v>
      </c>
      <c r="O903">
        <v>28</v>
      </c>
      <c r="P903">
        <v>2</v>
      </c>
      <c r="Q903">
        <v>1</v>
      </c>
      <c r="R903">
        <v>2</v>
      </c>
      <c r="S903">
        <v>4</v>
      </c>
      <c r="T903">
        <v>1</v>
      </c>
      <c r="U903">
        <v>1</v>
      </c>
      <c r="V903">
        <v>0.25806499999999999</v>
      </c>
      <c r="W903">
        <v>2.63158E-2</v>
      </c>
      <c r="X903">
        <v>0.122807</v>
      </c>
      <c r="Y903">
        <v>0.214286</v>
      </c>
      <c r="Z903">
        <v>0.28318599999999999</v>
      </c>
      <c r="AA903">
        <v>0.38248799999999999</v>
      </c>
      <c r="AB903">
        <v>0.287248</v>
      </c>
      <c r="AC903">
        <v>0.66567399999999999</v>
      </c>
      <c r="AD903">
        <v>0.12442400000000001</v>
      </c>
      <c r="AE903">
        <v>3.5532599999999999</v>
      </c>
      <c r="AF903">
        <v>0.27956999999999999</v>
      </c>
      <c r="AH903">
        <v>-0.57651399999999997</v>
      </c>
      <c r="AI903">
        <v>21.886399999999998</v>
      </c>
      <c r="AJ903">
        <v>-5.8940700000000001</v>
      </c>
      <c r="AK903">
        <v>79.143799999999999</v>
      </c>
      <c r="AL903">
        <v>-0.57651399999999997</v>
      </c>
      <c r="AM903">
        <v>0</v>
      </c>
      <c r="AN903">
        <v>-6.2742442488670296</v>
      </c>
      <c r="AO903">
        <v>0.83774250745773304</v>
      </c>
      <c r="AP903">
        <v>0.23008899999999999</v>
      </c>
    </row>
    <row r="904" spans="1:42" x14ac:dyDescent="0.45">
      <c r="A904" t="s">
        <v>1120</v>
      </c>
      <c r="B904" t="s">
        <v>153</v>
      </c>
      <c r="C904">
        <v>37</v>
      </c>
      <c r="D904">
        <v>167</v>
      </c>
      <c r="E904">
        <v>151</v>
      </c>
      <c r="F904">
        <v>33</v>
      </c>
      <c r="G904">
        <v>22</v>
      </c>
      <c r="H904">
        <v>7</v>
      </c>
      <c r="I904">
        <v>0</v>
      </c>
      <c r="J904">
        <v>4</v>
      </c>
      <c r="K904">
        <v>20</v>
      </c>
      <c r="L904">
        <v>21</v>
      </c>
      <c r="M904">
        <v>10</v>
      </c>
      <c r="N904">
        <v>0</v>
      </c>
      <c r="O904">
        <v>46</v>
      </c>
      <c r="P904">
        <v>5</v>
      </c>
      <c r="Q904">
        <v>1</v>
      </c>
      <c r="R904">
        <v>0</v>
      </c>
      <c r="S904">
        <v>5</v>
      </c>
      <c r="T904">
        <v>2</v>
      </c>
      <c r="U904">
        <v>4</v>
      </c>
      <c r="V904">
        <v>0.21854299999999999</v>
      </c>
      <c r="W904">
        <v>5.9880200000000001E-2</v>
      </c>
      <c r="X904">
        <v>0.275449</v>
      </c>
      <c r="Y904">
        <v>0.217391</v>
      </c>
      <c r="Z904">
        <v>0.28742499999999999</v>
      </c>
      <c r="AA904">
        <v>0.34437099999999998</v>
      </c>
      <c r="AB904">
        <v>0.279806</v>
      </c>
      <c r="AC904">
        <v>0.63179600000000002</v>
      </c>
      <c r="AD904">
        <v>0.125828</v>
      </c>
      <c r="AE904">
        <v>3.4855800000000001</v>
      </c>
      <c r="AF904">
        <v>0.28431400000000001</v>
      </c>
      <c r="AH904">
        <v>-1.5733999999999999</v>
      </c>
      <c r="AI904">
        <v>14.998699999999999</v>
      </c>
      <c r="AJ904">
        <v>-5.3492800000000003</v>
      </c>
      <c r="AK904">
        <v>72.324799999999996</v>
      </c>
      <c r="AL904">
        <v>-1.5733999999999999</v>
      </c>
      <c r="AM904">
        <v>3.3</v>
      </c>
      <c r="AN904">
        <v>-7.2990653514861998</v>
      </c>
      <c r="AO904">
        <v>3.91360956430435</v>
      </c>
      <c r="AP904">
        <v>0.22977800000000001</v>
      </c>
    </row>
    <row r="905" spans="1:42" x14ac:dyDescent="0.45">
      <c r="A905" t="s">
        <v>1121</v>
      </c>
      <c r="B905" t="s">
        <v>52</v>
      </c>
      <c r="C905">
        <v>95</v>
      </c>
      <c r="D905">
        <v>374</v>
      </c>
      <c r="E905">
        <v>342</v>
      </c>
      <c r="F905">
        <v>82</v>
      </c>
      <c r="G905">
        <v>62</v>
      </c>
      <c r="H905">
        <v>14</v>
      </c>
      <c r="I905">
        <v>2</v>
      </c>
      <c r="J905">
        <v>4</v>
      </c>
      <c r="K905">
        <v>38</v>
      </c>
      <c r="L905">
        <v>42</v>
      </c>
      <c r="M905">
        <v>24</v>
      </c>
      <c r="N905">
        <v>1</v>
      </c>
      <c r="O905">
        <v>76</v>
      </c>
      <c r="P905">
        <v>5</v>
      </c>
      <c r="Q905">
        <v>2</v>
      </c>
      <c r="R905">
        <v>1</v>
      </c>
      <c r="S905">
        <v>9</v>
      </c>
      <c r="T905">
        <v>5</v>
      </c>
      <c r="U905">
        <v>3</v>
      </c>
      <c r="V905">
        <v>0.23976600000000001</v>
      </c>
      <c r="W905">
        <v>6.4171099999999995E-2</v>
      </c>
      <c r="X905">
        <v>0.203209</v>
      </c>
      <c r="Y905">
        <v>0.31578899999999999</v>
      </c>
      <c r="Z905">
        <v>0.29758699999999999</v>
      </c>
      <c r="AA905">
        <v>0.32748500000000003</v>
      </c>
      <c r="AB905">
        <v>0.27666600000000002</v>
      </c>
      <c r="AC905">
        <v>0.62507299999999999</v>
      </c>
      <c r="AD905">
        <v>8.77193E-2</v>
      </c>
      <c r="AE905">
        <v>4.32599</v>
      </c>
      <c r="AF905">
        <v>0.29545500000000002</v>
      </c>
      <c r="AH905">
        <v>-0.95969499999999996</v>
      </c>
      <c r="AI905">
        <v>32.614699999999999</v>
      </c>
      <c r="AJ905">
        <v>-12.955</v>
      </c>
      <c r="AK905">
        <v>72.9846</v>
      </c>
      <c r="AL905">
        <v>-0.95969499999999996</v>
      </c>
      <c r="AM905">
        <v>-1.1000000000000001</v>
      </c>
      <c r="AN905">
        <v>-13.4767450094223</v>
      </c>
      <c r="AO905">
        <v>3.0225747823715201</v>
      </c>
      <c r="AP905">
        <v>0.22816700000000001</v>
      </c>
    </row>
    <row r="906" spans="1:42" x14ac:dyDescent="0.45">
      <c r="A906" t="s">
        <v>1122</v>
      </c>
      <c r="B906" t="s">
        <v>25</v>
      </c>
      <c r="C906">
        <v>131</v>
      </c>
      <c r="D906">
        <v>538</v>
      </c>
      <c r="E906">
        <v>513</v>
      </c>
      <c r="F906">
        <v>128</v>
      </c>
      <c r="G906">
        <v>83</v>
      </c>
      <c r="H906">
        <v>25</v>
      </c>
      <c r="I906">
        <v>2</v>
      </c>
      <c r="J906">
        <v>18</v>
      </c>
      <c r="K906">
        <v>57</v>
      </c>
      <c r="L906">
        <v>75</v>
      </c>
      <c r="M906">
        <v>19</v>
      </c>
      <c r="N906">
        <v>1</v>
      </c>
      <c r="O906">
        <v>124</v>
      </c>
      <c r="P906">
        <v>3</v>
      </c>
      <c r="Q906">
        <v>3</v>
      </c>
      <c r="R906">
        <v>0</v>
      </c>
      <c r="S906">
        <v>10</v>
      </c>
      <c r="T906">
        <v>1</v>
      </c>
      <c r="U906">
        <v>1</v>
      </c>
      <c r="V906">
        <v>0.24951300000000001</v>
      </c>
      <c r="W906">
        <v>3.5316E-2</v>
      </c>
      <c r="X906">
        <v>0.23048299999999999</v>
      </c>
      <c r="Y906">
        <v>0.153226</v>
      </c>
      <c r="Z906">
        <v>0.27881</v>
      </c>
      <c r="AA906">
        <v>0.411306</v>
      </c>
      <c r="AB906">
        <v>0.29471199999999997</v>
      </c>
      <c r="AC906">
        <v>0.69011599999999995</v>
      </c>
      <c r="AD906">
        <v>0.16179299999999999</v>
      </c>
      <c r="AE906">
        <v>2.7437900000000002</v>
      </c>
      <c r="AF906">
        <v>0.29411799999999999</v>
      </c>
      <c r="AH906">
        <v>-1.0234099999999999</v>
      </c>
      <c r="AI906">
        <v>54.979399999999998</v>
      </c>
      <c r="AJ906">
        <v>-10.572800000000001</v>
      </c>
      <c r="AK906">
        <v>87.380099999999999</v>
      </c>
      <c r="AL906">
        <v>-1.0234099999999999</v>
      </c>
      <c r="AM906">
        <v>-0.9</v>
      </c>
      <c r="AN906">
        <v>-9.1586400270462001</v>
      </c>
      <c r="AO906">
        <v>-6.8303350210189802</v>
      </c>
      <c r="AP906">
        <v>0.227747</v>
      </c>
    </row>
    <row r="907" spans="1:42" x14ac:dyDescent="0.45">
      <c r="A907" t="s">
        <v>1123</v>
      </c>
      <c r="B907" t="s">
        <v>44</v>
      </c>
      <c r="C907">
        <v>106</v>
      </c>
      <c r="D907">
        <v>461</v>
      </c>
      <c r="E907">
        <v>399</v>
      </c>
      <c r="F907">
        <v>85</v>
      </c>
      <c r="G907">
        <v>53</v>
      </c>
      <c r="H907">
        <v>19</v>
      </c>
      <c r="I907">
        <v>2</v>
      </c>
      <c r="J907">
        <v>11</v>
      </c>
      <c r="K907">
        <v>47</v>
      </c>
      <c r="L907">
        <v>49</v>
      </c>
      <c r="M907">
        <v>54</v>
      </c>
      <c r="N907">
        <v>0</v>
      </c>
      <c r="O907">
        <v>153</v>
      </c>
      <c r="P907">
        <v>3</v>
      </c>
      <c r="Q907">
        <v>4</v>
      </c>
      <c r="R907">
        <v>1</v>
      </c>
      <c r="S907">
        <v>9</v>
      </c>
      <c r="T907">
        <v>1</v>
      </c>
      <c r="U907">
        <v>1</v>
      </c>
      <c r="V907">
        <v>0.213033</v>
      </c>
      <c r="W907">
        <v>0.11713700000000001</v>
      </c>
      <c r="X907">
        <v>0.33188699999999999</v>
      </c>
      <c r="Y907">
        <v>0.352941</v>
      </c>
      <c r="Z907">
        <v>0.30869600000000003</v>
      </c>
      <c r="AA907">
        <v>0.353383</v>
      </c>
      <c r="AB907">
        <v>0.29422900000000002</v>
      </c>
      <c r="AC907">
        <v>0.66207899999999997</v>
      </c>
      <c r="AD907">
        <v>0.140351</v>
      </c>
      <c r="AE907">
        <v>3.1107499999999999</v>
      </c>
      <c r="AF907">
        <v>0.30962299999999998</v>
      </c>
      <c r="AH907">
        <v>-1.0696399999999999</v>
      </c>
      <c r="AI907">
        <v>46.925800000000002</v>
      </c>
      <c r="AJ907">
        <v>-9.2443799999999996</v>
      </c>
      <c r="AK907">
        <v>82.566699999999997</v>
      </c>
      <c r="AL907">
        <v>-1.0696399999999999</v>
      </c>
      <c r="AM907">
        <v>2.4</v>
      </c>
      <c r="AN907">
        <v>-10.699339389801001</v>
      </c>
      <c r="AO907">
        <v>-2.6815695762634202</v>
      </c>
      <c r="AP907">
        <v>0.22702900000000001</v>
      </c>
    </row>
    <row r="908" spans="1:42" x14ac:dyDescent="0.45">
      <c r="A908" t="s">
        <v>228</v>
      </c>
      <c r="B908" t="s">
        <v>153</v>
      </c>
      <c r="C908">
        <v>108</v>
      </c>
      <c r="D908">
        <v>415</v>
      </c>
      <c r="E908">
        <v>354</v>
      </c>
      <c r="F908">
        <v>84</v>
      </c>
      <c r="G908">
        <v>56</v>
      </c>
      <c r="H908">
        <v>17</v>
      </c>
      <c r="I908">
        <v>0</v>
      </c>
      <c r="J908">
        <v>11</v>
      </c>
      <c r="K908">
        <v>45</v>
      </c>
      <c r="L908">
        <v>44</v>
      </c>
      <c r="M908">
        <v>54</v>
      </c>
      <c r="N908">
        <v>1</v>
      </c>
      <c r="O908">
        <v>77</v>
      </c>
      <c r="P908">
        <v>6</v>
      </c>
      <c r="Q908">
        <v>1</v>
      </c>
      <c r="R908">
        <v>0</v>
      </c>
      <c r="S908">
        <v>7</v>
      </c>
      <c r="T908">
        <v>0</v>
      </c>
      <c r="U908">
        <v>1</v>
      </c>
      <c r="V908">
        <v>0.237288</v>
      </c>
      <c r="W908">
        <v>0.13012000000000001</v>
      </c>
      <c r="X908">
        <v>0.18554200000000001</v>
      </c>
      <c r="Y908">
        <v>0.70129900000000001</v>
      </c>
      <c r="Z908">
        <v>0.34698800000000002</v>
      </c>
      <c r="AA908">
        <v>0.37853100000000001</v>
      </c>
      <c r="AB908">
        <v>0.32330900000000001</v>
      </c>
      <c r="AC908">
        <v>0.72551900000000002</v>
      </c>
      <c r="AD908">
        <v>0.14124300000000001</v>
      </c>
      <c r="AE908">
        <v>1.3887499999999999</v>
      </c>
      <c r="AF908">
        <v>0.27340799999999998</v>
      </c>
      <c r="AH908">
        <v>-1.3081700000000001</v>
      </c>
      <c r="AI908">
        <v>52.265999999999998</v>
      </c>
      <c r="AJ908">
        <v>1.7006600000000001</v>
      </c>
      <c r="AK908">
        <v>101.489</v>
      </c>
      <c r="AL908">
        <v>-1.3081700000000001</v>
      </c>
      <c r="AM908">
        <v>-3.7</v>
      </c>
      <c r="AN908">
        <v>-0.54282432794570901</v>
      </c>
      <c r="AO908">
        <v>-11.324191808700499</v>
      </c>
      <c r="AP908">
        <v>0.226575</v>
      </c>
    </row>
    <row r="909" spans="1:42" x14ac:dyDescent="0.45">
      <c r="A909" t="s">
        <v>1124</v>
      </c>
      <c r="C909">
        <v>90</v>
      </c>
      <c r="D909">
        <v>368</v>
      </c>
      <c r="E909">
        <v>326</v>
      </c>
      <c r="F909">
        <v>69</v>
      </c>
      <c r="G909">
        <v>44</v>
      </c>
      <c r="H909">
        <v>14</v>
      </c>
      <c r="I909">
        <v>1</v>
      </c>
      <c r="J909">
        <v>10</v>
      </c>
      <c r="K909">
        <v>34</v>
      </c>
      <c r="L909">
        <v>45</v>
      </c>
      <c r="M909">
        <v>37</v>
      </c>
      <c r="N909">
        <v>0</v>
      </c>
      <c r="O909">
        <v>140</v>
      </c>
      <c r="P909">
        <v>4</v>
      </c>
      <c r="Q909">
        <v>1</v>
      </c>
      <c r="R909">
        <v>0</v>
      </c>
      <c r="S909">
        <v>13</v>
      </c>
      <c r="T909">
        <v>2</v>
      </c>
      <c r="U909">
        <v>1</v>
      </c>
      <c r="V909">
        <v>0.21165600000000001</v>
      </c>
      <c r="W909">
        <v>0.10054299999999999</v>
      </c>
      <c r="X909">
        <v>0.38043500000000002</v>
      </c>
      <c r="Y909">
        <v>0.26428600000000002</v>
      </c>
      <c r="Z909">
        <v>0.29891299999999998</v>
      </c>
      <c r="AA909">
        <v>0.35276099999999999</v>
      </c>
      <c r="AB909">
        <v>0.28942000000000001</v>
      </c>
      <c r="AC909">
        <v>0.65167399999999998</v>
      </c>
      <c r="AD909">
        <v>0.14110400000000001</v>
      </c>
      <c r="AE909">
        <v>3.0073599999999998</v>
      </c>
      <c r="AF909">
        <v>0.33333299999999999</v>
      </c>
      <c r="AH909">
        <v>-0.677014</v>
      </c>
      <c r="AI909">
        <v>35.9893</v>
      </c>
      <c r="AJ909">
        <v>-8.8493300000000001</v>
      </c>
      <c r="AK909">
        <v>78.628200000000007</v>
      </c>
      <c r="AL909">
        <v>-0.677014</v>
      </c>
      <c r="AM909">
        <v>-1.2</v>
      </c>
      <c r="AN909">
        <v>-10.4203225374221</v>
      </c>
      <c r="AO909">
        <v>0.15214574337005601</v>
      </c>
      <c r="AP909">
        <v>0.226329</v>
      </c>
    </row>
    <row r="910" spans="1:42" x14ac:dyDescent="0.45">
      <c r="A910" t="s">
        <v>1125</v>
      </c>
      <c r="C910">
        <v>80</v>
      </c>
      <c r="D910">
        <v>336</v>
      </c>
      <c r="E910">
        <v>300</v>
      </c>
      <c r="F910">
        <v>76</v>
      </c>
      <c r="G910">
        <v>53</v>
      </c>
      <c r="H910">
        <v>11</v>
      </c>
      <c r="I910">
        <v>0</v>
      </c>
      <c r="J910">
        <v>12</v>
      </c>
      <c r="K910">
        <v>41</v>
      </c>
      <c r="L910">
        <v>43</v>
      </c>
      <c r="M910">
        <v>32</v>
      </c>
      <c r="N910">
        <v>0</v>
      </c>
      <c r="O910">
        <v>90</v>
      </c>
      <c r="P910">
        <v>2</v>
      </c>
      <c r="Q910">
        <v>2</v>
      </c>
      <c r="R910">
        <v>0</v>
      </c>
      <c r="S910">
        <v>7</v>
      </c>
      <c r="T910">
        <v>1</v>
      </c>
      <c r="U910">
        <v>1</v>
      </c>
      <c r="V910">
        <v>0.25333299999999997</v>
      </c>
      <c r="W910">
        <v>9.5238100000000006E-2</v>
      </c>
      <c r="X910">
        <v>0.26785700000000001</v>
      </c>
      <c r="Y910">
        <v>0.35555599999999998</v>
      </c>
      <c r="Z910">
        <v>0.32738099999999998</v>
      </c>
      <c r="AA910">
        <v>0.41</v>
      </c>
      <c r="AB910">
        <v>0.32210100000000003</v>
      </c>
      <c r="AC910">
        <v>0.73738099999999995</v>
      </c>
      <c r="AD910">
        <v>0.156667</v>
      </c>
      <c r="AE910">
        <v>2.07437</v>
      </c>
      <c r="AF910">
        <v>0.32</v>
      </c>
      <c r="AH910">
        <v>-0.892424</v>
      </c>
      <c r="AI910">
        <v>41.979399999999998</v>
      </c>
      <c r="AJ910">
        <v>1.0397700000000001</v>
      </c>
      <c r="AK910">
        <v>100.83799999999999</v>
      </c>
      <c r="AL910">
        <v>-0.892424</v>
      </c>
      <c r="AM910">
        <v>0</v>
      </c>
      <c r="AN910">
        <v>-0.54352572560310297</v>
      </c>
      <c r="AO910">
        <v>-8.6419754028320295</v>
      </c>
      <c r="AP910">
        <v>0.225574</v>
      </c>
    </row>
    <row r="911" spans="1:42" x14ac:dyDescent="0.45">
      <c r="A911" t="s">
        <v>1126</v>
      </c>
      <c r="B911" t="s">
        <v>32</v>
      </c>
      <c r="C911">
        <v>82</v>
      </c>
      <c r="D911">
        <v>362</v>
      </c>
      <c r="E911">
        <v>321</v>
      </c>
      <c r="F911">
        <v>72</v>
      </c>
      <c r="G911">
        <v>45</v>
      </c>
      <c r="H911">
        <v>17</v>
      </c>
      <c r="I911">
        <v>1</v>
      </c>
      <c r="J911">
        <v>9</v>
      </c>
      <c r="K911">
        <v>36</v>
      </c>
      <c r="L911">
        <v>46</v>
      </c>
      <c r="M911">
        <v>26</v>
      </c>
      <c r="N911">
        <v>0</v>
      </c>
      <c r="O911">
        <v>92</v>
      </c>
      <c r="P911">
        <v>13</v>
      </c>
      <c r="Q911">
        <v>2</v>
      </c>
      <c r="R911">
        <v>0</v>
      </c>
      <c r="S911">
        <v>15</v>
      </c>
      <c r="T911">
        <v>5</v>
      </c>
      <c r="U911">
        <v>1</v>
      </c>
      <c r="V911">
        <v>0.224299</v>
      </c>
      <c r="W911">
        <v>7.1823200000000004E-2</v>
      </c>
      <c r="X911">
        <v>0.25414399999999998</v>
      </c>
      <c r="Y911">
        <v>0.282609</v>
      </c>
      <c r="Z911">
        <v>0.30663000000000001</v>
      </c>
      <c r="AA911">
        <v>0.36760100000000001</v>
      </c>
      <c r="AB911">
        <v>0.29832999999999998</v>
      </c>
      <c r="AC911">
        <v>0.67423100000000002</v>
      </c>
      <c r="AD911">
        <v>0.14330200000000001</v>
      </c>
      <c r="AE911">
        <v>4.3898999999999999</v>
      </c>
      <c r="AF911">
        <v>0.28378399999999998</v>
      </c>
      <c r="AH911">
        <v>-6.9308400000000006E-2</v>
      </c>
      <c r="AI911">
        <v>38.081200000000003</v>
      </c>
      <c r="AJ911">
        <v>-6.02637</v>
      </c>
      <c r="AK911">
        <v>92.107500000000002</v>
      </c>
      <c r="AL911">
        <v>-6.9308400000000006E-2</v>
      </c>
      <c r="AM911">
        <v>0.1</v>
      </c>
      <c r="AN911">
        <v>-3.4927131086587901</v>
      </c>
      <c r="AO911">
        <v>-6.5504998192191097</v>
      </c>
      <c r="AP911">
        <v>0.22455700000000001</v>
      </c>
    </row>
    <row r="912" spans="1:42" x14ac:dyDescent="0.45">
      <c r="A912" t="s">
        <v>1127</v>
      </c>
      <c r="C912">
        <v>95</v>
      </c>
      <c r="D912">
        <v>347</v>
      </c>
      <c r="E912">
        <v>321</v>
      </c>
      <c r="F912">
        <v>93</v>
      </c>
      <c r="G912">
        <v>72</v>
      </c>
      <c r="H912">
        <v>16</v>
      </c>
      <c r="I912">
        <v>2</v>
      </c>
      <c r="J912">
        <v>3</v>
      </c>
      <c r="K912">
        <v>38</v>
      </c>
      <c r="L912">
        <v>33</v>
      </c>
      <c r="M912">
        <v>18</v>
      </c>
      <c r="N912">
        <v>0</v>
      </c>
      <c r="O912">
        <v>55</v>
      </c>
      <c r="P912">
        <v>3</v>
      </c>
      <c r="Q912">
        <v>3</v>
      </c>
      <c r="R912">
        <v>2</v>
      </c>
      <c r="S912">
        <v>10</v>
      </c>
      <c r="T912">
        <v>3</v>
      </c>
      <c r="U912">
        <v>3</v>
      </c>
      <c r="V912">
        <v>0.28971999999999998</v>
      </c>
      <c r="W912">
        <v>5.1873200000000001E-2</v>
      </c>
      <c r="X912">
        <v>0.158501</v>
      </c>
      <c r="Y912">
        <v>0.32727299999999998</v>
      </c>
      <c r="Z912">
        <v>0.33043499999999998</v>
      </c>
      <c r="AA912">
        <v>0.38006200000000001</v>
      </c>
      <c r="AB912">
        <v>0.311006</v>
      </c>
      <c r="AC912">
        <v>0.71049700000000005</v>
      </c>
      <c r="AD912">
        <v>9.0342699999999998E-2</v>
      </c>
      <c r="AE912">
        <v>3.6787100000000001</v>
      </c>
      <c r="AF912">
        <v>0.33834599999999998</v>
      </c>
      <c r="AH912">
        <v>-1.3828100000000001</v>
      </c>
      <c r="AI912">
        <v>40.156399999999998</v>
      </c>
      <c r="AJ912">
        <v>-2.1235300000000001</v>
      </c>
      <c r="AK912">
        <v>78.677099999999996</v>
      </c>
      <c r="AL912">
        <v>-1.3828100000000001</v>
      </c>
      <c r="AM912">
        <v>-0.3</v>
      </c>
      <c r="AN912">
        <v>-10.549099922180099</v>
      </c>
      <c r="AO912">
        <v>0.97498530149459794</v>
      </c>
      <c r="AP912">
        <v>0.224194</v>
      </c>
    </row>
    <row r="913" spans="1:42" x14ac:dyDescent="0.45">
      <c r="A913" t="s">
        <v>1128</v>
      </c>
      <c r="B913" t="s">
        <v>32</v>
      </c>
      <c r="C913">
        <v>110</v>
      </c>
      <c r="D913">
        <v>450</v>
      </c>
      <c r="E913">
        <v>401</v>
      </c>
      <c r="F913">
        <v>93</v>
      </c>
      <c r="G913">
        <v>67</v>
      </c>
      <c r="H913">
        <v>16</v>
      </c>
      <c r="I913">
        <v>1</v>
      </c>
      <c r="J913">
        <v>9</v>
      </c>
      <c r="K913">
        <v>51</v>
      </c>
      <c r="L913">
        <v>48</v>
      </c>
      <c r="M913">
        <v>36</v>
      </c>
      <c r="N913">
        <v>0</v>
      </c>
      <c r="O913">
        <v>101</v>
      </c>
      <c r="P913">
        <v>10</v>
      </c>
      <c r="Q913">
        <v>2</v>
      </c>
      <c r="R913">
        <v>1</v>
      </c>
      <c r="S913">
        <v>10</v>
      </c>
      <c r="T913">
        <v>5</v>
      </c>
      <c r="U913">
        <v>3</v>
      </c>
      <c r="V913">
        <v>0.23191999999999999</v>
      </c>
      <c r="W913">
        <v>0.08</v>
      </c>
      <c r="X913">
        <v>0.224444</v>
      </c>
      <c r="Y913">
        <v>0.35643599999999998</v>
      </c>
      <c r="Z913">
        <v>0.30957699999999999</v>
      </c>
      <c r="AA913">
        <v>0.34414</v>
      </c>
      <c r="AB913">
        <v>0.29164499999999999</v>
      </c>
      <c r="AC913">
        <v>0.65371699999999999</v>
      </c>
      <c r="AD913">
        <v>0.112219</v>
      </c>
      <c r="AE913">
        <v>3.7936800000000002</v>
      </c>
      <c r="AF913">
        <v>0.28668900000000003</v>
      </c>
      <c r="AH913">
        <v>-1.1369100000000001</v>
      </c>
      <c r="AI913">
        <v>44.8401</v>
      </c>
      <c r="AJ913">
        <v>-9.98977</v>
      </c>
      <c r="AK913">
        <v>87.473799999999997</v>
      </c>
      <c r="AL913">
        <v>-1.1369100000000001</v>
      </c>
      <c r="AM913">
        <v>-0.2</v>
      </c>
      <c r="AN913">
        <v>-7.8909533023834202</v>
      </c>
      <c r="AO913">
        <v>-5.1603176146745602</v>
      </c>
      <c r="AP913">
        <v>0.22264500000000001</v>
      </c>
    </row>
    <row r="914" spans="1:42" x14ac:dyDescent="0.45">
      <c r="A914" t="s">
        <v>1129</v>
      </c>
      <c r="B914" t="s">
        <v>28</v>
      </c>
      <c r="C914">
        <v>96</v>
      </c>
      <c r="D914">
        <v>343</v>
      </c>
      <c r="E914">
        <v>309</v>
      </c>
      <c r="F914">
        <v>62</v>
      </c>
      <c r="G914">
        <v>37</v>
      </c>
      <c r="H914">
        <v>13</v>
      </c>
      <c r="I914">
        <v>2</v>
      </c>
      <c r="J914">
        <v>10</v>
      </c>
      <c r="K914">
        <v>36</v>
      </c>
      <c r="L914">
        <v>40</v>
      </c>
      <c r="M914">
        <v>30</v>
      </c>
      <c r="N914">
        <v>1</v>
      </c>
      <c r="O914">
        <v>118</v>
      </c>
      <c r="P914">
        <v>2</v>
      </c>
      <c r="Q914">
        <v>1</v>
      </c>
      <c r="R914">
        <v>1</v>
      </c>
      <c r="S914">
        <v>3</v>
      </c>
      <c r="T914">
        <v>3</v>
      </c>
      <c r="U914">
        <v>3</v>
      </c>
      <c r="V914">
        <v>0.20064699999999999</v>
      </c>
      <c r="W914">
        <v>8.7463600000000002E-2</v>
      </c>
      <c r="X914">
        <v>0.34402300000000002</v>
      </c>
      <c r="Y914">
        <v>0.25423699999999999</v>
      </c>
      <c r="Z914">
        <v>0.27485399999999999</v>
      </c>
      <c r="AA914">
        <v>0.35275099999999998</v>
      </c>
      <c r="AB914">
        <v>0.274588</v>
      </c>
      <c r="AC914">
        <v>0.62760499999999997</v>
      </c>
      <c r="AD914">
        <v>0.15210399999999999</v>
      </c>
      <c r="AE914">
        <v>4.2825699999999998</v>
      </c>
      <c r="AF914">
        <v>0.28571400000000002</v>
      </c>
      <c r="AH914">
        <v>-1.19018</v>
      </c>
      <c r="AI914">
        <v>29.319400000000002</v>
      </c>
      <c r="AJ914">
        <v>-12.473100000000001</v>
      </c>
      <c r="AK914">
        <v>71.5916</v>
      </c>
      <c r="AL914">
        <v>-1.19018</v>
      </c>
      <c r="AM914">
        <v>0</v>
      </c>
      <c r="AN914">
        <v>-13.261619448661801</v>
      </c>
      <c r="AO914">
        <v>3.7808642387390101</v>
      </c>
      <c r="AP914">
        <v>0.219914</v>
      </c>
    </row>
    <row r="915" spans="1:42" x14ac:dyDescent="0.45">
      <c r="A915" t="s">
        <v>1130</v>
      </c>
      <c r="B915" t="s">
        <v>184</v>
      </c>
      <c r="C915">
        <v>112</v>
      </c>
      <c r="D915">
        <v>364</v>
      </c>
      <c r="E915">
        <v>327</v>
      </c>
      <c r="F915">
        <v>72</v>
      </c>
      <c r="G915">
        <v>40</v>
      </c>
      <c r="H915">
        <v>14</v>
      </c>
      <c r="I915">
        <v>3</v>
      </c>
      <c r="J915">
        <v>15</v>
      </c>
      <c r="K915">
        <v>48</v>
      </c>
      <c r="L915">
        <v>43</v>
      </c>
      <c r="M915">
        <v>34</v>
      </c>
      <c r="N915">
        <v>1</v>
      </c>
      <c r="O915">
        <v>119</v>
      </c>
      <c r="P915">
        <v>2</v>
      </c>
      <c r="Q915">
        <v>1</v>
      </c>
      <c r="R915">
        <v>0</v>
      </c>
      <c r="S915">
        <v>3</v>
      </c>
      <c r="T915">
        <v>9</v>
      </c>
      <c r="U915">
        <v>1</v>
      </c>
      <c r="V915">
        <v>0.22018299999999999</v>
      </c>
      <c r="W915">
        <v>9.3406600000000006E-2</v>
      </c>
      <c r="X915">
        <v>0.32692300000000002</v>
      </c>
      <c r="Y915">
        <v>0.28571400000000002</v>
      </c>
      <c r="Z915">
        <v>0.29670299999999999</v>
      </c>
      <c r="AA915">
        <v>0.41896</v>
      </c>
      <c r="AB915">
        <v>0.30826199999999998</v>
      </c>
      <c r="AC915">
        <v>0.71566399999999997</v>
      </c>
      <c r="AD915">
        <v>0.19877700000000001</v>
      </c>
      <c r="AE915">
        <v>6.5017500000000004</v>
      </c>
      <c r="AF915">
        <v>0.29381400000000002</v>
      </c>
      <c r="AH915">
        <v>0.80003800000000003</v>
      </c>
      <c r="AI915">
        <v>41.2941</v>
      </c>
      <c r="AJ915">
        <v>-3.05722</v>
      </c>
      <c r="AK915">
        <v>76.837299999999999</v>
      </c>
      <c r="AL915">
        <v>0.80003800000000003</v>
      </c>
      <c r="AM915">
        <v>-1.9</v>
      </c>
      <c r="AN915">
        <v>-9.6449810862541199</v>
      </c>
      <c r="AO915">
        <v>-0.56255137920379605</v>
      </c>
      <c r="AP915">
        <v>0.21878700000000001</v>
      </c>
    </row>
    <row r="916" spans="1:42" x14ac:dyDescent="0.45">
      <c r="A916" t="s">
        <v>1131</v>
      </c>
      <c r="B916" t="s">
        <v>56</v>
      </c>
      <c r="C916">
        <v>126</v>
      </c>
      <c r="D916">
        <v>513</v>
      </c>
      <c r="E916">
        <v>448</v>
      </c>
      <c r="F916">
        <v>102</v>
      </c>
      <c r="G916">
        <v>59</v>
      </c>
      <c r="H916">
        <v>23</v>
      </c>
      <c r="I916">
        <v>4</v>
      </c>
      <c r="J916">
        <v>16</v>
      </c>
      <c r="K916">
        <v>60</v>
      </c>
      <c r="L916">
        <v>62</v>
      </c>
      <c r="M916">
        <v>52</v>
      </c>
      <c r="N916">
        <v>1</v>
      </c>
      <c r="O916">
        <v>176</v>
      </c>
      <c r="P916">
        <v>8</v>
      </c>
      <c r="Q916">
        <v>5</v>
      </c>
      <c r="R916">
        <v>0</v>
      </c>
      <c r="S916">
        <v>6</v>
      </c>
      <c r="T916">
        <v>3</v>
      </c>
      <c r="U916">
        <v>2</v>
      </c>
      <c r="V916">
        <v>0.22767899999999999</v>
      </c>
      <c r="W916">
        <v>0.101365</v>
      </c>
      <c r="X916">
        <v>0.34308</v>
      </c>
      <c r="Y916">
        <v>0.29545500000000002</v>
      </c>
      <c r="Z916">
        <v>0.31578899999999999</v>
      </c>
      <c r="AA916">
        <v>0.40401799999999999</v>
      </c>
      <c r="AB916">
        <v>0.31311800000000001</v>
      </c>
      <c r="AC916">
        <v>0.71980699999999997</v>
      </c>
      <c r="AD916">
        <v>0.176339</v>
      </c>
      <c r="AE916">
        <v>4.4087500000000004</v>
      </c>
      <c r="AF916">
        <v>0.32950200000000002</v>
      </c>
      <c r="AH916">
        <v>-1.1533599999999999</v>
      </c>
      <c r="AI916">
        <v>60.266300000000001</v>
      </c>
      <c r="AJ916">
        <v>-2.2397399999999998</v>
      </c>
      <c r="AK916">
        <v>93.892799999999994</v>
      </c>
      <c r="AL916">
        <v>-1.1533599999999999</v>
      </c>
      <c r="AM916">
        <v>-0.9</v>
      </c>
      <c r="AN916">
        <v>-4.9073292016982997</v>
      </c>
      <c r="AO916">
        <v>-10.3246034383773</v>
      </c>
      <c r="AP916">
        <v>0.21856600000000001</v>
      </c>
    </row>
    <row r="917" spans="1:42" x14ac:dyDescent="0.45">
      <c r="A917" t="s">
        <v>1132</v>
      </c>
      <c r="B917" t="s">
        <v>74</v>
      </c>
      <c r="C917">
        <v>79</v>
      </c>
      <c r="D917">
        <v>286</v>
      </c>
      <c r="E917">
        <v>264</v>
      </c>
      <c r="F917">
        <v>64</v>
      </c>
      <c r="G917">
        <v>44</v>
      </c>
      <c r="H917">
        <v>11</v>
      </c>
      <c r="I917">
        <v>1</v>
      </c>
      <c r="J917">
        <v>8</v>
      </c>
      <c r="K917">
        <v>32</v>
      </c>
      <c r="L917">
        <v>32</v>
      </c>
      <c r="M917">
        <v>19</v>
      </c>
      <c r="N917">
        <v>1</v>
      </c>
      <c r="O917">
        <v>74</v>
      </c>
      <c r="P917">
        <v>1</v>
      </c>
      <c r="Q917">
        <v>2</v>
      </c>
      <c r="R917">
        <v>0</v>
      </c>
      <c r="S917">
        <v>11</v>
      </c>
      <c r="T917">
        <v>8</v>
      </c>
      <c r="U917">
        <v>3</v>
      </c>
      <c r="V917">
        <v>0.242424</v>
      </c>
      <c r="W917">
        <v>6.6433599999999995E-2</v>
      </c>
      <c r="X917">
        <v>0.258741</v>
      </c>
      <c r="Y917">
        <v>0.25675700000000001</v>
      </c>
      <c r="Z917">
        <v>0.29370600000000002</v>
      </c>
      <c r="AA917">
        <v>0.38257600000000003</v>
      </c>
      <c r="AB917">
        <v>0.29251500000000002</v>
      </c>
      <c r="AC917">
        <v>0.67628200000000005</v>
      </c>
      <c r="AD917">
        <v>0.140152</v>
      </c>
      <c r="AE917">
        <v>4.90611</v>
      </c>
      <c r="AF917">
        <v>0.30434800000000001</v>
      </c>
      <c r="AH917">
        <v>-0.15165699999999999</v>
      </c>
      <c r="AI917">
        <v>28.705200000000001</v>
      </c>
      <c r="AJ917">
        <v>-6.1422299999999996</v>
      </c>
      <c r="AK917">
        <v>76.121099999999998</v>
      </c>
      <c r="AL917">
        <v>-0.15165699999999999</v>
      </c>
      <c r="AM917">
        <v>-2.1</v>
      </c>
      <c r="AN917">
        <v>-8.6122157871723104</v>
      </c>
      <c r="AO917">
        <v>1.0525574684143</v>
      </c>
      <c r="AP917">
        <v>0.21782799999999999</v>
      </c>
    </row>
    <row r="918" spans="1:42" x14ac:dyDescent="0.45">
      <c r="A918" t="s">
        <v>1133</v>
      </c>
      <c r="C918">
        <v>79</v>
      </c>
      <c r="D918">
        <v>304</v>
      </c>
      <c r="E918">
        <v>280</v>
      </c>
      <c r="F918">
        <v>65</v>
      </c>
      <c r="G918">
        <v>45</v>
      </c>
      <c r="H918">
        <v>13</v>
      </c>
      <c r="I918">
        <v>0</v>
      </c>
      <c r="J918">
        <v>7</v>
      </c>
      <c r="K918">
        <v>30</v>
      </c>
      <c r="L918">
        <v>31</v>
      </c>
      <c r="M918">
        <v>21</v>
      </c>
      <c r="N918">
        <v>0</v>
      </c>
      <c r="O918">
        <v>76</v>
      </c>
      <c r="P918">
        <v>1</v>
      </c>
      <c r="Q918">
        <v>2</v>
      </c>
      <c r="R918">
        <v>0</v>
      </c>
      <c r="S918">
        <v>6</v>
      </c>
      <c r="T918">
        <v>3</v>
      </c>
      <c r="U918">
        <v>1</v>
      </c>
      <c r="V918">
        <v>0.23214299999999999</v>
      </c>
      <c r="W918">
        <v>6.9078899999999999E-2</v>
      </c>
      <c r="X918">
        <v>0.25</v>
      </c>
      <c r="Y918">
        <v>0.27631600000000001</v>
      </c>
      <c r="Z918">
        <v>0.28618399999999999</v>
      </c>
      <c r="AA918">
        <v>0.35357100000000002</v>
      </c>
      <c r="AB918">
        <v>0.28043299999999999</v>
      </c>
      <c r="AC918">
        <v>0.63975599999999999</v>
      </c>
      <c r="AD918">
        <v>0.121429</v>
      </c>
      <c r="AE918">
        <v>3.06854</v>
      </c>
      <c r="AF918">
        <v>0.29145700000000002</v>
      </c>
      <c r="AH918">
        <v>-0.33832099999999998</v>
      </c>
      <c r="AI918">
        <v>27.461400000000001</v>
      </c>
      <c r="AJ918">
        <v>-9.5792300000000008</v>
      </c>
      <c r="AK918">
        <v>79.7029</v>
      </c>
      <c r="AL918">
        <v>-0.33832099999999998</v>
      </c>
      <c r="AM918">
        <v>-6</v>
      </c>
      <c r="AN918">
        <v>-7.73163425922393</v>
      </c>
      <c r="AO918">
        <v>-0.41505002975463801</v>
      </c>
      <c r="AP918">
        <v>0.21723700000000001</v>
      </c>
    </row>
    <row r="919" spans="1:42" x14ac:dyDescent="0.45">
      <c r="A919" t="s">
        <v>1134</v>
      </c>
      <c r="B919" t="s">
        <v>32</v>
      </c>
      <c r="C919">
        <v>98</v>
      </c>
      <c r="D919">
        <v>352</v>
      </c>
      <c r="E919">
        <v>322</v>
      </c>
      <c r="F919">
        <v>75</v>
      </c>
      <c r="G919">
        <v>50</v>
      </c>
      <c r="H919">
        <v>15</v>
      </c>
      <c r="I919">
        <v>4</v>
      </c>
      <c r="J919">
        <v>6</v>
      </c>
      <c r="K919">
        <v>42</v>
      </c>
      <c r="L919">
        <v>40</v>
      </c>
      <c r="M919">
        <v>22</v>
      </c>
      <c r="N919">
        <v>0</v>
      </c>
      <c r="O919">
        <v>93</v>
      </c>
      <c r="P919">
        <v>6</v>
      </c>
      <c r="Q919">
        <v>1</v>
      </c>
      <c r="R919">
        <v>1</v>
      </c>
      <c r="S919">
        <v>7</v>
      </c>
      <c r="T919">
        <v>12</v>
      </c>
      <c r="U919">
        <v>4</v>
      </c>
      <c r="V919">
        <v>0.23291899999999999</v>
      </c>
      <c r="W919">
        <v>6.25E-2</v>
      </c>
      <c r="X919">
        <v>0.26420500000000002</v>
      </c>
      <c r="Y919">
        <v>0.23655899999999999</v>
      </c>
      <c r="Z919">
        <v>0.29344700000000001</v>
      </c>
      <c r="AA919">
        <v>0.36024800000000001</v>
      </c>
      <c r="AB919">
        <v>0.28703499999999998</v>
      </c>
      <c r="AC919">
        <v>0.65369600000000005</v>
      </c>
      <c r="AD919">
        <v>0.127329</v>
      </c>
      <c r="AE919">
        <v>6.9528699999999999</v>
      </c>
      <c r="AF919">
        <v>0.30803599999999998</v>
      </c>
      <c r="AH919">
        <v>0.11068799999999999</v>
      </c>
      <c r="AI919">
        <v>33.7273</v>
      </c>
      <c r="AJ919">
        <v>-9.1618600000000008</v>
      </c>
      <c r="AK919">
        <v>78.077600000000004</v>
      </c>
      <c r="AL919">
        <v>0.11068799999999999</v>
      </c>
      <c r="AM919">
        <v>3.2</v>
      </c>
      <c r="AN919">
        <v>-9.1354932710528303</v>
      </c>
      <c r="AO919">
        <v>-0.680070400238037</v>
      </c>
      <c r="AP919">
        <v>0.213389</v>
      </c>
    </row>
    <row r="920" spans="1:42" x14ac:dyDescent="0.45">
      <c r="A920" t="s">
        <v>1135</v>
      </c>
      <c r="C920">
        <v>120</v>
      </c>
      <c r="D920">
        <v>466</v>
      </c>
      <c r="E920">
        <v>438</v>
      </c>
      <c r="F920">
        <v>108</v>
      </c>
      <c r="G920">
        <v>75</v>
      </c>
      <c r="H920">
        <v>20</v>
      </c>
      <c r="I920">
        <v>2</v>
      </c>
      <c r="J920">
        <v>11</v>
      </c>
      <c r="K920">
        <v>52</v>
      </c>
      <c r="L920">
        <v>55</v>
      </c>
      <c r="M920">
        <v>22</v>
      </c>
      <c r="N920">
        <v>0</v>
      </c>
      <c r="O920">
        <v>114</v>
      </c>
      <c r="P920">
        <v>3</v>
      </c>
      <c r="Q920">
        <v>3</v>
      </c>
      <c r="R920">
        <v>0</v>
      </c>
      <c r="S920">
        <v>10</v>
      </c>
      <c r="T920">
        <v>4</v>
      </c>
      <c r="U920">
        <v>2</v>
      </c>
      <c r="V920">
        <v>0.24657499999999999</v>
      </c>
      <c r="W920">
        <v>4.7210299999999997E-2</v>
      </c>
      <c r="X920">
        <v>0.24463499999999999</v>
      </c>
      <c r="Y920">
        <v>0.19298199999999999</v>
      </c>
      <c r="Z920">
        <v>0.285408</v>
      </c>
      <c r="AA920">
        <v>0.37671199999999999</v>
      </c>
      <c r="AB920">
        <v>0.28698699999999999</v>
      </c>
      <c r="AC920">
        <v>0.66212000000000004</v>
      </c>
      <c r="AD920">
        <v>0.130137</v>
      </c>
      <c r="AE920">
        <v>4.1840200000000003</v>
      </c>
      <c r="AF920">
        <v>0.30696200000000001</v>
      </c>
      <c r="AH920">
        <v>-0.81466799999999995</v>
      </c>
      <c r="AI920">
        <v>44.631999999999998</v>
      </c>
      <c r="AJ920">
        <v>-12.147399999999999</v>
      </c>
      <c r="AK920">
        <v>78.963499999999996</v>
      </c>
      <c r="AL920">
        <v>-0.81466799999999995</v>
      </c>
      <c r="AM920">
        <v>4</v>
      </c>
      <c r="AN920">
        <v>-12.5607411861419</v>
      </c>
      <c r="AO920">
        <v>-1.1366844177246</v>
      </c>
      <c r="AP920">
        <v>0.21240100000000001</v>
      </c>
    </row>
    <row r="921" spans="1:42" x14ac:dyDescent="0.45">
      <c r="A921" t="s">
        <v>1136</v>
      </c>
      <c r="B921" t="s">
        <v>56</v>
      </c>
      <c r="C921">
        <v>118</v>
      </c>
      <c r="D921">
        <v>515</v>
      </c>
      <c r="E921">
        <v>466</v>
      </c>
      <c r="F921">
        <v>113</v>
      </c>
      <c r="G921">
        <v>79</v>
      </c>
      <c r="H921">
        <v>24</v>
      </c>
      <c r="I921">
        <v>4</v>
      </c>
      <c r="J921">
        <v>6</v>
      </c>
      <c r="K921">
        <v>56</v>
      </c>
      <c r="L921">
        <v>55</v>
      </c>
      <c r="M921">
        <v>36</v>
      </c>
      <c r="N921">
        <v>0</v>
      </c>
      <c r="O921">
        <v>114</v>
      </c>
      <c r="P921">
        <v>9</v>
      </c>
      <c r="Q921">
        <v>3</v>
      </c>
      <c r="R921">
        <v>1</v>
      </c>
      <c r="S921">
        <v>7</v>
      </c>
      <c r="T921">
        <v>11</v>
      </c>
      <c r="U921">
        <v>4</v>
      </c>
      <c r="V921">
        <v>0.24248900000000001</v>
      </c>
      <c r="W921">
        <v>6.9902900000000004E-2</v>
      </c>
      <c r="X921">
        <v>0.221359</v>
      </c>
      <c r="Y921">
        <v>0.31578899999999999</v>
      </c>
      <c r="Z921">
        <v>0.30739300000000003</v>
      </c>
      <c r="AA921">
        <v>0.34978500000000001</v>
      </c>
      <c r="AB921">
        <v>0.290773</v>
      </c>
      <c r="AC921">
        <v>0.65717800000000004</v>
      </c>
      <c r="AD921">
        <v>0.107296</v>
      </c>
      <c r="AE921">
        <v>5.5810199999999996</v>
      </c>
      <c r="AF921">
        <v>0.30658999999999997</v>
      </c>
      <c r="AH921">
        <v>-0.443747</v>
      </c>
      <c r="AI921">
        <v>50.944200000000002</v>
      </c>
      <c r="AJ921">
        <v>-11.8056</v>
      </c>
      <c r="AK921">
        <v>78.405100000000004</v>
      </c>
      <c r="AL921">
        <v>-0.443747</v>
      </c>
      <c r="AM921">
        <v>-3.5</v>
      </c>
      <c r="AN921">
        <v>-13.769461572170201</v>
      </c>
      <c r="AO921">
        <v>-1.6077307462692201</v>
      </c>
      <c r="AP921">
        <v>0.21085499999999999</v>
      </c>
    </row>
    <row r="922" spans="1:42" x14ac:dyDescent="0.45">
      <c r="A922" t="s">
        <v>180</v>
      </c>
      <c r="B922" t="s">
        <v>30</v>
      </c>
      <c r="C922">
        <v>133</v>
      </c>
      <c r="D922">
        <v>514</v>
      </c>
      <c r="E922">
        <v>450</v>
      </c>
      <c r="F922">
        <v>106</v>
      </c>
      <c r="G922">
        <v>70</v>
      </c>
      <c r="H922">
        <v>25</v>
      </c>
      <c r="I922">
        <v>1</v>
      </c>
      <c r="J922">
        <v>10</v>
      </c>
      <c r="K922">
        <v>59</v>
      </c>
      <c r="L922">
        <v>49</v>
      </c>
      <c r="M922">
        <v>53</v>
      </c>
      <c r="N922">
        <v>0</v>
      </c>
      <c r="O922">
        <v>89</v>
      </c>
      <c r="P922">
        <v>6</v>
      </c>
      <c r="Q922">
        <v>4</v>
      </c>
      <c r="R922">
        <v>1</v>
      </c>
      <c r="S922">
        <v>11</v>
      </c>
      <c r="T922">
        <v>4</v>
      </c>
      <c r="U922">
        <v>1</v>
      </c>
      <c r="V922">
        <v>0.23555599999999999</v>
      </c>
      <c r="W922">
        <v>0.103113</v>
      </c>
      <c r="X922">
        <v>0.173152</v>
      </c>
      <c r="Y922">
        <v>0.59550599999999998</v>
      </c>
      <c r="Z922">
        <v>0.32163700000000001</v>
      </c>
      <c r="AA922">
        <v>0.36222199999999999</v>
      </c>
      <c r="AB922">
        <v>0.30354799999999998</v>
      </c>
      <c r="AC922">
        <v>0.68386000000000002</v>
      </c>
      <c r="AD922">
        <v>0.126667</v>
      </c>
      <c r="AE922">
        <v>3.6377100000000002</v>
      </c>
      <c r="AF922">
        <v>0.27042300000000002</v>
      </c>
      <c r="AH922">
        <v>-0.616039</v>
      </c>
      <c r="AI922">
        <v>56.298900000000003</v>
      </c>
      <c r="AJ922">
        <v>-6.3290600000000001</v>
      </c>
      <c r="AK922">
        <v>93.845399999999998</v>
      </c>
      <c r="AL922">
        <v>-0.616039</v>
      </c>
      <c r="AM922">
        <v>-5.2</v>
      </c>
      <c r="AN922">
        <v>-4.53511542081832</v>
      </c>
      <c r="AO922">
        <v>-10.865784645080501</v>
      </c>
      <c r="AP922">
        <v>0.21052799999999999</v>
      </c>
    </row>
    <row r="923" spans="1:42" x14ac:dyDescent="0.45">
      <c r="A923" t="s">
        <v>1137</v>
      </c>
      <c r="B923" t="s">
        <v>34</v>
      </c>
      <c r="C923">
        <v>105</v>
      </c>
      <c r="D923">
        <v>414</v>
      </c>
      <c r="E923">
        <v>360</v>
      </c>
      <c r="F923">
        <v>72</v>
      </c>
      <c r="G923">
        <v>51</v>
      </c>
      <c r="H923">
        <v>15</v>
      </c>
      <c r="I923">
        <v>2</v>
      </c>
      <c r="J923">
        <v>4</v>
      </c>
      <c r="K923">
        <v>43</v>
      </c>
      <c r="L923">
        <v>36</v>
      </c>
      <c r="M923">
        <v>42</v>
      </c>
      <c r="N923">
        <v>0</v>
      </c>
      <c r="O923">
        <v>128</v>
      </c>
      <c r="P923">
        <v>7</v>
      </c>
      <c r="Q923">
        <v>2</v>
      </c>
      <c r="R923">
        <v>3</v>
      </c>
      <c r="S923">
        <v>4</v>
      </c>
      <c r="T923">
        <v>7</v>
      </c>
      <c r="U923">
        <v>3</v>
      </c>
      <c r="V923">
        <v>0.2</v>
      </c>
      <c r="W923">
        <v>0.101449</v>
      </c>
      <c r="X923">
        <v>0.30917899999999998</v>
      </c>
      <c r="Y923">
        <v>0.328125</v>
      </c>
      <c r="Z923">
        <v>0.294404</v>
      </c>
      <c r="AA923">
        <v>0.286111</v>
      </c>
      <c r="AB923">
        <v>0.26552300000000001</v>
      </c>
      <c r="AC923">
        <v>0.580515</v>
      </c>
      <c r="AD923">
        <v>8.6111099999999996E-2</v>
      </c>
      <c r="AE923">
        <v>5.0700200000000004</v>
      </c>
      <c r="AF923">
        <v>0.29565200000000003</v>
      </c>
      <c r="AH923">
        <v>-0.63674600000000003</v>
      </c>
      <c r="AI923">
        <v>32.271500000000003</v>
      </c>
      <c r="AJ923">
        <v>-18.172000000000001</v>
      </c>
      <c r="AK923">
        <v>67.386300000000006</v>
      </c>
      <c r="AL923">
        <v>-0.63674600000000003</v>
      </c>
      <c r="AM923">
        <v>0.3</v>
      </c>
      <c r="AN923">
        <v>-16.815070211887299</v>
      </c>
      <c r="AO923">
        <v>4.8634923100471497</v>
      </c>
      <c r="AP923">
        <v>0.21037600000000001</v>
      </c>
    </row>
    <row r="924" spans="1:42" x14ac:dyDescent="0.45">
      <c r="A924" t="s">
        <v>1138</v>
      </c>
      <c r="B924" t="s">
        <v>23</v>
      </c>
      <c r="C924">
        <v>97</v>
      </c>
      <c r="D924">
        <v>430</v>
      </c>
      <c r="E924">
        <v>385</v>
      </c>
      <c r="F924">
        <v>92</v>
      </c>
      <c r="G924">
        <v>70</v>
      </c>
      <c r="H924">
        <v>17</v>
      </c>
      <c r="I924">
        <v>3</v>
      </c>
      <c r="J924">
        <v>2</v>
      </c>
      <c r="K924">
        <v>56</v>
      </c>
      <c r="L924">
        <v>38</v>
      </c>
      <c r="M924">
        <v>38</v>
      </c>
      <c r="N924">
        <v>1</v>
      </c>
      <c r="O924">
        <v>105</v>
      </c>
      <c r="P924">
        <v>4</v>
      </c>
      <c r="Q924">
        <v>3</v>
      </c>
      <c r="R924">
        <v>0</v>
      </c>
      <c r="S924">
        <v>6</v>
      </c>
      <c r="T924">
        <v>13</v>
      </c>
      <c r="U924">
        <v>4</v>
      </c>
      <c r="V924">
        <v>0.23896100000000001</v>
      </c>
      <c r="W924">
        <v>8.8372099999999995E-2</v>
      </c>
      <c r="X924">
        <v>0.24418599999999999</v>
      </c>
      <c r="Y924">
        <v>0.36190499999999998</v>
      </c>
      <c r="Z924">
        <v>0.31162800000000002</v>
      </c>
      <c r="AA924">
        <v>0.31428600000000001</v>
      </c>
      <c r="AB924">
        <v>0.280393</v>
      </c>
      <c r="AC924">
        <v>0.62591399999999997</v>
      </c>
      <c r="AD924">
        <v>7.5324699999999994E-2</v>
      </c>
      <c r="AE924">
        <v>6.3692399999999996</v>
      </c>
      <c r="AF924">
        <v>0.32028499999999999</v>
      </c>
      <c r="AH924">
        <v>5.64191E-2</v>
      </c>
      <c r="AI924">
        <v>38.8292</v>
      </c>
      <c r="AJ924">
        <v>-13.563800000000001</v>
      </c>
      <c r="AK924">
        <v>71.692599999999999</v>
      </c>
      <c r="AL924">
        <v>5.64191E-2</v>
      </c>
      <c r="AM924">
        <v>0.9</v>
      </c>
      <c r="AN924">
        <v>-15.023071520030401</v>
      </c>
      <c r="AO924">
        <v>2.4799529314041102</v>
      </c>
      <c r="AP924">
        <v>0.210117</v>
      </c>
    </row>
    <row r="925" spans="1:42" x14ac:dyDescent="0.45">
      <c r="A925" t="s">
        <v>1139</v>
      </c>
      <c r="B925" t="s">
        <v>76</v>
      </c>
      <c r="C925">
        <v>116</v>
      </c>
      <c r="D925">
        <v>481</v>
      </c>
      <c r="E925">
        <v>402</v>
      </c>
      <c r="F925">
        <v>81</v>
      </c>
      <c r="G925">
        <v>46</v>
      </c>
      <c r="H925">
        <v>18</v>
      </c>
      <c r="I925">
        <v>0</v>
      </c>
      <c r="J925">
        <v>17</v>
      </c>
      <c r="K925">
        <v>49</v>
      </c>
      <c r="L925">
        <v>60</v>
      </c>
      <c r="M925">
        <v>68</v>
      </c>
      <c r="N925">
        <v>1</v>
      </c>
      <c r="O925">
        <v>183</v>
      </c>
      <c r="P925">
        <v>8</v>
      </c>
      <c r="Q925">
        <v>3</v>
      </c>
      <c r="R925">
        <v>0</v>
      </c>
      <c r="S925">
        <v>5</v>
      </c>
      <c r="T925">
        <v>1</v>
      </c>
      <c r="U925">
        <v>1</v>
      </c>
      <c r="V925">
        <v>0.20149300000000001</v>
      </c>
      <c r="W925">
        <v>0.141372</v>
      </c>
      <c r="X925">
        <v>0.38045699999999999</v>
      </c>
      <c r="Y925">
        <v>0.371585</v>
      </c>
      <c r="Z925">
        <v>0.326403</v>
      </c>
      <c r="AA925">
        <v>0.37313400000000002</v>
      </c>
      <c r="AB925">
        <v>0.31143199999999999</v>
      </c>
      <c r="AC925">
        <v>0.69953799999999999</v>
      </c>
      <c r="AD925">
        <v>0.17164199999999999</v>
      </c>
      <c r="AE925">
        <v>1.5999000000000001</v>
      </c>
      <c r="AF925">
        <v>0.312195</v>
      </c>
      <c r="AH925">
        <v>-1.1544000000000001</v>
      </c>
      <c r="AI925">
        <v>55.833799999999997</v>
      </c>
      <c r="AJ925">
        <v>-2.77325</v>
      </c>
      <c r="AK925">
        <v>90.723200000000006</v>
      </c>
      <c r="AL925">
        <v>-1.1544000000000001</v>
      </c>
      <c r="AM925">
        <v>1.1000000000000001</v>
      </c>
      <c r="AN925">
        <v>-6.5009655952453604</v>
      </c>
      <c r="AO925">
        <v>-7.7367137670516897</v>
      </c>
      <c r="AP925">
        <v>0.20933099999999999</v>
      </c>
    </row>
    <row r="926" spans="1:42" x14ac:dyDescent="0.45">
      <c r="A926" t="s">
        <v>1140</v>
      </c>
      <c r="B926" t="s">
        <v>58</v>
      </c>
      <c r="C926">
        <v>77</v>
      </c>
      <c r="D926">
        <v>308</v>
      </c>
      <c r="E926">
        <v>272</v>
      </c>
      <c r="F926">
        <v>63</v>
      </c>
      <c r="G926">
        <v>47</v>
      </c>
      <c r="H926">
        <v>12</v>
      </c>
      <c r="I926">
        <v>0</v>
      </c>
      <c r="J926">
        <v>4</v>
      </c>
      <c r="K926">
        <v>35</v>
      </c>
      <c r="L926">
        <v>31</v>
      </c>
      <c r="M926">
        <v>26</v>
      </c>
      <c r="N926">
        <v>0</v>
      </c>
      <c r="O926">
        <v>55</v>
      </c>
      <c r="P926">
        <v>8</v>
      </c>
      <c r="Q926">
        <v>1</v>
      </c>
      <c r="R926">
        <v>1</v>
      </c>
      <c r="S926">
        <v>7</v>
      </c>
      <c r="T926">
        <v>2</v>
      </c>
      <c r="U926">
        <v>1</v>
      </c>
      <c r="V926">
        <v>0.23161799999999999</v>
      </c>
      <c r="W926">
        <v>8.4415599999999993E-2</v>
      </c>
      <c r="X926">
        <v>0.17857100000000001</v>
      </c>
      <c r="Y926">
        <v>0.47272700000000001</v>
      </c>
      <c r="Z926">
        <v>0.31596099999999999</v>
      </c>
      <c r="AA926">
        <v>0.319853</v>
      </c>
      <c r="AB926">
        <v>0.28769499999999998</v>
      </c>
      <c r="AC926">
        <v>0.63581399999999999</v>
      </c>
      <c r="AD926">
        <v>8.8235300000000003E-2</v>
      </c>
      <c r="AE926">
        <v>3.0629499999999998</v>
      </c>
      <c r="AF926">
        <v>0.27570099999999997</v>
      </c>
      <c r="AH926">
        <v>-0.64619300000000002</v>
      </c>
      <c r="AI926">
        <v>29.680199999999999</v>
      </c>
      <c r="AJ926">
        <v>-7.8478199999999996</v>
      </c>
      <c r="AK926">
        <v>81.850399999999993</v>
      </c>
      <c r="AL926">
        <v>-0.64619300000000002</v>
      </c>
      <c r="AM926">
        <v>-6.7</v>
      </c>
      <c r="AN926">
        <v>-7.3442816734313903</v>
      </c>
      <c r="AO926">
        <v>-1.0415635108947701</v>
      </c>
      <c r="AP926">
        <v>0.20693600000000001</v>
      </c>
    </row>
    <row r="927" spans="1:42" x14ac:dyDescent="0.45">
      <c r="A927" t="s">
        <v>1141</v>
      </c>
      <c r="B927" t="s">
        <v>139</v>
      </c>
      <c r="C927">
        <v>89</v>
      </c>
      <c r="D927">
        <v>384</v>
      </c>
      <c r="E927">
        <v>351</v>
      </c>
      <c r="F927">
        <v>78</v>
      </c>
      <c r="G927">
        <v>54</v>
      </c>
      <c r="H927">
        <v>12</v>
      </c>
      <c r="I927">
        <v>2</v>
      </c>
      <c r="J927">
        <v>10</v>
      </c>
      <c r="K927">
        <v>46</v>
      </c>
      <c r="L927">
        <v>41</v>
      </c>
      <c r="M927">
        <v>25</v>
      </c>
      <c r="N927">
        <v>1</v>
      </c>
      <c r="O927">
        <v>105</v>
      </c>
      <c r="P927">
        <v>1</v>
      </c>
      <c r="Q927">
        <v>2</v>
      </c>
      <c r="R927">
        <v>5</v>
      </c>
      <c r="S927">
        <v>5</v>
      </c>
      <c r="T927">
        <v>9</v>
      </c>
      <c r="U927">
        <v>2</v>
      </c>
      <c r="V927">
        <v>0.222222</v>
      </c>
      <c r="W927">
        <v>6.5104200000000001E-2</v>
      </c>
      <c r="X927">
        <v>0.27343800000000001</v>
      </c>
      <c r="Y927">
        <v>0.238095</v>
      </c>
      <c r="Z927">
        <v>0.27440599999999998</v>
      </c>
      <c r="AA927">
        <v>0.35327599999999998</v>
      </c>
      <c r="AB927">
        <v>0.27298499999999998</v>
      </c>
      <c r="AC927">
        <v>0.62768299999999999</v>
      </c>
      <c r="AD927">
        <v>0.131054</v>
      </c>
      <c r="AE927">
        <v>5.9041600000000001</v>
      </c>
      <c r="AF927">
        <v>0.28571400000000002</v>
      </c>
      <c r="AH927">
        <v>0.34713899999999998</v>
      </c>
      <c r="AI927">
        <v>32.312899999999999</v>
      </c>
      <c r="AJ927">
        <v>-14.475300000000001</v>
      </c>
      <c r="AK927">
        <v>69.258300000000006</v>
      </c>
      <c r="AL927">
        <v>0.34713899999999998</v>
      </c>
      <c r="AM927">
        <v>1.4</v>
      </c>
      <c r="AN927">
        <v>-13.797471225261599</v>
      </c>
      <c r="AO927">
        <v>2.8109346628188998</v>
      </c>
      <c r="AP927">
        <v>0.20500199999999999</v>
      </c>
    </row>
    <row r="928" spans="1:42" x14ac:dyDescent="0.45">
      <c r="A928" t="s">
        <v>1142</v>
      </c>
      <c r="C928">
        <v>101</v>
      </c>
      <c r="D928">
        <v>398</v>
      </c>
      <c r="E928">
        <v>356</v>
      </c>
      <c r="F928">
        <v>88</v>
      </c>
      <c r="G928">
        <v>60</v>
      </c>
      <c r="H928">
        <v>13</v>
      </c>
      <c r="I928">
        <v>1</v>
      </c>
      <c r="J928">
        <v>14</v>
      </c>
      <c r="K928">
        <v>41</v>
      </c>
      <c r="L928">
        <v>55</v>
      </c>
      <c r="M928">
        <v>33</v>
      </c>
      <c r="N928">
        <v>4</v>
      </c>
      <c r="O928">
        <v>105</v>
      </c>
      <c r="P928">
        <v>5</v>
      </c>
      <c r="Q928">
        <v>4</v>
      </c>
      <c r="R928">
        <v>0</v>
      </c>
      <c r="S928">
        <v>11</v>
      </c>
      <c r="T928">
        <v>2</v>
      </c>
      <c r="U928">
        <v>1</v>
      </c>
      <c r="V928">
        <v>0.24719099999999999</v>
      </c>
      <c r="W928">
        <v>8.2914600000000005E-2</v>
      </c>
      <c r="X928">
        <v>0.26381900000000003</v>
      </c>
      <c r="Y928">
        <v>0.31428600000000001</v>
      </c>
      <c r="Z928">
        <v>0.316583</v>
      </c>
      <c r="AA928">
        <v>0.40730300000000003</v>
      </c>
      <c r="AB928">
        <v>0.31106200000000001</v>
      </c>
      <c r="AC928">
        <v>0.72388600000000003</v>
      </c>
      <c r="AD928">
        <v>0.160112</v>
      </c>
      <c r="AE928">
        <v>2.9536699999999998</v>
      </c>
      <c r="AF928">
        <v>0.30705399999999999</v>
      </c>
      <c r="AH928">
        <v>-0.74636000000000002</v>
      </c>
      <c r="AI928">
        <v>46.076900000000002</v>
      </c>
      <c r="AJ928">
        <v>-2.4170799999999999</v>
      </c>
      <c r="AK928">
        <v>98.882499999999993</v>
      </c>
      <c r="AL928">
        <v>-0.74636000000000002</v>
      </c>
      <c r="AM928">
        <v>0</v>
      </c>
      <c r="AN928">
        <v>-1.29734307527542</v>
      </c>
      <c r="AO928">
        <v>-10.236625671386699</v>
      </c>
      <c r="AP928">
        <v>0.20202999999999999</v>
      </c>
    </row>
    <row r="929" spans="1:42" x14ac:dyDescent="0.45">
      <c r="A929" t="s">
        <v>1143</v>
      </c>
      <c r="B929" t="s">
        <v>153</v>
      </c>
      <c r="C929">
        <v>70</v>
      </c>
      <c r="D929">
        <v>249</v>
      </c>
      <c r="E929">
        <v>220</v>
      </c>
      <c r="F929">
        <v>48</v>
      </c>
      <c r="G929">
        <v>27</v>
      </c>
      <c r="H929">
        <v>13</v>
      </c>
      <c r="I929">
        <v>1</v>
      </c>
      <c r="J929">
        <v>7</v>
      </c>
      <c r="K929">
        <v>22</v>
      </c>
      <c r="L929">
        <v>29</v>
      </c>
      <c r="M929">
        <v>20</v>
      </c>
      <c r="N929">
        <v>0</v>
      </c>
      <c r="O929">
        <v>77</v>
      </c>
      <c r="P929">
        <v>7</v>
      </c>
      <c r="Q929">
        <v>1</v>
      </c>
      <c r="R929">
        <v>1</v>
      </c>
      <c r="S929">
        <v>5</v>
      </c>
      <c r="T929">
        <v>0</v>
      </c>
      <c r="U929">
        <v>1</v>
      </c>
      <c r="V929">
        <v>0.21818199999999999</v>
      </c>
      <c r="W929">
        <v>8.0321299999999998E-2</v>
      </c>
      <c r="X929">
        <v>0.30923699999999998</v>
      </c>
      <c r="Y929">
        <v>0.25974000000000003</v>
      </c>
      <c r="Z929">
        <v>0.30241899999999999</v>
      </c>
      <c r="AA929">
        <v>0.38181799999999999</v>
      </c>
      <c r="AB929">
        <v>0.300786</v>
      </c>
      <c r="AC929">
        <v>0.68423800000000001</v>
      </c>
      <c r="AD929">
        <v>0.163636</v>
      </c>
      <c r="AE929">
        <v>2.43283</v>
      </c>
      <c r="AF929">
        <v>0.29926999999999998</v>
      </c>
      <c r="AH929">
        <v>-0.83815499999999998</v>
      </c>
      <c r="AI929">
        <v>26.702000000000002</v>
      </c>
      <c r="AJ929">
        <v>-3.6371899999999999</v>
      </c>
      <c r="AK929">
        <v>86.389799999999994</v>
      </c>
      <c r="AL929">
        <v>-0.83815499999999998</v>
      </c>
      <c r="AM929">
        <v>-6</v>
      </c>
      <c r="AN929">
        <v>-5.0365342497825596</v>
      </c>
      <c r="AO929">
        <v>-1.4254851341247501</v>
      </c>
      <c r="AP929">
        <v>0.20157800000000001</v>
      </c>
    </row>
    <row r="930" spans="1:42" x14ac:dyDescent="0.45">
      <c r="A930" t="s">
        <v>1144</v>
      </c>
      <c r="C930">
        <v>101</v>
      </c>
      <c r="D930">
        <v>393</v>
      </c>
      <c r="E930">
        <v>363</v>
      </c>
      <c r="F930">
        <v>85</v>
      </c>
      <c r="G930">
        <v>57</v>
      </c>
      <c r="H930">
        <v>17</v>
      </c>
      <c r="I930">
        <v>0</v>
      </c>
      <c r="J930">
        <v>11</v>
      </c>
      <c r="K930">
        <v>45</v>
      </c>
      <c r="L930">
        <v>43</v>
      </c>
      <c r="M930">
        <v>24</v>
      </c>
      <c r="N930">
        <v>0</v>
      </c>
      <c r="O930">
        <v>111</v>
      </c>
      <c r="P930">
        <v>2</v>
      </c>
      <c r="Q930">
        <v>3</v>
      </c>
      <c r="R930">
        <v>1</v>
      </c>
      <c r="S930">
        <v>10</v>
      </c>
      <c r="T930">
        <v>6</v>
      </c>
      <c r="U930">
        <v>5</v>
      </c>
      <c r="V930">
        <v>0.23416000000000001</v>
      </c>
      <c r="W930">
        <v>6.1068699999999997E-2</v>
      </c>
      <c r="X930">
        <v>0.282443</v>
      </c>
      <c r="Y930">
        <v>0.21621599999999999</v>
      </c>
      <c r="Z930">
        <v>0.283163</v>
      </c>
      <c r="AA930">
        <v>0.37190099999999998</v>
      </c>
      <c r="AB930">
        <v>0.28481400000000001</v>
      </c>
      <c r="AC930">
        <v>0.65506399999999998</v>
      </c>
      <c r="AD930">
        <v>0.137741</v>
      </c>
      <c r="AE930">
        <v>3.4148299999999998</v>
      </c>
      <c r="AF930">
        <v>0.30327900000000002</v>
      </c>
      <c r="AH930">
        <v>-1.54992</v>
      </c>
      <c r="AI930">
        <v>36.931100000000001</v>
      </c>
      <c r="AJ930">
        <v>-10.9537</v>
      </c>
      <c r="AK930">
        <v>74.275199999999998</v>
      </c>
      <c r="AL930">
        <v>-1.54992</v>
      </c>
      <c r="AM930">
        <v>-2</v>
      </c>
      <c r="AN930">
        <v>-13.663616299629201</v>
      </c>
      <c r="AO930">
        <v>2.3320107460021902</v>
      </c>
      <c r="AP930">
        <v>0.201075</v>
      </c>
    </row>
    <row r="931" spans="1:42" x14ac:dyDescent="0.45">
      <c r="A931" t="s">
        <v>1145</v>
      </c>
      <c r="B931" t="s">
        <v>42</v>
      </c>
      <c r="C931">
        <v>116</v>
      </c>
      <c r="D931">
        <v>453</v>
      </c>
      <c r="E931">
        <v>406</v>
      </c>
      <c r="F931">
        <v>81</v>
      </c>
      <c r="G931">
        <v>57</v>
      </c>
      <c r="H931">
        <v>16</v>
      </c>
      <c r="I931">
        <v>1</v>
      </c>
      <c r="J931">
        <v>7</v>
      </c>
      <c r="K931">
        <v>52</v>
      </c>
      <c r="L931">
        <v>45</v>
      </c>
      <c r="M931">
        <v>32</v>
      </c>
      <c r="N931">
        <v>0</v>
      </c>
      <c r="O931">
        <v>126</v>
      </c>
      <c r="P931">
        <v>14</v>
      </c>
      <c r="Q931">
        <v>1</v>
      </c>
      <c r="R931">
        <v>0</v>
      </c>
      <c r="S931">
        <v>9</v>
      </c>
      <c r="T931">
        <v>23</v>
      </c>
      <c r="U931">
        <v>4</v>
      </c>
      <c r="V931">
        <v>0.19950699999999999</v>
      </c>
      <c r="W931">
        <v>7.06402E-2</v>
      </c>
      <c r="X931">
        <v>0.278146</v>
      </c>
      <c r="Y931">
        <v>0.25396800000000003</v>
      </c>
      <c r="Z931">
        <v>0.28035300000000002</v>
      </c>
      <c r="AA931">
        <v>0.295566</v>
      </c>
      <c r="AB931">
        <v>0.26100499999999999</v>
      </c>
      <c r="AC931">
        <v>0.57591999999999999</v>
      </c>
      <c r="AD931">
        <v>9.6059099999999994E-2</v>
      </c>
      <c r="AE931">
        <v>6.40822</v>
      </c>
      <c r="AF931">
        <v>0.27007300000000001</v>
      </c>
      <c r="AH931">
        <v>2.1180599999999998</v>
      </c>
      <c r="AI931">
        <v>33.611899999999999</v>
      </c>
      <c r="AJ931">
        <v>-21.583600000000001</v>
      </c>
      <c r="AK931">
        <v>62.808500000000002</v>
      </c>
      <c r="AL931">
        <v>2.1180599999999998</v>
      </c>
      <c r="AM931">
        <v>-0.3</v>
      </c>
      <c r="AN931">
        <v>-18.069052696227999</v>
      </c>
      <c r="AO931">
        <v>4.6933862566947901</v>
      </c>
      <c r="AP931">
        <v>0.200457</v>
      </c>
    </row>
    <row r="932" spans="1:42" x14ac:dyDescent="0.45">
      <c r="A932" t="s">
        <v>1146</v>
      </c>
      <c r="B932" t="s">
        <v>184</v>
      </c>
      <c r="C932">
        <v>120</v>
      </c>
      <c r="D932">
        <v>484</v>
      </c>
      <c r="E932">
        <v>442</v>
      </c>
      <c r="F932">
        <v>113</v>
      </c>
      <c r="G932">
        <v>70</v>
      </c>
      <c r="H932">
        <v>21</v>
      </c>
      <c r="I932">
        <v>2</v>
      </c>
      <c r="J932">
        <v>20</v>
      </c>
      <c r="K932">
        <v>59</v>
      </c>
      <c r="L932">
        <v>71</v>
      </c>
      <c r="M932">
        <v>30</v>
      </c>
      <c r="N932">
        <v>0</v>
      </c>
      <c r="O932">
        <v>132</v>
      </c>
      <c r="P932">
        <v>7</v>
      </c>
      <c r="Q932">
        <v>5</v>
      </c>
      <c r="R932">
        <v>0</v>
      </c>
      <c r="S932">
        <v>8</v>
      </c>
      <c r="T932">
        <v>0</v>
      </c>
      <c r="U932">
        <v>1</v>
      </c>
      <c r="V932">
        <v>0.25565599999999999</v>
      </c>
      <c r="W932">
        <v>6.1983499999999997E-2</v>
      </c>
      <c r="X932">
        <v>0.272727</v>
      </c>
      <c r="Y932">
        <v>0.227273</v>
      </c>
      <c r="Z932">
        <v>0.309917</v>
      </c>
      <c r="AA932">
        <v>0.44796399999999997</v>
      </c>
      <c r="AB932">
        <v>0.32453599999999999</v>
      </c>
      <c r="AC932">
        <v>0.75788100000000003</v>
      </c>
      <c r="AD932">
        <v>0.19230800000000001</v>
      </c>
      <c r="AE932">
        <v>2.7138499999999999</v>
      </c>
      <c r="AF932">
        <v>0.31525399999999998</v>
      </c>
      <c r="AH932">
        <v>-1.2465299999999999</v>
      </c>
      <c r="AI932">
        <v>61.449100000000001</v>
      </c>
      <c r="AJ932">
        <v>2.47654</v>
      </c>
      <c r="AK932">
        <v>87.747200000000007</v>
      </c>
      <c r="AL932">
        <v>-1.2465299999999999</v>
      </c>
      <c r="AM932">
        <v>3</v>
      </c>
      <c r="AN932">
        <v>-8.5933194160461408</v>
      </c>
      <c r="AO932">
        <v>-5.8918285369873002</v>
      </c>
      <c r="AP932">
        <v>0.19992299999999999</v>
      </c>
    </row>
    <row r="933" spans="1:42" x14ac:dyDescent="0.45">
      <c r="A933" t="s">
        <v>1147</v>
      </c>
      <c r="B933" t="s">
        <v>30</v>
      </c>
      <c r="C933">
        <v>123</v>
      </c>
      <c r="D933">
        <v>529</v>
      </c>
      <c r="E933">
        <v>480</v>
      </c>
      <c r="F933">
        <v>112</v>
      </c>
      <c r="G933">
        <v>76</v>
      </c>
      <c r="H933">
        <v>26</v>
      </c>
      <c r="I933">
        <v>2</v>
      </c>
      <c r="J933">
        <v>8</v>
      </c>
      <c r="K933">
        <v>53</v>
      </c>
      <c r="L933">
        <v>53</v>
      </c>
      <c r="M933">
        <v>42</v>
      </c>
      <c r="N933">
        <v>1</v>
      </c>
      <c r="O933">
        <v>123</v>
      </c>
      <c r="P933">
        <v>3</v>
      </c>
      <c r="Q933">
        <v>3</v>
      </c>
      <c r="R933">
        <v>1</v>
      </c>
      <c r="S933">
        <v>11</v>
      </c>
      <c r="T933">
        <v>4</v>
      </c>
      <c r="U933">
        <v>2</v>
      </c>
      <c r="V933">
        <v>0.23333300000000001</v>
      </c>
      <c r="W933">
        <v>7.9395099999999996E-2</v>
      </c>
      <c r="X933">
        <v>0.232514</v>
      </c>
      <c r="Y933">
        <v>0.34146300000000002</v>
      </c>
      <c r="Z933">
        <v>0.297348</v>
      </c>
      <c r="AA933">
        <v>0.345833</v>
      </c>
      <c r="AB933">
        <v>0.28328500000000001</v>
      </c>
      <c r="AC933">
        <v>0.64318200000000003</v>
      </c>
      <c r="AD933">
        <v>0.1125</v>
      </c>
      <c r="AE933">
        <v>3.5864099999999999</v>
      </c>
      <c r="AF933">
        <v>0.29545500000000002</v>
      </c>
      <c r="AH933">
        <v>-0.96877100000000005</v>
      </c>
      <c r="AI933">
        <v>49.039299999999997</v>
      </c>
      <c r="AJ933">
        <v>-15.4163</v>
      </c>
      <c r="AK933">
        <v>80.260999999999996</v>
      </c>
      <c r="AL933">
        <v>-0.96877100000000005</v>
      </c>
      <c r="AM933">
        <v>3.7</v>
      </c>
      <c r="AN933">
        <v>-13.904731690883599</v>
      </c>
      <c r="AO933">
        <v>-2.1311285495757999</v>
      </c>
      <c r="AP933">
        <v>0.19817299999999999</v>
      </c>
    </row>
    <row r="934" spans="1:42" x14ac:dyDescent="0.45">
      <c r="A934" t="s">
        <v>1148</v>
      </c>
      <c r="B934" t="s">
        <v>34</v>
      </c>
      <c r="C934">
        <v>53</v>
      </c>
      <c r="D934">
        <v>191</v>
      </c>
      <c r="E934">
        <v>174</v>
      </c>
      <c r="F934">
        <v>34</v>
      </c>
      <c r="G934">
        <v>21</v>
      </c>
      <c r="H934">
        <v>6</v>
      </c>
      <c r="I934">
        <v>1</v>
      </c>
      <c r="J934">
        <v>6</v>
      </c>
      <c r="K934">
        <v>20</v>
      </c>
      <c r="L934">
        <v>21</v>
      </c>
      <c r="M934">
        <v>12</v>
      </c>
      <c r="N934">
        <v>0</v>
      </c>
      <c r="O934">
        <v>77</v>
      </c>
      <c r="P934">
        <v>2</v>
      </c>
      <c r="Q934">
        <v>1</v>
      </c>
      <c r="R934">
        <v>2</v>
      </c>
      <c r="S934">
        <v>4</v>
      </c>
      <c r="T934">
        <v>0</v>
      </c>
      <c r="U934">
        <v>1</v>
      </c>
      <c r="V934">
        <v>0.19540199999999999</v>
      </c>
      <c r="W934">
        <v>6.28272E-2</v>
      </c>
      <c r="X934">
        <v>0.40314100000000003</v>
      </c>
      <c r="Y934">
        <v>0.15584400000000001</v>
      </c>
      <c r="Z934">
        <v>0.25396800000000003</v>
      </c>
      <c r="AA934">
        <v>0.34482800000000002</v>
      </c>
      <c r="AB934">
        <v>0.26133400000000001</v>
      </c>
      <c r="AC934">
        <v>0.59879599999999999</v>
      </c>
      <c r="AD934">
        <v>0.149425</v>
      </c>
      <c r="AE934">
        <v>3.6842100000000002</v>
      </c>
      <c r="AF934">
        <v>0.30434800000000001</v>
      </c>
      <c r="AH934">
        <v>-0.69175699999999996</v>
      </c>
      <c r="AI934">
        <v>14.2241</v>
      </c>
      <c r="AJ934">
        <v>-9.0481599999999993</v>
      </c>
      <c r="AK934">
        <v>64.482900000000001</v>
      </c>
      <c r="AL934">
        <v>-0.69175699999999996</v>
      </c>
      <c r="AM934">
        <v>0.8</v>
      </c>
      <c r="AN934">
        <v>-8.8201219439506495</v>
      </c>
      <c r="AO934">
        <v>4.3089652657508797</v>
      </c>
      <c r="AP934">
        <v>0.197048</v>
      </c>
    </row>
    <row r="935" spans="1:42" x14ac:dyDescent="0.45">
      <c r="A935" t="s">
        <v>1149</v>
      </c>
      <c r="B935" t="s">
        <v>30</v>
      </c>
      <c r="C935">
        <v>126</v>
      </c>
      <c r="D935">
        <v>531</v>
      </c>
      <c r="E935">
        <v>484</v>
      </c>
      <c r="F935">
        <v>105</v>
      </c>
      <c r="G935">
        <v>64</v>
      </c>
      <c r="H935">
        <v>26</v>
      </c>
      <c r="I935">
        <v>0</v>
      </c>
      <c r="J935">
        <v>15</v>
      </c>
      <c r="K935">
        <v>55</v>
      </c>
      <c r="L935">
        <v>63</v>
      </c>
      <c r="M935">
        <v>37</v>
      </c>
      <c r="N935">
        <v>1</v>
      </c>
      <c r="O935">
        <v>153</v>
      </c>
      <c r="P935">
        <v>7</v>
      </c>
      <c r="Q935">
        <v>3</v>
      </c>
      <c r="R935">
        <v>0</v>
      </c>
      <c r="S935">
        <v>13</v>
      </c>
      <c r="T935">
        <v>0</v>
      </c>
      <c r="U935">
        <v>1</v>
      </c>
      <c r="V935">
        <v>0.216942</v>
      </c>
      <c r="W935">
        <v>6.96798E-2</v>
      </c>
      <c r="X935">
        <v>0.288136</v>
      </c>
      <c r="Y935">
        <v>0.24182999999999999</v>
      </c>
      <c r="Z935">
        <v>0.28060299999999999</v>
      </c>
      <c r="AA935">
        <v>0.36363600000000001</v>
      </c>
      <c r="AB935">
        <v>0.281163</v>
      </c>
      <c r="AC935">
        <v>0.64423900000000001</v>
      </c>
      <c r="AD935">
        <v>0.14669399999999999</v>
      </c>
      <c r="AE935">
        <v>1.6988700000000001</v>
      </c>
      <c r="AF935">
        <v>0.28213199999999999</v>
      </c>
      <c r="AH935">
        <v>-1.2465299999999999</v>
      </c>
      <c r="AI935">
        <v>48.288699999999999</v>
      </c>
      <c r="AJ935">
        <v>-16.410499999999999</v>
      </c>
      <c r="AK935">
        <v>78.838200000000001</v>
      </c>
      <c r="AL935">
        <v>-1.2465299999999999</v>
      </c>
      <c r="AM935">
        <v>-2.9</v>
      </c>
      <c r="AN935">
        <v>-15.1673455238342</v>
      </c>
      <c r="AO935">
        <v>-0.94894194602966297</v>
      </c>
      <c r="AP935">
        <v>0.19694800000000001</v>
      </c>
    </row>
    <row r="936" spans="1:42" x14ac:dyDescent="0.45">
      <c r="A936" t="s">
        <v>1150</v>
      </c>
      <c r="B936" t="s">
        <v>153</v>
      </c>
      <c r="C936">
        <v>76</v>
      </c>
      <c r="D936">
        <v>303</v>
      </c>
      <c r="E936">
        <v>285</v>
      </c>
      <c r="F936">
        <v>59</v>
      </c>
      <c r="G936">
        <v>39</v>
      </c>
      <c r="H936">
        <v>12</v>
      </c>
      <c r="I936">
        <v>1</v>
      </c>
      <c r="J936">
        <v>7</v>
      </c>
      <c r="K936">
        <v>26</v>
      </c>
      <c r="L936">
        <v>30</v>
      </c>
      <c r="M936">
        <v>15</v>
      </c>
      <c r="N936">
        <v>0</v>
      </c>
      <c r="O936">
        <v>92</v>
      </c>
      <c r="P936">
        <v>2</v>
      </c>
      <c r="Q936">
        <v>1</v>
      </c>
      <c r="R936">
        <v>0</v>
      </c>
      <c r="S936">
        <v>8</v>
      </c>
      <c r="T936">
        <v>0</v>
      </c>
      <c r="U936">
        <v>1</v>
      </c>
      <c r="V936">
        <v>0.20701800000000001</v>
      </c>
      <c r="W936">
        <v>4.9505E-2</v>
      </c>
      <c r="X936">
        <v>0.30363000000000001</v>
      </c>
      <c r="Y936">
        <v>0.16304299999999999</v>
      </c>
      <c r="Z936">
        <v>0.25082500000000002</v>
      </c>
      <c r="AA936">
        <v>0.32982499999999998</v>
      </c>
      <c r="AB936">
        <v>0.25357099999999999</v>
      </c>
      <c r="AC936">
        <v>0.58065</v>
      </c>
      <c r="AD936">
        <v>0.122807</v>
      </c>
      <c r="AE936">
        <v>2.3834</v>
      </c>
      <c r="AF936">
        <v>0.27807500000000002</v>
      </c>
      <c r="AH936">
        <v>-0.85356500000000002</v>
      </c>
      <c r="AI936">
        <v>20.611499999999999</v>
      </c>
      <c r="AJ936">
        <v>-16.307300000000001</v>
      </c>
      <c r="AK936">
        <v>54.737699999999997</v>
      </c>
      <c r="AL936">
        <v>-0.85356500000000002</v>
      </c>
      <c r="AM936">
        <v>3.9</v>
      </c>
      <c r="AN936">
        <v>-17.843736410140899</v>
      </c>
      <c r="AO936">
        <v>9.4665784835815394</v>
      </c>
      <c r="AP936">
        <v>0.19406499999999999</v>
      </c>
    </row>
    <row r="937" spans="1:42" x14ac:dyDescent="0.45">
      <c r="A937" t="s">
        <v>1151</v>
      </c>
      <c r="B937" t="s">
        <v>25</v>
      </c>
      <c r="C937">
        <v>89</v>
      </c>
      <c r="D937">
        <v>365</v>
      </c>
      <c r="E937">
        <v>332</v>
      </c>
      <c r="F937">
        <v>67</v>
      </c>
      <c r="G937">
        <v>38</v>
      </c>
      <c r="H937">
        <v>10</v>
      </c>
      <c r="I937">
        <v>2</v>
      </c>
      <c r="J937">
        <v>17</v>
      </c>
      <c r="K937">
        <v>42</v>
      </c>
      <c r="L937">
        <v>51</v>
      </c>
      <c r="M937">
        <v>26</v>
      </c>
      <c r="N937">
        <v>0</v>
      </c>
      <c r="O937">
        <v>136</v>
      </c>
      <c r="P937">
        <v>3</v>
      </c>
      <c r="Q937">
        <v>4</v>
      </c>
      <c r="R937">
        <v>0</v>
      </c>
      <c r="S937">
        <v>12</v>
      </c>
      <c r="T937">
        <v>5</v>
      </c>
      <c r="U937">
        <v>2</v>
      </c>
      <c r="V937">
        <v>0.20180699999999999</v>
      </c>
      <c r="W937">
        <v>7.1232900000000002E-2</v>
      </c>
      <c r="X937">
        <v>0.37260300000000002</v>
      </c>
      <c r="Y937">
        <v>0.19117600000000001</v>
      </c>
      <c r="Z937">
        <v>0.26301400000000003</v>
      </c>
      <c r="AA937">
        <v>0.39759</v>
      </c>
      <c r="AB937">
        <v>0.28343200000000002</v>
      </c>
      <c r="AC937">
        <v>0.66060399999999997</v>
      </c>
      <c r="AD937">
        <v>0.19578300000000001</v>
      </c>
      <c r="AE937">
        <v>5.1431500000000003</v>
      </c>
      <c r="AF937">
        <v>0.27322400000000002</v>
      </c>
      <c r="AH937">
        <v>-0.36039900000000002</v>
      </c>
      <c r="AI937">
        <v>33.880899999999997</v>
      </c>
      <c r="AJ937">
        <v>-10.5922</v>
      </c>
      <c r="AK937">
        <v>79.562100000000001</v>
      </c>
      <c r="AL937">
        <v>-0.36039900000000002</v>
      </c>
      <c r="AM937">
        <v>-2.5</v>
      </c>
      <c r="AN937">
        <v>-9.2988358736038208</v>
      </c>
      <c r="AO937">
        <v>-1.1588771343231199</v>
      </c>
      <c r="AP937">
        <v>0.193385</v>
      </c>
    </row>
    <row r="938" spans="1:42" x14ac:dyDescent="0.45">
      <c r="A938" t="s">
        <v>1152</v>
      </c>
      <c r="C938">
        <v>85</v>
      </c>
      <c r="D938">
        <v>349</v>
      </c>
      <c r="E938">
        <v>316</v>
      </c>
      <c r="F938">
        <v>76</v>
      </c>
      <c r="G938">
        <v>55</v>
      </c>
      <c r="H938">
        <v>15</v>
      </c>
      <c r="I938">
        <v>2</v>
      </c>
      <c r="J938">
        <v>4</v>
      </c>
      <c r="K938">
        <v>36</v>
      </c>
      <c r="L938">
        <v>31</v>
      </c>
      <c r="M938">
        <v>29</v>
      </c>
      <c r="N938">
        <v>0</v>
      </c>
      <c r="O938">
        <v>58</v>
      </c>
      <c r="P938">
        <v>2</v>
      </c>
      <c r="Q938">
        <v>2</v>
      </c>
      <c r="R938">
        <v>0</v>
      </c>
      <c r="S938">
        <v>9</v>
      </c>
      <c r="T938">
        <v>1</v>
      </c>
      <c r="U938">
        <v>1</v>
      </c>
      <c r="V938">
        <v>0.240506</v>
      </c>
      <c r="W938">
        <v>8.3094600000000005E-2</v>
      </c>
      <c r="X938">
        <v>0.166189</v>
      </c>
      <c r="Y938">
        <v>0.5</v>
      </c>
      <c r="Z938">
        <v>0.30658999999999997</v>
      </c>
      <c r="AA938">
        <v>0.33860800000000002</v>
      </c>
      <c r="AB938">
        <v>0.28648499999999999</v>
      </c>
      <c r="AC938">
        <v>0.64519800000000005</v>
      </c>
      <c r="AD938">
        <v>9.8101300000000002E-2</v>
      </c>
      <c r="AE938">
        <v>3.1667800000000002</v>
      </c>
      <c r="AF938">
        <v>0.28125</v>
      </c>
      <c r="AH938">
        <v>-0.88471900000000003</v>
      </c>
      <c r="AI938">
        <v>33.280500000000004</v>
      </c>
      <c r="AJ938">
        <v>-9.2431300000000007</v>
      </c>
      <c r="AK938">
        <v>84.254800000000003</v>
      </c>
      <c r="AL938">
        <v>-0.88471900000000003</v>
      </c>
      <c r="AM938">
        <v>1.4</v>
      </c>
      <c r="AN938">
        <v>-7.46897292137146</v>
      </c>
      <c r="AO938">
        <v>-2.4470018148422201</v>
      </c>
      <c r="AP938">
        <v>0.193216</v>
      </c>
    </row>
    <row r="939" spans="1:42" x14ac:dyDescent="0.45">
      <c r="A939" t="s">
        <v>1153</v>
      </c>
      <c r="B939" t="s">
        <v>25</v>
      </c>
      <c r="C939">
        <v>116</v>
      </c>
      <c r="D939">
        <v>526</v>
      </c>
      <c r="E939">
        <v>489</v>
      </c>
      <c r="F939">
        <v>105</v>
      </c>
      <c r="G939">
        <v>68</v>
      </c>
      <c r="H939">
        <v>21</v>
      </c>
      <c r="I939">
        <v>3</v>
      </c>
      <c r="J939">
        <v>13</v>
      </c>
      <c r="K939">
        <v>56</v>
      </c>
      <c r="L939">
        <v>59</v>
      </c>
      <c r="M939">
        <v>32</v>
      </c>
      <c r="N939">
        <v>0</v>
      </c>
      <c r="O939">
        <v>174</v>
      </c>
      <c r="P939">
        <v>3</v>
      </c>
      <c r="Q939">
        <v>2</v>
      </c>
      <c r="R939">
        <v>0</v>
      </c>
      <c r="S939">
        <v>7</v>
      </c>
      <c r="T939">
        <v>22</v>
      </c>
      <c r="U939">
        <v>7</v>
      </c>
      <c r="V939">
        <v>0.214724</v>
      </c>
      <c r="W939">
        <v>6.0836500000000002E-2</v>
      </c>
      <c r="X939">
        <v>0.33079799999999998</v>
      </c>
      <c r="Y939">
        <v>0.18390799999999999</v>
      </c>
      <c r="Z939">
        <v>0.26616000000000001</v>
      </c>
      <c r="AA939">
        <v>0.34969299999999998</v>
      </c>
      <c r="AB939">
        <v>0.268704</v>
      </c>
      <c r="AC939">
        <v>0.61585299999999998</v>
      </c>
      <c r="AD939">
        <v>0.13496900000000001</v>
      </c>
      <c r="AE939">
        <v>6.2205000000000004</v>
      </c>
      <c r="AF939">
        <v>0.30263200000000001</v>
      </c>
      <c r="AH939">
        <v>0.65182600000000002</v>
      </c>
      <c r="AI939">
        <v>42.391599999999997</v>
      </c>
      <c r="AJ939">
        <v>-21.698499999999999</v>
      </c>
      <c r="AK939">
        <v>69.353399999999993</v>
      </c>
      <c r="AL939">
        <v>0.65182600000000002</v>
      </c>
      <c r="AM939">
        <v>0.8</v>
      </c>
      <c r="AN939">
        <v>-18.663452982902498</v>
      </c>
      <c r="AO939">
        <v>2.73268669843673</v>
      </c>
      <c r="AP939">
        <v>0.19291</v>
      </c>
    </row>
    <row r="940" spans="1:42" x14ac:dyDescent="0.45">
      <c r="A940" t="s">
        <v>1154</v>
      </c>
      <c r="C940">
        <v>66</v>
      </c>
      <c r="D940">
        <v>261</v>
      </c>
      <c r="E940">
        <v>244</v>
      </c>
      <c r="F940">
        <v>59</v>
      </c>
      <c r="G940">
        <v>43</v>
      </c>
      <c r="H940">
        <v>12</v>
      </c>
      <c r="I940">
        <v>1</v>
      </c>
      <c r="J940">
        <v>3</v>
      </c>
      <c r="K940">
        <v>26</v>
      </c>
      <c r="L940">
        <v>25</v>
      </c>
      <c r="M940">
        <v>10</v>
      </c>
      <c r="N940">
        <v>0</v>
      </c>
      <c r="O940">
        <v>53</v>
      </c>
      <c r="P940">
        <v>5</v>
      </c>
      <c r="Q940">
        <v>2</v>
      </c>
      <c r="R940">
        <v>0</v>
      </c>
      <c r="S940">
        <v>9</v>
      </c>
      <c r="T940">
        <v>0</v>
      </c>
      <c r="U940">
        <v>1</v>
      </c>
      <c r="V940">
        <v>0.24180299999999999</v>
      </c>
      <c r="W940">
        <v>3.83142E-2</v>
      </c>
      <c r="X940">
        <v>0.203065</v>
      </c>
      <c r="Y940">
        <v>0.18867900000000001</v>
      </c>
      <c r="Z940">
        <v>0.28352500000000003</v>
      </c>
      <c r="AA940">
        <v>0.33606599999999998</v>
      </c>
      <c r="AB940">
        <v>0.27220100000000003</v>
      </c>
      <c r="AC940">
        <v>0.61958999999999997</v>
      </c>
      <c r="AD940">
        <v>9.4262299999999993E-2</v>
      </c>
      <c r="AE940">
        <v>2.7936000000000001</v>
      </c>
      <c r="AF940">
        <v>0.29473700000000003</v>
      </c>
      <c r="AH940">
        <v>-0.86897500000000005</v>
      </c>
      <c r="AI940">
        <v>21.7926</v>
      </c>
      <c r="AJ940">
        <v>-10.008699999999999</v>
      </c>
      <c r="AK940">
        <v>69.424599999999998</v>
      </c>
      <c r="AL940">
        <v>-0.86897500000000005</v>
      </c>
      <c r="AM940">
        <v>-1.3</v>
      </c>
      <c r="AN940">
        <v>-10.430903017520899</v>
      </c>
      <c r="AO940">
        <v>3.4949734210968</v>
      </c>
      <c r="AP940">
        <v>0.19233600000000001</v>
      </c>
    </row>
    <row r="941" spans="1:42" x14ac:dyDescent="0.45">
      <c r="A941" t="s">
        <v>1155</v>
      </c>
      <c r="C941">
        <v>106</v>
      </c>
      <c r="D941">
        <v>381</v>
      </c>
      <c r="E941">
        <v>340</v>
      </c>
      <c r="F941">
        <v>71</v>
      </c>
      <c r="G941">
        <v>50</v>
      </c>
      <c r="H941">
        <v>15</v>
      </c>
      <c r="I941">
        <v>4</v>
      </c>
      <c r="J941">
        <v>2</v>
      </c>
      <c r="K941">
        <v>42</v>
      </c>
      <c r="L941">
        <v>34</v>
      </c>
      <c r="M941">
        <v>29</v>
      </c>
      <c r="N941">
        <v>0</v>
      </c>
      <c r="O941">
        <v>103</v>
      </c>
      <c r="P941">
        <v>9</v>
      </c>
      <c r="Q941">
        <v>1</v>
      </c>
      <c r="R941">
        <v>2</v>
      </c>
      <c r="S941">
        <v>7</v>
      </c>
      <c r="T941">
        <v>16</v>
      </c>
      <c r="U941">
        <v>5</v>
      </c>
      <c r="V941">
        <v>0.20882400000000001</v>
      </c>
      <c r="W941">
        <v>7.6115500000000003E-2</v>
      </c>
      <c r="X941">
        <v>0.270341</v>
      </c>
      <c r="Y941">
        <v>0.281553</v>
      </c>
      <c r="Z941">
        <v>0.28759899999999999</v>
      </c>
      <c r="AA941">
        <v>0.29411799999999999</v>
      </c>
      <c r="AB941">
        <v>0.26327699999999998</v>
      </c>
      <c r="AC941">
        <v>0.58171700000000004</v>
      </c>
      <c r="AD941">
        <v>8.5294099999999998E-2</v>
      </c>
      <c r="AE941">
        <v>7.2857500000000002</v>
      </c>
      <c r="AF941">
        <v>0.29237299999999999</v>
      </c>
      <c r="AH941">
        <v>0.41155900000000001</v>
      </c>
      <c r="AI941">
        <v>28.988600000000002</v>
      </c>
      <c r="AJ941">
        <v>-17.434000000000001</v>
      </c>
      <c r="AK941">
        <v>61.610900000000001</v>
      </c>
      <c r="AL941">
        <v>0.41155900000000001</v>
      </c>
      <c r="AM941">
        <v>1.9</v>
      </c>
      <c r="AN941">
        <v>-17.113726764917299</v>
      </c>
      <c r="AO941">
        <v>6.0997356176376298</v>
      </c>
      <c r="AP941">
        <v>0.192104</v>
      </c>
    </row>
    <row r="942" spans="1:42" x14ac:dyDescent="0.45">
      <c r="A942" t="s">
        <v>1156</v>
      </c>
      <c r="B942" t="s">
        <v>149</v>
      </c>
      <c r="C942">
        <v>113</v>
      </c>
      <c r="D942">
        <v>444</v>
      </c>
      <c r="E942">
        <v>400</v>
      </c>
      <c r="F942">
        <v>96</v>
      </c>
      <c r="G942">
        <v>70</v>
      </c>
      <c r="H942">
        <v>18</v>
      </c>
      <c r="I942">
        <v>4</v>
      </c>
      <c r="J942">
        <v>4</v>
      </c>
      <c r="K942">
        <v>66</v>
      </c>
      <c r="L942">
        <v>43</v>
      </c>
      <c r="M942">
        <v>37</v>
      </c>
      <c r="N942">
        <v>0</v>
      </c>
      <c r="O942">
        <v>99</v>
      </c>
      <c r="P942">
        <v>3</v>
      </c>
      <c r="Q942">
        <v>2</v>
      </c>
      <c r="R942">
        <v>2</v>
      </c>
      <c r="S942">
        <v>5</v>
      </c>
      <c r="T942">
        <v>22</v>
      </c>
      <c r="U942">
        <v>8</v>
      </c>
      <c r="V942">
        <v>0.24</v>
      </c>
      <c r="W942">
        <v>8.3333299999999999E-2</v>
      </c>
      <c r="X942">
        <v>0.222973</v>
      </c>
      <c r="Y942">
        <v>0.37373699999999999</v>
      </c>
      <c r="Z942">
        <v>0.30769200000000002</v>
      </c>
      <c r="AA942">
        <v>0.33500000000000002</v>
      </c>
      <c r="AB942">
        <v>0.28593600000000002</v>
      </c>
      <c r="AC942">
        <v>0.64269200000000004</v>
      </c>
      <c r="AD942">
        <v>9.5000000000000001E-2</v>
      </c>
      <c r="AE942">
        <v>7.4622599999999997</v>
      </c>
      <c r="AF942">
        <v>0.30769200000000002</v>
      </c>
      <c r="AH942">
        <v>0.175812</v>
      </c>
      <c r="AI942">
        <v>42.137099999999997</v>
      </c>
      <c r="AJ942">
        <v>-11.9617</v>
      </c>
      <c r="AK942">
        <v>75.4255</v>
      </c>
      <c r="AL942">
        <v>0.175812</v>
      </c>
      <c r="AM942">
        <v>-1.5</v>
      </c>
      <c r="AN942">
        <v>-13.3413664102554</v>
      </c>
      <c r="AO942">
        <v>0.13139331340789701</v>
      </c>
      <c r="AP942">
        <v>0.19118399999999999</v>
      </c>
    </row>
    <row r="943" spans="1:42" x14ac:dyDescent="0.45">
      <c r="A943" t="s">
        <v>1157</v>
      </c>
      <c r="B943" t="s">
        <v>40</v>
      </c>
      <c r="C943">
        <v>107</v>
      </c>
      <c r="D943">
        <v>442</v>
      </c>
      <c r="E943">
        <v>388</v>
      </c>
      <c r="F943">
        <v>75</v>
      </c>
      <c r="G943">
        <v>48</v>
      </c>
      <c r="H943">
        <v>12</v>
      </c>
      <c r="I943">
        <v>1</v>
      </c>
      <c r="J943">
        <v>14</v>
      </c>
      <c r="K943">
        <v>46</v>
      </c>
      <c r="L943">
        <v>52</v>
      </c>
      <c r="M943">
        <v>42</v>
      </c>
      <c r="N943">
        <v>1</v>
      </c>
      <c r="O943">
        <v>160</v>
      </c>
      <c r="P943">
        <v>9</v>
      </c>
      <c r="Q943">
        <v>2</v>
      </c>
      <c r="R943">
        <v>1</v>
      </c>
      <c r="S943">
        <v>10</v>
      </c>
      <c r="T943">
        <v>3</v>
      </c>
      <c r="U943">
        <v>1</v>
      </c>
      <c r="V943">
        <v>0.193299</v>
      </c>
      <c r="W943">
        <v>9.5022599999999999E-2</v>
      </c>
      <c r="X943">
        <v>0.36199100000000001</v>
      </c>
      <c r="Y943">
        <v>0.26250000000000001</v>
      </c>
      <c r="Z943">
        <v>0.28571400000000002</v>
      </c>
      <c r="AA943">
        <v>0.33762900000000001</v>
      </c>
      <c r="AB943">
        <v>0.277225</v>
      </c>
      <c r="AC943">
        <v>0.62334299999999998</v>
      </c>
      <c r="AD943">
        <v>0.14433000000000001</v>
      </c>
      <c r="AE943">
        <v>3.66459</v>
      </c>
      <c r="AF943">
        <v>0.28240700000000002</v>
      </c>
      <c r="AH943">
        <v>-0.57718000000000003</v>
      </c>
      <c r="AI943">
        <v>38.749899999999997</v>
      </c>
      <c r="AJ943">
        <v>-15.1052</v>
      </c>
      <c r="AK943">
        <v>75.538499999999999</v>
      </c>
      <c r="AL943">
        <v>-0.57718000000000003</v>
      </c>
      <c r="AM943">
        <v>-0.8</v>
      </c>
      <c r="AN943">
        <v>-13.9716017246246</v>
      </c>
      <c r="AO943">
        <v>0.82404464483261097</v>
      </c>
      <c r="AP943">
        <v>0.190613</v>
      </c>
    </row>
    <row r="944" spans="1:42" x14ac:dyDescent="0.45">
      <c r="A944" t="s">
        <v>1158</v>
      </c>
      <c r="B944" t="s">
        <v>153</v>
      </c>
      <c r="C944">
        <v>121</v>
      </c>
      <c r="D944">
        <v>467</v>
      </c>
      <c r="E944">
        <v>428</v>
      </c>
      <c r="F944">
        <v>109</v>
      </c>
      <c r="G944">
        <v>67</v>
      </c>
      <c r="H944">
        <v>23</v>
      </c>
      <c r="I944">
        <v>1</v>
      </c>
      <c r="J944">
        <v>18</v>
      </c>
      <c r="K944">
        <v>50</v>
      </c>
      <c r="L944">
        <v>60</v>
      </c>
      <c r="M944">
        <v>30</v>
      </c>
      <c r="N944">
        <v>0</v>
      </c>
      <c r="O944">
        <v>105</v>
      </c>
      <c r="P944">
        <v>4</v>
      </c>
      <c r="Q944">
        <v>5</v>
      </c>
      <c r="R944">
        <v>0</v>
      </c>
      <c r="S944">
        <v>14</v>
      </c>
      <c r="T944">
        <v>1</v>
      </c>
      <c r="U944">
        <v>1</v>
      </c>
      <c r="V944">
        <v>0.25467299999999998</v>
      </c>
      <c r="W944">
        <v>6.42398E-2</v>
      </c>
      <c r="X944">
        <v>0.22483900000000001</v>
      </c>
      <c r="Y944">
        <v>0.28571400000000002</v>
      </c>
      <c r="Z944">
        <v>0.30620999999999998</v>
      </c>
      <c r="AA944">
        <v>0.43925199999999998</v>
      </c>
      <c r="AB944">
        <v>0.31940099999999999</v>
      </c>
      <c r="AC944">
        <v>0.74546199999999996</v>
      </c>
      <c r="AD944">
        <v>0.18457899999999999</v>
      </c>
      <c r="AE944">
        <v>2.27948</v>
      </c>
      <c r="AF944">
        <v>0.29354799999999998</v>
      </c>
      <c r="AH944">
        <v>-1.0003</v>
      </c>
      <c r="AI944">
        <v>57.299199999999999</v>
      </c>
      <c r="AJ944">
        <v>0.39796599999999999</v>
      </c>
      <c r="AK944">
        <v>98.868600000000001</v>
      </c>
      <c r="AL944">
        <v>-1.0003</v>
      </c>
      <c r="AM944">
        <v>-7.2</v>
      </c>
      <c r="AN944">
        <v>-1.65484422445297</v>
      </c>
      <c r="AO944">
        <v>-12.347707271575899</v>
      </c>
      <c r="AP944">
        <v>0.19028999999999999</v>
      </c>
    </row>
    <row r="945" spans="1:42" x14ac:dyDescent="0.45">
      <c r="A945" t="s">
        <v>1159</v>
      </c>
      <c r="C945">
        <v>106</v>
      </c>
      <c r="D945">
        <v>385</v>
      </c>
      <c r="E945">
        <v>354</v>
      </c>
      <c r="F945">
        <v>82</v>
      </c>
      <c r="G945">
        <v>61</v>
      </c>
      <c r="H945">
        <v>13</v>
      </c>
      <c r="I945">
        <v>2</v>
      </c>
      <c r="J945">
        <v>6</v>
      </c>
      <c r="K945">
        <v>40</v>
      </c>
      <c r="L945">
        <v>38</v>
      </c>
      <c r="M945">
        <v>24</v>
      </c>
      <c r="N945">
        <v>1</v>
      </c>
      <c r="O945">
        <v>75</v>
      </c>
      <c r="P945">
        <v>4</v>
      </c>
      <c r="Q945">
        <v>1</v>
      </c>
      <c r="R945">
        <v>2</v>
      </c>
      <c r="S945">
        <v>8</v>
      </c>
      <c r="T945">
        <v>8</v>
      </c>
      <c r="U945">
        <v>3</v>
      </c>
      <c r="V945">
        <v>0.23163800000000001</v>
      </c>
      <c r="W945">
        <v>6.2337700000000003E-2</v>
      </c>
      <c r="X945">
        <v>0.19480500000000001</v>
      </c>
      <c r="Y945">
        <v>0.32</v>
      </c>
      <c r="Z945">
        <v>0.28720600000000002</v>
      </c>
      <c r="AA945">
        <v>0.33050800000000002</v>
      </c>
      <c r="AB945">
        <v>0.27245000000000003</v>
      </c>
      <c r="AC945">
        <v>0.61771500000000001</v>
      </c>
      <c r="AD945">
        <v>9.8870100000000002E-2</v>
      </c>
      <c r="AE945">
        <v>4.9881200000000003</v>
      </c>
      <c r="AF945">
        <v>0.27737200000000001</v>
      </c>
      <c r="AH945">
        <v>-0.34428500000000001</v>
      </c>
      <c r="AI945">
        <v>32.225700000000003</v>
      </c>
      <c r="AJ945">
        <v>-14.6843</v>
      </c>
      <c r="AK945">
        <v>68.886899999999997</v>
      </c>
      <c r="AL945">
        <v>-0.34428500000000001</v>
      </c>
      <c r="AM945">
        <v>2.1</v>
      </c>
      <c r="AN945">
        <v>-14.697067230939799</v>
      </c>
      <c r="AO945">
        <v>3.5146089792251498</v>
      </c>
      <c r="AP945">
        <v>0.18885199999999999</v>
      </c>
    </row>
    <row r="946" spans="1:42" x14ac:dyDescent="0.45">
      <c r="A946" t="s">
        <v>1160</v>
      </c>
      <c r="B946" t="s">
        <v>61</v>
      </c>
      <c r="C946">
        <v>79</v>
      </c>
      <c r="D946">
        <v>251</v>
      </c>
      <c r="E946">
        <v>233</v>
      </c>
      <c r="F946">
        <v>52</v>
      </c>
      <c r="G946">
        <v>40</v>
      </c>
      <c r="H946">
        <v>8</v>
      </c>
      <c r="I946">
        <v>0</v>
      </c>
      <c r="J946">
        <v>4</v>
      </c>
      <c r="K946">
        <v>25</v>
      </c>
      <c r="L946">
        <v>21</v>
      </c>
      <c r="M946">
        <v>12</v>
      </c>
      <c r="N946">
        <v>0</v>
      </c>
      <c r="O946">
        <v>63</v>
      </c>
      <c r="P946">
        <v>1</v>
      </c>
      <c r="Q946">
        <v>1</v>
      </c>
      <c r="R946">
        <v>4</v>
      </c>
      <c r="S946">
        <v>10</v>
      </c>
      <c r="T946">
        <v>0</v>
      </c>
      <c r="U946">
        <v>1</v>
      </c>
      <c r="V946">
        <v>0.22317600000000001</v>
      </c>
      <c r="W946">
        <v>4.7808799999999999E-2</v>
      </c>
      <c r="X946">
        <v>0.250996</v>
      </c>
      <c r="Y946">
        <v>0.19047600000000001</v>
      </c>
      <c r="Z946">
        <v>0.263158</v>
      </c>
      <c r="AA946">
        <v>0.30901299999999998</v>
      </c>
      <c r="AB946">
        <v>0.25240800000000002</v>
      </c>
      <c r="AC946">
        <v>0.57217099999999999</v>
      </c>
      <c r="AD946">
        <v>8.5836899999999994E-2</v>
      </c>
      <c r="AE946">
        <v>2.0577700000000001</v>
      </c>
      <c r="AF946">
        <v>0.28742499999999999</v>
      </c>
      <c r="AH946">
        <v>-0.83045000000000002</v>
      </c>
      <c r="AI946">
        <v>16.831700000000001</v>
      </c>
      <c r="AJ946">
        <v>-13.751200000000001</v>
      </c>
      <c r="AK946">
        <v>58.901299999999999</v>
      </c>
      <c r="AL946">
        <v>-0.83045000000000002</v>
      </c>
      <c r="AM946">
        <v>2.2999999999999998</v>
      </c>
      <c r="AN946">
        <v>-13.610133647918699</v>
      </c>
      <c r="AO946">
        <v>6.9112579822540203</v>
      </c>
      <c r="AP946">
        <v>0.184754</v>
      </c>
    </row>
    <row r="947" spans="1:42" x14ac:dyDescent="0.45">
      <c r="A947" t="s">
        <v>1161</v>
      </c>
      <c r="B947" t="s">
        <v>32</v>
      </c>
      <c r="C947">
        <v>106</v>
      </c>
      <c r="D947">
        <v>480</v>
      </c>
      <c r="E947">
        <v>431</v>
      </c>
      <c r="F947">
        <v>101</v>
      </c>
      <c r="G947">
        <v>73</v>
      </c>
      <c r="H947">
        <v>18</v>
      </c>
      <c r="I947">
        <v>1</v>
      </c>
      <c r="J947">
        <v>9</v>
      </c>
      <c r="K947">
        <v>47</v>
      </c>
      <c r="L947">
        <v>55</v>
      </c>
      <c r="M947">
        <v>38</v>
      </c>
      <c r="N947">
        <v>1</v>
      </c>
      <c r="O947">
        <v>91</v>
      </c>
      <c r="P947">
        <v>9</v>
      </c>
      <c r="Q947">
        <v>2</v>
      </c>
      <c r="R947">
        <v>0</v>
      </c>
      <c r="S947">
        <v>9</v>
      </c>
      <c r="T947">
        <v>1</v>
      </c>
      <c r="U947">
        <v>1</v>
      </c>
      <c r="V947">
        <v>0.23433899999999999</v>
      </c>
      <c r="W947">
        <v>7.9166700000000007E-2</v>
      </c>
      <c r="X947">
        <v>0.189583</v>
      </c>
      <c r="Y947">
        <v>0.41758200000000001</v>
      </c>
      <c r="Z947">
        <v>0.30833300000000002</v>
      </c>
      <c r="AA947">
        <v>0.343387</v>
      </c>
      <c r="AB947">
        <v>0.28956399999999999</v>
      </c>
      <c r="AC947">
        <v>0.65172099999999999</v>
      </c>
      <c r="AD947">
        <v>0.10904899999999999</v>
      </c>
      <c r="AE947">
        <v>2.4181599999999999</v>
      </c>
      <c r="AF947">
        <v>0.27627600000000002</v>
      </c>
      <c r="AH947">
        <v>-1.1389899999999999</v>
      </c>
      <c r="AI947">
        <v>47</v>
      </c>
      <c r="AJ947">
        <v>-11.485200000000001</v>
      </c>
      <c r="AK947">
        <v>86.031599999999997</v>
      </c>
      <c r="AL947">
        <v>-1.1389899999999999</v>
      </c>
      <c r="AM947">
        <v>0</v>
      </c>
      <c r="AN947">
        <v>-9.1727869510650599</v>
      </c>
      <c r="AO947">
        <v>-5.2910051345825098</v>
      </c>
      <c r="AP947">
        <v>0.183397</v>
      </c>
    </row>
    <row r="948" spans="1:42" x14ac:dyDescent="0.45">
      <c r="A948" t="s">
        <v>1162</v>
      </c>
      <c r="B948" t="s">
        <v>153</v>
      </c>
      <c r="C948">
        <v>106</v>
      </c>
      <c r="D948">
        <v>466</v>
      </c>
      <c r="E948">
        <v>428</v>
      </c>
      <c r="F948">
        <v>106</v>
      </c>
      <c r="G948">
        <v>87</v>
      </c>
      <c r="H948">
        <v>15</v>
      </c>
      <c r="I948">
        <v>2</v>
      </c>
      <c r="J948">
        <v>2</v>
      </c>
      <c r="K948">
        <v>43</v>
      </c>
      <c r="L948">
        <v>38</v>
      </c>
      <c r="M948">
        <v>29</v>
      </c>
      <c r="N948">
        <v>0</v>
      </c>
      <c r="O948">
        <v>86</v>
      </c>
      <c r="P948">
        <v>1</v>
      </c>
      <c r="Q948">
        <v>2</v>
      </c>
      <c r="R948">
        <v>6</v>
      </c>
      <c r="S948">
        <v>5</v>
      </c>
      <c r="T948">
        <v>11</v>
      </c>
      <c r="U948">
        <v>4</v>
      </c>
      <c r="V948">
        <v>0.247664</v>
      </c>
      <c r="W948">
        <v>6.2231799999999997E-2</v>
      </c>
      <c r="X948">
        <v>0.18454899999999999</v>
      </c>
      <c r="Y948">
        <v>0.33720899999999998</v>
      </c>
      <c r="Z948">
        <v>0.29565200000000003</v>
      </c>
      <c r="AA948">
        <v>0.30607499999999999</v>
      </c>
      <c r="AB948">
        <v>0.268457</v>
      </c>
      <c r="AC948">
        <v>0.60172700000000001</v>
      </c>
      <c r="AD948">
        <v>5.8411200000000003E-2</v>
      </c>
      <c r="AE948">
        <v>4.8472600000000003</v>
      </c>
      <c r="AF948">
        <v>0.30409399999999998</v>
      </c>
      <c r="AH948">
        <v>-0.38981199999999999</v>
      </c>
      <c r="AI948">
        <v>37.460500000000003</v>
      </c>
      <c r="AJ948">
        <v>-19.318899999999999</v>
      </c>
      <c r="AK948">
        <v>64.716700000000003</v>
      </c>
      <c r="AL948">
        <v>-0.38981199999999999</v>
      </c>
      <c r="AM948">
        <v>5</v>
      </c>
      <c r="AN948">
        <v>-20.758996099233599</v>
      </c>
      <c r="AO948">
        <v>6.7122280597686697</v>
      </c>
      <c r="AP948">
        <v>0.18248400000000001</v>
      </c>
    </row>
    <row r="949" spans="1:42" x14ac:dyDescent="0.45">
      <c r="A949" t="s">
        <v>1163</v>
      </c>
      <c r="B949" t="s">
        <v>215</v>
      </c>
      <c r="C949">
        <v>43</v>
      </c>
      <c r="D949">
        <v>163</v>
      </c>
      <c r="E949">
        <v>148</v>
      </c>
      <c r="F949">
        <v>32</v>
      </c>
      <c r="G949">
        <v>19</v>
      </c>
      <c r="H949">
        <v>6</v>
      </c>
      <c r="I949">
        <v>0</v>
      </c>
      <c r="J949">
        <v>7</v>
      </c>
      <c r="K949">
        <v>19</v>
      </c>
      <c r="L949">
        <v>23</v>
      </c>
      <c r="M949">
        <v>13</v>
      </c>
      <c r="N949">
        <v>0</v>
      </c>
      <c r="O949">
        <v>49</v>
      </c>
      <c r="P949">
        <v>2</v>
      </c>
      <c r="Q949">
        <v>0</v>
      </c>
      <c r="R949">
        <v>0</v>
      </c>
      <c r="S949">
        <v>3</v>
      </c>
      <c r="T949">
        <v>1</v>
      </c>
      <c r="U949">
        <v>1</v>
      </c>
      <c r="V949">
        <v>0.21621599999999999</v>
      </c>
      <c r="W949">
        <v>7.9754599999999995E-2</v>
      </c>
      <c r="X949">
        <v>0.30061300000000002</v>
      </c>
      <c r="Y949">
        <v>0.26530599999999999</v>
      </c>
      <c r="Z949">
        <v>0.28834399999999999</v>
      </c>
      <c r="AA949">
        <v>0.39864899999999998</v>
      </c>
      <c r="AB949">
        <v>0.29913000000000001</v>
      </c>
      <c r="AC949">
        <v>0.68699200000000005</v>
      </c>
      <c r="AD949">
        <v>0.18243200000000001</v>
      </c>
      <c r="AE949">
        <v>2.5674700000000001</v>
      </c>
      <c r="AF949">
        <v>0.27173900000000001</v>
      </c>
      <c r="AH949">
        <v>-0.48405199999999998</v>
      </c>
      <c r="AI949">
        <v>17.255400000000002</v>
      </c>
      <c r="AJ949">
        <v>-2.6052</v>
      </c>
      <c r="AK949">
        <v>86.461100000000002</v>
      </c>
      <c r="AL949">
        <v>-0.48405199999999998</v>
      </c>
      <c r="AM949">
        <v>2.4</v>
      </c>
      <c r="AN949">
        <v>-3.1283028721809298</v>
      </c>
      <c r="AO949">
        <v>-0.59456181526184004</v>
      </c>
      <c r="AP949">
        <v>0.18082300000000001</v>
      </c>
    </row>
    <row r="950" spans="1:42" x14ac:dyDescent="0.45">
      <c r="A950" t="s">
        <v>1164</v>
      </c>
      <c r="B950" t="s">
        <v>184</v>
      </c>
      <c r="C950">
        <v>68</v>
      </c>
      <c r="D950">
        <v>251</v>
      </c>
      <c r="E950">
        <v>234</v>
      </c>
      <c r="F950">
        <v>60</v>
      </c>
      <c r="G950">
        <v>50</v>
      </c>
      <c r="H950">
        <v>8</v>
      </c>
      <c r="I950">
        <v>1</v>
      </c>
      <c r="J950">
        <v>1</v>
      </c>
      <c r="K950">
        <v>25</v>
      </c>
      <c r="L950">
        <v>20</v>
      </c>
      <c r="M950">
        <v>10</v>
      </c>
      <c r="N950">
        <v>0</v>
      </c>
      <c r="O950">
        <v>33</v>
      </c>
      <c r="P950">
        <v>2</v>
      </c>
      <c r="Q950">
        <v>2</v>
      </c>
      <c r="R950">
        <v>3</v>
      </c>
      <c r="S950">
        <v>9</v>
      </c>
      <c r="T950">
        <v>2</v>
      </c>
      <c r="U950">
        <v>2</v>
      </c>
      <c r="V950">
        <v>0.25641000000000003</v>
      </c>
      <c r="W950">
        <v>3.9840599999999997E-2</v>
      </c>
      <c r="X950">
        <v>0.13147400000000001</v>
      </c>
      <c r="Y950">
        <v>0.30303000000000002</v>
      </c>
      <c r="Z950">
        <v>0.290323</v>
      </c>
      <c r="AA950">
        <v>0.31196600000000002</v>
      </c>
      <c r="AB950">
        <v>0.26637499999999997</v>
      </c>
      <c r="AC950">
        <v>0.60228800000000005</v>
      </c>
      <c r="AD950">
        <v>5.5555599999999997E-2</v>
      </c>
      <c r="AE950">
        <v>3.5701000000000001</v>
      </c>
      <c r="AF950">
        <v>0.29207899999999998</v>
      </c>
      <c r="AH950">
        <v>-0.92187399999999997</v>
      </c>
      <c r="AI950">
        <v>19.743099999999998</v>
      </c>
      <c r="AJ950">
        <v>-10.8398</v>
      </c>
      <c r="AK950">
        <v>48.756900000000002</v>
      </c>
      <c r="AL950">
        <v>-0.92187399999999997</v>
      </c>
      <c r="AM950">
        <v>5.5</v>
      </c>
      <c r="AN950">
        <v>-16.855965316295599</v>
      </c>
      <c r="AO950">
        <v>10.1112580299377</v>
      </c>
      <c r="AP950">
        <v>0.18018400000000001</v>
      </c>
    </row>
    <row r="951" spans="1:42" x14ac:dyDescent="0.45">
      <c r="A951" t="s">
        <v>1165</v>
      </c>
      <c r="B951" t="s">
        <v>132</v>
      </c>
      <c r="C951">
        <v>113</v>
      </c>
      <c r="D951">
        <v>471</v>
      </c>
      <c r="E951">
        <v>433</v>
      </c>
      <c r="F951">
        <v>89</v>
      </c>
      <c r="G951">
        <v>53</v>
      </c>
      <c r="H951">
        <v>22</v>
      </c>
      <c r="I951">
        <v>4</v>
      </c>
      <c r="J951">
        <v>10</v>
      </c>
      <c r="K951">
        <v>56</v>
      </c>
      <c r="L951">
        <v>48</v>
      </c>
      <c r="M951">
        <v>33</v>
      </c>
      <c r="N951">
        <v>0</v>
      </c>
      <c r="O951">
        <v>180</v>
      </c>
      <c r="P951">
        <v>3</v>
      </c>
      <c r="Q951">
        <v>2</v>
      </c>
      <c r="R951">
        <v>0</v>
      </c>
      <c r="S951">
        <v>8</v>
      </c>
      <c r="T951">
        <v>12</v>
      </c>
      <c r="U951">
        <v>4</v>
      </c>
      <c r="V951">
        <v>0.205543</v>
      </c>
      <c r="W951">
        <v>7.0063700000000007E-2</v>
      </c>
      <c r="X951">
        <v>0.38216600000000001</v>
      </c>
      <c r="Y951">
        <v>0.183333</v>
      </c>
      <c r="Z951">
        <v>0.26539299999999999</v>
      </c>
      <c r="AA951">
        <v>0.344111</v>
      </c>
      <c r="AB951">
        <v>0.26665899999999998</v>
      </c>
      <c r="AC951">
        <v>0.60950400000000005</v>
      </c>
      <c r="AD951">
        <v>0.138568</v>
      </c>
      <c r="AE951">
        <v>6.82158</v>
      </c>
      <c r="AF951">
        <v>0.32244899999999999</v>
      </c>
      <c r="AH951">
        <v>2.5931900000000001E-2</v>
      </c>
      <c r="AI951">
        <v>37.159100000000002</v>
      </c>
      <c r="AJ951">
        <v>-20.229500000000002</v>
      </c>
      <c r="AK951">
        <v>65.583500000000001</v>
      </c>
      <c r="AL951">
        <v>2.5931900000000001E-2</v>
      </c>
      <c r="AM951">
        <v>0</v>
      </c>
      <c r="AN951">
        <v>-19.397253489121699</v>
      </c>
      <c r="AO951">
        <v>5.1917991638183496</v>
      </c>
      <c r="AP951">
        <v>0.178676</v>
      </c>
    </row>
    <row r="952" spans="1:42" x14ac:dyDescent="0.45">
      <c r="A952" t="s">
        <v>1166</v>
      </c>
      <c r="B952" t="s">
        <v>104</v>
      </c>
      <c r="C952">
        <v>127</v>
      </c>
      <c r="D952">
        <v>549</v>
      </c>
      <c r="E952">
        <v>508</v>
      </c>
      <c r="F952">
        <v>115</v>
      </c>
      <c r="G952">
        <v>80</v>
      </c>
      <c r="H952">
        <v>24</v>
      </c>
      <c r="I952">
        <v>2</v>
      </c>
      <c r="J952">
        <v>9</v>
      </c>
      <c r="K952">
        <v>57</v>
      </c>
      <c r="L952">
        <v>54</v>
      </c>
      <c r="M952">
        <v>32</v>
      </c>
      <c r="N952">
        <v>0</v>
      </c>
      <c r="O952">
        <v>134</v>
      </c>
      <c r="P952">
        <v>4</v>
      </c>
      <c r="Q952">
        <v>3</v>
      </c>
      <c r="R952">
        <v>2</v>
      </c>
      <c r="S952">
        <v>4</v>
      </c>
      <c r="T952">
        <v>9</v>
      </c>
      <c r="U952">
        <v>3</v>
      </c>
      <c r="V952">
        <v>0.226378</v>
      </c>
      <c r="W952">
        <v>5.8287800000000001E-2</v>
      </c>
      <c r="X952">
        <v>0.24407999999999999</v>
      </c>
      <c r="Y952">
        <v>0.23880599999999999</v>
      </c>
      <c r="Z952">
        <v>0.27605099999999999</v>
      </c>
      <c r="AA952">
        <v>0.334646</v>
      </c>
      <c r="AB952">
        <v>0.268374</v>
      </c>
      <c r="AC952">
        <v>0.61069700000000005</v>
      </c>
      <c r="AD952">
        <v>0.108268</v>
      </c>
      <c r="AE952">
        <v>4.6586499999999997</v>
      </c>
      <c r="AF952">
        <v>0.28804299999999999</v>
      </c>
      <c r="AH952">
        <v>-0.36002800000000001</v>
      </c>
      <c r="AI952">
        <v>44.094900000000003</v>
      </c>
      <c r="AJ952">
        <v>-22.797599999999999</v>
      </c>
      <c r="AK952">
        <v>64.597200000000001</v>
      </c>
      <c r="AL952">
        <v>-0.36002800000000001</v>
      </c>
      <c r="AM952">
        <v>5.5</v>
      </c>
      <c r="AN952">
        <v>-24.438498675823201</v>
      </c>
      <c r="AO952">
        <v>7.5171957015991202</v>
      </c>
      <c r="AP952">
        <v>0.17782700000000001</v>
      </c>
    </row>
    <row r="953" spans="1:42" x14ac:dyDescent="0.45">
      <c r="A953" t="s">
        <v>1167</v>
      </c>
      <c r="B953" t="s">
        <v>74</v>
      </c>
      <c r="C953">
        <v>88</v>
      </c>
      <c r="D953">
        <v>364</v>
      </c>
      <c r="E953">
        <v>333</v>
      </c>
      <c r="F953">
        <v>71</v>
      </c>
      <c r="G953">
        <v>44</v>
      </c>
      <c r="H953">
        <v>15</v>
      </c>
      <c r="I953">
        <v>2</v>
      </c>
      <c r="J953">
        <v>10</v>
      </c>
      <c r="K953">
        <v>42</v>
      </c>
      <c r="L953">
        <v>44</v>
      </c>
      <c r="M953">
        <v>23</v>
      </c>
      <c r="N953">
        <v>0</v>
      </c>
      <c r="O953">
        <v>117</v>
      </c>
      <c r="P953">
        <v>6</v>
      </c>
      <c r="Q953">
        <v>1</v>
      </c>
      <c r="R953">
        <v>1</v>
      </c>
      <c r="S953">
        <v>7</v>
      </c>
      <c r="T953">
        <v>8</v>
      </c>
      <c r="U953">
        <v>2</v>
      </c>
      <c r="V953">
        <v>0.21321300000000001</v>
      </c>
      <c r="W953">
        <v>6.3186800000000001E-2</v>
      </c>
      <c r="X953">
        <v>0.32142900000000002</v>
      </c>
      <c r="Y953">
        <v>0.19658100000000001</v>
      </c>
      <c r="Z953">
        <v>0.275482</v>
      </c>
      <c r="AA953">
        <v>0.36036000000000001</v>
      </c>
      <c r="AB953">
        <v>0.27831499999999998</v>
      </c>
      <c r="AC953">
        <v>0.63584200000000002</v>
      </c>
      <c r="AD953">
        <v>0.147147</v>
      </c>
      <c r="AE953">
        <v>5.8321399999999999</v>
      </c>
      <c r="AF953">
        <v>0.294686</v>
      </c>
      <c r="AH953">
        <v>0.19336999999999999</v>
      </c>
      <c r="AI953">
        <v>32.241199999999999</v>
      </c>
      <c r="AJ953">
        <v>-12.110099999999999</v>
      </c>
      <c r="AK953">
        <v>66.601699999999994</v>
      </c>
      <c r="AL953">
        <v>0.19336999999999999</v>
      </c>
      <c r="AM953">
        <v>2.9</v>
      </c>
      <c r="AN953">
        <v>-14.8672866374254</v>
      </c>
      <c r="AO953">
        <v>4.2374486923217702</v>
      </c>
      <c r="AP953">
        <v>0.176676</v>
      </c>
    </row>
    <row r="954" spans="1:42" x14ac:dyDescent="0.45">
      <c r="A954" t="s">
        <v>1168</v>
      </c>
      <c r="C954">
        <v>90</v>
      </c>
      <c r="D954">
        <v>357</v>
      </c>
      <c r="E954">
        <v>314</v>
      </c>
      <c r="F954">
        <v>62</v>
      </c>
      <c r="G954">
        <v>35</v>
      </c>
      <c r="H954">
        <v>12</v>
      </c>
      <c r="I954">
        <v>4</v>
      </c>
      <c r="J954">
        <v>11</v>
      </c>
      <c r="K954">
        <v>40</v>
      </c>
      <c r="L954">
        <v>45</v>
      </c>
      <c r="M954">
        <v>38</v>
      </c>
      <c r="N954">
        <v>1</v>
      </c>
      <c r="O954">
        <v>142</v>
      </c>
      <c r="P954">
        <v>4</v>
      </c>
      <c r="Q954">
        <v>1</v>
      </c>
      <c r="R954">
        <v>0</v>
      </c>
      <c r="S954">
        <v>2</v>
      </c>
      <c r="T954">
        <v>7</v>
      </c>
      <c r="U954">
        <v>2</v>
      </c>
      <c r="V954">
        <v>0.19745199999999999</v>
      </c>
      <c r="W954">
        <v>0.106443</v>
      </c>
      <c r="X954">
        <v>0.39775899999999997</v>
      </c>
      <c r="Y954">
        <v>0.26760600000000001</v>
      </c>
      <c r="Z954">
        <v>0.29131699999999999</v>
      </c>
      <c r="AA954">
        <v>0.36624200000000001</v>
      </c>
      <c r="AB954">
        <v>0.28872700000000001</v>
      </c>
      <c r="AC954">
        <v>0.657559</v>
      </c>
      <c r="AD954">
        <v>0.16879</v>
      </c>
      <c r="AE954">
        <v>6.5020300000000004</v>
      </c>
      <c r="AF954">
        <v>0.31481500000000001</v>
      </c>
      <c r="AH954">
        <v>-2.9745500000000001E-2</v>
      </c>
      <c r="AI954">
        <v>34.708199999999998</v>
      </c>
      <c r="AJ954">
        <v>-8.7902100000000001</v>
      </c>
      <c r="AK954">
        <v>78.163799999999995</v>
      </c>
      <c r="AL954">
        <v>-2.9745500000000001E-2</v>
      </c>
      <c r="AM954">
        <v>3.2</v>
      </c>
      <c r="AN954">
        <v>-9.6872085351496899</v>
      </c>
      <c r="AO954">
        <v>-0.735185146331787</v>
      </c>
      <c r="AP954">
        <v>0.17358000000000001</v>
      </c>
    </row>
    <row r="955" spans="1:42" x14ac:dyDescent="0.45">
      <c r="A955" t="s">
        <v>1169</v>
      </c>
      <c r="B955" t="s">
        <v>40</v>
      </c>
      <c r="C955">
        <v>110</v>
      </c>
      <c r="D955">
        <v>438</v>
      </c>
      <c r="E955">
        <v>392</v>
      </c>
      <c r="F955">
        <v>84</v>
      </c>
      <c r="G955">
        <v>52</v>
      </c>
      <c r="H955">
        <v>21</v>
      </c>
      <c r="I955">
        <v>1</v>
      </c>
      <c r="J955">
        <v>10</v>
      </c>
      <c r="K955">
        <v>48</v>
      </c>
      <c r="L955">
        <v>45</v>
      </c>
      <c r="M955">
        <v>39</v>
      </c>
      <c r="N955">
        <v>0</v>
      </c>
      <c r="O955">
        <v>115</v>
      </c>
      <c r="P955">
        <v>3</v>
      </c>
      <c r="Q955">
        <v>4</v>
      </c>
      <c r="R955">
        <v>0</v>
      </c>
      <c r="S955">
        <v>8</v>
      </c>
      <c r="T955">
        <v>1</v>
      </c>
      <c r="U955">
        <v>1</v>
      </c>
      <c r="V955">
        <v>0.214286</v>
      </c>
      <c r="W955">
        <v>8.9041099999999998E-2</v>
      </c>
      <c r="X955">
        <v>0.26255699999999998</v>
      </c>
      <c r="Y955">
        <v>0.33912999999999999</v>
      </c>
      <c r="Z955">
        <v>0.28767100000000001</v>
      </c>
      <c r="AA955">
        <v>0.34949000000000002</v>
      </c>
      <c r="AB955">
        <v>0.28068300000000002</v>
      </c>
      <c r="AC955">
        <v>0.63716099999999998</v>
      </c>
      <c r="AD955">
        <v>0.13520399999999999</v>
      </c>
      <c r="AE955">
        <v>2.7495500000000002</v>
      </c>
      <c r="AF955">
        <v>0.273063</v>
      </c>
      <c r="AH955">
        <v>-0.94635999999999998</v>
      </c>
      <c r="AI955">
        <v>39.656799999999997</v>
      </c>
      <c r="AJ955">
        <v>-13.710900000000001</v>
      </c>
      <c r="AK955">
        <v>77.856099999999998</v>
      </c>
      <c r="AL955">
        <v>-0.94635999999999998</v>
      </c>
      <c r="AM955">
        <v>4.5999999999999996</v>
      </c>
      <c r="AN955">
        <v>-12.961983680725</v>
      </c>
      <c r="AO955">
        <v>-0.228042602539062</v>
      </c>
      <c r="AP955">
        <v>0.172788</v>
      </c>
    </row>
    <row r="956" spans="1:42" x14ac:dyDescent="0.45">
      <c r="A956" t="s">
        <v>1170</v>
      </c>
      <c r="B956" t="s">
        <v>56</v>
      </c>
      <c r="C956">
        <v>137</v>
      </c>
      <c r="D956">
        <v>568</v>
      </c>
      <c r="E956">
        <v>503</v>
      </c>
      <c r="F956">
        <v>125</v>
      </c>
      <c r="G956">
        <v>71</v>
      </c>
      <c r="H956">
        <v>27</v>
      </c>
      <c r="I956">
        <v>4</v>
      </c>
      <c r="J956">
        <v>23</v>
      </c>
      <c r="K956">
        <v>73</v>
      </c>
      <c r="L956">
        <v>72</v>
      </c>
      <c r="M956">
        <v>58</v>
      </c>
      <c r="N956">
        <v>1</v>
      </c>
      <c r="O956">
        <v>149</v>
      </c>
      <c r="P956">
        <v>2</v>
      </c>
      <c r="Q956">
        <v>5</v>
      </c>
      <c r="R956">
        <v>0</v>
      </c>
      <c r="S956">
        <v>5</v>
      </c>
      <c r="T956">
        <v>4</v>
      </c>
      <c r="U956">
        <v>4</v>
      </c>
      <c r="V956">
        <v>0.24850900000000001</v>
      </c>
      <c r="W956">
        <v>0.102113</v>
      </c>
      <c r="X956">
        <v>0.262324</v>
      </c>
      <c r="Y956">
        <v>0.389262</v>
      </c>
      <c r="Z956">
        <v>0.32570399999999999</v>
      </c>
      <c r="AA956">
        <v>0.45526800000000001</v>
      </c>
      <c r="AB956">
        <v>0.33461999999999997</v>
      </c>
      <c r="AC956">
        <v>0.78097300000000003</v>
      </c>
      <c r="AD956">
        <v>0.206759</v>
      </c>
      <c r="AE956">
        <v>4.0557100000000004</v>
      </c>
      <c r="AF956">
        <v>0.30357099999999998</v>
      </c>
      <c r="AH956">
        <v>-1.88998</v>
      </c>
      <c r="AI956">
        <v>76.871099999999998</v>
      </c>
      <c r="AJ956">
        <v>7.66357</v>
      </c>
      <c r="AK956">
        <v>108.797</v>
      </c>
      <c r="AL956">
        <v>-1.88998</v>
      </c>
      <c r="AM956">
        <v>-15.4</v>
      </c>
      <c r="AN956">
        <v>4.0970140695571899</v>
      </c>
      <c r="AO956">
        <v>-21.661022663116398</v>
      </c>
      <c r="AP956">
        <v>0.172295</v>
      </c>
    </row>
    <row r="957" spans="1:42" x14ac:dyDescent="0.45">
      <c r="A957" t="s">
        <v>1171</v>
      </c>
      <c r="B957" t="s">
        <v>58</v>
      </c>
      <c r="C957">
        <v>89</v>
      </c>
      <c r="D957">
        <v>372</v>
      </c>
      <c r="E957">
        <v>339</v>
      </c>
      <c r="F957">
        <v>85</v>
      </c>
      <c r="G957">
        <v>68</v>
      </c>
      <c r="H957">
        <v>15</v>
      </c>
      <c r="I957">
        <v>0</v>
      </c>
      <c r="J957">
        <v>2</v>
      </c>
      <c r="K957">
        <v>39</v>
      </c>
      <c r="L957">
        <v>33</v>
      </c>
      <c r="M957">
        <v>25</v>
      </c>
      <c r="N957">
        <v>0</v>
      </c>
      <c r="O957">
        <v>48</v>
      </c>
      <c r="P957">
        <v>5</v>
      </c>
      <c r="Q957">
        <v>3</v>
      </c>
      <c r="R957">
        <v>0</v>
      </c>
      <c r="S957">
        <v>14</v>
      </c>
      <c r="T957">
        <v>5</v>
      </c>
      <c r="U957">
        <v>2</v>
      </c>
      <c r="V957">
        <v>0.25073699999999999</v>
      </c>
      <c r="W957">
        <v>6.7204299999999995E-2</v>
      </c>
      <c r="X957">
        <v>0.12903200000000001</v>
      </c>
      <c r="Y957">
        <v>0.52083299999999999</v>
      </c>
      <c r="Z957">
        <v>0.30914000000000003</v>
      </c>
      <c r="AA957">
        <v>0.31268400000000002</v>
      </c>
      <c r="AB957">
        <v>0.27877600000000002</v>
      </c>
      <c r="AC957">
        <v>0.62182400000000004</v>
      </c>
      <c r="AD957">
        <v>6.1946899999999999E-2</v>
      </c>
      <c r="AE957">
        <v>3.5207199999999998</v>
      </c>
      <c r="AF957">
        <v>0.28424700000000003</v>
      </c>
      <c r="AH957">
        <v>-0.59925799999999996</v>
      </c>
      <c r="AI957">
        <v>33.092100000000002</v>
      </c>
      <c r="AJ957">
        <v>-12.2339</v>
      </c>
      <c r="AK957">
        <v>75.668700000000001</v>
      </c>
      <c r="AL957">
        <v>-0.59925799999999996</v>
      </c>
      <c r="AM957">
        <v>-3.6</v>
      </c>
      <c r="AN957">
        <v>-11.4445340633392</v>
      </c>
      <c r="AO957">
        <v>0.50052928924560502</v>
      </c>
      <c r="AP957">
        <v>0.168601</v>
      </c>
    </row>
    <row r="958" spans="1:42" x14ac:dyDescent="0.45">
      <c r="A958" t="s">
        <v>1172</v>
      </c>
      <c r="B958" t="s">
        <v>34</v>
      </c>
      <c r="C958">
        <v>78</v>
      </c>
      <c r="D958">
        <v>279</v>
      </c>
      <c r="E958">
        <v>253</v>
      </c>
      <c r="F958">
        <v>52</v>
      </c>
      <c r="G958">
        <v>43</v>
      </c>
      <c r="H958">
        <v>7</v>
      </c>
      <c r="I958">
        <v>1</v>
      </c>
      <c r="J958">
        <v>1</v>
      </c>
      <c r="K958">
        <v>25</v>
      </c>
      <c r="L958">
        <v>19</v>
      </c>
      <c r="M958">
        <v>24</v>
      </c>
      <c r="N958">
        <v>0</v>
      </c>
      <c r="O958">
        <v>89</v>
      </c>
      <c r="P958">
        <v>2</v>
      </c>
      <c r="Q958">
        <v>0</v>
      </c>
      <c r="R958">
        <v>0</v>
      </c>
      <c r="S958">
        <v>6</v>
      </c>
      <c r="T958">
        <v>6</v>
      </c>
      <c r="U958">
        <v>2</v>
      </c>
      <c r="V958">
        <v>0.20553399999999999</v>
      </c>
      <c r="W958">
        <v>8.6021500000000001E-2</v>
      </c>
      <c r="X958">
        <v>0.318996</v>
      </c>
      <c r="Y958">
        <v>0.26966299999999999</v>
      </c>
      <c r="Z958">
        <v>0.27956999999999999</v>
      </c>
      <c r="AA958">
        <v>0.25296400000000002</v>
      </c>
      <c r="AB958">
        <v>0.24509700000000001</v>
      </c>
      <c r="AC958">
        <v>0.53253399999999995</v>
      </c>
      <c r="AD958">
        <v>4.7430800000000002E-2</v>
      </c>
      <c r="AE958">
        <v>4.8943000000000003</v>
      </c>
      <c r="AF958">
        <v>0.31288300000000002</v>
      </c>
      <c r="AH958">
        <v>-0.17580999999999999</v>
      </c>
      <c r="AI958">
        <v>17.0153</v>
      </c>
      <c r="AJ958">
        <v>-16.979299999999999</v>
      </c>
      <c r="AK958">
        <v>53.2286</v>
      </c>
      <c r="AL958">
        <v>-0.17580999999999999</v>
      </c>
      <c r="AM958">
        <v>7</v>
      </c>
      <c r="AN958">
        <v>-15.811486929655</v>
      </c>
      <c r="AO958">
        <v>8.0251322984695399</v>
      </c>
      <c r="AP958">
        <v>0.16849700000000001</v>
      </c>
    </row>
    <row r="959" spans="1:42" x14ac:dyDescent="0.45">
      <c r="A959" t="s">
        <v>1173</v>
      </c>
      <c r="B959" t="s">
        <v>40</v>
      </c>
      <c r="C959">
        <v>96</v>
      </c>
      <c r="D959">
        <v>376</v>
      </c>
      <c r="E959">
        <v>354</v>
      </c>
      <c r="F959">
        <v>88</v>
      </c>
      <c r="G959">
        <v>63</v>
      </c>
      <c r="H959">
        <v>20</v>
      </c>
      <c r="I959">
        <v>1</v>
      </c>
      <c r="J959">
        <v>4</v>
      </c>
      <c r="K959">
        <v>39</v>
      </c>
      <c r="L959">
        <v>36</v>
      </c>
      <c r="M959">
        <v>15</v>
      </c>
      <c r="N959">
        <v>0</v>
      </c>
      <c r="O959">
        <v>58</v>
      </c>
      <c r="P959">
        <v>5</v>
      </c>
      <c r="Q959">
        <v>2</v>
      </c>
      <c r="R959">
        <v>0</v>
      </c>
      <c r="S959">
        <v>8</v>
      </c>
      <c r="T959">
        <v>2</v>
      </c>
      <c r="U959">
        <v>2</v>
      </c>
      <c r="V959">
        <v>0.248588</v>
      </c>
      <c r="W959">
        <v>3.9893600000000001E-2</v>
      </c>
      <c r="X959">
        <v>0.154255</v>
      </c>
      <c r="Y959">
        <v>0.25862099999999999</v>
      </c>
      <c r="Z959">
        <v>0.28723399999999999</v>
      </c>
      <c r="AA959">
        <v>0.34463300000000002</v>
      </c>
      <c r="AB959">
        <v>0.27693800000000002</v>
      </c>
      <c r="AC959">
        <v>0.63186699999999996</v>
      </c>
      <c r="AD959">
        <v>9.6045199999999997E-2</v>
      </c>
      <c r="AE959">
        <v>3.2065600000000001</v>
      </c>
      <c r="AF959">
        <v>0.28571400000000002</v>
      </c>
      <c r="AH959">
        <v>-1.08368</v>
      </c>
      <c r="AI959">
        <v>32.874099999999999</v>
      </c>
      <c r="AJ959">
        <v>-12.939299999999999</v>
      </c>
      <c r="AK959">
        <v>75.346100000000007</v>
      </c>
      <c r="AL959">
        <v>-1.08368</v>
      </c>
      <c r="AM959">
        <v>-2.7</v>
      </c>
      <c r="AN959">
        <v>-12.567632913589399</v>
      </c>
      <c r="AO959">
        <v>1.4446208477020199</v>
      </c>
      <c r="AP959">
        <v>0.168266</v>
      </c>
    </row>
    <row r="960" spans="1:42" x14ac:dyDescent="0.45">
      <c r="A960" t="s">
        <v>1174</v>
      </c>
      <c r="C960">
        <v>96</v>
      </c>
      <c r="D960">
        <v>363</v>
      </c>
      <c r="E960">
        <v>331</v>
      </c>
      <c r="F960">
        <v>77</v>
      </c>
      <c r="G960">
        <v>52</v>
      </c>
      <c r="H960">
        <v>13</v>
      </c>
      <c r="I960">
        <v>1</v>
      </c>
      <c r="J960">
        <v>11</v>
      </c>
      <c r="K960">
        <v>35</v>
      </c>
      <c r="L960">
        <v>41</v>
      </c>
      <c r="M960">
        <v>24</v>
      </c>
      <c r="N960">
        <v>2</v>
      </c>
      <c r="O960">
        <v>104</v>
      </c>
      <c r="P960">
        <v>6</v>
      </c>
      <c r="Q960">
        <v>2</v>
      </c>
      <c r="R960">
        <v>0</v>
      </c>
      <c r="S960">
        <v>9</v>
      </c>
      <c r="T960">
        <v>4</v>
      </c>
      <c r="U960">
        <v>1</v>
      </c>
      <c r="V960">
        <v>0.232628</v>
      </c>
      <c r="W960">
        <v>6.6115699999999999E-2</v>
      </c>
      <c r="X960">
        <v>0.28650100000000001</v>
      </c>
      <c r="Y960">
        <v>0.230769</v>
      </c>
      <c r="Z960">
        <v>0.29476599999999997</v>
      </c>
      <c r="AA960">
        <v>0.37764300000000001</v>
      </c>
      <c r="AB960">
        <v>0.29180200000000001</v>
      </c>
      <c r="AC960">
        <v>0.67240900000000003</v>
      </c>
      <c r="AD960">
        <v>0.14501500000000001</v>
      </c>
      <c r="AE960">
        <v>3.8560699999999999</v>
      </c>
      <c r="AF960">
        <v>0.30275200000000002</v>
      </c>
      <c r="AH960">
        <v>-0.23848800000000001</v>
      </c>
      <c r="AI960">
        <v>36.218600000000002</v>
      </c>
      <c r="AJ960">
        <v>-8.0108800000000002</v>
      </c>
      <c r="AK960">
        <v>80.302899999999994</v>
      </c>
      <c r="AL960">
        <v>-0.23848800000000001</v>
      </c>
      <c r="AM960">
        <v>2.4</v>
      </c>
      <c r="AN960">
        <v>-9.0963046252727509</v>
      </c>
      <c r="AO960">
        <v>-1.6013226509094201</v>
      </c>
      <c r="AP960">
        <v>0.166518</v>
      </c>
    </row>
    <row r="961" spans="1:42" x14ac:dyDescent="0.45">
      <c r="A961" t="s">
        <v>1175</v>
      </c>
      <c r="B961" t="s">
        <v>76</v>
      </c>
      <c r="C961">
        <v>94</v>
      </c>
      <c r="D961">
        <v>417</v>
      </c>
      <c r="E961">
        <v>379</v>
      </c>
      <c r="F961">
        <v>92</v>
      </c>
      <c r="G961">
        <v>66</v>
      </c>
      <c r="H961">
        <v>17</v>
      </c>
      <c r="I961">
        <v>2</v>
      </c>
      <c r="J961">
        <v>7</v>
      </c>
      <c r="K961">
        <v>47</v>
      </c>
      <c r="L961">
        <v>42</v>
      </c>
      <c r="M961">
        <v>34</v>
      </c>
      <c r="N961">
        <v>0</v>
      </c>
      <c r="O961">
        <v>102</v>
      </c>
      <c r="P961">
        <v>1</v>
      </c>
      <c r="Q961">
        <v>3</v>
      </c>
      <c r="R961">
        <v>0</v>
      </c>
      <c r="S961">
        <v>7</v>
      </c>
      <c r="T961">
        <v>6</v>
      </c>
      <c r="U961">
        <v>3</v>
      </c>
      <c r="V961">
        <v>0.24274399999999999</v>
      </c>
      <c r="W961">
        <v>8.1534800000000004E-2</v>
      </c>
      <c r="X961">
        <v>0.24460399999999999</v>
      </c>
      <c r="Y961">
        <v>0.33333299999999999</v>
      </c>
      <c r="Z961">
        <v>0.30455599999999999</v>
      </c>
      <c r="AA961">
        <v>0.35356199999999999</v>
      </c>
      <c r="AB961">
        <v>0.29003499999999999</v>
      </c>
      <c r="AC961">
        <v>0.65811799999999998</v>
      </c>
      <c r="AD961">
        <v>0.110818</v>
      </c>
      <c r="AE961">
        <v>4.4628800000000002</v>
      </c>
      <c r="AF961">
        <v>0.31135499999999999</v>
      </c>
      <c r="AH961">
        <v>-0.84445199999999998</v>
      </c>
      <c r="AI961">
        <v>40.994300000000003</v>
      </c>
      <c r="AJ961">
        <v>-9.8147300000000008</v>
      </c>
      <c r="AK961">
        <v>75.891999999999996</v>
      </c>
      <c r="AL961">
        <v>-0.84445199999999998</v>
      </c>
      <c r="AM961">
        <v>-4.2</v>
      </c>
      <c r="AN961">
        <v>-12.890099227428401</v>
      </c>
      <c r="AO961">
        <v>0.39656114578246998</v>
      </c>
      <c r="AP961">
        <v>0.166494</v>
      </c>
    </row>
    <row r="962" spans="1:42" x14ac:dyDescent="0.45">
      <c r="A962" t="s">
        <v>1176</v>
      </c>
      <c r="B962" t="s">
        <v>196</v>
      </c>
      <c r="C962">
        <v>95</v>
      </c>
      <c r="D962">
        <v>328</v>
      </c>
      <c r="E962">
        <v>302</v>
      </c>
      <c r="F962">
        <v>72</v>
      </c>
      <c r="G962">
        <v>48</v>
      </c>
      <c r="H962">
        <v>18</v>
      </c>
      <c r="I962">
        <v>0</v>
      </c>
      <c r="J962">
        <v>6</v>
      </c>
      <c r="K962">
        <v>28</v>
      </c>
      <c r="L962">
        <v>29</v>
      </c>
      <c r="M962">
        <v>18</v>
      </c>
      <c r="N962">
        <v>2</v>
      </c>
      <c r="O962">
        <v>61</v>
      </c>
      <c r="P962">
        <v>6</v>
      </c>
      <c r="Q962">
        <v>2</v>
      </c>
      <c r="R962">
        <v>0</v>
      </c>
      <c r="S962">
        <v>10</v>
      </c>
      <c r="T962">
        <v>1</v>
      </c>
      <c r="U962">
        <v>1</v>
      </c>
      <c r="V962">
        <v>0.23841100000000001</v>
      </c>
      <c r="W962">
        <v>5.4878000000000003E-2</v>
      </c>
      <c r="X962">
        <v>0.185976</v>
      </c>
      <c r="Y962">
        <v>0.29508200000000001</v>
      </c>
      <c r="Z962">
        <v>0.29268300000000003</v>
      </c>
      <c r="AA962">
        <v>0.35761599999999999</v>
      </c>
      <c r="AB962">
        <v>0.28301999999999999</v>
      </c>
      <c r="AC962">
        <v>0.65029899999999996</v>
      </c>
      <c r="AD962">
        <v>0.11920500000000001</v>
      </c>
      <c r="AE962">
        <v>1.89906</v>
      </c>
      <c r="AF962">
        <v>0.27848099999999998</v>
      </c>
      <c r="AH962">
        <v>-0.76143700000000003</v>
      </c>
      <c r="AI962">
        <v>30.334099999999999</v>
      </c>
      <c r="AJ962">
        <v>-9.6308199999999999</v>
      </c>
      <c r="AK962">
        <v>81.853200000000001</v>
      </c>
      <c r="AL962">
        <v>-0.76143700000000003</v>
      </c>
      <c r="AM962">
        <v>-5.2</v>
      </c>
      <c r="AN962">
        <v>-7.8933727741241402</v>
      </c>
      <c r="AO962">
        <v>-1.5844795703887899</v>
      </c>
      <c r="AP962">
        <v>0.16578100000000001</v>
      </c>
    </row>
    <row r="963" spans="1:42" x14ac:dyDescent="0.45">
      <c r="A963" t="s">
        <v>1177</v>
      </c>
      <c r="B963" t="s">
        <v>36</v>
      </c>
      <c r="C963">
        <v>101</v>
      </c>
      <c r="D963">
        <v>420</v>
      </c>
      <c r="E963">
        <v>374</v>
      </c>
      <c r="F963">
        <v>87</v>
      </c>
      <c r="G963">
        <v>61</v>
      </c>
      <c r="H963">
        <v>17</v>
      </c>
      <c r="I963">
        <v>2</v>
      </c>
      <c r="J963">
        <v>7</v>
      </c>
      <c r="K963">
        <v>48</v>
      </c>
      <c r="L963">
        <v>44</v>
      </c>
      <c r="M963">
        <v>34</v>
      </c>
      <c r="N963">
        <v>1</v>
      </c>
      <c r="O963">
        <v>94</v>
      </c>
      <c r="P963">
        <v>6</v>
      </c>
      <c r="Q963">
        <v>4</v>
      </c>
      <c r="R963">
        <v>2</v>
      </c>
      <c r="S963">
        <v>9</v>
      </c>
      <c r="T963">
        <v>8</v>
      </c>
      <c r="U963">
        <v>3</v>
      </c>
      <c r="V963">
        <v>0.23261999999999999</v>
      </c>
      <c r="W963">
        <v>8.0952399999999994E-2</v>
      </c>
      <c r="X963">
        <v>0.22381000000000001</v>
      </c>
      <c r="Y963">
        <v>0.36170200000000002</v>
      </c>
      <c r="Z963">
        <v>0.30382799999999999</v>
      </c>
      <c r="AA963">
        <v>0.34492</v>
      </c>
      <c r="AB963">
        <v>0.28648899999999999</v>
      </c>
      <c r="AC963">
        <v>0.64874799999999999</v>
      </c>
      <c r="AD963">
        <v>0.112299</v>
      </c>
      <c r="AE963">
        <v>5.0141900000000001</v>
      </c>
      <c r="AF963">
        <v>0.28880899999999998</v>
      </c>
      <c r="AH963">
        <v>-0.43674600000000002</v>
      </c>
      <c r="AI963">
        <v>40.052399999999999</v>
      </c>
      <c r="AJ963">
        <v>-11.1221</v>
      </c>
      <c r="AK963">
        <v>81.726299999999995</v>
      </c>
      <c r="AL963">
        <v>-0.43674600000000002</v>
      </c>
      <c r="AM963">
        <v>-10.7</v>
      </c>
      <c r="AN963">
        <v>-9.6329354047775198</v>
      </c>
      <c r="AO963">
        <v>-2.9839506149291899</v>
      </c>
      <c r="AP963">
        <v>0.164355</v>
      </c>
    </row>
    <row r="964" spans="1:42" x14ac:dyDescent="0.45">
      <c r="A964" t="s">
        <v>1178</v>
      </c>
      <c r="B964" t="s">
        <v>153</v>
      </c>
      <c r="C964">
        <v>124</v>
      </c>
      <c r="D964">
        <v>465</v>
      </c>
      <c r="E964">
        <v>432</v>
      </c>
      <c r="F964">
        <v>106</v>
      </c>
      <c r="G964">
        <v>66</v>
      </c>
      <c r="H964">
        <v>21</v>
      </c>
      <c r="I964">
        <v>2</v>
      </c>
      <c r="J964">
        <v>17</v>
      </c>
      <c r="K964">
        <v>51</v>
      </c>
      <c r="L964">
        <v>57</v>
      </c>
      <c r="M964">
        <v>28</v>
      </c>
      <c r="N964">
        <v>1</v>
      </c>
      <c r="O964">
        <v>86</v>
      </c>
      <c r="P964">
        <v>1</v>
      </c>
      <c r="Q964">
        <v>3</v>
      </c>
      <c r="R964">
        <v>1</v>
      </c>
      <c r="S964">
        <v>8</v>
      </c>
      <c r="T964">
        <v>5</v>
      </c>
      <c r="U964">
        <v>3</v>
      </c>
      <c r="V964">
        <v>0.24537</v>
      </c>
      <c r="W964">
        <v>6.0215100000000001E-2</v>
      </c>
      <c r="X964">
        <v>0.184946</v>
      </c>
      <c r="Y964">
        <v>0.32558100000000001</v>
      </c>
      <c r="Z964">
        <v>0.29094799999999998</v>
      </c>
      <c r="AA964">
        <v>0.421296</v>
      </c>
      <c r="AB964">
        <v>0.304728</v>
      </c>
      <c r="AC964">
        <v>0.71224500000000002</v>
      </c>
      <c r="AD964">
        <v>0.175926</v>
      </c>
      <c r="AE964">
        <v>3.9612500000000002</v>
      </c>
      <c r="AF964">
        <v>0.26807199999999998</v>
      </c>
      <c r="AH964">
        <v>-0.99051599999999995</v>
      </c>
      <c r="AI964">
        <v>51.387500000000003</v>
      </c>
      <c r="AJ964">
        <v>-5.2700699999999996</v>
      </c>
      <c r="AK964">
        <v>89.032300000000006</v>
      </c>
      <c r="AL964">
        <v>-0.99051599999999995</v>
      </c>
      <c r="AM964">
        <v>-1.8</v>
      </c>
      <c r="AN964">
        <v>-7.3085947036743102</v>
      </c>
      <c r="AO964">
        <v>-6.9256613254547101</v>
      </c>
      <c r="AP964">
        <v>0.16039</v>
      </c>
    </row>
    <row r="965" spans="1:42" x14ac:dyDescent="0.45">
      <c r="A965" t="s">
        <v>1179</v>
      </c>
      <c r="B965" t="s">
        <v>44</v>
      </c>
      <c r="C965">
        <v>114</v>
      </c>
      <c r="D965">
        <v>447</v>
      </c>
      <c r="E965">
        <v>405</v>
      </c>
      <c r="F965">
        <v>92</v>
      </c>
      <c r="G965">
        <v>53</v>
      </c>
      <c r="H965">
        <v>15</v>
      </c>
      <c r="I965">
        <v>3</v>
      </c>
      <c r="J965">
        <v>21</v>
      </c>
      <c r="K965">
        <v>55</v>
      </c>
      <c r="L965">
        <v>66</v>
      </c>
      <c r="M965">
        <v>31</v>
      </c>
      <c r="N965">
        <v>1</v>
      </c>
      <c r="O965">
        <v>147</v>
      </c>
      <c r="P965">
        <v>4</v>
      </c>
      <c r="Q965">
        <v>5</v>
      </c>
      <c r="R965">
        <v>2</v>
      </c>
      <c r="S965">
        <v>4</v>
      </c>
      <c r="T965">
        <v>1</v>
      </c>
      <c r="U965">
        <v>2</v>
      </c>
      <c r="V965">
        <v>0.22716</v>
      </c>
      <c r="W965">
        <v>6.9351200000000002E-2</v>
      </c>
      <c r="X965">
        <v>0.32885900000000001</v>
      </c>
      <c r="Y965">
        <v>0.21088399999999999</v>
      </c>
      <c r="Z965">
        <v>0.28539300000000001</v>
      </c>
      <c r="AA965">
        <v>0.43456800000000001</v>
      </c>
      <c r="AB965">
        <v>0.30631700000000001</v>
      </c>
      <c r="AC965">
        <v>0.71996099999999996</v>
      </c>
      <c r="AD965">
        <v>0.20740700000000001</v>
      </c>
      <c r="AE965">
        <v>3.63327</v>
      </c>
      <c r="AF965">
        <v>0.29338799999999998</v>
      </c>
      <c r="AH965">
        <v>-1.3145</v>
      </c>
      <c r="AI965">
        <v>49.988</v>
      </c>
      <c r="AJ965">
        <v>-4.4763900000000003</v>
      </c>
      <c r="AK965">
        <v>90.944699999999997</v>
      </c>
      <c r="AL965">
        <v>-1.3145</v>
      </c>
      <c r="AM965">
        <v>0.8</v>
      </c>
      <c r="AN965">
        <v>-6.1645041704177803</v>
      </c>
      <c r="AO965">
        <v>-7.4120809435844404</v>
      </c>
      <c r="AP965">
        <v>0.16010099999999999</v>
      </c>
    </row>
    <row r="966" spans="1:42" x14ac:dyDescent="0.45">
      <c r="A966" t="s">
        <v>1180</v>
      </c>
      <c r="B966" t="s">
        <v>132</v>
      </c>
      <c r="C966">
        <v>61</v>
      </c>
      <c r="D966">
        <v>221</v>
      </c>
      <c r="E966">
        <v>198</v>
      </c>
      <c r="F966">
        <v>42</v>
      </c>
      <c r="G966">
        <v>31</v>
      </c>
      <c r="H966">
        <v>6</v>
      </c>
      <c r="I966">
        <v>2</v>
      </c>
      <c r="J966">
        <v>3</v>
      </c>
      <c r="K966">
        <v>21</v>
      </c>
      <c r="L966">
        <v>17</v>
      </c>
      <c r="M966">
        <v>19</v>
      </c>
      <c r="N966">
        <v>0</v>
      </c>
      <c r="O966">
        <v>53</v>
      </c>
      <c r="P966">
        <v>2</v>
      </c>
      <c r="Q966">
        <v>2</v>
      </c>
      <c r="R966">
        <v>0</v>
      </c>
      <c r="S966">
        <v>4</v>
      </c>
      <c r="T966">
        <v>1</v>
      </c>
      <c r="U966">
        <v>1</v>
      </c>
      <c r="V966">
        <v>0.212121</v>
      </c>
      <c r="W966">
        <v>8.5972900000000005E-2</v>
      </c>
      <c r="X966">
        <v>0.239819</v>
      </c>
      <c r="Y966">
        <v>0.358491</v>
      </c>
      <c r="Z966">
        <v>0.28506799999999999</v>
      </c>
      <c r="AA966">
        <v>0.30808099999999999</v>
      </c>
      <c r="AB966">
        <v>0.26536399999999999</v>
      </c>
      <c r="AC966">
        <v>0.59314900000000004</v>
      </c>
      <c r="AD966">
        <v>9.5959600000000006E-2</v>
      </c>
      <c r="AE966">
        <v>4.0778100000000004</v>
      </c>
      <c r="AF966">
        <v>0.27083299999999999</v>
      </c>
      <c r="AH966">
        <v>-0.62274399999999996</v>
      </c>
      <c r="AI966">
        <v>17.197800000000001</v>
      </c>
      <c r="AJ966">
        <v>-9.7297200000000004</v>
      </c>
      <c r="AK966">
        <v>64.685599999999994</v>
      </c>
      <c r="AL966">
        <v>-0.62274399999999996</v>
      </c>
      <c r="AM966">
        <v>0</v>
      </c>
      <c r="AN966">
        <v>-9.9741352796554494</v>
      </c>
      <c r="AO966">
        <v>4.0601115226745597</v>
      </c>
      <c r="AP966">
        <v>0.15876299999999999</v>
      </c>
    </row>
    <row r="967" spans="1:42" x14ac:dyDescent="0.45">
      <c r="A967" t="s">
        <v>1181</v>
      </c>
      <c r="C967">
        <v>94</v>
      </c>
      <c r="D967">
        <v>343</v>
      </c>
      <c r="E967">
        <v>313</v>
      </c>
      <c r="F967">
        <v>78</v>
      </c>
      <c r="G967">
        <v>56</v>
      </c>
      <c r="H967">
        <v>13</v>
      </c>
      <c r="I967">
        <v>1</v>
      </c>
      <c r="J967">
        <v>8</v>
      </c>
      <c r="K967">
        <v>35</v>
      </c>
      <c r="L967">
        <v>36</v>
      </c>
      <c r="M967">
        <v>27</v>
      </c>
      <c r="N967">
        <v>0</v>
      </c>
      <c r="O967">
        <v>68</v>
      </c>
      <c r="P967">
        <v>2</v>
      </c>
      <c r="Q967">
        <v>1</v>
      </c>
      <c r="R967">
        <v>0</v>
      </c>
      <c r="S967">
        <v>8</v>
      </c>
      <c r="T967">
        <v>0</v>
      </c>
      <c r="U967">
        <v>1</v>
      </c>
      <c r="V967">
        <v>0.24920100000000001</v>
      </c>
      <c r="W967">
        <v>7.8717200000000001E-2</v>
      </c>
      <c r="X967">
        <v>0.19825100000000001</v>
      </c>
      <c r="Y967">
        <v>0.397059</v>
      </c>
      <c r="Z967">
        <v>0.31195299999999998</v>
      </c>
      <c r="AA967">
        <v>0.37380200000000002</v>
      </c>
      <c r="AB967">
        <v>0.30155700000000002</v>
      </c>
      <c r="AC967">
        <v>0.685755</v>
      </c>
      <c r="AD967">
        <v>0.124601</v>
      </c>
      <c r="AE967">
        <v>2.25671</v>
      </c>
      <c r="AF967">
        <v>0.29411799999999999</v>
      </c>
      <c r="AH967">
        <v>-1.07701</v>
      </c>
      <c r="AI967">
        <v>37.0017</v>
      </c>
      <c r="AJ967">
        <v>-4.7908099999999996</v>
      </c>
      <c r="AK967">
        <v>91.042900000000003</v>
      </c>
      <c r="AL967">
        <v>-1.07701</v>
      </c>
      <c r="AM967">
        <v>-9</v>
      </c>
      <c r="AN967">
        <v>-4.8830943107604901</v>
      </c>
      <c r="AO967">
        <v>-5.2191357612609801</v>
      </c>
      <c r="AP967">
        <v>0.157942</v>
      </c>
    </row>
    <row r="968" spans="1:42" x14ac:dyDescent="0.45">
      <c r="A968" t="s">
        <v>1182</v>
      </c>
      <c r="B968" t="s">
        <v>38</v>
      </c>
      <c r="C968">
        <v>107</v>
      </c>
      <c r="D968">
        <v>406</v>
      </c>
      <c r="E968">
        <v>360</v>
      </c>
      <c r="F968">
        <v>73</v>
      </c>
      <c r="G968">
        <v>47</v>
      </c>
      <c r="H968">
        <v>15</v>
      </c>
      <c r="I968">
        <v>3</v>
      </c>
      <c r="J968">
        <v>8</v>
      </c>
      <c r="K968">
        <v>45</v>
      </c>
      <c r="L968">
        <v>39</v>
      </c>
      <c r="M968">
        <v>34</v>
      </c>
      <c r="N968">
        <v>0</v>
      </c>
      <c r="O968">
        <v>139</v>
      </c>
      <c r="P968">
        <v>3</v>
      </c>
      <c r="Q968">
        <v>3</v>
      </c>
      <c r="R968">
        <v>6</v>
      </c>
      <c r="S968">
        <v>3</v>
      </c>
      <c r="T968">
        <v>12</v>
      </c>
      <c r="U968">
        <v>1</v>
      </c>
      <c r="V968">
        <v>0.20277800000000001</v>
      </c>
      <c r="W968">
        <v>8.3743799999999993E-2</v>
      </c>
      <c r="X968">
        <v>0.34236499999999997</v>
      </c>
      <c r="Y968">
        <v>0.24460399999999999</v>
      </c>
      <c r="Z968">
        <v>0.27500000000000002</v>
      </c>
      <c r="AA968">
        <v>0.32777800000000001</v>
      </c>
      <c r="AB968">
        <v>0.26678400000000002</v>
      </c>
      <c r="AC968">
        <v>0.60277800000000004</v>
      </c>
      <c r="AD968">
        <v>0.125</v>
      </c>
      <c r="AE968">
        <v>6.8467200000000004</v>
      </c>
      <c r="AF968">
        <v>0.30092600000000003</v>
      </c>
      <c r="AH968">
        <v>1.3306899999999999</v>
      </c>
      <c r="AI968">
        <v>32.0732</v>
      </c>
      <c r="AJ968">
        <v>-17.395499999999998</v>
      </c>
      <c r="AK968">
        <v>63.453699999999998</v>
      </c>
      <c r="AL968">
        <v>1.3306899999999999</v>
      </c>
      <c r="AM968">
        <v>0.3</v>
      </c>
      <c r="AN968">
        <v>-17.051104307174601</v>
      </c>
      <c r="AO968">
        <v>4.7753084301948503</v>
      </c>
      <c r="AP968">
        <v>0.15523600000000001</v>
      </c>
    </row>
    <row r="969" spans="1:42" x14ac:dyDescent="0.45">
      <c r="A969" t="s">
        <v>1183</v>
      </c>
      <c r="B969" t="s">
        <v>34</v>
      </c>
      <c r="C969">
        <v>94</v>
      </c>
      <c r="D969">
        <v>373</v>
      </c>
      <c r="E969">
        <v>330</v>
      </c>
      <c r="F969">
        <v>75</v>
      </c>
      <c r="G969">
        <v>55</v>
      </c>
      <c r="H969">
        <v>12</v>
      </c>
      <c r="I969">
        <v>2</v>
      </c>
      <c r="J969">
        <v>6</v>
      </c>
      <c r="K969">
        <v>41</v>
      </c>
      <c r="L969">
        <v>41</v>
      </c>
      <c r="M969">
        <v>31</v>
      </c>
      <c r="N969">
        <v>0</v>
      </c>
      <c r="O969">
        <v>88</v>
      </c>
      <c r="P969">
        <v>8</v>
      </c>
      <c r="Q969">
        <v>2</v>
      </c>
      <c r="R969">
        <v>2</v>
      </c>
      <c r="S969">
        <v>6</v>
      </c>
      <c r="T969">
        <v>9</v>
      </c>
      <c r="U969">
        <v>3</v>
      </c>
      <c r="V969">
        <v>0.227273</v>
      </c>
      <c r="W969">
        <v>8.31099E-2</v>
      </c>
      <c r="X969">
        <v>0.235925</v>
      </c>
      <c r="Y969">
        <v>0.352273</v>
      </c>
      <c r="Z969">
        <v>0.307278</v>
      </c>
      <c r="AA969">
        <v>0.33030300000000001</v>
      </c>
      <c r="AB969">
        <v>0.28573599999999999</v>
      </c>
      <c r="AC969">
        <v>0.63758099999999995</v>
      </c>
      <c r="AD969">
        <v>0.10303</v>
      </c>
      <c r="AE969">
        <v>5.4688800000000004</v>
      </c>
      <c r="AF969">
        <v>0.28991600000000001</v>
      </c>
      <c r="AH969">
        <v>-0.19051599999999999</v>
      </c>
      <c r="AI969">
        <v>35.3371</v>
      </c>
      <c r="AJ969">
        <v>-10.110799999999999</v>
      </c>
      <c r="AK969">
        <v>81.3964</v>
      </c>
      <c r="AL969">
        <v>-0.19051599999999999</v>
      </c>
      <c r="AM969">
        <v>1.5</v>
      </c>
      <c r="AN969">
        <v>-8.5050794780254293</v>
      </c>
      <c r="AO969">
        <v>-2.6115522384643501</v>
      </c>
      <c r="AP969">
        <v>0.15477399999999999</v>
      </c>
    </row>
    <row r="970" spans="1:42" x14ac:dyDescent="0.45">
      <c r="A970" t="s">
        <v>1184</v>
      </c>
      <c r="C970">
        <v>76</v>
      </c>
      <c r="D970">
        <v>304</v>
      </c>
      <c r="E970">
        <v>279</v>
      </c>
      <c r="F970">
        <v>63</v>
      </c>
      <c r="G970">
        <v>41</v>
      </c>
      <c r="H970">
        <v>13</v>
      </c>
      <c r="I970">
        <v>2</v>
      </c>
      <c r="J970">
        <v>7</v>
      </c>
      <c r="K970">
        <v>31</v>
      </c>
      <c r="L970">
        <v>31</v>
      </c>
      <c r="M970">
        <v>16</v>
      </c>
      <c r="N970">
        <v>1</v>
      </c>
      <c r="O970">
        <v>48</v>
      </c>
      <c r="P970">
        <v>6</v>
      </c>
      <c r="Q970">
        <v>3</v>
      </c>
      <c r="R970">
        <v>0</v>
      </c>
      <c r="S970">
        <v>4</v>
      </c>
      <c r="T970">
        <v>2</v>
      </c>
      <c r="U970">
        <v>1</v>
      </c>
      <c r="V970">
        <v>0.22580600000000001</v>
      </c>
      <c r="W970">
        <v>5.2631600000000001E-2</v>
      </c>
      <c r="X970">
        <v>0.15789500000000001</v>
      </c>
      <c r="Y970">
        <v>0.33333299999999999</v>
      </c>
      <c r="Z970">
        <v>0.27960499999999999</v>
      </c>
      <c r="AA970">
        <v>0.36200700000000002</v>
      </c>
      <c r="AB970">
        <v>0.27826400000000001</v>
      </c>
      <c r="AC970">
        <v>0.64161199999999996</v>
      </c>
      <c r="AD970">
        <v>0.13620099999999999</v>
      </c>
      <c r="AE970">
        <v>4.2160700000000002</v>
      </c>
      <c r="AF970">
        <v>0.246696</v>
      </c>
      <c r="AH970">
        <v>-0.49979600000000002</v>
      </c>
      <c r="AI970">
        <v>26.913599999999999</v>
      </c>
      <c r="AJ970">
        <v>-10.127000000000001</v>
      </c>
      <c r="AK970">
        <v>78.199200000000005</v>
      </c>
      <c r="AL970">
        <v>-0.49979600000000002</v>
      </c>
      <c r="AM970">
        <v>-3.7</v>
      </c>
      <c r="AN970">
        <v>-8.44086197018623</v>
      </c>
      <c r="AO970">
        <v>-0.34903001785278298</v>
      </c>
      <c r="AP970">
        <v>0.15309800000000001</v>
      </c>
    </row>
    <row r="971" spans="1:42" x14ac:dyDescent="0.45">
      <c r="A971" t="s">
        <v>1185</v>
      </c>
      <c r="B971" t="s">
        <v>113</v>
      </c>
      <c r="C971">
        <v>65</v>
      </c>
      <c r="D971">
        <v>241</v>
      </c>
      <c r="E971">
        <v>210</v>
      </c>
      <c r="F971">
        <v>43</v>
      </c>
      <c r="G971">
        <v>29</v>
      </c>
      <c r="H971">
        <v>8</v>
      </c>
      <c r="I971">
        <v>0</v>
      </c>
      <c r="J971">
        <v>6</v>
      </c>
      <c r="K971">
        <v>30</v>
      </c>
      <c r="L971">
        <v>26</v>
      </c>
      <c r="M971">
        <v>24</v>
      </c>
      <c r="N971">
        <v>0</v>
      </c>
      <c r="O971">
        <v>63</v>
      </c>
      <c r="P971">
        <v>5</v>
      </c>
      <c r="Q971">
        <v>2</v>
      </c>
      <c r="R971">
        <v>0</v>
      </c>
      <c r="S971">
        <v>4</v>
      </c>
      <c r="T971">
        <v>3</v>
      </c>
      <c r="U971">
        <v>1</v>
      </c>
      <c r="V971">
        <v>0.204762</v>
      </c>
      <c r="W971">
        <v>9.9585099999999996E-2</v>
      </c>
      <c r="X971">
        <v>0.261411</v>
      </c>
      <c r="Y971">
        <v>0.38095200000000001</v>
      </c>
      <c r="Z971">
        <v>0.29875499999999999</v>
      </c>
      <c r="AA971">
        <v>0.328571</v>
      </c>
      <c r="AB971">
        <v>0.28174199999999999</v>
      </c>
      <c r="AC971">
        <v>0.62732699999999997</v>
      </c>
      <c r="AD971">
        <v>0.12381</v>
      </c>
      <c r="AE971">
        <v>3.90178</v>
      </c>
      <c r="AF971">
        <v>0.258741</v>
      </c>
      <c r="AH971">
        <v>-0.26897500000000002</v>
      </c>
      <c r="AI971">
        <v>22.032399999999999</v>
      </c>
      <c r="AJ971">
        <v>-7.3320100000000004</v>
      </c>
      <c r="AK971">
        <v>80.9054</v>
      </c>
      <c r="AL971">
        <v>-0.26897500000000002</v>
      </c>
      <c r="AM971">
        <v>-5.3</v>
      </c>
      <c r="AN971">
        <v>-5.7828773856162998</v>
      </c>
      <c r="AO971">
        <v>-0.87245750427246005</v>
      </c>
      <c r="AP971">
        <v>0.15257899999999999</v>
      </c>
    </row>
    <row r="972" spans="1:42" x14ac:dyDescent="0.45">
      <c r="A972" t="s">
        <v>1186</v>
      </c>
      <c r="B972" t="s">
        <v>101</v>
      </c>
      <c r="C972">
        <v>94</v>
      </c>
      <c r="D972">
        <v>382</v>
      </c>
      <c r="E972">
        <v>331</v>
      </c>
      <c r="F972">
        <v>63</v>
      </c>
      <c r="G972">
        <v>32</v>
      </c>
      <c r="H972">
        <v>15</v>
      </c>
      <c r="I972">
        <v>2</v>
      </c>
      <c r="J972">
        <v>14</v>
      </c>
      <c r="K972">
        <v>44</v>
      </c>
      <c r="L972">
        <v>50</v>
      </c>
      <c r="M972">
        <v>40</v>
      </c>
      <c r="N972">
        <v>0</v>
      </c>
      <c r="O972">
        <v>149</v>
      </c>
      <c r="P972">
        <v>10</v>
      </c>
      <c r="Q972">
        <v>1</v>
      </c>
      <c r="R972">
        <v>0</v>
      </c>
      <c r="S972">
        <v>4</v>
      </c>
      <c r="T972">
        <v>3</v>
      </c>
      <c r="U972">
        <v>4</v>
      </c>
      <c r="V972">
        <v>0.190332</v>
      </c>
      <c r="W972">
        <v>0.104712</v>
      </c>
      <c r="X972">
        <v>0.39005200000000001</v>
      </c>
      <c r="Y972">
        <v>0.26845599999999997</v>
      </c>
      <c r="Z972">
        <v>0.29581200000000002</v>
      </c>
      <c r="AA972">
        <v>0.37462200000000001</v>
      </c>
      <c r="AB972">
        <v>0.29630600000000001</v>
      </c>
      <c r="AC972">
        <v>0.67043399999999997</v>
      </c>
      <c r="AD972">
        <v>0.18429000000000001</v>
      </c>
      <c r="AE972">
        <v>4.2381900000000003</v>
      </c>
      <c r="AF972">
        <v>0.289941</v>
      </c>
      <c r="AH972">
        <v>-1.7201299999999999</v>
      </c>
      <c r="AI972">
        <v>39.543100000000003</v>
      </c>
      <c r="AJ972">
        <v>-7.0014000000000003</v>
      </c>
      <c r="AK972">
        <v>78.662199999999999</v>
      </c>
      <c r="AL972">
        <v>-1.7201299999999999</v>
      </c>
      <c r="AM972">
        <v>-1.1000000000000001</v>
      </c>
      <c r="AN972">
        <v>-11.818048000335599</v>
      </c>
      <c r="AO972">
        <v>0.30358612537384</v>
      </c>
      <c r="AP972">
        <v>0.149616</v>
      </c>
    </row>
    <row r="973" spans="1:42" x14ac:dyDescent="0.45">
      <c r="A973" t="s">
        <v>1187</v>
      </c>
      <c r="B973" t="s">
        <v>184</v>
      </c>
      <c r="C973">
        <v>105</v>
      </c>
      <c r="D973">
        <v>440</v>
      </c>
      <c r="E973">
        <v>394</v>
      </c>
      <c r="F973">
        <v>107</v>
      </c>
      <c r="G973">
        <v>73</v>
      </c>
      <c r="H973">
        <v>21</v>
      </c>
      <c r="I973">
        <v>4</v>
      </c>
      <c r="J973">
        <v>9</v>
      </c>
      <c r="K973">
        <v>53</v>
      </c>
      <c r="L973">
        <v>52</v>
      </c>
      <c r="M973">
        <v>34</v>
      </c>
      <c r="N973">
        <v>1</v>
      </c>
      <c r="O973">
        <v>72</v>
      </c>
      <c r="P973">
        <v>8</v>
      </c>
      <c r="Q973">
        <v>3</v>
      </c>
      <c r="R973">
        <v>1</v>
      </c>
      <c r="S973">
        <v>7</v>
      </c>
      <c r="T973">
        <v>3</v>
      </c>
      <c r="U973">
        <v>1</v>
      </c>
      <c r="V973">
        <v>0.27157399999999998</v>
      </c>
      <c r="W973">
        <v>7.72727E-2</v>
      </c>
      <c r="X973">
        <v>0.163636</v>
      </c>
      <c r="Y973">
        <v>0.47222199999999998</v>
      </c>
      <c r="Z973">
        <v>0.33940799999999999</v>
      </c>
      <c r="AA973">
        <v>0.41370600000000002</v>
      </c>
      <c r="AB973">
        <v>0.32792100000000002</v>
      </c>
      <c r="AC973">
        <v>0.75311300000000003</v>
      </c>
      <c r="AD973">
        <v>0.14213200000000001</v>
      </c>
      <c r="AE973">
        <v>4.4955699999999998</v>
      </c>
      <c r="AF973">
        <v>0.31012699999999999</v>
      </c>
      <c r="AH973">
        <v>-0.70046200000000003</v>
      </c>
      <c r="AI973">
        <v>57.099800000000002</v>
      </c>
      <c r="AJ973">
        <v>3.4883700000000002</v>
      </c>
      <c r="AK973">
        <v>90.016499999999994</v>
      </c>
      <c r="AL973">
        <v>-0.70046200000000003</v>
      </c>
      <c r="AM973">
        <v>-2.5</v>
      </c>
      <c r="AN973">
        <v>-6.1423990726470903</v>
      </c>
      <c r="AO973">
        <v>-7.3500881195068297</v>
      </c>
      <c r="AP973">
        <v>0.149422</v>
      </c>
    </row>
    <row r="974" spans="1:42" x14ac:dyDescent="0.45">
      <c r="A974" t="s">
        <v>1188</v>
      </c>
      <c r="B974" t="s">
        <v>42</v>
      </c>
      <c r="C974">
        <v>92</v>
      </c>
      <c r="D974">
        <v>400</v>
      </c>
      <c r="E974">
        <v>364</v>
      </c>
      <c r="F974">
        <v>79</v>
      </c>
      <c r="G974">
        <v>52</v>
      </c>
      <c r="H974">
        <v>15</v>
      </c>
      <c r="I974">
        <v>1</v>
      </c>
      <c r="J974">
        <v>11</v>
      </c>
      <c r="K974">
        <v>51</v>
      </c>
      <c r="L974">
        <v>51</v>
      </c>
      <c r="M974">
        <v>28</v>
      </c>
      <c r="N974">
        <v>0</v>
      </c>
      <c r="O974">
        <v>130</v>
      </c>
      <c r="P974">
        <v>5</v>
      </c>
      <c r="Q974">
        <v>3</v>
      </c>
      <c r="R974">
        <v>0</v>
      </c>
      <c r="S974">
        <v>8</v>
      </c>
      <c r="T974">
        <v>11</v>
      </c>
      <c r="U974">
        <v>1</v>
      </c>
      <c r="V974">
        <v>0.217033</v>
      </c>
      <c r="W974">
        <v>7.0000000000000007E-2</v>
      </c>
      <c r="X974">
        <v>0.32500000000000001</v>
      </c>
      <c r="Y974">
        <v>0.21538499999999999</v>
      </c>
      <c r="Z974">
        <v>0.28000000000000003</v>
      </c>
      <c r="AA974">
        <v>0.35439599999999999</v>
      </c>
      <c r="AB974">
        <v>0.278194</v>
      </c>
      <c r="AC974">
        <v>0.63439599999999996</v>
      </c>
      <c r="AD974">
        <v>0.13736300000000001</v>
      </c>
      <c r="AE974">
        <v>6.0123699999999998</v>
      </c>
      <c r="AF974">
        <v>0.30088500000000001</v>
      </c>
      <c r="AH974">
        <v>1.1229899999999999</v>
      </c>
      <c r="AI974">
        <v>35.389499999999998</v>
      </c>
      <c r="AJ974">
        <v>-13.348100000000001</v>
      </c>
      <c r="AK974">
        <v>74.722499999999997</v>
      </c>
      <c r="AL974">
        <v>1.1229899999999999</v>
      </c>
      <c r="AM974">
        <v>-2.6</v>
      </c>
      <c r="AN974">
        <v>-10.992101073264999</v>
      </c>
      <c r="AO974">
        <v>-1.13027620315551</v>
      </c>
      <c r="AP974">
        <v>0.145929</v>
      </c>
    </row>
    <row r="975" spans="1:42" x14ac:dyDescent="0.45">
      <c r="A975" t="s">
        <v>1189</v>
      </c>
      <c r="B975" t="s">
        <v>23</v>
      </c>
      <c r="C975">
        <v>110</v>
      </c>
      <c r="D975">
        <v>451</v>
      </c>
      <c r="E975">
        <v>422</v>
      </c>
      <c r="F975">
        <v>108</v>
      </c>
      <c r="G975">
        <v>90</v>
      </c>
      <c r="H975">
        <v>14</v>
      </c>
      <c r="I975">
        <v>1</v>
      </c>
      <c r="J975">
        <v>3</v>
      </c>
      <c r="K975">
        <v>38</v>
      </c>
      <c r="L975">
        <v>44</v>
      </c>
      <c r="M975">
        <v>21</v>
      </c>
      <c r="N975">
        <v>0</v>
      </c>
      <c r="O975">
        <v>82</v>
      </c>
      <c r="P975">
        <v>3</v>
      </c>
      <c r="Q975">
        <v>2</v>
      </c>
      <c r="R975">
        <v>3</v>
      </c>
      <c r="S975">
        <v>12</v>
      </c>
      <c r="T975">
        <v>4</v>
      </c>
      <c r="U975">
        <v>4</v>
      </c>
      <c r="V975">
        <v>0.25592399999999998</v>
      </c>
      <c r="W975">
        <v>4.6563199999999999E-2</v>
      </c>
      <c r="X975">
        <v>0.18181800000000001</v>
      </c>
      <c r="Y975">
        <v>0.25609799999999999</v>
      </c>
      <c r="Z975">
        <v>0.29464299999999999</v>
      </c>
      <c r="AA975">
        <v>0.315166</v>
      </c>
      <c r="AB975">
        <v>0.270567</v>
      </c>
      <c r="AC975">
        <v>0.60980900000000005</v>
      </c>
      <c r="AD975">
        <v>5.9241700000000001E-2</v>
      </c>
      <c r="AE975">
        <v>2.92821</v>
      </c>
      <c r="AF975">
        <v>0.30973499999999998</v>
      </c>
      <c r="AH975">
        <v>-1.7666999999999999</v>
      </c>
      <c r="AI975">
        <v>37.045000000000002</v>
      </c>
      <c r="AJ975">
        <v>-17.906700000000001</v>
      </c>
      <c r="AK975">
        <v>65.1053</v>
      </c>
      <c r="AL975">
        <v>-1.7666999999999999</v>
      </c>
      <c r="AM975">
        <v>5.7</v>
      </c>
      <c r="AN975">
        <v>-21.263091325759799</v>
      </c>
      <c r="AO975">
        <v>7.3571132421493504</v>
      </c>
      <c r="AP975">
        <v>0.145561</v>
      </c>
    </row>
    <row r="976" spans="1:42" x14ac:dyDescent="0.45">
      <c r="A976" t="s">
        <v>1190</v>
      </c>
      <c r="B976" t="s">
        <v>34</v>
      </c>
      <c r="C976">
        <v>103</v>
      </c>
      <c r="D976">
        <v>431</v>
      </c>
      <c r="E976">
        <v>389</v>
      </c>
      <c r="F976">
        <v>86</v>
      </c>
      <c r="G976">
        <v>64</v>
      </c>
      <c r="H976">
        <v>12</v>
      </c>
      <c r="I976">
        <v>3</v>
      </c>
      <c r="J976">
        <v>7</v>
      </c>
      <c r="K976">
        <v>46</v>
      </c>
      <c r="L976">
        <v>45</v>
      </c>
      <c r="M976">
        <v>28</v>
      </c>
      <c r="N976">
        <v>0</v>
      </c>
      <c r="O976">
        <v>98</v>
      </c>
      <c r="P976">
        <v>11</v>
      </c>
      <c r="Q976">
        <v>2</v>
      </c>
      <c r="R976">
        <v>1</v>
      </c>
      <c r="S976">
        <v>9</v>
      </c>
      <c r="T976">
        <v>5</v>
      </c>
      <c r="U976">
        <v>5</v>
      </c>
      <c r="V976">
        <v>0.22108</v>
      </c>
      <c r="W976">
        <v>6.4965200000000001E-2</v>
      </c>
      <c r="X976">
        <v>0.227378</v>
      </c>
      <c r="Y976">
        <v>0.28571400000000002</v>
      </c>
      <c r="Z976">
        <v>0.29069800000000001</v>
      </c>
      <c r="AA976">
        <v>0.32133699999999998</v>
      </c>
      <c r="AB976">
        <v>0.27352100000000001</v>
      </c>
      <c r="AC976">
        <v>0.61203399999999997</v>
      </c>
      <c r="AD976">
        <v>0.100257</v>
      </c>
      <c r="AE976">
        <v>4.7110099999999999</v>
      </c>
      <c r="AF976">
        <v>0.27622400000000003</v>
      </c>
      <c r="AH976">
        <v>-1.90402</v>
      </c>
      <c r="AI976">
        <v>36.459600000000002</v>
      </c>
      <c r="AJ976">
        <v>-16.055199999999999</v>
      </c>
      <c r="AK976">
        <v>72.930099999999996</v>
      </c>
      <c r="AL976">
        <v>-1.90402</v>
      </c>
      <c r="AM976">
        <v>1.1000000000000001</v>
      </c>
      <c r="AN976">
        <v>-15.883682727813699</v>
      </c>
      <c r="AO976">
        <v>2.6836272478103602</v>
      </c>
      <c r="AP976">
        <v>0.143458</v>
      </c>
    </row>
    <row r="977" spans="1:42" x14ac:dyDescent="0.45">
      <c r="A977" t="s">
        <v>1191</v>
      </c>
      <c r="B977" t="s">
        <v>36</v>
      </c>
      <c r="C977">
        <v>69</v>
      </c>
      <c r="D977">
        <v>262</v>
      </c>
      <c r="E977">
        <v>238</v>
      </c>
      <c r="F977">
        <v>53</v>
      </c>
      <c r="G977">
        <v>42</v>
      </c>
      <c r="H977">
        <v>10</v>
      </c>
      <c r="I977">
        <v>0</v>
      </c>
      <c r="J977">
        <v>1</v>
      </c>
      <c r="K977">
        <v>26</v>
      </c>
      <c r="L977">
        <v>18</v>
      </c>
      <c r="M977">
        <v>21</v>
      </c>
      <c r="N977">
        <v>0</v>
      </c>
      <c r="O977">
        <v>47</v>
      </c>
      <c r="P977">
        <v>2</v>
      </c>
      <c r="Q977">
        <v>1</v>
      </c>
      <c r="R977">
        <v>0</v>
      </c>
      <c r="S977">
        <v>11</v>
      </c>
      <c r="T977">
        <v>1</v>
      </c>
      <c r="U977">
        <v>1</v>
      </c>
      <c r="V977">
        <v>0.222689</v>
      </c>
      <c r="W977">
        <v>8.0152699999999993E-2</v>
      </c>
      <c r="X977">
        <v>0.17938899999999999</v>
      </c>
      <c r="Y977">
        <v>0.44680900000000001</v>
      </c>
      <c r="Z977">
        <v>0.290076</v>
      </c>
      <c r="AA977">
        <v>0.27731099999999997</v>
      </c>
      <c r="AB977">
        <v>0.25791700000000001</v>
      </c>
      <c r="AC977">
        <v>0.56738699999999997</v>
      </c>
      <c r="AD977">
        <v>5.4621799999999998E-2</v>
      </c>
      <c r="AE977">
        <v>2.4358599999999999</v>
      </c>
      <c r="AF977">
        <v>0.27225100000000002</v>
      </c>
      <c r="AH977">
        <v>-0.72291099999999997</v>
      </c>
      <c r="AI977">
        <v>18.768000000000001</v>
      </c>
      <c r="AJ977">
        <v>-13.155200000000001</v>
      </c>
      <c r="AK977">
        <v>61.922400000000003</v>
      </c>
      <c r="AL977">
        <v>-0.72291099999999997</v>
      </c>
      <c r="AM977">
        <v>0.4</v>
      </c>
      <c r="AN977">
        <v>-12.676655948162001</v>
      </c>
      <c r="AO977">
        <v>5.2133449614048004</v>
      </c>
      <c r="AP977">
        <v>0.14313300000000001</v>
      </c>
    </row>
    <row r="978" spans="1:42" x14ac:dyDescent="0.45">
      <c r="A978" t="s">
        <v>1192</v>
      </c>
      <c r="B978" t="s">
        <v>113</v>
      </c>
      <c r="C978">
        <v>105</v>
      </c>
      <c r="D978">
        <v>458</v>
      </c>
      <c r="E978">
        <v>416</v>
      </c>
      <c r="F978">
        <v>97</v>
      </c>
      <c r="G978">
        <v>67</v>
      </c>
      <c r="H978">
        <v>20</v>
      </c>
      <c r="I978">
        <v>5</v>
      </c>
      <c r="J978">
        <v>5</v>
      </c>
      <c r="K978">
        <v>53</v>
      </c>
      <c r="L978">
        <v>45</v>
      </c>
      <c r="M978">
        <v>34</v>
      </c>
      <c r="N978">
        <v>0</v>
      </c>
      <c r="O978">
        <v>94</v>
      </c>
      <c r="P978">
        <v>5</v>
      </c>
      <c r="Q978">
        <v>3</v>
      </c>
      <c r="R978">
        <v>0</v>
      </c>
      <c r="S978">
        <v>8</v>
      </c>
      <c r="T978">
        <v>9</v>
      </c>
      <c r="U978">
        <v>4</v>
      </c>
      <c r="V978">
        <v>0.23317299999999999</v>
      </c>
      <c r="W978">
        <v>7.4235800000000005E-2</v>
      </c>
      <c r="X978">
        <v>0.20524000000000001</v>
      </c>
      <c r="Y978">
        <v>0.36170200000000002</v>
      </c>
      <c r="Z978">
        <v>0.29694300000000001</v>
      </c>
      <c r="AA978">
        <v>0.34134599999999998</v>
      </c>
      <c r="AB978">
        <v>0.28200999999999998</v>
      </c>
      <c r="AC978">
        <v>0.638289</v>
      </c>
      <c r="AD978">
        <v>0.10817300000000001</v>
      </c>
      <c r="AE978">
        <v>5.8646700000000003</v>
      </c>
      <c r="AF978">
        <v>0.28749999999999998</v>
      </c>
      <c r="AH978">
        <v>-0.70505499999999999</v>
      </c>
      <c r="AI978">
        <v>41.972700000000003</v>
      </c>
      <c r="AJ978">
        <v>-13.832000000000001</v>
      </c>
      <c r="AK978">
        <v>81.091099999999997</v>
      </c>
      <c r="AL978">
        <v>-0.70505499999999999</v>
      </c>
      <c r="AM978">
        <v>2</v>
      </c>
      <c r="AN978">
        <v>-11.0818662643432</v>
      </c>
      <c r="AO978">
        <v>-3.04850101470947</v>
      </c>
      <c r="AP978">
        <v>0.14213500000000001</v>
      </c>
    </row>
    <row r="979" spans="1:42" x14ac:dyDescent="0.45">
      <c r="A979" t="s">
        <v>1193</v>
      </c>
      <c r="C979">
        <v>53</v>
      </c>
      <c r="D979">
        <v>185</v>
      </c>
      <c r="E979">
        <v>166</v>
      </c>
      <c r="F979">
        <v>36</v>
      </c>
      <c r="G979">
        <v>25</v>
      </c>
      <c r="H979">
        <v>7</v>
      </c>
      <c r="I979">
        <v>0</v>
      </c>
      <c r="J979">
        <v>4</v>
      </c>
      <c r="K979">
        <v>17</v>
      </c>
      <c r="L979">
        <v>23</v>
      </c>
      <c r="M979">
        <v>12</v>
      </c>
      <c r="N979">
        <v>0</v>
      </c>
      <c r="O979">
        <v>57</v>
      </c>
      <c r="P979">
        <v>6</v>
      </c>
      <c r="Q979">
        <v>1</v>
      </c>
      <c r="R979">
        <v>0</v>
      </c>
      <c r="S979">
        <v>3</v>
      </c>
      <c r="T979">
        <v>1</v>
      </c>
      <c r="U979">
        <v>1</v>
      </c>
      <c r="V979">
        <v>0.216867</v>
      </c>
      <c r="W979">
        <v>6.4864900000000003E-2</v>
      </c>
      <c r="X979">
        <v>0.30810799999999999</v>
      </c>
      <c r="Y979">
        <v>0.21052599999999999</v>
      </c>
      <c r="Z979">
        <v>0.29189199999999998</v>
      </c>
      <c r="AA979">
        <v>0.33132499999999998</v>
      </c>
      <c r="AB979">
        <v>0.27833999999999998</v>
      </c>
      <c r="AC979">
        <v>0.62321700000000002</v>
      </c>
      <c r="AD979">
        <v>0.114458</v>
      </c>
      <c r="AE979">
        <v>2.3665600000000002</v>
      </c>
      <c r="AF979">
        <v>0.30188700000000002</v>
      </c>
      <c r="AH979">
        <v>-0.55339799999999995</v>
      </c>
      <c r="AI979">
        <v>16.3902</v>
      </c>
      <c r="AJ979">
        <v>-6.1509900000000002</v>
      </c>
      <c r="AK979">
        <v>71.501099999999994</v>
      </c>
      <c r="AL979">
        <v>-0.55339799999999995</v>
      </c>
      <c r="AM979">
        <v>-1.2</v>
      </c>
      <c r="AN979">
        <v>-7.0849845409393302</v>
      </c>
      <c r="AO979">
        <v>2.19873595237731</v>
      </c>
      <c r="AP979">
        <v>0.14127600000000001</v>
      </c>
    </row>
    <row r="980" spans="1:42" x14ac:dyDescent="0.45">
      <c r="A980" t="s">
        <v>1194</v>
      </c>
      <c r="B980" t="s">
        <v>196</v>
      </c>
      <c r="C980">
        <v>107</v>
      </c>
      <c r="D980">
        <v>445</v>
      </c>
      <c r="E980">
        <v>406</v>
      </c>
      <c r="F980">
        <v>85</v>
      </c>
      <c r="G980">
        <v>62</v>
      </c>
      <c r="H980">
        <v>17</v>
      </c>
      <c r="I980">
        <v>2</v>
      </c>
      <c r="J980">
        <v>4</v>
      </c>
      <c r="K980">
        <v>42</v>
      </c>
      <c r="L980">
        <v>36</v>
      </c>
      <c r="M980">
        <v>29</v>
      </c>
      <c r="N980">
        <v>0</v>
      </c>
      <c r="O980">
        <v>113</v>
      </c>
      <c r="P980">
        <v>7</v>
      </c>
      <c r="Q980">
        <v>2</v>
      </c>
      <c r="R980">
        <v>1</v>
      </c>
      <c r="S980">
        <v>10</v>
      </c>
      <c r="T980">
        <v>9</v>
      </c>
      <c r="U980">
        <v>3</v>
      </c>
      <c r="V980">
        <v>0.20935999999999999</v>
      </c>
      <c r="W980">
        <v>6.5168500000000004E-2</v>
      </c>
      <c r="X980">
        <v>0.25393300000000002</v>
      </c>
      <c r="Y980">
        <v>0.256637</v>
      </c>
      <c r="Z980">
        <v>0.27252300000000002</v>
      </c>
      <c r="AA980">
        <v>0.29064000000000001</v>
      </c>
      <c r="AB980">
        <v>0.25287999999999999</v>
      </c>
      <c r="AC980">
        <v>0.56316299999999997</v>
      </c>
      <c r="AD980">
        <v>8.12808E-2</v>
      </c>
      <c r="AE980">
        <v>5.0956700000000001</v>
      </c>
      <c r="AF980">
        <v>0.27835100000000002</v>
      </c>
      <c r="AH980">
        <v>-0.221336</v>
      </c>
      <c r="AI980">
        <v>30.0153</v>
      </c>
      <c r="AJ980">
        <v>-24.205300000000001</v>
      </c>
      <c r="AK980">
        <v>60.962200000000003</v>
      </c>
      <c r="AL980">
        <v>-0.221336</v>
      </c>
      <c r="AM980">
        <v>5.7</v>
      </c>
      <c r="AN980">
        <v>-21.0364092290401</v>
      </c>
      <c r="AO980">
        <v>7.33506739139556</v>
      </c>
      <c r="AP980">
        <v>0.14088700000000001</v>
      </c>
    </row>
    <row r="981" spans="1:42" x14ac:dyDescent="0.45">
      <c r="A981" t="s">
        <v>1195</v>
      </c>
      <c r="B981" t="s">
        <v>101</v>
      </c>
      <c r="C981">
        <v>91</v>
      </c>
      <c r="D981">
        <v>374</v>
      </c>
      <c r="E981">
        <v>336</v>
      </c>
      <c r="F981">
        <v>78</v>
      </c>
      <c r="G981">
        <v>52</v>
      </c>
      <c r="H981">
        <v>16</v>
      </c>
      <c r="I981">
        <v>2</v>
      </c>
      <c r="J981">
        <v>8</v>
      </c>
      <c r="K981">
        <v>39</v>
      </c>
      <c r="L981">
        <v>37</v>
      </c>
      <c r="M981">
        <v>33</v>
      </c>
      <c r="N981">
        <v>0</v>
      </c>
      <c r="O981">
        <v>95</v>
      </c>
      <c r="P981">
        <v>2</v>
      </c>
      <c r="Q981">
        <v>3</v>
      </c>
      <c r="R981">
        <v>0</v>
      </c>
      <c r="S981">
        <v>9</v>
      </c>
      <c r="T981">
        <v>3</v>
      </c>
      <c r="U981">
        <v>3</v>
      </c>
      <c r="V981">
        <v>0.23214299999999999</v>
      </c>
      <c r="W981">
        <v>8.8235300000000003E-2</v>
      </c>
      <c r="X981">
        <v>0.25401099999999999</v>
      </c>
      <c r="Y981">
        <v>0.34736800000000001</v>
      </c>
      <c r="Z981">
        <v>0.30213899999999999</v>
      </c>
      <c r="AA981">
        <v>0.363095</v>
      </c>
      <c r="AB981">
        <v>0.292458</v>
      </c>
      <c r="AC981">
        <v>0.66523399999999999</v>
      </c>
      <c r="AD981">
        <v>0.13095200000000001</v>
      </c>
      <c r="AE981">
        <v>3.80457</v>
      </c>
      <c r="AF981">
        <v>0.29660999999999998</v>
      </c>
      <c r="AH981">
        <v>-1.3365800000000001</v>
      </c>
      <c r="AI981">
        <v>37.5199</v>
      </c>
      <c r="AJ981">
        <v>-8.0498700000000003</v>
      </c>
      <c r="AK981">
        <v>84.9435</v>
      </c>
      <c r="AL981">
        <v>-1.3365800000000001</v>
      </c>
      <c r="AM981">
        <v>1.1000000000000001</v>
      </c>
      <c r="AN981">
        <v>-8.3127208948135305</v>
      </c>
      <c r="AO981">
        <v>-3.0225747823715201</v>
      </c>
      <c r="AP981">
        <v>0.14030300000000001</v>
      </c>
    </row>
    <row r="982" spans="1:42" x14ac:dyDescent="0.45">
      <c r="A982" t="s">
        <v>1196</v>
      </c>
      <c r="B982" t="s">
        <v>132</v>
      </c>
      <c r="C982">
        <v>112</v>
      </c>
      <c r="D982">
        <v>434</v>
      </c>
      <c r="E982">
        <v>389</v>
      </c>
      <c r="F982">
        <v>90</v>
      </c>
      <c r="G982">
        <v>62</v>
      </c>
      <c r="H982">
        <v>15</v>
      </c>
      <c r="I982">
        <v>3</v>
      </c>
      <c r="J982">
        <v>10</v>
      </c>
      <c r="K982">
        <v>49</v>
      </c>
      <c r="L982">
        <v>45</v>
      </c>
      <c r="M982">
        <v>36</v>
      </c>
      <c r="N982">
        <v>0</v>
      </c>
      <c r="O982">
        <v>125</v>
      </c>
      <c r="P982">
        <v>5</v>
      </c>
      <c r="Q982">
        <v>3</v>
      </c>
      <c r="R982">
        <v>1</v>
      </c>
      <c r="S982">
        <v>10</v>
      </c>
      <c r="T982">
        <v>3</v>
      </c>
      <c r="U982">
        <v>2</v>
      </c>
      <c r="V982">
        <v>0.23136200000000001</v>
      </c>
      <c r="W982">
        <v>8.2949300000000004E-2</v>
      </c>
      <c r="X982">
        <v>0.288018</v>
      </c>
      <c r="Y982">
        <v>0.28799999999999998</v>
      </c>
      <c r="Z982">
        <v>0.30253999999999998</v>
      </c>
      <c r="AA982">
        <v>0.36246800000000001</v>
      </c>
      <c r="AB982">
        <v>0.29284900000000003</v>
      </c>
      <c r="AC982">
        <v>0.66500800000000004</v>
      </c>
      <c r="AD982">
        <v>0.131105</v>
      </c>
      <c r="AE982">
        <v>4.3517299999999999</v>
      </c>
      <c r="AF982">
        <v>0.31128400000000001</v>
      </c>
      <c r="AH982">
        <v>-1.0377799999999999</v>
      </c>
      <c r="AI982">
        <v>43.68</v>
      </c>
      <c r="AJ982">
        <v>-9.2003299999999992</v>
      </c>
      <c r="AK982">
        <v>83.736500000000007</v>
      </c>
      <c r="AL982">
        <v>-1.0377799999999999</v>
      </c>
      <c r="AM982">
        <v>0.9</v>
      </c>
      <c r="AN982">
        <v>-9.49515652656555</v>
      </c>
      <c r="AO982">
        <v>-3.88395082950592</v>
      </c>
      <c r="AP982">
        <v>0.135764</v>
      </c>
    </row>
    <row r="983" spans="1:42" x14ac:dyDescent="0.45">
      <c r="A983" t="s">
        <v>1197</v>
      </c>
      <c r="C983">
        <v>69</v>
      </c>
      <c r="D983">
        <v>265</v>
      </c>
      <c r="E983">
        <v>239</v>
      </c>
      <c r="F983">
        <v>58</v>
      </c>
      <c r="G983">
        <v>40</v>
      </c>
      <c r="H983">
        <v>12</v>
      </c>
      <c r="I983">
        <v>1</v>
      </c>
      <c r="J983">
        <v>5</v>
      </c>
      <c r="K983">
        <v>27</v>
      </c>
      <c r="L983">
        <v>28</v>
      </c>
      <c r="M983">
        <v>22</v>
      </c>
      <c r="N983">
        <v>1</v>
      </c>
      <c r="O983">
        <v>60</v>
      </c>
      <c r="P983">
        <v>2</v>
      </c>
      <c r="Q983">
        <v>2</v>
      </c>
      <c r="R983">
        <v>0</v>
      </c>
      <c r="S983">
        <v>4</v>
      </c>
      <c r="T983">
        <v>0</v>
      </c>
      <c r="U983">
        <v>1</v>
      </c>
      <c r="V983">
        <v>0.242678</v>
      </c>
      <c r="W983">
        <v>8.3018900000000007E-2</v>
      </c>
      <c r="X983">
        <v>0.22641500000000001</v>
      </c>
      <c r="Y983">
        <v>0.36666700000000002</v>
      </c>
      <c r="Z983">
        <v>0.30943399999999999</v>
      </c>
      <c r="AA983">
        <v>0.36401699999999998</v>
      </c>
      <c r="AB983">
        <v>0.29500700000000002</v>
      </c>
      <c r="AC983">
        <v>0.67345100000000002</v>
      </c>
      <c r="AD983">
        <v>0.121339</v>
      </c>
      <c r="AE983">
        <v>2.4119100000000002</v>
      </c>
      <c r="AF983">
        <v>0.30113600000000001</v>
      </c>
      <c r="AH983">
        <v>-0.907501</v>
      </c>
      <c r="AI983">
        <v>27.145900000000001</v>
      </c>
      <c r="AJ983">
        <v>-5.1427899999999998</v>
      </c>
      <c r="AK983">
        <v>82.515600000000006</v>
      </c>
      <c r="AL983">
        <v>-0.907501</v>
      </c>
      <c r="AM983">
        <v>1.9</v>
      </c>
      <c r="AN983">
        <v>-6.6475458741187996</v>
      </c>
      <c r="AO983">
        <v>-1.0210758447646999</v>
      </c>
      <c r="AP983">
        <v>0.13561699999999999</v>
      </c>
    </row>
    <row r="984" spans="1:42" x14ac:dyDescent="0.45">
      <c r="A984" t="s">
        <v>1198</v>
      </c>
      <c r="B984" t="s">
        <v>196</v>
      </c>
      <c r="C984">
        <v>127</v>
      </c>
      <c r="D984">
        <v>502</v>
      </c>
      <c r="E984">
        <v>467</v>
      </c>
      <c r="F984">
        <v>98</v>
      </c>
      <c r="G984">
        <v>62</v>
      </c>
      <c r="H984">
        <v>16</v>
      </c>
      <c r="I984">
        <v>3</v>
      </c>
      <c r="J984">
        <v>17</v>
      </c>
      <c r="K984">
        <v>45</v>
      </c>
      <c r="L984">
        <v>56</v>
      </c>
      <c r="M984">
        <v>28</v>
      </c>
      <c r="N984">
        <v>1</v>
      </c>
      <c r="O984">
        <v>145</v>
      </c>
      <c r="P984">
        <v>3</v>
      </c>
      <c r="Q984">
        <v>4</v>
      </c>
      <c r="R984">
        <v>0</v>
      </c>
      <c r="S984">
        <v>13</v>
      </c>
      <c r="T984">
        <v>1</v>
      </c>
      <c r="U984">
        <v>1</v>
      </c>
      <c r="V984">
        <v>0.20985000000000001</v>
      </c>
      <c r="W984">
        <v>5.5776899999999997E-2</v>
      </c>
      <c r="X984">
        <v>0.28884500000000002</v>
      </c>
      <c r="Y984">
        <v>0.193103</v>
      </c>
      <c r="Z984">
        <v>0.25697199999999998</v>
      </c>
      <c r="AA984">
        <v>0.36616700000000002</v>
      </c>
      <c r="AB984">
        <v>0.26818599999999998</v>
      </c>
      <c r="AC984">
        <v>0.623139</v>
      </c>
      <c r="AD984">
        <v>0.15631700000000001</v>
      </c>
      <c r="AE984">
        <v>2.9966699999999999</v>
      </c>
      <c r="AF984">
        <v>0.26213599999999998</v>
      </c>
      <c r="AH984">
        <v>-0.93094900000000003</v>
      </c>
      <c r="AI984">
        <v>40.241300000000003</v>
      </c>
      <c r="AJ984">
        <v>-20.924399999999999</v>
      </c>
      <c r="AK984">
        <v>71.571200000000005</v>
      </c>
      <c r="AL984">
        <v>-0.93094900000000003</v>
      </c>
      <c r="AM984">
        <v>-6.9</v>
      </c>
      <c r="AN984">
        <v>-18.030877292156202</v>
      </c>
      <c r="AO984">
        <v>2.32251596450805</v>
      </c>
      <c r="AP984">
        <v>0.13380300000000001</v>
      </c>
    </row>
    <row r="985" spans="1:42" x14ac:dyDescent="0.45">
      <c r="A985" t="s">
        <v>1199</v>
      </c>
      <c r="B985" t="s">
        <v>42</v>
      </c>
      <c r="C985">
        <v>78</v>
      </c>
      <c r="D985">
        <v>313</v>
      </c>
      <c r="E985">
        <v>277</v>
      </c>
      <c r="F985">
        <v>61</v>
      </c>
      <c r="G985">
        <v>41</v>
      </c>
      <c r="H985">
        <v>12</v>
      </c>
      <c r="I985">
        <v>1</v>
      </c>
      <c r="J985">
        <v>7</v>
      </c>
      <c r="K985">
        <v>32</v>
      </c>
      <c r="L985">
        <v>35</v>
      </c>
      <c r="M985">
        <v>29</v>
      </c>
      <c r="N985">
        <v>0</v>
      </c>
      <c r="O985">
        <v>89</v>
      </c>
      <c r="P985">
        <v>6</v>
      </c>
      <c r="Q985">
        <v>1</v>
      </c>
      <c r="R985">
        <v>0</v>
      </c>
      <c r="S985">
        <v>4</v>
      </c>
      <c r="T985">
        <v>3</v>
      </c>
      <c r="U985">
        <v>2</v>
      </c>
      <c r="V985">
        <v>0.220217</v>
      </c>
      <c r="W985">
        <v>9.2651800000000006E-2</v>
      </c>
      <c r="X985">
        <v>0.28434500000000001</v>
      </c>
      <c r="Y985">
        <v>0.32584299999999999</v>
      </c>
      <c r="Z985">
        <v>0.30670900000000001</v>
      </c>
      <c r="AA985">
        <v>0.34656999999999999</v>
      </c>
      <c r="AB985">
        <v>0.291514</v>
      </c>
      <c r="AC985">
        <v>0.65327999999999997</v>
      </c>
      <c r="AD985">
        <v>0.12635399999999999</v>
      </c>
      <c r="AE985">
        <v>3.60025</v>
      </c>
      <c r="AF985">
        <v>0.29670299999999999</v>
      </c>
      <c r="AH985">
        <v>-0.82974499999999995</v>
      </c>
      <c r="AI985">
        <v>31.154800000000002</v>
      </c>
      <c r="AJ985">
        <v>-6.98238</v>
      </c>
      <c r="AK985">
        <v>83.954999999999998</v>
      </c>
      <c r="AL985">
        <v>-0.82974499999999995</v>
      </c>
      <c r="AM985">
        <v>1</v>
      </c>
      <c r="AN985">
        <v>-6.8472563624382001</v>
      </c>
      <c r="AO985">
        <v>-2.4501764774322501</v>
      </c>
      <c r="AP985">
        <v>0.132969</v>
      </c>
    </row>
    <row r="986" spans="1:42" x14ac:dyDescent="0.45">
      <c r="A986" t="s">
        <v>1200</v>
      </c>
      <c r="C986">
        <v>95</v>
      </c>
      <c r="D986">
        <v>378</v>
      </c>
      <c r="E986">
        <v>337</v>
      </c>
      <c r="F986">
        <v>89</v>
      </c>
      <c r="G986">
        <v>61</v>
      </c>
      <c r="H986">
        <v>16</v>
      </c>
      <c r="I986">
        <v>2</v>
      </c>
      <c r="J986">
        <v>10</v>
      </c>
      <c r="K986">
        <v>50</v>
      </c>
      <c r="L986">
        <v>47</v>
      </c>
      <c r="M986">
        <v>34</v>
      </c>
      <c r="N986">
        <v>0</v>
      </c>
      <c r="O986">
        <v>87</v>
      </c>
      <c r="P986">
        <v>4</v>
      </c>
      <c r="Q986">
        <v>2</v>
      </c>
      <c r="R986">
        <v>1</v>
      </c>
      <c r="S986">
        <v>8</v>
      </c>
      <c r="T986">
        <v>4</v>
      </c>
      <c r="U986">
        <v>4</v>
      </c>
      <c r="V986">
        <v>0.26409500000000002</v>
      </c>
      <c r="W986">
        <v>8.9947100000000002E-2</v>
      </c>
      <c r="X986">
        <v>0.230159</v>
      </c>
      <c r="Y986">
        <v>0.39080500000000001</v>
      </c>
      <c r="Z986">
        <v>0.33687</v>
      </c>
      <c r="AA986">
        <v>0.41246300000000002</v>
      </c>
      <c r="AB986">
        <v>0.32752900000000001</v>
      </c>
      <c r="AC986">
        <v>0.74933300000000003</v>
      </c>
      <c r="AD986">
        <v>0.148368</v>
      </c>
      <c r="AE986">
        <v>4.2468700000000004</v>
      </c>
      <c r="AF986">
        <v>0.32644600000000001</v>
      </c>
      <c r="AH986">
        <v>-1.6511199999999999</v>
      </c>
      <c r="AI986">
        <v>48.930799999999998</v>
      </c>
      <c r="AJ986">
        <v>2.8737300000000001</v>
      </c>
      <c r="AK986">
        <v>99.593500000000006</v>
      </c>
      <c r="AL986">
        <v>-1.6511199999999999</v>
      </c>
      <c r="AM986">
        <v>0</v>
      </c>
      <c r="AN986">
        <v>-1.8414833992719599</v>
      </c>
      <c r="AO986">
        <v>-9.7222223281860298</v>
      </c>
      <c r="AP986">
        <v>0.13111600000000001</v>
      </c>
    </row>
    <row r="987" spans="1:42" x14ac:dyDescent="0.45">
      <c r="A987" t="s">
        <v>1201</v>
      </c>
      <c r="C987">
        <v>26</v>
      </c>
      <c r="D987">
        <v>94</v>
      </c>
      <c r="E987">
        <v>89</v>
      </c>
      <c r="F987">
        <v>23</v>
      </c>
      <c r="G987">
        <v>18</v>
      </c>
      <c r="H987">
        <v>4</v>
      </c>
      <c r="I987">
        <v>0</v>
      </c>
      <c r="J987">
        <v>1</v>
      </c>
      <c r="K987">
        <v>8</v>
      </c>
      <c r="L987">
        <v>10</v>
      </c>
      <c r="M987">
        <v>1</v>
      </c>
      <c r="N987">
        <v>0</v>
      </c>
      <c r="O987">
        <v>17</v>
      </c>
      <c r="P987">
        <v>0</v>
      </c>
      <c r="Q987">
        <v>1</v>
      </c>
      <c r="R987">
        <v>3</v>
      </c>
      <c r="S987">
        <v>2</v>
      </c>
      <c r="T987">
        <v>1</v>
      </c>
      <c r="U987">
        <v>1</v>
      </c>
      <c r="V987">
        <v>0.25842700000000002</v>
      </c>
      <c r="W987">
        <v>1.06383E-2</v>
      </c>
      <c r="X987">
        <v>0.18085100000000001</v>
      </c>
      <c r="Y987">
        <v>5.8823500000000001E-2</v>
      </c>
      <c r="Z987">
        <v>0.26373600000000003</v>
      </c>
      <c r="AA987">
        <v>0.33707900000000002</v>
      </c>
      <c r="AB987">
        <v>0.258909</v>
      </c>
      <c r="AC987">
        <v>0.60081499999999999</v>
      </c>
      <c r="AD987">
        <v>7.8651700000000005E-2</v>
      </c>
      <c r="AE987">
        <v>2.8094199999999998</v>
      </c>
      <c r="AF987">
        <v>0.30555599999999999</v>
      </c>
      <c r="AH987">
        <v>-0.368475</v>
      </c>
      <c r="AI987">
        <v>6.8109999999999999</v>
      </c>
      <c r="AJ987">
        <v>-4.6423500000000004</v>
      </c>
      <c r="AK987">
        <v>61.355600000000003</v>
      </c>
      <c r="AL987">
        <v>-0.368475</v>
      </c>
      <c r="AM987">
        <v>1.1000000000000001</v>
      </c>
      <c r="AN987">
        <v>-4.7210573554039001</v>
      </c>
      <c r="AO987">
        <v>2.82692539691925</v>
      </c>
      <c r="AP987">
        <v>0.12948599999999999</v>
      </c>
    </row>
    <row r="988" spans="1:42" x14ac:dyDescent="0.45">
      <c r="A988" t="s">
        <v>1202</v>
      </c>
      <c r="B988" t="s">
        <v>36</v>
      </c>
      <c r="C988">
        <v>108</v>
      </c>
      <c r="D988">
        <v>465</v>
      </c>
      <c r="E988">
        <v>419</v>
      </c>
      <c r="F988">
        <v>86</v>
      </c>
      <c r="G988">
        <v>61</v>
      </c>
      <c r="H988">
        <v>21</v>
      </c>
      <c r="I988">
        <v>1</v>
      </c>
      <c r="J988">
        <v>3</v>
      </c>
      <c r="K988">
        <v>48</v>
      </c>
      <c r="L988">
        <v>38</v>
      </c>
      <c r="M988">
        <v>40</v>
      </c>
      <c r="N988">
        <v>1</v>
      </c>
      <c r="O988">
        <v>151</v>
      </c>
      <c r="P988">
        <v>3</v>
      </c>
      <c r="Q988">
        <v>3</v>
      </c>
      <c r="R988">
        <v>0</v>
      </c>
      <c r="S988">
        <v>9</v>
      </c>
      <c r="T988">
        <v>10</v>
      </c>
      <c r="U988">
        <v>1</v>
      </c>
      <c r="V988">
        <v>0.20525099999999999</v>
      </c>
      <c r="W988">
        <v>8.6021500000000001E-2</v>
      </c>
      <c r="X988">
        <v>0.32473099999999999</v>
      </c>
      <c r="Y988">
        <v>0.264901</v>
      </c>
      <c r="Z988">
        <v>0.27741900000000003</v>
      </c>
      <c r="AA988">
        <v>0.28162300000000001</v>
      </c>
      <c r="AB988">
        <v>0.25183899999999998</v>
      </c>
      <c r="AC988">
        <v>0.55904200000000004</v>
      </c>
      <c r="AD988">
        <v>7.6372300000000004E-2</v>
      </c>
      <c r="AE988">
        <v>5.0921200000000004</v>
      </c>
      <c r="AF988">
        <v>0.30970199999999998</v>
      </c>
      <c r="AH988">
        <v>0.78429400000000005</v>
      </c>
      <c r="AI988">
        <v>30.962299999999999</v>
      </c>
      <c r="AJ988">
        <v>-25.6952</v>
      </c>
      <c r="AK988">
        <v>57.709400000000002</v>
      </c>
      <c r="AL988">
        <v>0.78429400000000005</v>
      </c>
      <c r="AM988">
        <v>3.1</v>
      </c>
      <c r="AN988">
        <v>-22.778653979301399</v>
      </c>
      <c r="AO988">
        <v>8.2256612777709908</v>
      </c>
      <c r="AP988">
        <v>0.1237</v>
      </c>
    </row>
    <row r="989" spans="1:42" x14ac:dyDescent="0.45">
      <c r="A989" t="s">
        <v>1203</v>
      </c>
      <c r="B989" t="s">
        <v>23</v>
      </c>
      <c r="C989">
        <v>97</v>
      </c>
      <c r="D989">
        <v>363</v>
      </c>
      <c r="E989">
        <v>334</v>
      </c>
      <c r="F989">
        <v>86</v>
      </c>
      <c r="G989">
        <v>65</v>
      </c>
      <c r="H989">
        <v>15</v>
      </c>
      <c r="I989">
        <v>2</v>
      </c>
      <c r="J989">
        <v>4</v>
      </c>
      <c r="K989">
        <v>47</v>
      </c>
      <c r="L989">
        <v>37</v>
      </c>
      <c r="M989">
        <v>20</v>
      </c>
      <c r="N989">
        <v>0</v>
      </c>
      <c r="O989">
        <v>80</v>
      </c>
      <c r="P989">
        <v>3</v>
      </c>
      <c r="Q989">
        <v>3</v>
      </c>
      <c r="R989">
        <v>3</v>
      </c>
      <c r="S989">
        <v>7</v>
      </c>
      <c r="T989">
        <v>4</v>
      </c>
      <c r="U989">
        <v>1</v>
      </c>
      <c r="V989">
        <v>0.25748500000000002</v>
      </c>
      <c r="W989">
        <v>5.5096399999999997E-2</v>
      </c>
      <c r="X989">
        <v>0.220386</v>
      </c>
      <c r="Y989">
        <v>0.25</v>
      </c>
      <c r="Z989">
        <v>0.30277799999999999</v>
      </c>
      <c r="AA989">
        <v>0.35029900000000003</v>
      </c>
      <c r="AB989">
        <v>0.28686499999999998</v>
      </c>
      <c r="AC989">
        <v>0.65307700000000002</v>
      </c>
      <c r="AD989">
        <v>9.2814400000000005E-2</v>
      </c>
      <c r="AE989">
        <v>5.2743500000000001</v>
      </c>
      <c r="AF989">
        <v>0.32411099999999998</v>
      </c>
      <c r="AH989">
        <v>-0.30012899999999998</v>
      </c>
      <c r="AI989">
        <v>34.730200000000004</v>
      </c>
      <c r="AJ989">
        <v>-9.4992599999999996</v>
      </c>
      <c r="AK989">
        <v>76.031300000000002</v>
      </c>
      <c r="AL989">
        <v>-0.30012899999999998</v>
      </c>
      <c r="AM989">
        <v>-1.4</v>
      </c>
      <c r="AN989">
        <v>-11.0789041221141</v>
      </c>
      <c r="AO989">
        <v>-6.6225767135620103E-2</v>
      </c>
      <c r="AP989">
        <v>0.121895</v>
      </c>
    </row>
    <row r="990" spans="1:42" x14ac:dyDescent="0.45">
      <c r="A990" t="s">
        <v>1204</v>
      </c>
      <c r="B990" t="s">
        <v>196</v>
      </c>
      <c r="C990">
        <v>112</v>
      </c>
      <c r="D990">
        <v>479</v>
      </c>
      <c r="E990">
        <v>425</v>
      </c>
      <c r="F990">
        <v>96</v>
      </c>
      <c r="G990">
        <v>66</v>
      </c>
      <c r="H990">
        <v>21</v>
      </c>
      <c r="I990">
        <v>1</v>
      </c>
      <c r="J990">
        <v>8</v>
      </c>
      <c r="K990">
        <v>47</v>
      </c>
      <c r="L990">
        <v>47</v>
      </c>
      <c r="M990">
        <v>43</v>
      </c>
      <c r="N990">
        <v>0</v>
      </c>
      <c r="O990">
        <v>116</v>
      </c>
      <c r="P990">
        <v>6</v>
      </c>
      <c r="Q990">
        <v>5</v>
      </c>
      <c r="R990">
        <v>0</v>
      </c>
      <c r="S990">
        <v>7</v>
      </c>
      <c r="T990">
        <v>1</v>
      </c>
      <c r="U990">
        <v>1</v>
      </c>
      <c r="V990">
        <v>0.225882</v>
      </c>
      <c r="W990">
        <v>8.97704E-2</v>
      </c>
      <c r="X990">
        <v>0.242171</v>
      </c>
      <c r="Y990">
        <v>0.37069000000000002</v>
      </c>
      <c r="Z990">
        <v>0.30271399999999998</v>
      </c>
      <c r="AA990">
        <v>0.33647100000000002</v>
      </c>
      <c r="AB990">
        <v>0.28444199999999997</v>
      </c>
      <c r="AC990">
        <v>0.639185</v>
      </c>
      <c r="AD990">
        <v>0.11058800000000001</v>
      </c>
      <c r="AE990">
        <v>2.4564499999999998</v>
      </c>
      <c r="AF990">
        <v>0.287582</v>
      </c>
      <c r="AH990">
        <v>-1.1081700000000001</v>
      </c>
      <c r="AI990">
        <v>44.864699999999999</v>
      </c>
      <c r="AJ990">
        <v>-13.498699999999999</v>
      </c>
      <c r="AK990">
        <v>82.838999999999999</v>
      </c>
      <c r="AL990">
        <v>-1.1081700000000001</v>
      </c>
      <c r="AM990">
        <v>4.7</v>
      </c>
      <c r="AN990">
        <v>-10.9575659036636</v>
      </c>
      <c r="AO990">
        <v>-4.09997081756591</v>
      </c>
      <c r="AP990">
        <v>0.12080399999999999</v>
      </c>
    </row>
    <row r="991" spans="1:42" x14ac:dyDescent="0.45">
      <c r="A991" t="s">
        <v>1205</v>
      </c>
      <c r="B991" t="s">
        <v>149</v>
      </c>
      <c r="C991">
        <v>103</v>
      </c>
      <c r="D991">
        <v>430</v>
      </c>
      <c r="E991">
        <v>397</v>
      </c>
      <c r="F991">
        <v>86</v>
      </c>
      <c r="G991">
        <v>54</v>
      </c>
      <c r="H991">
        <v>18</v>
      </c>
      <c r="I991">
        <v>2</v>
      </c>
      <c r="J991">
        <v>12</v>
      </c>
      <c r="K991">
        <v>52</v>
      </c>
      <c r="L991">
        <v>51</v>
      </c>
      <c r="M991">
        <v>24</v>
      </c>
      <c r="N991">
        <v>0</v>
      </c>
      <c r="O991">
        <v>132</v>
      </c>
      <c r="P991">
        <v>4</v>
      </c>
      <c r="Q991">
        <v>4</v>
      </c>
      <c r="R991">
        <v>1</v>
      </c>
      <c r="S991">
        <v>7</v>
      </c>
      <c r="T991">
        <v>13</v>
      </c>
      <c r="U991">
        <v>2</v>
      </c>
      <c r="V991">
        <v>0.21662500000000001</v>
      </c>
      <c r="W991">
        <v>5.5814000000000002E-2</v>
      </c>
      <c r="X991">
        <v>0.306977</v>
      </c>
      <c r="Y991">
        <v>0.18181800000000001</v>
      </c>
      <c r="Z991">
        <v>0.26573400000000003</v>
      </c>
      <c r="AA991">
        <v>0.36271999999999999</v>
      </c>
      <c r="AB991">
        <v>0.27234799999999998</v>
      </c>
      <c r="AC991">
        <v>0.62845499999999999</v>
      </c>
      <c r="AD991">
        <v>0.146096</v>
      </c>
      <c r="AE991">
        <v>6.2765399999999998</v>
      </c>
      <c r="AF991">
        <v>0.28793800000000003</v>
      </c>
      <c r="AH991">
        <v>1.12402</v>
      </c>
      <c r="AI991">
        <v>35.956000000000003</v>
      </c>
      <c r="AJ991">
        <v>-16.437000000000001</v>
      </c>
      <c r="AK991">
        <v>66.316500000000005</v>
      </c>
      <c r="AL991">
        <v>1.12402</v>
      </c>
      <c r="AM991">
        <v>1.8</v>
      </c>
      <c r="AN991">
        <v>-16.819329857826201</v>
      </c>
      <c r="AO991">
        <v>3.3799529075622501</v>
      </c>
      <c r="AP991">
        <v>0.120744</v>
      </c>
    </row>
    <row r="992" spans="1:42" x14ac:dyDescent="0.45">
      <c r="A992" t="s">
        <v>1206</v>
      </c>
      <c r="B992" t="s">
        <v>58</v>
      </c>
      <c r="C992">
        <v>111</v>
      </c>
      <c r="D992">
        <v>420</v>
      </c>
      <c r="E992">
        <v>368</v>
      </c>
      <c r="F992">
        <v>76</v>
      </c>
      <c r="G992">
        <v>50</v>
      </c>
      <c r="H992">
        <v>16</v>
      </c>
      <c r="I992">
        <v>4</v>
      </c>
      <c r="J992">
        <v>6</v>
      </c>
      <c r="K992">
        <v>54</v>
      </c>
      <c r="L992">
        <v>38</v>
      </c>
      <c r="M992">
        <v>39</v>
      </c>
      <c r="N992">
        <v>0</v>
      </c>
      <c r="O992">
        <v>129</v>
      </c>
      <c r="P992">
        <v>2</v>
      </c>
      <c r="Q992">
        <v>2</v>
      </c>
      <c r="R992">
        <v>9</v>
      </c>
      <c r="S992">
        <v>3</v>
      </c>
      <c r="T992">
        <v>26</v>
      </c>
      <c r="U992">
        <v>7</v>
      </c>
      <c r="V992">
        <v>0.20652200000000001</v>
      </c>
      <c r="W992">
        <v>9.2857099999999998E-2</v>
      </c>
      <c r="X992">
        <v>0.307143</v>
      </c>
      <c r="Y992">
        <v>0.30232599999999998</v>
      </c>
      <c r="Z992">
        <v>0.28467199999999998</v>
      </c>
      <c r="AA992">
        <v>0.32065199999999999</v>
      </c>
      <c r="AB992">
        <v>0.26987699999999998</v>
      </c>
      <c r="AC992">
        <v>0.60532399999999997</v>
      </c>
      <c r="AD992">
        <v>0.11413</v>
      </c>
      <c r="AE992">
        <v>8.0091400000000004</v>
      </c>
      <c r="AF992">
        <v>0.29787200000000003</v>
      </c>
      <c r="AH992">
        <v>1.5442899999999999</v>
      </c>
      <c r="AI992">
        <v>34.257800000000003</v>
      </c>
      <c r="AJ992">
        <v>-16.916699999999999</v>
      </c>
      <c r="AK992">
        <v>69.500299999999996</v>
      </c>
      <c r="AL992">
        <v>1.5442899999999999</v>
      </c>
      <c r="AM992">
        <v>-0.8</v>
      </c>
      <c r="AN992">
        <v>-13.804622769355699</v>
      </c>
      <c r="AO992">
        <v>0.74320989847183205</v>
      </c>
      <c r="AP992">
        <v>0.120028</v>
      </c>
    </row>
    <row r="993" spans="1:42" x14ac:dyDescent="0.45">
      <c r="A993" t="s">
        <v>1207</v>
      </c>
      <c r="B993" t="s">
        <v>36</v>
      </c>
      <c r="C993">
        <v>113</v>
      </c>
      <c r="D993">
        <v>463</v>
      </c>
      <c r="E993">
        <v>399</v>
      </c>
      <c r="F993">
        <v>96</v>
      </c>
      <c r="G993">
        <v>83</v>
      </c>
      <c r="H993">
        <v>11</v>
      </c>
      <c r="I993">
        <v>2</v>
      </c>
      <c r="J993">
        <v>0</v>
      </c>
      <c r="K993">
        <v>63</v>
      </c>
      <c r="L993">
        <v>36</v>
      </c>
      <c r="M993">
        <v>45</v>
      </c>
      <c r="N993">
        <v>0</v>
      </c>
      <c r="O993">
        <v>72</v>
      </c>
      <c r="P993">
        <v>14</v>
      </c>
      <c r="Q993">
        <v>3</v>
      </c>
      <c r="R993">
        <v>2</v>
      </c>
      <c r="S993">
        <v>10</v>
      </c>
      <c r="T993">
        <v>17</v>
      </c>
      <c r="U993">
        <v>3</v>
      </c>
      <c r="V993">
        <v>0.24060200000000001</v>
      </c>
      <c r="W993">
        <v>9.7192200000000006E-2</v>
      </c>
      <c r="X993">
        <v>0.15550800000000001</v>
      </c>
      <c r="Y993">
        <v>0.625</v>
      </c>
      <c r="Z993">
        <v>0.33622600000000002</v>
      </c>
      <c r="AA993">
        <v>0.278196</v>
      </c>
      <c r="AB993">
        <v>0.285356</v>
      </c>
      <c r="AC993">
        <v>0.61442099999999999</v>
      </c>
      <c r="AD993">
        <v>3.7594000000000002E-2</v>
      </c>
      <c r="AE993">
        <v>6.3811999999999998</v>
      </c>
      <c r="AF993">
        <v>0.29090899999999997</v>
      </c>
      <c r="AH993">
        <v>1.0396399999999999</v>
      </c>
      <c r="AI993">
        <v>43.717599999999997</v>
      </c>
      <c r="AJ993">
        <v>-12.696300000000001</v>
      </c>
      <c r="AK993">
        <v>80.941400000000002</v>
      </c>
      <c r="AL993">
        <v>1.0396399999999999</v>
      </c>
      <c r="AM993">
        <v>-6.7</v>
      </c>
      <c r="AN993">
        <v>-9.5335427522659302</v>
      </c>
      <c r="AO993">
        <v>-4.9987946748733503</v>
      </c>
      <c r="AP993">
        <v>0.11898499999999999</v>
      </c>
    </row>
    <row r="994" spans="1:42" x14ac:dyDescent="0.45">
      <c r="A994" t="s">
        <v>1208</v>
      </c>
      <c r="B994" t="s">
        <v>61</v>
      </c>
      <c r="C994">
        <v>93</v>
      </c>
      <c r="D994">
        <v>366</v>
      </c>
      <c r="E994">
        <v>307</v>
      </c>
      <c r="F994">
        <v>57</v>
      </c>
      <c r="G994">
        <v>39</v>
      </c>
      <c r="H994">
        <v>12</v>
      </c>
      <c r="I994">
        <v>2</v>
      </c>
      <c r="J994">
        <v>4</v>
      </c>
      <c r="K994">
        <v>43</v>
      </c>
      <c r="L994">
        <v>34</v>
      </c>
      <c r="M994">
        <v>47</v>
      </c>
      <c r="N994">
        <v>0</v>
      </c>
      <c r="O994">
        <v>104</v>
      </c>
      <c r="P994">
        <v>9</v>
      </c>
      <c r="Q994">
        <v>2</v>
      </c>
      <c r="R994">
        <v>1</v>
      </c>
      <c r="S994">
        <v>2</v>
      </c>
      <c r="T994">
        <v>9</v>
      </c>
      <c r="U994">
        <v>3</v>
      </c>
      <c r="V994">
        <v>0.185668</v>
      </c>
      <c r="W994">
        <v>0.128415</v>
      </c>
      <c r="X994">
        <v>0.28415299999999999</v>
      </c>
      <c r="Y994">
        <v>0.45192300000000002</v>
      </c>
      <c r="Z994">
        <v>0.309589</v>
      </c>
      <c r="AA994">
        <v>0.27687299999999998</v>
      </c>
      <c r="AB994">
        <v>0.27325899999999997</v>
      </c>
      <c r="AC994">
        <v>0.58646200000000004</v>
      </c>
      <c r="AD994">
        <v>9.12052E-2</v>
      </c>
      <c r="AE994">
        <v>5.7248000000000001</v>
      </c>
      <c r="AF994">
        <v>0.26368200000000003</v>
      </c>
      <c r="AH994">
        <v>-0.19822100000000001</v>
      </c>
      <c r="AI994">
        <v>30.881499999999999</v>
      </c>
      <c r="AJ994">
        <v>-13.7135</v>
      </c>
      <c r="AK994">
        <v>69.286299999999997</v>
      </c>
      <c r="AL994">
        <v>-0.19822100000000001</v>
      </c>
      <c r="AM994">
        <v>1.5</v>
      </c>
      <c r="AN994">
        <v>-14.124403595924299</v>
      </c>
      <c r="AO994">
        <v>2.8447971343994101</v>
      </c>
      <c r="AP994">
        <v>0.118677</v>
      </c>
    </row>
    <row r="995" spans="1:42" x14ac:dyDescent="0.45">
      <c r="A995" t="s">
        <v>1209</v>
      </c>
      <c r="C995">
        <v>80</v>
      </c>
      <c r="D995">
        <v>320</v>
      </c>
      <c r="E995">
        <v>286</v>
      </c>
      <c r="F995">
        <v>54</v>
      </c>
      <c r="G995">
        <v>34</v>
      </c>
      <c r="H995">
        <v>11</v>
      </c>
      <c r="I995">
        <v>3</v>
      </c>
      <c r="J995">
        <v>6</v>
      </c>
      <c r="K995">
        <v>41</v>
      </c>
      <c r="L995">
        <v>34</v>
      </c>
      <c r="M995">
        <v>24</v>
      </c>
      <c r="N995">
        <v>0</v>
      </c>
      <c r="O995">
        <v>124</v>
      </c>
      <c r="P995">
        <v>8</v>
      </c>
      <c r="Q995">
        <v>1</v>
      </c>
      <c r="R995">
        <v>1</v>
      </c>
      <c r="S995">
        <v>4</v>
      </c>
      <c r="T995">
        <v>12</v>
      </c>
      <c r="U995">
        <v>3</v>
      </c>
      <c r="V995">
        <v>0.18881100000000001</v>
      </c>
      <c r="W995">
        <v>7.4999999999999997E-2</v>
      </c>
      <c r="X995">
        <v>0.38750000000000001</v>
      </c>
      <c r="Y995">
        <v>0.193548</v>
      </c>
      <c r="Z995">
        <v>0.269592</v>
      </c>
      <c r="AA995">
        <v>0.31118899999999999</v>
      </c>
      <c r="AB995">
        <v>0.25996399999999997</v>
      </c>
      <c r="AC995">
        <v>0.58078099999999999</v>
      </c>
      <c r="AD995">
        <v>0.122378</v>
      </c>
      <c r="AE995">
        <v>8.1093299999999999</v>
      </c>
      <c r="AF995">
        <v>0.305732</v>
      </c>
      <c r="AH995">
        <v>0.62522800000000001</v>
      </c>
      <c r="AI995">
        <v>23.466799999999999</v>
      </c>
      <c r="AJ995">
        <v>-15.523300000000001</v>
      </c>
      <c r="AK995">
        <v>64.627099999999999</v>
      </c>
      <c r="AL995">
        <v>0.62522800000000001</v>
      </c>
      <c r="AM995">
        <v>2.5</v>
      </c>
      <c r="AN995">
        <v>-13.3977233767509</v>
      </c>
      <c r="AO995">
        <v>3.6757789850234901</v>
      </c>
      <c r="AP995">
        <v>0.11772299999999999</v>
      </c>
    </row>
    <row r="996" spans="1:42" x14ac:dyDescent="0.45">
      <c r="A996" t="s">
        <v>1210</v>
      </c>
      <c r="B996" t="s">
        <v>32</v>
      </c>
      <c r="C996">
        <v>77</v>
      </c>
      <c r="D996">
        <v>260</v>
      </c>
      <c r="E996">
        <v>234</v>
      </c>
      <c r="F996">
        <v>45</v>
      </c>
      <c r="G996">
        <v>31</v>
      </c>
      <c r="H996">
        <v>7</v>
      </c>
      <c r="I996">
        <v>0</v>
      </c>
      <c r="J996">
        <v>7</v>
      </c>
      <c r="K996">
        <v>22</v>
      </c>
      <c r="L996">
        <v>26</v>
      </c>
      <c r="M996">
        <v>22</v>
      </c>
      <c r="N996">
        <v>1</v>
      </c>
      <c r="O996">
        <v>73</v>
      </c>
      <c r="P996">
        <v>2</v>
      </c>
      <c r="Q996">
        <v>1</v>
      </c>
      <c r="R996">
        <v>1</v>
      </c>
      <c r="S996">
        <v>6</v>
      </c>
      <c r="T996">
        <v>0</v>
      </c>
      <c r="U996">
        <v>1</v>
      </c>
      <c r="V996">
        <v>0.19230800000000001</v>
      </c>
      <c r="W996">
        <v>8.4615399999999993E-2</v>
      </c>
      <c r="X996">
        <v>0.28076899999999999</v>
      </c>
      <c r="Y996">
        <v>0.30137000000000003</v>
      </c>
      <c r="Z996">
        <v>0.26640900000000001</v>
      </c>
      <c r="AA996">
        <v>0.31196600000000002</v>
      </c>
      <c r="AB996">
        <v>0.25643300000000002</v>
      </c>
      <c r="AC996">
        <v>0.57837499999999997</v>
      </c>
      <c r="AD996">
        <v>0.119658</v>
      </c>
      <c r="AE996">
        <v>1.42807</v>
      </c>
      <c r="AF996">
        <v>0.24516099999999999</v>
      </c>
      <c r="AH996">
        <v>-0.83815499999999998</v>
      </c>
      <c r="AI996">
        <v>18.304200000000002</v>
      </c>
      <c r="AJ996">
        <v>-13.3752</v>
      </c>
      <c r="AK996">
        <v>61.085599999999999</v>
      </c>
      <c r="AL996">
        <v>-0.83815499999999998</v>
      </c>
      <c r="AM996">
        <v>0.5</v>
      </c>
      <c r="AN996">
        <v>-12.961312234401699</v>
      </c>
      <c r="AO996">
        <v>5.2766017913818297</v>
      </c>
      <c r="AP996">
        <v>0.11428199999999999</v>
      </c>
    </row>
    <row r="997" spans="1:42" x14ac:dyDescent="0.45">
      <c r="A997" t="s">
        <v>1211</v>
      </c>
      <c r="B997" t="s">
        <v>23</v>
      </c>
      <c r="C997">
        <v>56</v>
      </c>
      <c r="D997">
        <v>159</v>
      </c>
      <c r="E997">
        <v>140</v>
      </c>
      <c r="F997">
        <v>30</v>
      </c>
      <c r="G997">
        <v>22</v>
      </c>
      <c r="H997">
        <v>6</v>
      </c>
      <c r="I997">
        <v>0</v>
      </c>
      <c r="J997">
        <v>2</v>
      </c>
      <c r="K997">
        <v>11</v>
      </c>
      <c r="L997">
        <v>11</v>
      </c>
      <c r="M997">
        <v>15</v>
      </c>
      <c r="N997">
        <v>0</v>
      </c>
      <c r="O997">
        <v>42</v>
      </c>
      <c r="P997">
        <v>2</v>
      </c>
      <c r="Q997">
        <v>1</v>
      </c>
      <c r="R997">
        <v>1</v>
      </c>
      <c r="S997">
        <v>2</v>
      </c>
      <c r="T997">
        <v>0</v>
      </c>
      <c r="U997">
        <v>1</v>
      </c>
      <c r="V997">
        <v>0.214286</v>
      </c>
      <c r="W997">
        <v>9.4339599999999996E-2</v>
      </c>
      <c r="X997">
        <v>0.26415100000000002</v>
      </c>
      <c r="Y997">
        <v>0.35714299999999999</v>
      </c>
      <c r="Z997">
        <v>0.29746800000000001</v>
      </c>
      <c r="AA997">
        <v>0.3</v>
      </c>
      <c r="AB997">
        <v>0.27074100000000001</v>
      </c>
      <c r="AC997">
        <v>0.597468</v>
      </c>
      <c r="AD997">
        <v>8.5714299999999993E-2</v>
      </c>
      <c r="AE997">
        <v>1.2702800000000001</v>
      </c>
      <c r="AF997">
        <v>0.28866000000000003</v>
      </c>
      <c r="AH997">
        <v>-0.72257800000000005</v>
      </c>
      <c r="AI997">
        <v>13.0832</v>
      </c>
      <c r="AJ997">
        <v>-6.2900099999999997</v>
      </c>
      <c r="AK997">
        <v>64.520799999999994</v>
      </c>
      <c r="AL997">
        <v>-0.72257800000000005</v>
      </c>
      <c r="AM997">
        <v>0.3</v>
      </c>
      <c r="AN997">
        <v>-7.4819105267524701</v>
      </c>
      <c r="AO997">
        <v>3.2210758328437801</v>
      </c>
      <c r="AP997">
        <v>0.11362999999999999</v>
      </c>
    </row>
    <row r="998" spans="1:42" x14ac:dyDescent="0.45">
      <c r="A998" t="s">
        <v>1212</v>
      </c>
      <c r="B998" t="s">
        <v>58</v>
      </c>
      <c r="C998">
        <v>89</v>
      </c>
      <c r="D998">
        <v>353</v>
      </c>
      <c r="E998">
        <v>314</v>
      </c>
      <c r="F998">
        <v>64</v>
      </c>
      <c r="G998">
        <v>41</v>
      </c>
      <c r="H998">
        <v>13</v>
      </c>
      <c r="I998">
        <v>3</v>
      </c>
      <c r="J998">
        <v>7</v>
      </c>
      <c r="K998">
        <v>35</v>
      </c>
      <c r="L998">
        <v>35</v>
      </c>
      <c r="M998">
        <v>32</v>
      </c>
      <c r="N998">
        <v>0</v>
      </c>
      <c r="O998">
        <v>122</v>
      </c>
      <c r="P998">
        <v>4</v>
      </c>
      <c r="Q998">
        <v>3</v>
      </c>
      <c r="R998">
        <v>0</v>
      </c>
      <c r="S998">
        <v>8</v>
      </c>
      <c r="T998">
        <v>6</v>
      </c>
      <c r="U998">
        <v>4</v>
      </c>
      <c r="V998">
        <v>0.203822</v>
      </c>
      <c r="W998">
        <v>9.0651599999999999E-2</v>
      </c>
      <c r="X998">
        <v>0.345609</v>
      </c>
      <c r="Y998">
        <v>0.262295</v>
      </c>
      <c r="Z998">
        <v>0.28328599999999998</v>
      </c>
      <c r="AA998">
        <v>0.33121</v>
      </c>
      <c r="AB998">
        <v>0.27269399999999999</v>
      </c>
      <c r="AC998">
        <v>0.61449600000000004</v>
      </c>
      <c r="AD998">
        <v>0.127389</v>
      </c>
      <c r="AE998">
        <v>5.4131099999999996</v>
      </c>
      <c r="AF998">
        <v>0.30319099999999999</v>
      </c>
      <c r="AH998">
        <v>-1.08161</v>
      </c>
      <c r="AI998">
        <v>29.6189</v>
      </c>
      <c r="AJ998">
        <v>-13.391999999999999</v>
      </c>
      <c r="AK998">
        <v>71.453299999999999</v>
      </c>
      <c r="AL998">
        <v>-1.08161</v>
      </c>
      <c r="AM998">
        <v>1</v>
      </c>
      <c r="AN998">
        <v>-13.1559398174285</v>
      </c>
      <c r="AO998">
        <v>2.2970311641693102</v>
      </c>
      <c r="AP998">
        <v>0.112737</v>
      </c>
    </row>
    <row r="999" spans="1:42" x14ac:dyDescent="0.45">
      <c r="A999" t="s">
        <v>1213</v>
      </c>
      <c r="B999" t="s">
        <v>63</v>
      </c>
      <c r="C999">
        <v>104</v>
      </c>
      <c r="D999">
        <v>418</v>
      </c>
      <c r="E999">
        <v>380</v>
      </c>
      <c r="F999">
        <v>86</v>
      </c>
      <c r="G999">
        <v>60</v>
      </c>
      <c r="H999">
        <v>17</v>
      </c>
      <c r="I999">
        <v>2</v>
      </c>
      <c r="J999">
        <v>7</v>
      </c>
      <c r="K999">
        <v>49</v>
      </c>
      <c r="L999">
        <v>42</v>
      </c>
      <c r="M999">
        <v>29</v>
      </c>
      <c r="N999">
        <v>0</v>
      </c>
      <c r="O999">
        <v>91</v>
      </c>
      <c r="P999">
        <v>6</v>
      </c>
      <c r="Q999">
        <v>3</v>
      </c>
      <c r="R999">
        <v>0</v>
      </c>
      <c r="S999">
        <v>7</v>
      </c>
      <c r="T999">
        <v>9</v>
      </c>
      <c r="U999">
        <v>5</v>
      </c>
      <c r="V999">
        <v>0.22631599999999999</v>
      </c>
      <c r="W999">
        <v>6.9377999999999995E-2</v>
      </c>
      <c r="X999">
        <v>0.21770300000000001</v>
      </c>
      <c r="Y999">
        <v>0.31868099999999999</v>
      </c>
      <c r="Z999">
        <v>0.28947400000000001</v>
      </c>
      <c r="AA999">
        <v>0.33684199999999997</v>
      </c>
      <c r="AB999">
        <v>0.27703299999999997</v>
      </c>
      <c r="AC999">
        <v>0.62631599999999998</v>
      </c>
      <c r="AD999">
        <v>0.110526</v>
      </c>
      <c r="AE999">
        <v>5.1595300000000002</v>
      </c>
      <c r="AF999">
        <v>0.27719300000000002</v>
      </c>
      <c r="AH999">
        <v>-1.0423800000000001</v>
      </c>
      <c r="AI999">
        <v>36.579000000000001</v>
      </c>
      <c r="AJ999">
        <v>-14.351800000000001</v>
      </c>
      <c r="AK999">
        <v>70.624499999999998</v>
      </c>
      <c r="AL999">
        <v>-1.0423800000000001</v>
      </c>
      <c r="AM999">
        <v>1.6</v>
      </c>
      <c r="AN999">
        <v>-16.2541631460189</v>
      </c>
      <c r="AO999">
        <v>3.1358612775802599</v>
      </c>
      <c r="AP999">
        <v>0.11199199999999999</v>
      </c>
    </row>
    <row r="1000" spans="1:42" x14ac:dyDescent="0.45">
      <c r="A1000" t="s">
        <v>1214</v>
      </c>
      <c r="C1000">
        <v>45</v>
      </c>
      <c r="D1000">
        <v>164</v>
      </c>
      <c r="E1000">
        <v>155</v>
      </c>
      <c r="F1000">
        <v>35</v>
      </c>
      <c r="G1000">
        <v>24</v>
      </c>
      <c r="H1000">
        <v>7</v>
      </c>
      <c r="I1000">
        <v>0</v>
      </c>
      <c r="J1000">
        <v>4</v>
      </c>
      <c r="K1000">
        <v>14</v>
      </c>
      <c r="L1000">
        <v>17</v>
      </c>
      <c r="M1000">
        <v>6</v>
      </c>
      <c r="N1000">
        <v>0</v>
      </c>
      <c r="O1000">
        <v>43</v>
      </c>
      <c r="P1000">
        <v>2</v>
      </c>
      <c r="Q1000">
        <v>1</v>
      </c>
      <c r="R1000">
        <v>0</v>
      </c>
      <c r="S1000">
        <v>4</v>
      </c>
      <c r="T1000">
        <v>0</v>
      </c>
      <c r="U1000">
        <v>1</v>
      </c>
      <c r="V1000">
        <v>0.22580600000000001</v>
      </c>
      <c r="W1000">
        <v>3.6585399999999997E-2</v>
      </c>
      <c r="X1000">
        <v>0.26219500000000001</v>
      </c>
      <c r="Y1000">
        <v>0.13953499999999999</v>
      </c>
      <c r="Z1000">
        <v>0.26219500000000001</v>
      </c>
      <c r="AA1000">
        <v>0.348387</v>
      </c>
      <c r="AB1000">
        <v>0.26543299999999997</v>
      </c>
      <c r="AC1000">
        <v>0.61058199999999996</v>
      </c>
      <c r="AD1000">
        <v>0.122581</v>
      </c>
      <c r="AE1000">
        <v>1.71624</v>
      </c>
      <c r="AF1000">
        <v>0.28440399999999999</v>
      </c>
      <c r="AH1000">
        <v>-0.66864199999999996</v>
      </c>
      <c r="AI1000">
        <v>12.771599999999999</v>
      </c>
      <c r="AJ1000">
        <v>-7.2107999999999999</v>
      </c>
      <c r="AK1000">
        <v>60.841500000000003</v>
      </c>
      <c r="AL1000">
        <v>-0.66864199999999996</v>
      </c>
      <c r="AM1000">
        <v>0.9</v>
      </c>
      <c r="AN1000">
        <v>-8.3635253310203499</v>
      </c>
      <c r="AO1000">
        <v>3.9129334688186601</v>
      </c>
      <c r="AP1000">
        <v>0.11164200000000001</v>
      </c>
    </row>
    <row r="1001" spans="1:42" x14ac:dyDescent="0.45">
      <c r="A1001" t="s">
        <v>1215</v>
      </c>
      <c r="B1001" t="s">
        <v>28</v>
      </c>
      <c r="C1001">
        <v>125</v>
      </c>
      <c r="D1001">
        <v>551</v>
      </c>
      <c r="E1001">
        <v>507</v>
      </c>
      <c r="F1001">
        <v>112</v>
      </c>
      <c r="G1001">
        <v>68</v>
      </c>
      <c r="H1001">
        <v>21</v>
      </c>
      <c r="I1001">
        <v>3</v>
      </c>
      <c r="J1001">
        <v>20</v>
      </c>
      <c r="K1001">
        <v>67</v>
      </c>
      <c r="L1001">
        <v>69</v>
      </c>
      <c r="M1001">
        <v>38</v>
      </c>
      <c r="N1001">
        <v>1</v>
      </c>
      <c r="O1001">
        <v>163</v>
      </c>
      <c r="P1001">
        <v>4</v>
      </c>
      <c r="Q1001">
        <v>2</v>
      </c>
      <c r="R1001">
        <v>0</v>
      </c>
      <c r="S1001">
        <v>11</v>
      </c>
      <c r="T1001">
        <v>6</v>
      </c>
      <c r="U1001">
        <v>3</v>
      </c>
      <c r="V1001">
        <v>0.22090699999999999</v>
      </c>
      <c r="W1001">
        <v>6.8965499999999999E-2</v>
      </c>
      <c r="X1001">
        <v>0.29582599999999998</v>
      </c>
      <c r="Y1001">
        <v>0.233129</v>
      </c>
      <c r="Z1001">
        <v>0.27949200000000002</v>
      </c>
      <c r="AA1001">
        <v>0.39250499999999999</v>
      </c>
      <c r="AB1001">
        <v>0.290132</v>
      </c>
      <c r="AC1001">
        <v>0.67199699999999996</v>
      </c>
      <c r="AD1001">
        <v>0.171598</v>
      </c>
      <c r="AE1001">
        <v>4.7625900000000003</v>
      </c>
      <c r="AF1001">
        <v>0.28220899999999999</v>
      </c>
      <c r="AH1001">
        <v>-0.90609300000000004</v>
      </c>
      <c r="AI1001">
        <v>54.2119</v>
      </c>
      <c r="AJ1001">
        <v>-12.924200000000001</v>
      </c>
      <c r="AK1001">
        <v>82.011600000000001</v>
      </c>
      <c r="AL1001">
        <v>-0.90609300000000004</v>
      </c>
      <c r="AM1001">
        <v>1.6</v>
      </c>
      <c r="AN1001">
        <v>-13.185078561306</v>
      </c>
      <c r="AO1001">
        <v>-4.4736331701278598</v>
      </c>
      <c r="AP1001">
        <v>0.11108899999999999</v>
      </c>
    </row>
    <row r="1002" spans="1:42" x14ac:dyDescent="0.45">
      <c r="A1002" t="s">
        <v>1216</v>
      </c>
      <c r="B1002" t="s">
        <v>36</v>
      </c>
      <c r="C1002">
        <v>60</v>
      </c>
      <c r="D1002">
        <v>254</v>
      </c>
      <c r="E1002">
        <v>234</v>
      </c>
      <c r="F1002">
        <v>61</v>
      </c>
      <c r="G1002">
        <v>40</v>
      </c>
      <c r="H1002">
        <v>18</v>
      </c>
      <c r="I1002">
        <v>0</v>
      </c>
      <c r="J1002">
        <v>3</v>
      </c>
      <c r="K1002">
        <v>26</v>
      </c>
      <c r="L1002">
        <v>28</v>
      </c>
      <c r="M1002">
        <v>16</v>
      </c>
      <c r="N1002">
        <v>1</v>
      </c>
      <c r="O1002">
        <v>40</v>
      </c>
      <c r="P1002">
        <v>2</v>
      </c>
      <c r="Q1002">
        <v>2</v>
      </c>
      <c r="R1002">
        <v>0</v>
      </c>
      <c r="S1002">
        <v>5</v>
      </c>
      <c r="T1002">
        <v>3</v>
      </c>
      <c r="U1002">
        <v>2</v>
      </c>
      <c r="V1002">
        <v>0.26068400000000003</v>
      </c>
      <c r="W1002">
        <v>6.2992099999999995E-2</v>
      </c>
      <c r="X1002">
        <v>0.15748000000000001</v>
      </c>
      <c r="Y1002">
        <v>0.4</v>
      </c>
      <c r="Z1002">
        <v>0.31102400000000002</v>
      </c>
      <c r="AA1002">
        <v>0.37606800000000001</v>
      </c>
      <c r="AB1002">
        <v>0.29878300000000002</v>
      </c>
      <c r="AC1002">
        <v>0.68709200000000004</v>
      </c>
      <c r="AD1002">
        <v>0.115385</v>
      </c>
      <c r="AE1002">
        <v>3.0657700000000001</v>
      </c>
      <c r="AF1002">
        <v>0.30051800000000001</v>
      </c>
      <c r="AH1002">
        <v>-0.68334799999999996</v>
      </c>
      <c r="AI1002">
        <v>26.8155</v>
      </c>
      <c r="AJ1002">
        <v>-4.1329000000000002</v>
      </c>
      <c r="AK1002">
        <v>90.247399999999999</v>
      </c>
      <c r="AL1002">
        <v>-0.68334799999999996</v>
      </c>
      <c r="AM1002">
        <v>-4.8</v>
      </c>
      <c r="AN1002">
        <v>-3.6515194773673998</v>
      </c>
      <c r="AO1002">
        <v>-3.8667256236076302</v>
      </c>
      <c r="AP1002">
        <v>0.11056100000000001</v>
      </c>
    </row>
    <row r="1003" spans="1:42" x14ac:dyDescent="0.45">
      <c r="A1003" t="s">
        <v>1217</v>
      </c>
      <c r="B1003" t="s">
        <v>61</v>
      </c>
      <c r="C1003">
        <v>89</v>
      </c>
      <c r="D1003">
        <v>372</v>
      </c>
      <c r="E1003">
        <v>334</v>
      </c>
      <c r="F1003">
        <v>72</v>
      </c>
      <c r="G1003">
        <v>46</v>
      </c>
      <c r="H1003">
        <v>18</v>
      </c>
      <c r="I1003">
        <v>0</v>
      </c>
      <c r="J1003">
        <v>8</v>
      </c>
      <c r="K1003">
        <v>40</v>
      </c>
      <c r="L1003">
        <v>51</v>
      </c>
      <c r="M1003">
        <v>25</v>
      </c>
      <c r="N1003">
        <v>0</v>
      </c>
      <c r="O1003">
        <v>112</v>
      </c>
      <c r="P1003">
        <v>12</v>
      </c>
      <c r="Q1003">
        <v>1</v>
      </c>
      <c r="R1003">
        <v>0</v>
      </c>
      <c r="S1003">
        <v>8</v>
      </c>
      <c r="T1003">
        <v>6</v>
      </c>
      <c r="U1003">
        <v>3</v>
      </c>
      <c r="V1003">
        <v>0.21556900000000001</v>
      </c>
      <c r="W1003">
        <v>6.7204299999999995E-2</v>
      </c>
      <c r="X1003">
        <v>0.30107499999999998</v>
      </c>
      <c r="Y1003">
        <v>0.223214</v>
      </c>
      <c r="Z1003">
        <v>0.29301100000000002</v>
      </c>
      <c r="AA1003">
        <v>0.34131699999999998</v>
      </c>
      <c r="AB1003">
        <v>0.28259899999999999</v>
      </c>
      <c r="AC1003">
        <v>0.634328</v>
      </c>
      <c r="AD1003">
        <v>0.125749</v>
      </c>
      <c r="AE1003">
        <v>3.8397700000000001</v>
      </c>
      <c r="AF1003">
        <v>0.29767399999999999</v>
      </c>
      <c r="AH1003">
        <v>-0.70575900000000003</v>
      </c>
      <c r="AI1003">
        <v>34.273200000000003</v>
      </c>
      <c r="AJ1003">
        <v>-11.052899999999999</v>
      </c>
      <c r="AK1003">
        <v>75.547399999999996</v>
      </c>
      <c r="AL1003">
        <v>-0.70575900000000003</v>
      </c>
      <c r="AM1003">
        <v>4.5</v>
      </c>
      <c r="AN1003">
        <v>-11.974803268909399</v>
      </c>
      <c r="AO1003">
        <v>0.39947080612182601</v>
      </c>
      <c r="AP1003">
        <v>0.109573</v>
      </c>
    </row>
    <row r="1004" spans="1:42" x14ac:dyDescent="0.45">
      <c r="A1004" t="s">
        <v>1218</v>
      </c>
      <c r="B1004" t="s">
        <v>141</v>
      </c>
      <c r="C1004">
        <v>112</v>
      </c>
      <c r="D1004">
        <v>488</v>
      </c>
      <c r="E1004">
        <v>445</v>
      </c>
      <c r="F1004">
        <v>99</v>
      </c>
      <c r="G1004">
        <v>64</v>
      </c>
      <c r="H1004">
        <v>19</v>
      </c>
      <c r="I1004">
        <v>4</v>
      </c>
      <c r="J1004">
        <v>12</v>
      </c>
      <c r="K1004">
        <v>57</v>
      </c>
      <c r="L1004">
        <v>55</v>
      </c>
      <c r="M1004">
        <v>33</v>
      </c>
      <c r="N1004">
        <v>1</v>
      </c>
      <c r="O1004">
        <v>126</v>
      </c>
      <c r="P1004">
        <v>7</v>
      </c>
      <c r="Q1004">
        <v>1</v>
      </c>
      <c r="R1004">
        <v>2</v>
      </c>
      <c r="S1004">
        <v>5</v>
      </c>
      <c r="T1004">
        <v>13</v>
      </c>
      <c r="U1004">
        <v>6</v>
      </c>
      <c r="V1004">
        <v>0.222472</v>
      </c>
      <c r="W1004">
        <v>6.7623000000000003E-2</v>
      </c>
      <c r="X1004">
        <v>0.25819700000000001</v>
      </c>
      <c r="Y1004">
        <v>0.261905</v>
      </c>
      <c r="Z1004">
        <v>0.28600799999999998</v>
      </c>
      <c r="AA1004">
        <v>0.36404500000000001</v>
      </c>
      <c r="AB1004">
        <v>0.28410200000000002</v>
      </c>
      <c r="AC1004">
        <v>0.65005299999999999</v>
      </c>
      <c r="AD1004">
        <v>0.141573</v>
      </c>
      <c r="AE1004">
        <v>6.1757400000000002</v>
      </c>
      <c r="AF1004">
        <v>0.282468</v>
      </c>
      <c r="AH1004">
        <v>-0.72609599999999996</v>
      </c>
      <c r="AI1004">
        <v>45.569600000000001</v>
      </c>
      <c r="AJ1004">
        <v>-13.8904</v>
      </c>
      <c r="AK1004">
        <v>77.927400000000006</v>
      </c>
      <c r="AL1004">
        <v>-0.72609599999999996</v>
      </c>
      <c r="AM1004">
        <v>3.9</v>
      </c>
      <c r="AN1004">
        <v>-14.070295155048299</v>
      </c>
      <c r="AO1004">
        <v>-1.4791884422302199</v>
      </c>
      <c r="AP1004">
        <v>0.107379</v>
      </c>
    </row>
    <row r="1005" spans="1:42" x14ac:dyDescent="0.45">
      <c r="A1005" t="s">
        <v>1219</v>
      </c>
      <c r="B1005" t="s">
        <v>149</v>
      </c>
      <c r="C1005">
        <v>62</v>
      </c>
      <c r="D1005">
        <v>226</v>
      </c>
      <c r="E1005">
        <v>202</v>
      </c>
      <c r="F1005">
        <v>44</v>
      </c>
      <c r="G1005">
        <v>28</v>
      </c>
      <c r="H1005">
        <v>15</v>
      </c>
      <c r="I1005">
        <v>0</v>
      </c>
      <c r="J1005">
        <v>1</v>
      </c>
      <c r="K1005">
        <v>21</v>
      </c>
      <c r="L1005">
        <v>23</v>
      </c>
      <c r="M1005">
        <v>14</v>
      </c>
      <c r="N1005">
        <v>0</v>
      </c>
      <c r="O1005">
        <v>50</v>
      </c>
      <c r="P1005">
        <v>7</v>
      </c>
      <c r="Q1005">
        <v>1</v>
      </c>
      <c r="R1005">
        <v>2</v>
      </c>
      <c r="S1005">
        <v>3</v>
      </c>
      <c r="T1005">
        <v>3</v>
      </c>
      <c r="U1005">
        <v>1</v>
      </c>
      <c r="V1005">
        <v>0.21782199999999999</v>
      </c>
      <c r="W1005">
        <v>6.1946899999999999E-2</v>
      </c>
      <c r="X1005">
        <v>0.22123899999999999</v>
      </c>
      <c r="Y1005">
        <v>0.28000000000000003</v>
      </c>
      <c r="Z1005">
        <v>0.29017900000000002</v>
      </c>
      <c r="AA1005">
        <v>0.30693100000000001</v>
      </c>
      <c r="AB1005">
        <v>0.268733</v>
      </c>
      <c r="AC1005">
        <v>0.597109</v>
      </c>
      <c r="AD1005">
        <v>8.9108900000000005E-2</v>
      </c>
      <c r="AE1005">
        <v>3.78165</v>
      </c>
      <c r="AF1005">
        <v>0.28289500000000001</v>
      </c>
      <c r="AH1005">
        <v>-0.199629</v>
      </c>
      <c r="AI1005">
        <v>18.2194</v>
      </c>
      <c r="AJ1005">
        <v>-9.3174299999999999</v>
      </c>
      <c r="AK1005">
        <v>63.893300000000004</v>
      </c>
      <c r="AL1005">
        <v>-0.199629</v>
      </c>
      <c r="AM1005">
        <v>2.8</v>
      </c>
      <c r="AN1005">
        <v>-10.308794289827301</v>
      </c>
      <c r="AO1005">
        <v>3.6303938627243002</v>
      </c>
      <c r="AP1005">
        <v>0.10186099999999999</v>
      </c>
    </row>
    <row r="1006" spans="1:42" x14ac:dyDescent="0.45">
      <c r="A1006" t="s">
        <v>1220</v>
      </c>
      <c r="B1006" t="s">
        <v>184</v>
      </c>
      <c r="C1006">
        <v>52</v>
      </c>
      <c r="D1006">
        <v>158</v>
      </c>
      <c r="E1006">
        <v>133</v>
      </c>
      <c r="F1006">
        <v>26</v>
      </c>
      <c r="G1006">
        <v>16</v>
      </c>
      <c r="H1006">
        <v>6</v>
      </c>
      <c r="I1006">
        <v>2</v>
      </c>
      <c r="J1006">
        <v>2</v>
      </c>
      <c r="K1006">
        <v>19</v>
      </c>
      <c r="L1006">
        <v>14</v>
      </c>
      <c r="M1006">
        <v>16</v>
      </c>
      <c r="N1006">
        <v>0</v>
      </c>
      <c r="O1006">
        <v>58</v>
      </c>
      <c r="P1006">
        <v>4</v>
      </c>
      <c r="Q1006">
        <v>1</v>
      </c>
      <c r="R1006">
        <v>4</v>
      </c>
      <c r="S1006">
        <v>1</v>
      </c>
      <c r="T1006">
        <v>9</v>
      </c>
      <c r="U1006">
        <v>2</v>
      </c>
      <c r="V1006">
        <v>0.195489</v>
      </c>
      <c r="W1006">
        <v>0.10126599999999999</v>
      </c>
      <c r="X1006">
        <v>0.367089</v>
      </c>
      <c r="Y1006">
        <v>0.275862</v>
      </c>
      <c r="Z1006">
        <v>0.29870099999999999</v>
      </c>
      <c r="AA1006">
        <v>0.31578899999999999</v>
      </c>
      <c r="AB1006">
        <v>0.27771099999999999</v>
      </c>
      <c r="AC1006">
        <v>0.61449100000000001</v>
      </c>
      <c r="AD1006">
        <v>0.12030100000000001</v>
      </c>
      <c r="AE1006">
        <v>8.4365000000000006</v>
      </c>
      <c r="AF1006">
        <v>0.324324</v>
      </c>
      <c r="AH1006">
        <v>0.67845900000000003</v>
      </c>
      <c r="AI1006">
        <v>13.9155</v>
      </c>
      <c r="AJ1006">
        <v>-5.3358400000000001</v>
      </c>
      <c r="AK1006">
        <v>56.356900000000003</v>
      </c>
      <c r="AL1006">
        <v>0.67845900000000003</v>
      </c>
      <c r="AM1006">
        <v>2.9</v>
      </c>
      <c r="AN1006">
        <v>-7.8641697764396596</v>
      </c>
      <c r="AO1006">
        <v>3.4805409312248199</v>
      </c>
      <c r="AP1006">
        <v>9.9665900000000002E-2</v>
      </c>
    </row>
    <row r="1007" spans="1:42" x14ac:dyDescent="0.45">
      <c r="A1007" t="s">
        <v>1221</v>
      </c>
      <c r="B1007" t="s">
        <v>44</v>
      </c>
      <c r="C1007">
        <v>81</v>
      </c>
      <c r="D1007">
        <v>262</v>
      </c>
      <c r="E1007">
        <v>237</v>
      </c>
      <c r="F1007">
        <v>54</v>
      </c>
      <c r="G1007">
        <v>36</v>
      </c>
      <c r="H1007">
        <v>11</v>
      </c>
      <c r="I1007">
        <v>0</v>
      </c>
      <c r="J1007">
        <v>7</v>
      </c>
      <c r="K1007">
        <v>29</v>
      </c>
      <c r="L1007">
        <v>30</v>
      </c>
      <c r="M1007">
        <v>18</v>
      </c>
      <c r="N1007">
        <v>1</v>
      </c>
      <c r="O1007">
        <v>62</v>
      </c>
      <c r="P1007">
        <v>5</v>
      </c>
      <c r="Q1007">
        <v>1</v>
      </c>
      <c r="R1007">
        <v>1</v>
      </c>
      <c r="S1007">
        <v>9</v>
      </c>
      <c r="T1007">
        <v>1</v>
      </c>
      <c r="U1007">
        <v>1</v>
      </c>
      <c r="V1007">
        <v>0.22784799999999999</v>
      </c>
      <c r="W1007">
        <v>6.8702299999999994E-2</v>
      </c>
      <c r="X1007">
        <v>0.23664099999999999</v>
      </c>
      <c r="Y1007">
        <v>0.290323</v>
      </c>
      <c r="Z1007">
        <v>0.29501899999999998</v>
      </c>
      <c r="AA1007">
        <v>0.362869</v>
      </c>
      <c r="AB1007">
        <v>0.28823700000000002</v>
      </c>
      <c r="AC1007">
        <v>0.65788800000000003</v>
      </c>
      <c r="AD1007">
        <v>0.135021</v>
      </c>
      <c r="AE1007">
        <v>2.4618199999999999</v>
      </c>
      <c r="AF1007">
        <v>0.27810699999999999</v>
      </c>
      <c r="AH1007">
        <v>-0.66897499999999999</v>
      </c>
      <c r="AI1007">
        <v>25.365500000000001</v>
      </c>
      <c r="AJ1007">
        <v>-6.5576299999999996</v>
      </c>
      <c r="AK1007">
        <v>78.413700000000006</v>
      </c>
      <c r="AL1007">
        <v>-0.66897499999999999</v>
      </c>
      <c r="AM1007">
        <v>-5.3</v>
      </c>
      <c r="AN1007">
        <v>-7.4455922842025704</v>
      </c>
      <c r="AO1007">
        <v>-0.48665523529052701</v>
      </c>
      <c r="AP1007">
        <v>9.6372100000000002E-2</v>
      </c>
    </row>
    <row r="1008" spans="1:42" x14ac:dyDescent="0.45">
      <c r="A1008" t="s">
        <v>1222</v>
      </c>
      <c r="B1008" t="s">
        <v>32</v>
      </c>
      <c r="C1008">
        <v>72</v>
      </c>
      <c r="D1008">
        <v>314</v>
      </c>
      <c r="E1008">
        <v>281</v>
      </c>
      <c r="F1008">
        <v>57</v>
      </c>
      <c r="G1008">
        <v>45</v>
      </c>
      <c r="H1008">
        <v>7</v>
      </c>
      <c r="I1008">
        <v>0</v>
      </c>
      <c r="J1008">
        <v>5</v>
      </c>
      <c r="K1008">
        <v>38</v>
      </c>
      <c r="L1008">
        <v>35</v>
      </c>
      <c r="M1008">
        <v>18</v>
      </c>
      <c r="N1008">
        <v>1</v>
      </c>
      <c r="O1008">
        <v>101</v>
      </c>
      <c r="P1008">
        <v>14</v>
      </c>
      <c r="Q1008">
        <v>0</v>
      </c>
      <c r="R1008">
        <v>1</v>
      </c>
      <c r="S1008">
        <v>5</v>
      </c>
      <c r="T1008">
        <v>18</v>
      </c>
      <c r="U1008">
        <v>3</v>
      </c>
      <c r="V1008">
        <v>0.202847</v>
      </c>
      <c r="W1008">
        <v>5.7324800000000002E-2</v>
      </c>
      <c r="X1008">
        <v>0.321656</v>
      </c>
      <c r="Y1008">
        <v>0.17821799999999999</v>
      </c>
      <c r="Z1008">
        <v>0.28434500000000001</v>
      </c>
      <c r="AA1008">
        <v>0.28113900000000003</v>
      </c>
      <c r="AB1008">
        <v>0.25780599999999998</v>
      </c>
      <c r="AC1008">
        <v>0.56548399999999999</v>
      </c>
      <c r="AD1008">
        <v>7.8291799999999995E-2</v>
      </c>
      <c r="AE1008">
        <v>6.3508199999999997</v>
      </c>
      <c r="AF1008">
        <v>0.29714299999999999</v>
      </c>
      <c r="AH1008">
        <v>1.7481800000000001</v>
      </c>
      <c r="AI1008">
        <v>22.463999999999999</v>
      </c>
      <c r="AJ1008">
        <v>-15.7951</v>
      </c>
      <c r="AK1008">
        <v>64.019300000000001</v>
      </c>
      <c r="AL1008">
        <v>1.7481800000000001</v>
      </c>
      <c r="AM1008">
        <v>0.9</v>
      </c>
      <c r="AN1008">
        <v>-11.7891025543212</v>
      </c>
      <c r="AO1008">
        <v>2.0537331104278498</v>
      </c>
      <c r="AP1008">
        <v>9.2685799999999999E-2</v>
      </c>
    </row>
    <row r="1009" spans="1:42" x14ac:dyDescent="0.45">
      <c r="A1009" t="s">
        <v>1223</v>
      </c>
      <c r="C1009">
        <v>119</v>
      </c>
      <c r="D1009">
        <v>487</v>
      </c>
      <c r="E1009">
        <v>431</v>
      </c>
      <c r="F1009">
        <v>106</v>
      </c>
      <c r="G1009">
        <v>80</v>
      </c>
      <c r="H1009">
        <v>18</v>
      </c>
      <c r="I1009">
        <v>1</v>
      </c>
      <c r="J1009">
        <v>7</v>
      </c>
      <c r="K1009">
        <v>56</v>
      </c>
      <c r="L1009">
        <v>51</v>
      </c>
      <c r="M1009">
        <v>45</v>
      </c>
      <c r="N1009">
        <v>2</v>
      </c>
      <c r="O1009">
        <v>86</v>
      </c>
      <c r="P1009">
        <v>7</v>
      </c>
      <c r="Q1009">
        <v>4</v>
      </c>
      <c r="R1009">
        <v>0</v>
      </c>
      <c r="S1009">
        <v>16</v>
      </c>
      <c r="T1009">
        <v>1</v>
      </c>
      <c r="U1009">
        <v>1</v>
      </c>
      <c r="V1009">
        <v>0.24593999999999999</v>
      </c>
      <c r="W1009">
        <v>9.2402499999999999E-2</v>
      </c>
      <c r="X1009">
        <v>0.176591</v>
      </c>
      <c r="Y1009">
        <v>0.52325600000000005</v>
      </c>
      <c r="Z1009">
        <v>0.32443499999999997</v>
      </c>
      <c r="AA1009">
        <v>0.34106700000000001</v>
      </c>
      <c r="AB1009">
        <v>0.29607</v>
      </c>
      <c r="AC1009">
        <v>0.66550299999999996</v>
      </c>
      <c r="AD1009">
        <v>9.5127600000000007E-2</v>
      </c>
      <c r="AE1009">
        <v>2.68933</v>
      </c>
      <c r="AF1009">
        <v>0.28947400000000001</v>
      </c>
      <c r="AH1009">
        <v>-1.22374</v>
      </c>
      <c r="AI1009">
        <v>50.316899999999997</v>
      </c>
      <c r="AJ1009">
        <v>-9.0212000000000003</v>
      </c>
      <c r="AK1009">
        <v>82.202100000000002</v>
      </c>
      <c r="AL1009">
        <v>-1.22374</v>
      </c>
      <c r="AM1009">
        <v>-5.5</v>
      </c>
      <c r="AN1009">
        <v>-11.961540937423701</v>
      </c>
      <c r="AO1009">
        <v>-3.7106114625930702</v>
      </c>
      <c r="AP1009">
        <v>9.1749700000000003E-2</v>
      </c>
    </row>
    <row r="1010" spans="1:42" x14ac:dyDescent="0.45">
      <c r="A1010" t="s">
        <v>1224</v>
      </c>
      <c r="B1010" t="s">
        <v>153</v>
      </c>
      <c r="C1010">
        <v>90</v>
      </c>
      <c r="D1010">
        <v>335</v>
      </c>
      <c r="E1010">
        <v>291</v>
      </c>
      <c r="F1010">
        <v>57</v>
      </c>
      <c r="G1010">
        <v>37</v>
      </c>
      <c r="H1010">
        <v>14</v>
      </c>
      <c r="I1010">
        <v>2</v>
      </c>
      <c r="J1010">
        <v>4</v>
      </c>
      <c r="K1010">
        <v>35</v>
      </c>
      <c r="L1010">
        <v>30</v>
      </c>
      <c r="M1010">
        <v>31</v>
      </c>
      <c r="N1010">
        <v>0</v>
      </c>
      <c r="O1010">
        <v>105</v>
      </c>
      <c r="P1010">
        <v>7</v>
      </c>
      <c r="Q1010">
        <v>2</v>
      </c>
      <c r="R1010">
        <v>4</v>
      </c>
      <c r="S1010">
        <v>1</v>
      </c>
      <c r="T1010">
        <v>7</v>
      </c>
      <c r="U1010">
        <v>3</v>
      </c>
      <c r="V1010">
        <v>0.19587599999999999</v>
      </c>
      <c r="W1010">
        <v>9.2537300000000003E-2</v>
      </c>
      <c r="X1010">
        <v>0.31343300000000002</v>
      </c>
      <c r="Y1010">
        <v>0.295238</v>
      </c>
      <c r="Z1010">
        <v>0.28700900000000001</v>
      </c>
      <c r="AA1010">
        <v>0.29896899999999998</v>
      </c>
      <c r="AB1010">
        <v>0.26548500000000003</v>
      </c>
      <c r="AC1010">
        <v>0.585978</v>
      </c>
      <c r="AD1010">
        <v>0.103093</v>
      </c>
      <c r="AE1010">
        <v>5.6697600000000001</v>
      </c>
      <c r="AF1010">
        <v>0.28804299999999999</v>
      </c>
      <c r="AH1010">
        <v>-0.44411800000000001</v>
      </c>
      <c r="AI1010">
        <v>26.103000000000002</v>
      </c>
      <c r="AJ1010">
        <v>-14.7148</v>
      </c>
      <c r="AK1010">
        <v>62.724600000000002</v>
      </c>
      <c r="AL1010">
        <v>-0.44411800000000001</v>
      </c>
      <c r="AM1010">
        <v>1.7</v>
      </c>
      <c r="AN1010">
        <v>-15.9139574766159</v>
      </c>
      <c r="AO1010">
        <v>5.3926808834075901</v>
      </c>
      <c r="AP1010">
        <v>8.8976200000000005E-2</v>
      </c>
    </row>
    <row r="1011" spans="1:42" x14ac:dyDescent="0.45">
      <c r="A1011" t="s">
        <v>1225</v>
      </c>
      <c r="B1011" t="s">
        <v>36</v>
      </c>
      <c r="C1011">
        <v>115</v>
      </c>
      <c r="D1011">
        <v>476</v>
      </c>
      <c r="E1011">
        <v>428</v>
      </c>
      <c r="F1011">
        <v>93</v>
      </c>
      <c r="G1011">
        <v>70</v>
      </c>
      <c r="H1011">
        <v>17</v>
      </c>
      <c r="I1011">
        <v>3</v>
      </c>
      <c r="J1011">
        <v>3</v>
      </c>
      <c r="K1011">
        <v>36</v>
      </c>
      <c r="L1011">
        <v>37</v>
      </c>
      <c r="M1011">
        <v>38</v>
      </c>
      <c r="N1011">
        <v>0</v>
      </c>
      <c r="O1011">
        <v>115</v>
      </c>
      <c r="P1011">
        <v>7</v>
      </c>
      <c r="Q1011">
        <v>3</v>
      </c>
      <c r="R1011">
        <v>0</v>
      </c>
      <c r="S1011">
        <v>7</v>
      </c>
      <c r="T1011">
        <v>12</v>
      </c>
      <c r="U1011">
        <v>1</v>
      </c>
      <c r="V1011">
        <v>0.21729000000000001</v>
      </c>
      <c r="W1011">
        <v>7.9831899999999997E-2</v>
      </c>
      <c r="X1011">
        <v>0.24159700000000001</v>
      </c>
      <c r="Y1011">
        <v>0.33043499999999998</v>
      </c>
      <c r="Z1011">
        <v>0.28991600000000001</v>
      </c>
      <c r="AA1011">
        <v>0.29205599999999998</v>
      </c>
      <c r="AB1011">
        <v>0.26295499999999999</v>
      </c>
      <c r="AC1011">
        <v>0.58197200000000004</v>
      </c>
      <c r="AD1011">
        <v>7.4766399999999997E-2</v>
      </c>
      <c r="AE1011">
        <v>5.3507300000000004</v>
      </c>
      <c r="AF1011">
        <v>0.28754000000000002</v>
      </c>
      <c r="AH1011">
        <v>1.0918300000000001</v>
      </c>
      <c r="AI1011">
        <v>36.089399999999998</v>
      </c>
      <c r="AJ1011">
        <v>-21.9084</v>
      </c>
      <c r="AK1011">
        <v>65.414599999999993</v>
      </c>
      <c r="AL1011">
        <v>1.0918300000000001</v>
      </c>
      <c r="AM1011">
        <v>1.6</v>
      </c>
      <c r="AN1011">
        <v>-18.633848547935401</v>
      </c>
      <c r="AO1011">
        <v>3.3489712476730298</v>
      </c>
      <c r="AP1011">
        <v>8.7973200000000001E-2</v>
      </c>
    </row>
    <row r="1012" spans="1:42" x14ac:dyDescent="0.45">
      <c r="A1012" t="s">
        <v>1226</v>
      </c>
      <c r="B1012" t="s">
        <v>23</v>
      </c>
      <c r="C1012">
        <v>74</v>
      </c>
      <c r="D1012">
        <v>248</v>
      </c>
      <c r="E1012">
        <v>226</v>
      </c>
      <c r="F1012">
        <v>48</v>
      </c>
      <c r="G1012">
        <v>28</v>
      </c>
      <c r="H1012">
        <v>9</v>
      </c>
      <c r="I1012">
        <v>1</v>
      </c>
      <c r="J1012">
        <v>10</v>
      </c>
      <c r="K1012">
        <v>23</v>
      </c>
      <c r="L1012">
        <v>32</v>
      </c>
      <c r="M1012">
        <v>19</v>
      </c>
      <c r="N1012">
        <v>1</v>
      </c>
      <c r="O1012">
        <v>84</v>
      </c>
      <c r="P1012">
        <v>2</v>
      </c>
      <c r="Q1012">
        <v>1</v>
      </c>
      <c r="R1012">
        <v>0</v>
      </c>
      <c r="S1012">
        <v>6</v>
      </c>
      <c r="T1012">
        <v>0</v>
      </c>
      <c r="U1012">
        <v>1</v>
      </c>
      <c r="V1012">
        <v>0.21238899999999999</v>
      </c>
      <c r="W1012">
        <v>7.6612899999999998E-2</v>
      </c>
      <c r="X1012">
        <v>0.33871000000000001</v>
      </c>
      <c r="Y1012">
        <v>0.22619</v>
      </c>
      <c r="Z1012">
        <v>0.27822599999999997</v>
      </c>
      <c r="AA1012">
        <v>0.39380500000000002</v>
      </c>
      <c r="AB1012">
        <v>0.28944500000000001</v>
      </c>
      <c r="AC1012">
        <v>0.67203100000000004</v>
      </c>
      <c r="AD1012">
        <v>0.18141599999999999</v>
      </c>
      <c r="AE1012">
        <v>2.32138</v>
      </c>
      <c r="AF1012">
        <v>0.28571400000000002</v>
      </c>
      <c r="AH1012">
        <v>-0.79192399999999996</v>
      </c>
      <c r="AI1012">
        <v>24.258900000000001</v>
      </c>
      <c r="AJ1012">
        <v>-5.9584700000000002</v>
      </c>
      <c r="AK1012">
        <v>77.760900000000007</v>
      </c>
      <c r="AL1012">
        <v>-0.79192399999999996</v>
      </c>
      <c r="AM1012">
        <v>-4.5</v>
      </c>
      <c r="AN1012">
        <v>-7.62455081939697</v>
      </c>
      <c r="AO1012">
        <v>5.6143283843994099E-2</v>
      </c>
      <c r="AP1012">
        <v>8.7854500000000002E-2</v>
      </c>
    </row>
    <row r="1013" spans="1:42" x14ac:dyDescent="0.45">
      <c r="A1013" t="s">
        <v>1227</v>
      </c>
      <c r="B1013" t="s">
        <v>61</v>
      </c>
      <c r="C1013">
        <v>40</v>
      </c>
      <c r="D1013">
        <v>179</v>
      </c>
      <c r="E1013">
        <v>169</v>
      </c>
      <c r="F1013">
        <v>45</v>
      </c>
      <c r="G1013">
        <v>30</v>
      </c>
      <c r="H1013">
        <v>7</v>
      </c>
      <c r="I1013">
        <v>2</v>
      </c>
      <c r="J1013">
        <v>6</v>
      </c>
      <c r="K1013">
        <v>21</v>
      </c>
      <c r="L1013">
        <v>26</v>
      </c>
      <c r="M1013">
        <v>6</v>
      </c>
      <c r="N1013">
        <v>1</v>
      </c>
      <c r="O1013">
        <v>32</v>
      </c>
      <c r="P1013">
        <v>3</v>
      </c>
      <c r="Q1013">
        <v>1</v>
      </c>
      <c r="R1013">
        <v>0</v>
      </c>
      <c r="S1013">
        <v>2</v>
      </c>
      <c r="T1013">
        <v>8</v>
      </c>
      <c r="U1013">
        <v>2</v>
      </c>
      <c r="V1013">
        <v>0.26627200000000001</v>
      </c>
      <c r="W1013">
        <v>3.3519599999999997E-2</v>
      </c>
      <c r="X1013">
        <v>0.17877100000000001</v>
      </c>
      <c r="Y1013">
        <v>0.1875</v>
      </c>
      <c r="Z1013">
        <v>0.301676</v>
      </c>
      <c r="AA1013">
        <v>0.43786999999999998</v>
      </c>
      <c r="AB1013">
        <v>0.31461899999999998</v>
      </c>
      <c r="AC1013">
        <v>0.73954600000000004</v>
      </c>
      <c r="AD1013">
        <v>0.171598</v>
      </c>
      <c r="AE1013">
        <v>6.7698099999999997</v>
      </c>
      <c r="AF1013">
        <v>0.29545500000000002</v>
      </c>
      <c r="AH1013">
        <v>0.46304899999999999</v>
      </c>
      <c r="AI1013">
        <v>21.251899999999999</v>
      </c>
      <c r="AJ1013">
        <v>-0.55825499999999995</v>
      </c>
      <c r="AK1013">
        <v>97.013400000000004</v>
      </c>
      <c r="AL1013">
        <v>0.46304899999999999</v>
      </c>
      <c r="AM1013">
        <v>-7</v>
      </c>
      <c r="AN1013">
        <v>-0.199233949184417</v>
      </c>
      <c r="AO1013">
        <v>-5.0268959999084402</v>
      </c>
      <c r="AP1013">
        <v>8.6999400000000005E-2</v>
      </c>
    </row>
    <row r="1014" spans="1:42" x14ac:dyDescent="0.45">
      <c r="A1014" t="s">
        <v>1228</v>
      </c>
      <c r="B1014" t="s">
        <v>113</v>
      </c>
      <c r="C1014">
        <v>83</v>
      </c>
      <c r="D1014">
        <v>256</v>
      </c>
      <c r="E1014">
        <v>236</v>
      </c>
      <c r="F1014">
        <v>49</v>
      </c>
      <c r="G1014">
        <v>31</v>
      </c>
      <c r="H1014">
        <v>10</v>
      </c>
      <c r="I1014">
        <v>1</v>
      </c>
      <c r="J1014">
        <v>7</v>
      </c>
      <c r="K1014">
        <v>27</v>
      </c>
      <c r="L1014">
        <v>32</v>
      </c>
      <c r="M1014">
        <v>15</v>
      </c>
      <c r="N1014">
        <v>0</v>
      </c>
      <c r="O1014">
        <v>76</v>
      </c>
      <c r="P1014">
        <v>3</v>
      </c>
      <c r="Q1014">
        <v>1</v>
      </c>
      <c r="R1014">
        <v>1</v>
      </c>
      <c r="S1014">
        <v>6</v>
      </c>
      <c r="T1014">
        <v>4</v>
      </c>
      <c r="U1014">
        <v>1</v>
      </c>
      <c r="V1014">
        <v>0.20762700000000001</v>
      </c>
      <c r="W1014">
        <v>5.8593800000000001E-2</v>
      </c>
      <c r="X1014">
        <v>0.296875</v>
      </c>
      <c r="Y1014">
        <v>0.19736799999999999</v>
      </c>
      <c r="Z1014">
        <v>0.26274500000000001</v>
      </c>
      <c r="AA1014">
        <v>0.34745799999999999</v>
      </c>
      <c r="AB1014">
        <v>0.26670700000000003</v>
      </c>
      <c r="AC1014">
        <v>0.61020300000000005</v>
      </c>
      <c r="AD1014">
        <v>0.13983100000000001</v>
      </c>
      <c r="AE1014">
        <v>5.0509599999999999</v>
      </c>
      <c r="AF1014">
        <v>0.272727</v>
      </c>
      <c r="AH1014">
        <v>3.7091099999999997E-4</v>
      </c>
      <c r="AI1014">
        <v>20.207100000000001</v>
      </c>
      <c r="AJ1014">
        <v>-10.984999999999999</v>
      </c>
      <c r="AK1014">
        <v>70.484200000000001</v>
      </c>
      <c r="AL1014">
        <v>3.7091099999999997E-4</v>
      </c>
      <c r="AM1014">
        <v>-1.6</v>
      </c>
      <c r="AN1014">
        <v>-9.0533381192944908</v>
      </c>
      <c r="AO1014">
        <v>1.22186934947967</v>
      </c>
      <c r="AP1014">
        <v>8.6100399999999994E-2</v>
      </c>
    </row>
    <row r="1015" spans="1:42" x14ac:dyDescent="0.45">
      <c r="A1015" t="s">
        <v>1229</v>
      </c>
      <c r="C1015">
        <v>78</v>
      </c>
      <c r="D1015">
        <v>300</v>
      </c>
      <c r="E1015">
        <v>261</v>
      </c>
      <c r="F1015">
        <v>48</v>
      </c>
      <c r="G1015">
        <v>27</v>
      </c>
      <c r="H1015">
        <v>12</v>
      </c>
      <c r="I1015">
        <v>1</v>
      </c>
      <c r="J1015">
        <v>8</v>
      </c>
      <c r="K1015">
        <v>37</v>
      </c>
      <c r="L1015">
        <v>42</v>
      </c>
      <c r="M1015">
        <v>16</v>
      </c>
      <c r="N1015">
        <v>0</v>
      </c>
      <c r="O1015">
        <v>127</v>
      </c>
      <c r="P1015">
        <v>18</v>
      </c>
      <c r="Q1015">
        <v>2</v>
      </c>
      <c r="R1015">
        <v>3</v>
      </c>
      <c r="S1015">
        <v>3</v>
      </c>
      <c r="T1015">
        <v>8</v>
      </c>
      <c r="U1015">
        <v>2</v>
      </c>
      <c r="V1015">
        <v>0.18390799999999999</v>
      </c>
      <c r="W1015">
        <v>5.33333E-2</v>
      </c>
      <c r="X1015">
        <v>0.42333300000000001</v>
      </c>
      <c r="Y1015">
        <v>0.12598400000000001</v>
      </c>
      <c r="Z1015">
        <v>0.27609400000000001</v>
      </c>
      <c r="AA1015">
        <v>0.32950200000000002</v>
      </c>
      <c r="AB1015">
        <v>0.27123799999999998</v>
      </c>
      <c r="AC1015">
        <v>0.60559600000000002</v>
      </c>
      <c r="AD1015">
        <v>0.145594</v>
      </c>
      <c r="AE1015">
        <v>6.7408099999999997</v>
      </c>
      <c r="AF1015">
        <v>0.3125</v>
      </c>
      <c r="AH1015">
        <v>0.285831</v>
      </c>
      <c r="AI1015">
        <v>24.809200000000001</v>
      </c>
      <c r="AJ1015">
        <v>-11.7441</v>
      </c>
      <c r="AK1015">
        <v>70.444199999999995</v>
      </c>
      <c r="AL1015">
        <v>0.285831</v>
      </c>
      <c r="AM1015">
        <v>-0.1</v>
      </c>
      <c r="AN1015">
        <v>-10.3383818268775</v>
      </c>
      <c r="AO1015">
        <v>1.00229277461767</v>
      </c>
      <c r="AP1015">
        <v>8.5085099999999997E-2</v>
      </c>
    </row>
    <row r="1016" spans="1:42" x14ac:dyDescent="0.45">
      <c r="A1016" t="s">
        <v>1230</v>
      </c>
      <c r="B1016" t="s">
        <v>153</v>
      </c>
      <c r="C1016">
        <v>108</v>
      </c>
      <c r="D1016">
        <v>404</v>
      </c>
      <c r="E1016">
        <v>347</v>
      </c>
      <c r="F1016">
        <v>80</v>
      </c>
      <c r="G1016">
        <v>63</v>
      </c>
      <c r="H1016">
        <v>13</v>
      </c>
      <c r="I1016">
        <v>1</v>
      </c>
      <c r="J1016">
        <v>3</v>
      </c>
      <c r="K1016">
        <v>47</v>
      </c>
      <c r="L1016">
        <v>34</v>
      </c>
      <c r="M1016">
        <v>43</v>
      </c>
      <c r="N1016">
        <v>1</v>
      </c>
      <c r="O1016">
        <v>82</v>
      </c>
      <c r="P1016">
        <v>6</v>
      </c>
      <c r="Q1016">
        <v>2</v>
      </c>
      <c r="R1016">
        <v>6</v>
      </c>
      <c r="S1016">
        <v>12</v>
      </c>
      <c r="T1016">
        <v>13</v>
      </c>
      <c r="U1016">
        <v>4</v>
      </c>
      <c r="V1016">
        <v>0.230548</v>
      </c>
      <c r="W1016">
        <v>0.106436</v>
      </c>
      <c r="X1016">
        <v>0.20297000000000001</v>
      </c>
      <c r="Y1016">
        <v>0.52439000000000002</v>
      </c>
      <c r="Z1016">
        <v>0.32412099999999999</v>
      </c>
      <c r="AA1016">
        <v>0.29971199999999998</v>
      </c>
      <c r="AB1016">
        <v>0.284468</v>
      </c>
      <c r="AC1016">
        <v>0.62383200000000005</v>
      </c>
      <c r="AD1016">
        <v>6.9164299999999998E-2</v>
      </c>
      <c r="AE1016">
        <v>5.0556299999999998</v>
      </c>
      <c r="AF1016">
        <v>0.29166700000000001</v>
      </c>
      <c r="AH1016">
        <v>5.64191E-2</v>
      </c>
      <c r="AI1016">
        <v>37.848500000000001</v>
      </c>
      <c r="AJ1016">
        <v>-11.3765</v>
      </c>
      <c r="AK1016">
        <v>75.450199999999995</v>
      </c>
      <c r="AL1016">
        <v>5.64191E-2</v>
      </c>
      <c r="AM1016">
        <v>-2.2000000000000002</v>
      </c>
      <c r="AN1016">
        <v>-12.2306110784411</v>
      </c>
      <c r="AO1016">
        <v>-0.71557915210723799</v>
      </c>
      <c r="AP1016">
        <v>8.1590999999999997E-2</v>
      </c>
    </row>
    <row r="1017" spans="1:42" x14ac:dyDescent="0.45">
      <c r="A1017" t="s">
        <v>1231</v>
      </c>
      <c r="B1017" t="s">
        <v>34</v>
      </c>
      <c r="C1017">
        <v>114</v>
      </c>
      <c r="D1017">
        <v>465</v>
      </c>
      <c r="E1017">
        <v>429</v>
      </c>
      <c r="F1017">
        <v>91</v>
      </c>
      <c r="G1017">
        <v>60</v>
      </c>
      <c r="H1017">
        <v>15</v>
      </c>
      <c r="I1017">
        <v>3</v>
      </c>
      <c r="J1017">
        <v>13</v>
      </c>
      <c r="K1017">
        <v>46</v>
      </c>
      <c r="L1017">
        <v>55</v>
      </c>
      <c r="M1017">
        <v>25</v>
      </c>
      <c r="N1017">
        <v>0</v>
      </c>
      <c r="O1017">
        <v>140</v>
      </c>
      <c r="P1017">
        <v>7</v>
      </c>
      <c r="Q1017">
        <v>3</v>
      </c>
      <c r="R1017">
        <v>1</v>
      </c>
      <c r="S1017">
        <v>4</v>
      </c>
      <c r="T1017">
        <v>15</v>
      </c>
      <c r="U1017">
        <v>2</v>
      </c>
      <c r="V1017">
        <v>0.212121</v>
      </c>
      <c r="W1017">
        <v>5.3763400000000003E-2</v>
      </c>
      <c r="X1017">
        <v>0.30107499999999998</v>
      </c>
      <c r="Y1017">
        <v>0.17857100000000001</v>
      </c>
      <c r="Z1017">
        <v>0.26508599999999999</v>
      </c>
      <c r="AA1017">
        <v>0.35198099999999999</v>
      </c>
      <c r="AB1017">
        <v>0.269069</v>
      </c>
      <c r="AC1017">
        <v>0.61706799999999995</v>
      </c>
      <c r="AD1017">
        <v>0.13986000000000001</v>
      </c>
      <c r="AE1017">
        <v>6.3374899999999998</v>
      </c>
      <c r="AF1017">
        <v>0.27956999999999999</v>
      </c>
      <c r="AH1017">
        <v>1.4469700000000001</v>
      </c>
      <c r="AI1017">
        <v>37.616500000000002</v>
      </c>
      <c r="AJ1017">
        <v>-19.0411</v>
      </c>
      <c r="AK1017">
        <v>69.844300000000004</v>
      </c>
      <c r="AL1017">
        <v>1.4469700000000001</v>
      </c>
      <c r="AM1017">
        <v>5.5</v>
      </c>
      <c r="AN1017">
        <v>-15.3547909259796</v>
      </c>
      <c r="AO1017">
        <v>0.37433862686157199</v>
      </c>
      <c r="AP1017">
        <v>8.1074199999999999E-2</v>
      </c>
    </row>
    <row r="1018" spans="1:42" x14ac:dyDescent="0.45">
      <c r="A1018" t="s">
        <v>1232</v>
      </c>
      <c r="B1018" t="s">
        <v>30</v>
      </c>
      <c r="C1018">
        <v>69</v>
      </c>
      <c r="D1018">
        <v>252</v>
      </c>
      <c r="E1018">
        <v>231</v>
      </c>
      <c r="F1018">
        <v>42</v>
      </c>
      <c r="G1018">
        <v>30</v>
      </c>
      <c r="H1018">
        <v>10</v>
      </c>
      <c r="I1018">
        <v>0</v>
      </c>
      <c r="J1018">
        <v>2</v>
      </c>
      <c r="K1018">
        <v>22</v>
      </c>
      <c r="L1018">
        <v>20</v>
      </c>
      <c r="M1018">
        <v>11</v>
      </c>
      <c r="N1018">
        <v>0</v>
      </c>
      <c r="O1018">
        <v>90</v>
      </c>
      <c r="P1018">
        <v>4</v>
      </c>
      <c r="Q1018">
        <v>1</v>
      </c>
      <c r="R1018">
        <v>5</v>
      </c>
      <c r="S1018">
        <v>10</v>
      </c>
      <c r="T1018">
        <v>2</v>
      </c>
      <c r="U1018">
        <v>1</v>
      </c>
      <c r="V1018">
        <v>0.18181800000000001</v>
      </c>
      <c r="W1018">
        <v>4.3650799999999997E-2</v>
      </c>
      <c r="X1018">
        <v>0.35714299999999999</v>
      </c>
      <c r="Y1018">
        <v>0.122222</v>
      </c>
      <c r="Z1018">
        <v>0.230769</v>
      </c>
      <c r="AA1018">
        <v>0.25108200000000003</v>
      </c>
      <c r="AB1018">
        <v>0.21652199999999999</v>
      </c>
      <c r="AC1018">
        <v>0.48185099999999997</v>
      </c>
      <c r="AD1018">
        <v>6.9264099999999995E-2</v>
      </c>
      <c r="AE1018">
        <v>3.5361600000000002</v>
      </c>
      <c r="AF1018">
        <v>0.28571400000000002</v>
      </c>
      <c r="AH1018">
        <v>-0.368809</v>
      </c>
      <c r="AI1018">
        <v>9.3881999999999994</v>
      </c>
      <c r="AJ1018">
        <v>-21.316500000000001</v>
      </c>
      <c r="AK1018">
        <v>35.504100000000001</v>
      </c>
      <c r="AL1018">
        <v>-0.368809</v>
      </c>
      <c r="AM1018">
        <v>8.1</v>
      </c>
      <c r="AN1018">
        <v>-20.5037954747676</v>
      </c>
      <c r="AO1018">
        <v>12.729629993438699</v>
      </c>
      <c r="AP1018">
        <v>8.0926399999999996E-2</v>
      </c>
    </row>
    <row r="1019" spans="1:42" x14ac:dyDescent="0.45">
      <c r="A1019" t="s">
        <v>1233</v>
      </c>
      <c r="B1019" t="s">
        <v>36</v>
      </c>
      <c r="C1019">
        <v>111</v>
      </c>
      <c r="D1019">
        <v>451</v>
      </c>
      <c r="E1019">
        <v>408</v>
      </c>
      <c r="F1019">
        <v>93</v>
      </c>
      <c r="G1019">
        <v>58</v>
      </c>
      <c r="H1019">
        <v>21</v>
      </c>
      <c r="I1019">
        <v>4</v>
      </c>
      <c r="J1019">
        <v>10</v>
      </c>
      <c r="K1019">
        <v>49</v>
      </c>
      <c r="L1019">
        <v>55</v>
      </c>
      <c r="M1019">
        <v>31</v>
      </c>
      <c r="N1019">
        <v>1</v>
      </c>
      <c r="O1019">
        <v>119</v>
      </c>
      <c r="P1019">
        <v>10</v>
      </c>
      <c r="Q1019">
        <v>2</v>
      </c>
      <c r="R1019">
        <v>0</v>
      </c>
      <c r="S1019">
        <v>8</v>
      </c>
      <c r="T1019">
        <v>5</v>
      </c>
      <c r="U1019">
        <v>3</v>
      </c>
      <c r="V1019">
        <v>0.227941</v>
      </c>
      <c r="W1019">
        <v>6.8736099999999994E-2</v>
      </c>
      <c r="X1019">
        <v>0.26385799999999998</v>
      </c>
      <c r="Y1019">
        <v>0.26050400000000001</v>
      </c>
      <c r="Z1019">
        <v>0.29711799999999999</v>
      </c>
      <c r="AA1019">
        <v>0.37254900000000002</v>
      </c>
      <c r="AB1019">
        <v>0.29279899999999998</v>
      </c>
      <c r="AC1019">
        <v>0.66966700000000001</v>
      </c>
      <c r="AD1019">
        <v>0.14460799999999999</v>
      </c>
      <c r="AE1019">
        <v>5.0692399999999997</v>
      </c>
      <c r="AF1019">
        <v>0.29537400000000003</v>
      </c>
      <c r="AH1019">
        <v>-1.0213399999999999</v>
      </c>
      <c r="AI1019">
        <v>45.372300000000003</v>
      </c>
      <c r="AJ1019">
        <v>-9.5794700000000006</v>
      </c>
      <c r="AK1019">
        <v>86.100099999999998</v>
      </c>
      <c r="AL1019">
        <v>-1.0213399999999999</v>
      </c>
      <c r="AM1019">
        <v>2.2999999999999998</v>
      </c>
      <c r="AN1019">
        <v>-8.5327197313308698</v>
      </c>
      <c r="AO1019">
        <v>-5.9855673313140798</v>
      </c>
      <c r="AP1019">
        <v>7.9744300000000004E-2</v>
      </c>
    </row>
    <row r="1020" spans="1:42" x14ac:dyDescent="0.45">
      <c r="A1020" t="s">
        <v>404</v>
      </c>
      <c r="B1020" t="s">
        <v>196</v>
      </c>
      <c r="C1020">
        <v>128</v>
      </c>
      <c r="D1020">
        <v>571</v>
      </c>
      <c r="E1020">
        <v>517</v>
      </c>
      <c r="F1020">
        <v>105</v>
      </c>
      <c r="G1020">
        <v>69</v>
      </c>
      <c r="H1020">
        <v>26</v>
      </c>
      <c r="I1020">
        <v>1</v>
      </c>
      <c r="J1020">
        <v>9</v>
      </c>
      <c r="K1020">
        <v>54</v>
      </c>
      <c r="L1020">
        <v>53</v>
      </c>
      <c r="M1020">
        <v>39</v>
      </c>
      <c r="N1020">
        <v>0</v>
      </c>
      <c r="O1020">
        <v>195</v>
      </c>
      <c r="P1020">
        <v>6</v>
      </c>
      <c r="Q1020">
        <v>2</v>
      </c>
      <c r="R1020">
        <v>7</v>
      </c>
      <c r="S1020">
        <v>9</v>
      </c>
      <c r="T1020">
        <v>8</v>
      </c>
      <c r="U1020">
        <v>3</v>
      </c>
      <c r="V1020">
        <v>0.203095</v>
      </c>
      <c r="W1020">
        <v>6.8301200000000006E-2</v>
      </c>
      <c r="X1020">
        <v>0.34150599999999998</v>
      </c>
      <c r="Y1020">
        <v>0.2</v>
      </c>
      <c r="Z1020">
        <v>0.265957</v>
      </c>
      <c r="AA1020">
        <v>0.30947799999999998</v>
      </c>
      <c r="AB1020">
        <v>0.255913</v>
      </c>
      <c r="AC1020">
        <v>0.57543500000000003</v>
      </c>
      <c r="AD1020">
        <v>0.10638300000000001</v>
      </c>
      <c r="AE1020">
        <v>4.17117</v>
      </c>
      <c r="AF1020">
        <v>0.30476199999999998</v>
      </c>
      <c r="AH1020">
        <v>-0.54461800000000005</v>
      </c>
      <c r="AI1020">
        <v>39.952399999999997</v>
      </c>
      <c r="AJ1020">
        <v>-29.6206</v>
      </c>
      <c r="AK1020">
        <v>63.064500000000002</v>
      </c>
      <c r="AL1020">
        <v>-0.54461800000000005</v>
      </c>
      <c r="AM1020">
        <v>0.9</v>
      </c>
      <c r="AN1020">
        <v>-25.8150191903114</v>
      </c>
      <c r="AO1020">
        <v>7.1940916776657096</v>
      </c>
      <c r="AP1020">
        <v>7.7061900000000003E-2</v>
      </c>
    </row>
    <row r="1021" spans="1:42" x14ac:dyDescent="0.45">
      <c r="A1021" t="s">
        <v>1234</v>
      </c>
      <c r="C1021">
        <v>74</v>
      </c>
      <c r="D1021">
        <v>282</v>
      </c>
      <c r="E1021">
        <v>251</v>
      </c>
      <c r="F1021">
        <v>53</v>
      </c>
      <c r="G1021">
        <v>42</v>
      </c>
      <c r="H1021">
        <v>7</v>
      </c>
      <c r="I1021">
        <v>0</v>
      </c>
      <c r="J1021">
        <v>4</v>
      </c>
      <c r="K1021">
        <v>30</v>
      </c>
      <c r="L1021">
        <v>25</v>
      </c>
      <c r="M1021">
        <v>23</v>
      </c>
      <c r="N1021">
        <v>0</v>
      </c>
      <c r="O1021">
        <v>70</v>
      </c>
      <c r="P1021">
        <v>4</v>
      </c>
      <c r="Q1021">
        <v>1</v>
      </c>
      <c r="R1021">
        <v>3</v>
      </c>
      <c r="S1021">
        <v>8</v>
      </c>
      <c r="T1021">
        <v>5</v>
      </c>
      <c r="U1021">
        <v>2</v>
      </c>
      <c r="V1021">
        <v>0.21115500000000001</v>
      </c>
      <c r="W1021">
        <v>8.1560300000000002E-2</v>
      </c>
      <c r="X1021">
        <v>0.248227</v>
      </c>
      <c r="Y1021">
        <v>0.328571</v>
      </c>
      <c r="Z1021">
        <v>0.28673799999999999</v>
      </c>
      <c r="AA1021">
        <v>0.28685300000000002</v>
      </c>
      <c r="AB1021">
        <v>0.26057000000000002</v>
      </c>
      <c r="AC1021">
        <v>0.57359099999999996</v>
      </c>
      <c r="AD1021">
        <v>7.5697200000000006E-2</v>
      </c>
      <c r="AE1021">
        <v>3.9186399999999999</v>
      </c>
      <c r="AF1021">
        <v>0.275281</v>
      </c>
      <c r="AH1021">
        <v>-0.37580999999999998</v>
      </c>
      <c r="AI1021">
        <v>20.822099999999999</v>
      </c>
      <c r="AJ1021">
        <v>-13.538</v>
      </c>
      <c r="AK1021">
        <v>66.230400000000003</v>
      </c>
      <c r="AL1021">
        <v>-0.37580999999999998</v>
      </c>
      <c r="AM1021">
        <v>-2.2000000000000002</v>
      </c>
      <c r="AN1021">
        <v>-11.7863902449607</v>
      </c>
      <c r="AO1021">
        <v>2.9807760715484601</v>
      </c>
      <c r="AP1021">
        <v>7.7019299999999999E-2</v>
      </c>
    </row>
    <row r="1022" spans="1:42" x14ac:dyDescent="0.45">
      <c r="A1022" t="s">
        <v>1235</v>
      </c>
      <c r="C1022">
        <v>103</v>
      </c>
      <c r="D1022">
        <v>338</v>
      </c>
      <c r="E1022">
        <v>306</v>
      </c>
      <c r="F1022">
        <v>61</v>
      </c>
      <c r="G1022">
        <v>39</v>
      </c>
      <c r="H1022">
        <v>14</v>
      </c>
      <c r="I1022">
        <v>1</v>
      </c>
      <c r="J1022">
        <v>7</v>
      </c>
      <c r="K1022">
        <v>38</v>
      </c>
      <c r="L1022">
        <v>33</v>
      </c>
      <c r="M1022">
        <v>25</v>
      </c>
      <c r="N1022">
        <v>0</v>
      </c>
      <c r="O1022">
        <v>115</v>
      </c>
      <c r="P1022">
        <v>6</v>
      </c>
      <c r="Q1022">
        <v>1</v>
      </c>
      <c r="R1022">
        <v>0</v>
      </c>
      <c r="S1022">
        <v>4</v>
      </c>
      <c r="T1022">
        <v>12</v>
      </c>
      <c r="U1022">
        <v>3</v>
      </c>
      <c r="V1022">
        <v>0.199346</v>
      </c>
      <c r="W1022">
        <v>7.3964500000000002E-2</v>
      </c>
      <c r="X1022">
        <v>0.34023700000000001</v>
      </c>
      <c r="Y1022">
        <v>0.217391</v>
      </c>
      <c r="Z1022">
        <v>0.27218900000000001</v>
      </c>
      <c r="AA1022">
        <v>0.32026100000000002</v>
      </c>
      <c r="AB1022">
        <v>0.26385399999999998</v>
      </c>
      <c r="AC1022">
        <v>0.59245099999999995</v>
      </c>
      <c r="AD1022">
        <v>0.12091499999999999</v>
      </c>
      <c r="AE1022">
        <v>5.91995</v>
      </c>
      <c r="AF1022">
        <v>0.29189199999999998</v>
      </c>
      <c r="AH1022">
        <v>0.59440700000000002</v>
      </c>
      <c r="AI1022">
        <v>25.878900000000002</v>
      </c>
      <c r="AJ1022">
        <v>-15.304500000000001</v>
      </c>
      <c r="AK1022">
        <v>68.211699999999993</v>
      </c>
      <c r="AL1022">
        <v>0.59440700000000002</v>
      </c>
      <c r="AM1022">
        <v>0.3</v>
      </c>
      <c r="AN1022">
        <v>-12.2796743512153</v>
      </c>
      <c r="AO1022">
        <v>1.54191654920578</v>
      </c>
      <c r="AP1022">
        <v>7.4014700000000003E-2</v>
      </c>
    </row>
    <row r="1023" spans="1:42" x14ac:dyDescent="0.45">
      <c r="A1023" t="s">
        <v>1236</v>
      </c>
      <c r="C1023">
        <v>55</v>
      </c>
      <c r="D1023">
        <v>220</v>
      </c>
      <c r="E1023">
        <v>199</v>
      </c>
      <c r="F1023">
        <v>43</v>
      </c>
      <c r="G1023">
        <v>25</v>
      </c>
      <c r="H1023">
        <v>9</v>
      </c>
      <c r="I1023">
        <v>0</v>
      </c>
      <c r="J1023">
        <v>9</v>
      </c>
      <c r="K1023">
        <v>23</v>
      </c>
      <c r="L1023">
        <v>27</v>
      </c>
      <c r="M1023">
        <v>16</v>
      </c>
      <c r="N1023">
        <v>1</v>
      </c>
      <c r="O1023">
        <v>74</v>
      </c>
      <c r="P1023">
        <v>3</v>
      </c>
      <c r="Q1023">
        <v>2</v>
      </c>
      <c r="R1023">
        <v>0</v>
      </c>
      <c r="S1023">
        <v>4</v>
      </c>
      <c r="T1023">
        <v>0</v>
      </c>
      <c r="U1023">
        <v>1</v>
      </c>
      <c r="V1023">
        <v>0.21607999999999999</v>
      </c>
      <c r="W1023">
        <v>7.2727299999999995E-2</v>
      </c>
      <c r="X1023">
        <v>0.336364</v>
      </c>
      <c r="Y1023">
        <v>0.21621599999999999</v>
      </c>
      <c r="Z1023">
        <v>0.28181800000000001</v>
      </c>
      <c r="AA1023">
        <v>0.39698499999999998</v>
      </c>
      <c r="AB1023">
        <v>0.29182999999999998</v>
      </c>
      <c r="AC1023">
        <v>0.67880300000000005</v>
      </c>
      <c r="AD1023">
        <v>0.18090500000000001</v>
      </c>
      <c r="AE1023">
        <v>1.68276</v>
      </c>
      <c r="AF1023">
        <v>0.288136</v>
      </c>
      <c r="AH1023">
        <v>-0.75339800000000001</v>
      </c>
      <c r="AI1023">
        <v>21.9556</v>
      </c>
      <c r="AJ1023">
        <v>-4.8500800000000002</v>
      </c>
      <c r="AK1023">
        <v>87.959299999999999</v>
      </c>
      <c r="AL1023">
        <v>-0.75339800000000001</v>
      </c>
      <c r="AM1023">
        <v>1.2</v>
      </c>
      <c r="AN1023">
        <v>-3.9273936152458102</v>
      </c>
      <c r="AO1023">
        <v>-2.8417398929595898</v>
      </c>
      <c r="AP1023">
        <v>7.0107000000000003E-2</v>
      </c>
    </row>
    <row r="1024" spans="1:42" x14ac:dyDescent="0.45">
      <c r="A1024" t="s">
        <v>1237</v>
      </c>
      <c r="B1024" t="s">
        <v>36</v>
      </c>
      <c r="C1024">
        <v>107</v>
      </c>
      <c r="D1024">
        <v>478</v>
      </c>
      <c r="E1024">
        <v>432</v>
      </c>
      <c r="F1024">
        <v>94</v>
      </c>
      <c r="G1024">
        <v>63</v>
      </c>
      <c r="H1024">
        <v>22</v>
      </c>
      <c r="I1024">
        <v>4</v>
      </c>
      <c r="J1024">
        <v>5</v>
      </c>
      <c r="K1024">
        <v>54</v>
      </c>
      <c r="L1024">
        <v>43</v>
      </c>
      <c r="M1024">
        <v>39</v>
      </c>
      <c r="N1024">
        <v>0</v>
      </c>
      <c r="O1024">
        <v>126</v>
      </c>
      <c r="P1024">
        <v>4</v>
      </c>
      <c r="Q1024">
        <v>3</v>
      </c>
      <c r="R1024">
        <v>0</v>
      </c>
      <c r="S1024">
        <v>6</v>
      </c>
      <c r="T1024">
        <v>6</v>
      </c>
      <c r="U1024">
        <v>3</v>
      </c>
      <c r="V1024">
        <v>0.21759300000000001</v>
      </c>
      <c r="W1024">
        <v>8.1589999999999996E-2</v>
      </c>
      <c r="X1024">
        <v>0.263598</v>
      </c>
      <c r="Y1024">
        <v>0.30952400000000002</v>
      </c>
      <c r="Z1024">
        <v>0.286611</v>
      </c>
      <c r="AA1024">
        <v>0.32175900000000002</v>
      </c>
      <c r="AB1024">
        <v>0.27050800000000003</v>
      </c>
      <c r="AC1024">
        <v>0.60836999999999997</v>
      </c>
      <c r="AD1024">
        <v>0.104167</v>
      </c>
      <c r="AE1024">
        <v>5.45634</v>
      </c>
      <c r="AF1024">
        <v>0.292763</v>
      </c>
      <c r="AH1024">
        <v>-0.88297700000000001</v>
      </c>
      <c r="AI1024">
        <v>39.2393</v>
      </c>
      <c r="AJ1024">
        <v>-19.002300000000002</v>
      </c>
      <c r="AK1024">
        <v>70.6494</v>
      </c>
      <c r="AL1024">
        <v>-0.88297700000000001</v>
      </c>
      <c r="AM1024">
        <v>0.4</v>
      </c>
      <c r="AN1024">
        <v>-17.6933409571647</v>
      </c>
      <c r="AO1024">
        <v>2.1563197672366998</v>
      </c>
      <c r="AP1024">
        <v>6.9603899999999996E-2</v>
      </c>
    </row>
    <row r="1025" spans="1:42" x14ac:dyDescent="0.45">
      <c r="A1025" t="s">
        <v>1238</v>
      </c>
      <c r="B1025" t="s">
        <v>104</v>
      </c>
      <c r="C1025">
        <v>132</v>
      </c>
      <c r="D1025">
        <v>562</v>
      </c>
      <c r="E1025">
        <v>501</v>
      </c>
      <c r="F1025">
        <v>115</v>
      </c>
      <c r="G1025">
        <v>73</v>
      </c>
      <c r="H1025">
        <v>26</v>
      </c>
      <c r="I1025">
        <v>1</v>
      </c>
      <c r="J1025">
        <v>15</v>
      </c>
      <c r="K1025">
        <v>65</v>
      </c>
      <c r="L1025">
        <v>61</v>
      </c>
      <c r="M1025">
        <v>53</v>
      </c>
      <c r="N1025">
        <v>0</v>
      </c>
      <c r="O1025">
        <v>125</v>
      </c>
      <c r="P1025">
        <v>3</v>
      </c>
      <c r="Q1025">
        <v>5</v>
      </c>
      <c r="R1025">
        <v>0</v>
      </c>
      <c r="S1025">
        <v>12</v>
      </c>
      <c r="T1025">
        <v>2</v>
      </c>
      <c r="U1025">
        <v>2</v>
      </c>
      <c r="V1025">
        <v>0.229541</v>
      </c>
      <c r="W1025">
        <v>9.4306100000000004E-2</v>
      </c>
      <c r="X1025">
        <v>0.22242000000000001</v>
      </c>
      <c r="Y1025">
        <v>0.42399999999999999</v>
      </c>
      <c r="Z1025">
        <v>0.30426999999999998</v>
      </c>
      <c r="AA1025">
        <v>0.37524999999999997</v>
      </c>
      <c r="AB1025">
        <v>0.29796099999999998</v>
      </c>
      <c r="AC1025">
        <v>0.67952000000000001</v>
      </c>
      <c r="AD1025">
        <v>0.14570900000000001</v>
      </c>
      <c r="AE1025">
        <v>2.8319999999999999</v>
      </c>
      <c r="AF1025">
        <v>0.27322400000000002</v>
      </c>
      <c r="AH1025">
        <v>-1.4381200000000001</v>
      </c>
      <c r="AI1025">
        <v>58.948500000000003</v>
      </c>
      <c r="AJ1025">
        <v>-9.5279100000000003</v>
      </c>
      <c r="AK1025">
        <v>90.099800000000002</v>
      </c>
      <c r="AL1025">
        <v>-1.4381200000000001</v>
      </c>
      <c r="AM1025">
        <v>0.2</v>
      </c>
      <c r="AN1025">
        <v>-8.3309903144836408</v>
      </c>
      <c r="AO1025">
        <v>-10.1248090714216</v>
      </c>
      <c r="AP1025">
        <v>6.8976999999999997E-2</v>
      </c>
    </row>
    <row r="1026" spans="1:42" x14ac:dyDescent="0.45">
      <c r="A1026" t="s">
        <v>1239</v>
      </c>
      <c r="B1026" t="s">
        <v>74</v>
      </c>
      <c r="C1026">
        <v>100</v>
      </c>
      <c r="D1026">
        <v>384</v>
      </c>
      <c r="E1026">
        <v>334</v>
      </c>
      <c r="F1026">
        <v>72</v>
      </c>
      <c r="G1026">
        <v>46</v>
      </c>
      <c r="H1026">
        <v>15</v>
      </c>
      <c r="I1026">
        <v>2</v>
      </c>
      <c r="J1026">
        <v>9</v>
      </c>
      <c r="K1026">
        <v>45</v>
      </c>
      <c r="L1026">
        <v>45</v>
      </c>
      <c r="M1026">
        <v>33</v>
      </c>
      <c r="N1026">
        <v>0</v>
      </c>
      <c r="O1026">
        <v>96</v>
      </c>
      <c r="P1026">
        <v>11</v>
      </c>
      <c r="Q1026">
        <v>3</v>
      </c>
      <c r="R1026">
        <v>3</v>
      </c>
      <c r="S1026">
        <v>7</v>
      </c>
      <c r="T1026">
        <v>4</v>
      </c>
      <c r="U1026">
        <v>3</v>
      </c>
      <c r="V1026">
        <v>0.21556900000000001</v>
      </c>
      <c r="W1026">
        <v>8.59375E-2</v>
      </c>
      <c r="X1026">
        <v>0.25</v>
      </c>
      <c r="Y1026">
        <v>0.34375</v>
      </c>
      <c r="Z1026">
        <v>0.30446200000000001</v>
      </c>
      <c r="AA1026">
        <v>0.35329300000000002</v>
      </c>
      <c r="AB1026">
        <v>0.29233199999999998</v>
      </c>
      <c r="AC1026">
        <v>0.65775499999999998</v>
      </c>
      <c r="AD1026">
        <v>0.13772499999999999</v>
      </c>
      <c r="AE1026">
        <v>4.6102600000000002</v>
      </c>
      <c r="AF1026">
        <v>0.27155200000000002</v>
      </c>
      <c r="AH1026">
        <v>-1.1597</v>
      </c>
      <c r="AI1026">
        <v>38.482799999999997</v>
      </c>
      <c r="AJ1026">
        <v>-8.3053299999999997</v>
      </c>
      <c r="AK1026">
        <v>75.9983</v>
      </c>
      <c r="AL1026">
        <v>-1.1597</v>
      </c>
      <c r="AM1026">
        <v>4.4000000000000004</v>
      </c>
      <c r="AN1026">
        <v>-12.5777498483657</v>
      </c>
      <c r="AO1026">
        <v>0.16719579696655201</v>
      </c>
      <c r="AP1026">
        <v>6.7055199999999995E-2</v>
      </c>
    </row>
    <row r="1027" spans="1:42" x14ac:dyDescent="0.45">
      <c r="A1027" t="s">
        <v>1240</v>
      </c>
      <c r="B1027" t="s">
        <v>44</v>
      </c>
      <c r="C1027">
        <v>90</v>
      </c>
      <c r="D1027">
        <v>280</v>
      </c>
      <c r="E1027">
        <v>255</v>
      </c>
      <c r="F1027">
        <v>63</v>
      </c>
      <c r="G1027">
        <v>50</v>
      </c>
      <c r="H1027">
        <v>10</v>
      </c>
      <c r="I1027">
        <v>0</v>
      </c>
      <c r="J1027">
        <v>3</v>
      </c>
      <c r="K1027">
        <v>25</v>
      </c>
      <c r="L1027">
        <v>26</v>
      </c>
      <c r="M1027">
        <v>19</v>
      </c>
      <c r="N1027">
        <v>0</v>
      </c>
      <c r="O1027">
        <v>57</v>
      </c>
      <c r="P1027">
        <v>5</v>
      </c>
      <c r="Q1027">
        <v>1</v>
      </c>
      <c r="R1027">
        <v>0</v>
      </c>
      <c r="S1027">
        <v>9</v>
      </c>
      <c r="T1027">
        <v>2</v>
      </c>
      <c r="U1027">
        <v>1</v>
      </c>
      <c r="V1027">
        <v>0.247059</v>
      </c>
      <c r="W1027">
        <v>6.7857100000000004E-2</v>
      </c>
      <c r="X1027">
        <v>0.203571</v>
      </c>
      <c r="Y1027">
        <v>0.33333299999999999</v>
      </c>
      <c r="Z1027">
        <v>0.31071399999999999</v>
      </c>
      <c r="AA1027">
        <v>0.32156899999999999</v>
      </c>
      <c r="AB1027">
        <v>0.28367500000000001</v>
      </c>
      <c r="AC1027">
        <v>0.63228300000000004</v>
      </c>
      <c r="AD1027">
        <v>7.4509800000000001E-2</v>
      </c>
      <c r="AE1027">
        <v>2.5729700000000002</v>
      </c>
      <c r="AF1027">
        <v>0.30612200000000001</v>
      </c>
      <c r="AH1027">
        <v>-0.59225700000000003</v>
      </c>
      <c r="AI1027">
        <v>26.0472</v>
      </c>
      <c r="AJ1027">
        <v>-8.0691900000000008</v>
      </c>
      <c r="AK1027">
        <v>75.251099999999994</v>
      </c>
      <c r="AL1027">
        <v>-0.59225700000000003</v>
      </c>
      <c r="AM1027">
        <v>-1</v>
      </c>
      <c r="AN1027">
        <v>-8.8954817652702296</v>
      </c>
      <c r="AO1027">
        <v>2.8806567192077599E-2</v>
      </c>
      <c r="AP1027">
        <v>6.4156699999999997E-2</v>
      </c>
    </row>
    <row r="1028" spans="1:42" x14ac:dyDescent="0.45">
      <c r="A1028" t="s">
        <v>1241</v>
      </c>
      <c r="B1028" t="s">
        <v>58</v>
      </c>
      <c r="C1028">
        <v>70</v>
      </c>
      <c r="D1028">
        <v>257</v>
      </c>
      <c r="E1028">
        <v>237</v>
      </c>
      <c r="F1028">
        <v>45</v>
      </c>
      <c r="G1028">
        <v>30</v>
      </c>
      <c r="H1028">
        <v>8</v>
      </c>
      <c r="I1028">
        <v>1</v>
      </c>
      <c r="J1028">
        <v>6</v>
      </c>
      <c r="K1028">
        <v>21</v>
      </c>
      <c r="L1028">
        <v>26</v>
      </c>
      <c r="M1028">
        <v>13</v>
      </c>
      <c r="N1028">
        <v>0</v>
      </c>
      <c r="O1028">
        <v>79</v>
      </c>
      <c r="P1028">
        <v>4</v>
      </c>
      <c r="Q1028">
        <v>2</v>
      </c>
      <c r="R1028">
        <v>1</v>
      </c>
      <c r="S1028">
        <v>4</v>
      </c>
      <c r="T1028">
        <v>0</v>
      </c>
      <c r="U1028">
        <v>1</v>
      </c>
      <c r="V1028">
        <v>0.18987299999999999</v>
      </c>
      <c r="W1028">
        <v>5.0583700000000002E-2</v>
      </c>
      <c r="X1028">
        <v>0.30739300000000003</v>
      </c>
      <c r="Y1028">
        <v>0.16455700000000001</v>
      </c>
      <c r="Z1028">
        <v>0.24218799999999999</v>
      </c>
      <c r="AA1028">
        <v>0.30801699999999999</v>
      </c>
      <c r="AB1028">
        <v>0.24207200000000001</v>
      </c>
      <c r="AC1028">
        <v>0.55020400000000003</v>
      </c>
      <c r="AD1028">
        <v>0.118143</v>
      </c>
      <c r="AE1028">
        <v>2.7225199999999998</v>
      </c>
      <c r="AF1028">
        <v>0.253247</v>
      </c>
      <c r="AH1028">
        <v>-0.784219</v>
      </c>
      <c r="AI1028">
        <v>15.027900000000001</v>
      </c>
      <c r="AJ1028">
        <v>-16.286100000000001</v>
      </c>
      <c r="AK1028">
        <v>50.228200000000001</v>
      </c>
      <c r="AL1028">
        <v>-0.784219</v>
      </c>
      <c r="AM1028">
        <v>3.3</v>
      </c>
      <c r="AN1028">
        <v>-16.1109305024147</v>
      </c>
      <c r="AO1028">
        <v>8.0214874744415194</v>
      </c>
      <c r="AP1028">
        <v>6.3762700000000005E-2</v>
      </c>
    </row>
    <row r="1029" spans="1:42" x14ac:dyDescent="0.45">
      <c r="A1029" t="s">
        <v>1242</v>
      </c>
      <c r="C1029">
        <v>91</v>
      </c>
      <c r="D1029">
        <v>309</v>
      </c>
      <c r="E1029">
        <v>277</v>
      </c>
      <c r="F1029">
        <v>56</v>
      </c>
      <c r="G1029">
        <v>36</v>
      </c>
      <c r="H1029">
        <v>11</v>
      </c>
      <c r="I1029">
        <v>1</v>
      </c>
      <c r="J1029">
        <v>8</v>
      </c>
      <c r="K1029">
        <v>39</v>
      </c>
      <c r="L1029">
        <v>34</v>
      </c>
      <c r="M1029">
        <v>29</v>
      </c>
      <c r="N1029">
        <v>1</v>
      </c>
      <c r="O1029">
        <v>118</v>
      </c>
      <c r="P1029">
        <v>2</v>
      </c>
      <c r="Q1029">
        <v>1</v>
      </c>
      <c r="R1029">
        <v>0</v>
      </c>
      <c r="S1029">
        <v>3</v>
      </c>
      <c r="T1029">
        <v>7</v>
      </c>
      <c r="U1029">
        <v>1</v>
      </c>
      <c r="V1029">
        <v>0.20216600000000001</v>
      </c>
      <c r="W1029">
        <v>9.3851100000000007E-2</v>
      </c>
      <c r="X1029">
        <v>0.38187700000000002</v>
      </c>
      <c r="Y1029">
        <v>0.24576300000000001</v>
      </c>
      <c r="Z1029">
        <v>0.281553</v>
      </c>
      <c r="AA1029">
        <v>0.33573999999999998</v>
      </c>
      <c r="AB1029">
        <v>0.2727</v>
      </c>
      <c r="AC1029">
        <v>0.61729299999999998</v>
      </c>
      <c r="AD1029">
        <v>0.133574</v>
      </c>
      <c r="AE1029">
        <v>5.82578</v>
      </c>
      <c r="AF1029">
        <v>0.31578899999999999</v>
      </c>
      <c r="AH1029">
        <v>0.46938400000000002</v>
      </c>
      <c r="AI1029">
        <v>25.928599999999999</v>
      </c>
      <c r="AJ1029">
        <v>-11.721299999999999</v>
      </c>
      <c r="AK1029">
        <v>70.325699999999998</v>
      </c>
      <c r="AL1029">
        <v>0.46938400000000002</v>
      </c>
      <c r="AM1029">
        <v>4.4000000000000004</v>
      </c>
      <c r="AN1029">
        <v>-10.890061765909101</v>
      </c>
      <c r="AO1029">
        <v>0.99391555786132801</v>
      </c>
      <c r="AP1029">
        <v>6.2980099999999997E-2</v>
      </c>
    </row>
    <row r="1030" spans="1:42" x14ac:dyDescent="0.45">
      <c r="A1030" t="s">
        <v>1243</v>
      </c>
      <c r="C1030">
        <v>73</v>
      </c>
      <c r="D1030">
        <v>266</v>
      </c>
      <c r="E1030">
        <v>243</v>
      </c>
      <c r="F1030">
        <v>56</v>
      </c>
      <c r="G1030">
        <v>40</v>
      </c>
      <c r="H1030">
        <v>12</v>
      </c>
      <c r="I1030">
        <v>0</v>
      </c>
      <c r="J1030">
        <v>4</v>
      </c>
      <c r="K1030">
        <v>22</v>
      </c>
      <c r="L1030">
        <v>29</v>
      </c>
      <c r="M1030">
        <v>15</v>
      </c>
      <c r="N1030">
        <v>0</v>
      </c>
      <c r="O1030">
        <v>46</v>
      </c>
      <c r="P1030">
        <v>5</v>
      </c>
      <c r="Q1030">
        <v>2</v>
      </c>
      <c r="R1030">
        <v>1</v>
      </c>
      <c r="S1030">
        <v>7</v>
      </c>
      <c r="T1030">
        <v>0</v>
      </c>
      <c r="U1030">
        <v>1</v>
      </c>
      <c r="V1030">
        <v>0.23045299999999999</v>
      </c>
      <c r="W1030">
        <v>5.6390999999999997E-2</v>
      </c>
      <c r="X1030">
        <v>0.172932</v>
      </c>
      <c r="Y1030">
        <v>0.32608700000000002</v>
      </c>
      <c r="Z1030">
        <v>0.28679199999999999</v>
      </c>
      <c r="AA1030">
        <v>0.32921800000000001</v>
      </c>
      <c r="AB1030">
        <v>0.27287400000000001</v>
      </c>
      <c r="AC1030">
        <v>0.61601099999999998</v>
      </c>
      <c r="AD1030">
        <v>9.8765400000000003E-2</v>
      </c>
      <c r="AE1030">
        <v>1.5356799999999999</v>
      </c>
      <c r="AF1030">
        <v>0.26666699999999999</v>
      </c>
      <c r="AH1030">
        <v>-0.88438499999999998</v>
      </c>
      <c r="AI1030">
        <v>22.358699999999999</v>
      </c>
      <c r="AJ1030">
        <v>-10.0518</v>
      </c>
      <c r="AK1030">
        <v>70.4422</v>
      </c>
      <c r="AL1030">
        <v>-0.88438499999999998</v>
      </c>
      <c r="AM1030">
        <v>-2.7</v>
      </c>
      <c r="AN1030">
        <v>-10.624687552452</v>
      </c>
      <c r="AO1030">
        <v>2.1868312358856201</v>
      </c>
      <c r="AP1030">
        <v>6.2308500000000003E-2</v>
      </c>
    </row>
    <row r="1031" spans="1:42" x14ac:dyDescent="0.45">
      <c r="A1031" t="s">
        <v>1244</v>
      </c>
      <c r="B1031" t="s">
        <v>141</v>
      </c>
      <c r="C1031">
        <v>117</v>
      </c>
      <c r="D1031">
        <v>504</v>
      </c>
      <c r="E1031">
        <v>459</v>
      </c>
      <c r="F1031">
        <v>113</v>
      </c>
      <c r="G1031">
        <v>91</v>
      </c>
      <c r="H1031">
        <v>18</v>
      </c>
      <c r="I1031">
        <v>2</v>
      </c>
      <c r="J1031">
        <v>2</v>
      </c>
      <c r="K1031">
        <v>54</v>
      </c>
      <c r="L1031">
        <v>45</v>
      </c>
      <c r="M1031">
        <v>29</v>
      </c>
      <c r="N1031">
        <v>2</v>
      </c>
      <c r="O1031">
        <v>70</v>
      </c>
      <c r="P1031">
        <v>13</v>
      </c>
      <c r="Q1031">
        <v>1</v>
      </c>
      <c r="R1031">
        <v>2</v>
      </c>
      <c r="S1031">
        <v>6</v>
      </c>
      <c r="T1031">
        <v>10</v>
      </c>
      <c r="U1031">
        <v>8</v>
      </c>
      <c r="V1031">
        <v>0.24618699999999999</v>
      </c>
      <c r="W1031">
        <v>5.7539699999999999E-2</v>
      </c>
      <c r="X1031">
        <v>0.13888900000000001</v>
      </c>
      <c r="Y1031">
        <v>0.41428599999999999</v>
      </c>
      <c r="Z1031">
        <v>0.30876500000000001</v>
      </c>
      <c r="AA1031">
        <v>0.30719000000000002</v>
      </c>
      <c r="AB1031">
        <v>0.276144</v>
      </c>
      <c r="AC1031">
        <v>0.615954</v>
      </c>
      <c r="AD1031">
        <v>6.1002199999999999E-2</v>
      </c>
      <c r="AE1031">
        <v>4.4510800000000001</v>
      </c>
      <c r="AF1031">
        <v>0.286082</v>
      </c>
      <c r="AH1031">
        <v>-2.3860000000000001</v>
      </c>
      <c r="AI1031">
        <v>43.732700000000001</v>
      </c>
      <c r="AJ1031">
        <v>-17.6768</v>
      </c>
      <c r="AK1031">
        <v>72.592500000000001</v>
      </c>
      <c r="AL1031">
        <v>-2.3860000000000001</v>
      </c>
      <c r="AM1031">
        <v>8.5</v>
      </c>
      <c r="AN1031">
        <v>-19.498712301254201</v>
      </c>
      <c r="AO1031">
        <v>2.9444446563720699</v>
      </c>
      <c r="AP1031">
        <v>6.1543300000000002E-2</v>
      </c>
    </row>
    <row r="1032" spans="1:42" x14ac:dyDescent="0.45">
      <c r="A1032" t="s">
        <v>1245</v>
      </c>
      <c r="B1032" t="s">
        <v>149</v>
      </c>
      <c r="C1032">
        <v>96</v>
      </c>
      <c r="D1032">
        <v>381</v>
      </c>
      <c r="E1032">
        <v>345</v>
      </c>
      <c r="F1032">
        <v>74</v>
      </c>
      <c r="G1032">
        <v>49</v>
      </c>
      <c r="H1032">
        <v>16</v>
      </c>
      <c r="I1032">
        <v>1</v>
      </c>
      <c r="J1032">
        <v>8</v>
      </c>
      <c r="K1032">
        <v>39</v>
      </c>
      <c r="L1032">
        <v>38</v>
      </c>
      <c r="M1032">
        <v>28</v>
      </c>
      <c r="N1032">
        <v>0</v>
      </c>
      <c r="O1032">
        <v>117</v>
      </c>
      <c r="P1032">
        <v>4</v>
      </c>
      <c r="Q1032">
        <v>3</v>
      </c>
      <c r="R1032">
        <v>1</v>
      </c>
      <c r="S1032">
        <v>10</v>
      </c>
      <c r="T1032">
        <v>5</v>
      </c>
      <c r="U1032">
        <v>2</v>
      </c>
      <c r="V1032">
        <v>0.21449299999999999</v>
      </c>
      <c r="W1032">
        <v>7.3490799999999995E-2</v>
      </c>
      <c r="X1032">
        <v>0.307087</v>
      </c>
      <c r="Y1032">
        <v>0.239316</v>
      </c>
      <c r="Z1032">
        <v>0.278947</v>
      </c>
      <c r="AA1032">
        <v>0.33623199999999998</v>
      </c>
      <c r="AB1032">
        <v>0.27140900000000001</v>
      </c>
      <c r="AC1032">
        <v>0.61517900000000003</v>
      </c>
      <c r="AD1032">
        <v>0.121739</v>
      </c>
      <c r="AE1032">
        <v>4.2796000000000003</v>
      </c>
      <c r="AF1032">
        <v>0.295964</v>
      </c>
      <c r="AH1032">
        <v>-0.46827099999999999</v>
      </c>
      <c r="AI1032">
        <v>31.561599999999999</v>
      </c>
      <c r="AJ1032">
        <v>-14.861000000000001</v>
      </c>
      <c r="AK1032">
        <v>65.687100000000001</v>
      </c>
      <c r="AL1032">
        <v>-0.46827099999999999</v>
      </c>
      <c r="AM1032">
        <v>0.1</v>
      </c>
      <c r="AN1032">
        <v>-16.6640184521675</v>
      </c>
      <c r="AO1032">
        <v>4.2997356429696003</v>
      </c>
      <c r="AP1032">
        <v>6.1476999999999997E-2</v>
      </c>
    </row>
    <row r="1033" spans="1:42" x14ac:dyDescent="0.45">
      <c r="A1033" t="s">
        <v>1246</v>
      </c>
      <c r="C1033">
        <v>71</v>
      </c>
      <c r="D1033">
        <v>271</v>
      </c>
      <c r="E1033">
        <v>243</v>
      </c>
      <c r="F1033">
        <v>50</v>
      </c>
      <c r="G1033">
        <v>30</v>
      </c>
      <c r="H1033">
        <v>11</v>
      </c>
      <c r="I1033">
        <v>0</v>
      </c>
      <c r="J1033">
        <v>9</v>
      </c>
      <c r="K1033">
        <v>27</v>
      </c>
      <c r="L1033">
        <v>36</v>
      </c>
      <c r="M1033">
        <v>17</v>
      </c>
      <c r="N1033">
        <v>0</v>
      </c>
      <c r="O1033">
        <v>89</v>
      </c>
      <c r="P1033">
        <v>9</v>
      </c>
      <c r="Q1033">
        <v>2</v>
      </c>
      <c r="R1033">
        <v>0</v>
      </c>
      <c r="S1033">
        <v>6</v>
      </c>
      <c r="T1033">
        <v>2</v>
      </c>
      <c r="U1033">
        <v>1</v>
      </c>
      <c r="V1033">
        <v>0.205761</v>
      </c>
      <c r="W1033">
        <v>6.2730599999999997E-2</v>
      </c>
      <c r="X1033">
        <v>0.32841300000000001</v>
      </c>
      <c r="Y1033">
        <v>0.19101099999999999</v>
      </c>
      <c r="Z1033">
        <v>0.280443</v>
      </c>
      <c r="AA1033">
        <v>0.36214000000000002</v>
      </c>
      <c r="AB1033">
        <v>0.28250500000000001</v>
      </c>
      <c r="AC1033">
        <v>0.64258300000000002</v>
      </c>
      <c r="AD1033">
        <v>0.15637899999999999</v>
      </c>
      <c r="AE1033">
        <v>2.9394399999999998</v>
      </c>
      <c r="AF1033">
        <v>0.27891199999999999</v>
      </c>
      <c r="AH1033">
        <v>-0.453565</v>
      </c>
      <c r="AI1033">
        <v>24.9466</v>
      </c>
      <c r="AJ1033">
        <v>-8.0731800000000007</v>
      </c>
      <c r="AK1033">
        <v>74.134</v>
      </c>
      <c r="AL1033">
        <v>-0.453565</v>
      </c>
      <c r="AM1033">
        <v>-4.5</v>
      </c>
      <c r="AN1033">
        <v>-9.1375182569026894</v>
      </c>
      <c r="AO1033">
        <v>0.47868919372558499</v>
      </c>
      <c r="AP1033">
        <v>5.7260699999999998E-2</v>
      </c>
    </row>
    <row r="1034" spans="1:42" x14ac:dyDescent="0.45">
      <c r="A1034" t="s">
        <v>1247</v>
      </c>
      <c r="B1034" t="s">
        <v>113</v>
      </c>
      <c r="C1034">
        <v>86</v>
      </c>
      <c r="D1034">
        <v>368</v>
      </c>
      <c r="E1034">
        <v>334</v>
      </c>
      <c r="F1034">
        <v>76</v>
      </c>
      <c r="G1034">
        <v>50</v>
      </c>
      <c r="H1034">
        <v>14</v>
      </c>
      <c r="I1034">
        <v>1</v>
      </c>
      <c r="J1034">
        <v>11</v>
      </c>
      <c r="K1034">
        <v>42</v>
      </c>
      <c r="L1034">
        <v>46</v>
      </c>
      <c r="M1034">
        <v>28</v>
      </c>
      <c r="N1034">
        <v>0</v>
      </c>
      <c r="O1034">
        <v>124</v>
      </c>
      <c r="P1034">
        <v>4</v>
      </c>
      <c r="Q1034">
        <v>2</v>
      </c>
      <c r="R1034">
        <v>0</v>
      </c>
      <c r="S1034">
        <v>5</v>
      </c>
      <c r="T1034">
        <v>2</v>
      </c>
      <c r="U1034">
        <v>1</v>
      </c>
      <c r="V1034">
        <v>0.227545</v>
      </c>
      <c r="W1034">
        <v>7.6087000000000002E-2</v>
      </c>
      <c r="X1034">
        <v>0.33695700000000001</v>
      </c>
      <c r="Y1034">
        <v>0.22580600000000001</v>
      </c>
      <c r="Z1034">
        <v>0.29347800000000002</v>
      </c>
      <c r="AA1034">
        <v>0.374251</v>
      </c>
      <c r="AB1034">
        <v>0.292236</v>
      </c>
      <c r="AC1034">
        <v>0.66773000000000005</v>
      </c>
      <c r="AD1034">
        <v>0.146707</v>
      </c>
      <c r="AE1034">
        <v>3.54129</v>
      </c>
      <c r="AF1034">
        <v>0.32338299999999998</v>
      </c>
      <c r="AH1034">
        <v>-0.65389799999999998</v>
      </c>
      <c r="AI1034">
        <v>36.849899999999998</v>
      </c>
      <c r="AJ1034">
        <v>-7.9887699999999997</v>
      </c>
      <c r="AK1034">
        <v>88.1785</v>
      </c>
      <c r="AL1034">
        <v>-0.65389799999999998</v>
      </c>
      <c r="AM1034">
        <v>0.7</v>
      </c>
      <c r="AN1034">
        <v>-5.8664702773094097</v>
      </c>
      <c r="AO1034">
        <v>-6.0607288479804904</v>
      </c>
      <c r="AP1034">
        <v>5.7012199999999999E-2</v>
      </c>
    </row>
    <row r="1035" spans="1:42" x14ac:dyDescent="0.45">
      <c r="A1035" t="s">
        <v>1248</v>
      </c>
      <c r="B1035" t="s">
        <v>63</v>
      </c>
      <c r="C1035">
        <v>108</v>
      </c>
      <c r="D1035">
        <v>357</v>
      </c>
      <c r="E1035">
        <v>312</v>
      </c>
      <c r="F1035">
        <v>68</v>
      </c>
      <c r="G1035">
        <v>39</v>
      </c>
      <c r="H1035">
        <v>14</v>
      </c>
      <c r="I1035">
        <v>1</v>
      </c>
      <c r="J1035">
        <v>14</v>
      </c>
      <c r="K1035">
        <v>38</v>
      </c>
      <c r="L1035">
        <v>42</v>
      </c>
      <c r="M1035">
        <v>42</v>
      </c>
      <c r="N1035">
        <v>0</v>
      </c>
      <c r="O1035">
        <v>109</v>
      </c>
      <c r="P1035">
        <v>1</v>
      </c>
      <c r="Q1035">
        <v>2</v>
      </c>
      <c r="R1035">
        <v>0</v>
      </c>
      <c r="S1035">
        <v>3</v>
      </c>
      <c r="T1035">
        <v>7</v>
      </c>
      <c r="U1035">
        <v>2</v>
      </c>
      <c r="V1035">
        <v>0.217949</v>
      </c>
      <c r="W1035">
        <v>0.117647</v>
      </c>
      <c r="X1035">
        <v>0.30532199999999998</v>
      </c>
      <c r="Y1035">
        <v>0.38532100000000002</v>
      </c>
      <c r="Z1035">
        <v>0.31092399999999998</v>
      </c>
      <c r="AA1035">
        <v>0.40384599999999998</v>
      </c>
      <c r="AB1035">
        <v>0.31207800000000002</v>
      </c>
      <c r="AC1035">
        <v>0.71477000000000002</v>
      </c>
      <c r="AD1035">
        <v>0.18589700000000001</v>
      </c>
      <c r="AE1035">
        <v>4.2144700000000004</v>
      </c>
      <c r="AF1035">
        <v>0.282723</v>
      </c>
      <c r="AH1035">
        <v>-7.5976199999999994E-2</v>
      </c>
      <c r="AI1035">
        <v>41.631399999999999</v>
      </c>
      <c r="AJ1035">
        <v>-1.8670100000000001</v>
      </c>
      <c r="AK1035">
        <v>94.117900000000006</v>
      </c>
      <c r="AL1035">
        <v>-7.5976199999999994E-2</v>
      </c>
      <c r="AM1035">
        <v>-5</v>
      </c>
      <c r="AN1035">
        <v>-2.6774326041340801</v>
      </c>
      <c r="AO1035">
        <v>-8.9351851940154994</v>
      </c>
      <c r="AP1035">
        <v>5.4893400000000002E-2</v>
      </c>
    </row>
    <row r="1036" spans="1:42" x14ac:dyDescent="0.45">
      <c r="A1036" t="s">
        <v>1249</v>
      </c>
      <c r="B1036" t="s">
        <v>38</v>
      </c>
      <c r="C1036">
        <v>66</v>
      </c>
      <c r="D1036">
        <v>234</v>
      </c>
      <c r="E1036">
        <v>220</v>
      </c>
      <c r="F1036">
        <v>47</v>
      </c>
      <c r="G1036">
        <v>30</v>
      </c>
      <c r="H1036">
        <v>9</v>
      </c>
      <c r="I1036">
        <v>0</v>
      </c>
      <c r="J1036">
        <v>8</v>
      </c>
      <c r="K1036">
        <v>22</v>
      </c>
      <c r="L1036">
        <v>28</v>
      </c>
      <c r="M1036">
        <v>8</v>
      </c>
      <c r="N1036">
        <v>0</v>
      </c>
      <c r="O1036">
        <v>75</v>
      </c>
      <c r="P1036">
        <v>4</v>
      </c>
      <c r="Q1036">
        <v>1</v>
      </c>
      <c r="R1036">
        <v>1</v>
      </c>
      <c r="S1036">
        <v>6</v>
      </c>
      <c r="T1036">
        <v>1</v>
      </c>
      <c r="U1036">
        <v>1</v>
      </c>
      <c r="V1036">
        <v>0.21363599999999999</v>
      </c>
      <c r="W1036">
        <v>3.4188000000000003E-2</v>
      </c>
      <c r="X1036">
        <v>0.32051299999999999</v>
      </c>
      <c r="Y1036">
        <v>0.106667</v>
      </c>
      <c r="Z1036">
        <v>0.25321900000000003</v>
      </c>
      <c r="AA1036">
        <v>0.36363600000000001</v>
      </c>
      <c r="AB1036">
        <v>0.26684099999999999</v>
      </c>
      <c r="AC1036">
        <v>0.61685500000000004</v>
      </c>
      <c r="AD1036">
        <v>0.15</v>
      </c>
      <c r="AE1036">
        <v>2.3499099999999999</v>
      </c>
      <c r="AF1036">
        <v>0.282609</v>
      </c>
      <c r="AH1036">
        <v>-0.54569299999999998</v>
      </c>
      <c r="AI1036">
        <v>18.496600000000001</v>
      </c>
      <c r="AJ1036">
        <v>-10.015000000000001</v>
      </c>
      <c r="AK1036">
        <v>63.491700000000002</v>
      </c>
      <c r="AL1036">
        <v>-0.54569299999999998</v>
      </c>
      <c r="AM1036">
        <v>-0.6</v>
      </c>
      <c r="AN1036">
        <v>-11.129101574420901</v>
      </c>
      <c r="AO1036">
        <v>3.69894158840179</v>
      </c>
      <c r="AP1036">
        <v>5.40765E-2</v>
      </c>
    </row>
    <row r="1037" spans="1:42" x14ac:dyDescent="0.45">
      <c r="A1037" t="s">
        <v>1250</v>
      </c>
      <c r="C1037">
        <v>67</v>
      </c>
      <c r="D1037">
        <v>236</v>
      </c>
      <c r="E1037">
        <v>209</v>
      </c>
      <c r="F1037">
        <v>45</v>
      </c>
      <c r="G1037">
        <v>28</v>
      </c>
      <c r="H1037">
        <v>8</v>
      </c>
      <c r="I1037">
        <v>1</v>
      </c>
      <c r="J1037">
        <v>8</v>
      </c>
      <c r="K1037">
        <v>28</v>
      </c>
      <c r="L1037">
        <v>34</v>
      </c>
      <c r="M1037">
        <v>15</v>
      </c>
      <c r="N1037">
        <v>0</v>
      </c>
      <c r="O1037">
        <v>69</v>
      </c>
      <c r="P1037">
        <v>10</v>
      </c>
      <c r="Q1037">
        <v>2</v>
      </c>
      <c r="R1037">
        <v>0</v>
      </c>
      <c r="S1037">
        <v>4</v>
      </c>
      <c r="T1037">
        <v>5</v>
      </c>
      <c r="U1037">
        <v>2</v>
      </c>
      <c r="V1037">
        <v>0.215311</v>
      </c>
      <c r="W1037">
        <v>6.3559299999999999E-2</v>
      </c>
      <c r="X1037">
        <v>0.29237299999999999</v>
      </c>
      <c r="Y1037">
        <v>0.217391</v>
      </c>
      <c r="Z1037">
        <v>0.29660999999999998</v>
      </c>
      <c r="AA1037">
        <v>0.37798999999999999</v>
      </c>
      <c r="AB1037">
        <v>0.29644599999999999</v>
      </c>
      <c r="AC1037">
        <v>0.67460100000000001</v>
      </c>
      <c r="AD1037">
        <v>0.16267899999999999</v>
      </c>
      <c r="AE1037">
        <v>5.3879700000000001</v>
      </c>
      <c r="AF1037">
        <v>0.276119</v>
      </c>
      <c r="AH1037">
        <v>-0.25252799999999997</v>
      </c>
      <c r="AI1037">
        <v>24.4573</v>
      </c>
      <c r="AJ1037">
        <v>-4.29793</v>
      </c>
      <c r="AK1037">
        <v>88.582300000000004</v>
      </c>
      <c r="AL1037">
        <v>-0.25252799999999997</v>
      </c>
      <c r="AM1037">
        <v>-1.4</v>
      </c>
      <c r="AN1037">
        <v>-3.4811901152133902</v>
      </c>
      <c r="AO1037">
        <v>-4.0014108419418299</v>
      </c>
      <c r="AP1037">
        <v>5.3151499999999997E-2</v>
      </c>
    </row>
    <row r="1038" spans="1:42" x14ac:dyDescent="0.45">
      <c r="A1038" t="s">
        <v>1251</v>
      </c>
      <c r="B1038" t="s">
        <v>56</v>
      </c>
      <c r="C1038">
        <v>121</v>
      </c>
      <c r="D1038">
        <v>516</v>
      </c>
      <c r="E1038">
        <v>450</v>
      </c>
      <c r="F1038">
        <v>93</v>
      </c>
      <c r="G1038">
        <v>58</v>
      </c>
      <c r="H1038">
        <v>24</v>
      </c>
      <c r="I1038">
        <v>3</v>
      </c>
      <c r="J1038">
        <v>8</v>
      </c>
      <c r="K1038">
        <v>52</v>
      </c>
      <c r="L1038">
        <v>45</v>
      </c>
      <c r="M1038">
        <v>61</v>
      </c>
      <c r="N1038">
        <v>1</v>
      </c>
      <c r="O1038">
        <v>139</v>
      </c>
      <c r="P1038">
        <v>2</v>
      </c>
      <c r="Q1038">
        <v>3</v>
      </c>
      <c r="R1038">
        <v>0</v>
      </c>
      <c r="S1038">
        <v>11</v>
      </c>
      <c r="T1038">
        <v>5</v>
      </c>
      <c r="U1038">
        <v>2</v>
      </c>
      <c r="V1038">
        <v>0.20666699999999999</v>
      </c>
      <c r="W1038">
        <v>0.118217</v>
      </c>
      <c r="X1038">
        <v>0.26938000000000001</v>
      </c>
      <c r="Y1038">
        <v>0.43884899999999999</v>
      </c>
      <c r="Z1038">
        <v>0.30232599999999998</v>
      </c>
      <c r="AA1038">
        <v>0.32666699999999999</v>
      </c>
      <c r="AB1038">
        <v>0.28151999999999999</v>
      </c>
      <c r="AC1038">
        <v>0.628992</v>
      </c>
      <c r="AD1038">
        <v>0.12</v>
      </c>
      <c r="AE1038">
        <v>4.2856699999999996</v>
      </c>
      <c r="AF1038">
        <v>0.27777800000000002</v>
      </c>
      <c r="AH1038">
        <v>-0.76877099999999998</v>
      </c>
      <c r="AI1038">
        <v>47.078000000000003</v>
      </c>
      <c r="AJ1038">
        <v>-15.7936</v>
      </c>
      <c r="AK1038">
        <v>71.992000000000004</v>
      </c>
      <c r="AL1038">
        <v>-0.76877099999999998</v>
      </c>
      <c r="AM1038">
        <v>-8.4</v>
      </c>
      <c r="AN1038">
        <v>-18.085463285446099</v>
      </c>
      <c r="AO1038">
        <v>1.07971858978271</v>
      </c>
      <c r="AP1038">
        <v>5.1846799999999998E-2</v>
      </c>
    </row>
    <row r="1039" spans="1:42" x14ac:dyDescent="0.45">
      <c r="A1039" t="s">
        <v>1252</v>
      </c>
      <c r="C1039">
        <v>75</v>
      </c>
      <c r="D1039">
        <v>284</v>
      </c>
      <c r="E1039">
        <v>264</v>
      </c>
      <c r="F1039">
        <v>62</v>
      </c>
      <c r="G1039">
        <v>41</v>
      </c>
      <c r="H1039">
        <v>15</v>
      </c>
      <c r="I1039">
        <v>1</v>
      </c>
      <c r="J1039">
        <v>5</v>
      </c>
      <c r="K1039">
        <v>31</v>
      </c>
      <c r="L1039">
        <v>31</v>
      </c>
      <c r="M1039">
        <v>13</v>
      </c>
      <c r="N1039">
        <v>0</v>
      </c>
      <c r="O1039">
        <v>59</v>
      </c>
      <c r="P1039">
        <v>5</v>
      </c>
      <c r="Q1039">
        <v>1</v>
      </c>
      <c r="R1039">
        <v>1</v>
      </c>
      <c r="S1039">
        <v>7</v>
      </c>
      <c r="T1039">
        <v>2</v>
      </c>
      <c r="U1039">
        <v>1</v>
      </c>
      <c r="V1039">
        <v>0.234848</v>
      </c>
      <c r="W1039">
        <v>4.5774599999999999E-2</v>
      </c>
      <c r="X1039">
        <v>0.20774599999999999</v>
      </c>
      <c r="Y1039">
        <v>0.22033900000000001</v>
      </c>
      <c r="Z1039">
        <v>0.28268599999999999</v>
      </c>
      <c r="AA1039">
        <v>0.35606100000000002</v>
      </c>
      <c r="AB1039">
        <v>0.279528</v>
      </c>
      <c r="AC1039">
        <v>0.63874600000000004</v>
      </c>
      <c r="AD1039">
        <v>0.121212</v>
      </c>
      <c r="AE1039">
        <v>3.9967800000000002</v>
      </c>
      <c r="AF1039">
        <v>0.283582</v>
      </c>
      <c r="AH1039">
        <v>-0.47667999999999999</v>
      </c>
      <c r="AI1039">
        <v>25.441299999999998</v>
      </c>
      <c r="AJ1039">
        <v>-9.1624199999999991</v>
      </c>
      <c r="AK1039">
        <v>70.6113</v>
      </c>
      <c r="AL1039">
        <v>-0.47667999999999999</v>
      </c>
      <c r="AM1039">
        <v>0.3</v>
      </c>
      <c r="AN1039">
        <v>-10.4773917794227</v>
      </c>
      <c r="AO1039">
        <v>1.34350389242172</v>
      </c>
      <c r="AP1039">
        <v>5.1058399999999997E-2</v>
      </c>
    </row>
    <row r="1040" spans="1:42" x14ac:dyDescent="0.45">
      <c r="A1040" t="s">
        <v>1253</v>
      </c>
      <c r="B1040" t="s">
        <v>36</v>
      </c>
      <c r="C1040">
        <v>112</v>
      </c>
      <c r="D1040">
        <v>460</v>
      </c>
      <c r="E1040">
        <v>413</v>
      </c>
      <c r="F1040">
        <v>89</v>
      </c>
      <c r="G1040">
        <v>64</v>
      </c>
      <c r="H1040">
        <v>17</v>
      </c>
      <c r="I1040">
        <v>2</v>
      </c>
      <c r="J1040">
        <v>6</v>
      </c>
      <c r="K1040">
        <v>41</v>
      </c>
      <c r="L1040">
        <v>41</v>
      </c>
      <c r="M1040">
        <v>40</v>
      </c>
      <c r="N1040">
        <v>1</v>
      </c>
      <c r="O1040">
        <v>126</v>
      </c>
      <c r="P1040">
        <v>3</v>
      </c>
      <c r="Q1040">
        <v>2</v>
      </c>
      <c r="R1040">
        <v>2</v>
      </c>
      <c r="S1040">
        <v>8</v>
      </c>
      <c r="T1040">
        <v>4</v>
      </c>
      <c r="U1040">
        <v>3</v>
      </c>
      <c r="V1040">
        <v>0.21549599999999999</v>
      </c>
      <c r="W1040">
        <v>8.6956500000000006E-2</v>
      </c>
      <c r="X1040">
        <v>0.27391300000000002</v>
      </c>
      <c r="Y1040">
        <v>0.31746000000000002</v>
      </c>
      <c r="Z1040">
        <v>0.28821000000000002</v>
      </c>
      <c r="AA1040">
        <v>0.30992700000000001</v>
      </c>
      <c r="AB1040">
        <v>0.26719199999999999</v>
      </c>
      <c r="AC1040">
        <v>0.59813700000000003</v>
      </c>
      <c r="AD1040">
        <v>9.4431000000000001E-2</v>
      </c>
      <c r="AE1040">
        <v>3.6271900000000001</v>
      </c>
      <c r="AF1040">
        <v>0.29328599999999999</v>
      </c>
      <c r="AH1040">
        <v>-1.28298</v>
      </c>
      <c r="AI1040">
        <v>36.494900000000001</v>
      </c>
      <c r="AJ1040">
        <v>-19.5534</v>
      </c>
      <c r="AK1040">
        <v>68.351299999999995</v>
      </c>
      <c r="AL1040">
        <v>-1.28298</v>
      </c>
      <c r="AM1040">
        <v>1.9</v>
      </c>
      <c r="AN1040">
        <v>-18.726998448371798</v>
      </c>
      <c r="AO1040">
        <v>3.5901821851730298</v>
      </c>
      <c r="AP1040">
        <v>4.8547699999999999E-2</v>
      </c>
    </row>
    <row r="1041" spans="1:42" x14ac:dyDescent="0.45">
      <c r="A1041" t="s">
        <v>1254</v>
      </c>
      <c r="B1041" t="s">
        <v>196</v>
      </c>
      <c r="C1041">
        <v>92</v>
      </c>
      <c r="D1041">
        <v>372</v>
      </c>
      <c r="E1041">
        <v>325</v>
      </c>
      <c r="F1041">
        <v>67</v>
      </c>
      <c r="G1041">
        <v>53</v>
      </c>
      <c r="H1041">
        <v>11</v>
      </c>
      <c r="I1041">
        <v>1</v>
      </c>
      <c r="J1041">
        <v>2</v>
      </c>
      <c r="K1041">
        <v>30</v>
      </c>
      <c r="L1041">
        <v>27</v>
      </c>
      <c r="M1041">
        <v>36</v>
      </c>
      <c r="N1041">
        <v>0</v>
      </c>
      <c r="O1041">
        <v>92</v>
      </c>
      <c r="P1041">
        <v>6</v>
      </c>
      <c r="Q1041">
        <v>3</v>
      </c>
      <c r="R1041">
        <v>2</v>
      </c>
      <c r="S1041">
        <v>7</v>
      </c>
      <c r="T1041">
        <v>2</v>
      </c>
      <c r="U1041">
        <v>1</v>
      </c>
      <c r="V1041">
        <v>0.206154</v>
      </c>
      <c r="W1041">
        <v>9.6774200000000005E-2</v>
      </c>
      <c r="X1041">
        <v>0.247312</v>
      </c>
      <c r="Y1041">
        <v>0.39130399999999999</v>
      </c>
      <c r="Z1041">
        <v>0.294595</v>
      </c>
      <c r="AA1041">
        <v>0.26461499999999999</v>
      </c>
      <c r="AB1041">
        <v>0.25795000000000001</v>
      </c>
      <c r="AC1041">
        <v>0.55920999999999998</v>
      </c>
      <c r="AD1041">
        <v>5.84615E-2</v>
      </c>
      <c r="AE1041">
        <v>3.1427999999999998</v>
      </c>
      <c r="AF1041">
        <v>0.27777800000000002</v>
      </c>
      <c r="AH1041">
        <v>-0.75406499999999999</v>
      </c>
      <c r="AI1041">
        <v>26.657900000000001</v>
      </c>
      <c r="AJ1041">
        <v>-18.668199999999999</v>
      </c>
      <c r="AK1041">
        <v>64.476399999999998</v>
      </c>
      <c r="AL1041">
        <v>-0.75406499999999999</v>
      </c>
      <c r="AM1041">
        <v>-2.4</v>
      </c>
      <c r="AN1041">
        <v>-16.588125467300401</v>
      </c>
      <c r="AO1041">
        <v>4.4342150688171298</v>
      </c>
      <c r="AP1041">
        <v>4.7952500000000002E-2</v>
      </c>
    </row>
    <row r="1042" spans="1:42" x14ac:dyDescent="0.45">
      <c r="A1042" t="s">
        <v>1255</v>
      </c>
      <c r="C1042">
        <v>75</v>
      </c>
      <c r="D1042">
        <v>300</v>
      </c>
      <c r="E1042">
        <v>262</v>
      </c>
      <c r="F1042">
        <v>55</v>
      </c>
      <c r="G1042">
        <v>37</v>
      </c>
      <c r="H1042">
        <v>11</v>
      </c>
      <c r="I1042">
        <v>1</v>
      </c>
      <c r="J1042">
        <v>6</v>
      </c>
      <c r="K1042">
        <v>24</v>
      </c>
      <c r="L1042">
        <v>31</v>
      </c>
      <c r="M1042">
        <v>32</v>
      </c>
      <c r="N1042">
        <v>0</v>
      </c>
      <c r="O1042">
        <v>96</v>
      </c>
      <c r="P1042">
        <v>3</v>
      </c>
      <c r="Q1042">
        <v>3</v>
      </c>
      <c r="R1042">
        <v>0</v>
      </c>
      <c r="S1042">
        <v>7</v>
      </c>
      <c r="T1042">
        <v>1</v>
      </c>
      <c r="U1042">
        <v>1</v>
      </c>
      <c r="V1042">
        <v>0.209924</v>
      </c>
      <c r="W1042">
        <v>0.106667</v>
      </c>
      <c r="X1042">
        <v>0.32</v>
      </c>
      <c r="Y1042">
        <v>0.33333299999999999</v>
      </c>
      <c r="Z1042">
        <v>0.3</v>
      </c>
      <c r="AA1042">
        <v>0.32824399999999998</v>
      </c>
      <c r="AB1042">
        <v>0.281252</v>
      </c>
      <c r="AC1042">
        <v>0.62824400000000002</v>
      </c>
      <c r="AD1042">
        <v>0.118321</v>
      </c>
      <c r="AE1042">
        <v>2.64466</v>
      </c>
      <c r="AF1042">
        <v>0.30061300000000002</v>
      </c>
      <c r="AH1042">
        <v>-0.77684699999999995</v>
      </c>
      <c r="AI1042">
        <v>27.304099999999998</v>
      </c>
      <c r="AJ1042">
        <v>-9.2491900000000005</v>
      </c>
      <c r="AK1042">
        <v>73.152600000000007</v>
      </c>
      <c r="AL1042">
        <v>-0.77684699999999995</v>
      </c>
      <c r="AM1042">
        <v>-4.5</v>
      </c>
      <c r="AN1042">
        <v>-10.754823744296999</v>
      </c>
      <c r="AO1042">
        <v>1.01146364212036</v>
      </c>
      <c r="AP1042">
        <v>4.7638800000000002E-2</v>
      </c>
    </row>
    <row r="1043" spans="1:42" x14ac:dyDescent="0.45">
      <c r="A1043" t="s">
        <v>1256</v>
      </c>
      <c r="B1043" t="s">
        <v>184</v>
      </c>
      <c r="C1043">
        <v>91</v>
      </c>
      <c r="D1043">
        <v>318</v>
      </c>
      <c r="E1043">
        <v>271</v>
      </c>
      <c r="F1043">
        <v>63</v>
      </c>
      <c r="G1043">
        <v>51</v>
      </c>
      <c r="H1043">
        <v>9</v>
      </c>
      <c r="I1043">
        <v>2</v>
      </c>
      <c r="J1043">
        <v>1</v>
      </c>
      <c r="K1043">
        <v>49</v>
      </c>
      <c r="L1043">
        <v>38</v>
      </c>
      <c r="M1043">
        <v>20</v>
      </c>
      <c r="N1043">
        <v>0</v>
      </c>
      <c r="O1043">
        <v>77</v>
      </c>
      <c r="P1043">
        <v>22</v>
      </c>
      <c r="Q1043">
        <v>1</v>
      </c>
      <c r="R1043">
        <v>4</v>
      </c>
      <c r="S1043">
        <v>0</v>
      </c>
      <c r="T1043">
        <v>25</v>
      </c>
      <c r="U1043">
        <v>5</v>
      </c>
      <c r="V1043">
        <v>0.23247200000000001</v>
      </c>
      <c r="W1043">
        <v>6.2893099999999993E-2</v>
      </c>
      <c r="X1043">
        <v>0.24213799999999999</v>
      </c>
      <c r="Y1043">
        <v>0.25974000000000003</v>
      </c>
      <c r="Z1043">
        <v>0.334395</v>
      </c>
      <c r="AA1043">
        <v>0.29151300000000002</v>
      </c>
      <c r="AB1043">
        <v>0.29055799999999998</v>
      </c>
      <c r="AC1043">
        <v>0.62590800000000002</v>
      </c>
      <c r="AD1043">
        <v>5.9040599999999999E-2</v>
      </c>
      <c r="AE1043">
        <v>8.0154599999999991</v>
      </c>
      <c r="AF1043">
        <v>0.31958799999999998</v>
      </c>
      <c r="AH1043">
        <v>2.1730299999999998</v>
      </c>
      <c r="AI1043">
        <v>31.4</v>
      </c>
      <c r="AJ1043">
        <v>-7.3464099999999997</v>
      </c>
      <c r="AK1043">
        <v>64.969099999999997</v>
      </c>
      <c r="AL1043">
        <v>2.1730299999999998</v>
      </c>
      <c r="AM1043">
        <v>0.1</v>
      </c>
      <c r="AN1043">
        <v>-11.627549409866299</v>
      </c>
      <c r="AO1043">
        <v>1.2684303298592501</v>
      </c>
      <c r="AP1043">
        <v>4.73902E-2</v>
      </c>
    </row>
    <row r="1044" spans="1:42" x14ac:dyDescent="0.45">
      <c r="A1044" t="s">
        <v>1257</v>
      </c>
      <c r="B1044" t="s">
        <v>104</v>
      </c>
      <c r="C1044">
        <v>75</v>
      </c>
      <c r="D1044">
        <v>336</v>
      </c>
      <c r="E1044">
        <v>306</v>
      </c>
      <c r="F1044">
        <v>71</v>
      </c>
      <c r="G1044">
        <v>50</v>
      </c>
      <c r="H1044">
        <v>14</v>
      </c>
      <c r="I1044">
        <v>2</v>
      </c>
      <c r="J1044">
        <v>5</v>
      </c>
      <c r="K1044">
        <v>43</v>
      </c>
      <c r="L1044">
        <v>36</v>
      </c>
      <c r="M1044">
        <v>25</v>
      </c>
      <c r="N1044">
        <v>0</v>
      </c>
      <c r="O1044">
        <v>98</v>
      </c>
      <c r="P1044">
        <v>3</v>
      </c>
      <c r="Q1044">
        <v>2</v>
      </c>
      <c r="R1044">
        <v>0</v>
      </c>
      <c r="S1044">
        <v>4</v>
      </c>
      <c r="T1044">
        <v>12</v>
      </c>
      <c r="U1044">
        <v>3</v>
      </c>
      <c r="V1044">
        <v>0.23202600000000001</v>
      </c>
      <c r="W1044">
        <v>7.4404799999999993E-2</v>
      </c>
      <c r="X1044">
        <v>0.29166700000000001</v>
      </c>
      <c r="Y1044">
        <v>0.255102</v>
      </c>
      <c r="Z1044">
        <v>0.29464299999999999</v>
      </c>
      <c r="AA1044">
        <v>0.33986899999999998</v>
      </c>
      <c r="AB1044">
        <v>0.28057500000000002</v>
      </c>
      <c r="AC1044">
        <v>0.63451199999999996</v>
      </c>
      <c r="AD1044">
        <v>0.10784299999999999</v>
      </c>
      <c r="AE1044">
        <v>6.4473000000000003</v>
      </c>
      <c r="AF1044">
        <v>0.32195099999999999</v>
      </c>
      <c r="AH1044">
        <v>0.53276599999999996</v>
      </c>
      <c r="AI1044">
        <v>30.3917</v>
      </c>
      <c r="AJ1044">
        <v>-10.5479</v>
      </c>
      <c r="AK1044">
        <v>80.096500000000006</v>
      </c>
      <c r="AL1044">
        <v>0.53276599999999996</v>
      </c>
      <c r="AM1044">
        <v>-4.7</v>
      </c>
      <c r="AN1044">
        <v>-7.48036009073257</v>
      </c>
      <c r="AO1044">
        <v>-3.46543192863464</v>
      </c>
      <c r="AP1044">
        <v>4.6496200000000001E-2</v>
      </c>
    </row>
    <row r="1045" spans="1:42" x14ac:dyDescent="0.45">
      <c r="A1045" t="s">
        <v>1258</v>
      </c>
      <c r="B1045" t="s">
        <v>61</v>
      </c>
      <c r="C1045">
        <v>30</v>
      </c>
      <c r="D1045">
        <v>104</v>
      </c>
      <c r="E1045">
        <v>89</v>
      </c>
      <c r="F1045">
        <v>19</v>
      </c>
      <c r="G1045">
        <v>15</v>
      </c>
      <c r="H1045">
        <v>3</v>
      </c>
      <c r="I1045">
        <v>0</v>
      </c>
      <c r="J1045">
        <v>1</v>
      </c>
      <c r="K1045">
        <v>10</v>
      </c>
      <c r="L1045">
        <v>11</v>
      </c>
      <c r="M1045">
        <v>9</v>
      </c>
      <c r="N1045">
        <v>0</v>
      </c>
      <c r="O1045">
        <v>23</v>
      </c>
      <c r="P1045">
        <v>6</v>
      </c>
      <c r="Q1045">
        <v>0</v>
      </c>
      <c r="R1045">
        <v>0</v>
      </c>
      <c r="S1045">
        <v>2</v>
      </c>
      <c r="T1045">
        <v>0</v>
      </c>
      <c r="U1045">
        <v>1</v>
      </c>
      <c r="V1045">
        <v>0.21348300000000001</v>
      </c>
      <c r="W1045">
        <v>8.6538500000000004E-2</v>
      </c>
      <c r="X1045">
        <v>0.22115399999999999</v>
      </c>
      <c r="Y1045">
        <v>0.39130399999999999</v>
      </c>
      <c r="Z1045">
        <v>0.32692300000000002</v>
      </c>
      <c r="AA1045">
        <v>0.28089900000000001</v>
      </c>
      <c r="AB1045">
        <v>0.28454400000000002</v>
      </c>
      <c r="AC1045">
        <v>0.60782199999999997</v>
      </c>
      <c r="AD1045">
        <v>6.7415699999999995E-2</v>
      </c>
      <c r="AE1045">
        <v>2.1873499999999999</v>
      </c>
      <c r="AF1045">
        <v>0.27692299999999997</v>
      </c>
      <c r="AH1045">
        <v>-0.65323200000000003</v>
      </c>
      <c r="AI1045">
        <v>9.7497600000000002</v>
      </c>
      <c r="AJ1045">
        <v>-2.92204</v>
      </c>
      <c r="AK1045">
        <v>76.851399999999998</v>
      </c>
      <c r="AL1045">
        <v>-0.65323200000000003</v>
      </c>
      <c r="AM1045">
        <v>-1.4</v>
      </c>
      <c r="AN1045">
        <v>-3.63570797443389</v>
      </c>
      <c r="AO1045">
        <v>0.51064085960388095</v>
      </c>
      <c r="AP1045">
        <v>4.1706500000000001E-2</v>
      </c>
    </row>
    <row r="1046" spans="1:42" x14ac:dyDescent="0.45">
      <c r="A1046" t="s">
        <v>1259</v>
      </c>
      <c r="B1046" t="s">
        <v>141</v>
      </c>
      <c r="C1046">
        <v>108</v>
      </c>
      <c r="D1046">
        <v>391</v>
      </c>
      <c r="E1046">
        <v>343</v>
      </c>
      <c r="F1046">
        <v>82</v>
      </c>
      <c r="G1046">
        <v>57</v>
      </c>
      <c r="H1046">
        <v>17</v>
      </c>
      <c r="I1046">
        <v>2</v>
      </c>
      <c r="J1046">
        <v>6</v>
      </c>
      <c r="K1046">
        <v>40</v>
      </c>
      <c r="L1046">
        <v>43</v>
      </c>
      <c r="M1046">
        <v>40</v>
      </c>
      <c r="N1046">
        <v>1</v>
      </c>
      <c r="O1046">
        <v>97</v>
      </c>
      <c r="P1046">
        <v>5</v>
      </c>
      <c r="Q1046">
        <v>2</v>
      </c>
      <c r="R1046">
        <v>1</v>
      </c>
      <c r="S1046">
        <v>6</v>
      </c>
      <c r="T1046">
        <v>5</v>
      </c>
      <c r="U1046">
        <v>0</v>
      </c>
      <c r="V1046">
        <v>0.239067</v>
      </c>
      <c r="W1046">
        <v>0.102302</v>
      </c>
      <c r="X1046">
        <v>0.248082</v>
      </c>
      <c r="Y1046">
        <v>0.41237099999999999</v>
      </c>
      <c r="Z1046">
        <v>0.32564100000000001</v>
      </c>
      <c r="AA1046">
        <v>0.35276999999999997</v>
      </c>
      <c r="AB1046">
        <v>0.30175099999999999</v>
      </c>
      <c r="AC1046">
        <v>0.67841099999999999</v>
      </c>
      <c r="AD1046">
        <v>0.113703</v>
      </c>
      <c r="AE1046">
        <v>4.9046700000000003</v>
      </c>
      <c r="AF1046">
        <v>0.31405</v>
      </c>
      <c r="AH1046">
        <v>0.22178300000000001</v>
      </c>
      <c r="AI1046">
        <v>42.242899999999999</v>
      </c>
      <c r="AJ1046">
        <v>-5.3982200000000002</v>
      </c>
      <c r="AK1046">
        <v>89.759</v>
      </c>
      <c r="AL1046">
        <v>0.22178300000000001</v>
      </c>
      <c r="AM1046">
        <v>-1</v>
      </c>
      <c r="AN1046">
        <v>-4.7388435900211299</v>
      </c>
      <c r="AO1046">
        <v>-8.1832747459411603</v>
      </c>
      <c r="AP1046">
        <v>3.9825100000000002E-2</v>
      </c>
    </row>
    <row r="1047" spans="1:42" x14ac:dyDescent="0.45">
      <c r="A1047" t="s">
        <v>1260</v>
      </c>
      <c r="B1047" t="s">
        <v>141</v>
      </c>
      <c r="C1047">
        <v>75</v>
      </c>
      <c r="D1047">
        <v>284</v>
      </c>
      <c r="E1047">
        <v>249</v>
      </c>
      <c r="F1047">
        <v>53</v>
      </c>
      <c r="G1047">
        <v>39</v>
      </c>
      <c r="H1047">
        <v>10</v>
      </c>
      <c r="I1047">
        <v>1</v>
      </c>
      <c r="J1047">
        <v>3</v>
      </c>
      <c r="K1047">
        <v>28</v>
      </c>
      <c r="L1047">
        <v>25</v>
      </c>
      <c r="M1047">
        <v>21</v>
      </c>
      <c r="N1047">
        <v>0</v>
      </c>
      <c r="O1047">
        <v>72</v>
      </c>
      <c r="P1047">
        <v>4</v>
      </c>
      <c r="Q1047">
        <v>2</v>
      </c>
      <c r="R1047">
        <v>8</v>
      </c>
      <c r="S1047">
        <v>5</v>
      </c>
      <c r="T1047">
        <v>1</v>
      </c>
      <c r="U1047">
        <v>2</v>
      </c>
      <c r="V1047">
        <v>0.21285100000000001</v>
      </c>
      <c r="W1047">
        <v>7.3943700000000001E-2</v>
      </c>
      <c r="X1047">
        <v>0.253521</v>
      </c>
      <c r="Y1047">
        <v>0.29166700000000001</v>
      </c>
      <c r="Z1047">
        <v>0.282609</v>
      </c>
      <c r="AA1047">
        <v>0.29718899999999998</v>
      </c>
      <c r="AB1047">
        <v>0.26070900000000002</v>
      </c>
      <c r="AC1047">
        <v>0.57979700000000001</v>
      </c>
      <c r="AD1047">
        <v>8.4337300000000004E-2</v>
      </c>
      <c r="AE1047">
        <v>3.1242999999999999</v>
      </c>
      <c r="AF1047">
        <v>0.28409099999999998</v>
      </c>
      <c r="AH1047">
        <v>-1.1372800000000001</v>
      </c>
      <c r="AI1047">
        <v>21.002500000000001</v>
      </c>
      <c r="AJ1047">
        <v>-13.6012</v>
      </c>
      <c r="AK1047">
        <v>62.245199999999997</v>
      </c>
      <c r="AL1047">
        <v>-1.1372800000000001</v>
      </c>
      <c r="AM1047">
        <v>4.0999999999999996</v>
      </c>
      <c r="AN1047">
        <v>-14.420674085617</v>
      </c>
      <c r="AO1047">
        <v>5.14350378513336</v>
      </c>
      <c r="AP1047">
        <v>3.97676E-2</v>
      </c>
    </row>
    <row r="1048" spans="1:42" x14ac:dyDescent="0.45">
      <c r="A1048" t="s">
        <v>1261</v>
      </c>
      <c r="B1048" t="s">
        <v>38</v>
      </c>
      <c r="C1048">
        <v>95</v>
      </c>
      <c r="D1048">
        <v>401</v>
      </c>
      <c r="E1048">
        <v>363</v>
      </c>
      <c r="F1048">
        <v>87</v>
      </c>
      <c r="G1048">
        <v>59</v>
      </c>
      <c r="H1048">
        <v>18</v>
      </c>
      <c r="I1048">
        <v>4</v>
      </c>
      <c r="J1048">
        <v>6</v>
      </c>
      <c r="K1048">
        <v>42</v>
      </c>
      <c r="L1048">
        <v>44</v>
      </c>
      <c r="M1048">
        <v>28</v>
      </c>
      <c r="N1048">
        <v>0</v>
      </c>
      <c r="O1048">
        <v>98</v>
      </c>
      <c r="P1048">
        <v>5</v>
      </c>
      <c r="Q1048">
        <v>4</v>
      </c>
      <c r="R1048">
        <v>1</v>
      </c>
      <c r="S1048">
        <v>7</v>
      </c>
      <c r="T1048">
        <v>12</v>
      </c>
      <c r="U1048">
        <v>6</v>
      </c>
      <c r="V1048">
        <v>0.23966899999999999</v>
      </c>
      <c r="W1048">
        <v>6.9825399999999996E-2</v>
      </c>
      <c r="X1048">
        <v>0.244389</v>
      </c>
      <c r="Y1048">
        <v>0.28571400000000002</v>
      </c>
      <c r="Z1048">
        <v>0.3</v>
      </c>
      <c r="AA1048">
        <v>0.36088199999999998</v>
      </c>
      <c r="AB1048">
        <v>0.289682</v>
      </c>
      <c r="AC1048">
        <v>0.66088199999999997</v>
      </c>
      <c r="AD1048">
        <v>0.121212</v>
      </c>
      <c r="AE1048">
        <v>5.9014600000000002</v>
      </c>
      <c r="AF1048">
        <v>0.30798500000000001</v>
      </c>
      <c r="AH1048">
        <v>-0.84133999999999998</v>
      </c>
      <c r="AI1048">
        <v>39.303800000000003</v>
      </c>
      <c r="AJ1048">
        <v>-9.5556699999999992</v>
      </c>
      <c r="AK1048">
        <v>78.803799999999995</v>
      </c>
      <c r="AL1048">
        <v>-0.84133999999999998</v>
      </c>
      <c r="AM1048">
        <v>-3.4</v>
      </c>
      <c r="AN1048">
        <v>-11.371157169342</v>
      </c>
      <c r="AO1048">
        <v>-1.92660212516784</v>
      </c>
      <c r="AP1048">
        <v>3.6341199999999997E-2</v>
      </c>
    </row>
    <row r="1049" spans="1:42" x14ac:dyDescent="0.45">
      <c r="A1049" t="s">
        <v>1262</v>
      </c>
      <c r="B1049" t="s">
        <v>25</v>
      </c>
      <c r="C1049">
        <v>89</v>
      </c>
      <c r="D1049">
        <v>352</v>
      </c>
      <c r="E1049">
        <v>310</v>
      </c>
      <c r="F1049">
        <v>61</v>
      </c>
      <c r="G1049">
        <v>39</v>
      </c>
      <c r="H1049">
        <v>12</v>
      </c>
      <c r="I1049">
        <v>1</v>
      </c>
      <c r="J1049">
        <v>9</v>
      </c>
      <c r="K1049">
        <v>42</v>
      </c>
      <c r="L1049">
        <v>38</v>
      </c>
      <c r="M1049">
        <v>33</v>
      </c>
      <c r="N1049">
        <v>0</v>
      </c>
      <c r="O1049">
        <v>110</v>
      </c>
      <c r="P1049">
        <v>6</v>
      </c>
      <c r="Q1049">
        <v>3</v>
      </c>
      <c r="R1049">
        <v>0</v>
      </c>
      <c r="S1049">
        <v>4</v>
      </c>
      <c r="T1049">
        <v>11</v>
      </c>
      <c r="U1049">
        <v>3</v>
      </c>
      <c r="V1049">
        <v>0.196774</v>
      </c>
      <c r="W1049">
        <v>9.375E-2</v>
      </c>
      <c r="X1049">
        <v>0.3125</v>
      </c>
      <c r="Y1049">
        <v>0.3</v>
      </c>
      <c r="Z1049">
        <v>0.28409099999999998</v>
      </c>
      <c r="AA1049">
        <v>0.32903199999999999</v>
      </c>
      <c r="AB1049">
        <v>0.27349600000000002</v>
      </c>
      <c r="AC1049">
        <v>0.61312299999999997</v>
      </c>
      <c r="AD1049">
        <v>0.13225799999999999</v>
      </c>
      <c r="AE1049">
        <v>5.6498900000000001</v>
      </c>
      <c r="AF1049">
        <v>0.26804099999999997</v>
      </c>
      <c r="AH1049">
        <v>0.33276600000000001</v>
      </c>
      <c r="AI1049">
        <v>29.769400000000001</v>
      </c>
      <c r="AJ1049">
        <v>-13.1197</v>
      </c>
      <c r="AK1049">
        <v>72.674999999999997</v>
      </c>
      <c r="AL1049">
        <v>0.33276600000000001</v>
      </c>
      <c r="AM1049">
        <v>-4.3</v>
      </c>
      <c r="AN1049">
        <v>-11.192101746797499</v>
      </c>
      <c r="AO1049">
        <v>-0.41992974281311002</v>
      </c>
      <c r="AP1049">
        <v>3.4250200000000001E-2</v>
      </c>
    </row>
    <row r="1050" spans="1:42" x14ac:dyDescent="0.45">
      <c r="A1050" t="s">
        <v>1263</v>
      </c>
      <c r="B1050" t="s">
        <v>23</v>
      </c>
      <c r="C1050">
        <v>116</v>
      </c>
      <c r="D1050">
        <v>389</v>
      </c>
      <c r="E1050">
        <v>352</v>
      </c>
      <c r="F1050">
        <v>82</v>
      </c>
      <c r="G1050">
        <v>59</v>
      </c>
      <c r="H1050">
        <v>14</v>
      </c>
      <c r="I1050">
        <v>2</v>
      </c>
      <c r="J1050">
        <v>7</v>
      </c>
      <c r="K1050">
        <v>49</v>
      </c>
      <c r="L1050">
        <v>41</v>
      </c>
      <c r="M1050">
        <v>31</v>
      </c>
      <c r="N1050">
        <v>1</v>
      </c>
      <c r="O1050">
        <v>103</v>
      </c>
      <c r="P1050">
        <v>3</v>
      </c>
      <c r="Q1050">
        <v>3</v>
      </c>
      <c r="R1050">
        <v>0</v>
      </c>
      <c r="S1050">
        <v>7</v>
      </c>
      <c r="T1050">
        <v>19</v>
      </c>
      <c r="U1050">
        <v>5</v>
      </c>
      <c r="V1050">
        <v>0.232955</v>
      </c>
      <c r="W1050">
        <v>7.9691499999999998E-2</v>
      </c>
      <c r="X1050">
        <v>0.26478200000000002</v>
      </c>
      <c r="Y1050">
        <v>0.30097099999999999</v>
      </c>
      <c r="Z1050">
        <v>0.29820099999999999</v>
      </c>
      <c r="AA1050">
        <v>0.34375</v>
      </c>
      <c r="AB1050">
        <v>0.28274199999999999</v>
      </c>
      <c r="AC1050">
        <v>0.64195000000000002</v>
      </c>
      <c r="AD1050">
        <v>0.110795</v>
      </c>
      <c r="AE1050">
        <v>6.6153199999999996</v>
      </c>
      <c r="AF1050">
        <v>0.30612200000000001</v>
      </c>
      <c r="AH1050">
        <v>0.980738</v>
      </c>
      <c r="AI1050">
        <v>35.885599999999997</v>
      </c>
      <c r="AJ1050">
        <v>-11.511799999999999</v>
      </c>
      <c r="AK1050">
        <v>73.266999999999996</v>
      </c>
      <c r="AL1050">
        <v>0.980738</v>
      </c>
      <c r="AM1050">
        <v>-5.3</v>
      </c>
      <c r="AN1050">
        <v>-11.902211368083901</v>
      </c>
      <c r="AO1050">
        <v>-1.0120811462402299</v>
      </c>
      <c r="AP1050">
        <v>3.3810699999999999E-2</v>
      </c>
    </row>
    <row r="1051" spans="1:42" x14ac:dyDescent="0.45">
      <c r="A1051" t="s">
        <v>1264</v>
      </c>
      <c r="C1051">
        <v>98</v>
      </c>
      <c r="D1051">
        <v>379</v>
      </c>
      <c r="E1051">
        <v>325</v>
      </c>
      <c r="F1051">
        <v>67</v>
      </c>
      <c r="G1051">
        <v>53</v>
      </c>
      <c r="H1051">
        <v>11</v>
      </c>
      <c r="I1051">
        <v>1</v>
      </c>
      <c r="J1051">
        <v>2</v>
      </c>
      <c r="K1051">
        <v>40</v>
      </c>
      <c r="L1051">
        <v>27</v>
      </c>
      <c r="M1051">
        <v>46</v>
      </c>
      <c r="N1051">
        <v>0</v>
      </c>
      <c r="O1051">
        <v>106</v>
      </c>
      <c r="P1051">
        <v>3</v>
      </c>
      <c r="Q1051">
        <v>1</v>
      </c>
      <c r="R1051">
        <v>4</v>
      </c>
      <c r="S1051">
        <v>4</v>
      </c>
      <c r="T1051">
        <v>16</v>
      </c>
      <c r="U1051">
        <v>6</v>
      </c>
      <c r="V1051">
        <v>0.206154</v>
      </c>
      <c r="W1051">
        <v>0.12137199999999999</v>
      </c>
      <c r="X1051">
        <v>0.27968300000000001</v>
      </c>
      <c r="Y1051">
        <v>0.43396200000000001</v>
      </c>
      <c r="Z1051">
        <v>0.30933300000000002</v>
      </c>
      <c r="AA1051">
        <v>0.26461499999999999</v>
      </c>
      <c r="AB1051">
        <v>0.26726</v>
      </c>
      <c r="AC1051">
        <v>0.57394900000000004</v>
      </c>
      <c r="AD1051">
        <v>5.84615E-2</v>
      </c>
      <c r="AE1051">
        <v>5.3346499999999999</v>
      </c>
      <c r="AF1051">
        <v>0.29816500000000001</v>
      </c>
      <c r="AH1051">
        <v>-0.118391</v>
      </c>
      <c r="AI1051">
        <v>30.0899</v>
      </c>
      <c r="AJ1051">
        <v>-16.088999999999999</v>
      </c>
      <c r="AK1051">
        <v>70.572199999999995</v>
      </c>
      <c r="AL1051">
        <v>-0.118391</v>
      </c>
      <c r="AM1051">
        <v>5.0999999999999996</v>
      </c>
      <c r="AN1051">
        <v>-13.482186101377</v>
      </c>
      <c r="AO1051">
        <v>0.92231035232543901</v>
      </c>
      <c r="AP1051">
        <v>3.1178600000000001E-2</v>
      </c>
    </row>
    <row r="1052" spans="1:42" x14ac:dyDescent="0.45">
      <c r="A1052" t="s">
        <v>1265</v>
      </c>
      <c r="B1052" t="s">
        <v>58</v>
      </c>
      <c r="C1052">
        <v>73</v>
      </c>
      <c r="D1052">
        <v>265</v>
      </c>
      <c r="E1052">
        <v>229</v>
      </c>
      <c r="F1052">
        <v>44</v>
      </c>
      <c r="G1052">
        <v>34</v>
      </c>
      <c r="H1052">
        <v>8</v>
      </c>
      <c r="I1052">
        <v>0</v>
      </c>
      <c r="J1052">
        <v>2</v>
      </c>
      <c r="K1052">
        <v>23</v>
      </c>
      <c r="L1052">
        <v>26</v>
      </c>
      <c r="M1052">
        <v>23</v>
      </c>
      <c r="N1052">
        <v>0</v>
      </c>
      <c r="O1052">
        <v>76</v>
      </c>
      <c r="P1052">
        <v>11</v>
      </c>
      <c r="Q1052">
        <v>1</v>
      </c>
      <c r="R1052">
        <v>1</v>
      </c>
      <c r="S1052">
        <v>8</v>
      </c>
      <c r="T1052">
        <v>1</v>
      </c>
      <c r="U1052">
        <v>1</v>
      </c>
      <c r="V1052">
        <v>0.19214000000000001</v>
      </c>
      <c r="W1052">
        <v>8.6792499999999995E-2</v>
      </c>
      <c r="X1052">
        <v>0.28679199999999999</v>
      </c>
      <c r="Y1052">
        <v>0.30263200000000001</v>
      </c>
      <c r="Z1052">
        <v>0.29545500000000002</v>
      </c>
      <c r="AA1052">
        <v>0.25327499999999997</v>
      </c>
      <c r="AB1052">
        <v>0.25741000000000003</v>
      </c>
      <c r="AC1052">
        <v>0.54873000000000005</v>
      </c>
      <c r="AD1052">
        <v>6.1135399999999999E-2</v>
      </c>
      <c r="AE1052">
        <v>2.3463599999999998</v>
      </c>
      <c r="AF1052">
        <v>0.27631600000000001</v>
      </c>
      <c r="AH1052">
        <v>-0.74602599999999997</v>
      </c>
      <c r="AI1052">
        <v>18.871500000000001</v>
      </c>
      <c r="AJ1052">
        <v>-13.417299999999999</v>
      </c>
      <c r="AK1052">
        <v>60.859699999999997</v>
      </c>
      <c r="AL1052">
        <v>-0.74602599999999997</v>
      </c>
      <c r="AM1052">
        <v>-0.4</v>
      </c>
      <c r="AN1052">
        <v>-13.174061238765701</v>
      </c>
      <c r="AO1052">
        <v>4.4684596955776197</v>
      </c>
      <c r="AP1052">
        <v>2.9415699999999999E-2</v>
      </c>
    </row>
    <row r="1053" spans="1:42" x14ac:dyDescent="0.45">
      <c r="A1053" t="s">
        <v>1266</v>
      </c>
      <c r="C1053">
        <v>45</v>
      </c>
      <c r="D1053">
        <v>144</v>
      </c>
      <c r="E1053">
        <v>131</v>
      </c>
      <c r="F1053">
        <v>28</v>
      </c>
      <c r="G1053">
        <v>16</v>
      </c>
      <c r="H1053">
        <v>7</v>
      </c>
      <c r="I1053">
        <v>0</v>
      </c>
      <c r="J1053">
        <v>5</v>
      </c>
      <c r="K1053">
        <v>18</v>
      </c>
      <c r="L1053">
        <v>19</v>
      </c>
      <c r="M1053">
        <v>8</v>
      </c>
      <c r="N1053">
        <v>0</v>
      </c>
      <c r="O1053">
        <v>42</v>
      </c>
      <c r="P1053">
        <v>4</v>
      </c>
      <c r="Q1053">
        <v>1</v>
      </c>
      <c r="R1053">
        <v>0</v>
      </c>
      <c r="S1053">
        <v>2</v>
      </c>
      <c r="T1053">
        <v>3</v>
      </c>
      <c r="U1053">
        <v>2</v>
      </c>
      <c r="V1053">
        <v>0.21374000000000001</v>
      </c>
      <c r="W1053">
        <v>5.5555599999999997E-2</v>
      </c>
      <c r="X1053">
        <v>0.29166700000000001</v>
      </c>
      <c r="Y1053">
        <v>0.19047600000000001</v>
      </c>
      <c r="Z1053">
        <v>0.27777800000000002</v>
      </c>
      <c r="AA1053">
        <v>0.38167899999999999</v>
      </c>
      <c r="AB1053">
        <v>0.286935</v>
      </c>
      <c r="AC1053">
        <v>0.65945699999999996</v>
      </c>
      <c r="AD1053">
        <v>0.167939</v>
      </c>
      <c r="AE1053">
        <v>4.4105299999999996</v>
      </c>
      <c r="AF1053">
        <v>0.270588</v>
      </c>
      <c r="AH1053">
        <v>-0.45989999999999998</v>
      </c>
      <c r="AI1053">
        <v>13.785600000000001</v>
      </c>
      <c r="AJ1053">
        <v>-3.75996</v>
      </c>
      <c r="AK1053">
        <v>81.989800000000002</v>
      </c>
      <c r="AL1053">
        <v>-0.45989999999999998</v>
      </c>
      <c r="AM1053">
        <v>-1.6</v>
      </c>
      <c r="AN1053">
        <v>-3.56742060184478</v>
      </c>
      <c r="AO1053">
        <v>-1.0708994865417401</v>
      </c>
      <c r="AP1053">
        <v>2.51854E-2</v>
      </c>
    </row>
    <row r="1054" spans="1:42" x14ac:dyDescent="0.45">
      <c r="A1054" t="s">
        <v>1267</v>
      </c>
      <c r="C1054">
        <v>108</v>
      </c>
      <c r="D1054">
        <v>429</v>
      </c>
      <c r="E1054">
        <v>393</v>
      </c>
      <c r="F1054">
        <v>92</v>
      </c>
      <c r="G1054">
        <v>65</v>
      </c>
      <c r="H1054">
        <v>18</v>
      </c>
      <c r="I1054">
        <v>2</v>
      </c>
      <c r="J1054">
        <v>7</v>
      </c>
      <c r="K1054">
        <v>47</v>
      </c>
      <c r="L1054">
        <v>45</v>
      </c>
      <c r="M1054">
        <v>30</v>
      </c>
      <c r="N1054">
        <v>0</v>
      </c>
      <c r="O1054">
        <v>118</v>
      </c>
      <c r="P1054">
        <v>3</v>
      </c>
      <c r="Q1054">
        <v>2</v>
      </c>
      <c r="R1054">
        <v>1</v>
      </c>
      <c r="S1054">
        <v>17</v>
      </c>
      <c r="T1054">
        <v>2</v>
      </c>
      <c r="U1054">
        <v>1</v>
      </c>
      <c r="V1054">
        <v>0.234097</v>
      </c>
      <c r="W1054">
        <v>6.9930099999999995E-2</v>
      </c>
      <c r="X1054">
        <v>0.27505800000000002</v>
      </c>
      <c r="Y1054">
        <v>0.25423699999999999</v>
      </c>
      <c r="Z1054">
        <v>0.29205599999999998</v>
      </c>
      <c r="AA1054">
        <v>0.34351100000000001</v>
      </c>
      <c r="AB1054">
        <v>0.28031299999999998</v>
      </c>
      <c r="AC1054">
        <v>0.63556800000000002</v>
      </c>
      <c r="AD1054">
        <v>0.109415</v>
      </c>
      <c r="AE1054">
        <v>3.77258</v>
      </c>
      <c r="AF1054">
        <v>0.31481500000000001</v>
      </c>
      <c r="AH1054">
        <v>-0.77717999999999998</v>
      </c>
      <c r="AI1054">
        <v>38.7104</v>
      </c>
      <c r="AJ1054">
        <v>-13.5608</v>
      </c>
      <c r="AK1054">
        <v>72.921199999999999</v>
      </c>
      <c r="AL1054">
        <v>-0.77717999999999998</v>
      </c>
      <c r="AM1054">
        <v>-1.2</v>
      </c>
      <c r="AN1054">
        <v>-14.696520268917</v>
      </c>
      <c r="AO1054">
        <v>0.37627863883972101</v>
      </c>
      <c r="AP1054">
        <v>2.49821E-2</v>
      </c>
    </row>
    <row r="1055" spans="1:42" x14ac:dyDescent="0.45">
      <c r="A1055" t="s">
        <v>1268</v>
      </c>
      <c r="C1055">
        <v>93</v>
      </c>
      <c r="D1055">
        <v>331</v>
      </c>
      <c r="E1055">
        <v>300</v>
      </c>
      <c r="F1055">
        <v>69</v>
      </c>
      <c r="G1055">
        <v>44</v>
      </c>
      <c r="H1055">
        <v>15</v>
      </c>
      <c r="I1055">
        <v>0</v>
      </c>
      <c r="J1055">
        <v>10</v>
      </c>
      <c r="K1055">
        <v>33</v>
      </c>
      <c r="L1055">
        <v>36</v>
      </c>
      <c r="M1055">
        <v>22</v>
      </c>
      <c r="N1055">
        <v>1</v>
      </c>
      <c r="O1055">
        <v>79</v>
      </c>
      <c r="P1055">
        <v>4</v>
      </c>
      <c r="Q1055">
        <v>5</v>
      </c>
      <c r="R1055">
        <v>0</v>
      </c>
      <c r="S1055">
        <v>9</v>
      </c>
      <c r="T1055">
        <v>1</v>
      </c>
      <c r="U1055">
        <v>1</v>
      </c>
      <c r="V1055">
        <v>0.23</v>
      </c>
      <c r="W1055">
        <v>6.6465300000000005E-2</v>
      </c>
      <c r="X1055">
        <v>0.23867099999999999</v>
      </c>
      <c r="Y1055">
        <v>0.27848099999999998</v>
      </c>
      <c r="Z1055">
        <v>0.28700900000000001</v>
      </c>
      <c r="AA1055">
        <v>0.38</v>
      </c>
      <c r="AB1055">
        <v>0.28802100000000003</v>
      </c>
      <c r="AC1055">
        <v>0.66700899999999996</v>
      </c>
      <c r="AD1055">
        <v>0.15</v>
      </c>
      <c r="AE1055">
        <v>2.0361099999999999</v>
      </c>
      <c r="AF1055">
        <v>0.273148</v>
      </c>
      <c r="AH1055">
        <v>-0.75373199999999996</v>
      </c>
      <c r="AI1055">
        <v>31.9863</v>
      </c>
      <c r="AJ1055">
        <v>-8.3441100000000006</v>
      </c>
      <c r="AK1055">
        <v>79.680000000000007</v>
      </c>
      <c r="AL1055">
        <v>-0.75373199999999996</v>
      </c>
      <c r="AM1055">
        <v>-3.4</v>
      </c>
      <c r="AN1055">
        <v>-8.8128069043159396</v>
      </c>
      <c r="AO1055">
        <v>-2.18380379676818</v>
      </c>
      <c r="AP1055">
        <v>2.4494499999999999E-2</v>
      </c>
    </row>
    <row r="1056" spans="1:42" x14ac:dyDescent="0.45">
      <c r="A1056" t="s">
        <v>1269</v>
      </c>
      <c r="C1056">
        <v>69</v>
      </c>
      <c r="D1056">
        <v>272</v>
      </c>
      <c r="E1056">
        <v>252</v>
      </c>
      <c r="F1056">
        <v>55</v>
      </c>
      <c r="G1056">
        <v>33</v>
      </c>
      <c r="H1056">
        <v>14</v>
      </c>
      <c r="I1056">
        <v>0</v>
      </c>
      <c r="J1056">
        <v>8</v>
      </c>
      <c r="K1056">
        <v>29</v>
      </c>
      <c r="L1056">
        <v>35</v>
      </c>
      <c r="M1056">
        <v>15</v>
      </c>
      <c r="N1056">
        <v>0</v>
      </c>
      <c r="O1056">
        <v>89</v>
      </c>
      <c r="P1056">
        <v>2</v>
      </c>
      <c r="Q1056">
        <v>2</v>
      </c>
      <c r="R1056">
        <v>1</v>
      </c>
      <c r="S1056">
        <v>5</v>
      </c>
      <c r="T1056">
        <v>6</v>
      </c>
      <c r="U1056">
        <v>1</v>
      </c>
      <c r="V1056">
        <v>0.218254</v>
      </c>
      <c r="W1056">
        <v>5.5147099999999998E-2</v>
      </c>
      <c r="X1056">
        <v>0.327206</v>
      </c>
      <c r="Y1056">
        <v>0.16853899999999999</v>
      </c>
      <c r="Z1056">
        <v>0.265683</v>
      </c>
      <c r="AA1056">
        <v>0.36904799999999999</v>
      </c>
      <c r="AB1056">
        <v>0.27475899999999998</v>
      </c>
      <c r="AC1056">
        <v>0.63473000000000002</v>
      </c>
      <c r="AD1056">
        <v>0.15079400000000001</v>
      </c>
      <c r="AE1056">
        <v>4.4730999999999996</v>
      </c>
      <c r="AF1056">
        <v>0.29936299999999999</v>
      </c>
      <c r="AH1056">
        <v>0.39266600000000002</v>
      </c>
      <c r="AI1056">
        <v>23.288900000000002</v>
      </c>
      <c r="AJ1056">
        <v>-9.8526699999999998</v>
      </c>
      <c r="AK1056">
        <v>68.799800000000005</v>
      </c>
      <c r="AL1056">
        <v>0.39266600000000002</v>
      </c>
      <c r="AM1056">
        <v>-3.9</v>
      </c>
      <c r="AN1056">
        <v>-10.120765745639799</v>
      </c>
      <c r="AO1056">
        <v>1.0970606803894001</v>
      </c>
      <c r="AP1056">
        <v>2.4273599999999999E-2</v>
      </c>
    </row>
    <row r="1057" spans="1:42" x14ac:dyDescent="0.45">
      <c r="A1057" t="s">
        <v>1270</v>
      </c>
      <c r="B1057" t="s">
        <v>74</v>
      </c>
      <c r="C1057">
        <v>84</v>
      </c>
      <c r="D1057">
        <v>334</v>
      </c>
      <c r="E1057">
        <v>300</v>
      </c>
      <c r="F1057">
        <v>68</v>
      </c>
      <c r="G1057">
        <v>49</v>
      </c>
      <c r="H1057">
        <v>13</v>
      </c>
      <c r="I1057">
        <v>1</v>
      </c>
      <c r="J1057">
        <v>5</v>
      </c>
      <c r="K1057">
        <v>37</v>
      </c>
      <c r="L1057">
        <v>34</v>
      </c>
      <c r="M1057">
        <v>26</v>
      </c>
      <c r="N1057">
        <v>0</v>
      </c>
      <c r="O1057">
        <v>79</v>
      </c>
      <c r="P1057">
        <v>5</v>
      </c>
      <c r="Q1057">
        <v>2</v>
      </c>
      <c r="R1057">
        <v>1</v>
      </c>
      <c r="S1057">
        <v>10</v>
      </c>
      <c r="T1057">
        <v>6</v>
      </c>
      <c r="U1057">
        <v>1</v>
      </c>
      <c r="V1057">
        <v>0.22666700000000001</v>
      </c>
      <c r="W1057">
        <v>7.7844300000000005E-2</v>
      </c>
      <c r="X1057">
        <v>0.23652699999999999</v>
      </c>
      <c r="Y1057">
        <v>0.32911400000000002</v>
      </c>
      <c r="Z1057">
        <v>0.29729699999999998</v>
      </c>
      <c r="AA1057">
        <v>0.32666699999999999</v>
      </c>
      <c r="AB1057">
        <v>0.27845700000000001</v>
      </c>
      <c r="AC1057">
        <v>0.62396399999999996</v>
      </c>
      <c r="AD1057">
        <v>0.1</v>
      </c>
      <c r="AE1057">
        <v>4.98271</v>
      </c>
      <c r="AF1057">
        <v>0.288991</v>
      </c>
      <c r="AH1057">
        <v>0.16151199999999999</v>
      </c>
      <c r="AI1057">
        <v>29.623100000000001</v>
      </c>
      <c r="AJ1057">
        <v>-11.072800000000001</v>
      </c>
      <c r="AK1057">
        <v>66.696299999999994</v>
      </c>
      <c r="AL1057">
        <v>0.16151199999999999</v>
      </c>
      <c r="AM1057">
        <v>-1.2</v>
      </c>
      <c r="AN1057">
        <v>-13.618748009204801</v>
      </c>
      <c r="AO1057">
        <v>2.4816577434539702</v>
      </c>
      <c r="AP1057">
        <v>2.4171399999999999E-2</v>
      </c>
    </row>
    <row r="1058" spans="1:42" x14ac:dyDescent="0.45">
      <c r="A1058" t="s">
        <v>1271</v>
      </c>
      <c r="B1058" t="s">
        <v>132</v>
      </c>
      <c r="C1058">
        <v>89</v>
      </c>
      <c r="D1058">
        <v>365</v>
      </c>
      <c r="E1058">
        <v>335</v>
      </c>
      <c r="F1058">
        <v>73</v>
      </c>
      <c r="G1058">
        <v>54</v>
      </c>
      <c r="H1058">
        <v>13</v>
      </c>
      <c r="I1058">
        <v>1</v>
      </c>
      <c r="J1058">
        <v>5</v>
      </c>
      <c r="K1058">
        <v>28</v>
      </c>
      <c r="L1058">
        <v>34</v>
      </c>
      <c r="M1058">
        <v>22</v>
      </c>
      <c r="N1058">
        <v>0</v>
      </c>
      <c r="O1058">
        <v>102</v>
      </c>
      <c r="P1058">
        <v>5</v>
      </c>
      <c r="Q1058">
        <v>3</v>
      </c>
      <c r="R1058">
        <v>0</v>
      </c>
      <c r="S1058">
        <v>10</v>
      </c>
      <c r="T1058">
        <v>0</v>
      </c>
      <c r="U1058">
        <v>1</v>
      </c>
      <c r="V1058">
        <v>0.21790999999999999</v>
      </c>
      <c r="W1058">
        <v>6.0274000000000001E-2</v>
      </c>
      <c r="X1058">
        <v>0.27945199999999998</v>
      </c>
      <c r="Y1058">
        <v>0.21568599999999999</v>
      </c>
      <c r="Z1058">
        <v>0.27397300000000002</v>
      </c>
      <c r="AA1058">
        <v>0.30746299999999999</v>
      </c>
      <c r="AB1058">
        <v>0.25850699999999999</v>
      </c>
      <c r="AC1058">
        <v>0.58143500000000004</v>
      </c>
      <c r="AD1058">
        <v>8.9552199999999998E-2</v>
      </c>
      <c r="AE1058">
        <v>2.1318899999999998</v>
      </c>
      <c r="AF1058">
        <v>0.29437200000000002</v>
      </c>
      <c r="AH1058">
        <v>-1.04619</v>
      </c>
      <c r="AI1058">
        <v>26.325199999999999</v>
      </c>
      <c r="AJ1058">
        <v>-18.1479</v>
      </c>
      <c r="AK1058">
        <v>59.933199999999999</v>
      </c>
      <c r="AL1058">
        <v>-1.04619</v>
      </c>
      <c r="AM1058">
        <v>-0.3</v>
      </c>
      <c r="AN1058">
        <v>-18.569266200065599</v>
      </c>
      <c r="AO1058">
        <v>6.4056145548820496</v>
      </c>
      <c r="AP1058">
        <v>2.3273200000000001E-2</v>
      </c>
    </row>
    <row r="1059" spans="1:42" x14ac:dyDescent="0.45">
      <c r="A1059" t="s">
        <v>1272</v>
      </c>
      <c r="B1059" t="s">
        <v>38</v>
      </c>
      <c r="C1059">
        <v>123</v>
      </c>
      <c r="D1059">
        <v>545</v>
      </c>
      <c r="E1059">
        <v>494</v>
      </c>
      <c r="F1059">
        <v>106</v>
      </c>
      <c r="G1059">
        <v>64</v>
      </c>
      <c r="H1059">
        <v>28</v>
      </c>
      <c r="I1059">
        <v>2</v>
      </c>
      <c r="J1059">
        <v>12</v>
      </c>
      <c r="K1059">
        <v>66</v>
      </c>
      <c r="L1059">
        <v>62</v>
      </c>
      <c r="M1059">
        <v>40</v>
      </c>
      <c r="N1059">
        <v>0</v>
      </c>
      <c r="O1059">
        <v>165</v>
      </c>
      <c r="P1059">
        <v>10</v>
      </c>
      <c r="Q1059">
        <v>1</v>
      </c>
      <c r="R1059">
        <v>0</v>
      </c>
      <c r="S1059">
        <v>7</v>
      </c>
      <c r="T1059">
        <v>15</v>
      </c>
      <c r="U1059">
        <v>4</v>
      </c>
      <c r="V1059">
        <v>0.21457499999999999</v>
      </c>
      <c r="W1059">
        <v>7.3394500000000001E-2</v>
      </c>
      <c r="X1059">
        <v>0.30275200000000002</v>
      </c>
      <c r="Y1059">
        <v>0.242424</v>
      </c>
      <c r="Z1059">
        <v>0.28623900000000002</v>
      </c>
      <c r="AA1059">
        <v>0.35222700000000001</v>
      </c>
      <c r="AB1059">
        <v>0.28181800000000001</v>
      </c>
      <c r="AC1059">
        <v>0.63846499999999995</v>
      </c>
      <c r="AD1059">
        <v>0.137652</v>
      </c>
      <c r="AE1059">
        <v>5.9150799999999997</v>
      </c>
      <c r="AF1059">
        <v>0.295597</v>
      </c>
      <c r="AH1059">
        <v>0.43330400000000002</v>
      </c>
      <c r="AI1059">
        <v>49.858499999999999</v>
      </c>
      <c r="AJ1059">
        <v>-16.546600000000002</v>
      </c>
      <c r="AK1059">
        <v>73.531899999999993</v>
      </c>
      <c r="AL1059">
        <v>0.43330400000000002</v>
      </c>
      <c r="AM1059">
        <v>5.0999999999999996</v>
      </c>
      <c r="AN1059">
        <v>-17.437212049961001</v>
      </c>
      <c r="AO1059">
        <v>-0.90749549865722601</v>
      </c>
      <c r="AP1059">
        <v>2.22989E-2</v>
      </c>
    </row>
    <row r="1060" spans="1:42" x14ac:dyDescent="0.45">
      <c r="A1060" t="s">
        <v>1273</v>
      </c>
      <c r="C1060">
        <v>108</v>
      </c>
      <c r="D1060">
        <v>319</v>
      </c>
      <c r="E1060">
        <v>295</v>
      </c>
      <c r="F1060">
        <v>67</v>
      </c>
      <c r="G1060">
        <v>52</v>
      </c>
      <c r="H1060">
        <v>9</v>
      </c>
      <c r="I1060">
        <v>3</v>
      </c>
      <c r="J1060">
        <v>3</v>
      </c>
      <c r="K1060">
        <v>37</v>
      </c>
      <c r="L1060">
        <v>27</v>
      </c>
      <c r="M1060">
        <v>20</v>
      </c>
      <c r="N1060">
        <v>1</v>
      </c>
      <c r="O1060">
        <v>79</v>
      </c>
      <c r="P1060">
        <v>1</v>
      </c>
      <c r="Q1060">
        <v>1</v>
      </c>
      <c r="R1060">
        <v>2</v>
      </c>
      <c r="S1060">
        <v>3</v>
      </c>
      <c r="T1060">
        <v>14</v>
      </c>
      <c r="U1060">
        <v>3</v>
      </c>
      <c r="V1060">
        <v>0.22711899999999999</v>
      </c>
      <c r="W1060">
        <v>6.2695899999999999E-2</v>
      </c>
      <c r="X1060">
        <v>0.24764900000000001</v>
      </c>
      <c r="Y1060">
        <v>0.25316499999999997</v>
      </c>
      <c r="Z1060">
        <v>0.27760299999999999</v>
      </c>
      <c r="AA1060">
        <v>0.308475</v>
      </c>
      <c r="AB1060">
        <v>0.25871100000000002</v>
      </c>
      <c r="AC1060">
        <v>0.58607699999999996</v>
      </c>
      <c r="AD1060">
        <v>8.1355899999999995E-2</v>
      </c>
      <c r="AE1060">
        <v>7.15313</v>
      </c>
      <c r="AF1060">
        <v>0.29906500000000003</v>
      </c>
      <c r="AH1060">
        <v>0.97899700000000001</v>
      </c>
      <c r="AI1060">
        <v>23.061599999999999</v>
      </c>
      <c r="AJ1060">
        <v>-15.806699999999999</v>
      </c>
      <c r="AK1060">
        <v>57.157400000000003</v>
      </c>
      <c r="AL1060">
        <v>0.97899700000000001</v>
      </c>
      <c r="AM1060">
        <v>8.8000000000000007</v>
      </c>
      <c r="AN1060">
        <v>-15.9520924091339</v>
      </c>
      <c r="AO1060">
        <v>5.2836861610412598</v>
      </c>
      <c r="AP1060">
        <v>1.99463E-2</v>
      </c>
    </row>
    <row r="1061" spans="1:42" x14ac:dyDescent="0.45">
      <c r="A1061" t="s">
        <v>1274</v>
      </c>
      <c r="B1061" t="s">
        <v>61</v>
      </c>
      <c r="C1061">
        <v>102</v>
      </c>
      <c r="D1061">
        <v>437</v>
      </c>
      <c r="E1061">
        <v>400</v>
      </c>
      <c r="F1061">
        <v>99</v>
      </c>
      <c r="G1061">
        <v>76</v>
      </c>
      <c r="H1061">
        <v>14</v>
      </c>
      <c r="I1061">
        <v>3</v>
      </c>
      <c r="J1061">
        <v>6</v>
      </c>
      <c r="K1061">
        <v>49</v>
      </c>
      <c r="L1061">
        <v>46</v>
      </c>
      <c r="M1061">
        <v>24</v>
      </c>
      <c r="N1061">
        <v>1</v>
      </c>
      <c r="O1061">
        <v>82</v>
      </c>
      <c r="P1061">
        <v>9</v>
      </c>
      <c r="Q1061">
        <v>3</v>
      </c>
      <c r="R1061">
        <v>1</v>
      </c>
      <c r="S1061">
        <v>7</v>
      </c>
      <c r="T1061">
        <v>6</v>
      </c>
      <c r="U1061">
        <v>5</v>
      </c>
      <c r="V1061">
        <v>0.2475</v>
      </c>
      <c r="W1061">
        <v>5.4919900000000001E-2</v>
      </c>
      <c r="X1061">
        <v>0.187643</v>
      </c>
      <c r="Y1061">
        <v>0.29268300000000003</v>
      </c>
      <c r="Z1061">
        <v>0.30275200000000002</v>
      </c>
      <c r="AA1061">
        <v>0.34250000000000003</v>
      </c>
      <c r="AB1061">
        <v>0.284497</v>
      </c>
      <c r="AC1061">
        <v>0.64525200000000005</v>
      </c>
      <c r="AD1061">
        <v>9.5000000000000001E-2</v>
      </c>
      <c r="AE1061">
        <v>4.6487100000000003</v>
      </c>
      <c r="AF1061">
        <v>0.295238</v>
      </c>
      <c r="AH1061">
        <v>-1.74254</v>
      </c>
      <c r="AI1061">
        <v>40.950800000000001</v>
      </c>
      <c r="AJ1061">
        <v>-12.2951</v>
      </c>
      <c r="AK1061">
        <v>76.8202</v>
      </c>
      <c r="AL1061">
        <v>-1.74254</v>
      </c>
      <c r="AM1061">
        <v>4.4000000000000004</v>
      </c>
      <c r="AN1061">
        <v>-14.291579604148801</v>
      </c>
      <c r="AO1061">
        <v>-0.41701936721801702</v>
      </c>
      <c r="AP1061">
        <v>1.7962499999999999E-2</v>
      </c>
    </row>
    <row r="1062" spans="1:42" x14ac:dyDescent="0.45">
      <c r="A1062" t="s">
        <v>1275</v>
      </c>
      <c r="C1062">
        <v>51</v>
      </c>
      <c r="D1062">
        <v>190</v>
      </c>
      <c r="E1062">
        <v>164</v>
      </c>
      <c r="F1062">
        <v>34</v>
      </c>
      <c r="G1062">
        <v>23</v>
      </c>
      <c r="H1062">
        <v>8</v>
      </c>
      <c r="I1062">
        <v>0</v>
      </c>
      <c r="J1062">
        <v>3</v>
      </c>
      <c r="K1062">
        <v>14</v>
      </c>
      <c r="L1062">
        <v>17</v>
      </c>
      <c r="M1062">
        <v>20</v>
      </c>
      <c r="N1062">
        <v>0</v>
      </c>
      <c r="O1062">
        <v>48</v>
      </c>
      <c r="P1062">
        <v>3</v>
      </c>
      <c r="Q1062">
        <v>2</v>
      </c>
      <c r="R1062">
        <v>1</v>
      </c>
      <c r="S1062">
        <v>8</v>
      </c>
      <c r="T1062">
        <v>0</v>
      </c>
      <c r="U1062">
        <v>1</v>
      </c>
      <c r="V1062">
        <v>0.207317</v>
      </c>
      <c r="W1062">
        <v>0.105263</v>
      </c>
      <c r="X1062">
        <v>0.25263200000000002</v>
      </c>
      <c r="Y1062">
        <v>0.41666700000000001</v>
      </c>
      <c r="Z1062">
        <v>0.30158699999999999</v>
      </c>
      <c r="AA1062">
        <v>0.31097599999999997</v>
      </c>
      <c r="AB1062">
        <v>0.27701999999999999</v>
      </c>
      <c r="AC1062">
        <v>0.61256299999999997</v>
      </c>
      <c r="AD1062">
        <v>0.103659</v>
      </c>
      <c r="AE1062">
        <v>1.2676799999999999</v>
      </c>
      <c r="AF1062">
        <v>0.269565</v>
      </c>
      <c r="AH1062">
        <v>-0.77651400000000004</v>
      </c>
      <c r="AI1062">
        <v>16.6248</v>
      </c>
      <c r="AJ1062">
        <v>-6.5255900000000002</v>
      </c>
      <c r="AK1062">
        <v>74.451599999999999</v>
      </c>
      <c r="AL1062">
        <v>-0.77651400000000004</v>
      </c>
      <c r="AM1062">
        <v>-3.2</v>
      </c>
      <c r="AN1062">
        <v>-6.5928537249565098</v>
      </c>
      <c r="AO1062">
        <v>0.29059362411499001</v>
      </c>
      <c r="AP1062">
        <v>1.50568E-2</v>
      </c>
    </row>
    <row r="1063" spans="1:42" x14ac:dyDescent="0.45">
      <c r="A1063" t="s">
        <v>1276</v>
      </c>
      <c r="B1063" t="s">
        <v>38</v>
      </c>
      <c r="C1063">
        <v>68</v>
      </c>
      <c r="D1063">
        <v>290</v>
      </c>
      <c r="E1063">
        <v>272</v>
      </c>
      <c r="F1063">
        <v>66</v>
      </c>
      <c r="G1063">
        <v>52</v>
      </c>
      <c r="H1063">
        <v>8</v>
      </c>
      <c r="I1063">
        <v>2</v>
      </c>
      <c r="J1063">
        <v>4</v>
      </c>
      <c r="K1063">
        <v>32</v>
      </c>
      <c r="L1063">
        <v>27</v>
      </c>
      <c r="M1063">
        <v>14</v>
      </c>
      <c r="N1063">
        <v>1</v>
      </c>
      <c r="O1063">
        <v>65</v>
      </c>
      <c r="P1063">
        <v>3</v>
      </c>
      <c r="Q1063">
        <v>1</v>
      </c>
      <c r="R1063">
        <v>0</v>
      </c>
      <c r="S1063">
        <v>4</v>
      </c>
      <c r="T1063">
        <v>3</v>
      </c>
      <c r="U1063">
        <v>2</v>
      </c>
      <c r="V1063">
        <v>0.242647</v>
      </c>
      <c r="W1063">
        <v>4.8275899999999997E-2</v>
      </c>
      <c r="X1063">
        <v>0.224138</v>
      </c>
      <c r="Y1063">
        <v>0.21538499999999999</v>
      </c>
      <c r="Z1063">
        <v>0.28620699999999999</v>
      </c>
      <c r="AA1063">
        <v>0.33088200000000001</v>
      </c>
      <c r="AB1063">
        <v>0.27066000000000001</v>
      </c>
      <c r="AC1063">
        <v>0.617089</v>
      </c>
      <c r="AD1063">
        <v>8.8235300000000003E-2</v>
      </c>
      <c r="AE1063">
        <v>4.5647099999999998</v>
      </c>
      <c r="AF1063">
        <v>0.30392200000000003</v>
      </c>
      <c r="AH1063">
        <v>-0.76810400000000001</v>
      </c>
      <c r="AI1063">
        <v>23.843</v>
      </c>
      <c r="AJ1063">
        <v>-11.4918</v>
      </c>
      <c r="AK1063">
        <v>66.052199999999999</v>
      </c>
      <c r="AL1063">
        <v>-0.76810400000000001</v>
      </c>
      <c r="AM1063">
        <v>-2.1</v>
      </c>
      <c r="AN1063">
        <v>-12.9644154906272</v>
      </c>
      <c r="AO1063">
        <v>3.2277483940124498</v>
      </c>
      <c r="AP1063">
        <v>1.43322E-2</v>
      </c>
    </row>
    <row r="1064" spans="1:42" x14ac:dyDescent="0.45">
      <c r="A1064" t="s">
        <v>1277</v>
      </c>
      <c r="B1064" t="s">
        <v>44</v>
      </c>
      <c r="C1064">
        <v>86</v>
      </c>
      <c r="D1064">
        <v>295</v>
      </c>
      <c r="E1064">
        <v>266</v>
      </c>
      <c r="F1064">
        <v>55</v>
      </c>
      <c r="G1064">
        <v>36</v>
      </c>
      <c r="H1064">
        <v>11</v>
      </c>
      <c r="I1064">
        <v>1</v>
      </c>
      <c r="J1064">
        <v>7</v>
      </c>
      <c r="K1064">
        <v>27</v>
      </c>
      <c r="L1064">
        <v>33</v>
      </c>
      <c r="M1064">
        <v>23</v>
      </c>
      <c r="N1064">
        <v>0</v>
      </c>
      <c r="O1064">
        <v>89</v>
      </c>
      <c r="P1064">
        <v>4</v>
      </c>
      <c r="Q1064">
        <v>1</v>
      </c>
      <c r="R1064">
        <v>1</v>
      </c>
      <c r="S1064">
        <v>3</v>
      </c>
      <c r="T1064">
        <v>1</v>
      </c>
      <c r="U1064">
        <v>1</v>
      </c>
      <c r="V1064">
        <v>0.20676700000000001</v>
      </c>
      <c r="W1064">
        <v>7.7966099999999997E-2</v>
      </c>
      <c r="X1064">
        <v>0.30169499999999999</v>
      </c>
      <c r="Y1064">
        <v>0.25842700000000002</v>
      </c>
      <c r="Z1064">
        <v>0.27891199999999999</v>
      </c>
      <c r="AA1064">
        <v>0.33458599999999999</v>
      </c>
      <c r="AB1064">
        <v>0.27197300000000002</v>
      </c>
      <c r="AC1064">
        <v>0.61349799999999999</v>
      </c>
      <c r="AD1064">
        <v>0.12781999999999999</v>
      </c>
      <c r="AE1064">
        <v>3.06724</v>
      </c>
      <c r="AF1064">
        <v>0.28070200000000001</v>
      </c>
      <c r="AH1064">
        <v>-0.70750100000000005</v>
      </c>
      <c r="AI1064">
        <v>24.575600000000001</v>
      </c>
      <c r="AJ1064">
        <v>-11.368399999999999</v>
      </c>
      <c r="AK1064">
        <v>67.140299999999996</v>
      </c>
      <c r="AL1064">
        <v>-0.70750100000000005</v>
      </c>
      <c r="AM1064">
        <v>-3</v>
      </c>
      <c r="AN1064">
        <v>-12.322473883628801</v>
      </c>
      <c r="AO1064">
        <v>2.4196062088012602</v>
      </c>
      <c r="AP1064">
        <v>1.1632999999999999E-2</v>
      </c>
    </row>
    <row r="1065" spans="1:42" x14ac:dyDescent="0.45">
      <c r="A1065" t="s">
        <v>1278</v>
      </c>
      <c r="B1065" t="s">
        <v>36</v>
      </c>
      <c r="C1065">
        <v>73</v>
      </c>
      <c r="D1065">
        <v>273</v>
      </c>
      <c r="E1065">
        <v>237</v>
      </c>
      <c r="F1065">
        <v>45</v>
      </c>
      <c r="G1065">
        <v>28</v>
      </c>
      <c r="H1065">
        <v>11</v>
      </c>
      <c r="I1065">
        <v>1</v>
      </c>
      <c r="J1065">
        <v>5</v>
      </c>
      <c r="K1065">
        <v>29</v>
      </c>
      <c r="L1065">
        <v>23</v>
      </c>
      <c r="M1065">
        <v>30</v>
      </c>
      <c r="N1065">
        <v>1</v>
      </c>
      <c r="O1065">
        <v>88</v>
      </c>
      <c r="P1065">
        <v>2</v>
      </c>
      <c r="Q1065">
        <v>2</v>
      </c>
      <c r="R1065">
        <v>2</v>
      </c>
      <c r="S1065">
        <v>2</v>
      </c>
      <c r="T1065">
        <v>2</v>
      </c>
      <c r="U1065">
        <v>1</v>
      </c>
      <c r="V1065">
        <v>0.18987299999999999</v>
      </c>
      <c r="W1065">
        <v>0.10989</v>
      </c>
      <c r="X1065">
        <v>0.32234400000000002</v>
      </c>
      <c r="Y1065">
        <v>0.34090900000000002</v>
      </c>
      <c r="Z1065">
        <v>0.28413300000000002</v>
      </c>
      <c r="AA1065">
        <v>0.30801699999999999</v>
      </c>
      <c r="AB1065">
        <v>0.265241</v>
      </c>
      <c r="AC1065">
        <v>0.59214999999999995</v>
      </c>
      <c r="AD1065">
        <v>0.118143</v>
      </c>
      <c r="AE1065">
        <v>4.0503999999999998</v>
      </c>
      <c r="AF1065">
        <v>0.27397300000000002</v>
      </c>
      <c r="AH1065">
        <v>-0.47667999999999999</v>
      </c>
      <c r="AI1065">
        <v>21.2165</v>
      </c>
      <c r="AJ1065">
        <v>-12.047000000000001</v>
      </c>
      <c r="AK1065">
        <v>66.998599999999996</v>
      </c>
      <c r="AL1065">
        <v>-0.47667999999999999</v>
      </c>
      <c r="AM1065">
        <v>-2.9</v>
      </c>
      <c r="AN1065">
        <v>-11.271818697452501</v>
      </c>
      <c r="AO1065">
        <v>2.1154317855834899</v>
      </c>
      <c r="AP1065">
        <v>1.1559399999999999E-2</v>
      </c>
    </row>
    <row r="1066" spans="1:42" x14ac:dyDescent="0.45">
      <c r="A1066" t="s">
        <v>1279</v>
      </c>
      <c r="B1066" t="s">
        <v>132</v>
      </c>
      <c r="C1066">
        <v>72</v>
      </c>
      <c r="D1066">
        <v>283</v>
      </c>
      <c r="E1066">
        <v>257</v>
      </c>
      <c r="F1066">
        <v>54</v>
      </c>
      <c r="G1066">
        <v>39</v>
      </c>
      <c r="H1066">
        <v>7</v>
      </c>
      <c r="I1066">
        <v>0</v>
      </c>
      <c r="J1066">
        <v>8</v>
      </c>
      <c r="K1066">
        <v>25</v>
      </c>
      <c r="L1066">
        <v>27</v>
      </c>
      <c r="M1066">
        <v>22</v>
      </c>
      <c r="N1066">
        <v>0</v>
      </c>
      <c r="O1066">
        <v>86</v>
      </c>
      <c r="P1066">
        <v>3</v>
      </c>
      <c r="Q1066">
        <v>1</v>
      </c>
      <c r="R1066">
        <v>0</v>
      </c>
      <c r="S1066">
        <v>12</v>
      </c>
      <c r="T1066">
        <v>0</v>
      </c>
      <c r="U1066">
        <v>1</v>
      </c>
      <c r="V1066">
        <v>0.210117</v>
      </c>
      <c r="W1066">
        <v>7.7738500000000002E-2</v>
      </c>
      <c r="X1066">
        <v>0.30388700000000002</v>
      </c>
      <c r="Y1066">
        <v>0.25581399999999999</v>
      </c>
      <c r="Z1066">
        <v>0.27915200000000001</v>
      </c>
      <c r="AA1066">
        <v>0.33073900000000001</v>
      </c>
      <c r="AB1066">
        <v>0.27083400000000002</v>
      </c>
      <c r="AC1066">
        <v>0.60989099999999996</v>
      </c>
      <c r="AD1066">
        <v>0.12062299999999999</v>
      </c>
      <c r="AE1066">
        <v>1.3947700000000001</v>
      </c>
      <c r="AF1066">
        <v>0.28048800000000002</v>
      </c>
      <c r="AH1066">
        <v>-0.91520599999999996</v>
      </c>
      <c r="AI1066">
        <v>23.308199999999999</v>
      </c>
      <c r="AJ1066">
        <v>-11.1737</v>
      </c>
      <c r="AK1066">
        <v>68.476900000000001</v>
      </c>
      <c r="AL1066">
        <v>-0.91520599999999996</v>
      </c>
      <c r="AM1066">
        <v>-3.1</v>
      </c>
      <c r="AN1066">
        <v>-11.6044721603393</v>
      </c>
      <c r="AO1066">
        <v>2.09914779663085</v>
      </c>
      <c r="AP1066">
        <v>1.06328E-2</v>
      </c>
    </row>
    <row r="1067" spans="1:42" x14ac:dyDescent="0.45">
      <c r="A1067" t="s">
        <v>1280</v>
      </c>
      <c r="B1067" t="s">
        <v>184</v>
      </c>
      <c r="C1067">
        <v>93</v>
      </c>
      <c r="D1067">
        <v>398</v>
      </c>
      <c r="E1067">
        <v>363</v>
      </c>
      <c r="F1067">
        <v>95</v>
      </c>
      <c r="G1067">
        <v>63</v>
      </c>
      <c r="H1067">
        <v>22</v>
      </c>
      <c r="I1067">
        <v>1</v>
      </c>
      <c r="J1067">
        <v>9</v>
      </c>
      <c r="K1067">
        <v>44</v>
      </c>
      <c r="L1067">
        <v>51</v>
      </c>
      <c r="M1067">
        <v>24</v>
      </c>
      <c r="N1067">
        <v>1</v>
      </c>
      <c r="O1067">
        <v>84</v>
      </c>
      <c r="P1067">
        <v>9</v>
      </c>
      <c r="Q1067">
        <v>2</v>
      </c>
      <c r="R1067">
        <v>0</v>
      </c>
      <c r="S1067">
        <v>4</v>
      </c>
      <c r="T1067">
        <v>8</v>
      </c>
      <c r="U1067">
        <v>2</v>
      </c>
      <c r="V1067">
        <v>0.261708</v>
      </c>
      <c r="W1067">
        <v>6.0301500000000001E-2</v>
      </c>
      <c r="X1067">
        <v>0.21105499999999999</v>
      </c>
      <c r="Y1067">
        <v>0.28571400000000002</v>
      </c>
      <c r="Z1067">
        <v>0.321608</v>
      </c>
      <c r="AA1067">
        <v>0.40220400000000001</v>
      </c>
      <c r="AB1067">
        <v>0.31513400000000003</v>
      </c>
      <c r="AC1067">
        <v>0.72381200000000001</v>
      </c>
      <c r="AD1067">
        <v>0.14049600000000001</v>
      </c>
      <c r="AE1067">
        <v>4.4855700000000001</v>
      </c>
      <c r="AF1067">
        <v>0.31617600000000001</v>
      </c>
      <c r="AH1067">
        <v>2.3857199999999999E-2</v>
      </c>
      <c r="AI1067">
        <v>47.422699999999999</v>
      </c>
      <c r="AJ1067">
        <v>-1.0712600000000001</v>
      </c>
      <c r="AK1067">
        <v>81.444299999999998</v>
      </c>
      <c r="AL1067">
        <v>2.3857199999999999E-2</v>
      </c>
      <c r="AM1067">
        <v>-5.8</v>
      </c>
      <c r="AN1067">
        <v>-9.1252736281603504</v>
      </c>
      <c r="AO1067">
        <v>-4.3376251459121704</v>
      </c>
      <c r="AP1067">
        <v>9.6817199999999996E-3</v>
      </c>
    </row>
    <row r="1068" spans="1:42" x14ac:dyDescent="0.45">
      <c r="A1068" t="s">
        <v>1281</v>
      </c>
      <c r="B1068" t="s">
        <v>74</v>
      </c>
      <c r="C1068">
        <v>119</v>
      </c>
      <c r="D1068">
        <v>516</v>
      </c>
      <c r="E1068">
        <v>462</v>
      </c>
      <c r="F1068">
        <v>100</v>
      </c>
      <c r="G1068">
        <v>76</v>
      </c>
      <c r="H1068">
        <v>15</v>
      </c>
      <c r="I1068">
        <v>3</v>
      </c>
      <c r="J1068">
        <v>6</v>
      </c>
      <c r="K1068">
        <v>54</v>
      </c>
      <c r="L1068">
        <v>45</v>
      </c>
      <c r="M1068">
        <v>45</v>
      </c>
      <c r="N1068">
        <v>0</v>
      </c>
      <c r="O1068">
        <v>137</v>
      </c>
      <c r="P1068">
        <v>3</v>
      </c>
      <c r="Q1068">
        <v>4</v>
      </c>
      <c r="R1068">
        <v>2</v>
      </c>
      <c r="S1068">
        <v>10</v>
      </c>
      <c r="T1068">
        <v>4</v>
      </c>
      <c r="U1068">
        <v>3</v>
      </c>
      <c r="V1068">
        <v>0.21645</v>
      </c>
      <c r="W1068">
        <v>8.7209300000000003E-2</v>
      </c>
      <c r="X1068">
        <v>0.26550400000000002</v>
      </c>
      <c r="Y1068">
        <v>0.32846700000000001</v>
      </c>
      <c r="Z1068">
        <v>0.28793800000000003</v>
      </c>
      <c r="AA1068">
        <v>0.30086600000000002</v>
      </c>
      <c r="AB1068">
        <v>0.26450200000000001</v>
      </c>
      <c r="AC1068">
        <v>0.58880399999999999</v>
      </c>
      <c r="AD1068">
        <v>8.4415599999999993E-2</v>
      </c>
      <c r="AE1068">
        <v>4.1691700000000003</v>
      </c>
      <c r="AF1068">
        <v>0.291022</v>
      </c>
      <c r="AH1068">
        <v>-1.42167</v>
      </c>
      <c r="AI1068">
        <v>39.784999999999997</v>
      </c>
      <c r="AJ1068">
        <v>-23.086600000000001</v>
      </c>
      <c r="AK1068">
        <v>62.459699999999998</v>
      </c>
      <c r="AL1068">
        <v>-1.42167</v>
      </c>
      <c r="AM1068">
        <v>1.5</v>
      </c>
      <c r="AN1068">
        <v>-24.6319241523742</v>
      </c>
      <c r="AO1068">
        <v>7.1878309249877903</v>
      </c>
      <c r="AP1068">
        <v>8.1357800000000004E-3</v>
      </c>
    </row>
    <row r="1069" spans="1:42" x14ac:dyDescent="0.45">
      <c r="A1069" t="s">
        <v>1282</v>
      </c>
      <c r="B1069" t="s">
        <v>184</v>
      </c>
      <c r="C1069">
        <v>130</v>
      </c>
      <c r="D1069">
        <v>541</v>
      </c>
      <c r="E1069">
        <v>495</v>
      </c>
      <c r="F1069">
        <v>124</v>
      </c>
      <c r="G1069">
        <v>65</v>
      </c>
      <c r="H1069">
        <v>33</v>
      </c>
      <c r="I1069">
        <v>2</v>
      </c>
      <c r="J1069">
        <v>24</v>
      </c>
      <c r="K1069">
        <v>68</v>
      </c>
      <c r="L1069">
        <v>87</v>
      </c>
      <c r="M1069">
        <v>34</v>
      </c>
      <c r="N1069">
        <v>1</v>
      </c>
      <c r="O1069">
        <v>149</v>
      </c>
      <c r="P1069">
        <v>8</v>
      </c>
      <c r="Q1069">
        <v>4</v>
      </c>
      <c r="R1069">
        <v>0</v>
      </c>
      <c r="S1069">
        <v>12</v>
      </c>
      <c r="T1069">
        <v>1</v>
      </c>
      <c r="U1069">
        <v>1</v>
      </c>
      <c r="V1069">
        <v>0.25050499999999998</v>
      </c>
      <c r="W1069">
        <v>6.2846600000000002E-2</v>
      </c>
      <c r="X1069">
        <v>0.27541599999999999</v>
      </c>
      <c r="Y1069">
        <v>0.228188</v>
      </c>
      <c r="Z1069">
        <v>0.30683899999999997</v>
      </c>
      <c r="AA1069">
        <v>0.47070699999999999</v>
      </c>
      <c r="AB1069">
        <v>0.33040399999999998</v>
      </c>
      <c r="AC1069">
        <v>0.77754599999999996</v>
      </c>
      <c r="AD1069">
        <v>0.22020200000000001</v>
      </c>
      <c r="AE1069">
        <v>3.1636500000000001</v>
      </c>
      <c r="AF1069">
        <v>0.30674800000000002</v>
      </c>
      <c r="AH1069">
        <v>-1.0388200000000001</v>
      </c>
      <c r="AI1069">
        <v>71.322299999999998</v>
      </c>
      <c r="AJ1069">
        <v>5.4045800000000002</v>
      </c>
      <c r="AK1069">
        <v>91.680899999999994</v>
      </c>
      <c r="AL1069">
        <v>-1.0388200000000001</v>
      </c>
      <c r="AM1069">
        <v>-1.8</v>
      </c>
      <c r="AN1069">
        <v>-6.6144574880599896</v>
      </c>
      <c r="AO1069">
        <v>-11.739006757736201</v>
      </c>
      <c r="AP1069">
        <v>7.8360600000000006E-3</v>
      </c>
    </row>
    <row r="1070" spans="1:42" x14ac:dyDescent="0.45">
      <c r="A1070" t="s">
        <v>1283</v>
      </c>
      <c r="B1070" t="s">
        <v>44</v>
      </c>
      <c r="C1070">
        <v>68</v>
      </c>
      <c r="D1070">
        <v>254</v>
      </c>
      <c r="E1070">
        <v>224</v>
      </c>
      <c r="F1070">
        <v>47</v>
      </c>
      <c r="G1070">
        <v>31</v>
      </c>
      <c r="H1070">
        <v>9</v>
      </c>
      <c r="I1070">
        <v>1</v>
      </c>
      <c r="J1070">
        <v>6</v>
      </c>
      <c r="K1070">
        <v>28</v>
      </c>
      <c r="L1070">
        <v>32</v>
      </c>
      <c r="M1070">
        <v>14</v>
      </c>
      <c r="N1070">
        <v>0</v>
      </c>
      <c r="O1070">
        <v>72</v>
      </c>
      <c r="P1070">
        <v>11</v>
      </c>
      <c r="Q1070">
        <v>3</v>
      </c>
      <c r="R1070">
        <v>2</v>
      </c>
      <c r="S1070">
        <v>4</v>
      </c>
      <c r="T1070">
        <v>0</v>
      </c>
      <c r="U1070">
        <v>1</v>
      </c>
      <c r="V1070">
        <v>0.20982100000000001</v>
      </c>
      <c r="W1070">
        <v>5.5118100000000003E-2</v>
      </c>
      <c r="X1070">
        <v>0.28346500000000002</v>
      </c>
      <c r="Y1070">
        <v>0.19444400000000001</v>
      </c>
      <c r="Z1070">
        <v>0.28571400000000002</v>
      </c>
      <c r="AA1070">
        <v>0.33928599999999998</v>
      </c>
      <c r="AB1070">
        <v>0.27728000000000003</v>
      </c>
      <c r="AC1070">
        <v>0.625</v>
      </c>
      <c r="AD1070">
        <v>0.129464</v>
      </c>
      <c r="AE1070">
        <v>3.4074</v>
      </c>
      <c r="AF1070">
        <v>0.27516800000000002</v>
      </c>
      <c r="AH1070">
        <v>-0.85356500000000002</v>
      </c>
      <c r="AI1070">
        <v>22.279599999999999</v>
      </c>
      <c r="AJ1070">
        <v>-8.6687999999999992</v>
      </c>
      <c r="AK1070">
        <v>70.819000000000003</v>
      </c>
      <c r="AL1070">
        <v>-0.85356500000000002</v>
      </c>
      <c r="AM1070">
        <v>-3.5</v>
      </c>
      <c r="AN1070">
        <v>-9.7346656322479195</v>
      </c>
      <c r="AO1070">
        <v>1.1663727760314899</v>
      </c>
      <c r="AP1070">
        <v>5.8524299999999996E-3</v>
      </c>
    </row>
    <row r="1071" spans="1:42" x14ac:dyDescent="0.45">
      <c r="A1071" t="s">
        <v>1284</v>
      </c>
      <c r="B1071" t="s">
        <v>38</v>
      </c>
      <c r="C1071">
        <v>72</v>
      </c>
      <c r="D1071">
        <v>293</v>
      </c>
      <c r="E1071">
        <v>263</v>
      </c>
      <c r="F1071">
        <v>56</v>
      </c>
      <c r="G1071">
        <v>32</v>
      </c>
      <c r="H1071">
        <v>13</v>
      </c>
      <c r="I1071">
        <v>3</v>
      </c>
      <c r="J1071">
        <v>8</v>
      </c>
      <c r="K1071">
        <v>31</v>
      </c>
      <c r="L1071">
        <v>35</v>
      </c>
      <c r="M1071">
        <v>19</v>
      </c>
      <c r="N1071">
        <v>0</v>
      </c>
      <c r="O1071">
        <v>90</v>
      </c>
      <c r="P1071">
        <v>8</v>
      </c>
      <c r="Q1071">
        <v>2</v>
      </c>
      <c r="R1071">
        <v>1</v>
      </c>
      <c r="S1071">
        <v>6</v>
      </c>
      <c r="T1071">
        <v>3</v>
      </c>
      <c r="U1071">
        <v>2</v>
      </c>
      <c r="V1071">
        <v>0.21292800000000001</v>
      </c>
      <c r="W1071">
        <v>6.4846399999999998E-2</v>
      </c>
      <c r="X1071">
        <v>0.30716700000000002</v>
      </c>
      <c r="Y1071">
        <v>0.21111099999999999</v>
      </c>
      <c r="Z1071">
        <v>0.28424700000000003</v>
      </c>
      <c r="AA1071">
        <v>0.37642599999999998</v>
      </c>
      <c r="AB1071">
        <v>0.28828599999999999</v>
      </c>
      <c r="AC1071">
        <v>0.66067200000000004</v>
      </c>
      <c r="AD1071">
        <v>0.163498</v>
      </c>
      <c r="AE1071">
        <v>5.2907299999999999</v>
      </c>
      <c r="AF1071">
        <v>0.28742499999999999</v>
      </c>
      <c r="AH1071">
        <v>-0.69875799999999999</v>
      </c>
      <c r="AI1071">
        <v>28.378699999999998</v>
      </c>
      <c r="AJ1071">
        <v>-7.3216200000000002</v>
      </c>
      <c r="AK1071">
        <v>77.868399999999994</v>
      </c>
      <c r="AL1071">
        <v>-0.69875799999999999</v>
      </c>
      <c r="AM1071">
        <v>-2.2999999999999998</v>
      </c>
      <c r="AN1071">
        <v>-8.7321588993072492</v>
      </c>
      <c r="AO1071">
        <v>-1.22342729568481</v>
      </c>
      <c r="AP1071">
        <v>2.69433E-3</v>
      </c>
    </row>
    <row r="1072" spans="1:42" x14ac:dyDescent="0.45">
      <c r="A1072" t="s">
        <v>1285</v>
      </c>
      <c r="C1072">
        <v>91</v>
      </c>
      <c r="D1072">
        <v>364</v>
      </c>
      <c r="E1072">
        <v>342</v>
      </c>
      <c r="F1072">
        <v>85</v>
      </c>
      <c r="G1072">
        <v>56</v>
      </c>
      <c r="H1072">
        <v>20</v>
      </c>
      <c r="I1072">
        <v>1</v>
      </c>
      <c r="J1072">
        <v>8</v>
      </c>
      <c r="K1072">
        <v>38</v>
      </c>
      <c r="L1072">
        <v>43</v>
      </c>
      <c r="M1072">
        <v>16</v>
      </c>
      <c r="N1072">
        <v>0</v>
      </c>
      <c r="O1072">
        <v>73</v>
      </c>
      <c r="P1072">
        <v>4</v>
      </c>
      <c r="Q1072">
        <v>2</v>
      </c>
      <c r="R1072">
        <v>0</v>
      </c>
      <c r="S1072">
        <v>8</v>
      </c>
      <c r="T1072">
        <v>2</v>
      </c>
      <c r="U1072">
        <v>1</v>
      </c>
      <c r="V1072">
        <v>0.24853800000000001</v>
      </c>
      <c r="W1072">
        <v>4.3956000000000002E-2</v>
      </c>
      <c r="X1072">
        <v>0.20054900000000001</v>
      </c>
      <c r="Y1072">
        <v>0.21917800000000001</v>
      </c>
      <c r="Z1072">
        <v>0.288462</v>
      </c>
      <c r="AA1072">
        <v>0.38304100000000002</v>
      </c>
      <c r="AB1072">
        <v>0.29103699999999999</v>
      </c>
      <c r="AC1072">
        <v>0.67150200000000004</v>
      </c>
      <c r="AD1072">
        <v>0.13450300000000001</v>
      </c>
      <c r="AE1072">
        <v>3.2558400000000001</v>
      </c>
      <c r="AF1072">
        <v>0.29277599999999998</v>
      </c>
      <c r="AH1072">
        <v>-0.60766699999999996</v>
      </c>
      <c r="AI1072">
        <v>36.0869</v>
      </c>
      <c r="AJ1072">
        <v>-8.2643599999999999</v>
      </c>
      <c r="AK1072">
        <v>79.853800000000007</v>
      </c>
      <c r="AL1072">
        <v>-0.60766699999999996</v>
      </c>
      <c r="AM1072">
        <v>4</v>
      </c>
      <c r="AN1072">
        <v>-9.6924042701721191</v>
      </c>
      <c r="AO1072">
        <v>-2.6872429847717201</v>
      </c>
      <c r="AP1072">
        <v>2.189E-3</v>
      </c>
    </row>
    <row r="1073" spans="1:42" x14ac:dyDescent="0.45">
      <c r="A1073" t="s">
        <v>1286</v>
      </c>
      <c r="B1073" t="s">
        <v>25</v>
      </c>
      <c r="C1073">
        <v>90</v>
      </c>
      <c r="D1073">
        <v>356</v>
      </c>
      <c r="E1073">
        <v>324</v>
      </c>
      <c r="F1073">
        <v>64</v>
      </c>
      <c r="G1073">
        <v>39</v>
      </c>
      <c r="H1073">
        <v>10</v>
      </c>
      <c r="I1073">
        <v>2</v>
      </c>
      <c r="J1073">
        <v>13</v>
      </c>
      <c r="K1073">
        <v>40</v>
      </c>
      <c r="L1073">
        <v>45</v>
      </c>
      <c r="M1073">
        <v>24</v>
      </c>
      <c r="N1073">
        <v>0</v>
      </c>
      <c r="O1073">
        <v>136</v>
      </c>
      <c r="P1073">
        <v>7</v>
      </c>
      <c r="Q1073">
        <v>1</v>
      </c>
      <c r="R1073">
        <v>0</v>
      </c>
      <c r="S1073">
        <v>4</v>
      </c>
      <c r="T1073">
        <v>9</v>
      </c>
      <c r="U1073">
        <v>2</v>
      </c>
      <c r="V1073">
        <v>0.19753100000000001</v>
      </c>
      <c r="W1073">
        <v>6.7415699999999995E-2</v>
      </c>
      <c r="X1073">
        <v>0.38202199999999997</v>
      </c>
      <c r="Y1073">
        <v>0.17647099999999999</v>
      </c>
      <c r="Z1073">
        <v>0.26685399999999998</v>
      </c>
      <c r="AA1073">
        <v>0.36111100000000002</v>
      </c>
      <c r="AB1073">
        <v>0.27480700000000002</v>
      </c>
      <c r="AC1073">
        <v>0.627965</v>
      </c>
      <c r="AD1073">
        <v>0.16358</v>
      </c>
      <c r="AE1073">
        <v>6.1743100000000002</v>
      </c>
      <c r="AF1073">
        <v>0.289773</v>
      </c>
      <c r="AH1073">
        <v>0.41648499999999999</v>
      </c>
      <c r="AI1073">
        <v>30.4953</v>
      </c>
      <c r="AJ1073">
        <v>-12.8813</v>
      </c>
      <c r="AK1073">
        <v>73.583500000000001</v>
      </c>
      <c r="AL1073">
        <v>0.41648499999999999</v>
      </c>
      <c r="AM1073">
        <v>2.7</v>
      </c>
      <c r="AN1073">
        <v>-10.8518166840076</v>
      </c>
      <c r="AO1073">
        <v>-1.2241621017455999</v>
      </c>
      <c r="AP1073">
        <v>1.5339399999999999E-3</v>
      </c>
    </row>
    <row r="1074" spans="1:42" x14ac:dyDescent="0.45">
      <c r="A1074" t="s">
        <v>1287</v>
      </c>
      <c r="C1074">
        <v>77</v>
      </c>
      <c r="D1074">
        <v>301</v>
      </c>
      <c r="E1074">
        <v>278</v>
      </c>
      <c r="F1074">
        <v>67</v>
      </c>
      <c r="G1074">
        <v>52</v>
      </c>
      <c r="H1074">
        <v>11</v>
      </c>
      <c r="I1074">
        <v>1</v>
      </c>
      <c r="J1074">
        <v>3</v>
      </c>
      <c r="K1074">
        <v>34</v>
      </c>
      <c r="L1074">
        <v>26</v>
      </c>
      <c r="M1074">
        <v>20</v>
      </c>
      <c r="N1074">
        <v>0</v>
      </c>
      <c r="O1074">
        <v>64</v>
      </c>
      <c r="P1074">
        <v>1</v>
      </c>
      <c r="Q1074">
        <v>2</v>
      </c>
      <c r="R1074">
        <v>0</v>
      </c>
      <c r="S1074">
        <v>5</v>
      </c>
      <c r="T1074">
        <v>3</v>
      </c>
      <c r="U1074">
        <v>2</v>
      </c>
      <c r="V1074">
        <v>0.241007</v>
      </c>
      <c r="W1074">
        <v>6.6445199999999996E-2</v>
      </c>
      <c r="X1074">
        <v>0.21262500000000001</v>
      </c>
      <c r="Y1074">
        <v>0.3125</v>
      </c>
      <c r="Z1074">
        <v>0.29235899999999998</v>
      </c>
      <c r="AA1074">
        <v>0.32014399999999998</v>
      </c>
      <c r="AB1074">
        <v>0.271756</v>
      </c>
      <c r="AC1074">
        <v>0.61250300000000002</v>
      </c>
      <c r="AD1074">
        <v>7.9136700000000004E-2</v>
      </c>
      <c r="AE1074">
        <v>4.0190700000000001</v>
      </c>
      <c r="AF1074">
        <v>0.30046899999999999</v>
      </c>
      <c r="AH1074">
        <v>-0.80662999999999996</v>
      </c>
      <c r="AI1074">
        <v>25.0212</v>
      </c>
      <c r="AJ1074">
        <v>-11.6539</v>
      </c>
      <c r="AK1074">
        <v>63.222499999999997</v>
      </c>
      <c r="AL1074">
        <v>-0.80662999999999996</v>
      </c>
      <c r="AM1074">
        <v>-1.7</v>
      </c>
      <c r="AN1074">
        <v>-14.0708464980125</v>
      </c>
      <c r="AO1074">
        <v>3.8298351764678902</v>
      </c>
      <c r="AP1074">
        <v>-1.7646599999999999E-3</v>
      </c>
    </row>
    <row r="1075" spans="1:42" x14ac:dyDescent="0.45">
      <c r="A1075" t="s">
        <v>1288</v>
      </c>
      <c r="C1075">
        <v>100</v>
      </c>
      <c r="D1075">
        <v>362</v>
      </c>
      <c r="E1075">
        <v>323</v>
      </c>
      <c r="F1075">
        <v>69</v>
      </c>
      <c r="G1075">
        <v>42</v>
      </c>
      <c r="H1075">
        <v>16</v>
      </c>
      <c r="I1075">
        <v>2</v>
      </c>
      <c r="J1075">
        <v>9</v>
      </c>
      <c r="K1075">
        <v>39</v>
      </c>
      <c r="L1075">
        <v>48</v>
      </c>
      <c r="M1075">
        <v>29</v>
      </c>
      <c r="N1075">
        <v>0</v>
      </c>
      <c r="O1075">
        <v>128</v>
      </c>
      <c r="P1075">
        <v>9</v>
      </c>
      <c r="Q1075">
        <v>1</v>
      </c>
      <c r="R1075">
        <v>0</v>
      </c>
      <c r="S1075">
        <v>5</v>
      </c>
      <c r="T1075">
        <v>7</v>
      </c>
      <c r="U1075">
        <v>3</v>
      </c>
      <c r="V1075">
        <v>0.21362200000000001</v>
      </c>
      <c r="W1075">
        <v>8.0110500000000001E-2</v>
      </c>
      <c r="X1075">
        <v>0.35359099999999999</v>
      </c>
      <c r="Y1075">
        <v>0.22656200000000001</v>
      </c>
      <c r="Z1075">
        <v>0.29558000000000001</v>
      </c>
      <c r="AA1075">
        <v>0.35913299999999998</v>
      </c>
      <c r="AB1075">
        <v>0.289659</v>
      </c>
      <c r="AC1075">
        <v>0.65471299999999999</v>
      </c>
      <c r="AD1075">
        <v>0.145511</v>
      </c>
      <c r="AE1075">
        <v>5.4191000000000003</v>
      </c>
      <c r="AF1075">
        <v>0.32085599999999997</v>
      </c>
      <c r="AH1075">
        <v>-0.48264400000000002</v>
      </c>
      <c r="AI1075">
        <v>35.474400000000003</v>
      </c>
      <c r="AJ1075">
        <v>-8.6331699999999998</v>
      </c>
      <c r="AK1075">
        <v>75.631600000000006</v>
      </c>
      <c r="AL1075">
        <v>-0.48264400000000002</v>
      </c>
      <c r="AM1075">
        <v>2.7</v>
      </c>
      <c r="AN1075">
        <v>-11.0524930059909</v>
      </c>
      <c r="AO1075">
        <v>-1.29029989242553</v>
      </c>
      <c r="AP1075">
        <v>-4.7508999999999997E-3</v>
      </c>
    </row>
    <row r="1076" spans="1:42" x14ac:dyDescent="0.45">
      <c r="A1076" t="s">
        <v>1289</v>
      </c>
      <c r="B1076" t="s">
        <v>132</v>
      </c>
      <c r="C1076">
        <v>99</v>
      </c>
      <c r="D1076">
        <v>400</v>
      </c>
      <c r="E1076">
        <v>368</v>
      </c>
      <c r="F1076">
        <v>85</v>
      </c>
      <c r="G1076">
        <v>56</v>
      </c>
      <c r="H1076">
        <v>16</v>
      </c>
      <c r="I1076">
        <v>2</v>
      </c>
      <c r="J1076">
        <v>11</v>
      </c>
      <c r="K1076">
        <v>45</v>
      </c>
      <c r="L1076">
        <v>48</v>
      </c>
      <c r="M1076">
        <v>23</v>
      </c>
      <c r="N1076">
        <v>1</v>
      </c>
      <c r="O1076">
        <v>100</v>
      </c>
      <c r="P1076">
        <v>8</v>
      </c>
      <c r="Q1076">
        <v>1</v>
      </c>
      <c r="R1076">
        <v>0</v>
      </c>
      <c r="S1076">
        <v>8</v>
      </c>
      <c r="T1076">
        <v>3</v>
      </c>
      <c r="U1076">
        <v>1</v>
      </c>
      <c r="V1076">
        <v>0.23097799999999999</v>
      </c>
      <c r="W1076">
        <v>5.7500000000000002E-2</v>
      </c>
      <c r="X1076">
        <v>0.25</v>
      </c>
      <c r="Y1076">
        <v>0.23</v>
      </c>
      <c r="Z1076">
        <v>0.28999999999999998</v>
      </c>
      <c r="AA1076">
        <v>0.375</v>
      </c>
      <c r="AB1076">
        <v>0.28978199999999998</v>
      </c>
      <c r="AC1076">
        <v>0.66500000000000004</v>
      </c>
      <c r="AD1076">
        <v>0.14402200000000001</v>
      </c>
      <c r="AE1076">
        <v>4.2539699999999998</v>
      </c>
      <c r="AF1076">
        <v>0.28682200000000002</v>
      </c>
      <c r="AH1076">
        <v>-0.48471900000000001</v>
      </c>
      <c r="AI1076">
        <v>39.238999999999997</v>
      </c>
      <c r="AJ1076">
        <v>-9.4986300000000004</v>
      </c>
      <c r="AK1076">
        <v>81.610299999999995</v>
      </c>
      <c r="AL1076">
        <v>-0.48471900000000001</v>
      </c>
      <c r="AM1076">
        <v>3</v>
      </c>
      <c r="AN1076">
        <v>-9.2985948324203491</v>
      </c>
      <c r="AO1076">
        <v>-4.3486185073852504</v>
      </c>
      <c r="AP1076">
        <v>-6.1239900000000002E-3</v>
      </c>
    </row>
    <row r="1077" spans="1:42" x14ac:dyDescent="0.45">
      <c r="A1077" t="s">
        <v>1290</v>
      </c>
      <c r="C1077">
        <v>115</v>
      </c>
      <c r="D1077">
        <v>457</v>
      </c>
      <c r="E1077">
        <v>411</v>
      </c>
      <c r="F1077">
        <v>100</v>
      </c>
      <c r="G1077">
        <v>64</v>
      </c>
      <c r="H1077">
        <v>23</v>
      </c>
      <c r="I1077">
        <v>1</v>
      </c>
      <c r="J1077">
        <v>12</v>
      </c>
      <c r="K1077">
        <v>51</v>
      </c>
      <c r="L1077">
        <v>46</v>
      </c>
      <c r="M1077">
        <v>37</v>
      </c>
      <c r="N1077">
        <v>2</v>
      </c>
      <c r="O1077">
        <v>116</v>
      </c>
      <c r="P1077">
        <v>6</v>
      </c>
      <c r="Q1077">
        <v>3</v>
      </c>
      <c r="R1077">
        <v>0</v>
      </c>
      <c r="S1077">
        <v>12</v>
      </c>
      <c r="T1077">
        <v>0</v>
      </c>
      <c r="U1077">
        <v>1</v>
      </c>
      <c r="V1077">
        <v>0.243309</v>
      </c>
      <c r="W1077">
        <v>8.0962800000000001E-2</v>
      </c>
      <c r="X1077">
        <v>0.25382900000000003</v>
      </c>
      <c r="Y1077">
        <v>0.31896600000000003</v>
      </c>
      <c r="Z1077">
        <v>0.31291000000000002</v>
      </c>
      <c r="AA1077">
        <v>0.39172800000000002</v>
      </c>
      <c r="AB1077">
        <v>0.30641699999999999</v>
      </c>
      <c r="AC1077">
        <v>0.70463799999999999</v>
      </c>
      <c r="AD1077">
        <v>0.14841799999999999</v>
      </c>
      <c r="AE1077">
        <v>2.1803699999999999</v>
      </c>
      <c r="AF1077">
        <v>0.30769200000000002</v>
      </c>
      <c r="AH1077">
        <v>-1.23112</v>
      </c>
      <c r="AI1077">
        <v>51.144199999999998</v>
      </c>
      <c r="AJ1077">
        <v>-4.5386199999999999</v>
      </c>
      <c r="AK1077">
        <v>90.100099999999998</v>
      </c>
      <c r="AL1077">
        <v>-1.23112</v>
      </c>
      <c r="AM1077">
        <v>-0.4</v>
      </c>
      <c r="AN1077">
        <v>-6.8359911441802899</v>
      </c>
      <c r="AO1077">
        <v>-8.7957967817783302</v>
      </c>
      <c r="AP1077">
        <v>-6.1474299999999997E-3</v>
      </c>
    </row>
    <row r="1078" spans="1:42" x14ac:dyDescent="0.45">
      <c r="A1078" t="s">
        <v>1291</v>
      </c>
      <c r="B1078" t="s">
        <v>63</v>
      </c>
      <c r="C1078">
        <v>116</v>
      </c>
      <c r="D1078">
        <v>495</v>
      </c>
      <c r="E1078">
        <v>417</v>
      </c>
      <c r="F1078">
        <v>83</v>
      </c>
      <c r="G1078">
        <v>43</v>
      </c>
      <c r="H1078">
        <v>22</v>
      </c>
      <c r="I1078">
        <v>0</v>
      </c>
      <c r="J1078">
        <v>18</v>
      </c>
      <c r="K1078">
        <v>51</v>
      </c>
      <c r="L1078">
        <v>66</v>
      </c>
      <c r="M1078">
        <v>65</v>
      </c>
      <c r="N1078">
        <v>0</v>
      </c>
      <c r="O1078">
        <v>180</v>
      </c>
      <c r="P1078">
        <v>10</v>
      </c>
      <c r="Q1078">
        <v>3</v>
      </c>
      <c r="R1078">
        <v>0</v>
      </c>
      <c r="S1078">
        <v>8</v>
      </c>
      <c r="T1078">
        <v>3</v>
      </c>
      <c r="U1078">
        <v>1</v>
      </c>
      <c r="V1078">
        <v>0.199041</v>
      </c>
      <c r="W1078">
        <v>0.13131300000000001</v>
      </c>
      <c r="X1078">
        <v>0.36363600000000001</v>
      </c>
      <c r="Y1078">
        <v>0.36111100000000002</v>
      </c>
      <c r="Z1078">
        <v>0.31919199999999998</v>
      </c>
      <c r="AA1078">
        <v>0.381295</v>
      </c>
      <c r="AB1078">
        <v>0.310867</v>
      </c>
      <c r="AC1078">
        <v>0.70048699999999997</v>
      </c>
      <c r="AD1078">
        <v>0.182254</v>
      </c>
      <c r="AE1078">
        <v>2.44937</v>
      </c>
      <c r="AF1078">
        <v>0.29279300000000003</v>
      </c>
      <c r="AH1078">
        <v>-0.73128300000000002</v>
      </c>
      <c r="AI1078">
        <v>57.226599999999998</v>
      </c>
      <c r="AJ1078">
        <v>-3.0863</v>
      </c>
      <c r="AK1078">
        <v>93.3065</v>
      </c>
      <c r="AL1078">
        <v>-0.73128300000000002</v>
      </c>
      <c r="AM1078">
        <v>-3</v>
      </c>
      <c r="AN1078">
        <v>-4.8359355330467197</v>
      </c>
      <c r="AO1078">
        <v>-12.093914985656699</v>
      </c>
      <c r="AP1078">
        <v>-6.4855499999999996E-3</v>
      </c>
    </row>
    <row r="1079" spans="1:42" x14ac:dyDescent="0.45">
      <c r="A1079" t="s">
        <v>1292</v>
      </c>
      <c r="B1079" t="s">
        <v>74</v>
      </c>
      <c r="C1079">
        <v>86</v>
      </c>
      <c r="D1079">
        <v>285</v>
      </c>
      <c r="E1079">
        <v>256</v>
      </c>
      <c r="F1079">
        <v>51</v>
      </c>
      <c r="G1079">
        <v>38</v>
      </c>
      <c r="H1079">
        <v>8</v>
      </c>
      <c r="I1079">
        <v>1</v>
      </c>
      <c r="J1079">
        <v>4</v>
      </c>
      <c r="K1079">
        <v>27</v>
      </c>
      <c r="L1079">
        <v>28</v>
      </c>
      <c r="M1079">
        <v>23</v>
      </c>
      <c r="N1079">
        <v>0</v>
      </c>
      <c r="O1079">
        <v>95</v>
      </c>
      <c r="P1079">
        <v>5</v>
      </c>
      <c r="Q1079">
        <v>1</v>
      </c>
      <c r="R1079">
        <v>0</v>
      </c>
      <c r="S1079">
        <v>6</v>
      </c>
      <c r="T1079">
        <v>2</v>
      </c>
      <c r="U1079">
        <v>1</v>
      </c>
      <c r="V1079">
        <v>0.19921900000000001</v>
      </c>
      <c r="W1079">
        <v>8.0701800000000004E-2</v>
      </c>
      <c r="X1079">
        <v>0.33333299999999999</v>
      </c>
      <c r="Y1079">
        <v>0.24210499999999999</v>
      </c>
      <c r="Z1079">
        <v>0.27719300000000002</v>
      </c>
      <c r="AA1079">
        <v>0.28515600000000002</v>
      </c>
      <c r="AB1079">
        <v>0.25511400000000001</v>
      </c>
      <c r="AC1079">
        <v>0.56234899999999999</v>
      </c>
      <c r="AD1079">
        <v>8.59375E-2</v>
      </c>
      <c r="AE1079">
        <v>3.9281000000000001</v>
      </c>
      <c r="AF1079">
        <v>0.29746800000000001</v>
      </c>
      <c r="AH1079">
        <v>-0.53061599999999998</v>
      </c>
      <c r="AI1079">
        <v>19.752199999999998</v>
      </c>
      <c r="AJ1079">
        <v>-14.9734</v>
      </c>
      <c r="AK1079">
        <v>51.047899999999998</v>
      </c>
      <c r="AL1079">
        <v>-0.53061599999999998</v>
      </c>
      <c r="AM1079">
        <v>2.8</v>
      </c>
      <c r="AN1079">
        <v>-17.814238965511301</v>
      </c>
      <c r="AO1079">
        <v>8.0358908176422101</v>
      </c>
      <c r="AP1079">
        <v>-6.8112700000000003E-3</v>
      </c>
    </row>
    <row r="1080" spans="1:42" x14ac:dyDescent="0.45">
      <c r="A1080" t="s">
        <v>1293</v>
      </c>
      <c r="C1080">
        <v>105</v>
      </c>
      <c r="D1080">
        <v>402</v>
      </c>
      <c r="E1080">
        <v>369</v>
      </c>
      <c r="F1080">
        <v>98</v>
      </c>
      <c r="G1080">
        <v>71</v>
      </c>
      <c r="H1080">
        <v>18</v>
      </c>
      <c r="I1080">
        <v>0</v>
      </c>
      <c r="J1080">
        <v>9</v>
      </c>
      <c r="K1080">
        <v>37</v>
      </c>
      <c r="L1080">
        <v>46</v>
      </c>
      <c r="M1080">
        <v>29</v>
      </c>
      <c r="N1080">
        <v>2</v>
      </c>
      <c r="O1080">
        <v>75</v>
      </c>
      <c r="P1080">
        <v>2</v>
      </c>
      <c r="Q1080">
        <v>2</v>
      </c>
      <c r="R1080">
        <v>0</v>
      </c>
      <c r="S1080">
        <v>10</v>
      </c>
      <c r="T1080">
        <v>2</v>
      </c>
      <c r="U1080">
        <v>1</v>
      </c>
      <c r="V1080">
        <v>0.26558300000000001</v>
      </c>
      <c r="W1080">
        <v>7.2139300000000003E-2</v>
      </c>
      <c r="X1080">
        <v>0.18656700000000001</v>
      </c>
      <c r="Y1080">
        <v>0.38666699999999998</v>
      </c>
      <c r="Z1080">
        <v>0.32089600000000001</v>
      </c>
      <c r="AA1080">
        <v>0.38753399999999999</v>
      </c>
      <c r="AB1080">
        <v>0.30831500000000001</v>
      </c>
      <c r="AC1080">
        <v>0.70842899999999998</v>
      </c>
      <c r="AD1080">
        <v>0.121951</v>
      </c>
      <c r="AE1080">
        <v>2.08392</v>
      </c>
      <c r="AF1080">
        <v>0.31010500000000002</v>
      </c>
      <c r="AH1080">
        <v>-0.79259000000000002</v>
      </c>
      <c r="AI1080">
        <v>45.622799999999998</v>
      </c>
      <c r="AJ1080">
        <v>-3.3585199999999999</v>
      </c>
      <c r="AK1080">
        <v>92.787099999999995</v>
      </c>
      <c r="AL1080">
        <v>-0.79259000000000002</v>
      </c>
      <c r="AM1080">
        <v>-2</v>
      </c>
      <c r="AN1080">
        <v>-4.3847329616546604</v>
      </c>
      <c r="AO1080">
        <v>-9.3853616714477504</v>
      </c>
      <c r="AP1080">
        <v>-7.3614600000000002E-3</v>
      </c>
    </row>
    <row r="1081" spans="1:42" x14ac:dyDescent="0.45">
      <c r="A1081" t="s">
        <v>1294</v>
      </c>
      <c r="B1081" t="s">
        <v>74</v>
      </c>
      <c r="C1081">
        <v>84</v>
      </c>
      <c r="D1081">
        <v>338</v>
      </c>
      <c r="E1081">
        <v>307</v>
      </c>
      <c r="F1081">
        <v>73</v>
      </c>
      <c r="G1081">
        <v>55</v>
      </c>
      <c r="H1081">
        <v>13</v>
      </c>
      <c r="I1081">
        <v>1</v>
      </c>
      <c r="J1081">
        <v>4</v>
      </c>
      <c r="K1081">
        <v>34</v>
      </c>
      <c r="L1081">
        <v>34</v>
      </c>
      <c r="M1081">
        <v>26</v>
      </c>
      <c r="N1081">
        <v>0</v>
      </c>
      <c r="O1081">
        <v>69</v>
      </c>
      <c r="P1081">
        <v>4</v>
      </c>
      <c r="Q1081">
        <v>1</v>
      </c>
      <c r="R1081">
        <v>0</v>
      </c>
      <c r="S1081">
        <v>8</v>
      </c>
      <c r="T1081">
        <v>2</v>
      </c>
      <c r="U1081">
        <v>1</v>
      </c>
      <c r="V1081">
        <v>0.237785</v>
      </c>
      <c r="W1081">
        <v>7.6923099999999994E-2</v>
      </c>
      <c r="X1081">
        <v>0.20414199999999999</v>
      </c>
      <c r="Y1081">
        <v>0.37681199999999998</v>
      </c>
      <c r="Z1081">
        <v>0.304734</v>
      </c>
      <c r="AA1081">
        <v>0.32573299999999999</v>
      </c>
      <c r="AB1081">
        <v>0.28192600000000001</v>
      </c>
      <c r="AC1081">
        <v>0.630467</v>
      </c>
      <c r="AD1081">
        <v>8.7947899999999996E-2</v>
      </c>
      <c r="AE1081">
        <v>3.4432299999999998</v>
      </c>
      <c r="AF1081">
        <v>0.29361700000000002</v>
      </c>
      <c r="AH1081">
        <v>-0.677014</v>
      </c>
      <c r="AI1081">
        <v>30.951899999999998</v>
      </c>
      <c r="AJ1081">
        <v>-10.231400000000001</v>
      </c>
      <c r="AK1081">
        <v>69.022499999999994</v>
      </c>
      <c r="AL1081">
        <v>-0.677014</v>
      </c>
      <c r="AM1081">
        <v>0.8</v>
      </c>
      <c r="AN1081">
        <v>-13.6482630968093</v>
      </c>
      <c r="AO1081">
        <v>2.04191654920578</v>
      </c>
      <c r="AP1081">
        <v>-9.0319900000000002E-3</v>
      </c>
    </row>
    <row r="1082" spans="1:42" x14ac:dyDescent="0.45">
      <c r="A1082" t="s">
        <v>1295</v>
      </c>
      <c r="C1082">
        <v>76</v>
      </c>
      <c r="D1082">
        <v>290</v>
      </c>
      <c r="E1082">
        <v>265</v>
      </c>
      <c r="F1082">
        <v>65</v>
      </c>
      <c r="G1082">
        <v>50</v>
      </c>
      <c r="H1082">
        <v>11</v>
      </c>
      <c r="I1082">
        <v>2</v>
      </c>
      <c r="J1082">
        <v>2</v>
      </c>
      <c r="K1082">
        <v>28</v>
      </c>
      <c r="L1082">
        <v>27</v>
      </c>
      <c r="M1082">
        <v>13</v>
      </c>
      <c r="N1082">
        <v>0</v>
      </c>
      <c r="O1082">
        <v>67</v>
      </c>
      <c r="P1082">
        <v>7</v>
      </c>
      <c r="Q1082">
        <v>2</v>
      </c>
      <c r="R1082">
        <v>3</v>
      </c>
      <c r="S1082">
        <v>7</v>
      </c>
      <c r="T1082">
        <v>5</v>
      </c>
      <c r="U1082">
        <v>3</v>
      </c>
      <c r="V1082">
        <v>0.245283</v>
      </c>
      <c r="W1082">
        <v>4.4827600000000002E-2</v>
      </c>
      <c r="X1082">
        <v>0.23103399999999999</v>
      </c>
      <c r="Y1082">
        <v>0.19403000000000001</v>
      </c>
      <c r="Z1082">
        <v>0.29616700000000001</v>
      </c>
      <c r="AA1082">
        <v>0.32452799999999998</v>
      </c>
      <c r="AB1082">
        <v>0.27555000000000002</v>
      </c>
      <c r="AC1082">
        <v>0.62069600000000003</v>
      </c>
      <c r="AD1082">
        <v>7.9245300000000005E-2</v>
      </c>
      <c r="AE1082">
        <v>4.8689200000000001</v>
      </c>
      <c r="AF1082">
        <v>0.31818200000000002</v>
      </c>
      <c r="AH1082">
        <v>-0.805593</v>
      </c>
      <c r="AI1082">
        <v>25.020700000000001</v>
      </c>
      <c r="AJ1082">
        <v>-10.3141</v>
      </c>
      <c r="AK1082">
        <v>69.631399999999999</v>
      </c>
      <c r="AL1082">
        <v>-0.805593</v>
      </c>
      <c r="AM1082">
        <v>-1.5</v>
      </c>
      <c r="AN1082">
        <v>-11.7160122394561</v>
      </c>
      <c r="AO1082">
        <v>1.69664907455444</v>
      </c>
      <c r="AP1082">
        <v>-1.38575E-2</v>
      </c>
    </row>
    <row r="1083" spans="1:42" x14ac:dyDescent="0.45">
      <c r="A1083" t="s">
        <v>1296</v>
      </c>
      <c r="C1083">
        <v>101</v>
      </c>
      <c r="D1083">
        <v>405</v>
      </c>
      <c r="E1083">
        <v>367</v>
      </c>
      <c r="F1083">
        <v>88</v>
      </c>
      <c r="G1083">
        <v>54</v>
      </c>
      <c r="H1083">
        <v>15</v>
      </c>
      <c r="I1083">
        <v>2</v>
      </c>
      <c r="J1083">
        <v>17</v>
      </c>
      <c r="K1083">
        <v>43</v>
      </c>
      <c r="L1083">
        <v>52</v>
      </c>
      <c r="M1083">
        <v>32</v>
      </c>
      <c r="N1083">
        <v>1</v>
      </c>
      <c r="O1083">
        <v>121</v>
      </c>
      <c r="P1083">
        <v>2</v>
      </c>
      <c r="Q1083">
        <v>4</v>
      </c>
      <c r="R1083">
        <v>0</v>
      </c>
      <c r="S1083">
        <v>11</v>
      </c>
      <c r="T1083">
        <v>1</v>
      </c>
      <c r="U1083">
        <v>1</v>
      </c>
      <c r="V1083">
        <v>0.239782</v>
      </c>
      <c r="W1083">
        <v>7.9012299999999994E-2</v>
      </c>
      <c r="X1083">
        <v>0.298765</v>
      </c>
      <c r="Y1083">
        <v>0.264463</v>
      </c>
      <c r="Z1083">
        <v>0.30123499999999998</v>
      </c>
      <c r="AA1083">
        <v>0.43051800000000001</v>
      </c>
      <c r="AB1083">
        <v>0.31323200000000001</v>
      </c>
      <c r="AC1083">
        <v>0.73175199999999996</v>
      </c>
      <c r="AD1083">
        <v>0.19073599999999999</v>
      </c>
      <c r="AE1083">
        <v>2.9963799999999998</v>
      </c>
      <c r="AF1083">
        <v>0.30472100000000002</v>
      </c>
      <c r="AH1083">
        <v>-0.892424</v>
      </c>
      <c r="AI1083">
        <v>47.617100000000001</v>
      </c>
      <c r="AJ1083">
        <v>-1.7297400000000001</v>
      </c>
      <c r="AK1083">
        <v>94.733199999999997</v>
      </c>
      <c r="AL1083">
        <v>-0.892424</v>
      </c>
      <c r="AM1083">
        <v>0</v>
      </c>
      <c r="AN1083">
        <v>-3.5349463820457401</v>
      </c>
      <c r="AO1083">
        <v>-10.4166669845581</v>
      </c>
      <c r="AP1083">
        <v>-1.52698E-2</v>
      </c>
    </row>
    <row r="1084" spans="1:42" x14ac:dyDescent="0.45">
      <c r="A1084" t="s">
        <v>1297</v>
      </c>
      <c r="B1084" t="s">
        <v>52</v>
      </c>
      <c r="C1084">
        <v>99</v>
      </c>
      <c r="D1084">
        <v>400</v>
      </c>
      <c r="E1084">
        <v>365</v>
      </c>
      <c r="F1084">
        <v>87</v>
      </c>
      <c r="G1084">
        <v>63</v>
      </c>
      <c r="H1084">
        <v>20</v>
      </c>
      <c r="I1084">
        <v>2</v>
      </c>
      <c r="J1084">
        <v>2</v>
      </c>
      <c r="K1084">
        <v>46</v>
      </c>
      <c r="L1084">
        <v>37</v>
      </c>
      <c r="M1084">
        <v>28</v>
      </c>
      <c r="N1084">
        <v>0</v>
      </c>
      <c r="O1084">
        <v>108</v>
      </c>
      <c r="P1084">
        <v>5</v>
      </c>
      <c r="Q1084">
        <v>2</v>
      </c>
      <c r="R1084">
        <v>0</v>
      </c>
      <c r="S1084">
        <v>7</v>
      </c>
      <c r="T1084">
        <v>2</v>
      </c>
      <c r="U1084">
        <v>1</v>
      </c>
      <c r="V1084">
        <v>0.23835600000000001</v>
      </c>
      <c r="W1084">
        <v>7.0000000000000007E-2</v>
      </c>
      <c r="X1084">
        <v>0.27</v>
      </c>
      <c r="Y1084">
        <v>0.25925900000000002</v>
      </c>
      <c r="Z1084">
        <v>0.3</v>
      </c>
      <c r="AA1084">
        <v>0.320548</v>
      </c>
      <c r="AB1084">
        <v>0.276841</v>
      </c>
      <c r="AC1084">
        <v>0.62054799999999999</v>
      </c>
      <c r="AD1084">
        <v>8.2191799999999995E-2</v>
      </c>
      <c r="AE1084">
        <v>4.0657800000000002</v>
      </c>
      <c r="AF1084">
        <v>0.33073900000000001</v>
      </c>
      <c r="AH1084">
        <v>-0.76176999999999995</v>
      </c>
      <c r="AI1084">
        <v>34.94</v>
      </c>
      <c r="AJ1084">
        <v>-13.797700000000001</v>
      </c>
      <c r="AK1084">
        <v>70.496499999999997</v>
      </c>
      <c r="AL1084">
        <v>-0.76176999999999995</v>
      </c>
      <c r="AM1084">
        <v>0.1</v>
      </c>
      <c r="AN1084">
        <v>-15.3819185495376</v>
      </c>
      <c r="AO1084">
        <v>1.56972370296716</v>
      </c>
      <c r="AP1084">
        <v>-1.83544E-2</v>
      </c>
    </row>
    <row r="1085" spans="1:42" x14ac:dyDescent="0.45">
      <c r="A1085" t="s">
        <v>1298</v>
      </c>
      <c r="C1085">
        <v>107</v>
      </c>
      <c r="D1085">
        <v>429</v>
      </c>
      <c r="E1085">
        <v>379</v>
      </c>
      <c r="F1085">
        <v>74</v>
      </c>
      <c r="G1085">
        <v>41</v>
      </c>
      <c r="H1085">
        <v>20</v>
      </c>
      <c r="I1085">
        <v>1</v>
      </c>
      <c r="J1085">
        <v>12</v>
      </c>
      <c r="K1085">
        <v>51</v>
      </c>
      <c r="L1085">
        <v>49</v>
      </c>
      <c r="M1085">
        <v>43</v>
      </c>
      <c r="N1085">
        <v>1</v>
      </c>
      <c r="O1085">
        <v>171</v>
      </c>
      <c r="P1085">
        <v>5</v>
      </c>
      <c r="Q1085">
        <v>2</v>
      </c>
      <c r="R1085">
        <v>0</v>
      </c>
      <c r="S1085">
        <v>3</v>
      </c>
      <c r="T1085">
        <v>5</v>
      </c>
      <c r="U1085">
        <v>3</v>
      </c>
      <c r="V1085">
        <v>0.19525100000000001</v>
      </c>
      <c r="W1085">
        <v>0.100233</v>
      </c>
      <c r="X1085">
        <v>0.39860099999999998</v>
      </c>
      <c r="Y1085">
        <v>0.25146200000000002</v>
      </c>
      <c r="Z1085">
        <v>0.28438200000000002</v>
      </c>
      <c r="AA1085">
        <v>0.34828500000000001</v>
      </c>
      <c r="AB1085">
        <v>0.27928799999999998</v>
      </c>
      <c r="AC1085">
        <v>0.63266699999999998</v>
      </c>
      <c r="AD1085">
        <v>0.153034</v>
      </c>
      <c r="AE1085">
        <v>4.2956200000000004</v>
      </c>
      <c r="AF1085">
        <v>0.31313099999999999</v>
      </c>
      <c r="AH1085">
        <v>-0.94428500000000004</v>
      </c>
      <c r="AI1085">
        <v>38.344999999999999</v>
      </c>
      <c r="AJ1085">
        <v>-13.9261</v>
      </c>
      <c r="AK1085">
        <v>79.204099999999997</v>
      </c>
      <c r="AL1085">
        <v>-0.94428500000000004</v>
      </c>
      <c r="AM1085">
        <v>1.6</v>
      </c>
      <c r="AN1085">
        <v>-11.634016573429101</v>
      </c>
      <c r="AO1085">
        <v>-3.1288360357284501</v>
      </c>
      <c r="AP1085">
        <v>-1.9154000000000001E-2</v>
      </c>
    </row>
    <row r="1086" spans="1:42" x14ac:dyDescent="0.45">
      <c r="A1086" t="s">
        <v>1299</v>
      </c>
      <c r="B1086" t="s">
        <v>74</v>
      </c>
      <c r="C1086">
        <v>77</v>
      </c>
      <c r="D1086">
        <v>310</v>
      </c>
      <c r="E1086">
        <v>274</v>
      </c>
      <c r="F1086">
        <v>55</v>
      </c>
      <c r="G1086">
        <v>37</v>
      </c>
      <c r="H1086">
        <v>11</v>
      </c>
      <c r="I1086">
        <v>1</v>
      </c>
      <c r="J1086">
        <v>6</v>
      </c>
      <c r="K1086">
        <v>29</v>
      </c>
      <c r="L1086">
        <v>28</v>
      </c>
      <c r="M1086">
        <v>32</v>
      </c>
      <c r="N1086">
        <v>0</v>
      </c>
      <c r="O1086">
        <v>84</v>
      </c>
      <c r="P1086">
        <v>2</v>
      </c>
      <c r="Q1086">
        <v>1</v>
      </c>
      <c r="R1086">
        <v>1</v>
      </c>
      <c r="S1086">
        <v>6</v>
      </c>
      <c r="T1086">
        <v>2</v>
      </c>
      <c r="U1086">
        <v>1</v>
      </c>
      <c r="V1086">
        <v>0.20072999999999999</v>
      </c>
      <c r="W1086">
        <v>0.103226</v>
      </c>
      <c r="X1086">
        <v>0.27096799999999999</v>
      </c>
      <c r="Y1086">
        <v>0.38095200000000001</v>
      </c>
      <c r="Z1086">
        <v>0.288026</v>
      </c>
      <c r="AA1086">
        <v>0.31386900000000001</v>
      </c>
      <c r="AB1086">
        <v>0.27071099999999998</v>
      </c>
      <c r="AC1086">
        <v>0.60189400000000004</v>
      </c>
      <c r="AD1086">
        <v>0.113139</v>
      </c>
      <c r="AE1086">
        <v>3.32701</v>
      </c>
      <c r="AF1086">
        <v>0.26486500000000002</v>
      </c>
      <c r="AH1086">
        <v>-0.56914200000000004</v>
      </c>
      <c r="AI1086">
        <v>25.500299999999999</v>
      </c>
      <c r="AJ1086">
        <v>-12.2714</v>
      </c>
      <c r="AK1086">
        <v>61.503500000000003</v>
      </c>
      <c r="AL1086">
        <v>-0.56914200000000004</v>
      </c>
      <c r="AM1086">
        <v>-1.1000000000000001</v>
      </c>
      <c r="AN1086">
        <v>-15.353454053401901</v>
      </c>
      <c r="AO1086">
        <v>4.5951794385909999</v>
      </c>
      <c r="AP1086">
        <v>-1.9591899999999999E-2</v>
      </c>
    </row>
    <row r="1087" spans="1:42" x14ac:dyDescent="0.45">
      <c r="A1087" t="s">
        <v>1300</v>
      </c>
      <c r="B1087" t="s">
        <v>23</v>
      </c>
      <c r="C1087">
        <v>111</v>
      </c>
      <c r="D1087">
        <v>457</v>
      </c>
      <c r="E1087">
        <v>404</v>
      </c>
      <c r="F1087">
        <v>74</v>
      </c>
      <c r="G1087">
        <v>42</v>
      </c>
      <c r="H1087">
        <v>17</v>
      </c>
      <c r="I1087">
        <v>2</v>
      </c>
      <c r="J1087">
        <v>13</v>
      </c>
      <c r="K1087">
        <v>45</v>
      </c>
      <c r="L1087">
        <v>47</v>
      </c>
      <c r="M1087">
        <v>48</v>
      </c>
      <c r="N1087">
        <v>0</v>
      </c>
      <c r="O1087">
        <v>208</v>
      </c>
      <c r="P1087">
        <v>3</v>
      </c>
      <c r="Q1087">
        <v>2</v>
      </c>
      <c r="R1087">
        <v>0</v>
      </c>
      <c r="S1087">
        <v>7</v>
      </c>
      <c r="T1087">
        <v>3</v>
      </c>
      <c r="U1087">
        <v>1</v>
      </c>
      <c r="V1087">
        <v>0.183168</v>
      </c>
      <c r="W1087">
        <v>0.105033</v>
      </c>
      <c r="X1087">
        <v>0.45514199999999999</v>
      </c>
      <c r="Y1087">
        <v>0.230769</v>
      </c>
      <c r="Z1087">
        <v>0.27352300000000002</v>
      </c>
      <c r="AA1087">
        <v>0.33168300000000001</v>
      </c>
      <c r="AB1087">
        <v>0.26910899999999999</v>
      </c>
      <c r="AC1087">
        <v>0.60520600000000002</v>
      </c>
      <c r="AD1087">
        <v>0.14851500000000001</v>
      </c>
      <c r="AE1087">
        <v>4.2945399999999996</v>
      </c>
      <c r="AF1087">
        <v>0.32973000000000002</v>
      </c>
      <c r="AH1087">
        <v>-0.53865499999999999</v>
      </c>
      <c r="AI1087">
        <v>36.984499999999997</v>
      </c>
      <c r="AJ1087">
        <v>-18.6983</v>
      </c>
      <c r="AK1087">
        <v>64.127799999999993</v>
      </c>
      <c r="AL1087">
        <v>-0.53865499999999999</v>
      </c>
      <c r="AM1087">
        <v>3.4</v>
      </c>
      <c r="AN1087">
        <v>-20.847837626934002</v>
      </c>
      <c r="AO1087">
        <v>5.0791593790054304</v>
      </c>
      <c r="AP1087">
        <v>-1.9797700000000001E-2</v>
      </c>
    </row>
    <row r="1088" spans="1:42" x14ac:dyDescent="0.45">
      <c r="A1088" t="s">
        <v>1301</v>
      </c>
      <c r="B1088" t="s">
        <v>139</v>
      </c>
      <c r="C1088">
        <v>106</v>
      </c>
      <c r="D1088">
        <v>344</v>
      </c>
      <c r="E1088">
        <v>321</v>
      </c>
      <c r="F1088">
        <v>71</v>
      </c>
      <c r="G1088">
        <v>46</v>
      </c>
      <c r="H1088">
        <v>12</v>
      </c>
      <c r="I1088">
        <v>1</v>
      </c>
      <c r="J1088">
        <v>12</v>
      </c>
      <c r="K1088">
        <v>39</v>
      </c>
      <c r="L1088">
        <v>43</v>
      </c>
      <c r="M1088">
        <v>16</v>
      </c>
      <c r="N1088">
        <v>0</v>
      </c>
      <c r="O1088">
        <v>114</v>
      </c>
      <c r="P1088">
        <v>4</v>
      </c>
      <c r="Q1088">
        <v>3</v>
      </c>
      <c r="R1088">
        <v>0</v>
      </c>
      <c r="S1088">
        <v>6</v>
      </c>
      <c r="T1088">
        <v>2</v>
      </c>
      <c r="U1088">
        <v>1</v>
      </c>
      <c r="V1088">
        <v>0.22118399999999999</v>
      </c>
      <c r="W1088">
        <v>4.65116E-2</v>
      </c>
      <c r="X1088">
        <v>0.331395</v>
      </c>
      <c r="Y1088">
        <v>0.140351</v>
      </c>
      <c r="Z1088">
        <v>0.26453500000000002</v>
      </c>
      <c r="AA1088">
        <v>0.37694699999999998</v>
      </c>
      <c r="AB1088">
        <v>0.27668100000000001</v>
      </c>
      <c r="AC1088">
        <v>0.641482</v>
      </c>
      <c r="AD1088">
        <v>0.15576300000000001</v>
      </c>
      <c r="AE1088">
        <v>3.8127</v>
      </c>
      <c r="AF1088">
        <v>0.29798000000000002</v>
      </c>
      <c r="AH1088">
        <v>-0.53061599999999998</v>
      </c>
      <c r="AI1088">
        <v>30.002800000000001</v>
      </c>
      <c r="AJ1088">
        <v>-11.9116</v>
      </c>
      <c r="AK1088">
        <v>77.1023</v>
      </c>
      <c r="AL1088">
        <v>-0.53061599999999998</v>
      </c>
      <c r="AM1088">
        <v>-3.2</v>
      </c>
      <c r="AN1088">
        <v>-9.9686712622642499</v>
      </c>
      <c r="AO1088">
        <v>-1.9360376596450799</v>
      </c>
      <c r="AP1088">
        <v>-2.2029699999999999E-2</v>
      </c>
    </row>
    <row r="1089" spans="1:42" x14ac:dyDescent="0.45">
      <c r="A1089" t="s">
        <v>1302</v>
      </c>
      <c r="B1089" t="s">
        <v>52</v>
      </c>
      <c r="C1089">
        <v>99</v>
      </c>
      <c r="D1089">
        <v>425</v>
      </c>
      <c r="E1089">
        <v>385</v>
      </c>
      <c r="F1089">
        <v>89</v>
      </c>
      <c r="G1089">
        <v>62</v>
      </c>
      <c r="H1089">
        <v>17</v>
      </c>
      <c r="I1089">
        <v>0</v>
      </c>
      <c r="J1089">
        <v>10</v>
      </c>
      <c r="K1089">
        <v>43</v>
      </c>
      <c r="L1089">
        <v>51</v>
      </c>
      <c r="M1089">
        <v>28</v>
      </c>
      <c r="N1089">
        <v>0</v>
      </c>
      <c r="O1089">
        <v>116</v>
      </c>
      <c r="P1089">
        <v>9</v>
      </c>
      <c r="Q1089">
        <v>3</v>
      </c>
      <c r="R1089">
        <v>0</v>
      </c>
      <c r="S1089">
        <v>13</v>
      </c>
      <c r="T1089">
        <v>2</v>
      </c>
      <c r="U1089">
        <v>2</v>
      </c>
      <c r="V1089">
        <v>0.23116900000000001</v>
      </c>
      <c r="W1089">
        <v>6.5882399999999994E-2</v>
      </c>
      <c r="X1089">
        <v>0.27294099999999999</v>
      </c>
      <c r="Y1089">
        <v>0.24137900000000001</v>
      </c>
      <c r="Z1089">
        <v>0.29647099999999998</v>
      </c>
      <c r="AA1089">
        <v>0.35324699999999998</v>
      </c>
      <c r="AB1089">
        <v>0.28687400000000002</v>
      </c>
      <c r="AC1089">
        <v>0.64971699999999999</v>
      </c>
      <c r="AD1089">
        <v>0.12207800000000001</v>
      </c>
      <c r="AE1089">
        <v>2.3578199999999998</v>
      </c>
      <c r="AF1089">
        <v>0.30152699999999999</v>
      </c>
      <c r="AH1089">
        <v>-1.20696</v>
      </c>
      <c r="AI1089">
        <v>40.665199999999999</v>
      </c>
      <c r="AJ1089">
        <v>-11.118600000000001</v>
      </c>
      <c r="AK1089">
        <v>77.222800000000007</v>
      </c>
      <c r="AL1089">
        <v>-1.20696</v>
      </c>
      <c r="AM1089">
        <v>6.3</v>
      </c>
      <c r="AN1089">
        <v>-13.1994187831878</v>
      </c>
      <c r="AO1089">
        <v>-1.50790691375732</v>
      </c>
      <c r="AP1089">
        <v>-2.2679399999999999E-2</v>
      </c>
    </row>
    <row r="1090" spans="1:42" x14ac:dyDescent="0.45">
      <c r="A1090" t="s">
        <v>1303</v>
      </c>
      <c r="B1090" t="s">
        <v>101</v>
      </c>
      <c r="C1090">
        <v>80</v>
      </c>
      <c r="D1090">
        <v>373</v>
      </c>
      <c r="E1090">
        <v>341</v>
      </c>
      <c r="F1090">
        <v>87</v>
      </c>
      <c r="G1090">
        <v>65</v>
      </c>
      <c r="H1090">
        <v>19</v>
      </c>
      <c r="I1090">
        <v>3</v>
      </c>
      <c r="J1090">
        <v>0</v>
      </c>
      <c r="K1090">
        <v>44</v>
      </c>
      <c r="L1090">
        <v>31</v>
      </c>
      <c r="M1090">
        <v>23</v>
      </c>
      <c r="N1090">
        <v>0</v>
      </c>
      <c r="O1090">
        <v>43</v>
      </c>
      <c r="P1090">
        <v>5</v>
      </c>
      <c r="Q1090">
        <v>1</v>
      </c>
      <c r="R1090">
        <v>3</v>
      </c>
      <c r="S1090">
        <v>4</v>
      </c>
      <c r="T1090">
        <v>13</v>
      </c>
      <c r="U1090">
        <v>6</v>
      </c>
      <c r="V1090">
        <v>0.25513200000000003</v>
      </c>
      <c r="W1090">
        <v>6.16622E-2</v>
      </c>
      <c r="X1090">
        <v>0.11528099999999999</v>
      </c>
      <c r="Y1090">
        <v>0.53488400000000003</v>
      </c>
      <c r="Z1090">
        <v>0.310811</v>
      </c>
      <c r="AA1090">
        <v>0.32844600000000002</v>
      </c>
      <c r="AB1090">
        <v>0.28469899999999998</v>
      </c>
      <c r="AC1090">
        <v>0.63925699999999996</v>
      </c>
      <c r="AD1090">
        <v>7.3313799999999998E-2</v>
      </c>
      <c r="AE1090">
        <v>5.9673600000000002</v>
      </c>
      <c r="AF1090">
        <v>0.29097000000000001</v>
      </c>
      <c r="AH1090">
        <v>-0.64904499999999998</v>
      </c>
      <c r="AI1090">
        <v>35.015999999999998</v>
      </c>
      <c r="AJ1090">
        <v>-10.431900000000001</v>
      </c>
      <c r="AK1090">
        <v>79.742000000000004</v>
      </c>
      <c r="AL1090">
        <v>-0.64904499999999998</v>
      </c>
      <c r="AM1090">
        <v>-4.3</v>
      </c>
      <c r="AN1090">
        <v>-10.0100981593132</v>
      </c>
      <c r="AO1090">
        <v>-2.92948281764984</v>
      </c>
      <c r="AP1090">
        <v>-2.3069599999999999E-2</v>
      </c>
    </row>
    <row r="1091" spans="1:42" x14ac:dyDescent="0.45">
      <c r="A1091" t="s">
        <v>1304</v>
      </c>
      <c r="B1091" t="s">
        <v>23</v>
      </c>
      <c r="C1091">
        <v>96</v>
      </c>
      <c r="D1091">
        <v>390</v>
      </c>
      <c r="E1091">
        <v>356</v>
      </c>
      <c r="F1091">
        <v>74</v>
      </c>
      <c r="G1091">
        <v>39</v>
      </c>
      <c r="H1091">
        <v>18</v>
      </c>
      <c r="I1091">
        <v>2</v>
      </c>
      <c r="J1091">
        <v>15</v>
      </c>
      <c r="K1091">
        <v>43</v>
      </c>
      <c r="L1091">
        <v>53</v>
      </c>
      <c r="M1091">
        <v>23</v>
      </c>
      <c r="N1091">
        <v>0</v>
      </c>
      <c r="O1091">
        <v>136</v>
      </c>
      <c r="P1091">
        <v>8</v>
      </c>
      <c r="Q1091">
        <v>3</v>
      </c>
      <c r="R1091">
        <v>0</v>
      </c>
      <c r="S1091">
        <v>5</v>
      </c>
      <c r="T1091">
        <v>10</v>
      </c>
      <c r="U1091">
        <v>3</v>
      </c>
      <c r="V1091">
        <v>0.20786499999999999</v>
      </c>
      <c r="W1091">
        <v>5.8974400000000003E-2</v>
      </c>
      <c r="X1091">
        <v>0.34871799999999997</v>
      </c>
      <c r="Y1091">
        <v>0.16911799999999999</v>
      </c>
      <c r="Z1091">
        <v>0.269231</v>
      </c>
      <c r="AA1091">
        <v>0.396067</v>
      </c>
      <c r="AB1091">
        <v>0.286717</v>
      </c>
      <c r="AC1091">
        <v>0.66529799999999994</v>
      </c>
      <c r="AD1091">
        <v>0.18820200000000001</v>
      </c>
      <c r="AE1091">
        <v>5.79908</v>
      </c>
      <c r="AF1091">
        <v>0.28365400000000002</v>
      </c>
      <c r="AH1091">
        <v>0.194407</v>
      </c>
      <c r="AI1091">
        <v>37.2654</v>
      </c>
      <c r="AJ1091">
        <v>-10.2538</v>
      </c>
      <c r="AK1091">
        <v>75.931899999999999</v>
      </c>
      <c r="AL1091">
        <v>0.194407</v>
      </c>
      <c r="AM1091">
        <v>2.2000000000000002</v>
      </c>
      <c r="AN1091">
        <v>-11.4341175407171</v>
      </c>
      <c r="AO1091">
        <v>-2.0989415645599299</v>
      </c>
      <c r="AP1091">
        <v>-2.44938E-2</v>
      </c>
    </row>
    <row r="1092" spans="1:42" x14ac:dyDescent="0.45">
      <c r="A1092" t="s">
        <v>1305</v>
      </c>
      <c r="B1092" t="s">
        <v>113</v>
      </c>
      <c r="C1092">
        <v>119</v>
      </c>
      <c r="D1092">
        <v>516</v>
      </c>
      <c r="E1092">
        <v>473</v>
      </c>
      <c r="F1092">
        <v>101</v>
      </c>
      <c r="G1092">
        <v>66</v>
      </c>
      <c r="H1092">
        <v>21</v>
      </c>
      <c r="I1092">
        <v>3</v>
      </c>
      <c r="J1092">
        <v>11</v>
      </c>
      <c r="K1092">
        <v>57</v>
      </c>
      <c r="L1092">
        <v>53</v>
      </c>
      <c r="M1092">
        <v>34</v>
      </c>
      <c r="N1092">
        <v>0</v>
      </c>
      <c r="O1092">
        <v>128</v>
      </c>
      <c r="P1092">
        <v>3</v>
      </c>
      <c r="Q1092">
        <v>4</v>
      </c>
      <c r="R1092">
        <v>2</v>
      </c>
      <c r="S1092">
        <v>7</v>
      </c>
      <c r="T1092">
        <v>15</v>
      </c>
      <c r="U1092">
        <v>6</v>
      </c>
      <c r="V1092">
        <v>0.213531</v>
      </c>
      <c r="W1092">
        <v>6.5891500000000006E-2</v>
      </c>
      <c r="X1092">
        <v>0.248062</v>
      </c>
      <c r="Y1092">
        <v>0.265625</v>
      </c>
      <c r="Z1092">
        <v>0.268482</v>
      </c>
      <c r="AA1092">
        <v>0.34038099999999999</v>
      </c>
      <c r="AB1092">
        <v>0.266453</v>
      </c>
      <c r="AC1092">
        <v>0.60886300000000004</v>
      </c>
      <c r="AD1092">
        <v>0.12684999999999999</v>
      </c>
      <c r="AE1092">
        <v>5.8333300000000001</v>
      </c>
      <c r="AF1092">
        <v>0.26627200000000001</v>
      </c>
      <c r="AH1092">
        <v>-0.326096</v>
      </c>
      <c r="AI1092">
        <v>40.621000000000002</v>
      </c>
      <c r="AJ1092">
        <v>-22.250599999999999</v>
      </c>
      <c r="AK1092">
        <v>70.307900000000004</v>
      </c>
      <c r="AL1092">
        <v>-0.326096</v>
      </c>
      <c r="AM1092">
        <v>-1</v>
      </c>
      <c r="AN1092">
        <v>-18.6839870214462</v>
      </c>
      <c r="AO1092">
        <v>0.89594352245330799</v>
      </c>
      <c r="AP1092">
        <v>-2.6162100000000001E-2</v>
      </c>
    </row>
    <row r="1093" spans="1:42" x14ac:dyDescent="0.45">
      <c r="A1093" t="s">
        <v>1306</v>
      </c>
      <c r="C1093">
        <v>86</v>
      </c>
      <c r="D1093">
        <v>334</v>
      </c>
      <c r="E1093">
        <v>306</v>
      </c>
      <c r="F1093">
        <v>72</v>
      </c>
      <c r="G1093">
        <v>50</v>
      </c>
      <c r="H1093">
        <v>15</v>
      </c>
      <c r="I1093">
        <v>1</v>
      </c>
      <c r="J1093">
        <v>6</v>
      </c>
      <c r="K1093">
        <v>38</v>
      </c>
      <c r="L1093">
        <v>37</v>
      </c>
      <c r="M1093">
        <v>17</v>
      </c>
      <c r="N1093">
        <v>0</v>
      </c>
      <c r="O1093">
        <v>84</v>
      </c>
      <c r="P1093">
        <v>5</v>
      </c>
      <c r="Q1093">
        <v>2</v>
      </c>
      <c r="R1093">
        <v>4</v>
      </c>
      <c r="S1093">
        <v>6</v>
      </c>
      <c r="T1093">
        <v>3</v>
      </c>
      <c r="U1093">
        <v>3</v>
      </c>
      <c r="V1093">
        <v>0.235294</v>
      </c>
      <c r="W1093">
        <v>5.0898199999999998E-2</v>
      </c>
      <c r="X1093">
        <v>0.25149700000000003</v>
      </c>
      <c r="Y1093">
        <v>0.20238100000000001</v>
      </c>
      <c r="Z1093">
        <v>0.28484799999999999</v>
      </c>
      <c r="AA1093">
        <v>0.34967300000000001</v>
      </c>
      <c r="AB1093">
        <v>0.27829399999999999</v>
      </c>
      <c r="AC1093">
        <v>0.63452200000000003</v>
      </c>
      <c r="AD1093">
        <v>0.11437899999999999</v>
      </c>
      <c r="AE1093">
        <v>3.96278</v>
      </c>
      <c r="AF1093">
        <v>0.30275200000000002</v>
      </c>
      <c r="AH1093">
        <v>-1.2210000000000001</v>
      </c>
      <c r="AI1093">
        <v>29.578099999999999</v>
      </c>
      <c r="AJ1093">
        <v>-11.117900000000001</v>
      </c>
      <c r="AK1093">
        <v>71.4709</v>
      </c>
      <c r="AL1093">
        <v>-1.2210000000000001</v>
      </c>
      <c r="AM1093">
        <v>-2.2999999999999998</v>
      </c>
      <c r="AN1093">
        <v>-13.0256476402282</v>
      </c>
      <c r="AO1093">
        <v>1.38165783882141</v>
      </c>
      <c r="AP1093">
        <v>-2.63754E-2</v>
      </c>
    </row>
    <row r="1094" spans="1:42" x14ac:dyDescent="0.45">
      <c r="A1094" t="s">
        <v>1307</v>
      </c>
      <c r="B1094" t="s">
        <v>74</v>
      </c>
      <c r="C1094">
        <v>75</v>
      </c>
      <c r="D1094">
        <v>236</v>
      </c>
      <c r="E1094">
        <v>212</v>
      </c>
      <c r="F1094">
        <v>48</v>
      </c>
      <c r="G1094">
        <v>35</v>
      </c>
      <c r="H1094">
        <v>8</v>
      </c>
      <c r="I1094">
        <v>0</v>
      </c>
      <c r="J1094">
        <v>5</v>
      </c>
      <c r="K1094">
        <v>23</v>
      </c>
      <c r="L1094">
        <v>24</v>
      </c>
      <c r="M1094">
        <v>18</v>
      </c>
      <c r="N1094">
        <v>0</v>
      </c>
      <c r="O1094">
        <v>57</v>
      </c>
      <c r="P1094">
        <v>3</v>
      </c>
      <c r="Q1094">
        <v>1</v>
      </c>
      <c r="R1094">
        <v>2</v>
      </c>
      <c r="S1094">
        <v>7</v>
      </c>
      <c r="T1094">
        <v>1</v>
      </c>
      <c r="U1094">
        <v>1</v>
      </c>
      <c r="V1094">
        <v>0.22641500000000001</v>
      </c>
      <c r="W1094">
        <v>7.6271199999999997E-2</v>
      </c>
      <c r="X1094">
        <v>0.24152499999999999</v>
      </c>
      <c r="Y1094">
        <v>0.31578899999999999</v>
      </c>
      <c r="Z1094">
        <v>0.29487200000000002</v>
      </c>
      <c r="AA1094">
        <v>0.33490599999999998</v>
      </c>
      <c r="AB1094">
        <v>0.28018599999999999</v>
      </c>
      <c r="AC1094">
        <v>0.62977700000000003</v>
      </c>
      <c r="AD1094">
        <v>0.108491</v>
      </c>
      <c r="AE1094">
        <v>2.2061700000000002</v>
      </c>
      <c r="AF1094">
        <v>0.28476800000000002</v>
      </c>
      <c r="AH1094">
        <v>-0.65356499999999995</v>
      </c>
      <c r="AI1094">
        <v>21.270399999999999</v>
      </c>
      <c r="AJ1094">
        <v>-7.4848699999999999</v>
      </c>
      <c r="AK1094">
        <v>67.855900000000005</v>
      </c>
      <c r="AL1094">
        <v>-0.65356499999999995</v>
      </c>
      <c r="AM1094">
        <v>-2.6</v>
      </c>
      <c r="AN1094">
        <v>-10.0514693856239</v>
      </c>
      <c r="AO1094">
        <v>1.73568487167358</v>
      </c>
      <c r="AP1094">
        <v>-2.7441E-2</v>
      </c>
    </row>
    <row r="1095" spans="1:42" x14ac:dyDescent="0.45">
      <c r="A1095" t="s">
        <v>1308</v>
      </c>
      <c r="B1095" t="s">
        <v>104</v>
      </c>
      <c r="C1095">
        <v>105</v>
      </c>
      <c r="D1095">
        <v>443</v>
      </c>
      <c r="E1095">
        <v>418</v>
      </c>
      <c r="F1095">
        <v>90</v>
      </c>
      <c r="G1095">
        <v>59</v>
      </c>
      <c r="H1095">
        <v>19</v>
      </c>
      <c r="I1095">
        <v>2</v>
      </c>
      <c r="J1095">
        <v>10</v>
      </c>
      <c r="K1095">
        <v>43</v>
      </c>
      <c r="L1095">
        <v>47</v>
      </c>
      <c r="M1095">
        <v>16</v>
      </c>
      <c r="N1095">
        <v>0</v>
      </c>
      <c r="O1095">
        <v>124</v>
      </c>
      <c r="P1095">
        <v>4</v>
      </c>
      <c r="Q1095">
        <v>4</v>
      </c>
      <c r="R1095">
        <v>1</v>
      </c>
      <c r="S1095">
        <v>10</v>
      </c>
      <c r="T1095">
        <v>1</v>
      </c>
      <c r="U1095">
        <v>1</v>
      </c>
      <c r="V1095">
        <v>0.215311</v>
      </c>
      <c r="W1095">
        <v>3.6117400000000001E-2</v>
      </c>
      <c r="X1095">
        <v>0.27990999999999999</v>
      </c>
      <c r="Y1095">
        <v>0.12903200000000001</v>
      </c>
      <c r="Z1095">
        <v>0.24886900000000001</v>
      </c>
      <c r="AA1095">
        <v>0.34210499999999999</v>
      </c>
      <c r="AB1095">
        <v>0.255471</v>
      </c>
      <c r="AC1095">
        <v>0.590974</v>
      </c>
      <c r="AD1095">
        <v>0.12679399999999999</v>
      </c>
      <c r="AE1095">
        <v>3.3491499999999998</v>
      </c>
      <c r="AF1095">
        <v>0.27777800000000002</v>
      </c>
      <c r="AH1095">
        <v>-0.83078300000000005</v>
      </c>
      <c r="AI1095">
        <v>30.8339</v>
      </c>
      <c r="AJ1095">
        <v>-23.143000000000001</v>
      </c>
      <c r="AK1095">
        <v>55.947200000000002</v>
      </c>
      <c r="AL1095">
        <v>-0.83078300000000005</v>
      </c>
      <c r="AM1095">
        <v>1.5</v>
      </c>
      <c r="AN1095">
        <v>-25.0074147582054</v>
      </c>
      <c r="AO1095">
        <v>9.6385946273803693</v>
      </c>
      <c r="AP1095">
        <v>-2.7488700000000001E-2</v>
      </c>
    </row>
    <row r="1096" spans="1:42" x14ac:dyDescent="0.45">
      <c r="A1096" t="s">
        <v>1309</v>
      </c>
      <c r="B1096" t="s">
        <v>132</v>
      </c>
      <c r="C1096">
        <v>114</v>
      </c>
      <c r="D1096">
        <v>492</v>
      </c>
      <c r="E1096">
        <v>433</v>
      </c>
      <c r="F1096">
        <v>86</v>
      </c>
      <c r="G1096">
        <v>57</v>
      </c>
      <c r="H1096">
        <v>18</v>
      </c>
      <c r="I1096">
        <v>4</v>
      </c>
      <c r="J1096">
        <v>7</v>
      </c>
      <c r="K1096">
        <v>54</v>
      </c>
      <c r="L1096">
        <v>40</v>
      </c>
      <c r="M1096">
        <v>56</v>
      </c>
      <c r="N1096">
        <v>0</v>
      </c>
      <c r="O1096">
        <v>139</v>
      </c>
      <c r="P1096">
        <v>1</v>
      </c>
      <c r="Q1096">
        <v>2</v>
      </c>
      <c r="R1096">
        <v>0</v>
      </c>
      <c r="S1096">
        <v>7</v>
      </c>
      <c r="T1096">
        <v>6</v>
      </c>
      <c r="U1096">
        <v>4</v>
      </c>
      <c r="V1096">
        <v>0.19861400000000001</v>
      </c>
      <c r="W1096">
        <v>0.11382100000000001</v>
      </c>
      <c r="X1096">
        <v>0.28251999999999999</v>
      </c>
      <c r="Y1096">
        <v>0.40287800000000001</v>
      </c>
      <c r="Z1096">
        <v>0.29065000000000002</v>
      </c>
      <c r="AA1096">
        <v>0.30715900000000002</v>
      </c>
      <c r="AB1096">
        <v>0.26970100000000002</v>
      </c>
      <c r="AC1096">
        <v>0.59780999999999995</v>
      </c>
      <c r="AD1096">
        <v>0.108545</v>
      </c>
      <c r="AE1096">
        <v>5.0507799999999996</v>
      </c>
      <c r="AF1096">
        <v>0.27335599999999999</v>
      </c>
      <c r="AH1096">
        <v>-1.3667</v>
      </c>
      <c r="AI1096">
        <v>40.058900000000001</v>
      </c>
      <c r="AJ1096">
        <v>-19.888400000000001</v>
      </c>
      <c r="AK1096">
        <v>67.691999999999993</v>
      </c>
      <c r="AL1096">
        <v>-1.3667</v>
      </c>
      <c r="AM1096">
        <v>1.6</v>
      </c>
      <c r="AN1096">
        <v>-20.4128464460372</v>
      </c>
      <c r="AO1096">
        <v>3.40776014328002</v>
      </c>
      <c r="AP1096">
        <v>-2.9372100000000002E-2</v>
      </c>
    </row>
    <row r="1097" spans="1:42" x14ac:dyDescent="0.45">
      <c r="A1097" t="s">
        <v>1310</v>
      </c>
      <c r="B1097" t="s">
        <v>76</v>
      </c>
      <c r="C1097">
        <v>120</v>
      </c>
      <c r="D1097">
        <v>535</v>
      </c>
      <c r="E1097">
        <v>490</v>
      </c>
      <c r="F1097">
        <v>116</v>
      </c>
      <c r="G1097">
        <v>72</v>
      </c>
      <c r="H1097">
        <v>30</v>
      </c>
      <c r="I1097">
        <v>4</v>
      </c>
      <c r="J1097">
        <v>10</v>
      </c>
      <c r="K1097">
        <v>66</v>
      </c>
      <c r="L1097">
        <v>59</v>
      </c>
      <c r="M1097">
        <v>37</v>
      </c>
      <c r="N1097">
        <v>0</v>
      </c>
      <c r="O1097">
        <v>133</v>
      </c>
      <c r="P1097">
        <v>5</v>
      </c>
      <c r="Q1097">
        <v>3</v>
      </c>
      <c r="R1097">
        <v>0</v>
      </c>
      <c r="S1097">
        <v>9</v>
      </c>
      <c r="T1097">
        <v>13</v>
      </c>
      <c r="U1097">
        <v>4</v>
      </c>
      <c r="V1097">
        <v>0.236735</v>
      </c>
      <c r="W1097">
        <v>6.9158899999999995E-2</v>
      </c>
      <c r="X1097">
        <v>0.24859800000000001</v>
      </c>
      <c r="Y1097">
        <v>0.278196</v>
      </c>
      <c r="Z1097">
        <v>0.29532700000000001</v>
      </c>
      <c r="AA1097">
        <v>0.37551000000000001</v>
      </c>
      <c r="AB1097">
        <v>0.29261700000000002</v>
      </c>
      <c r="AC1097">
        <v>0.67083700000000002</v>
      </c>
      <c r="AD1097">
        <v>0.13877600000000001</v>
      </c>
      <c r="AE1097">
        <v>6.1051599999999997</v>
      </c>
      <c r="AF1097">
        <v>0.30285699999999999</v>
      </c>
      <c r="AH1097">
        <v>3.3303800000000001E-2</v>
      </c>
      <c r="AI1097">
        <v>53.742199999999997</v>
      </c>
      <c r="AJ1097">
        <v>-11.4445</v>
      </c>
      <c r="AK1097">
        <v>77.682199999999995</v>
      </c>
      <c r="AL1097">
        <v>3.3303800000000001E-2</v>
      </c>
      <c r="AM1097">
        <v>-10.1</v>
      </c>
      <c r="AN1097">
        <v>-14.273365464061399</v>
      </c>
      <c r="AO1097">
        <v>-4.2027339935302699</v>
      </c>
      <c r="AP1097">
        <v>-3.0423100000000002E-2</v>
      </c>
    </row>
    <row r="1098" spans="1:42" x14ac:dyDescent="0.45">
      <c r="A1098" t="s">
        <v>1311</v>
      </c>
      <c r="C1098">
        <v>110</v>
      </c>
      <c r="D1098">
        <v>372</v>
      </c>
      <c r="E1098">
        <v>343</v>
      </c>
      <c r="F1098">
        <v>81</v>
      </c>
      <c r="G1098">
        <v>54</v>
      </c>
      <c r="H1098">
        <v>19</v>
      </c>
      <c r="I1098">
        <v>3</v>
      </c>
      <c r="J1098">
        <v>5</v>
      </c>
      <c r="K1098">
        <v>42</v>
      </c>
      <c r="L1098">
        <v>35</v>
      </c>
      <c r="M1098">
        <v>18</v>
      </c>
      <c r="N1098">
        <v>1</v>
      </c>
      <c r="O1098">
        <v>77</v>
      </c>
      <c r="P1098">
        <v>6</v>
      </c>
      <c r="Q1098">
        <v>3</v>
      </c>
      <c r="R1098">
        <v>2</v>
      </c>
      <c r="S1098">
        <v>7</v>
      </c>
      <c r="T1098">
        <v>8</v>
      </c>
      <c r="U1098">
        <v>2</v>
      </c>
      <c r="V1098">
        <v>0.236152</v>
      </c>
      <c r="W1098">
        <v>4.8387100000000002E-2</v>
      </c>
      <c r="X1098">
        <v>0.20698900000000001</v>
      </c>
      <c r="Y1098">
        <v>0.233766</v>
      </c>
      <c r="Z1098">
        <v>0.28378399999999998</v>
      </c>
      <c r="AA1098">
        <v>0.35276999999999997</v>
      </c>
      <c r="AB1098">
        <v>0.27696999999999999</v>
      </c>
      <c r="AC1098">
        <v>0.63655300000000004</v>
      </c>
      <c r="AD1098">
        <v>0.116618</v>
      </c>
      <c r="AE1098">
        <v>6.1040299999999998</v>
      </c>
      <c r="AF1098">
        <v>0.287879</v>
      </c>
      <c r="AH1098">
        <v>0.162549</v>
      </c>
      <c r="AI1098">
        <v>32.534100000000002</v>
      </c>
      <c r="AJ1098">
        <v>-12.7919</v>
      </c>
      <c r="AK1098">
        <v>75.367199999999997</v>
      </c>
      <c r="AL1098">
        <v>0.162549</v>
      </c>
      <c r="AM1098">
        <v>-5.9</v>
      </c>
      <c r="AN1098">
        <v>-11.1895042210817</v>
      </c>
      <c r="AO1098">
        <v>-1.79947090148925</v>
      </c>
      <c r="AP1098">
        <v>-3.1392499999999997E-2</v>
      </c>
    </row>
    <row r="1099" spans="1:42" x14ac:dyDescent="0.45">
      <c r="A1099" t="s">
        <v>1312</v>
      </c>
      <c r="B1099" t="s">
        <v>67</v>
      </c>
      <c r="C1099">
        <v>113</v>
      </c>
      <c r="D1099">
        <v>487</v>
      </c>
      <c r="E1099">
        <v>443</v>
      </c>
      <c r="F1099">
        <v>93</v>
      </c>
      <c r="G1099">
        <v>55</v>
      </c>
      <c r="H1099">
        <v>24</v>
      </c>
      <c r="I1099">
        <v>1</v>
      </c>
      <c r="J1099">
        <v>13</v>
      </c>
      <c r="K1099">
        <v>53</v>
      </c>
      <c r="L1099">
        <v>54</v>
      </c>
      <c r="M1099">
        <v>35</v>
      </c>
      <c r="N1099">
        <v>0</v>
      </c>
      <c r="O1099">
        <v>151</v>
      </c>
      <c r="P1099">
        <v>5</v>
      </c>
      <c r="Q1099">
        <v>4</v>
      </c>
      <c r="R1099">
        <v>0</v>
      </c>
      <c r="S1099">
        <v>2</v>
      </c>
      <c r="T1099">
        <v>5</v>
      </c>
      <c r="U1099">
        <v>2</v>
      </c>
      <c r="V1099">
        <v>0.20993200000000001</v>
      </c>
      <c r="W1099">
        <v>7.1868600000000005E-2</v>
      </c>
      <c r="X1099">
        <v>0.310062</v>
      </c>
      <c r="Y1099">
        <v>0.23178799999999999</v>
      </c>
      <c r="Z1099">
        <v>0.27310099999999998</v>
      </c>
      <c r="AA1099">
        <v>0.356659</v>
      </c>
      <c r="AB1099">
        <v>0.27515099999999998</v>
      </c>
      <c r="AC1099">
        <v>0.62975999999999999</v>
      </c>
      <c r="AD1099">
        <v>0.146727</v>
      </c>
      <c r="AE1099">
        <v>3.9763299999999999</v>
      </c>
      <c r="AF1099">
        <v>0.28268599999999999</v>
      </c>
      <c r="AH1099">
        <v>-0.57614299999999996</v>
      </c>
      <c r="AI1099">
        <v>41.856000000000002</v>
      </c>
      <c r="AJ1099">
        <v>-17.482099999999999</v>
      </c>
      <c r="AK1099">
        <v>73.053100000000001</v>
      </c>
      <c r="AL1099">
        <v>-0.57614299999999996</v>
      </c>
      <c r="AM1099">
        <v>-2.4</v>
      </c>
      <c r="AN1099">
        <v>-16.3004326820373</v>
      </c>
      <c r="AO1099">
        <v>-0.61061155796051003</v>
      </c>
      <c r="AP1099">
        <v>-3.6928700000000002E-2</v>
      </c>
    </row>
    <row r="1100" spans="1:42" x14ac:dyDescent="0.45">
      <c r="A1100" t="s">
        <v>1313</v>
      </c>
      <c r="B1100" t="s">
        <v>215</v>
      </c>
      <c r="C1100">
        <v>68</v>
      </c>
      <c r="D1100">
        <v>258</v>
      </c>
      <c r="E1100">
        <v>226</v>
      </c>
      <c r="F1100">
        <v>48</v>
      </c>
      <c r="G1100">
        <v>34</v>
      </c>
      <c r="H1100">
        <v>10</v>
      </c>
      <c r="I1100">
        <v>1</v>
      </c>
      <c r="J1100">
        <v>3</v>
      </c>
      <c r="K1100">
        <v>27</v>
      </c>
      <c r="L1100">
        <v>23</v>
      </c>
      <c r="M1100">
        <v>26</v>
      </c>
      <c r="N1100">
        <v>0</v>
      </c>
      <c r="O1100">
        <v>71</v>
      </c>
      <c r="P1100">
        <v>2</v>
      </c>
      <c r="Q1100">
        <v>2</v>
      </c>
      <c r="R1100">
        <v>2</v>
      </c>
      <c r="S1100">
        <v>6</v>
      </c>
      <c r="T1100">
        <v>5</v>
      </c>
      <c r="U1100">
        <v>3</v>
      </c>
      <c r="V1100">
        <v>0.21238899999999999</v>
      </c>
      <c r="W1100">
        <v>0.100775</v>
      </c>
      <c r="X1100">
        <v>0.27519399999999999</v>
      </c>
      <c r="Y1100">
        <v>0.36619699999999999</v>
      </c>
      <c r="Z1100">
        <v>0.296875</v>
      </c>
      <c r="AA1100">
        <v>0.30531000000000003</v>
      </c>
      <c r="AB1100">
        <v>0.27176</v>
      </c>
      <c r="AC1100">
        <v>0.60218499999999997</v>
      </c>
      <c r="AD1100">
        <v>9.29204E-2</v>
      </c>
      <c r="AE1100">
        <v>4.6482700000000001</v>
      </c>
      <c r="AF1100">
        <v>0.29220800000000002</v>
      </c>
      <c r="AH1100">
        <v>-0.74395199999999995</v>
      </c>
      <c r="AI1100">
        <v>21.447600000000001</v>
      </c>
      <c r="AJ1100">
        <v>-9.9882000000000009</v>
      </c>
      <c r="AK1100">
        <v>67.490200000000002</v>
      </c>
      <c r="AL1100">
        <v>-0.74395199999999995</v>
      </c>
      <c r="AM1100">
        <v>-3.1</v>
      </c>
      <c r="AN1100">
        <v>-10.793951988220201</v>
      </c>
      <c r="AO1100">
        <v>1.63985919952392</v>
      </c>
      <c r="AP1100">
        <v>-3.9014699999999999E-2</v>
      </c>
    </row>
    <row r="1101" spans="1:42" x14ac:dyDescent="0.45">
      <c r="A1101" t="s">
        <v>1314</v>
      </c>
      <c r="C1101">
        <v>92</v>
      </c>
      <c r="D1101">
        <v>390</v>
      </c>
      <c r="E1101">
        <v>365</v>
      </c>
      <c r="F1101">
        <v>77</v>
      </c>
      <c r="G1101">
        <v>46</v>
      </c>
      <c r="H1101">
        <v>17</v>
      </c>
      <c r="I1101">
        <v>1</v>
      </c>
      <c r="J1101">
        <v>13</v>
      </c>
      <c r="K1101">
        <v>35</v>
      </c>
      <c r="L1101">
        <v>46</v>
      </c>
      <c r="M1101">
        <v>19</v>
      </c>
      <c r="N1101">
        <v>0</v>
      </c>
      <c r="O1101">
        <v>146</v>
      </c>
      <c r="P1101">
        <v>4</v>
      </c>
      <c r="Q1101">
        <v>2</v>
      </c>
      <c r="R1101">
        <v>0</v>
      </c>
      <c r="S1101">
        <v>6</v>
      </c>
      <c r="T1101">
        <v>8</v>
      </c>
      <c r="U1101">
        <v>2</v>
      </c>
      <c r="V1101">
        <v>0.21095900000000001</v>
      </c>
      <c r="W1101">
        <v>4.8717900000000001E-2</v>
      </c>
      <c r="X1101">
        <v>0.374359</v>
      </c>
      <c r="Y1101">
        <v>0.130137</v>
      </c>
      <c r="Z1101">
        <v>0.25641000000000003</v>
      </c>
      <c r="AA1101">
        <v>0.369863</v>
      </c>
      <c r="AB1101">
        <v>0.270484</v>
      </c>
      <c r="AC1101">
        <v>0.62627299999999997</v>
      </c>
      <c r="AD1101">
        <v>0.15890399999999999</v>
      </c>
      <c r="AE1101">
        <v>4.6017000000000001</v>
      </c>
      <c r="AF1101">
        <v>0.30769200000000002</v>
      </c>
      <c r="AH1101">
        <v>0.22419</v>
      </c>
      <c r="AI1101">
        <v>32.0077</v>
      </c>
      <c r="AJ1101">
        <v>-15.5115</v>
      </c>
      <c r="AK1101">
        <v>69.378900000000002</v>
      </c>
      <c r="AL1101">
        <v>0.22419</v>
      </c>
      <c r="AM1101">
        <v>-1</v>
      </c>
      <c r="AN1101">
        <v>-14.085092842578799</v>
      </c>
      <c r="AO1101">
        <v>0.43298065662384</v>
      </c>
      <c r="AP1101">
        <v>-4.0481099999999999E-2</v>
      </c>
    </row>
    <row r="1102" spans="1:42" x14ac:dyDescent="0.45">
      <c r="A1102" t="s">
        <v>1315</v>
      </c>
      <c r="B1102" t="s">
        <v>36</v>
      </c>
      <c r="C1102">
        <v>89</v>
      </c>
      <c r="D1102">
        <v>371</v>
      </c>
      <c r="E1102">
        <v>334</v>
      </c>
      <c r="F1102">
        <v>69</v>
      </c>
      <c r="G1102">
        <v>42</v>
      </c>
      <c r="H1102">
        <v>15</v>
      </c>
      <c r="I1102">
        <v>2</v>
      </c>
      <c r="J1102">
        <v>10</v>
      </c>
      <c r="K1102">
        <v>42</v>
      </c>
      <c r="L1102">
        <v>45</v>
      </c>
      <c r="M1102">
        <v>28</v>
      </c>
      <c r="N1102">
        <v>0</v>
      </c>
      <c r="O1102">
        <v>134</v>
      </c>
      <c r="P1102">
        <v>6</v>
      </c>
      <c r="Q1102">
        <v>3</v>
      </c>
      <c r="R1102">
        <v>0</v>
      </c>
      <c r="S1102">
        <v>7</v>
      </c>
      <c r="T1102">
        <v>12</v>
      </c>
      <c r="U1102">
        <v>2</v>
      </c>
      <c r="V1102">
        <v>0.20658699999999999</v>
      </c>
      <c r="W1102">
        <v>7.5471700000000003E-2</v>
      </c>
      <c r="X1102">
        <v>0.36118600000000001</v>
      </c>
      <c r="Y1102">
        <v>0.208955</v>
      </c>
      <c r="Z1102">
        <v>0.27762799999999999</v>
      </c>
      <c r="AA1102">
        <v>0.35329300000000002</v>
      </c>
      <c r="AB1102">
        <v>0.27693499999999999</v>
      </c>
      <c r="AC1102">
        <v>0.63092099999999995</v>
      </c>
      <c r="AD1102">
        <v>0.146707</v>
      </c>
      <c r="AE1102">
        <v>6.5507099999999996</v>
      </c>
      <c r="AF1102">
        <v>0.305699</v>
      </c>
      <c r="AH1102">
        <v>0.97025499999999998</v>
      </c>
      <c r="AI1102">
        <v>32.436</v>
      </c>
      <c r="AJ1102">
        <v>-12.7682</v>
      </c>
      <c r="AK1102">
        <v>75.104399999999998</v>
      </c>
      <c r="AL1102">
        <v>0.97025499999999998</v>
      </c>
      <c r="AM1102">
        <v>-7</v>
      </c>
      <c r="AN1102">
        <v>-10.0967267751693</v>
      </c>
      <c r="AO1102">
        <v>-2.9104938507079998</v>
      </c>
      <c r="AP1102">
        <v>-4.0524299999999999E-2</v>
      </c>
    </row>
    <row r="1103" spans="1:42" x14ac:dyDescent="0.45">
      <c r="A1103" t="s">
        <v>1316</v>
      </c>
      <c r="C1103">
        <v>95</v>
      </c>
      <c r="D1103">
        <v>380</v>
      </c>
      <c r="E1103">
        <v>354</v>
      </c>
      <c r="F1103">
        <v>76</v>
      </c>
      <c r="G1103">
        <v>47</v>
      </c>
      <c r="H1103">
        <v>18</v>
      </c>
      <c r="I1103">
        <v>2</v>
      </c>
      <c r="J1103">
        <v>9</v>
      </c>
      <c r="K1103">
        <v>42</v>
      </c>
      <c r="L1103">
        <v>46</v>
      </c>
      <c r="M1103">
        <v>18</v>
      </c>
      <c r="N1103">
        <v>0</v>
      </c>
      <c r="O1103">
        <v>120</v>
      </c>
      <c r="P1103">
        <v>3</v>
      </c>
      <c r="Q1103">
        <v>3</v>
      </c>
      <c r="R1103">
        <v>2</v>
      </c>
      <c r="S1103">
        <v>8</v>
      </c>
      <c r="T1103">
        <v>11</v>
      </c>
      <c r="U1103">
        <v>3</v>
      </c>
      <c r="V1103">
        <v>0.21468899999999999</v>
      </c>
      <c r="W1103">
        <v>4.7368399999999998E-2</v>
      </c>
      <c r="X1103">
        <v>0.31578899999999999</v>
      </c>
      <c r="Y1103">
        <v>0.15</v>
      </c>
      <c r="Z1103">
        <v>0.25661400000000001</v>
      </c>
      <c r="AA1103">
        <v>0.353107</v>
      </c>
      <c r="AB1103">
        <v>0.263878</v>
      </c>
      <c r="AC1103">
        <v>0.60972099999999996</v>
      </c>
      <c r="AD1103">
        <v>0.13841800000000001</v>
      </c>
      <c r="AE1103">
        <v>6.2080500000000001</v>
      </c>
      <c r="AF1103">
        <v>0.29386000000000001</v>
      </c>
      <c r="AH1103">
        <v>0.40981699999999999</v>
      </c>
      <c r="AI1103">
        <v>29.102</v>
      </c>
      <c r="AJ1103">
        <v>-17.198799999999999</v>
      </c>
      <c r="AK1103">
        <v>64.799700000000001</v>
      </c>
      <c r="AL1103">
        <v>0.40981699999999999</v>
      </c>
      <c r="AM1103">
        <v>-1.9</v>
      </c>
      <c r="AN1103">
        <v>-15.617566317319801</v>
      </c>
      <c r="AO1103">
        <v>2.28871262073516</v>
      </c>
      <c r="AP1103">
        <v>-4.2115199999999998E-2</v>
      </c>
    </row>
    <row r="1104" spans="1:42" x14ac:dyDescent="0.45">
      <c r="A1104" t="s">
        <v>1317</v>
      </c>
      <c r="C1104">
        <v>92</v>
      </c>
      <c r="D1104">
        <v>355</v>
      </c>
      <c r="E1104">
        <v>324</v>
      </c>
      <c r="F1104">
        <v>72</v>
      </c>
      <c r="G1104">
        <v>60</v>
      </c>
      <c r="H1104">
        <v>10</v>
      </c>
      <c r="I1104">
        <v>0</v>
      </c>
      <c r="J1104">
        <v>2</v>
      </c>
      <c r="K1104">
        <v>36</v>
      </c>
      <c r="L1104">
        <v>26</v>
      </c>
      <c r="M1104">
        <v>26</v>
      </c>
      <c r="N1104">
        <v>0</v>
      </c>
      <c r="O1104">
        <v>81</v>
      </c>
      <c r="P1104">
        <v>1</v>
      </c>
      <c r="Q1104">
        <v>3</v>
      </c>
      <c r="R1104">
        <v>1</v>
      </c>
      <c r="S1104">
        <v>10</v>
      </c>
      <c r="T1104">
        <v>8</v>
      </c>
      <c r="U1104">
        <v>2</v>
      </c>
      <c r="V1104">
        <v>0.222222</v>
      </c>
      <c r="W1104">
        <v>7.3239399999999996E-2</v>
      </c>
      <c r="X1104">
        <v>0.22816900000000001</v>
      </c>
      <c r="Y1104">
        <v>0.320988</v>
      </c>
      <c r="Z1104">
        <v>0.27966099999999999</v>
      </c>
      <c r="AA1104">
        <v>0.27160499999999999</v>
      </c>
      <c r="AB1104">
        <v>0.24920200000000001</v>
      </c>
      <c r="AC1104">
        <v>0.55126600000000003</v>
      </c>
      <c r="AD1104">
        <v>4.9382700000000002E-2</v>
      </c>
      <c r="AE1104">
        <v>4.2624899999999997</v>
      </c>
      <c r="AF1104">
        <v>0.286885</v>
      </c>
      <c r="AH1104">
        <v>8.5498199999999996E-2</v>
      </c>
      <c r="AI1104">
        <v>22.860499999999998</v>
      </c>
      <c r="AJ1104">
        <v>-20.394200000000001</v>
      </c>
      <c r="AK1104">
        <v>57.412399999999998</v>
      </c>
      <c r="AL1104">
        <v>8.5498199999999996E-2</v>
      </c>
      <c r="AM1104">
        <v>2.2000000000000002</v>
      </c>
      <c r="AN1104">
        <v>-18.644182831048902</v>
      </c>
      <c r="AO1104">
        <v>6.1131393909454301</v>
      </c>
      <c r="AP1104">
        <v>-4.3484500000000002E-2</v>
      </c>
    </row>
    <row r="1105" spans="1:42" x14ac:dyDescent="0.45">
      <c r="A1105" t="s">
        <v>263</v>
      </c>
      <c r="B1105" t="s">
        <v>139</v>
      </c>
      <c r="C1105">
        <v>119</v>
      </c>
      <c r="D1105">
        <v>405</v>
      </c>
      <c r="E1105">
        <v>369</v>
      </c>
      <c r="F1105">
        <v>90</v>
      </c>
      <c r="G1105">
        <v>59</v>
      </c>
      <c r="H1105">
        <v>17</v>
      </c>
      <c r="I1105">
        <v>0</v>
      </c>
      <c r="J1105">
        <v>14</v>
      </c>
      <c r="K1105">
        <v>38</v>
      </c>
      <c r="L1105">
        <v>52</v>
      </c>
      <c r="M1105">
        <v>31</v>
      </c>
      <c r="N1105">
        <v>1</v>
      </c>
      <c r="O1105">
        <v>83</v>
      </c>
      <c r="P1105">
        <v>2</v>
      </c>
      <c r="Q1105">
        <v>3</v>
      </c>
      <c r="R1105">
        <v>0</v>
      </c>
      <c r="S1105">
        <v>8</v>
      </c>
      <c r="T1105">
        <v>1</v>
      </c>
      <c r="U1105">
        <v>1</v>
      </c>
      <c r="V1105">
        <v>0.24390200000000001</v>
      </c>
      <c r="W1105">
        <v>7.6543200000000006E-2</v>
      </c>
      <c r="X1105">
        <v>0.20493800000000001</v>
      </c>
      <c r="Y1105">
        <v>0.37349399999999999</v>
      </c>
      <c r="Z1105">
        <v>0.30370399999999997</v>
      </c>
      <c r="AA1105">
        <v>0.40379399999999999</v>
      </c>
      <c r="AB1105">
        <v>0.30594100000000002</v>
      </c>
      <c r="AC1105">
        <v>0.70749799999999996</v>
      </c>
      <c r="AD1105">
        <v>0.15989200000000001</v>
      </c>
      <c r="AE1105">
        <v>1.5583400000000001</v>
      </c>
      <c r="AF1105">
        <v>0.276364</v>
      </c>
      <c r="AH1105">
        <v>-0.92324399999999995</v>
      </c>
      <c r="AI1105">
        <v>45.164700000000003</v>
      </c>
      <c r="AJ1105">
        <v>-4.1822299999999997</v>
      </c>
      <c r="AK1105">
        <v>92.100399999999993</v>
      </c>
      <c r="AL1105">
        <v>-0.92324399999999995</v>
      </c>
      <c r="AM1105">
        <v>-5</v>
      </c>
      <c r="AN1105">
        <v>-4.7567191720008797</v>
      </c>
      <c r="AO1105">
        <v>-9.4642858505249006</v>
      </c>
      <c r="AP1105">
        <v>-4.6406799999999998E-2</v>
      </c>
    </row>
    <row r="1106" spans="1:42" x14ac:dyDescent="0.45">
      <c r="A1106" t="s">
        <v>1318</v>
      </c>
      <c r="B1106" t="s">
        <v>32</v>
      </c>
      <c r="C1106">
        <v>87</v>
      </c>
      <c r="D1106">
        <v>318</v>
      </c>
      <c r="E1106">
        <v>287</v>
      </c>
      <c r="F1106">
        <v>65</v>
      </c>
      <c r="G1106">
        <v>45</v>
      </c>
      <c r="H1106">
        <v>11</v>
      </c>
      <c r="I1106">
        <v>0</v>
      </c>
      <c r="J1106">
        <v>9</v>
      </c>
      <c r="K1106">
        <v>28</v>
      </c>
      <c r="L1106">
        <v>39</v>
      </c>
      <c r="M1106">
        <v>26</v>
      </c>
      <c r="N1106">
        <v>1</v>
      </c>
      <c r="O1106">
        <v>85</v>
      </c>
      <c r="P1106">
        <v>2</v>
      </c>
      <c r="Q1106">
        <v>3</v>
      </c>
      <c r="R1106">
        <v>0</v>
      </c>
      <c r="S1106">
        <v>9</v>
      </c>
      <c r="T1106">
        <v>0</v>
      </c>
      <c r="U1106">
        <v>1</v>
      </c>
      <c r="V1106">
        <v>0.22648099999999999</v>
      </c>
      <c r="W1106">
        <v>8.1761E-2</v>
      </c>
      <c r="X1106">
        <v>0.26729599999999998</v>
      </c>
      <c r="Y1106">
        <v>0.30588199999999999</v>
      </c>
      <c r="Z1106">
        <v>0.29245300000000002</v>
      </c>
      <c r="AA1106">
        <v>0.35888500000000001</v>
      </c>
      <c r="AB1106">
        <v>0.28480100000000003</v>
      </c>
      <c r="AC1106">
        <v>0.65133799999999997</v>
      </c>
      <c r="AD1106">
        <v>0.13240399999999999</v>
      </c>
      <c r="AE1106">
        <v>1.24702</v>
      </c>
      <c r="AF1106">
        <v>0.28571400000000002</v>
      </c>
      <c r="AH1106">
        <v>-0.97684700000000002</v>
      </c>
      <c r="AI1106">
        <v>29.8797</v>
      </c>
      <c r="AJ1106">
        <v>-8.8667899999999999</v>
      </c>
      <c r="AK1106">
        <v>82.730500000000006</v>
      </c>
      <c r="AL1106">
        <v>-0.97684700000000002</v>
      </c>
      <c r="AM1106">
        <v>-4.9000000000000004</v>
      </c>
      <c r="AN1106">
        <v>-7.5570528507232604</v>
      </c>
      <c r="AO1106">
        <v>-3.7315697669982901</v>
      </c>
      <c r="AP1106">
        <v>-4.8653399999999999E-2</v>
      </c>
    </row>
    <row r="1107" spans="1:42" x14ac:dyDescent="0.45">
      <c r="A1107" t="s">
        <v>1319</v>
      </c>
      <c r="B1107" t="s">
        <v>215</v>
      </c>
      <c r="C1107">
        <v>126</v>
      </c>
      <c r="D1107">
        <v>544</v>
      </c>
      <c r="E1107">
        <v>491</v>
      </c>
      <c r="F1107">
        <v>97</v>
      </c>
      <c r="G1107">
        <v>65</v>
      </c>
      <c r="H1107">
        <v>19</v>
      </c>
      <c r="I1107">
        <v>4</v>
      </c>
      <c r="J1107">
        <v>9</v>
      </c>
      <c r="K1107">
        <v>56</v>
      </c>
      <c r="L1107">
        <v>49</v>
      </c>
      <c r="M1107">
        <v>45</v>
      </c>
      <c r="N1107">
        <v>0</v>
      </c>
      <c r="O1107">
        <v>181</v>
      </c>
      <c r="P1107">
        <v>4</v>
      </c>
      <c r="Q1107">
        <v>3</v>
      </c>
      <c r="R1107">
        <v>1</v>
      </c>
      <c r="S1107">
        <v>4</v>
      </c>
      <c r="T1107">
        <v>9</v>
      </c>
      <c r="U1107">
        <v>5</v>
      </c>
      <c r="V1107">
        <v>0.19755600000000001</v>
      </c>
      <c r="W1107">
        <v>8.2720600000000005E-2</v>
      </c>
      <c r="X1107">
        <v>0.33272099999999999</v>
      </c>
      <c r="Y1107">
        <v>0.24861900000000001</v>
      </c>
      <c r="Z1107">
        <v>0.26887699999999998</v>
      </c>
      <c r="AA1107">
        <v>0.30753599999999998</v>
      </c>
      <c r="AB1107">
        <v>0.25695800000000002</v>
      </c>
      <c r="AC1107">
        <v>0.57641200000000004</v>
      </c>
      <c r="AD1107">
        <v>0.10997999999999999</v>
      </c>
      <c r="AE1107">
        <v>5.4878400000000003</v>
      </c>
      <c r="AF1107">
        <v>0.28947400000000001</v>
      </c>
      <c r="AH1107">
        <v>-1.1887700000000001</v>
      </c>
      <c r="AI1107">
        <v>38.535600000000002</v>
      </c>
      <c r="AJ1107">
        <v>-27.747599999999998</v>
      </c>
      <c r="AK1107">
        <v>57.231000000000002</v>
      </c>
      <c r="AL1107">
        <v>-1.1887700000000001</v>
      </c>
      <c r="AM1107">
        <v>8.1</v>
      </c>
      <c r="AN1107">
        <v>-29.066719174385</v>
      </c>
      <c r="AO1107">
        <v>10.0988246202468</v>
      </c>
      <c r="AP1107">
        <v>-4.8981900000000002E-2</v>
      </c>
    </row>
    <row r="1108" spans="1:42" x14ac:dyDescent="0.45">
      <c r="A1108" t="s">
        <v>1320</v>
      </c>
      <c r="C1108">
        <v>94</v>
      </c>
      <c r="D1108">
        <v>395</v>
      </c>
      <c r="E1108">
        <v>358</v>
      </c>
      <c r="F1108">
        <v>80</v>
      </c>
      <c r="G1108">
        <v>53</v>
      </c>
      <c r="H1108">
        <v>15</v>
      </c>
      <c r="I1108">
        <v>3</v>
      </c>
      <c r="J1108">
        <v>9</v>
      </c>
      <c r="K1108">
        <v>42</v>
      </c>
      <c r="L1108">
        <v>40</v>
      </c>
      <c r="M1108">
        <v>33</v>
      </c>
      <c r="N1108">
        <v>1</v>
      </c>
      <c r="O1108">
        <v>113</v>
      </c>
      <c r="P1108">
        <v>2</v>
      </c>
      <c r="Q1108">
        <v>2</v>
      </c>
      <c r="R1108">
        <v>0</v>
      </c>
      <c r="S1108">
        <v>9</v>
      </c>
      <c r="T1108">
        <v>7</v>
      </c>
      <c r="U1108">
        <v>4</v>
      </c>
      <c r="V1108">
        <v>0.223464</v>
      </c>
      <c r="W1108">
        <v>8.3544300000000002E-2</v>
      </c>
      <c r="X1108">
        <v>0.286076</v>
      </c>
      <c r="Y1108">
        <v>0.29203499999999999</v>
      </c>
      <c r="Z1108">
        <v>0.29113899999999998</v>
      </c>
      <c r="AA1108">
        <v>0.35754200000000003</v>
      </c>
      <c r="AB1108">
        <v>0.28399799999999997</v>
      </c>
      <c r="AC1108">
        <v>0.64868099999999995</v>
      </c>
      <c r="AD1108">
        <v>0.134078</v>
      </c>
      <c r="AE1108">
        <v>5.0105300000000002</v>
      </c>
      <c r="AF1108">
        <v>0.298319</v>
      </c>
      <c r="AH1108">
        <v>-0.95865800000000001</v>
      </c>
      <c r="AI1108">
        <v>36.851199999999999</v>
      </c>
      <c r="AJ1108">
        <v>-11.277200000000001</v>
      </c>
      <c r="AK1108">
        <v>77.601500000000001</v>
      </c>
      <c r="AL1108">
        <v>-0.95865800000000001</v>
      </c>
      <c r="AM1108">
        <v>2</v>
      </c>
      <c r="AN1108">
        <v>-11.559710204601201</v>
      </c>
      <c r="AO1108">
        <v>-2.3540563583374001</v>
      </c>
      <c r="AP1108">
        <v>-4.9638300000000003E-2</v>
      </c>
    </row>
    <row r="1109" spans="1:42" x14ac:dyDescent="0.45">
      <c r="A1109" t="s">
        <v>1321</v>
      </c>
      <c r="C1109">
        <v>84</v>
      </c>
      <c r="D1109">
        <v>327</v>
      </c>
      <c r="E1109">
        <v>298</v>
      </c>
      <c r="F1109">
        <v>67</v>
      </c>
      <c r="G1109">
        <v>40</v>
      </c>
      <c r="H1109">
        <v>12</v>
      </c>
      <c r="I1109">
        <v>2</v>
      </c>
      <c r="J1109">
        <v>13</v>
      </c>
      <c r="K1109">
        <v>36</v>
      </c>
      <c r="L1109">
        <v>44</v>
      </c>
      <c r="M1109">
        <v>21</v>
      </c>
      <c r="N1109">
        <v>0</v>
      </c>
      <c r="O1109">
        <v>117</v>
      </c>
      <c r="P1109">
        <v>4</v>
      </c>
      <c r="Q1109">
        <v>4</v>
      </c>
      <c r="R1109">
        <v>0</v>
      </c>
      <c r="S1109">
        <v>4</v>
      </c>
      <c r="T1109">
        <v>5</v>
      </c>
      <c r="U1109">
        <v>1</v>
      </c>
      <c r="V1109">
        <v>0.224832</v>
      </c>
      <c r="W1109">
        <v>6.4220200000000005E-2</v>
      </c>
      <c r="X1109">
        <v>0.357798</v>
      </c>
      <c r="Y1109">
        <v>0.17948700000000001</v>
      </c>
      <c r="Z1109">
        <v>0.28134599999999998</v>
      </c>
      <c r="AA1109">
        <v>0.40939599999999998</v>
      </c>
      <c r="AB1109">
        <v>0.29643900000000001</v>
      </c>
      <c r="AC1109">
        <v>0.69074199999999997</v>
      </c>
      <c r="AD1109">
        <v>0.18456400000000001</v>
      </c>
      <c r="AE1109">
        <v>5.2917899999999998</v>
      </c>
      <c r="AF1109">
        <v>0.31395299999999998</v>
      </c>
      <c r="AH1109">
        <v>7.7088900000000002E-2</v>
      </c>
      <c r="AI1109">
        <v>33.885899999999999</v>
      </c>
      <c r="AJ1109">
        <v>-5.9571800000000001</v>
      </c>
      <c r="AK1109">
        <v>89.079400000000007</v>
      </c>
      <c r="AL1109">
        <v>7.7088900000000002E-2</v>
      </c>
      <c r="AM1109">
        <v>-1.3</v>
      </c>
      <c r="AN1109">
        <v>-4.3468946367502204</v>
      </c>
      <c r="AO1109">
        <v>-7.3074953556060702</v>
      </c>
      <c r="AP1109">
        <v>-5.1194299999999998E-2</v>
      </c>
    </row>
    <row r="1110" spans="1:42" x14ac:dyDescent="0.45">
      <c r="A1110" t="s">
        <v>1322</v>
      </c>
      <c r="B1110" t="s">
        <v>52</v>
      </c>
      <c r="C1110">
        <v>94</v>
      </c>
      <c r="D1110">
        <v>392</v>
      </c>
      <c r="E1110">
        <v>351</v>
      </c>
      <c r="F1110">
        <v>75</v>
      </c>
      <c r="G1110">
        <v>51</v>
      </c>
      <c r="H1110">
        <v>16</v>
      </c>
      <c r="I1110">
        <v>2</v>
      </c>
      <c r="J1110">
        <v>6</v>
      </c>
      <c r="K1110">
        <v>33</v>
      </c>
      <c r="L1110">
        <v>37</v>
      </c>
      <c r="M1110">
        <v>34</v>
      </c>
      <c r="N1110">
        <v>0</v>
      </c>
      <c r="O1110">
        <v>120</v>
      </c>
      <c r="P1110">
        <v>3</v>
      </c>
      <c r="Q1110">
        <v>3</v>
      </c>
      <c r="R1110">
        <v>1</v>
      </c>
      <c r="S1110">
        <v>8</v>
      </c>
      <c r="T1110">
        <v>1</v>
      </c>
      <c r="U1110">
        <v>1</v>
      </c>
      <c r="V1110">
        <v>0.213675</v>
      </c>
      <c r="W1110">
        <v>8.6734699999999998E-2</v>
      </c>
      <c r="X1110">
        <v>0.30612200000000001</v>
      </c>
      <c r="Y1110">
        <v>0.283333</v>
      </c>
      <c r="Z1110">
        <v>0.28644500000000001</v>
      </c>
      <c r="AA1110">
        <v>0.32193699999999997</v>
      </c>
      <c r="AB1110">
        <v>0.27087099999999997</v>
      </c>
      <c r="AC1110">
        <v>0.60838199999999998</v>
      </c>
      <c r="AD1110">
        <v>0.108262</v>
      </c>
      <c r="AE1110">
        <v>3.0627</v>
      </c>
      <c r="AF1110">
        <v>0.30263200000000001</v>
      </c>
      <c r="AH1110">
        <v>-0.90012899999999996</v>
      </c>
      <c r="AI1110">
        <v>32.297699999999999</v>
      </c>
      <c r="AJ1110">
        <v>-15.465199999999999</v>
      </c>
      <c r="AK1110">
        <v>66.494600000000005</v>
      </c>
      <c r="AL1110">
        <v>-0.90012899999999996</v>
      </c>
      <c r="AM1110">
        <v>-3.9</v>
      </c>
      <c r="AN1110">
        <v>-17.171336710453001</v>
      </c>
      <c r="AO1110">
        <v>3.30164623260498</v>
      </c>
      <c r="AP1110">
        <v>-5.1267100000000003E-2</v>
      </c>
    </row>
    <row r="1111" spans="1:42" x14ac:dyDescent="0.45">
      <c r="A1111" t="s">
        <v>1323</v>
      </c>
      <c r="B1111" t="s">
        <v>184</v>
      </c>
      <c r="C1111">
        <v>116</v>
      </c>
      <c r="D1111">
        <v>417</v>
      </c>
      <c r="E1111">
        <v>384</v>
      </c>
      <c r="F1111">
        <v>99</v>
      </c>
      <c r="G1111">
        <v>66</v>
      </c>
      <c r="H1111">
        <v>20</v>
      </c>
      <c r="I1111">
        <v>1</v>
      </c>
      <c r="J1111">
        <v>12</v>
      </c>
      <c r="K1111">
        <v>41</v>
      </c>
      <c r="L1111">
        <v>52</v>
      </c>
      <c r="M1111">
        <v>28</v>
      </c>
      <c r="N1111">
        <v>0</v>
      </c>
      <c r="O1111">
        <v>88</v>
      </c>
      <c r="P1111">
        <v>2</v>
      </c>
      <c r="Q1111">
        <v>3</v>
      </c>
      <c r="R1111">
        <v>0</v>
      </c>
      <c r="S1111">
        <v>12</v>
      </c>
      <c r="T1111">
        <v>0</v>
      </c>
      <c r="U1111">
        <v>1</v>
      </c>
      <c r="V1111">
        <v>0.25781199999999999</v>
      </c>
      <c r="W1111">
        <v>6.7146300000000006E-2</v>
      </c>
      <c r="X1111">
        <v>0.211031</v>
      </c>
      <c r="Y1111">
        <v>0.31818200000000002</v>
      </c>
      <c r="Z1111">
        <v>0.30935299999999999</v>
      </c>
      <c r="AA1111">
        <v>0.408854</v>
      </c>
      <c r="AB1111">
        <v>0.31097799999999998</v>
      </c>
      <c r="AC1111">
        <v>0.71820700000000004</v>
      </c>
      <c r="AD1111">
        <v>0.15104200000000001</v>
      </c>
      <c r="AE1111">
        <v>1.81945</v>
      </c>
      <c r="AF1111">
        <v>0.30313600000000002</v>
      </c>
      <c r="AH1111">
        <v>-1.16177</v>
      </c>
      <c r="AI1111">
        <v>48.247500000000002</v>
      </c>
      <c r="AJ1111">
        <v>-2.5615199999999998</v>
      </c>
      <c r="AK1111">
        <v>78.658500000000004</v>
      </c>
      <c r="AL1111">
        <v>-1.16177</v>
      </c>
      <c r="AM1111">
        <v>-10.199999999999999</v>
      </c>
      <c r="AN1111">
        <v>-12.1867866516113</v>
      </c>
      <c r="AO1111">
        <v>-2.5390648841857901</v>
      </c>
      <c r="AP1111">
        <v>-5.1706099999999998E-2</v>
      </c>
    </row>
    <row r="1112" spans="1:42" x14ac:dyDescent="0.45">
      <c r="A1112" t="s">
        <v>1324</v>
      </c>
      <c r="C1112">
        <v>102</v>
      </c>
      <c r="D1112">
        <v>397</v>
      </c>
      <c r="E1112">
        <v>362</v>
      </c>
      <c r="F1112">
        <v>73</v>
      </c>
      <c r="G1112">
        <v>48</v>
      </c>
      <c r="H1112">
        <v>14</v>
      </c>
      <c r="I1112">
        <v>3</v>
      </c>
      <c r="J1112">
        <v>8</v>
      </c>
      <c r="K1112">
        <v>40</v>
      </c>
      <c r="L1112">
        <v>37</v>
      </c>
      <c r="M1112">
        <v>31</v>
      </c>
      <c r="N1112">
        <v>0</v>
      </c>
      <c r="O1112">
        <v>135</v>
      </c>
      <c r="P1112">
        <v>2</v>
      </c>
      <c r="Q1112">
        <v>1</v>
      </c>
      <c r="R1112">
        <v>1</v>
      </c>
      <c r="S1112">
        <v>3</v>
      </c>
      <c r="T1112">
        <v>9</v>
      </c>
      <c r="U1112">
        <v>3</v>
      </c>
      <c r="V1112">
        <v>0.201657</v>
      </c>
      <c r="W1112">
        <v>7.8085600000000005E-2</v>
      </c>
      <c r="X1112">
        <v>0.34005000000000002</v>
      </c>
      <c r="Y1112">
        <v>0.22963</v>
      </c>
      <c r="Z1112">
        <v>0.267677</v>
      </c>
      <c r="AA1112">
        <v>0.32320399999999999</v>
      </c>
      <c r="AB1112">
        <v>0.26146200000000003</v>
      </c>
      <c r="AC1112">
        <v>0.59088099999999999</v>
      </c>
      <c r="AD1112">
        <v>0.121547</v>
      </c>
      <c r="AE1112">
        <v>5.9027000000000003</v>
      </c>
      <c r="AF1112">
        <v>0.29545500000000002</v>
      </c>
      <c r="AH1112">
        <v>-9.0349100000000002E-2</v>
      </c>
      <c r="AI1112">
        <v>29.607299999999999</v>
      </c>
      <c r="AJ1112">
        <v>-18.764900000000001</v>
      </c>
      <c r="AK1112">
        <v>66.910499999999999</v>
      </c>
      <c r="AL1112">
        <v>-9.0349100000000002E-2</v>
      </c>
      <c r="AM1112">
        <v>6.2</v>
      </c>
      <c r="AN1112">
        <v>-15.8306388035416</v>
      </c>
      <c r="AO1112">
        <v>1.82389736175537</v>
      </c>
      <c r="AP1112">
        <v>-5.2135800000000003E-2</v>
      </c>
    </row>
    <row r="1113" spans="1:42" x14ac:dyDescent="0.45">
      <c r="A1113" t="s">
        <v>1325</v>
      </c>
      <c r="B1113" t="s">
        <v>76</v>
      </c>
      <c r="C1113">
        <v>98</v>
      </c>
      <c r="D1113">
        <v>422</v>
      </c>
      <c r="E1113">
        <v>370</v>
      </c>
      <c r="F1113">
        <v>76</v>
      </c>
      <c r="G1113">
        <v>52</v>
      </c>
      <c r="H1113">
        <v>15</v>
      </c>
      <c r="I1113">
        <v>5</v>
      </c>
      <c r="J1113">
        <v>4</v>
      </c>
      <c r="K1113">
        <v>52</v>
      </c>
      <c r="L1113">
        <v>34</v>
      </c>
      <c r="M1113">
        <v>45</v>
      </c>
      <c r="N1113">
        <v>0</v>
      </c>
      <c r="O1113">
        <v>131</v>
      </c>
      <c r="P1113">
        <v>3</v>
      </c>
      <c r="Q1113">
        <v>2</v>
      </c>
      <c r="R1113">
        <v>2</v>
      </c>
      <c r="S1113">
        <v>3</v>
      </c>
      <c r="T1113">
        <v>16</v>
      </c>
      <c r="U1113">
        <v>2</v>
      </c>
      <c r="V1113">
        <v>0.205405</v>
      </c>
      <c r="W1113">
        <v>0.10663499999999999</v>
      </c>
      <c r="X1113">
        <v>0.31042700000000001</v>
      </c>
      <c r="Y1113">
        <v>0.34351100000000001</v>
      </c>
      <c r="Z1113">
        <v>0.295238</v>
      </c>
      <c r="AA1113">
        <v>0.30540499999999998</v>
      </c>
      <c r="AB1113">
        <v>0.27119700000000002</v>
      </c>
      <c r="AC1113">
        <v>0.60064399999999996</v>
      </c>
      <c r="AD1113">
        <v>0.1</v>
      </c>
      <c r="AE1113">
        <v>7.6777100000000003</v>
      </c>
      <c r="AF1113">
        <v>0.30379699999999998</v>
      </c>
      <c r="AH1113">
        <v>1.5853299999999999</v>
      </c>
      <c r="AI1113">
        <v>34.883699999999997</v>
      </c>
      <c r="AJ1113">
        <v>-16.534600000000001</v>
      </c>
      <c r="AK1113">
        <v>62.835099999999997</v>
      </c>
      <c r="AL1113">
        <v>1.5853299999999999</v>
      </c>
      <c r="AM1113">
        <v>0.8</v>
      </c>
      <c r="AN1113">
        <v>-17.206899046897799</v>
      </c>
      <c r="AO1113">
        <v>2.3505584597587501</v>
      </c>
      <c r="AP1113">
        <v>-5.2184300000000003E-2</v>
      </c>
    </row>
    <row r="1114" spans="1:42" x14ac:dyDescent="0.45">
      <c r="A1114" t="s">
        <v>1326</v>
      </c>
      <c r="B1114" t="s">
        <v>184</v>
      </c>
      <c r="C1114">
        <v>60</v>
      </c>
      <c r="D1114">
        <v>240</v>
      </c>
      <c r="E1114">
        <v>208</v>
      </c>
      <c r="F1114">
        <v>48</v>
      </c>
      <c r="G1114">
        <v>35</v>
      </c>
      <c r="H1114">
        <v>8</v>
      </c>
      <c r="I1114">
        <v>2</v>
      </c>
      <c r="J1114">
        <v>3</v>
      </c>
      <c r="K1114">
        <v>28</v>
      </c>
      <c r="L1114">
        <v>29</v>
      </c>
      <c r="M1114">
        <v>17</v>
      </c>
      <c r="N1114">
        <v>0</v>
      </c>
      <c r="O1114">
        <v>73</v>
      </c>
      <c r="P1114">
        <v>9</v>
      </c>
      <c r="Q1114">
        <v>1</v>
      </c>
      <c r="R1114">
        <v>5</v>
      </c>
      <c r="S1114">
        <v>5</v>
      </c>
      <c r="T1114">
        <v>8</v>
      </c>
      <c r="U1114">
        <v>3</v>
      </c>
      <c r="V1114">
        <v>0.230769</v>
      </c>
      <c r="W1114">
        <v>7.0833300000000002E-2</v>
      </c>
      <c r="X1114">
        <v>0.30416700000000002</v>
      </c>
      <c r="Y1114">
        <v>0.232877</v>
      </c>
      <c r="Z1114">
        <v>0.31489400000000001</v>
      </c>
      <c r="AA1114">
        <v>0.331731</v>
      </c>
      <c r="AB1114">
        <v>0.29086499999999998</v>
      </c>
      <c r="AC1114">
        <v>0.64662399999999998</v>
      </c>
      <c r="AD1114">
        <v>0.100962</v>
      </c>
      <c r="AE1114">
        <v>6.6211099999999998</v>
      </c>
      <c r="AF1114">
        <v>0.33834599999999998</v>
      </c>
      <c r="AH1114">
        <v>-0.13624700000000001</v>
      </c>
      <c r="AI1114">
        <v>23.7593</v>
      </c>
      <c r="AJ1114">
        <v>-5.4832599999999996</v>
      </c>
      <c r="AK1114">
        <v>65.174899999999994</v>
      </c>
      <c r="AL1114">
        <v>-0.13624700000000001</v>
      </c>
      <c r="AM1114">
        <v>0.9</v>
      </c>
      <c r="AN1114">
        <v>-10.490580528974499</v>
      </c>
      <c r="AO1114">
        <v>1.7818341851234401</v>
      </c>
      <c r="AP1114">
        <v>-5.30365E-2</v>
      </c>
    </row>
    <row r="1115" spans="1:42" x14ac:dyDescent="0.45">
      <c r="A1115" t="s">
        <v>1327</v>
      </c>
      <c r="C1115">
        <v>53</v>
      </c>
      <c r="D1115">
        <v>152</v>
      </c>
      <c r="E1115">
        <v>140</v>
      </c>
      <c r="F1115">
        <v>28</v>
      </c>
      <c r="G1115">
        <v>18</v>
      </c>
      <c r="H1115">
        <v>8</v>
      </c>
      <c r="I1115">
        <v>0</v>
      </c>
      <c r="J1115">
        <v>2</v>
      </c>
      <c r="K1115">
        <v>11</v>
      </c>
      <c r="L1115">
        <v>11</v>
      </c>
      <c r="M1115">
        <v>9</v>
      </c>
      <c r="N1115">
        <v>0</v>
      </c>
      <c r="O1115">
        <v>39</v>
      </c>
      <c r="P1115">
        <v>1</v>
      </c>
      <c r="Q1115">
        <v>1</v>
      </c>
      <c r="R1115">
        <v>1</v>
      </c>
      <c r="S1115">
        <v>4</v>
      </c>
      <c r="T1115">
        <v>0</v>
      </c>
      <c r="U1115">
        <v>1</v>
      </c>
      <c r="V1115">
        <v>0.2</v>
      </c>
      <c r="W1115">
        <v>5.9210499999999999E-2</v>
      </c>
      <c r="X1115">
        <v>0.256579</v>
      </c>
      <c r="Y1115">
        <v>0.230769</v>
      </c>
      <c r="Z1115">
        <v>0.25165599999999999</v>
      </c>
      <c r="AA1115">
        <v>0.3</v>
      </c>
      <c r="AB1115">
        <v>0.24392800000000001</v>
      </c>
      <c r="AC1115">
        <v>0.55165600000000004</v>
      </c>
      <c r="AD1115">
        <v>0.1</v>
      </c>
      <c r="AE1115">
        <v>1.6694599999999999</v>
      </c>
      <c r="AF1115">
        <v>0.26</v>
      </c>
      <c r="AH1115">
        <v>-0.63782099999999997</v>
      </c>
      <c r="AI1115">
        <v>9.1223600000000005</v>
      </c>
      <c r="AJ1115">
        <v>-9.3979499999999998</v>
      </c>
      <c r="AK1115">
        <v>48.131</v>
      </c>
      <c r="AL1115">
        <v>-0.63782099999999997</v>
      </c>
      <c r="AM1115">
        <v>1.9</v>
      </c>
      <c r="AN1115">
        <v>-10.405024826526599</v>
      </c>
      <c r="AO1115">
        <v>4.6924749612808201</v>
      </c>
      <c r="AP1115">
        <v>-5.3235200000000003E-2</v>
      </c>
    </row>
    <row r="1116" spans="1:42" x14ac:dyDescent="0.45">
      <c r="A1116" t="s">
        <v>1328</v>
      </c>
      <c r="B1116" t="s">
        <v>215</v>
      </c>
      <c r="C1116">
        <v>97</v>
      </c>
      <c r="D1116">
        <v>382</v>
      </c>
      <c r="E1116">
        <v>338</v>
      </c>
      <c r="F1116">
        <v>72</v>
      </c>
      <c r="G1116">
        <v>36</v>
      </c>
      <c r="H1116">
        <v>16</v>
      </c>
      <c r="I1116">
        <v>0</v>
      </c>
      <c r="J1116">
        <v>20</v>
      </c>
      <c r="K1116">
        <v>48</v>
      </c>
      <c r="L1116">
        <v>52</v>
      </c>
      <c r="M1116">
        <v>41</v>
      </c>
      <c r="N1116">
        <v>1</v>
      </c>
      <c r="O1116">
        <v>140</v>
      </c>
      <c r="P1116">
        <v>2</v>
      </c>
      <c r="Q1116">
        <v>1</v>
      </c>
      <c r="R1116">
        <v>0</v>
      </c>
      <c r="S1116">
        <v>7</v>
      </c>
      <c r="T1116">
        <v>1</v>
      </c>
      <c r="U1116">
        <v>1</v>
      </c>
      <c r="V1116">
        <v>0.21301800000000001</v>
      </c>
      <c r="W1116">
        <v>0.10732999999999999</v>
      </c>
      <c r="X1116">
        <v>0.36649199999999998</v>
      </c>
      <c r="Y1116">
        <v>0.29285699999999998</v>
      </c>
      <c r="Z1116">
        <v>0.30104700000000001</v>
      </c>
      <c r="AA1116">
        <v>0.43786999999999998</v>
      </c>
      <c r="AB1116">
        <v>0.31769399999999998</v>
      </c>
      <c r="AC1116">
        <v>0.73891700000000005</v>
      </c>
      <c r="AD1116">
        <v>0.224852</v>
      </c>
      <c r="AE1116">
        <v>2.0857899999999998</v>
      </c>
      <c r="AF1116">
        <v>0.29050300000000001</v>
      </c>
      <c r="AH1116">
        <v>-0.82307799999999998</v>
      </c>
      <c r="AI1116">
        <v>46.328600000000002</v>
      </c>
      <c r="AJ1116">
        <v>-0.215838</v>
      </c>
      <c r="AK1116">
        <v>99.328500000000005</v>
      </c>
      <c r="AL1116">
        <v>-0.82307799999999998</v>
      </c>
      <c r="AM1116">
        <v>-5.4</v>
      </c>
      <c r="AN1116">
        <v>-1.13042443990707</v>
      </c>
      <c r="AO1116">
        <v>-12.417930603027299</v>
      </c>
      <c r="AP1116">
        <v>-5.7229500000000003E-2</v>
      </c>
    </row>
    <row r="1117" spans="1:42" x14ac:dyDescent="0.45">
      <c r="A1117" t="s">
        <v>1329</v>
      </c>
      <c r="B1117" t="s">
        <v>28</v>
      </c>
      <c r="C1117">
        <v>88</v>
      </c>
      <c r="D1117">
        <v>359</v>
      </c>
      <c r="E1117">
        <v>323</v>
      </c>
      <c r="F1117">
        <v>73</v>
      </c>
      <c r="G1117">
        <v>47</v>
      </c>
      <c r="H1117">
        <v>15</v>
      </c>
      <c r="I1117">
        <v>1</v>
      </c>
      <c r="J1117">
        <v>10</v>
      </c>
      <c r="K1117">
        <v>42</v>
      </c>
      <c r="L1117">
        <v>40</v>
      </c>
      <c r="M1117">
        <v>34</v>
      </c>
      <c r="N1117">
        <v>0</v>
      </c>
      <c r="O1117">
        <v>92</v>
      </c>
      <c r="P1117">
        <v>0</v>
      </c>
      <c r="Q1117">
        <v>2</v>
      </c>
      <c r="R1117">
        <v>0</v>
      </c>
      <c r="S1117">
        <v>9</v>
      </c>
      <c r="T1117">
        <v>0</v>
      </c>
      <c r="U1117">
        <v>1</v>
      </c>
      <c r="V1117">
        <v>0.22600600000000001</v>
      </c>
      <c r="W1117">
        <v>9.47075E-2</v>
      </c>
      <c r="X1117">
        <v>0.25626700000000002</v>
      </c>
      <c r="Y1117">
        <v>0.36956499999999998</v>
      </c>
      <c r="Z1117">
        <v>0.29804999999999998</v>
      </c>
      <c r="AA1117">
        <v>0.37151699999999999</v>
      </c>
      <c r="AB1117">
        <v>0.29360999999999998</v>
      </c>
      <c r="AC1117">
        <v>0.66956700000000002</v>
      </c>
      <c r="AD1117">
        <v>0.145511</v>
      </c>
      <c r="AE1117">
        <v>2.5836800000000002</v>
      </c>
      <c r="AF1117">
        <v>0.28251100000000001</v>
      </c>
      <c r="AH1117">
        <v>-1.04619</v>
      </c>
      <c r="AI1117">
        <v>36.358600000000003</v>
      </c>
      <c r="AJ1117">
        <v>-7.3834799999999996</v>
      </c>
      <c r="AK1117">
        <v>84.343699999999998</v>
      </c>
      <c r="AL1117">
        <v>-1.04619</v>
      </c>
      <c r="AM1117">
        <v>-11.4</v>
      </c>
      <c r="AN1117">
        <v>-8.0092643499374301</v>
      </c>
      <c r="AO1117">
        <v>-4.8046145439147896</v>
      </c>
      <c r="AP1117">
        <v>-5.80986E-2</v>
      </c>
    </row>
    <row r="1118" spans="1:42" x14ac:dyDescent="0.45">
      <c r="A1118" t="s">
        <v>1330</v>
      </c>
      <c r="C1118">
        <v>45</v>
      </c>
      <c r="D1118">
        <v>174</v>
      </c>
      <c r="E1118">
        <v>158</v>
      </c>
      <c r="F1118">
        <v>34</v>
      </c>
      <c r="G1118">
        <v>26</v>
      </c>
      <c r="H1118">
        <v>6</v>
      </c>
      <c r="I1118">
        <v>1</v>
      </c>
      <c r="J1118">
        <v>1</v>
      </c>
      <c r="K1118">
        <v>18</v>
      </c>
      <c r="L1118">
        <v>14</v>
      </c>
      <c r="M1118">
        <v>10</v>
      </c>
      <c r="N1118">
        <v>0</v>
      </c>
      <c r="O1118">
        <v>43</v>
      </c>
      <c r="P1118">
        <v>3</v>
      </c>
      <c r="Q1118">
        <v>1</v>
      </c>
      <c r="R1118">
        <v>2</v>
      </c>
      <c r="S1118">
        <v>1</v>
      </c>
      <c r="T1118">
        <v>3</v>
      </c>
      <c r="U1118">
        <v>1</v>
      </c>
      <c r="V1118">
        <v>0.21518999999999999</v>
      </c>
      <c r="W1118">
        <v>5.7471300000000003E-2</v>
      </c>
      <c r="X1118">
        <v>0.24712600000000001</v>
      </c>
      <c r="Y1118">
        <v>0.23255799999999999</v>
      </c>
      <c r="Z1118">
        <v>0.273256</v>
      </c>
      <c r="AA1118">
        <v>0.28481000000000001</v>
      </c>
      <c r="AB1118">
        <v>0.250689</v>
      </c>
      <c r="AC1118">
        <v>0.55806599999999995</v>
      </c>
      <c r="AD1118">
        <v>6.9620299999999996E-2</v>
      </c>
      <c r="AE1118">
        <v>5.4953599999999998</v>
      </c>
      <c r="AF1118">
        <v>0.28695700000000002</v>
      </c>
      <c r="AH1118">
        <v>-0.12257800000000001</v>
      </c>
      <c r="AI1118">
        <v>11.4198</v>
      </c>
      <c r="AJ1118">
        <v>-9.7811000000000003</v>
      </c>
      <c r="AK1118">
        <v>59.443899999999999</v>
      </c>
      <c r="AL1118">
        <v>-0.12257800000000001</v>
      </c>
      <c r="AM1118">
        <v>4</v>
      </c>
      <c r="AN1118">
        <v>-8.5780517533421499</v>
      </c>
      <c r="AO1118">
        <v>2.0820106267929002</v>
      </c>
      <c r="AP1118">
        <v>-5.8456300000000003E-2</v>
      </c>
    </row>
    <row r="1119" spans="1:42" x14ac:dyDescent="0.45">
      <c r="A1119" t="s">
        <v>1331</v>
      </c>
      <c r="B1119" t="s">
        <v>34</v>
      </c>
      <c r="C1119">
        <v>77</v>
      </c>
      <c r="D1119">
        <v>313</v>
      </c>
      <c r="E1119">
        <v>288</v>
      </c>
      <c r="F1119">
        <v>59</v>
      </c>
      <c r="G1119">
        <v>37</v>
      </c>
      <c r="H1119">
        <v>15</v>
      </c>
      <c r="I1119">
        <v>1</v>
      </c>
      <c r="J1119">
        <v>6</v>
      </c>
      <c r="K1119">
        <v>32</v>
      </c>
      <c r="L1119">
        <v>31</v>
      </c>
      <c r="M1119">
        <v>18</v>
      </c>
      <c r="N1119">
        <v>0</v>
      </c>
      <c r="O1119">
        <v>88</v>
      </c>
      <c r="P1119">
        <v>5</v>
      </c>
      <c r="Q1119">
        <v>2</v>
      </c>
      <c r="R1119">
        <v>0</v>
      </c>
      <c r="S1119">
        <v>6</v>
      </c>
      <c r="T1119">
        <v>1</v>
      </c>
      <c r="U1119">
        <v>1</v>
      </c>
      <c r="V1119">
        <v>0.20486099999999999</v>
      </c>
      <c r="W1119">
        <v>5.7507999999999997E-2</v>
      </c>
      <c r="X1119">
        <v>0.28115000000000001</v>
      </c>
      <c r="Y1119">
        <v>0.204545</v>
      </c>
      <c r="Z1119">
        <v>0.26198100000000002</v>
      </c>
      <c r="AA1119">
        <v>0.32638899999999998</v>
      </c>
      <c r="AB1119">
        <v>0.25897799999999999</v>
      </c>
      <c r="AC1119">
        <v>0.58836999999999995</v>
      </c>
      <c r="AD1119">
        <v>0.121528</v>
      </c>
      <c r="AE1119">
        <v>3.36402</v>
      </c>
      <c r="AF1119">
        <v>0.27040799999999998</v>
      </c>
      <c r="AH1119">
        <v>-0.68438500000000002</v>
      </c>
      <c r="AI1119">
        <v>22.697099999999999</v>
      </c>
      <c r="AJ1119">
        <v>-15.440200000000001</v>
      </c>
      <c r="AK1119">
        <v>64.831599999999995</v>
      </c>
      <c r="AL1119">
        <v>-0.68438500000000002</v>
      </c>
      <c r="AM1119">
        <v>-3.1</v>
      </c>
      <c r="AN1119">
        <v>-13.8739044070243</v>
      </c>
      <c r="AO1119">
        <v>2.6502938270568799</v>
      </c>
      <c r="AP1119">
        <v>-5.9104700000000003E-2</v>
      </c>
    </row>
    <row r="1120" spans="1:42" x14ac:dyDescent="0.45">
      <c r="A1120" t="s">
        <v>1332</v>
      </c>
      <c r="B1120" t="s">
        <v>215</v>
      </c>
      <c r="C1120">
        <v>83</v>
      </c>
      <c r="D1120">
        <v>291</v>
      </c>
      <c r="E1120">
        <v>260</v>
      </c>
      <c r="F1120">
        <v>51</v>
      </c>
      <c r="G1120">
        <v>33</v>
      </c>
      <c r="H1120">
        <v>9</v>
      </c>
      <c r="I1120">
        <v>1</v>
      </c>
      <c r="J1120">
        <v>8</v>
      </c>
      <c r="K1120">
        <v>27</v>
      </c>
      <c r="L1120">
        <v>30</v>
      </c>
      <c r="M1120">
        <v>25</v>
      </c>
      <c r="N1120">
        <v>0</v>
      </c>
      <c r="O1120">
        <v>93</v>
      </c>
      <c r="P1120">
        <v>3</v>
      </c>
      <c r="Q1120">
        <v>2</v>
      </c>
      <c r="R1120">
        <v>1</v>
      </c>
      <c r="S1120">
        <v>10</v>
      </c>
      <c r="T1120">
        <v>1</v>
      </c>
      <c r="U1120">
        <v>1</v>
      </c>
      <c r="V1120">
        <v>0.196154</v>
      </c>
      <c r="W1120">
        <v>8.5910700000000007E-2</v>
      </c>
      <c r="X1120">
        <v>0.31958799999999998</v>
      </c>
      <c r="Y1120">
        <v>0.26881699999999997</v>
      </c>
      <c r="Z1120">
        <v>0.27241399999999999</v>
      </c>
      <c r="AA1120">
        <v>0.33076899999999998</v>
      </c>
      <c r="AB1120">
        <v>0.26722299999999999</v>
      </c>
      <c r="AC1120">
        <v>0.60318300000000002</v>
      </c>
      <c r="AD1120">
        <v>0.13461500000000001</v>
      </c>
      <c r="AE1120">
        <v>3.0597799999999999</v>
      </c>
      <c r="AF1120">
        <v>0.26708100000000001</v>
      </c>
      <c r="AH1120">
        <v>-0.69209100000000001</v>
      </c>
      <c r="AI1120">
        <v>23.0946</v>
      </c>
      <c r="AJ1120">
        <v>-12.3621</v>
      </c>
      <c r="AK1120">
        <v>64.346000000000004</v>
      </c>
      <c r="AL1120">
        <v>-0.69209100000000001</v>
      </c>
      <c r="AM1120">
        <v>-2.7</v>
      </c>
      <c r="AN1120">
        <v>-13.1238923668861</v>
      </c>
      <c r="AO1120">
        <v>2.6461198329925502</v>
      </c>
      <c r="AP1120">
        <v>-5.9242499999999997E-2</v>
      </c>
    </row>
    <row r="1121" spans="1:42" x14ac:dyDescent="0.45">
      <c r="A1121" t="s">
        <v>1333</v>
      </c>
      <c r="B1121" t="s">
        <v>101</v>
      </c>
      <c r="C1121">
        <v>117</v>
      </c>
      <c r="D1121">
        <v>487</v>
      </c>
      <c r="E1121">
        <v>439</v>
      </c>
      <c r="F1121">
        <v>94</v>
      </c>
      <c r="G1121">
        <v>59</v>
      </c>
      <c r="H1121">
        <v>17</v>
      </c>
      <c r="I1121">
        <v>1</v>
      </c>
      <c r="J1121">
        <v>17</v>
      </c>
      <c r="K1121">
        <v>51</v>
      </c>
      <c r="L1121">
        <v>60</v>
      </c>
      <c r="M1121">
        <v>43</v>
      </c>
      <c r="N1121">
        <v>1</v>
      </c>
      <c r="O1121">
        <v>189</v>
      </c>
      <c r="P1121">
        <v>3</v>
      </c>
      <c r="Q1121">
        <v>2</v>
      </c>
      <c r="R1121">
        <v>0</v>
      </c>
      <c r="S1121">
        <v>10</v>
      </c>
      <c r="T1121">
        <v>4</v>
      </c>
      <c r="U1121">
        <v>2</v>
      </c>
      <c r="V1121">
        <v>0.21412300000000001</v>
      </c>
      <c r="W1121">
        <v>8.8295700000000005E-2</v>
      </c>
      <c r="X1121">
        <v>0.38808999999999999</v>
      </c>
      <c r="Y1121">
        <v>0.22751299999999999</v>
      </c>
      <c r="Z1121">
        <v>0.28747400000000001</v>
      </c>
      <c r="AA1121">
        <v>0.37357600000000002</v>
      </c>
      <c r="AB1121">
        <v>0.28859699999999999</v>
      </c>
      <c r="AC1121">
        <v>0.66105100000000006</v>
      </c>
      <c r="AD1121">
        <v>0.15945300000000001</v>
      </c>
      <c r="AE1121">
        <v>3.5163500000000001</v>
      </c>
      <c r="AF1121">
        <v>0.32766000000000001</v>
      </c>
      <c r="AH1121">
        <v>-0.84548900000000005</v>
      </c>
      <c r="AI1121">
        <v>47.2943</v>
      </c>
      <c r="AJ1121">
        <v>-12.043900000000001</v>
      </c>
      <c r="AK1121">
        <v>78.153999999999996</v>
      </c>
      <c r="AL1121">
        <v>-0.84548900000000005</v>
      </c>
      <c r="AM1121">
        <v>2.2000000000000002</v>
      </c>
      <c r="AN1121">
        <v>-14.025588393211301</v>
      </c>
      <c r="AO1121">
        <v>-3.1681659221649099</v>
      </c>
      <c r="AP1121">
        <v>-5.9980600000000002E-2</v>
      </c>
    </row>
    <row r="1122" spans="1:42" x14ac:dyDescent="0.45">
      <c r="A1122" t="s">
        <v>1334</v>
      </c>
      <c r="B1122" t="s">
        <v>141</v>
      </c>
      <c r="C1122">
        <v>121</v>
      </c>
      <c r="D1122">
        <v>516</v>
      </c>
      <c r="E1122">
        <v>470</v>
      </c>
      <c r="F1122">
        <v>117</v>
      </c>
      <c r="G1122">
        <v>82</v>
      </c>
      <c r="H1122">
        <v>22</v>
      </c>
      <c r="I1122">
        <v>3</v>
      </c>
      <c r="J1122">
        <v>10</v>
      </c>
      <c r="K1122">
        <v>65</v>
      </c>
      <c r="L1122">
        <v>59</v>
      </c>
      <c r="M1122">
        <v>31</v>
      </c>
      <c r="N1122">
        <v>1</v>
      </c>
      <c r="O1122">
        <v>90</v>
      </c>
      <c r="P1122">
        <v>10</v>
      </c>
      <c r="Q1122">
        <v>3</v>
      </c>
      <c r="R1122">
        <v>2</v>
      </c>
      <c r="S1122">
        <v>10</v>
      </c>
      <c r="T1122">
        <v>8</v>
      </c>
      <c r="U1122">
        <v>1</v>
      </c>
      <c r="V1122">
        <v>0.24893599999999999</v>
      </c>
      <c r="W1122">
        <v>6.0077499999999999E-2</v>
      </c>
      <c r="X1122">
        <v>0.17441899999999999</v>
      </c>
      <c r="Y1122">
        <v>0.34444399999999997</v>
      </c>
      <c r="Z1122">
        <v>0.30739300000000003</v>
      </c>
      <c r="AA1122">
        <v>0.37234</v>
      </c>
      <c r="AB1122">
        <v>0.29749599999999998</v>
      </c>
      <c r="AC1122">
        <v>0.67973300000000003</v>
      </c>
      <c r="AD1122">
        <v>0.123404</v>
      </c>
      <c r="AE1122">
        <v>5.6458300000000001</v>
      </c>
      <c r="AF1122">
        <v>0.28686299999999998</v>
      </c>
      <c r="AH1122">
        <v>0.237897</v>
      </c>
      <c r="AI1122">
        <v>53.924199999999999</v>
      </c>
      <c r="AJ1122">
        <v>-8.9473699999999994</v>
      </c>
      <c r="AK1122">
        <v>86.906599999999997</v>
      </c>
      <c r="AL1122">
        <v>0.237897</v>
      </c>
      <c r="AM1122">
        <v>-0.6</v>
      </c>
      <c r="AN1122">
        <v>-8.1319799572229297</v>
      </c>
      <c r="AO1122">
        <v>-10.0797182321548</v>
      </c>
      <c r="AP1122">
        <v>-6.2962599999999994E-2</v>
      </c>
    </row>
    <row r="1123" spans="1:42" x14ac:dyDescent="0.45">
      <c r="A1123" t="s">
        <v>1335</v>
      </c>
      <c r="B1123" t="s">
        <v>52</v>
      </c>
      <c r="C1123">
        <v>96</v>
      </c>
      <c r="D1123">
        <v>273</v>
      </c>
      <c r="E1123">
        <v>239</v>
      </c>
      <c r="F1123">
        <v>63</v>
      </c>
      <c r="G1123">
        <v>47</v>
      </c>
      <c r="H1123">
        <v>11</v>
      </c>
      <c r="I1123">
        <v>1</v>
      </c>
      <c r="J1123">
        <v>4</v>
      </c>
      <c r="K1123">
        <v>32</v>
      </c>
      <c r="L1123">
        <v>30</v>
      </c>
      <c r="M1123">
        <v>20</v>
      </c>
      <c r="N1123">
        <v>1</v>
      </c>
      <c r="O1123">
        <v>49</v>
      </c>
      <c r="P1123">
        <v>13</v>
      </c>
      <c r="Q1123">
        <v>0</v>
      </c>
      <c r="R1123">
        <v>1</v>
      </c>
      <c r="S1123">
        <v>6</v>
      </c>
      <c r="T1123">
        <v>1</v>
      </c>
      <c r="U1123">
        <v>1</v>
      </c>
      <c r="V1123">
        <v>0.263598</v>
      </c>
      <c r="W1123">
        <v>7.3260099999999995E-2</v>
      </c>
      <c r="X1123">
        <v>0.17948700000000001</v>
      </c>
      <c r="Y1123">
        <v>0.408163</v>
      </c>
      <c r="Z1123">
        <v>0.352941</v>
      </c>
      <c r="AA1123">
        <v>0.368201</v>
      </c>
      <c r="AB1123">
        <v>0.32253199999999999</v>
      </c>
      <c r="AC1123">
        <v>0.72114199999999995</v>
      </c>
      <c r="AD1123">
        <v>0.104603</v>
      </c>
      <c r="AE1123">
        <v>3.23786</v>
      </c>
      <c r="AF1123">
        <v>0.31720399999999999</v>
      </c>
      <c r="AH1123">
        <v>-0.83078300000000005</v>
      </c>
      <c r="AI1123">
        <v>34.2059</v>
      </c>
      <c r="AJ1123">
        <v>0.94248500000000002</v>
      </c>
      <c r="AK1123">
        <v>100.41800000000001</v>
      </c>
      <c r="AL1123">
        <v>-0.83078300000000005</v>
      </c>
      <c r="AM1123">
        <v>-4.2</v>
      </c>
      <c r="AN1123">
        <v>-0.69411714375018996</v>
      </c>
      <c r="AO1123">
        <v>-9.2154316902160591</v>
      </c>
      <c r="AP1123">
        <v>-6.3544000000000003E-2</v>
      </c>
    </row>
    <row r="1124" spans="1:42" x14ac:dyDescent="0.45">
      <c r="A1124" t="s">
        <v>1336</v>
      </c>
      <c r="B1124" t="s">
        <v>153</v>
      </c>
      <c r="C1124">
        <v>63</v>
      </c>
      <c r="D1124">
        <v>235</v>
      </c>
      <c r="E1124">
        <v>211</v>
      </c>
      <c r="F1124">
        <v>43</v>
      </c>
      <c r="G1124">
        <v>32</v>
      </c>
      <c r="H1124">
        <v>6</v>
      </c>
      <c r="I1124">
        <v>1</v>
      </c>
      <c r="J1124">
        <v>4</v>
      </c>
      <c r="K1124">
        <v>19</v>
      </c>
      <c r="L1124">
        <v>20</v>
      </c>
      <c r="M1124">
        <v>19</v>
      </c>
      <c r="N1124">
        <v>0</v>
      </c>
      <c r="O1124">
        <v>76</v>
      </c>
      <c r="P1124">
        <v>1</v>
      </c>
      <c r="Q1124">
        <v>2</v>
      </c>
      <c r="R1124">
        <v>2</v>
      </c>
      <c r="S1124">
        <v>4</v>
      </c>
      <c r="T1124">
        <v>1</v>
      </c>
      <c r="U1124">
        <v>1</v>
      </c>
      <c r="V1124">
        <v>0.203791</v>
      </c>
      <c r="W1124">
        <v>8.0851099999999995E-2</v>
      </c>
      <c r="X1124">
        <v>0.32340400000000002</v>
      </c>
      <c r="Y1124">
        <v>0.25</v>
      </c>
      <c r="Z1124">
        <v>0.27038600000000002</v>
      </c>
      <c r="AA1124">
        <v>0.29857800000000001</v>
      </c>
      <c r="AB1124">
        <v>0.25423699999999999</v>
      </c>
      <c r="AC1124">
        <v>0.56896400000000003</v>
      </c>
      <c r="AD1124">
        <v>9.4786700000000002E-2</v>
      </c>
      <c r="AE1124">
        <v>2.99213</v>
      </c>
      <c r="AF1124">
        <v>0.29323300000000002</v>
      </c>
      <c r="AH1124">
        <v>-0.62274399999999996</v>
      </c>
      <c r="AI1124">
        <v>16.1157</v>
      </c>
      <c r="AJ1124">
        <v>-12.5177</v>
      </c>
      <c r="AK1124">
        <v>55.183599999999998</v>
      </c>
      <c r="AL1124">
        <v>-0.62274399999999996</v>
      </c>
      <c r="AM1124">
        <v>0.7</v>
      </c>
      <c r="AN1124">
        <v>-13.670113444328299</v>
      </c>
      <c r="AO1124">
        <v>5.0173131823539698</v>
      </c>
      <c r="AP1124">
        <v>-6.4444699999999994E-2</v>
      </c>
    </row>
    <row r="1125" spans="1:42" x14ac:dyDescent="0.45">
      <c r="A1125" t="s">
        <v>1337</v>
      </c>
      <c r="B1125" t="s">
        <v>184</v>
      </c>
      <c r="C1125">
        <v>75</v>
      </c>
      <c r="D1125">
        <v>322</v>
      </c>
      <c r="E1125">
        <v>293</v>
      </c>
      <c r="F1125">
        <v>66</v>
      </c>
      <c r="G1125">
        <v>44</v>
      </c>
      <c r="H1125">
        <v>11</v>
      </c>
      <c r="I1125">
        <v>4</v>
      </c>
      <c r="J1125">
        <v>7</v>
      </c>
      <c r="K1125">
        <v>41</v>
      </c>
      <c r="L1125">
        <v>38</v>
      </c>
      <c r="M1125">
        <v>21</v>
      </c>
      <c r="N1125">
        <v>0</v>
      </c>
      <c r="O1125">
        <v>119</v>
      </c>
      <c r="P1125">
        <v>6</v>
      </c>
      <c r="Q1125">
        <v>1</v>
      </c>
      <c r="R1125">
        <v>1</v>
      </c>
      <c r="S1125">
        <v>4</v>
      </c>
      <c r="T1125">
        <v>17</v>
      </c>
      <c r="U1125">
        <v>3</v>
      </c>
      <c r="V1125">
        <v>0.22525600000000001</v>
      </c>
      <c r="W1125">
        <v>6.5217399999999995E-2</v>
      </c>
      <c r="X1125">
        <v>0.36956499999999998</v>
      </c>
      <c r="Y1125">
        <v>0.17647099999999999</v>
      </c>
      <c r="Z1125">
        <v>0.28971999999999998</v>
      </c>
      <c r="AA1125">
        <v>0.36177500000000001</v>
      </c>
      <c r="AB1125">
        <v>0.285941</v>
      </c>
      <c r="AC1125">
        <v>0.65149400000000002</v>
      </c>
      <c r="AD1125">
        <v>0.136519</v>
      </c>
      <c r="AE1125">
        <v>8.4291199999999993</v>
      </c>
      <c r="AF1125">
        <v>0.35119</v>
      </c>
      <c r="AH1125">
        <v>1.5867</v>
      </c>
      <c r="AI1125">
        <v>30.560400000000001</v>
      </c>
      <c r="AJ1125">
        <v>-8.6734600000000004</v>
      </c>
      <c r="AK1125">
        <v>61.874000000000002</v>
      </c>
      <c r="AL1125">
        <v>1.5867</v>
      </c>
      <c r="AM1125">
        <v>0.8</v>
      </c>
      <c r="AN1125">
        <v>-13.622120141983</v>
      </c>
      <c r="AO1125">
        <v>1.9831275343894901</v>
      </c>
      <c r="AP1125">
        <v>-6.6645899999999994E-2</v>
      </c>
    </row>
    <row r="1126" spans="1:42" x14ac:dyDescent="0.45">
      <c r="A1126" t="s">
        <v>1338</v>
      </c>
      <c r="C1126">
        <v>99</v>
      </c>
      <c r="D1126">
        <v>392</v>
      </c>
      <c r="E1126">
        <v>358</v>
      </c>
      <c r="F1126">
        <v>89</v>
      </c>
      <c r="G1126">
        <v>67</v>
      </c>
      <c r="H1126">
        <v>15</v>
      </c>
      <c r="I1126">
        <v>4</v>
      </c>
      <c r="J1126">
        <v>3</v>
      </c>
      <c r="K1126">
        <v>43</v>
      </c>
      <c r="L1126">
        <v>36</v>
      </c>
      <c r="M1126">
        <v>25</v>
      </c>
      <c r="N1126">
        <v>0</v>
      </c>
      <c r="O1126">
        <v>83</v>
      </c>
      <c r="P1126">
        <v>2</v>
      </c>
      <c r="Q1126">
        <v>3</v>
      </c>
      <c r="R1126">
        <v>4</v>
      </c>
      <c r="S1126">
        <v>6</v>
      </c>
      <c r="T1126">
        <v>16</v>
      </c>
      <c r="U1126">
        <v>5</v>
      </c>
      <c r="V1126">
        <v>0.24860299999999999</v>
      </c>
      <c r="W1126">
        <v>6.3775499999999999E-2</v>
      </c>
      <c r="X1126">
        <v>0.21173500000000001</v>
      </c>
      <c r="Y1126">
        <v>0.301205</v>
      </c>
      <c r="Z1126">
        <v>0.29896899999999998</v>
      </c>
      <c r="AA1126">
        <v>0.33798899999999998</v>
      </c>
      <c r="AB1126">
        <v>0.28073100000000001</v>
      </c>
      <c r="AC1126">
        <v>0.63695800000000002</v>
      </c>
      <c r="AD1126">
        <v>8.9385500000000007E-2</v>
      </c>
      <c r="AE1126">
        <v>6.5950300000000004</v>
      </c>
      <c r="AF1126">
        <v>0.31272699999999998</v>
      </c>
      <c r="AH1126">
        <v>0.36532799999999999</v>
      </c>
      <c r="AI1126">
        <v>35.507800000000003</v>
      </c>
      <c r="AJ1126">
        <v>-12.255100000000001</v>
      </c>
      <c r="AK1126">
        <v>72.881100000000004</v>
      </c>
      <c r="AL1126">
        <v>0.36532799999999999</v>
      </c>
      <c r="AM1126">
        <v>3.1</v>
      </c>
      <c r="AN1126">
        <v>-12.8044115006923</v>
      </c>
      <c r="AO1126">
        <v>-1.2209877967834399</v>
      </c>
      <c r="AP1126">
        <v>-6.6793900000000003E-2</v>
      </c>
    </row>
    <row r="1127" spans="1:42" x14ac:dyDescent="0.45">
      <c r="A1127" t="s">
        <v>1339</v>
      </c>
      <c r="B1127" t="s">
        <v>63</v>
      </c>
      <c r="C1127">
        <v>103</v>
      </c>
      <c r="D1127">
        <v>414</v>
      </c>
      <c r="E1127">
        <v>365</v>
      </c>
      <c r="F1127">
        <v>78</v>
      </c>
      <c r="G1127">
        <v>44</v>
      </c>
      <c r="H1127">
        <v>17</v>
      </c>
      <c r="I1127">
        <v>3</v>
      </c>
      <c r="J1127">
        <v>14</v>
      </c>
      <c r="K1127">
        <v>56</v>
      </c>
      <c r="L1127">
        <v>62</v>
      </c>
      <c r="M1127">
        <v>38</v>
      </c>
      <c r="N1127">
        <v>1</v>
      </c>
      <c r="O1127">
        <v>150</v>
      </c>
      <c r="P1127">
        <v>9</v>
      </c>
      <c r="Q1127">
        <v>1</v>
      </c>
      <c r="R1127">
        <v>1</v>
      </c>
      <c r="S1127">
        <v>6</v>
      </c>
      <c r="T1127">
        <v>19</v>
      </c>
      <c r="U1127">
        <v>3</v>
      </c>
      <c r="V1127">
        <v>0.213699</v>
      </c>
      <c r="W1127">
        <v>9.1787400000000005E-2</v>
      </c>
      <c r="X1127">
        <v>0.362319</v>
      </c>
      <c r="Y1127">
        <v>0.25333299999999997</v>
      </c>
      <c r="Z1127">
        <v>0.30266300000000002</v>
      </c>
      <c r="AA1127">
        <v>0.39178099999999999</v>
      </c>
      <c r="AB1127">
        <v>0.30345100000000003</v>
      </c>
      <c r="AC1127">
        <v>0.69444399999999995</v>
      </c>
      <c r="AD1127">
        <v>0.17808199999999999</v>
      </c>
      <c r="AE1127">
        <v>7.4749999999999996</v>
      </c>
      <c r="AF1127">
        <v>0.316832</v>
      </c>
      <c r="AH1127">
        <v>1.8403</v>
      </c>
      <c r="AI1127">
        <v>45.312399999999997</v>
      </c>
      <c r="AJ1127">
        <v>-5.1310799999999999</v>
      </c>
      <c r="AK1127">
        <v>88.334999999999994</v>
      </c>
      <c r="AL1127">
        <v>1.8403</v>
      </c>
      <c r="AM1127">
        <v>0</v>
      </c>
      <c r="AN1127">
        <v>-4.1424908638000399</v>
      </c>
      <c r="AO1127">
        <v>-10.6481485366821</v>
      </c>
      <c r="AP1127">
        <v>-6.8358699999999994E-2</v>
      </c>
    </row>
    <row r="1128" spans="1:42" x14ac:dyDescent="0.45">
      <c r="A1128" t="s">
        <v>1340</v>
      </c>
      <c r="B1128" t="s">
        <v>30</v>
      </c>
      <c r="C1128">
        <v>74</v>
      </c>
      <c r="D1128">
        <v>249</v>
      </c>
      <c r="E1128">
        <v>227</v>
      </c>
      <c r="F1128">
        <v>53</v>
      </c>
      <c r="G1128">
        <v>41</v>
      </c>
      <c r="H1128">
        <v>10</v>
      </c>
      <c r="I1128">
        <v>0</v>
      </c>
      <c r="J1128">
        <v>2</v>
      </c>
      <c r="K1128">
        <v>19</v>
      </c>
      <c r="L1128">
        <v>22</v>
      </c>
      <c r="M1128">
        <v>18</v>
      </c>
      <c r="N1128">
        <v>0</v>
      </c>
      <c r="O1128">
        <v>49</v>
      </c>
      <c r="P1128">
        <v>3</v>
      </c>
      <c r="Q1128">
        <v>1</v>
      </c>
      <c r="R1128">
        <v>0</v>
      </c>
      <c r="S1128">
        <v>9</v>
      </c>
      <c r="T1128">
        <v>0</v>
      </c>
      <c r="U1128">
        <v>1</v>
      </c>
      <c r="V1128">
        <v>0.23347999999999999</v>
      </c>
      <c r="W1128">
        <v>7.2289199999999998E-2</v>
      </c>
      <c r="X1128">
        <v>0.19678699999999999</v>
      </c>
      <c r="Y1128">
        <v>0.36734699999999998</v>
      </c>
      <c r="Z1128">
        <v>0.29718899999999998</v>
      </c>
      <c r="AA1128">
        <v>0.30396499999999999</v>
      </c>
      <c r="AB1128">
        <v>0.27041799999999999</v>
      </c>
      <c r="AC1128">
        <v>0.60115300000000005</v>
      </c>
      <c r="AD1128">
        <v>7.0484599999999994E-2</v>
      </c>
      <c r="AE1128">
        <v>1.37982</v>
      </c>
      <c r="AF1128">
        <v>0.288136</v>
      </c>
      <c r="AH1128">
        <v>-0.89979600000000004</v>
      </c>
      <c r="AI1128">
        <v>20.422000000000001</v>
      </c>
      <c r="AJ1128">
        <v>-9.9172499999999992</v>
      </c>
      <c r="AK1128">
        <v>71.635300000000001</v>
      </c>
      <c r="AL1128">
        <v>-0.89979600000000004</v>
      </c>
      <c r="AM1128">
        <v>-4.0999999999999996</v>
      </c>
      <c r="AN1128">
        <v>-9.6495630145072901</v>
      </c>
      <c r="AO1128">
        <v>0.474514961242675</v>
      </c>
      <c r="AP1128">
        <v>-6.89583E-2</v>
      </c>
    </row>
    <row r="1129" spans="1:42" x14ac:dyDescent="0.45">
      <c r="A1129" t="s">
        <v>1341</v>
      </c>
      <c r="C1129">
        <v>69</v>
      </c>
      <c r="D1129">
        <v>275</v>
      </c>
      <c r="E1129">
        <v>243</v>
      </c>
      <c r="F1129">
        <v>48</v>
      </c>
      <c r="G1129">
        <v>37</v>
      </c>
      <c r="H1129">
        <v>7</v>
      </c>
      <c r="I1129">
        <v>2</v>
      </c>
      <c r="J1129">
        <v>2</v>
      </c>
      <c r="K1129">
        <v>27</v>
      </c>
      <c r="L1129">
        <v>23</v>
      </c>
      <c r="M1129">
        <v>24</v>
      </c>
      <c r="N1129">
        <v>0</v>
      </c>
      <c r="O1129">
        <v>77</v>
      </c>
      <c r="P1129">
        <v>6</v>
      </c>
      <c r="Q1129">
        <v>2</v>
      </c>
      <c r="R1129">
        <v>0</v>
      </c>
      <c r="S1129">
        <v>4</v>
      </c>
      <c r="T1129">
        <v>4</v>
      </c>
      <c r="U1129">
        <v>1</v>
      </c>
      <c r="V1129">
        <v>0.19753100000000001</v>
      </c>
      <c r="W1129">
        <v>8.7272699999999995E-2</v>
      </c>
      <c r="X1129">
        <v>0.28000000000000003</v>
      </c>
      <c r="Y1129">
        <v>0.31168800000000002</v>
      </c>
      <c r="Z1129">
        <v>0.283636</v>
      </c>
      <c r="AA1129">
        <v>0.26749000000000001</v>
      </c>
      <c r="AB1129">
        <v>0.25295899999999999</v>
      </c>
      <c r="AC1129">
        <v>0.551126</v>
      </c>
      <c r="AD1129">
        <v>6.9958900000000004E-2</v>
      </c>
      <c r="AE1129">
        <v>5.4037499999999996</v>
      </c>
      <c r="AF1129">
        <v>0.27710800000000002</v>
      </c>
      <c r="AH1129">
        <v>-0.138321</v>
      </c>
      <c r="AI1129">
        <v>18.567</v>
      </c>
      <c r="AJ1129">
        <v>-14.940200000000001</v>
      </c>
      <c r="AK1129">
        <v>60.660200000000003</v>
      </c>
      <c r="AL1129">
        <v>-0.138321</v>
      </c>
      <c r="AM1129">
        <v>-2</v>
      </c>
      <c r="AN1129">
        <v>-13.1010793745517</v>
      </c>
      <c r="AO1129">
        <v>3.0521750450134202</v>
      </c>
      <c r="AP1129">
        <v>-7.0666499999999993E-2</v>
      </c>
    </row>
    <row r="1130" spans="1:42" x14ac:dyDescent="0.45">
      <c r="A1130" t="s">
        <v>1342</v>
      </c>
      <c r="B1130" t="s">
        <v>139</v>
      </c>
      <c r="C1130">
        <v>113</v>
      </c>
      <c r="D1130">
        <v>473</v>
      </c>
      <c r="E1130">
        <v>432</v>
      </c>
      <c r="F1130">
        <v>92</v>
      </c>
      <c r="G1130">
        <v>61</v>
      </c>
      <c r="H1130">
        <v>21</v>
      </c>
      <c r="I1130">
        <v>1</v>
      </c>
      <c r="J1130">
        <v>9</v>
      </c>
      <c r="K1130">
        <v>51</v>
      </c>
      <c r="L1130">
        <v>55</v>
      </c>
      <c r="M1130">
        <v>24</v>
      </c>
      <c r="N1130">
        <v>0</v>
      </c>
      <c r="O1130">
        <v>157</v>
      </c>
      <c r="P1130">
        <v>14</v>
      </c>
      <c r="Q1130">
        <v>1</v>
      </c>
      <c r="R1130">
        <v>2</v>
      </c>
      <c r="S1130">
        <v>9</v>
      </c>
      <c r="T1130">
        <v>11</v>
      </c>
      <c r="U1130">
        <v>6</v>
      </c>
      <c r="V1130">
        <v>0.21296300000000001</v>
      </c>
      <c r="W1130">
        <v>5.074E-2</v>
      </c>
      <c r="X1130">
        <v>0.331924</v>
      </c>
      <c r="Y1130">
        <v>0.152866</v>
      </c>
      <c r="Z1130">
        <v>0.27600799999999998</v>
      </c>
      <c r="AA1130">
        <v>0.328704</v>
      </c>
      <c r="AB1130">
        <v>0.26841900000000002</v>
      </c>
      <c r="AC1130">
        <v>0.60471200000000003</v>
      </c>
      <c r="AD1130">
        <v>0.115741</v>
      </c>
      <c r="AE1130">
        <v>4.8930400000000001</v>
      </c>
      <c r="AF1130">
        <v>0.310861</v>
      </c>
      <c r="AH1130">
        <v>-1.09528</v>
      </c>
      <c r="AI1130">
        <v>38.008099999999999</v>
      </c>
      <c r="AJ1130">
        <v>-19.624199999999998</v>
      </c>
      <c r="AK1130">
        <v>66.093100000000007</v>
      </c>
      <c r="AL1130">
        <v>-1.09528</v>
      </c>
      <c r="AM1130">
        <v>1.8</v>
      </c>
      <c r="AN1130">
        <v>-20.312131524085999</v>
      </c>
      <c r="AO1130">
        <v>3.53794825077056</v>
      </c>
      <c r="AP1130">
        <v>-7.0697099999999999E-2</v>
      </c>
    </row>
    <row r="1131" spans="1:42" x14ac:dyDescent="0.45">
      <c r="A1131" t="s">
        <v>1343</v>
      </c>
      <c r="B1131" t="s">
        <v>34</v>
      </c>
      <c r="C1131">
        <v>59</v>
      </c>
      <c r="D1131">
        <v>245</v>
      </c>
      <c r="E1131">
        <v>225</v>
      </c>
      <c r="F1131">
        <v>48</v>
      </c>
      <c r="G1131">
        <v>38</v>
      </c>
      <c r="H1131">
        <v>7</v>
      </c>
      <c r="I1131">
        <v>1</v>
      </c>
      <c r="J1131">
        <v>2</v>
      </c>
      <c r="K1131">
        <v>28</v>
      </c>
      <c r="L1131">
        <v>21</v>
      </c>
      <c r="M1131">
        <v>14</v>
      </c>
      <c r="N1131">
        <v>0</v>
      </c>
      <c r="O1131">
        <v>56</v>
      </c>
      <c r="P1131">
        <v>4</v>
      </c>
      <c r="Q1131">
        <v>1</v>
      </c>
      <c r="R1131">
        <v>1</v>
      </c>
      <c r="S1131">
        <v>3</v>
      </c>
      <c r="T1131">
        <v>7</v>
      </c>
      <c r="U1131">
        <v>1</v>
      </c>
      <c r="V1131">
        <v>0.21333299999999999</v>
      </c>
      <c r="W1131">
        <v>5.7142900000000003E-2</v>
      </c>
      <c r="X1131">
        <v>0.228571</v>
      </c>
      <c r="Y1131">
        <v>0.25</v>
      </c>
      <c r="Z1131">
        <v>0.27049200000000001</v>
      </c>
      <c r="AA1131">
        <v>0.28000000000000003</v>
      </c>
      <c r="AB1131">
        <v>0.24781300000000001</v>
      </c>
      <c r="AC1131">
        <v>0.55049199999999998</v>
      </c>
      <c r="AD1131">
        <v>6.6666699999999995E-2</v>
      </c>
      <c r="AE1131">
        <v>6.2715800000000002</v>
      </c>
      <c r="AF1131">
        <v>0.27381</v>
      </c>
      <c r="AH1131">
        <v>0.546435</v>
      </c>
      <c r="AI1131">
        <v>15.494400000000001</v>
      </c>
      <c r="AJ1131">
        <v>-14.3574</v>
      </c>
      <c r="AK1131">
        <v>55.111400000000003</v>
      </c>
      <c r="AL1131">
        <v>0.546435</v>
      </c>
      <c r="AM1131">
        <v>0.9</v>
      </c>
      <c r="AN1131">
        <v>-12.631114304065701</v>
      </c>
      <c r="AO1131">
        <v>3.6006172895431501</v>
      </c>
      <c r="AP1131">
        <v>-7.0719199999999996E-2</v>
      </c>
    </row>
    <row r="1132" spans="1:42" x14ac:dyDescent="0.45">
      <c r="A1132" t="s">
        <v>1344</v>
      </c>
      <c r="C1132">
        <v>102</v>
      </c>
      <c r="D1132">
        <v>397</v>
      </c>
      <c r="E1132">
        <v>339</v>
      </c>
      <c r="F1132">
        <v>67</v>
      </c>
      <c r="G1132">
        <v>40</v>
      </c>
      <c r="H1132">
        <v>18</v>
      </c>
      <c r="I1132">
        <v>1</v>
      </c>
      <c r="J1132">
        <v>8</v>
      </c>
      <c r="K1132">
        <v>45</v>
      </c>
      <c r="L1132">
        <v>49</v>
      </c>
      <c r="M1132">
        <v>43</v>
      </c>
      <c r="N1132">
        <v>0</v>
      </c>
      <c r="O1132">
        <v>142</v>
      </c>
      <c r="P1132">
        <v>14</v>
      </c>
      <c r="Q1132">
        <v>1</v>
      </c>
      <c r="R1132">
        <v>0</v>
      </c>
      <c r="S1132">
        <v>5</v>
      </c>
      <c r="T1132">
        <v>9</v>
      </c>
      <c r="U1132">
        <v>5</v>
      </c>
      <c r="V1132">
        <v>0.19764000000000001</v>
      </c>
      <c r="W1132">
        <v>0.10831200000000001</v>
      </c>
      <c r="X1132">
        <v>0.35768299999999997</v>
      </c>
      <c r="Y1132">
        <v>0.302817</v>
      </c>
      <c r="Z1132">
        <v>0.31234299999999998</v>
      </c>
      <c r="AA1132">
        <v>0.327434</v>
      </c>
      <c r="AB1132">
        <v>0.290626</v>
      </c>
      <c r="AC1132">
        <v>0.63977600000000001</v>
      </c>
      <c r="AD1132">
        <v>0.12979399999999999</v>
      </c>
      <c r="AE1132">
        <v>4.8068799999999996</v>
      </c>
      <c r="AF1132">
        <v>0.31052600000000002</v>
      </c>
      <c r="AH1132">
        <v>-1.05779</v>
      </c>
      <c r="AI1132">
        <v>39.223300000000002</v>
      </c>
      <c r="AJ1132">
        <v>-9.1488800000000001</v>
      </c>
      <c r="AK1132">
        <v>84.522400000000005</v>
      </c>
      <c r="AL1132">
        <v>-1.05779</v>
      </c>
      <c r="AM1132">
        <v>-1.2</v>
      </c>
      <c r="AN1132">
        <v>-8.6700465679168701</v>
      </c>
      <c r="AO1132">
        <v>-5.5761024951934797</v>
      </c>
      <c r="AP1132">
        <v>-7.1819499999999994E-2</v>
      </c>
    </row>
    <row r="1133" spans="1:42" x14ac:dyDescent="0.45">
      <c r="A1133" t="s">
        <v>1345</v>
      </c>
      <c r="B1133" t="s">
        <v>101</v>
      </c>
      <c r="C1133">
        <v>78</v>
      </c>
      <c r="D1133">
        <v>301</v>
      </c>
      <c r="E1133">
        <v>267</v>
      </c>
      <c r="F1133">
        <v>54</v>
      </c>
      <c r="G1133">
        <v>38</v>
      </c>
      <c r="H1133">
        <v>8</v>
      </c>
      <c r="I1133">
        <v>2</v>
      </c>
      <c r="J1133">
        <v>6</v>
      </c>
      <c r="K1133">
        <v>38</v>
      </c>
      <c r="L1133">
        <v>30</v>
      </c>
      <c r="M1133">
        <v>29</v>
      </c>
      <c r="N1133">
        <v>0</v>
      </c>
      <c r="O1133">
        <v>98</v>
      </c>
      <c r="P1133">
        <v>4</v>
      </c>
      <c r="Q1133">
        <v>1</v>
      </c>
      <c r="R1133">
        <v>0</v>
      </c>
      <c r="S1133">
        <v>4</v>
      </c>
      <c r="T1133">
        <v>11</v>
      </c>
      <c r="U1133">
        <v>3</v>
      </c>
      <c r="V1133">
        <v>0.20224700000000001</v>
      </c>
      <c r="W1133">
        <v>9.6345500000000001E-2</v>
      </c>
      <c r="X1133">
        <v>0.32558100000000001</v>
      </c>
      <c r="Y1133">
        <v>0.29591800000000001</v>
      </c>
      <c r="Z1133">
        <v>0.28903699999999999</v>
      </c>
      <c r="AA1133">
        <v>0.31460700000000003</v>
      </c>
      <c r="AB1133">
        <v>0.27154200000000001</v>
      </c>
      <c r="AC1133">
        <v>0.60364300000000004</v>
      </c>
      <c r="AD1133">
        <v>0.11236</v>
      </c>
      <c r="AE1133">
        <v>6.67544</v>
      </c>
      <c r="AF1133">
        <v>0.29268300000000003</v>
      </c>
      <c r="AH1133">
        <v>0.38670199999999999</v>
      </c>
      <c r="AI1133">
        <v>24.967600000000001</v>
      </c>
      <c r="AJ1133">
        <v>-11.7075</v>
      </c>
      <c r="AK1133">
        <v>70.551199999999994</v>
      </c>
      <c r="AL1133">
        <v>0.38670199999999999</v>
      </c>
      <c r="AM1133">
        <v>2.6</v>
      </c>
      <c r="AN1133">
        <v>-10.2343162894248</v>
      </c>
      <c r="AO1133">
        <v>-0.71790122985839799</v>
      </c>
      <c r="AP1133">
        <v>-7.2684499999999999E-2</v>
      </c>
    </row>
    <row r="1134" spans="1:42" x14ac:dyDescent="0.45">
      <c r="A1134" t="s">
        <v>1346</v>
      </c>
      <c r="B1134" t="s">
        <v>61</v>
      </c>
      <c r="C1134">
        <v>100</v>
      </c>
      <c r="D1134">
        <v>430</v>
      </c>
      <c r="E1134">
        <v>399</v>
      </c>
      <c r="F1134">
        <v>104</v>
      </c>
      <c r="G1134">
        <v>79</v>
      </c>
      <c r="H1134">
        <v>19</v>
      </c>
      <c r="I1134">
        <v>2</v>
      </c>
      <c r="J1134">
        <v>4</v>
      </c>
      <c r="K1134">
        <v>49</v>
      </c>
      <c r="L1134">
        <v>42</v>
      </c>
      <c r="M1134">
        <v>24</v>
      </c>
      <c r="N1134">
        <v>1</v>
      </c>
      <c r="O1134">
        <v>74</v>
      </c>
      <c r="P1134">
        <v>3</v>
      </c>
      <c r="Q1134">
        <v>1</v>
      </c>
      <c r="R1134">
        <v>3</v>
      </c>
      <c r="S1134">
        <v>8</v>
      </c>
      <c r="T1134">
        <v>3</v>
      </c>
      <c r="U1134">
        <v>2</v>
      </c>
      <c r="V1134">
        <v>0.26065199999999999</v>
      </c>
      <c r="W1134">
        <v>5.5814000000000002E-2</v>
      </c>
      <c r="X1134">
        <v>0.172093</v>
      </c>
      <c r="Y1134">
        <v>0.324324</v>
      </c>
      <c r="Z1134">
        <v>0.30679200000000001</v>
      </c>
      <c r="AA1134">
        <v>0.34837099999999999</v>
      </c>
      <c r="AB1134">
        <v>0.28800399999999998</v>
      </c>
      <c r="AC1134">
        <v>0.65516300000000005</v>
      </c>
      <c r="AD1134">
        <v>8.77193E-2</v>
      </c>
      <c r="AE1134">
        <v>4.0007400000000004</v>
      </c>
      <c r="AF1134">
        <v>0.31055899999999997</v>
      </c>
      <c r="AH1134">
        <v>-1.0531900000000001</v>
      </c>
      <c r="AI1134">
        <v>41.5471</v>
      </c>
      <c r="AJ1134">
        <v>-10.8459</v>
      </c>
      <c r="AK1134">
        <v>79.170900000000003</v>
      </c>
      <c r="AL1134">
        <v>-1.0531900000000001</v>
      </c>
      <c r="AM1134">
        <v>1.5</v>
      </c>
      <c r="AN1134">
        <v>-12.148949623107899</v>
      </c>
      <c r="AO1134">
        <v>-3.2398591041564901</v>
      </c>
      <c r="AP1134">
        <v>-7.3648099999999994E-2</v>
      </c>
    </row>
    <row r="1135" spans="1:42" x14ac:dyDescent="0.45">
      <c r="A1135" t="s">
        <v>1347</v>
      </c>
      <c r="B1135" t="s">
        <v>63</v>
      </c>
      <c r="C1135">
        <v>67</v>
      </c>
      <c r="D1135">
        <v>261</v>
      </c>
      <c r="E1135">
        <v>237</v>
      </c>
      <c r="F1135">
        <v>49</v>
      </c>
      <c r="G1135">
        <v>36</v>
      </c>
      <c r="H1135">
        <v>9</v>
      </c>
      <c r="I1135">
        <v>1</v>
      </c>
      <c r="J1135">
        <v>3</v>
      </c>
      <c r="K1135">
        <v>27</v>
      </c>
      <c r="L1135">
        <v>24</v>
      </c>
      <c r="M1135">
        <v>18</v>
      </c>
      <c r="N1135">
        <v>0</v>
      </c>
      <c r="O1135">
        <v>82</v>
      </c>
      <c r="P1135">
        <v>5</v>
      </c>
      <c r="Q1135">
        <v>1</v>
      </c>
      <c r="R1135">
        <v>0</v>
      </c>
      <c r="S1135">
        <v>5</v>
      </c>
      <c r="T1135">
        <v>1</v>
      </c>
      <c r="U1135">
        <v>1</v>
      </c>
      <c r="V1135">
        <v>0.20675099999999999</v>
      </c>
      <c r="W1135">
        <v>6.8965499999999999E-2</v>
      </c>
      <c r="X1135">
        <v>0.31417600000000001</v>
      </c>
      <c r="Y1135">
        <v>0.21951200000000001</v>
      </c>
      <c r="Z1135">
        <v>0.275862</v>
      </c>
      <c r="AA1135">
        <v>0.29113899999999998</v>
      </c>
      <c r="AB1135">
        <v>0.25556600000000002</v>
      </c>
      <c r="AC1135">
        <v>0.56700099999999998</v>
      </c>
      <c r="AD1135">
        <v>8.4388199999999997E-2</v>
      </c>
      <c r="AE1135">
        <v>3.6905100000000002</v>
      </c>
      <c r="AF1135">
        <v>0.30065399999999998</v>
      </c>
      <c r="AH1135">
        <v>-0.67667999999999995</v>
      </c>
      <c r="AI1135">
        <v>18.186699999999998</v>
      </c>
      <c r="AJ1135">
        <v>-13.614599999999999</v>
      </c>
      <c r="AK1135">
        <v>56.2331</v>
      </c>
      <c r="AL1135">
        <v>-0.67667999999999995</v>
      </c>
      <c r="AM1135">
        <v>0.4</v>
      </c>
      <c r="AN1135">
        <v>-14.828260183334301</v>
      </c>
      <c r="AO1135">
        <v>5.1949733793735504</v>
      </c>
      <c r="AP1135">
        <v>-7.3883799999999999E-2</v>
      </c>
    </row>
    <row r="1136" spans="1:42" x14ac:dyDescent="0.45">
      <c r="A1136" t="s">
        <v>1348</v>
      </c>
      <c r="B1136" t="s">
        <v>153</v>
      </c>
      <c r="C1136">
        <v>97</v>
      </c>
      <c r="D1136">
        <v>408</v>
      </c>
      <c r="E1136">
        <v>371</v>
      </c>
      <c r="F1136">
        <v>78</v>
      </c>
      <c r="G1136">
        <v>52</v>
      </c>
      <c r="H1136">
        <v>20</v>
      </c>
      <c r="I1136">
        <v>1</v>
      </c>
      <c r="J1136">
        <v>5</v>
      </c>
      <c r="K1136">
        <v>43</v>
      </c>
      <c r="L1136">
        <v>34</v>
      </c>
      <c r="M1136">
        <v>28</v>
      </c>
      <c r="N1136">
        <v>0</v>
      </c>
      <c r="O1136">
        <v>92</v>
      </c>
      <c r="P1136">
        <v>4</v>
      </c>
      <c r="Q1136">
        <v>2</v>
      </c>
      <c r="R1136">
        <v>3</v>
      </c>
      <c r="S1136">
        <v>13</v>
      </c>
      <c r="T1136">
        <v>2</v>
      </c>
      <c r="U1136">
        <v>2</v>
      </c>
      <c r="V1136">
        <v>0.21024300000000001</v>
      </c>
      <c r="W1136">
        <v>6.8627499999999994E-2</v>
      </c>
      <c r="X1136">
        <v>0.22549</v>
      </c>
      <c r="Y1136">
        <v>0.30434800000000001</v>
      </c>
      <c r="Z1136">
        <v>0.27160499999999999</v>
      </c>
      <c r="AA1136">
        <v>0.309973</v>
      </c>
      <c r="AB1136">
        <v>0.25863199999999997</v>
      </c>
      <c r="AC1136">
        <v>0.58157800000000004</v>
      </c>
      <c r="AD1136">
        <v>9.97305E-2</v>
      </c>
      <c r="AE1136">
        <v>3.3310200000000001</v>
      </c>
      <c r="AF1136">
        <v>0.26449299999999998</v>
      </c>
      <c r="AH1136">
        <v>-1.0913900000000001</v>
      </c>
      <c r="AI1136">
        <v>29.468699999999998</v>
      </c>
      <c r="AJ1136">
        <v>-20.2437</v>
      </c>
      <c r="AK1136">
        <v>58.129899999999999</v>
      </c>
      <c r="AL1136">
        <v>-1.0913900000000001</v>
      </c>
      <c r="AM1136">
        <v>3.1</v>
      </c>
      <c r="AN1136">
        <v>-22.2546497583389</v>
      </c>
      <c r="AO1136">
        <v>7.5973544120788503</v>
      </c>
      <c r="AP1136">
        <v>-7.5446600000000003E-2</v>
      </c>
    </row>
    <row r="1137" spans="1:42" x14ac:dyDescent="0.45">
      <c r="A1137" t="s">
        <v>1349</v>
      </c>
      <c r="B1137" t="s">
        <v>58</v>
      </c>
      <c r="C1137">
        <v>102</v>
      </c>
      <c r="D1137">
        <v>374</v>
      </c>
      <c r="E1137">
        <v>341</v>
      </c>
      <c r="F1137">
        <v>69</v>
      </c>
      <c r="G1137">
        <v>43</v>
      </c>
      <c r="H1137">
        <v>17</v>
      </c>
      <c r="I1137">
        <v>0</v>
      </c>
      <c r="J1137">
        <v>9</v>
      </c>
      <c r="K1137">
        <v>34</v>
      </c>
      <c r="L1137">
        <v>40</v>
      </c>
      <c r="M1137">
        <v>32</v>
      </c>
      <c r="N1137">
        <v>0</v>
      </c>
      <c r="O1137">
        <v>127</v>
      </c>
      <c r="P1137">
        <v>0</v>
      </c>
      <c r="Q1137">
        <v>1</v>
      </c>
      <c r="R1137">
        <v>0</v>
      </c>
      <c r="S1137">
        <v>9</v>
      </c>
      <c r="T1137">
        <v>1</v>
      </c>
      <c r="U1137">
        <v>1</v>
      </c>
      <c r="V1137">
        <v>0.202346</v>
      </c>
      <c r="W1137">
        <v>8.5561499999999999E-2</v>
      </c>
      <c r="X1137">
        <v>0.33957199999999998</v>
      </c>
      <c r="Y1137">
        <v>0.251969</v>
      </c>
      <c r="Z1137">
        <v>0.27005299999999999</v>
      </c>
      <c r="AA1137">
        <v>0.33137800000000001</v>
      </c>
      <c r="AB1137">
        <v>0.26577200000000001</v>
      </c>
      <c r="AC1137">
        <v>0.60143199999999997</v>
      </c>
      <c r="AD1137">
        <v>0.12903200000000001</v>
      </c>
      <c r="AE1137">
        <v>1.9116899999999999</v>
      </c>
      <c r="AF1137">
        <v>0.29126200000000002</v>
      </c>
      <c r="AH1137">
        <v>-0.79996199999999995</v>
      </c>
      <c r="AI1137">
        <v>29.230899999999998</v>
      </c>
      <c r="AJ1137">
        <v>-16.338799999999999</v>
      </c>
      <c r="AK1137">
        <v>66.6554</v>
      </c>
      <c r="AL1137">
        <v>-0.79996199999999995</v>
      </c>
      <c r="AM1137">
        <v>0.9</v>
      </c>
      <c r="AN1137">
        <v>-15.7426789402961</v>
      </c>
      <c r="AO1137">
        <v>2.2741916179656898</v>
      </c>
      <c r="AP1137">
        <v>-7.6360200000000003E-2</v>
      </c>
    </row>
    <row r="1138" spans="1:42" x14ac:dyDescent="0.45">
      <c r="A1138" t="s">
        <v>1350</v>
      </c>
      <c r="B1138" t="s">
        <v>184</v>
      </c>
      <c r="C1138">
        <v>87</v>
      </c>
      <c r="D1138">
        <v>331</v>
      </c>
      <c r="E1138">
        <v>296</v>
      </c>
      <c r="F1138">
        <v>62</v>
      </c>
      <c r="G1138">
        <v>41</v>
      </c>
      <c r="H1138">
        <v>13</v>
      </c>
      <c r="I1138">
        <v>2</v>
      </c>
      <c r="J1138">
        <v>6</v>
      </c>
      <c r="K1138">
        <v>43</v>
      </c>
      <c r="L1138">
        <v>33</v>
      </c>
      <c r="M1138">
        <v>31</v>
      </c>
      <c r="N1138">
        <v>0</v>
      </c>
      <c r="O1138">
        <v>98</v>
      </c>
      <c r="P1138">
        <v>2</v>
      </c>
      <c r="Q1138">
        <v>1</v>
      </c>
      <c r="R1138">
        <v>1</v>
      </c>
      <c r="S1138">
        <v>4</v>
      </c>
      <c r="T1138">
        <v>7</v>
      </c>
      <c r="U1138">
        <v>1</v>
      </c>
      <c r="V1138">
        <v>0.20945900000000001</v>
      </c>
      <c r="W1138">
        <v>9.3655600000000006E-2</v>
      </c>
      <c r="X1138">
        <v>0.29607299999999998</v>
      </c>
      <c r="Y1138">
        <v>0.31632700000000002</v>
      </c>
      <c r="Z1138">
        <v>0.287879</v>
      </c>
      <c r="AA1138">
        <v>0.32770300000000002</v>
      </c>
      <c r="AB1138">
        <v>0.274364</v>
      </c>
      <c r="AC1138">
        <v>0.61558199999999996</v>
      </c>
      <c r="AD1138">
        <v>0.118243</v>
      </c>
      <c r="AE1138">
        <v>6.1218300000000001</v>
      </c>
      <c r="AF1138">
        <v>0.290155</v>
      </c>
      <c r="AH1138">
        <v>0.40774300000000002</v>
      </c>
      <c r="AI1138">
        <v>28.232099999999999</v>
      </c>
      <c r="AJ1138">
        <v>-12.0983</v>
      </c>
      <c r="AK1138">
        <v>54.113</v>
      </c>
      <c r="AL1138">
        <v>0.40774300000000002</v>
      </c>
      <c r="AM1138">
        <v>2.7</v>
      </c>
      <c r="AN1138">
        <v>-18.4086233675479</v>
      </c>
      <c r="AO1138">
        <v>6.34858918190002</v>
      </c>
      <c r="AP1138">
        <v>-7.8054600000000002E-2</v>
      </c>
    </row>
    <row r="1139" spans="1:42" x14ac:dyDescent="0.45">
      <c r="A1139" t="s">
        <v>1351</v>
      </c>
      <c r="B1139" t="s">
        <v>63</v>
      </c>
      <c r="C1139">
        <v>51</v>
      </c>
      <c r="D1139">
        <v>179</v>
      </c>
      <c r="E1139">
        <v>159</v>
      </c>
      <c r="F1139">
        <v>30</v>
      </c>
      <c r="G1139">
        <v>19</v>
      </c>
      <c r="H1139">
        <v>8</v>
      </c>
      <c r="I1139">
        <v>0</v>
      </c>
      <c r="J1139">
        <v>3</v>
      </c>
      <c r="K1139">
        <v>14</v>
      </c>
      <c r="L1139">
        <v>17</v>
      </c>
      <c r="M1139">
        <v>15</v>
      </c>
      <c r="N1139">
        <v>0</v>
      </c>
      <c r="O1139">
        <v>60</v>
      </c>
      <c r="P1139">
        <v>2</v>
      </c>
      <c r="Q1139">
        <v>1</v>
      </c>
      <c r="R1139">
        <v>2</v>
      </c>
      <c r="S1139">
        <v>6</v>
      </c>
      <c r="T1139">
        <v>0</v>
      </c>
      <c r="U1139">
        <v>1</v>
      </c>
      <c r="V1139">
        <v>0.18867900000000001</v>
      </c>
      <c r="W1139">
        <v>8.3798899999999996E-2</v>
      </c>
      <c r="X1139">
        <v>0.33519599999999999</v>
      </c>
      <c r="Y1139">
        <v>0.25</v>
      </c>
      <c r="Z1139">
        <v>0.26553700000000002</v>
      </c>
      <c r="AA1139">
        <v>0.295597</v>
      </c>
      <c r="AB1139">
        <v>0.25209700000000002</v>
      </c>
      <c r="AC1139">
        <v>0.56113400000000002</v>
      </c>
      <c r="AD1139">
        <v>0.106918</v>
      </c>
      <c r="AE1139">
        <v>1.6244000000000001</v>
      </c>
      <c r="AF1139">
        <v>0.27835100000000002</v>
      </c>
      <c r="AH1139">
        <v>-0.69946200000000003</v>
      </c>
      <c r="AI1139">
        <v>11.9572</v>
      </c>
      <c r="AJ1139">
        <v>-9.8529</v>
      </c>
      <c r="AK1139">
        <v>53.907699999999998</v>
      </c>
      <c r="AL1139">
        <v>-0.69946200000000003</v>
      </c>
      <c r="AM1139">
        <v>0.7</v>
      </c>
      <c r="AN1139">
        <v>-10.9206147789955</v>
      </c>
      <c r="AO1139">
        <v>3.98850673437118</v>
      </c>
      <c r="AP1139">
        <v>-8.3116499999999996E-2</v>
      </c>
    </row>
    <row r="1140" spans="1:42" x14ac:dyDescent="0.45">
      <c r="A1140" t="s">
        <v>1352</v>
      </c>
      <c r="B1140" t="s">
        <v>153</v>
      </c>
      <c r="C1140">
        <v>122</v>
      </c>
      <c r="D1140">
        <v>556</v>
      </c>
      <c r="E1140">
        <v>489</v>
      </c>
      <c r="F1140">
        <v>105</v>
      </c>
      <c r="G1140">
        <v>87</v>
      </c>
      <c r="H1140">
        <v>14</v>
      </c>
      <c r="I1140">
        <v>2</v>
      </c>
      <c r="J1140">
        <v>2</v>
      </c>
      <c r="K1140">
        <v>63</v>
      </c>
      <c r="L1140">
        <v>39</v>
      </c>
      <c r="M1140">
        <v>58</v>
      </c>
      <c r="N1140">
        <v>0</v>
      </c>
      <c r="O1140">
        <v>126</v>
      </c>
      <c r="P1140">
        <v>2</v>
      </c>
      <c r="Q1140">
        <v>3</v>
      </c>
      <c r="R1140">
        <v>4</v>
      </c>
      <c r="S1140">
        <v>7</v>
      </c>
      <c r="T1140">
        <v>30</v>
      </c>
      <c r="U1140">
        <v>8</v>
      </c>
      <c r="V1140">
        <v>0.214724</v>
      </c>
      <c r="W1140">
        <v>0.10431699999999999</v>
      </c>
      <c r="X1140">
        <v>0.22661899999999999</v>
      </c>
      <c r="Y1140">
        <v>0.46031699999999998</v>
      </c>
      <c r="Z1140">
        <v>0.29891299999999998</v>
      </c>
      <c r="AA1140">
        <v>0.26380399999999998</v>
      </c>
      <c r="AB1140">
        <v>0.25933600000000001</v>
      </c>
      <c r="AC1140">
        <v>0.56271700000000002</v>
      </c>
      <c r="AD1140">
        <v>4.90798E-2</v>
      </c>
      <c r="AE1140">
        <v>6.0055699999999996</v>
      </c>
      <c r="AF1140">
        <v>0.28296700000000002</v>
      </c>
      <c r="AH1140">
        <v>1.49072</v>
      </c>
      <c r="AI1140">
        <v>40.483699999999999</v>
      </c>
      <c r="AJ1140">
        <v>-27.261600000000001</v>
      </c>
      <c r="AK1140">
        <v>58.6023</v>
      </c>
      <c r="AL1140">
        <v>1.49072</v>
      </c>
      <c r="AM1140">
        <v>1.1000000000000001</v>
      </c>
      <c r="AN1140">
        <v>-27.02399456501</v>
      </c>
      <c r="AO1140">
        <v>7.22874796390533</v>
      </c>
      <c r="AP1140">
        <v>-8.4973800000000002E-2</v>
      </c>
    </row>
    <row r="1141" spans="1:42" x14ac:dyDescent="0.45">
      <c r="A1141" t="s">
        <v>1353</v>
      </c>
      <c r="C1141">
        <v>47</v>
      </c>
      <c r="D1141">
        <v>161</v>
      </c>
      <c r="E1141">
        <v>145</v>
      </c>
      <c r="F1141">
        <v>30</v>
      </c>
      <c r="G1141">
        <v>20</v>
      </c>
      <c r="H1141">
        <v>6</v>
      </c>
      <c r="I1141">
        <v>1</v>
      </c>
      <c r="J1141">
        <v>3</v>
      </c>
      <c r="K1141">
        <v>14</v>
      </c>
      <c r="L1141">
        <v>14</v>
      </c>
      <c r="M1141">
        <v>14</v>
      </c>
      <c r="N1141">
        <v>0</v>
      </c>
      <c r="O1141">
        <v>55</v>
      </c>
      <c r="P1141">
        <v>1</v>
      </c>
      <c r="Q1141">
        <v>1</v>
      </c>
      <c r="R1141">
        <v>0</v>
      </c>
      <c r="S1141">
        <v>5</v>
      </c>
      <c r="T1141">
        <v>2</v>
      </c>
      <c r="U1141">
        <v>1</v>
      </c>
      <c r="V1141">
        <v>0.206897</v>
      </c>
      <c r="W1141">
        <v>8.6956500000000006E-2</v>
      </c>
      <c r="X1141">
        <v>0.341615</v>
      </c>
      <c r="Y1141">
        <v>0.25454500000000002</v>
      </c>
      <c r="Z1141">
        <v>0.279503</v>
      </c>
      <c r="AA1141">
        <v>0.32413799999999998</v>
      </c>
      <c r="AB1141">
        <v>0.268094</v>
      </c>
      <c r="AC1141">
        <v>0.60364099999999998</v>
      </c>
      <c r="AD1141">
        <v>0.117241</v>
      </c>
      <c r="AE1141">
        <v>4.48766</v>
      </c>
      <c r="AF1141">
        <v>0.30681799999999998</v>
      </c>
      <c r="AH1141">
        <v>-0.29175699999999999</v>
      </c>
      <c r="AI1141">
        <v>12.893800000000001</v>
      </c>
      <c r="AJ1141">
        <v>-6.7231300000000003</v>
      </c>
      <c r="AK1141">
        <v>64.631799999999998</v>
      </c>
      <c r="AL1141">
        <v>-0.29175699999999999</v>
      </c>
      <c r="AM1141">
        <v>-2</v>
      </c>
      <c r="AN1141">
        <v>-7.3461044132709503</v>
      </c>
      <c r="AO1141">
        <v>0.95781898498535101</v>
      </c>
      <c r="AP1141">
        <v>-9.0041200000000002E-2</v>
      </c>
    </row>
    <row r="1142" spans="1:42" x14ac:dyDescent="0.45">
      <c r="A1142" t="s">
        <v>1354</v>
      </c>
      <c r="B1142" t="s">
        <v>141</v>
      </c>
      <c r="C1142">
        <v>123</v>
      </c>
      <c r="D1142">
        <v>516</v>
      </c>
      <c r="E1142">
        <v>476</v>
      </c>
      <c r="F1142">
        <v>100</v>
      </c>
      <c r="G1142">
        <v>58</v>
      </c>
      <c r="H1142">
        <v>20</v>
      </c>
      <c r="I1142">
        <v>2</v>
      </c>
      <c r="J1142">
        <v>20</v>
      </c>
      <c r="K1142">
        <v>59</v>
      </c>
      <c r="L1142">
        <v>67</v>
      </c>
      <c r="M1142">
        <v>32</v>
      </c>
      <c r="N1142">
        <v>1</v>
      </c>
      <c r="O1142">
        <v>193</v>
      </c>
      <c r="P1142">
        <v>5</v>
      </c>
      <c r="Q1142">
        <v>3</v>
      </c>
      <c r="R1142">
        <v>0</v>
      </c>
      <c r="S1142">
        <v>6</v>
      </c>
      <c r="T1142">
        <v>4</v>
      </c>
      <c r="U1142">
        <v>2</v>
      </c>
      <c r="V1142">
        <v>0.21008399999999999</v>
      </c>
      <c r="W1142">
        <v>6.2015500000000001E-2</v>
      </c>
      <c r="X1142">
        <v>0.374031</v>
      </c>
      <c r="Y1142">
        <v>0.16580300000000001</v>
      </c>
      <c r="Z1142">
        <v>0.26550400000000002</v>
      </c>
      <c r="AA1142">
        <v>0.38655499999999998</v>
      </c>
      <c r="AB1142">
        <v>0.280553</v>
      </c>
      <c r="AC1142">
        <v>0.65205800000000003</v>
      </c>
      <c r="AD1142">
        <v>0.17647099999999999</v>
      </c>
      <c r="AE1142">
        <v>4.2105800000000002</v>
      </c>
      <c r="AF1142">
        <v>0.30075200000000002</v>
      </c>
      <c r="AH1142">
        <v>-0.76843799999999995</v>
      </c>
      <c r="AI1142">
        <v>46.663699999999999</v>
      </c>
      <c r="AJ1142">
        <v>-16.207899999999999</v>
      </c>
      <c r="AK1142">
        <v>75.548599999999993</v>
      </c>
      <c r="AL1142">
        <v>-0.76843799999999995</v>
      </c>
      <c r="AM1142">
        <v>3.6</v>
      </c>
      <c r="AN1142">
        <v>-16.398886024951899</v>
      </c>
      <c r="AO1142">
        <v>-2.0878310203552202</v>
      </c>
      <c r="AP1142">
        <v>-9.0386800000000003E-2</v>
      </c>
    </row>
    <row r="1143" spans="1:42" x14ac:dyDescent="0.45">
      <c r="A1143" t="s">
        <v>1355</v>
      </c>
      <c r="C1143">
        <v>79</v>
      </c>
      <c r="D1143">
        <v>290</v>
      </c>
      <c r="E1143">
        <v>249</v>
      </c>
      <c r="F1143">
        <v>52</v>
      </c>
      <c r="G1143">
        <v>32</v>
      </c>
      <c r="H1143">
        <v>11</v>
      </c>
      <c r="I1143">
        <v>0</v>
      </c>
      <c r="J1143">
        <v>9</v>
      </c>
      <c r="K1143">
        <v>38</v>
      </c>
      <c r="L1143">
        <v>31</v>
      </c>
      <c r="M1143">
        <v>39</v>
      </c>
      <c r="N1143">
        <v>0</v>
      </c>
      <c r="O1143">
        <v>83</v>
      </c>
      <c r="P1143">
        <v>1</v>
      </c>
      <c r="Q1143">
        <v>1</v>
      </c>
      <c r="R1143">
        <v>0</v>
      </c>
      <c r="S1143">
        <v>5</v>
      </c>
      <c r="T1143">
        <v>3</v>
      </c>
      <c r="U1143">
        <v>1</v>
      </c>
      <c r="V1143">
        <v>0.20883499999999999</v>
      </c>
      <c r="W1143">
        <v>0.13448299999999999</v>
      </c>
      <c r="X1143">
        <v>0.28620699999999999</v>
      </c>
      <c r="Y1143">
        <v>0.46988000000000002</v>
      </c>
      <c r="Z1143">
        <v>0.317241</v>
      </c>
      <c r="AA1143">
        <v>0.36144599999999999</v>
      </c>
      <c r="AB1143">
        <v>0.30284699999999998</v>
      </c>
      <c r="AC1143">
        <v>0.67868700000000004</v>
      </c>
      <c r="AD1143">
        <v>0.15261</v>
      </c>
      <c r="AE1143">
        <v>3.4466100000000002</v>
      </c>
      <c r="AF1143">
        <v>0.27215200000000001</v>
      </c>
      <c r="AH1143">
        <v>-0.37684699999999999</v>
      </c>
      <c r="AI1143">
        <v>31.594999999999999</v>
      </c>
      <c r="AJ1143">
        <v>-3.7397900000000002</v>
      </c>
      <c r="AK1143">
        <v>92.714799999999997</v>
      </c>
      <c r="AL1143">
        <v>-0.37684699999999999</v>
      </c>
      <c r="AM1143">
        <v>-4.5999999999999996</v>
      </c>
      <c r="AN1143">
        <v>-2.9941655695438301</v>
      </c>
      <c r="AO1143">
        <v>-7.7966489791870099</v>
      </c>
      <c r="AP1143">
        <v>-9.0784799999999999E-2</v>
      </c>
    </row>
    <row r="1144" spans="1:42" x14ac:dyDescent="0.45">
      <c r="A1144" t="s">
        <v>1356</v>
      </c>
      <c r="B1144" t="s">
        <v>25</v>
      </c>
      <c r="C1144">
        <v>99</v>
      </c>
      <c r="D1144">
        <v>357</v>
      </c>
      <c r="E1144">
        <v>329</v>
      </c>
      <c r="F1144">
        <v>68</v>
      </c>
      <c r="G1144">
        <v>46</v>
      </c>
      <c r="H1144">
        <v>13</v>
      </c>
      <c r="I1144">
        <v>1</v>
      </c>
      <c r="J1144">
        <v>8</v>
      </c>
      <c r="K1144">
        <v>43</v>
      </c>
      <c r="L1144">
        <v>38</v>
      </c>
      <c r="M1144">
        <v>21</v>
      </c>
      <c r="N1144">
        <v>0</v>
      </c>
      <c r="O1144">
        <v>113</v>
      </c>
      <c r="P1144">
        <v>5</v>
      </c>
      <c r="Q1144">
        <v>2</v>
      </c>
      <c r="R1144">
        <v>0</v>
      </c>
      <c r="S1144">
        <v>4</v>
      </c>
      <c r="T1144">
        <v>10</v>
      </c>
      <c r="U1144">
        <v>2</v>
      </c>
      <c r="V1144">
        <v>0.20668700000000001</v>
      </c>
      <c r="W1144">
        <v>5.8823500000000001E-2</v>
      </c>
      <c r="X1144">
        <v>0.316527</v>
      </c>
      <c r="Y1144">
        <v>0.18584100000000001</v>
      </c>
      <c r="Z1144">
        <v>0.26330500000000001</v>
      </c>
      <c r="AA1144">
        <v>0.32522800000000002</v>
      </c>
      <c r="AB1144">
        <v>0.25941500000000001</v>
      </c>
      <c r="AC1144">
        <v>0.58853299999999997</v>
      </c>
      <c r="AD1144">
        <v>0.11854099999999999</v>
      </c>
      <c r="AE1144">
        <v>5.9822899999999999</v>
      </c>
      <c r="AF1144">
        <v>0.28571400000000002</v>
      </c>
      <c r="AH1144">
        <v>0.60107500000000003</v>
      </c>
      <c r="AI1144">
        <v>26.017399999999999</v>
      </c>
      <c r="AJ1144">
        <v>-17.480899999999998</v>
      </c>
      <c r="AK1144">
        <v>62.915100000000002</v>
      </c>
      <c r="AL1144">
        <v>0.60107500000000003</v>
      </c>
      <c r="AM1144">
        <v>0.9</v>
      </c>
      <c r="AN1144">
        <v>-15.2623635530471</v>
      </c>
      <c r="AO1144">
        <v>2.2117283344268799</v>
      </c>
      <c r="AP1144">
        <v>-9.2269500000000004E-2</v>
      </c>
    </row>
    <row r="1145" spans="1:42" x14ac:dyDescent="0.45">
      <c r="A1145" t="s">
        <v>1357</v>
      </c>
      <c r="B1145" t="s">
        <v>23</v>
      </c>
      <c r="C1145">
        <v>112</v>
      </c>
      <c r="D1145">
        <v>333</v>
      </c>
      <c r="E1145">
        <v>298</v>
      </c>
      <c r="F1145">
        <v>60</v>
      </c>
      <c r="G1145">
        <v>40</v>
      </c>
      <c r="H1145">
        <v>13</v>
      </c>
      <c r="I1145">
        <v>2</v>
      </c>
      <c r="J1145">
        <v>5</v>
      </c>
      <c r="K1145">
        <v>38</v>
      </c>
      <c r="L1145">
        <v>34</v>
      </c>
      <c r="M1145">
        <v>27</v>
      </c>
      <c r="N1145">
        <v>0</v>
      </c>
      <c r="O1145">
        <v>113</v>
      </c>
      <c r="P1145">
        <v>1</v>
      </c>
      <c r="Q1145">
        <v>1</v>
      </c>
      <c r="R1145">
        <v>6</v>
      </c>
      <c r="S1145">
        <v>4</v>
      </c>
      <c r="T1145">
        <v>20</v>
      </c>
      <c r="U1145">
        <v>3</v>
      </c>
      <c r="V1145">
        <v>0.20134199999999999</v>
      </c>
      <c r="W1145">
        <v>8.1081100000000003E-2</v>
      </c>
      <c r="X1145">
        <v>0.339339</v>
      </c>
      <c r="Y1145">
        <v>0.23893800000000001</v>
      </c>
      <c r="Z1145">
        <v>0.26911299999999999</v>
      </c>
      <c r="AA1145">
        <v>0.30872500000000003</v>
      </c>
      <c r="AB1145">
        <v>0.25732100000000002</v>
      </c>
      <c r="AC1145">
        <v>0.57783799999999996</v>
      </c>
      <c r="AD1145">
        <v>0.10738300000000001</v>
      </c>
      <c r="AE1145">
        <v>7.5119600000000002</v>
      </c>
      <c r="AF1145">
        <v>0.303867</v>
      </c>
      <c r="AH1145">
        <v>2.2098200000000001</v>
      </c>
      <c r="AI1145">
        <v>23.6892</v>
      </c>
      <c r="AJ1145">
        <v>-16.884899999999998</v>
      </c>
      <c r="AK1145">
        <v>56.225299999999997</v>
      </c>
      <c r="AL1145">
        <v>2.2098200000000001</v>
      </c>
      <c r="AM1145">
        <v>-0.1</v>
      </c>
      <c r="AN1145">
        <v>-15.8488564491271</v>
      </c>
      <c r="AO1145">
        <v>3.57063498347997</v>
      </c>
      <c r="AP1145">
        <v>-9.3016699999999994E-2</v>
      </c>
    </row>
    <row r="1146" spans="1:42" x14ac:dyDescent="0.45">
      <c r="A1146" t="s">
        <v>1358</v>
      </c>
      <c r="B1146" t="s">
        <v>149</v>
      </c>
      <c r="C1146">
        <v>64</v>
      </c>
      <c r="D1146">
        <v>260</v>
      </c>
      <c r="E1146">
        <v>231</v>
      </c>
      <c r="F1146">
        <v>45</v>
      </c>
      <c r="G1146">
        <v>29</v>
      </c>
      <c r="H1146">
        <v>10</v>
      </c>
      <c r="I1146">
        <v>1</v>
      </c>
      <c r="J1146">
        <v>5</v>
      </c>
      <c r="K1146">
        <v>29</v>
      </c>
      <c r="L1146">
        <v>28</v>
      </c>
      <c r="M1146">
        <v>22</v>
      </c>
      <c r="N1146">
        <v>0</v>
      </c>
      <c r="O1146">
        <v>93</v>
      </c>
      <c r="P1146">
        <v>6</v>
      </c>
      <c r="Q1146">
        <v>1</v>
      </c>
      <c r="R1146">
        <v>0</v>
      </c>
      <c r="S1146">
        <v>5</v>
      </c>
      <c r="T1146">
        <v>2</v>
      </c>
      <c r="U1146">
        <v>1</v>
      </c>
      <c r="V1146">
        <v>0.19480500000000001</v>
      </c>
      <c r="W1146">
        <v>8.4615399999999993E-2</v>
      </c>
      <c r="X1146">
        <v>0.35769200000000001</v>
      </c>
      <c r="Y1146">
        <v>0.23655899999999999</v>
      </c>
      <c r="Z1146">
        <v>0.28076899999999999</v>
      </c>
      <c r="AA1146">
        <v>0.31168800000000002</v>
      </c>
      <c r="AB1146">
        <v>0.266486</v>
      </c>
      <c r="AC1146">
        <v>0.59245800000000004</v>
      </c>
      <c r="AD1146">
        <v>0.116883</v>
      </c>
      <c r="AE1146">
        <v>4.3953600000000002</v>
      </c>
      <c r="AF1146">
        <v>0.29850700000000002</v>
      </c>
      <c r="AH1146">
        <v>-0.46127000000000001</v>
      </c>
      <c r="AI1146">
        <v>20.475100000000001</v>
      </c>
      <c r="AJ1146">
        <v>-11.2043</v>
      </c>
      <c r="AK1146">
        <v>62.386899999999997</v>
      </c>
      <c r="AL1146">
        <v>-0.46127000000000001</v>
      </c>
      <c r="AM1146">
        <v>-2</v>
      </c>
      <c r="AN1146">
        <v>-12.576464414596501</v>
      </c>
      <c r="AO1146">
        <v>2.7766017913818302</v>
      </c>
      <c r="AP1146">
        <v>-9.3891699999999995E-2</v>
      </c>
    </row>
    <row r="1147" spans="1:42" x14ac:dyDescent="0.45">
      <c r="A1147" t="s">
        <v>1359</v>
      </c>
      <c r="B1147" t="s">
        <v>34</v>
      </c>
      <c r="C1147">
        <v>117</v>
      </c>
      <c r="D1147">
        <v>520</v>
      </c>
      <c r="E1147">
        <v>468</v>
      </c>
      <c r="F1147">
        <v>108</v>
      </c>
      <c r="G1147">
        <v>71</v>
      </c>
      <c r="H1147">
        <v>26</v>
      </c>
      <c r="I1147">
        <v>4</v>
      </c>
      <c r="J1147">
        <v>7</v>
      </c>
      <c r="K1147">
        <v>56</v>
      </c>
      <c r="L1147">
        <v>53</v>
      </c>
      <c r="M1147">
        <v>45</v>
      </c>
      <c r="N1147">
        <v>1</v>
      </c>
      <c r="O1147">
        <v>129</v>
      </c>
      <c r="P1147">
        <v>3</v>
      </c>
      <c r="Q1147">
        <v>4</v>
      </c>
      <c r="R1147">
        <v>0</v>
      </c>
      <c r="S1147">
        <v>5</v>
      </c>
      <c r="T1147">
        <v>13</v>
      </c>
      <c r="U1147">
        <v>6</v>
      </c>
      <c r="V1147">
        <v>0.230769</v>
      </c>
      <c r="W1147">
        <v>8.6538500000000004E-2</v>
      </c>
      <c r="X1147">
        <v>0.24807699999999999</v>
      </c>
      <c r="Y1147">
        <v>0.34883700000000001</v>
      </c>
      <c r="Z1147">
        <v>0.3</v>
      </c>
      <c r="AA1147">
        <v>0.34829100000000002</v>
      </c>
      <c r="AB1147">
        <v>0.285356</v>
      </c>
      <c r="AC1147">
        <v>0.64829099999999995</v>
      </c>
      <c r="AD1147">
        <v>0.117521</v>
      </c>
      <c r="AE1147">
        <v>5.5297099999999997</v>
      </c>
      <c r="AF1147">
        <v>0.300595</v>
      </c>
      <c r="AH1147">
        <v>-0.841673</v>
      </c>
      <c r="AI1147">
        <v>49.099400000000003</v>
      </c>
      <c r="AJ1147">
        <v>-14.259499999999999</v>
      </c>
      <c r="AK1147">
        <v>81.133099999999999</v>
      </c>
      <c r="AL1147">
        <v>-0.841673</v>
      </c>
      <c r="AM1147">
        <v>-0.3</v>
      </c>
      <c r="AN1147">
        <v>-12.597033441066699</v>
      </c>
      <c r="AO1147">
        <v>-6.0319226384162903</v>
      </c>
      <c r="AP1147">
        <v>-9.6468399999999996E-2</v>
      </c>
    </row>
    <row r="1148" spans="1:42" x14ac:dyDescent="0.45">
      <c r="A1148" t="s">
        <v>1360</v>
      </c>
      <c r="C1148">
        <v>83</v>
      </c>
      <c r="D1148">
        <v>345</v>
      </c>
      <c r="E1148">
        <v>312</v>
      </c>
      <c r="F1148">
        <v>64</v>
      </c>
      <c r="G1148">
        <v>43</v>
      </c>
      <c r="H1148">
        <v>11</v>
      </c>
      <c r="I1148">
        <v>4</v>
      </c>
      <c r="J1148">
        <v>6</v>
      </c>
      <c r="K1148">
        <v>40</v>
      </c>
      <c r="L1148">
        <v>42</v>
      </c>
      <c r="M1148">
        <v>30</v>
      </c>
      <c r="N1148">
        <v>0</v>
      </c>
      <c r="O1148">
        <v>101</v>
      </c>
      <c r="P1148">
        <v>2</v>
      </c>
      <c r="Q1148">
        <v>1</v>
      </c>
      <c r="R1148">
        <v>0</v>
      </c>
      <c r="S1148">
        <v>3</v>
      </c>
      <c r="T1148">
        <v>10</v>
      </c>
      <c r="U1148">
        <v>3</v>
      </c>
      <c r="V1148">
        <v>0.205128</v>
      </c>
      <c r="W1148">
        <v>8.6956500000000006E-2</v>
      </c>
      <c r="X1148">
        <v>0.29275400000000001</v>
      </c>
      <c r="Y1148">
        <v>0.29703000000000002</v>
      </c>
      <c r="Z1148">
        <v>0.27826099999999998</v>
      </c>
      <c r="AA1148">
        <v>0.32371800000000001</v>
      </c>
      <c r="AB1148">
        <v>0.26741900000000002</v>
      </c>
      <c r="AC1148">
        <v>0.60197900000000004</v>
      </c>
      <c r="AD1148">
        <v>0.11859</v>
      </c>
      <c r="AE1148">
        <v>6.9903700000000004</v>
      </c>
      <c r="AF1148">
        <v>0.281553</v>
      </c>
      <c r="AH1148">
        <v>0.15588199999999999</v>
      </c>
      <c r="AI1148">
        <v>27.436199999999999</v>
      </c>
      <c r="AJ1148">
        <v>-14.6</v>
      </c>
      <c r="AK1148">
        <v>66.785399999999996</v>
      </c>
      <c r="AL1148">
        <v>0.15588199999999999</v>
      </c>
      <c r="AM1148">
        <v>0</v>
      </c>
      <c r="AN1148">
        <v>-14.0401213318109</v>
      </c>
      <c r="AO1148">
        <v>1.2676366567611601</v>
      </c>
      <c r="AP1148">
        <v>-0.101535</v>
      </c>
    </row>
    <row r="1149" spans="1:42" x14ac:dyDescent="0.45">
      <c r="A1149" t="s">
        <v>1361</v>
      </c>
      <c r="B1149" t="s">
        <v>132</v>
      </c>
      <c r="C1149">
        <v>110</v>
      </c>
      <c r="D1149">
        <v>455</v>
      </c>
      <c r="E1149">
        <v>418</v>
      </c>
      <c r="F1149">
        <v>106</v>
      </c>
      <c r="G1149">
        <v>77</v>
      </c>
      <c r="H1149">
        <v>18</v>
      </c>
      <c r="I1149">
        <v>2</v>
      </c>
      <c r="J1149">
        <v>9</v>
      </c>
      <c r="K1149">
        <v>52</v>
      </c>
      <c r="L1149">
        <v>53</v>
      </c>
      <c r="M1149">
        <v>28</v>
      </c>
      <c r="N1149">
        <v>1</v>
      </c>
      <c r="O1149">
        <v>98</v>
      </c>
      <c r="P1149">
        <v>7</v>
      </c>
      <c r="Q1149">
        <v>2</v>
      </c>
      <c r="R1149">
        <v>0</v>
      </c>
      <c r="S1149">
        <v>15</v>
      </c>
      <c r="T1149">
        <v>3</v>
      </c>
      <c r="U1149">
        <v>1</v>
      </c>
      <c r="V1149">
        <v>0.25358900000000001</v>
      </c>
      <c r="W1149">
        <v>6.1538500000000003E-2</v>
      </c>
      <c r="X1149">
        <v>0.21538499999999999</v>
      </c>
      <c r="Y1149">
        <v>0.28571400000000002</v>
      </c>
      <c r="Z1149">
        <v>0.30989</v>
      </c>
      <c r="AA1149">
        <v>0.370813</v>
      </c>
      <c r="AB1149">
        <v>0.29821399999999998</v>
      </c>
      <c r="AC1149">
        <v>0.68070399999999998</v>
      </c>
      <c r="AD1149">
        <v>0.117225</v>
      </c>
      <c r="AE1149">
        <v>4.0555500000000002</v>
      </c>
      <c r="AF1149">
        <v>0.30990400000000001</v>
      </c>
      <c r="AH1149">
        <v>-0.67734700000000003</v>
      </c>
      <c r="AI1149">
        <v>47.820700000000002</v>
      </c>
      <c r="AJ1149">
        <v>-7.61843</v>
      </c>
      <c r="AK1149">
        <v>87.454700000000003</v>
      </c>
      <c r="AL1149">
        <v>-0.67734700000000003</v>
      </c>
      <c r="AM1149">
        <v>-4</v>
      </c>
      <c r="AN1149">
        <v>-7.5168657898902804</v>
      </c>
      <c r="AO1149">
        <v>-9.0154318809509206</v>
      </c>
      <c r="AP1149">
        <v>-0.10754</v>
      </c>
    </row>
    <row r="1150" spans="1:42" x14ac:dyDescent="0.45">
      <c r="A1150" t="s">
        <v>1362</v>
      </c>
      <c r="B1150" t="s">
        <v>58</v>
      </c>
      <c r="C1150">
        <v>90</v>
      </c>
      <c r="D1150">
        <v>365</v>
      </c>
      <c r="E1150">
        <v>313</v>
      </c>
      <c r="F1150">
        <v>63</v>
      </c>
      <c r="G1150">
        <v>36</v>
      </c>
      <c r="H1150">
        <v>14</v>
      </c>
      <c r="I1150">
        <v>1</v>
      </c>
      <c r="J1150">
        <v>12</v>
      </c>
      <c r="K1150">
        <v>34</v>
      </c>
      <c r="L1150">
        <v>43</v>
      </c>
      <c r="M1150">
        <v>44</v>
      </c>
      <c r="N1150">
        <v>1</v>
      </c>
      <c r="O1150">
        <v>100</v>
      </c>
      <c r="P1150">
        <v>6</v>
      </c>
      <c r="Q1150">
        <v>2</v>
      </c>
      <c r="R1150">
        <v>0</v>
      </c>
      <c r="S1150">
        <v>5</v>
      </c>
      <c r="T1150">
        <v>0</v>
      </c>
      <c r="U1150">
        <v>1</v>
      </c>
      <c r="V1150">
        <v>0.20127800000000001</v>
      </c>
      <c r="W1150">
        <v>0.120548</v>
      </c>
      <c r="X1150">
        <v>0.27397300000000002</v>
      </c>
      <c r="Y1150">
        <v>0.44</v>
      </c>
      <c r="Z1150">
        <v>0.309589</v>
      </c>
      <c r="AA1150">
        <v>0.36741200000000002</v>
      </c>
      <c r="AB1150">
        <v>0.29967500000000002</v>
      </c>
      <c r="AC1150">
        <v>0.67700099999999996</v>
      </c>
      <c r="AD1150">
        <v>0.166134</v>
      </c>
      <c r="AE1150">
        <v>1.97167</v>
      </c>
      <c r="AF1150">
        <v>0.25123200000000001</v>
      </c>
      <c r="AH1150">
        <v>-1.07701</v>
      </c>
      <c r="AI1150">
        <v>38.804699999999997</v>
      </c>
      <c r="AJ1150">
        <v>-5.6683899999999996</v>
      </c>
      <c r="AK1150">
        <v>90.154499999999999</v>
      </c>
      <c r="AL1150">
        <v>-1.07701</v>
      </c>
      <c r="AM1150">
        <v>-1.4</v>
      </c>
      <c r="AN1150">
        <v>-5.3828978538513104</v>
      </c>
      <c r="AO1150">
        <v>-8.1056145429611206</v>
      </c>
      <c r="AP1150">
        <v>-0.10883900000000001</v>
      </c>
    </row>
    <row r="1151" spans="1:42" x14ac:dyDescent="0.45">
      <c r="A1151" t="s">
        <v>1363</v>
      </c>
      <c r="C1151">
        <v>76</v>
      </c>
      <c r="D1151">
        <v>256</v>
      </c>
      <c r="E1151">
        <v>231</v>
      </c>
      <c r="F1151">
        <v>56</v>
      </c>
      <c r="G1151">
        <v>37</v>
      </c>
      <c r="H1151">
        <v>13</v>
      </c>
      <c r="I1151">
        <v>1</v>
      </c>
      <c r="J1151">
        <v>5</v>
      </c>
      <c r="K1151">
        <v>28</v>
      </c>
      <c r="L1151">
        <v>24</v>
      </c>
      <c r="M1151">
        <v>21</v>
      </c>
      <c r="N1151">
        <v>0</v>
      </c>
      <c r="O1151">
        <v>36</v>
      </c>
      <c r="P1151">
        <v>2</v>
      </c>
      <c r="Q1151">
        <v>2</v>
      </c>
      <c r="R1151">
        <v>0</v>
      </c>
      <c r="S1151">
        <v>5</v>
      </c>
      <c r="T1151">
        <v>0</v>
      </c>
      <c r="U1151">
        <v>1</v>
      </c>
      <c r="V1151">
        <v>0.242424</v>
      </c>
      <c r="W1151">
        <v>8.2031199999999999E-2</v>
      </c>
      <c r="X1151">
        <v>0.140625</v>
      </c>
      <c r="Y1151">
        <v>0.58333299999999999</v>
      </c>
      <c r="Z1151">
        <v>0.30859399999999998</v>
      </c>
      <c r="AA1151">
        <v>0.37229400000000001</v>
      </c>
      <c r="AB1151">
        <v>0.29874200000000001</v>
      </c>
      <c r="AC1151">
        <v>0.68088800000000005</v>
      </c>
      <c r="AD1151">
        <v>0.12987000000000001</v>
      </c>
      <c r="AE1151">
        <v>2.5904799999999999</v>
      </c>
      <c r="AF1151">
        <v>0.265625</v>
      </c>
      <c r="AH1151">
        <v>-0.88438499999999998</v>
      </c>
      <c r="AI1151">
        <v>27.0181</v>
      </c>
      <c r="AJ1151">
        <v>-4.1739899999999999</v>
      </c>
      <c r="AK1151">
        <v>92.393500000000003</v>
      </c>
      <c r="AL1151">
        <v>-0.88438499999999998</v>
      </c>
      <c r="AM1151">
        <v>0</v>
      </c>
      <c r="AN1151">
        <v>-3.21760714054107</v>
      </c>
      <c r="AO1151">
        <v>-6.5843620300292898</v>
      </c>
      <c r="AP1151">
        <v>-0.11039300000000001</v>
      </c>
    </row>
    <row r="1152" spans="1:42" x14ac:dyDescent="0.45">
      <c r="A1152" t="s">
        <v>1364</v>
      </c>
      <c r="C1152">
        <v>97</v>
      </c>
      <c r="D1152">
        <v>339</v>
      </c>
      <c r="E1152">
        <v>302</v>
      </c>
      <c r="F1152">
        <v>67</v>
      </c>
      <c r="G1152">
        <v>47</v>
      </c>
      <c r="H1152">
        <v>14</v>
      </c>
      <c r="I1152">
        <v>2</v>
      </c>
      <c r="J1152">
        <v>4</v>
      </c>
      <c r="K1152">
        <v>31</v>
      </c>
      <c r="L1152">
        <v>33</v>
      </c>
      <c r="M1152">
        <v>24</v>
      </c>
      <c r="N1152">
        <v>0</v>
      </c>
      <c r="O1152">
        <v>77</v>
      </c>
      <c r="P1152">
        <v>7</v>
      </c>
      <c r="Q1152">
        <v>2</v>
      </c>
      <c r="R1152">
        <v>4</v>
      </c>
      <c r="S1152">
        <v>8</v>
      </c>
      <c r="T1152">
        <v>1</v>
      </c>
      <c r="U1152">
        <v>1</v>
      </c>
      <c r="V1152">
        <v>0.221854</v>
      </c>
      <c r="W1152">
        <v>7.0796499999999998E-2</v>
      </c>
      <c r="X1152">
        <v>0.22713900000000001</v>
      </c>
      <c r="Y1152">
        <v>0.31168800000000002</v>
      </c>
      <c r="Z1152">
        <v>0.29253699999999999</v>
      </c>
      <c r="AA1152">
        <v>0.32119199999999998</v>
      </c>
      <c r="AB1152">
        <v>0.274119</v>
      </c>
      <c r="AC1152">
        <v>0.61372899999999997</v>
      </c>
      <c r="AD1152">
        <v>9.9337700000000001E-2</v>
      </c>
      <c r="AE1152">
        <v>3.4268700000000001</v>
      </c>
      <c r="AF1152">
        <v>0.28251100000000001</v>
      </c>
      <c r="AH1152">
        <v>-0.82307799999999998</v>
      </c>
      <c r="AI1152">
        <v>28.845199999999998</v>
      </c>
      <c r="AJ1152">
        <v>-12.459899999999999</v>
      </c>
      <c r="AK1152">
        <v>71.234700000000004</v>
      </c>
      <c r="AL1152">
        <v>-0.82307799999999998</v>
      </c>
      <c r="AM1152">
        <v>-1</v>
      </c>
      <c r="AN1152">
        <v>-12.9036164283752</v>
      </c>
      <c r="AO1152">
        <v>0.245590806007385</v>
      </c>
      <c r="AP1152">
        <v>-0.11050500000000001</v>
      </c>
    </row>
    <row r="1153" spans="1:42" x14ac:dyDescent="0.45">
      <c r="A1153" t="s">
        <v>1365</v>
      </c>
      <c r="C1153">
        <v>64</v>
      </c>
      <c r="D1153">
        <v>253</v>
      </c>
      <c r="E1153">
        <v>225</v>
      </c>
      <c r="F1153">
        <v>46</v>
      </c>
      <c r="G1153">
        <v>34</v>
      </c>
      <c r="H1153">
        <v>8</v>
      </c>
      <c r="I1153">
        <v>1</v>
      </c>
      <c r="J1153">
        <v>3</v>
      </c>
      <c r="K1153">
        <v>28</v>
      </c>
      <c r="L1153">
        <v>23</v>
      </c>
      <c r="M1153">
        <v>21</v>
      </c>
      <c r="N1153">
        <v>0</v>
      </c>
      <c r="O1153">
        <v>74</v>
      </c>
      <c r="P1153">
        <v>2</v>
      </c>
      <c r="Q1153">
        <v>1</v>
      </c>
      <c r="R1153">
        <v>4</v>
      </c>
      <c r="S1153">
        <v>5</v>
      </c>
      <c r="T1153">
        <v>7</v>
      </c>
      <c r="U1153">
        <v>2</v>
      </c>
      <c r="V1153">
        <v>0.20444399999999999</v>
      </c>
      <c r="W1153">
        <v>8.3003999999999994E-2</v>
      </c>
      <c r="X1153">
        <v>0.29249000000000003</v>
      </c>
      <c r="Y1153">
        <v>0.28378399999999998</v>
      </c>
      <c r="Z1153">
        <v>0.27710800000000002</v>
      </c>
      <c r="AA1153">
        <v>0.28888900000000001</v>
      </c>
      <c r="AB1153">
        <v>0.255436</v>
      </c>
      <c r="AC1153">
        <v>0.56599699999999997</v>
      </c>
      <c r="AD1153">
        <v>8.4444400000000003E-2</v>
      </c>
      <c r="AE1153">
        <v>5.7187999999999999</v>
      </c>
      <c r="AF1153">
        <v>0.28859099999999999</v>
      </c>
      <c r="AH1153">
        <v>0.11665200000000001</v>
      </c>
      <c r="AI1153">
        <v>17.602</v>
      </c>
      <c r="AJ1153">
        <v>-13.224600000000001</v>
      </c>
      <c r="AK1153">
        <v>57.094200000000001</v>
      </c>
      <c r="AL1153">
        <v>0.11665200000000001</v>
      </c>
      <c r="AM1153">
        <v>0.4</v>
      </c>
      <c r="AN1153">
        <v>-12.8901106193661</v>
      </c>
      <c r="AO1153">
        <v>3.1888007223606101</v>
      </c>
      <c r="AP1153">
        <v>-0.110516</v>
      </c>
    </row>
    <row r="1154" spans="1:42" x14ac:dyDescent="0.45">
      <c r="A1154" t="s">
        <v>1366</v>
      </c>
      <c r="B1154" t="s">
        <v>28</v>
      </c>
      <c r="C1154">
        <v>70</v>
      </c>
      <c r="D1154">
        <v>224</v>
      </c>
      <c r="E1154">
        <v>205</v>
      </c>
      <c r="F1154">
        <v>44</v>
      </c>
      <c r="G1154">
        <v>32</v>
      </c>
      <c r="H1154">
        <v>6</v>
      </c>
      <c r="I1154">
        <v>2</v>
      </c>
      <c r="J1154">
        <v>4</v>
      </c>
      <c r="K1154">
        <v>20</v>
      </c>
      <c r="L1154">
        <v>26</v>
      </c>
      <c r="M1154">
        <v>13</v>
      </c>
      <c r="N1154">
        <v>0</v>
      </c>
      <c r="O1154">
        <v>63</v>
      </c>
      <c r="P1154">
        <v>3</v>
      </c>
      <c r="Q1154">
        <v>1</v>
      </c>
      <c r="R1154">
        <v>2</v>
      </c>
      <c r="S1154">
        <v>6</v>
      </c>
      <c r="T1154">
        <v>1</v>
      </c>
      <c r="U1154">
        <v>1</v>
      </c>
      <c r="V1154">
        <v>0.21463399999999999</v>
      </c>
      <c r="W1154">
        <v>5.8035700000000003E-2</v>
      </c>
      <c r="X1154">
        <v>0.28125</v>
      </c>
      <c r="Y1154">
        <v>0.206349</v>
      </c>
      <c r="Z1154">
        <v>0.27027000000000001</v>
      </c>
      <c r="AA1154">
        <v>0.32195099999999999</v>
      </c>
      <c r="AB1154">
        <v>0.261633</v>
      </c>
      <c r="AC1154">
        <v>0.592221</v>
      </c>
      <c r="AD1154">
        <v>0.107317</v>
      </c>
      <c r="AE1154">
        <v>4.0624000000000002</v>
      </c>
      <c r="AF1154">
        <v>0.28777000000000003</v>
      </c>
      <c r="AH1154">
        <v>-0.59192400000000001</v>
      </c>
      <c r="AI1154">
        <v>16.737300000000001</v>
      </c>
      <c r="AJ1154">
        <v>-10.5558</v>
      </c>
      <c r="AK1154">
        <v>62.906799999999997</v>
      </c>
      <c r="AL1154">
        <v>-0.59192400000000001</v>
      </c>
      <c r="AM1154">
        <v>-2</v>
      </c>
      <c r="AN1154">
        <v>-10.885376214980999</v>
      </c>
      <c r="AO1154">
        <v>2.1152262687683101</v>
      </c>
      <c r="AP1154">
        <v>-0.11351799999999999</v>
      </c>
    </row>
    <row r="1155" spans="1:42" x14ac:dyDescent="0.45">
      <c r="A1155" t="s">
        <v>1367</v>
      </c>
      <c r="B1155" t="s">
        <v>36</v>
      </c>
      <c r="C1155">
        <v>111</v>
      </c>
      <c r="D1155">
        <v>424</v>
      </c>
      <c r="E1155">
        <v>383</v>
      </c>
      <c r="F1155">
        <v>83</v>
      </c>
      <c r="G1155">
        <v>62</v>
      </c>
      <c r="H1155">
        <v>14</v>
      </c>
      <c r="I1155">
        <v>2</v>
      </c>
      <c r="J1155">
        <v>5</v>
      </c>
      <c r="K1155">
        <v>40</v>
      </c>
      <c r="L1155">
        <v>37</v>
      </c>
      <c r="M1155">
        <v>33</v>
      </c>
      <c r="N1155">
        <v>0</v>
      </c>
      <c r="O1155">
        <v>110</v>
      </c>
      <c r="P1155">
        <v>4</v>
      </c>
      <c r="Q1155">
        <v>2</v>
      </c>
      <c r="R1155">
        <v>2</v>
      </c>
      <c r="S1155">
        <v>6</v>
      </c>
      <c r="T1155">
        <v>9</v>
      </c>
      <c r="U1155">
        <v>6</v>
      </c>
      <c r="V1155">
        <v>0.21671000000000001</v>
      </c>
      <c r="W1155">
        <v>7.7830200000000002E-2</v>
      </c>
      <c r="X1155">
        <v>0.259434</v>
      </c>
      <c r="Y1155">
        <v>0.3</v>
      </c>
      <c r="Z1155">
        <v>0.28436</v>
      </c>
      <c r="AA1155">
        <v>0.30287199999999997</v>
      </c>
      <c r="AB1155">
        <v>0.263405</v>
      </c>
      <c r="AC1155">
        <v>0.58723199999999998</v>
      </c>
      <c r="AD1155">
        <v>8.61619E-2</v>
      </c>
      <c r="AE1155">
        <v>4.5522999999999998</v>
      </c>
      <c r="AF1155">
        <v>0.28888900000000001</v>
      </c>
      <c r="AH1155">
        <v>-1.4952799999999999</v>
      </c>
      <c r="AI1155">
        <v>32.305300000000003</v>
      </c>
      <c r="AJ1155">
        <v>-19.3567</v>
      </c>
      <c r="AK1155">
        <v>65.726399999999998</v>
      </c>
      <c r="AL1155">
        <v>-1.4952799999999999</v>
      </c>
      <c r="AM1155">
        <v>1.8</v>
      </c>
      <c r="AN1155">
        <v>-18.907669067382798</v>
      </c>
      <c r="AO1155">
        <v>3.3579070568084699</v>
      </c>
      <c r="AP1155">
        <v>-0.11455700000000001</v>
      </c>
    </row>
    <row r="1156" spans="1:42" x14ac:dyDescent="0.45">
      <c r="A1156" t="s">
        <v>1368</v>
      </c>
      <c r="C1156">
        <v>83</v>
      </c>
      <c r="D1156">
        <v>332</v>
      </c>
      <c r="E1156">
        <v>299</v>
      </c>
      <c r="F1156">
        <v>65</v>
      </c>
      <c r="G1156">
        <v>51</v>
      </c>
      <c r="H1156">
        <v>11</v>
      </c>
      <c r="I1156">
        <v>1</v>
      </c>
      <c r="J1156">
        <v>2</v>
      </c>
      <c r="K1156">
        <v>40</v>
      </c>
      <c r="L1156">
        <v>29</v>
      </c>
      <c r="M1156">
        <v>23</v>
      </c>
      <c r="N1156">
        <v>0</v>
      </c>
      <c r="O1156">
        <v>84</v>
      </c>
      <c r="P1156">
        <v>7</v>
      </c>
      <c r="Q1156">
        <v>3</v>
      </c>
      <c r="R1156">
        <v>0</v>
      </c>
      <c r="S1156">
        <v>6</v>
      </c>
      <c r="T1156">
        <v>2</v>
      </c>
      <c r="U1156">
        <v>1</v>
      </c>
      <c r="V1156">
        <v>0.217391</v>
      </c>
      <c r="W1156">
        <v>6.9277099999999994E-2</v>
      </c>
      <c r="X1156">
        <v>0.25301200000000001</v>
      </c>
      <c r="Y1156">
        <v>0.27381</v>
      </c>
      <c r="Z1156">
        <v>0.28614499999999998</v>
      </c>
      <c r="AA1156">
        <v>0.28093600000000002</v>
      </c>
      <c r="AB1156">
        <v>0.25709500000000002</v>
      </c>
      <c r="AC1156">
        <v>0.56708099999999995</v>
      </c>
      <c r="AD1156">
        <v>6.3545199999999996E-2</v>
      </c>
      <c r="AE1156">
        <v>4.2681899999999997</v>
      </c>
      <c r="AF1156">
        <v>0.29166700000000001</v>
      </c>
      <c r="AH1156">
        <v>-0.64619300000000002</v>
      </c>
      <c r="AI1156">
        <v>23.555800000000001</v>
      </c>
      <c r="AJ1156">
        <v>-16.8965</v>
      </c>
      <c r="AK1156">
        <v>63.526899999999998</v>
      </c>
      <c r="AL1156">
        <v>-0.64619300000000002</v>
      </c>
      <c r="AM1156">
        <v>1.5</v>
      </c>
      <c r="AN1156">
        <v>-15.1553988456726</v>
      </c>
      <c r="AO1156">
        <v>2.7198706865310598</v>
      </c>
      <c r="AP1156">
        <v>-0.115604</v>
      </c>
    </row>
    <row r="1157" spans="1:42" x14ac:dyDescent="0.45">
      <c r="A1157" t="s">
        <v>1369</v>
      </c>
      <c r="B1157" t="s">
        <v>215</v>
      </c>
      <c r="C1157">
        <v>78</v>
      </c>
      <c r="D1157">
        <v>293</v>
      </c>
      <c r="E1157">
        <v>264</v>
      </c>
      <c r="F1157">
        <v>66</v>
      </c>
      <c r="G1157">
        <v>46</v>
      </c>
      <c r="H1157">
        <v>11</v>
      </c>
      <c r="I1157">
        <v>1</v>
      </c>
      <c r="J1157">
        <v>8</v>
      </c>
      <c r="K1157">
        <v>32</v>
      </c>
      <c r="L1157">
        <v>34</v>
      </c>
      <c r="M1157">
        <v>25</v>
      </c>
      <c r="N1157">
        <v>1</v>
      </c>
      <c r="O1157">
        <v>42</v>
      </c>
      <c r="P1157">
        <v>2</v>
      </c>
      <c r="Q1157">
        <v>2</v>
      </c>
      <c r="R1157">
        <v>0</v>
      </c>
      <c r="S1157">
        <v>7</v>
      </c>
      <c r="T1157">
        <v>0</v>
      </c>
      <c r="U1157">
        <v>1</v>
      </c>
      <c r="V1157">
        <v>0.25</v>
      </c>
      <c r="W1157">
        <v>8.5324200000000003E-2</v>
      </c>
      <c r="X1157">
        <v>0.143345</v>
      </c>
      <c r="Y1157">
        <v>0.59523800000000004</v>
      </c>
      <c r="Z1157">
        <v>0.31740600000000002</v>
      </c>
      <c r="AA1157">
        <v>0.390152</v>
      </c>
      <c r="AB1157">
        <v>0.30833300000000002</v>
      </c>
      <c r="AC1157">
        <v>0.70755800000000002</v>
      </c>
      <c r="AD1157">
        <v>0.140152</v>
      </c>
      <c r="AE1157">
        <v>2.35608</v>
      </c>
      <c r="AF1157">
        <v>0.26851900000000001</v>
      </c>
      <c r="AH1157">
        <v>-0.97684700000000002</v>
      </c>
      <c r="AI1157">
        <v>33.256900000000002</v>
      </c>
      <c r="AJ1157">
        <v>-2.4434100000000001</v>
      </c>
      <c r="AK1157">
        <v>92.840299999999999</v>
      </c>
      <c r="AL1157">
        <v>-0.97684700000000002</v>
      </c>
      <c r="AM1157">
        <v>-4.4000000000000004</v>
      </c>
      <c r="AN1157">
        <v>-3.4904496669769198</v>
      </c>
      <c r="AO1157">
        <v>-7.6297178268432599</v>
      </c>
      <c r="AP1157">
        <v>-0.11652700000000001</v>
      </c>
    </row>
    <row r="1158" spans="1:42" x14ac:dyDescent="0.45">
      <c r="A1158" t="s">
        <v>1370</v>
      </c>
      <c r="C1158">
        <v>27</v>
      </c>
      <c r="D1158">
        <v>92</v>
      </c>
      <c r="E1158">
        <v>86</v>
      </c>
      <c r="F1158">
        <v>19</v>
      </c>
      <c r="G1158">
        <v>11</v>
      </c>
      <c r="H1158">
        <v>7</v>
      </c>
      <c r="I1158">
        <v>0</v>
      </c>
      <c r="J1158">
        <v>1</v>
      </c>
      <c r="K1158">
        <v>8</v>
      </c>
      <c r="L1158">
        <v>7</v>
      </c>
      <c r="M1158">
        <v>4</v>
      </c>
      <c r="N1158">
        <v>0</v>
      </c>
      <c r="O1158">
        <v>22</v>
      </c>
      <c r="P1158">
        <v>1</v>
      </c>
      <c r="Q1158">
        <v>1</v>
      </c>
      <c r="R1158">
        <v>0</v>
      </c>
      <c r="S1158">
        <v>5</v>
      </c>
      <c r="T1158">
        <v>0</v>
      </c>
      <c r="U1158">
        <v>1</v>
      </c>
      <c r="V1158">
        <v>0.22092999999999999</v>
      </c>
      <c r="W1158">
        <v>4.3478299999999998E-2</v>
      </c>
      <c r="X1158">
        <v>0.23913000000000001</v>
      </c>
      <c r="Y1158">
        <v>0.18181800000000001</v>
      </c>
      <c r="Z1158">
        <v>0.26086999999999999</v>
      </c>
      <c r="AA1158">
        <v>0.33720899999999998</v>
      </c>
      <c r="AB1158">
        <v>0.26008599999999998</v>
      </c>
      <c r="AC1158">
        <v>0.59807900000000003</v>
      </c>
      <c r="AD1158">
        <v>0.11627899999999999</v>
      </c>
      <c r="AE1158">
        <v>2.2857799999999999</v>
      </c>
      <c r="AF1158">
        <v>0.28125</v>
      </c>
      <c r="AH1158">
        <v>-0.54535999999999996</v>
      </c>
      <c r="AI1158">
        <v>6.7560599999999997</v>
      </c>
      <c r="AJ1158">
        <v>-4.4535999999999998</v>
      </c>
      <c r="AK1158">
        <v>59.0411</v>
      </c>
      <c r="AL1158">
        <v>-0.54535999999999996</v>
      </c>
      <c r="AM1158">
        <v>-0.8</v>
      </c>
      <c r="AN1158">
        <v>-5.2136124968528703</v>
      </c>
      <c r="AO1158">
        <v>0.89018219709396296</v>
      </c>
      <c r="AP1158">
        <v>-0.11856</v>
      </c>
    </row>
    <row r="1159" spans="1:42" x14ac:dyDescent="0.45">
      <c r="A1159" t="s">
        <v>1371</v>
      </c>
      <c r="C1159">
        <v>66</v>
      </c>
      <c r="D1159">
        <v>242</v>
      </c>
      <c r="E1159">
        <v>219</v>
      </c>
      <c r="F1159">
        <v>42</v>
      </c>
      <c r="G1159">
        <v>26</v>
      </c>
      <c r="H1159">
        <v>8</v>
      </c>
      <c r="I1159">
        <v>0</v>
      </c>
      <c r="J1159">
        <v>8</v>
      </c>
      <c r="K1159">
        <v>26</v>
      </c>
      <c r="L1159">
        <v>27</v>
      </c>
      <c r="M1159">
        <v>19</v>
      </c>
      <c r="N1159">
        <v>0</v>
      </c>
      <c r="O1159">
        <v>94</v>
      </c>
      <c r="P1159">
        <v>2</v>
      </c>
      <c r="Q1159">
        <v>2</v>
      </c>
      <c r="R1159">
        <v>0</v>
      </c>
      <c r="S1159">
        <v>4</v>
      </c>
      <c r="T1159">
        <v>6</v>
      </c>
      <c r="U1159">
        <v>1</v>
      </c>
      <c r="V1159">
        <v>0.19178100000000001</v>
      </c>
      <c r="W1159">
        <v>7.8512399999999996E-2</v>
      </c>
      <c r="X1159">
        <v>0.38843</v>
      </c>
      <c r="Y1159">
        <v>0.202128</v>
      </c>
      <c r="Z1159">
        <v>0.26033099999999998</v>
      </c>
      <c r="AA1159">
        <v>0.33789999999999998</v>
      </c>
      <c r="AB1159">
        <v>0.262822</v>
      </c>
      <c r="AC1159">
        <v>0.59823000000000004</v>
      </c>
      <c r="AD1159">
        <v>0.146119</v>
      </c>
      <c r="AE1159">
        <v>4.5760699999999996</v>
      </c>
      <c r="AF1159">
        <v>0.28571400000000002</v>
      </c>
      <c r="AH1159">
        <v>0.41578100000000001</v>
      </c>
      <c r="AI1159">
        <v>18.321200000000001</v>
      </c>
      <c r="AJ1159">
        <v>-11.165100000000001</v>
      </c>
      <c r="AK1159">
        <v>62.213999999999999</v>
      </c>
      <c r="AL1159">
        <v>0.41578100000000001</v>
      </c>
      <c r="AM1159">
        <v>3.8</v>
      </c>
      <c r="AN1159">
        <v>-10.5408857762813</v>
      </c>
      <c r="AO1159">
        <v>1.13245153427124</v>
      </c>
      <c r="AP1159">
        <v>-0.11856700000000001</v>
      </c>
    </row>
    <row r="1160" spans="1:42" x14ac:dyDescent="0.45">
      <c r="A1160" t="s">
        <v>1372</v>
      </c>
      <c r="B1160" t="s">
        <v>184</v>
      </c>
      <c r="C1160">
        <v>123</v>
      </c>
      <c r="D1160">
        <v>548</v>
      </c>
      <c r="E1160">
        <v>496</v>
      </c>
      <c r="F1160">
        <v>121</v>
      </c>
      <c r="G1160">
        <v>76</v>
      </c>
      <c r="H1160">
        <v>29</v>
      </c>
      <c r="I1160">
        <v>1</v>
      </c>
      <c r="J1160">
        <v>15</v>
      </c>
      <c r="K1160">
        <v>61</v>
      </c>
      <c r="L1160">
        <v>65</v>
      </c>
      <c r="M1160">
        <v>50</v>
      </c>
      <c r="N1160">
        <v>0</v>
      </c>
      <c r="O1160">
        <v>148</v>
      </c>
      <c r="P1160">
        <v>0</v>
      </c>
      <c r="Q1160">
        <v>2</v>
      </c>
      <c r="R1160">
        <v>0</v>
      </c>
      <c r="S1160">
        <v>9</v>
      </c>
      <c r="T1160">
        <v>10</v>
      </c>
      <c r="U1160">
        <v>3</v>
      </c>
      <c r="V1160">
        <v>0.243952</v>
      </c>
      <c r="W1160">
        <v>9.12409E-2</v>
      </c>
      <c r="X1160">
        <v>0.27007300000000001</v>
      </c>
      <c r="Y1160">
        <v>0.33783800000000003</v>
      </c>
      <c r="Z1160">
        <v>0.31204399999999999</v>
      </c>
      <c r="AA1160">
        <v>0.397177</v>
      </c>
      <c r="AB1160">
        <v>0.30942900000000001</v>
      </c>
      <c r="AC1160">
        <v>0.70922099999999999</v>
      </c>
      <c r="AD1160">
        <v>0.153226</v>
      </c>
      <c r="AE1160">
        <v>4.14975</v>
      </c>
      <c r="AF1160">
        <v>0.31641799999999998</v>
      </c>
      <c r="AH1160">
        <v>-0.23708000000000001</v>
      </c>
      <c r="AI1160">
        <v>62.6995</v>
      </c>
      <c r="AJ1160">
        <v>-4.0711500000000003</v>
      </c>
      <c r="AK1160">
        <v>77.620199999999997</v>
      </c>
      <c r="AL1160">
        <v>-0.23708000000000001</v>
      </c>
      <c r="AM1160">
        <v>1.6</v>
      </c>
      <c r="AN1160">
        <v>-15.4305163025856</v>
      </c>
      <c r="AO1160">
        <v>-4.4405645132064802</v>
      </c>
      <c r="AP1160">
        <v>-0.119715</v>
      </c>
    </row>
    <row r="1161" spans="1:42" x14ac:dyDescent="0.45">
      <c r="A1161" t="s">
        <v>1373</v>
      </c>
      <c r="B1161" t="s">
        <v>23</v>
      </c>
      <c r="C1161">
        <v>109</v>
      </c>
      <c r="D1161">
        <v>444</v>
      </c>
      <c r="E1161">
        <v>397</v>
      </c>
      <c r="F1161">
        <v>93</v>
      </c>
      <c r="G1161">
        <v>67</v>
      </c>
      <c r="H1161">
        <v>18</v>
      </c>
      <c r="I1161">
        <v>1</v>
      </c>
      <c r="J1161">
        <v>7</v>
      </c>
      <c r="K1161">
        <v>38</v>
      </c>
      <c r="L1161">
        <v>50</v>
      </c>
      <c r="M1161">
        <v>29</v>
      </c>
      <c r="N1161">
        <v>0</v>
      </c>
      <c r="O1161">
        <v>105</v>
      </c>
      <c r="P1161">
        <v>12</v>
      </c>
      <c r="Q1161">
        <v>4</v>
      </c>
      <c r="R1161">
        <v>2</v>
      </c>
      <c r="S1161">
        <v>8</v>
      </c>
      <c r="T1161">
        <v>5</v>
      </c>
      <c r="U1161">
        <v>4</v>
      </c>
      <c r="V1161">
        <v>0.23425699999999999</v>
      </c>
      <c r="W1161">
        <v>6.5315300000000007E-2</v>
      </c>
      <c r="X1161">
        <v>0.236486</v>
      </c>
      <c r="Y1161">
        <v>0.27618999999999999</v>
      </c>
      <c r="Z1161">
        <v>0.30316700000000002</v>
      </c>
      <c r="AA1161">
        <v>0.33753100000000003</v>
      </c>
      <c r="AB1161">
        <v>0.28508699999999998</v>
      </c>
      <c r="AC1161">
        <v>0.64069900000000002</v>
      </c>
      <c r="AD1161">
        <v>0.10327500000000001</v>
      </c>
      <c r="AE1161">
        <v>3.1991399999999999</v>
      </c>
      <c r="AF1161">
        <v>0.29757800000000001</v>
      </c>
      <c r="AH1161">
        <v>-1.52047</v>
      </c>
      <c r="AI1161">
        <v>41.824199999999998</v>
      </c>
      <c r="AJ1161">
        <v>-12.274699999999999</v>
      </c>
      <c r="AK1161">
        <v>74.839200000000005</v>
      </c>
      <c r="AL1161">
        <v>-1.52047</v>
      </c>
      <c r="AM1161">
        <v>-2.6</v>
      </c>
      <c r="AN1161">
        <v>-15.360149025917</v>
      </c>
      <c r="AO1161">
        <v>-0.96860659122466997</v>
      </c>
      <c r="AP1161">
        <v>-0.119814</v>
      </c>
    </row>
    <row r="1162" spans="1:42" x14ac:dyDescent="0.45">
      <c r="A1162" t="s">
        <v>1374</v>
      </c>
      <c r="B1162" t="s">
        <v>104</v>
      </c>
      <c r="C1162">
        <v>104</v>
      </c>
      <c r="D1162">
        <v>453</v>
      </c>
      <c r="E1162">
        <v>422</v>
      </c>
      <c r="F1162">
        <v>99</v>
      </c>
      <c r="G1162">
        <v>65</v>
      </c>
      <c r="H1162">
        <v>21</v>
      </c>
      <c r="I1162">
        <v>6</v>
      </c>
      <c r="J1162">
        <v>7</v>
      </c>
      <c r="K1162">
        <v>46</v>
      </c>
      <c r="L1162">
        <v>46</v>
      </c>
      <c r="M1162">
        <v>18</v>
      </c>
      <c r="N1162">
        <v>0</v>
      </c>
      <c r="O1162">
        <v>108</v>
      </c>
      <c r="P1162">
        <v>9</v>
      </c>
      <c r="Q1162">
        <v>4</v>
      </c>
      <c r="R1162">
        <v>0</v>
      </c>
      <c r="S1162">
        <v>11</v>
      </c>
      <c r="T1162">
        <v>5</v>
      </c>
      <c r="U1162">
        <v>1</v>
      </c>
      <c r="V1162">
        <v>0.234597</v>
      </c>
      <c r="W1162">
        <v>3.9735100000000002E-2</v>
      </c>
      <c r="X1162">
        <v>0.23841100000000001</v>
      </c>
      <c r="Y1162">
        <v>0.16666700000000001</v>
      </c>
      <c r="Z1162">
        <v>0.278146</v>
      </c>
      <c r="AA1162">
        <v>0.36255900000000002</v>
      </c>
      <c r="AB1162">
        <v>0.278115</v>
      </c>
      <c r="AC1162">
        <v>0.64070499999999997</v>
      </c>
      <c r="AD1162">
        <v>0.12796199999999999</v>
      </c>
      <c r="AE1162">
        <v>6.0200199999999997</v>
      </c>
      <c r="AF1162">
        <v>0.29582000000000003</v>
      </c>
      <c r="AH1162">
        <v>-0.13094900000000001</v>
      </c>
      <c r="AI1162">
        <v>40.048900000000003</v>
      </c>
      <c r="AJ1162">
        <v>-15.1465</v>
      </c>
      <c r="AK1162">
        <v>71.127099999999999</v>
      </c>
      <c r="AL1162">
        <v>-0.13094900000000001</v>
      </c>
      <c r="AM1162">
        <v>-2</v>
      </c>
      <c r="AN1162">
        <v>-16.334371954202599</v>
      </c>
      <c r="AO1162">
        <v>-0.335537910461425</v>
      </c>
      <c r="AP1162">
        <v>-0.123256</v>
      </c>
    </row>
    <row r="1163" spans="1:42" x14ac:dyDescent="0.45">
      <c r="A1163" t="s">
        <v>1375</v>
      </c>
      <c r="B1163" t="s">
        <v>42</v>
      </c>
      <c r="C1163">
        <v>43</v>
      </c>
      <c r="D1163">
        <v>138</v>
      </c>
      <c r="E1163">
        <v>129</v>
      </c>
      <c r="F1163">
        <v>28</v>
      </c>
      <c r="G1163">
        <v>20</v>
      </c>
      <c r="H1163">
        <v>5</v>
      </c>
      <c r="I1163">
        <v>0</v>
      </c>
      <c r="J1163">
        <v>3</v>
      </c>
      <c r="K1163">
        <v>12</v>
      </c>
      <c r="L1163">
        <v>13</v>
      </c>
      <c r="M1163">
        <v>8</v>
      </c>
      <c r="N1163">
        <v>0</v>
      </c>
      <c r="O1163">
        <v>37</v>
      </c>
      <c r="P1163">
        <v>1</v>
      </c>
      <c r="Q1163">
        <v>0</v>
      </c>
      <c r="R1163">
        <v>0</v>
      </c>
      <c r="S1163">
        <v>7</v>
      </c>
      <c r="T1163">
        <v>1</v>
      </c>
      <c r="U1163">
        <v>1</v>
      </c>
      <c r="V1163">
        <v>0.217054</v>
      </c>
      <c r="W1163">
        <v>5.7971000000000002E-2</v>
      </c>
      <c r="X1163">
        <v>0.26811600000000002</v>
      </c>
      <c r="Y1163">
        <v>0.21621599999999999</v>
      </c>
      <c r="Z1163">
        <v>0.26811600000000002</v>
      </c>
      <c r="AA1163">
        <v>0.32558100000000001</v>
      </c>
      <c r="AB1163">
        <v>0.26213799999999998</v>
      </c>
      <c r="AC1163">
        <v>0.59369700000000003</v>
      </c>
      <c r="AD1163">
        <v>0.108527</v>
      </c>
      <c r="AE1163">
        <v>2.3747699999999998</v>
      </c>
      <c r="AF1163">
        <v>0.28089900000000001</v>
      </c>
      <c r="AH1163">
        <v>-0.44552700000000001</v>
      </c>
      <c r="AI1163">
        <v>10.369199999999999</v>
      </c>
      <c r="AJ1163">
        <v>-6.4452600000000002</v>
      </c>
      <c r="AK1163">
        <v>63.593899999999998</v>
      </c>
      <c r="AL1163">
        <v>-0.44552700000000001</v>
      </c>
      <c r="AM1163">
        <v>-2</v>
      </c>
      <c r="AN1163">
        <v>-6.4653826057910901</v>
      </c>
      <c r="AO1163">
        <v>0.53527331352233798</v>
      </c>
      <c r="AP1163">
        <v>-0.12395</v>
      </c>
    </row>
    <row r="1164" spans="1:42" x14ac:dyDescent="0.45">
      <c r="A1164" t="s">
        <v>1376</v>
      </c>
      <c r="B1164" t="s">
        <v>52</v>
      </c>
      <c r="C1164">
        <v>103</v>
      </c>
      <c r="D1164">
        <v>426</v>
      </c>
      <c r="E1164">
        <v>393</v>
      </c>
      <c r="F1164">
        <v>92</v>
      </c>
      <c r="G1164">
        <v>64</v>
      </c>
      <c r="H1164">
        <v>21</v>
      </c>
      <c r="I1164">
        <v>2</v>
      </c>
      <c r="J1164">
        <v>5</v>
      </c>
      <c r="K1164">
        <v>38</v>
      </c>
      <c r="L1164">
        <v>37</v>
      </c>
      <c r="M1164">
        <v>26</v>
      </c>
      <c r="N1164">
        <v>0</v>
      </c>
      <c r="O1164">
        <v>109</v>
      </c>
      <c r="P1164">
        <v>2</v>
      </c>
      <c r="Q1164">
        <v>4</v>
      </c>
      <c r="R1164">
        <v>1</v>
      </c>
      <c r="S1164">
        <v>17</v>
      </c>
      <c r="T1164">
        <v>1</v>
      </c>
      <c r="U1164">
        <v>1</v>
      </c>
      <c r="V1164">
        <v>0.234097</v>
      </c>
      <c r="W1164">
        <v>6.1032900000000001E-2</v>
      </c>
      <c r="X1164">
        <v>0.25586900000000001</v>
      </c>
      <c r="Y1164">
        <v>0.23853199999999999</v>
      </c>
      <c r="Z1164">
        <v>0.28235300000000002</v>
      </c>
      <c r="AA1164">
        <v>0.33587800000000001</v>
      </c>
      <c r="AB1164">
        <v>0.27130599999999999</v>
      </c>
      <c r="AC1164">
        <v>0.61823099999999998</v>
      </c>
      <c r="AD1164">
        <v>0.101781</v>
      </c>
      <c r="AE1164">
        <v>2.9779599999999999</v>
      </c>
      <c r="AF1164">
        <v>0.30742000000000003</v>
      </c>
      <c r="AH1164">
        <v>-0.93094900000000003</v>
      </c>
      <c r="AI1164">
        <v>35.252899999999997</v>
      </c>
      <c r="AJ1164">
        <v>-16.652699999999999</v>
      </c>
      <c r="AK1164">
        <v>66.786100000000005</v>
      </c>
      <c r="AL1164">
        <v>-0.93094900000000003</v>
      </c>
      <c r="AM1164">
        <v>-5.2</v>
      </c>
      <c r="AN1164">
        <v>-18.459559619426699</v>
      </c>
      <c r="AO1164">
        <v>2.6262788772582999</v>
      </c>
      <c r="AP1164">
        <v>-0.13156000000000001</v>
      </c>
    </row>
    <row r="1165" spans="1:42" x14ac:dyDescent="0.45">
      <c r="A1165" t="s">
        <v>1377</v>
      </c>
      <c r="C1165">
        <v>76</v>
      </c>
      <c r="D1165">
        <v>301</v>
      </c>
      <c r="E1165">
        <v>260</v>
      </c>
      <c r="F1165">
        <v>50</v>
      </c>
      <c r="G1165">
        <v>34</v>
      </c>
      <c r="H1165">
        <v>10</v>
      </c>
      <c r="I1165">
        <v>1</v>
      </c>
      <c r="J1165">
        <v>5</v>
      </c>
      <c r="K1165">
        <v>32</v>
      </c>
      <c r="L1165">
        <v>28</v>
      </c>
      <c r="M1165">
        <v>31</v>
      </c>
      <c r="N1165">
        <v>0</v>
      </c>
      <c r="O1165">
        <v>97</v>
      </c>
      <c r="P1165">
        <v>7</v>
      </c>
      <c r="Q1165">
        <v>1</v>
      </c>
      <c r="R1165">
        <v>2</v>
      </c>
      <c r="S1165">
        <v>4</v>
      </c>
      <c r="T1165">
        <v>3</v>
      </c>
      <c r="U1165">
        <v>1</v>
      </c>
      <c r="V1165">
        <v>0.19230800000000001</v>
      </c>
      <c r="W1165">
        <v>0.10299</v>
      </c>
      <c r="X1165">
        <v>0.32225900000000002</v>
      </c>
      <c r="Y1165">
        <v>0.31958799999999998</v>
      </c>
      <c r="Z1165">
        <v>0.29431400000000002</v>
      </c>
      <c r="AA1165">
        <v>0.29615399999999997</v>
      </c>
      <c r="AB1165">
        <v>0.26985999999999999</v>
      </c>
      <c r="AC1165">
        <v>0.59046799999999999</v>
      </c>
      <c r="AD1165">
        <v>0.10384599999999999</v>
      </c>
      <c r="AE1165">
        <v>4.4800300000000002</v>
      </c>
      <c r="AF1165">
        <v>0.28301900000000002</v>
      </c>
      <c r="AH1165">
        <v>-0.37684699999999999</v>
      </c>
      <c r="AI1165">
        <v>24.5474</v>
      </c>
      <c r="AJ1165">
        <v>-12.127700000000001</v>
      </c>
      <c r="AK1165">
        <v>68.380099999999999</v>
      </c>
      <c r="AL1165">
        <v>-0.37684699999999999</v>
      </c>
      <c r="AM1165">
        <v>3.9</v>
      </c>
      <c r="AN1165">
        <v>-12.1677013933658</v>
      </c>
      <c r="AO1165">
        <v>0.58209896087646396</v>
      </c>
      <c r="AP1165">
        <v>-0.13266800000000001</v>
      </c>
    </row>
    <row r="1166" spans="1:42" x14ac:dyDescent="0.45">
      <c r="A1166" t="s">
        <v>1378</v>
      </c>
      <c r="C1166">
        <v>84</v>
      </c>
      <c r="D1166">
        <v>353</v>
      </c>
      <c r="E1166">
        <v>325</v>
      </c>
      <c r="F1166">
        <v>74</v>
      </c>
      <c r="G1166">
        <v>52</v>
      </c>
      <c r="H1166">
        <v>14</v>
      </c>
      <c r="I1166">
        <v>2</v>
      </c>
      <c r="J1166">
        <v>6</v>
      </c>
      <c r="K1166">
        <v>37</v>
      </c>
      <c r="L1166">
        <v>33</v>
      </c>
      <c r="M1166">
        <v>23</v>
      </c>
      <c r="N1166">
        <v>0</v>
      </c>
      <c r="O1166">
        <v>72</v>
      </c>
      <c r="P1166">
        <v>3</v>
      </c>
      <c r="Q1166">
        <v>2</v>
      </c>
      <c r="R1166">
        <v>0</v>
      </c>
      <c r="S1166">
        <v>3</v>
      </c>
      <c r="T1166">
        <v>3</v>
      </c>
      <c r="U1166">
        <v>3</v>
      </c>
      <c r="V1166">
        <v>0.22769200000000001</v>
      </c>
      <c r="W1166">
        <v>6.51558E-2</v>
      </c>
      <c r="X1166">
        <v>0.20396600000000001</v>
      </c>
      <c r="Y1166">
        <v>0.31944400000000001</v>
      </c>
      <c r="Z1166">
        <v>0.28328599999999998</v>
      </c>
      <c r="AA1166">
        <v>0.33846199999999999</v>
      </c>
      <c r="AB1166">
        <v>0.27379799999999999</v>
      </c>
      <c r="AC1166">
        <v>0.62174799999999997</v>
      </c>
      <c r="AD1166">
        <v>0.11076900000000001</v>
      </c>
      <c r="AE1166">
        <v>4.1189099999999996</v>
      </c>
      <c r="AF1166">
        <v>0.273092</v>
      </c>
      <c r="AH1166">
        <v>-1.2672300000000001</v>
      </c>
      <c r="AI1166">
        <v>29.942499999999999</v>
      </c>
      <c r="AJ1166">
        <v>-13.0685</v>
      </c>
      <c r="AK1166">
        <v>70.531499999999994</v>
      </c>
      <c r="AL1166">
        <v>-1.2672300000000001</v>
      </c>
      <c r="AM1166">
        <v>4.3</v>
      </c>
      <c r="AN1166">
        <v>-13.731447100639301</v>
      </c>
      <c r="AO1166">
        <v>0.40890669822692799</v>
      </c>
      <c r="AP1166">
        <v>-0.13293099999999999</v>
      </c>
    </row>
    <row r="1167" spans="1:42" x14ac:dyDescent="0.45">
      <c r="A1167" t="s">
        <v>1379</v>
      </c>
      <c r="B1167" t="s">
        <v>132</v>
      </c>
      <c r="C1167">
        <v>93</v>
      </c>
      <c r="D1167">
        <v>363</v>
      </c>
      <c r="E1167">
        <v>331</v>
      </c>
      <c r="F1167">
        <v>77</v>
      </c>
      <c r="G1167">
        <v>55</v>
      </c>
      <c r="H1167">
        <v>17</v>
      </c>
      <c r="I1167">
        <v>2</v>
      </c>
      <c r="J1167">
        <v>3</v>
      </c>
      <c r="K1167">
        <v>41</v>
      </c>
      <c r="L1167">
        <v>32</v>
      </c>
      <c r="M1167">
        <v>26</v>
      </c>
      <c r="N1167">
        <v>0</v>
      </c>
      <c r="O1167">
        <v>66</v>
      </c>
      <c r="P1167">
        <v>4</v>
      </c>
      <c r="Q1167">
        <v>1</v>
      </c>
      <c r="R1167">
        <v>1</v>
      </c>
      <c r="S1167">
        <v>10</v>
      </c>
      <c r="T1167">
        <v>5</v>
      </c>
      <c r="U1167">
        <v>1</v>
      </c>
      <c r="V1167">
        <v>0.232628</v>
      </c>
      <c r="W1167">
        <v>7.1625300000000003E-2</v>
      </c>
      <c r="X1167">
        <v>0.18181800000000001</v>
      </c>
      <c r="Y1167">
        <v>0.39393899999999998</v>
      </c>
      <c r="Z1167">
        <v>0.29558000000000001</v>
      </c>
      <c r="AA1167">
        <v>0.32326300000000002</v>
      </c>
      <c r="AB1167">
        <v>0.27577600000000002</v>
      </c>
      <c r="AC1167">
        <v>0.61884300000000003</v>
      </c>
      <c r="AD1167">
        <v>9.0634400000000004E-2</v>
      </c>
      <c r="AE1167">
        <v>5.0512800000000002</v>
      </c>
      <c r="AF1167">
        <v>0.28136899999999998</v>
      </c>
      <c r="AH1167">
        <v>-7.7013499999999999E-2</v>
      </c>
      <c r="AI1167">
        <v>31.3871</v>
      </c>
      <c r="AJ1167">
        <v>-12.8423</v>
      </c>
      <c r="AK1167">
        <v>71.902699999999996</v>
      </c>
      <c r="AL1167">
        <v>-7.7013499999999999E-2</v>
      </c>
      <c r="AM1167">
        <v>2.6</v>
      </c>
      <c r="AN1167">
        <v>-12.2979188412427</v>
      </c>
      <c r="AO1167">
        <v>-1.40132284164428</v>
      </c>
      <c r="AP1167">
        <v>-0.136626</v>
      </c>
    </row>
    <row r="1168" spans="1:42" x14ac:dyDescent="0.45">
      <c r="A1168" t="s">
        <v>1380</v>
      </c>
      <c r="B1168" t="s">
        <v>149</v>
      </c>
      <c r="C1168">
        <v>89</v>
      </c>
      <c r="D1168">
        <v>316</v>
      </c>
      <c r="E1168">
        <v>281</v>
      </c>
      <c r="F1168">
        <v>56</v>
      </c>
      <c r="G1168">
        <v>39</v>
      </c>
      <c r="H1168">
        <v>9</v>
      </c>
      <c r="I1168">
        <v>0</v>
      </c>
      <c r="J1168">
        <v>8</v>
      </c>
      <c r="K1168">
        <v>31</v>
      </c>
      <c r="L1168">
        <v>35</v>
      </c>
      <c r="M1168">
        <v>25</v>
      </c>
      <c r="N1168">
        <v>0</v>
      </c>
      <c r="O1168">
        <v>106</v>
      </c>
      <c r="P1168">
        <v>7</v>
      </c>
      <c r="Q1168">
        <v>1</v>
      </c>
      <c r="R1168">
        <v>2</v>
      </c>
      <c r="S1168">
        <v>5</v>
      </c>
      <c r="T1168">
        <v>4</v>
      </c>
      <c r="U1168">
        <v>1</v>
      </c>
      <c r="V1168">
        <v>0.19928799999999999</v>
      </c>
      <c r="W1168">
        <v>7.9113900000000001E-2</v>
      </c>
      <c r="X1168">
        <v>0.33544299999999999</v>
      </c>
      <c r="Y1168">
        <v>0.235849</v>
      </c>
      <c r="Z1168">
        <v>0.28025499999999998</v>
      </c>
      <c r="AA1168">
        <v>0.31672600000000001</v>
      </c>
      <c r="AB1168">
        <v>0.26791500000000001</v>
      </c>
      <c r="AC1168">
        <v>0.59698099999999998</v>
      </c>
      <c r="AD1168">
        <v>0.117438</v>
      </c>
      <c r="AE1168">
        <v>3.5542400000000001</v>
      </c>
      <c r="AF1168">
        <v>0.28571400000000002</v>
      </c>
      <c r="AH1168">
        <v>-0.16914199999999999</v>
      </c>
      <c r="AI1168">
        <v>25.26</v>
      </c>
      <c r="AJ1168">
        <v>-13.242800000000001</v>
      </c>
      <c r="AK1168">
        <v>69.956999999999994</v>
      </c>
      <c r="AL1168">
        <v>-0.16914199999999999</v>
      </c>
      <c r="AM1168">
        <v>-3.7</v>
      </c>
      <c r="AN1168">
        <v>-11.930270239710801</v>
      </c>
      <c r="AO1168">
        <v>-0.21675491333007799</v>
      </c>
      <c r="AP1168">
        <v>-0.13769000000000001</v>
      </c>
    </row>
    <row r="1169" spans="1:42" x14ac:dyDescent="0.45">
      <c r="A1169" t="s">
        <v>1381</v>
      </c>
      <c r="B1169" t="s">
        <v>63</v>
      </c>
      <c r="C1169">
        <v>102</v>
      </c>
      <c r="D1169">
        <v>412</v>
      </c>
      <c r="E1169">
        <v>375</v>
      </c>
      <c r="F1169">
        <v>76</v>
      </c>
      <c r="G1169">
        <v>43</v>
      </c>
      <c r="H1169">
        <v>16</v>
      </c>
      <c r="I1169">
        <v>2</v>
      </c>
      <c r="J1169">
        <v>15</v>
      </c>
      <c r="K1169">
        <v>43</v>
      </c>
      <c r="L1169">
        <v>50</v>
      </c>
      <c r="M1169">
        <v>33</v>
      </c>
      <c r="N1169">
        <v>0</v>
      </c>
      <c r="O1169">
        <v>151</v>
      </c>
      <c r="P1169">
        <v>3</v>
      </c>
      <c r="Q1169">
        <v>1</v>
      </c>
      <c r="R1169">
        <v>0</v>
      </c>
      <c r="S1169">
        <v>6</v>
      </c>
      <c r="T1169">
        <v>2</v>
      </c>
      <c r="U1169">
        <v>2</v>
      </c>
      <c r="V1169">
        <v>0.20266700000000001</v>
      </c>
      <c r="W1169">
        <v>8.0097100000000004E-2</v>
      </c>
      <c r="X1169">
        <v>0.36650500000000003</v>
      </c>
      <c r="Y1169">
        <v>0.21854299999999999</v>
      </c>
      <c r="Z1169">
        <v>0.271845</v>
      </c>
      <c r="AA1169">
        <v>0.376</v>
      </c>
      <c r="AB1169">
        <v>0.28201799999999999</v>
      </c>
      <c r="AC1169">
        <v>0.647845</v>
      </c>
      <c r="AD1169">
        <v>0.17333299999999999</v>
      </c>
      <c r="AE1169">
        <v>3.6111200000000001</v>
      </c>
      <c r="AF1169">
        <v>0.29047600000000001</v>
      </c>
      <c r="AH1169">
        <v>-1.0528599999999999</v>
      </c>
      <c r="AI1169">
        <v>37.759599999999999</v>
      </c>
      <c r="AJ1169">
        <v>-12.440200000000001</v>
      </c>
      <c r="AK1169">
        <v>73.966099999999997</v>
      </c>
      <c r="AL1169">
        <v>-1.0528599999999999</v>
      </c>
      <c r="AM1169">
        <v>-2.6</v>
      </c>
      <c r="AN1169">
        <v>-14.340702652931199</v>
      </c>
      <c r="AO1169">
        <v>-1.0861845016479399</v>
      </c>
      <c r="AP1169">
        <v>-0.138599</v>
      </c>
    </row>
    <row r="1170" spans="1:42" x14ac:dyDescent="0.45">
      <c r="A1170" t="s">
        <v>1382</v>
      </c>
      <c r="C1170">
        <v>68</v>
      </c>
      <c r="D1170">
        <v>241</v>
      </c>
      <c r="E1170">
        <v>220</v>
      </c>
      <c r="F1170">
        <v>50</v>
      </c>
      <c r="G1170">
        <v>34</v>
      </c>
      <c r="H1170">
        <v>10</v>
      </c>
      <c r="I1170">
        <v>0</v>
      </c>
      <c r="J1170">
        <v>6</v>
      </c>
      <c r="K1170">
        <v>23</v>
      </c>
      <c r="L1170">
        <v>25</v>
      </c>
      <c r="M1170">
        <v>17</v>
      </c>
      <c r="N1170">
        <v>0</v>
      </c>
      <c r="O1170">
        <v>63</v>
      </c>
      <c r="P1170">
        <v>3</v>
      </c>
      <c r="Q1170">
        <v>1</v>
      </c>
      <c r="R1170">
        <v>0</v>
      </c>
      <c r="S1170">
        <v>7</v>
      </c>
      <c r="T1170">
        <v>1</v>
      </c>
      <c r="U1170">
        <v>1</v>
      </c>
      <c r="V1170">
        <v>0.227273</v>
      </c>
      <c r="W1170">
        <v>7.0539400000000002E-2</v>
      </c>
      <c r="X1170">
        <v>0.261411</v>
      </c>
      <c r="Y1170">
        <v>0.269841</v>
      </c>
      <c r="Z1170">
        <v>0.29045599999999999</v>
      </c>
      <c r="AA1170">
        <v>0.354545</v>
      </c>
      <c r="AB1170">
        <v>0.284136</v>
      </c>
      <c r="AC1170">
        <v>0.64500199999999996</v>
      </c>
      <c r="AD1170">
        <v>0.127273</v>
      </c>
      <c r="AE1170">
        <v>2.1153599999999999</v>
      </c>
      <c r="AF1170">
        <v>0.28947400000000001</v>
      </c>
      <c r="AH1170">
        <v>-0.63815500000000003</v>
      </c>
      <c r="AI1170">
        <v>22.511500000000002</v>
      </c>
      <c r="AJ1170">
        <v>-6.8529099999999996</v>
      </c>
      <c r="AK1170">
        <v>82.626800000000003</v>
      </c>
      <c r="AL1170">
        <v>-0.63815500000000003</v>
      </c>
      <c r="AM1170">
        <v>-1.3</v>
      </c>
      <c r="AN1170">
        <v>-5.6549990177154497</v>
      </c>
      <c r="AO1170">
        <v>-3.9565255641937198</v>
      </c>
      <c r="AP1170">
        <v>-0.142205</v>
      </c>
    </row>
    <row r="1171" spans="1:42" x14ac:dyDescent="0.45">
      <c r="A1171" t="s">
        <v>1383</v>
      </c>
      <c r="B1171" t="s">
        <v>52</v>
      </c>
      <c r="C1171">
        <v>105</v>
      </c>
      <c r="D1171">
        <v>409</v>
      </c>
      <c r="E1171">
        <v>363</v>
      </c>
      <c r="F1171">
        <v>73</v>
      </c>
      <c r="G1171">
        <v>51</v>
      </c>
      <c r="H1171">
        <v>15</v>
      </c>
      <c r="I1171">
        <v>1</v>
      </c>
      <c r="J1171">
        <v>6</v>
      </c>
      <c r="K1171">
        <v>43</v>
      </c>
      <c r="L1171">
        <v>37</v>
      </c>
      <c r="M1171">
        <v>36</v>
      </c>
      <c r="N1171">
        <v>0</v>
      </c>
      <c r="O1171">
        <v>138</v>
      </c>
      <c r="P1171">
        <v>7</v>
      </c>
      <c r="Q1171">
        <v>3</v>
      </c>
      <c r="R1171">
        <v>0</v>
      </c>
      <c r="S1171">
        <v>9</v>
      </c>
      <c r="T1171">
        <v>12</v>
      </c>
      <c r="U1171">
        <v>5</v>
      </c>
      <c r="V1171">
        <v>0.201102</v>
      </c>
      <c r="W1171">
        <v>8.8019600000000003E-2</v>
      </c>
      <c r="X1171">
        <v>0.33740799999999999</v>
      </c>
      <c r="Y1171">
        <v>0.26086999999999999</v>
      </c>
      <c r="Z1171">
        <v>0.28361900000000001</v>
      </c>
      <c r="AA1171">
        <v>0.29752099999999998</v>
      </c>
      <c r="AB1171">
        <v>0.26257599999999998</v>
      </c>
      <c r="AC1171">
        <v>0.58113899999999996</v>
      </c>
      <c r="AD1171">
        <v>9.6418699999999996E-2</v>
      </c>
      <c r="AE1171">
        <v>5.1743899999999998</v>
      </c>
      <c r="AF1171">
        <v>0.30180200000000001</v>
      </c>
      <c r="AH1171">
        <v>-0.434672</v>
      </c>
      <c r="AI1171">
        <v>30.8809</v>
      </c>
      <c r="AJ1171">
        <v>-18.953399999999998</v>
      </c>
      <c r="AK1171">
        <v>67.326099999999997</v>
      </c>
      <c r="AL1171">
        <v>-0.434672</v>
      </c>
      <c r="AM1171">
        <v>-0.4</v>
      </c>
      <c r="AN1171">
        <v>-16.447103887796398</v>
      </c>
      <c r="AO1171">
        <v>1.1027924716472599</v>
      </c>
      <c r="AP1171">
        <v>-0.144873</v>
      </c>
    </row>
    <row r="1172" spans="1:42" x14ac:dyDescent="0.45">
      <c r="A1172" t="s">
        <v>1384</v>
      </c>
      <c r="B1172" t="s">
        <v>30</v>
      </c>
      <c r="C1172">
        <v>110</v>
      </c>
      <c r="D1172">
        <v>427</v>
      </c>
      <c r="E1172">
        <v>392</v>
      </c>
      <c r="F1172">
        <v>91</v>
      </c>
      <c r="G1172">
        <v>62</v>
      </c>
      <c r="H1172">
        <v>18</v>
      </c>
      <c r="I1172">
        <v>1</v>
      </c>
      <c r="J1172">
        <v>10</v>
      </c>
      <c r="K1172">
        <v>41</v>
      </c>
      <c r="L1172">
        <v>53</v>
      </c>
      <c r="M1172">
        <v>26</v>
      </c>
      <c r="N1172">
        <v>0</v>
      </c>
      <c r="O1172">
        <v>115</v>
      </c>
      <c r="P1172">
        <v>5</v>
      </c>
      <c r="Q1172">
        <v>3</v>
      </c>
      <c r="R1172">
        <v>1</v>
      </c>
      <c r="S1172">
        <v>8</v>
      </c>
      <c r="T1172">
        <v>5</v>
      </c>
      <c r="U1172">
        <v>2</v>
      </c>
      <c r="V1172">
        <v>0.23214299999999999</v>
      </c>
      <c r="W1172">
        <v>6.0889899999999997E-2</v>
      </c>
      <c r="X1172">
        <v>0.26932099999999998</v>
      </c>
      <c r="Y1172">
        <v>0.22608700000000001</v>
      </c>
      <c r="Z1172">
        <v>0.286385</v>
      </c>
      <c r="AA1172">
        <v>0.35969400000000001</v>
      </c>
      <c r="AB1172">
        <v>0.282719</v>
      </c>
      <c r="AC1172">
        <v>0.64607899999999996</v>
      </c>
      <c r="AD1172">
        <v>0.127551</v>
      </c>
      <c r="AE1172">
        <v>3.67049</v>
      </c>
      <c r="AF1172">
        <v>0.3</v>
      </c>
      <c r="AH1172">
        <v>-0.56073300000000004</v>
      </c>
      <c r="AI1172">
        <v>39.383000000000003</v>
      </c>
      <c r="AJ1172">
        <v>-12.644399999999999</v>
      </c>
      <c r="AK1172">
        <v>79.881699999999995</v>
      </c>
      <c r="AL1172">
        <v>-0.56073300000000004</v>
      </c>
      <c r="AM1172">
        <v>-0.1</v>
      </c>
      <c r="AN1172">
        <v>-11.2030836939811</v>
      </c>
      <c r="AO1172">
        <v>-4.80678997188806</v>
      </c>
      <c r="AP1172">
        <v>-0.14577100000000001</v>
      </c>
    </row>
    <row r="1173" spans="1:42" x14ac:dyDescent="0.45">
      <c r="A1173" t="s">
        <v>1385</v>
      </c>
      <c r="B1173" t="s">
        <v>25</v>
      </c>
      <c r="C1173">
        <v>81</v>
      </c>
      <c r="D1173">
        <v>336</v>
      </c>
      <c r="E1173">
        <v>300</v>
      </c>
      <c r="F1173">
        <v>65</v>
      </c>
      <c r="G1173">
        <v>43</v>
      </c>
      <c r="H1173">
        <v>13</v>
      </c>
      <c r="I1173">
        <v>0</v>
      </c>
      <c r="J1173">
        <v>9</v>
      </c>
      <c r="K1173">
        <v>34</v>
      </c>
      <c r="L1173">
        <v>38</v>
      </c>
      <c r="M1173">
        <v>27</v>
      </c>
      <c r="N1173">
        <v>0</v>
      </c>
      <c r="O1173">
        <v>80</v>
      </c>
      <c r="P1173">
        <v>6</v>
      </c>
      <c r="Q1173">
        <v>3</v>
      </c>
      <c r="R1173">
        <v>0</v>
      </c>
      <c r="S1173">
        <v>10</v>
      </c>
      <c r="T1173">
        <v>4</v>
      </c>
      <c r="U1173">
        <v>2</v>
      </c>
      <c r="V1173">
        <v>0.216667</v>
      </c>
      <c r="W1173">
        <v>8.0357100000000001E-2</v>
      </c>
      <c r="X1173">
        <v>0.238095</v>
      </c>
      <c r="Y1173">
        <v>0.33750000000000002</v>
      </c>
      <c r="Z1173">
        <v>0.29166700000000001</v>
      </c>
      <c r="AA1173">
        <v>0.35</v>
      </c>
      <c r="AB1173">
        <v>0.283632</v>
      </c>
      <c r="AC1173">
        <v>0.64166699999999999</v>
      </c>
      <c r="AD1173">
        <v>0.13333300000000001</v>
      </c>
      <c r="AE1173">
        <v>3.1660400000000002</v>
      </c>
      <c r="AF1173">
        <v>0.26168200000000003</v>
      </c>
      <c r="AH1173">
        <v>-0.629745</v>
      </c>
      <c r="AI1173">
        <v>31.244599999999998</v>
      </c>
      <c r="AJ1173">
        <v>-9.6950299999999991</v>
      </c>
      <c r="AK1173">
        <v>79.700199999999995</v>
      </c>
      <c r="AL1173">
        <v>-0.629745</v>
      </c>
      <c r="AM1173">
        <v>2.1</v>
      </c>
      <c r="AN1173">
        <v>-8.8024196624755806</v>
      </c>
      <c r="AO1173">
        <v>-4.0728397369384703</v>
      </c>
      <c r="AP1173">
        <v>-0.14590500000000001</v>
      </c>
    </row>
    <row r="1174" spans="1:42" x14ac:dyDescent="0.45">
      <c r="A1174" t="s">
        <v>1386</v>
      </c>
      <c r="B1174" t="s">
        <v>149</v>
      </c>
      <c r="C1174">
        <v>110</v>
      </c>
      <c r="D1174">
        <v>464</v>
      </c>
      <c r="E1174">
        <v>405</v>
      </c>
      <c r="F1174">
        <v>94</v>
      </c>
      <c r="G1174">
        <v>62</v>
      </c>
      <c r="H1174">
        <v>22</v>
      </c>
      <c r="I1174">
        <v>0</v>
      </c>
      <c r="J1174">
        <v>10</v>
      </c>
      <c r="K1174">
        <v>50</v>
      </c>
      <c r="L1174">
        <v>55</v>
      </c>
      <c r="M1174">
        <v>34</v>
      </c>
      <c r="N1174">
        <v>2</v>
      </c>
      <c r="O1174">
        <v>111</v>
      </c>
      <c r="P1174">
        <v>21</v>
      </c>
      <c r="Q1174">
        <v>4</v>
      </c>
      <c r="R1174">
        <v>0</v>
      </c>
      <c r="S1174">
        <v>10</v>
      </c>
      <c r="T1174">
        <v>0</v>
      </c>
      <c r="U1174">
        <v>1</v>
      </c>
      <c r="V1174">
        <v>0.232099</v>
      </c>
      <c r="W1174">
        <v>7.3275900000000005E-2</v>
      </c>
      <c r="X1174">
        <v>0.23922399999999999</v>
      </c>
      <c r="Y1174">
        <v>0.30630600000000002</v>
      </c>
      <c r="Z1174">
        <v>0.32112099999999999</v>
      </c>
      <c r="AA1174">
        <v>0.36049399999999998</v>
      </c>
      <c r="AB1174">
        <v>0.30224200000000001</v>
      </c>
      <c r="AC1174">
        <v>0.68161499999999997</v>
      </c>
      <c r="AD1174">
        <v>0.12839500000000001</v>
      </c>
      <c r="AE1174">
        <v>1.85815</v>
      </c>
      <c r="AF1174">
        <v>0.29166700000000001</v>
      </c>
      <c r="AH1174">
        <v>-1.3081700000000001</v>
      </c>
      <c r="AI1174">
        <v>50.319000000000003</v>
      </c>
      <c r="AJ1174">
        <v>-6.2166600000000001</v>
      </c>
      <c r="AK1174">
        <v>86.357299999999995</v>
      </c>
      <c r="AL1174">
        <v>-1.3081700000000001</v>
      </c>
      <c r="AM1174">
        <v>0.4</v>
      </c>
      <c r="AN1174">
        <v>-9.1503365039825404</v>
      </c>
      <c r="AO1174">
        <v>-8.1243978440761495</v>
      </c>
      <c r="AP1174">
        <v>-0.14619599999999999</v>
      </c>
    </row>
    <row r="1175" spans="1:42" x14ac:dyDescent="0.45">
      <c r="A1175" t="s">
        <v>1387</v>
      </c>
      <c r="C1175">
        <v>70</v>
      </c>
      <c r="D1175">
        <v>247</v>
      </c>
      <c r="E1175">
        <v>217</v>
      </c>
      <c r="F1175">
        <v>45</v>
      </c>
      <c r="G1175">
        <v>34</v>
      </c>
      <c r="H1175">
        <v>9</v>
      </c>
      <c r="I1175">
        <v>0</v>
      </c>
      <c r="J1175">
        <v>2</v>
      </c>
      <c r="K1175">
        <v>22</v>
      </c>
      <c r="L1175">
        <v>19</v>
      </c>
      <c r="M1175">
        <v>24</v>
      </c>
      <c r="N1175">
        <v>0</v>
      </c>
      <c r="O1175">
        <v>66</v>
      </c>
      <c r="P1175">
        <v>5</v>
      </c>
      <c r="Q1175">
        <v>1</v>
      </c>
      <c r="R1175">
        <v>0</v>
      </c>
      <c r="S1175">
        <v>5</v>
      </c>
      <c r="T1175">
        <v>0</v>
      </c>
      <c r="U1175">
        <v>1</v>
      </c>
      <c r="V1175">
        <v>0.207373</v>
      </c>
      <c r="W1175">
        <v>9.7166000000000002E-2</v>
      </c>
      <c r="X1175">
        <v>0.267206</v>
      </c>
      <c r="Y1175">
        <v>0.36363600000000001</v>
      </c>
      <c r="Z1175">
        <v>0.299595</v>
      </c>
      <c r="AA1175">
        <v>0.27649800000000002</v>
      </c>
      <c r="AB1175">
        <v>0.26534400000000002</v>
      </c>
      <c r="AC1175">
        <v>0.57609299999999997</v>
      </c>
      <c r="AD1175">
        <v>6.9124400000000003E-2</v>
      </c>
      <c r="AE1175">
        <v>1.7096199999999999</v>
      </c>
      <c r="AF1175">
        <v>0.28666700000000001</v>
      </c>
      <c r="AH1175">
        <v>-0.907501</v>
      </c>
      <c r="AI1175">
        <v>19.217099999999999</v>
      </c>
      <c r="AJ1175">
        <v>-10.878399999999999</v>
      </c>
      <c r="AK1175">
        <v>66.255700000000004</v>
      </c>
      <c r="AL1175">
        <v>-0.907501</v>
      </c>
      <c r="AM1175">
        <v>-3.5</v>
      </c>
      <c r="AN1175">
        <v>-10.894397318363101</v>
      </c>
      <c r="AO1175">
        <v>1.0377717018127399</v>
      </c>
      <c r="AP1175">
        <v>-0.14632500000000001</v>
      </c>
    </row>
    <row r="1176" spans="1:42" x14ac:dyDescent="0.45">
      <c r="A1176" t="s">
        <v>1388</v>
      </c>
      <c r="B1176" t="s">
        <v>61</v>
      </c>
      <c r="C1176">
        <v>31</v>
      </c>
      <c r="D1176">
        <v>116</v>
      </c>
      <c r="E1176">
        <v>108</v>
      </c>
      <c r="F1176">
        <v>22</v>
      </c>
      <c r="G1176">
        <v>15</v>
      </c>
      <c r="H1176">
        <v>4</v>
      </c>
      <c r="I1176">
        <v>1</v>
      </c>
      <c r="J1176">
        <v>2</v>
      </c>
      <c r="K1176">
        <v>13</v>
      </c>
      <c r="L1176">
        <v>11</v>
      </c>
      <c r="M1176">
        <v>6</v>
      </c>
      <c r="N1176">
        <v>0</v>
      </c>
      <c r="O1176">
        <v>40</v>
      </c>
      <c r="P1176">
        <v>1</v>
      </c>
      <c r="Q1176">
        <v>1</v>
      </c>
      <c r="R1176">
        <v>0</v>
      </c>
      <c r="S1176">
        <v>2</v>
      </c>
      <c r="T1176">
        <v>1</v>
      </c>
      <c r="U1176">
        <v>1</v>
      </c>
      <c r="V1176">
        <v>0.203704</v>
      </c>
      <c r="W1176">
        <v>5.1724100000000002E-2</v>
      </c>
      <c r="X1176">
        <v>0.34482800000000002</v>
      </c>
      <c r="Y1176">
        <v>0.15</v>
      </c>
      <c r="Z1176">
        <v>0.25</v>
      </c>
      <c r="AA1176">
        <v>0.31481500000000001</v>
      </c>
      <c r="AB1176">
        <v>0.24734100000000001</v>
      </c>
      <c r="AC1176">
        <v>0.56481499999999996</v>
      </c>
      <c r="AD1176">
        <v>0.111111</v>
      </c>
      <c r="AE1176">
        <v>5.2272600000000002</v>
      </c>
      <c r="AF1176">
        <v>0.29850700000000002</v>
      </c>
      <c r="AH1176">
        <v>-0.39159100000000002</v>
      </c>
      <c r="AI1176">
        <v>7.2906599999999999</v>
      </c>
      <c r="AJ1176">
        <v>-6.8432700000000004</v>
      </c>
      <c r="AK1176">
        <v>51.911099999999998</v>
      </c>
      <c r="AL1176">
        <v>-0.39159100000000002</v>
      </c>
      <c r="AM1176">
        <v>0.6</v>
      </c>
      <c r="AN1176">
        <v>-7.3022748827934203</v>
      </c>
      <c r="AO1176">
        <v>1.8786596059799101</v>
      </c>
      <c r="AP1176">
        <v>-0.14673</v>
      </c>
    </row>
    <row r="1177" spans="1:42" x14ac:dyDescent="0.45">
      <c r="A1177" t="s">
        <v>1389</v>
      </c>
      <c r="B1177" t="s">
        <v>44</v>
      </c>
      <c r="C1177">
        <v>115</v>
      </c>
      <c r="D1177">
        <v>492</v>
      </c>
      <c r="E1177">
        <v>459</v>
      </c>
      <c r="F1177">
        <v>106</v>
      </c>
      <c r="G1177">
        <v>75</v>
      </c>
      <c r="H1177">
        <v>23</v>
      </c>
      <c r="I1177">
        <v>1</v>
      </c>
      <c r="J1177">
        <v>7</v>
      </c>
      <c r="K1177">
        <v>58</v>
      </c>
      <c r="L1177">
        <v>49</v>
      </c>
      <c r="M1177">
        <v>24</v>
      </c>
      <c r="N1177">
        <v>0</v>
      </c>
      <c r="O1177">
        <v>117</v>
      </c>
      <c r="P1177">
        <v>4</v>
      </c>
      <c r="Q1177">
        <v>2</v>
      </c>
      <c r="R1177">
        <v>3</v>
      </c>
      <c r="S1177">
        <v>13</v>
      </c>
      <c r="T1177">
        <v>15</v>
      </c>
      <c r="U1177">
        <v>7</v>
      </c>
      <c r="V1177">
        <v>0.230937</v>
      </c>
      <c r="W1177">
        <v>4.8780499999999997E-2</v>
      </c>
      <c r="X1177">
        <v>0.23780499999999999</v>
      </c>
      <c r="Y1177">
        <v>0.205128</v>
      </c>
      <c r="Z1177">
        <v>0.27402900000000002</v>
      </c>
      <c r="AA1177">
        <v>0.33115499999999998</v>
      </c>
      <c r="AB1177">
        <v>0.265849</v>
      </c>
      <c r="AC1177">
        <v>0.60518300000000003</v>
      </c>
      <c r="AD1177">
        <v>0.100218</v>
      </c>
      <c r="AE1177">
        <v>5.2971300000000001</v>
      </c>
      <c r="AF1177">
        <v>0.293769</v>
      </c>
      <c r="AH1177">
        <v>-0.74817400000000001</v>
      </c>
      <c r="AI1177">
        <v>38.484699999999997</v>
      </c>
      <c r="AJ1177">
        <v>-21.462599999999998</v>
      </c>
      <c r="AK1177">
        <v>62.895499999999998</v>
      </c>
      <c r="AL1177">
        <v>-0.74817400000000001</v>
      </c>
      <c r="AM1177">
        <v>-1</v>
      </c>
      <c r="AN1177">
        <v>-22.621989548206301</v>
      </c>
      <c r="AO1177">
        <v>4.4232802391052202</v>
      </c>
      <c r="AP1177">
        <v>-0.148397</v>
      </c>
    </row>
    <row r="1178" spans="1:42" x14ac:dyDescent="0.45">
      <c r="A1178" t="s">
        <v>1390</v>
      </c>
      <c r="B1178" t="s">
        <v>139</v>
      </c>
      <c r="C1178">
        <v>105</v>
      </c>
      <c r="D1178">
        <v>330</v>
      </c>
      <c r="E1178">
        <v>298</v>
      </c>
      <c r="F1178">
        <v>66</v>
      </c>
      <c r="G1178">
        <v>51</v>
      </c>
      <c r="H1178">
        <v>10</v>
      </c>
      <c r="I1178">
        <v>1</v>
      </c>
      <c r="J1178">
        <v>4</v>
      </c>
      <c r="K1178">
        <v>35</v>
      </c>
      <c r="L1178">
        <v>30</v>
      </c>
      <c r="M1178">
        <v>27</v>
      </c>
      <c r="N1178">
        <v>0</v>
      </c>
      <c r="O1178">
        <v>74</v>
      </c>
      <c r="P1178">
        <v>1</v>
      </c>
      <c r="Q1178">
        <v>3</v>
      </c>
      <c r="R1178">
        <v>1</v>
      </c>
      <c r="S1178">
        <v>7</v>
      </c>
      <c r="T1178">
        <v>9</v>
      </c>
      <c r="U1178">
        <v>4</v>
      </c>
      <c r="V1178">
        <v>0.22147700000000001</v>
      </c>
      <c r="W1178">
        <v>8.1818199999999994E-2</v>
      </c>
      <c r="X1178">
        <v>0.224242</v>
      </c>
      <c r="Y1178">
        <v>0.36486499999999999</v>
      </c>
      <c r="Z1178">
        <v>0.28571400000000002</v>
      </c>
      <c r="AA1178">
        <v>0.30201299999999998</v>
      </c>
      <c r="AB1178">
        <v>0.26306299999999999</v>
      </c>
      <c r="AC1178">
        <v>0.58772800000000003</v>
      </c>
      <c r="AD1178">
        <v>8.0536899999999995E-2</v>
      </c>
      <c r="AE1178">
        <v>4.9202300000000001</v>
      </c>
      <c r="AF1178">
        <v>0.27802700000000002</v>
      </c>
      <c r="AH1178">
        <v>-0.49701699999999999</v>
      </c>
      <c r="AI1178">
        <v>25.049399999999999</v>
      </c>
      <c r="AJ1178">
        <v>-15.1592</v>
      </c>
      <c r="AK1178">
        <v>65.443299999999994</v>
      </c>
      <c r="AL1178">
        <v>-0.49701699999999999</v>
      </c>
      <c r="AM1178">
        <v>-2.2000000000000002</v>
      </c>
      <c r="AN1178">
        <v>-14.161038398742599</v>
      </c>
      <c r="AO1178">
        <v>1.43756604194641</v>
      </c>
      <c r="AP1178">
        <v>-0.151091</v>
      </c>
    </row>
    <row r="1179" spans="1:42" x14ac:dyDescent="0.45">
      <c r="A1179" t="s">
        <v>1391</v>
      </c>
      <c r="C1179">
        <v>87</v>
      </c>
      <c r="D1179">
        <v>341</v>
      </c>
      <c r="E1179">
        <v>308</v>
      </c>
      <c r="F1179">
        <v>69</v>
      </c>
      <c r="G1179">
        <v>49</v>
      </c>
      <c r="H1179">
        <v>12</v>
      </c>
      <c r="I1179">
        <v>2</v>
      </c>
      <c r="J1179">
        <v>6</v>
      </c>
      <c r="K1179">
        <v>33</v>
      </c>
      <c r="L1179">
        <v>32</v>
      </c>
      <c r="M1179">
        <v>29</v>
      </c>
      <c r="N1179">
        <v>0</v>
      </c>
      <c r="O1179">
        <v>78</v>
      </c>
      <c r="P1179">
        <v>2</v>
      </c>
      <c r="Q1179">
        <v>2</v>
      </c>
      <c r="R1179">
        <v>0</v>
      </c>
      <c r="S1179">
        <v>7</v>
      </c>
      <c r="T1179">
        <v>4</v>
      </c>
      <c r="U1179">
        <v>1</v>
      </c>
      <c r="V1179">
        <v>0.224026</v>
      </c>
      <c r="W1179">
        <v>8.5043999999999995E-2</v>
      </c>
      <c r="X1179">
        <v>0.228739</v>
      </c>
      <c r="Y1179">
        <v>0.37179499999999999</v>
      </c>
      <c r="Z1179">
        <v>0.29325499999999999</v>
      </c>
      <c r="AA1179">
        <v>0.33441599999999999</v>
      </c>
      <c r="AB1179">
        <v>0.27849000000000002</v>
      </c>
      <c r="AC1179">
        <v>0.62767099999999998</v>
      </c>
      <c r="AD1179">
        <v>0.11039</v>
      </c>
      <c r="AE1179">
        <v>4.5405600000000002</v>
      </c>
      <c r="AF1179">
        <v>0.27876099999999998</v>
      </c>
      <c r="AH1179">
        <v>-0.23848800000000001</v>
      </c>
      <c r="AI1179">
        <v>30.253299999999999</v>
      </c>
      <c r="AJ1179">
        <v>-11.2956</v>
      </c>
      <c r="AK1179">
        <v>75.470100000000002</v>
      </c>
      <c r="AL1179">
        <v>-0.23848800000000001</v>
      </c>
      <c r="AM1179">
        <v>3.4</v>
      </c>
      <c r="AN1179">
        <v>-10.261136740446</v>
      </c>
      <c r="AO1179">
        <v>-2.8646969795227002</v>
      </c>
      <c r="AP1179">
        <v>-0.15395800000000001</v>
      </c>
    </row>
    <row r="1180" spans="1:42" x14ac:dyDescent="0.45">
      <c r="A1180" t="s">
        <v>1392</v>
      </c>
      <c r="B1180" t="s">
        <v>196</v>
      </c>
      <c r="C1180">
        <v>64</v>
      </c>
      <c r="D1180">
        <v>270</v>
      </c>
      <c r="E1180">
        <v>249</v>
      </c>
      <c r="F1180">
        <v>45</v>
      </c>
      <c r="G1180">
        <v>27</v>
      </c>
      <c r="H1180">
        <v>11</v>
      </c>
      <c r="I1180">
        <v>1</v>
      </c>
      <c r="J1180">
        <v>6</v>
      </c>
      <c r="K1180">
        <v>24</v>
      </c>
      <c r="L1180">
        <v>28</v>
      </c>
      <c r="M1180">
        <v>15</v>
      </c>
      <c r="N1180">
        <v>0</v>
      </c>
      <c r="O1180">
        <v>106</v>
      </c>
      <c r="P1180">
        <v>4</v>
      </c>
      <c r="Q1180">
        <v>1</v>
      </c>
      <c r="R1180">
        <v>1</v>
      </c>
      <c r="S1180">
        <v>4</v>
      </c>
      <c r="T1180">
        <v>3</v>
      </c>
      <c r="U1180">
        <v>2</v>
      </c>
      <c r="V1180">
        <v>0.18072299999999999</v>
      </c>
      <c r="W1180">
        <v>5.5555599999999997E-2</v>
      </c>
      <c r="X1180">
        <v>0.39259300000000003</v>
      </c>
      <c r="Y1180">
        <v>0.141509</v>
      </c>
      <c r="Z1180">
        <v>0.23791799999999999</v>
      </c>
      <c r="AA1180">
        <v>0.30522100000000002</v>
      </c>
      <c r="AB1180">
        <v>0.23957600000000001</v>
      </c>
      <c r="AC1180">
        <v>0.54313900000000004</v>
      </c>
      <c r="AD1180">
        <v>0.124498</v>
      </c>
      <c r="AE1180">
        <v>4.3593000000000002</v>
      </c>
      <c r="AF1180">
        <v>0.282609</v>
      </c>
      <c r="AH1180">
        <v>-0.59859200000000001</v>
      </c>
      <c r="AI1180">
        <v>15.228300000000001</v>
      </c>
      <c r="AJ1180">
        <v>-17.669599999999999</v>
      </c>
      <c r="AK1180">
        <v>51.741</v>
      </c>
      <c r="AL1180">
        <v>-0.59859200000000001</v>
      </c>
      <c r="AM1180">
        <v>4.5</v>
      </c>
      <c r="AN1180">
        <v>-16.211174905300101</v>
      </c>
      <c r="AO1180">
        <v>5.4920634627342197</v>
      </c>
      <c r="AP1180">
        <v>-0.15443200000000001</v>
      </c>
    </row>
    <row r="1181" spans="1:42" x14ac:dyDescent="0.45">
      <c r="A1181" t="s">
        <v>1393</v>
      </c>
      <c r="B1181" t="s">
        <v>215</v>
      </c>
      <c r="C1181">
        <v>73</v>
      </c>
      <c r="D1181">
        <v>270</v>
      </c>
      <c r="E1181">
        <v>243</v>
      </c>
      <c r="F1181">
        <v>49</v>
      </c>
      <c r="G1181">
        <v>35</v>
      </c>
      <c r="H1181">
        <v>11</v>
      </c>
      <c r="I1181">
        <v>2</v>
      </c>
      <c r="J1181">
        <v>1</v>
      </c>
      <c r="K1181">
        <v>28</v>
      </c>
      <c r="L1181">
        <v>21</v>
      </c>
      <c r="M1181">
        <v>20</v>
      </c>
      <c r="N1181">
        <v>0</v>
      </c>
      <c r="O1181">
        <v>84</v>
      </c>
      <c r="P1181">
        <v>3</v>
      </c>
      <c r="Q1181">
        <v>1</v>
      </c>
      <c r="R1181">
        <v>3</v>
      </c>
      <c r="S1181">
        <v>7</v>
      </c>
      <c r="T1181">
        <v>6</v>
      </c>
      <c r="U1181">
        <v>1</v>
      </c>
      <c r="V1181">
        <v>0.20164599999999999</v>
      </c>
      <c r="W1181">
        <v>7.4074100000000004E-2</v>
      </c>
      <c r="X1181">
        <v>0.31111100000000003</v>
      </c>
      <c r="Y1181">
        <v>0.238095</v>
      </c>
      <c r="Z1181">
        <v>0.26966299999999999</v>
      </c>
      <c r="AA1181">
        <v>0.27572000000000002</v>
      </c>
      <c r="AB1181">
        <v>0.246472</v>
      </c>
      <c r="AC1181">
        <v>0.54538299999999995</v>
      </c>
      <c r="AD1181">
        <v>7.4074100000000004E-2</v>
      </c>
      <c r="AE1181">
        <v>6.25143</v>
      </c>
      <c r="AF1181">
        <v>0.30188700000000002</v>
      </c>
      <c r="AH1181">
        <v>0.33102500000000001</v>
      </c>
      <c r="AI1181">
        <v>16.774799999999999</v>
      </c>
      <c r="AJ1181">
        <v>-16.123200000000001</v>
      </c>
      <c r="AK1181">
        <v>53.1751</v>
      </c>
      <c r="AL1181">
        <v>0.33102500000000001</v>
      </c>
      <c r="AM1181">
        <v>1.1000000000000001</v>
      </c>
      <c r="AN1181">
        <v>-14.817598670721001</v>
      </c>
      <c r="AO1181">
        <v>4.0761905908584497</v>
      </c>
      <c r="AP1181">
        <v>-0.15665599999999999</v>
      </c>
    </row>
    <row r="1182" spans="1:42" x14ac:dyDescent="0.45">
      <c r="A1182" t="s">
        <v>1394</v>
      </c>
      <c r="B1182" t="s">
        <v>196</v>
      </c>
      <c r="C1182">
        <v>82</v>
      </c>
      <c r="D1182">
        <v>315</v>
      </c>
      <c r="E1182">
        <v>288</v>
      </c>
      <c r="F1182">
        <v>57</v>
      </c>
      <c r="G1182">
        <v>39</v>
      </c>
      <c r="H1182">
        <v>9</v>
      </c>
      <c r="I1182">
        <v>4</v>
      </c>
      <c r="J1182">
        <v>5</v>
      </c>
      <c r="K1182">
        <v>29</v>
      </c>
      <c r="L1182">
        <v>30</v>
      </c>
      <c r="M1182">
        <v>21</v>
      </c>
      <c r="N1182">
        <v>1</v>
      </c>
      <c r="O1182">
        <v>97</v>
      </c>
      <c r="P1182">
        <v>4</v>
      </c>
      <c r="Q1182">
        <v>2</v>
      </c>
      <c r="R1182">
        <v>0</v>
      </c>
      <c r="S1182">
        <v>2</v>
      </c>
      <c r="T1182">
        <v>10</v>
      </c>
      <c r="U1182">
        <v>1</v>
      </c>
      <c r="V1182">
        <v>0.19791700000000001</v>
      </c>
      <c r="W1182">
        <v>6.6666699999999995E-2</v>
      </c>
      <c r="X1182">
        <v>0.30793700000000002</v>
      </c>
      <c r="Y1182">
        <v>0.21649499999999999</v>
      </c>
      <c r="Z1182">
        <v>0.26031700000000002</v>
      </c>
      <c r="AA1182">
        <v>0.30902800000000002</v>
      </c>
      <c r="AB1182">
        <v>0.25073499999999999</v>
      </c>
      <c r="AC1182">
        <v>0.56934499999999999</v>
      </c>
      <c r="AD1182">
        <v>0.111111</v>
      </c>
      <c r="AE1182">
        <v>7.1527700000000003</v>
      </c>
      <c r="AF1182">
        <v>0.27659600000000001</v>
      </c>
      <c r="AH1182">
        <v>1.0925</v>
      </c>
      <c r="AI1182">
        <v>20.6858</v>
      </c>
      <c r="AJ1182">
        <v>-17.6952</v>
      </c>
      <c r="AK1182">
        <v>59.475700000000003</v>
      </c>
      <c r="AL1182">
        <v>1.0925</v>
      </c>
      <c r="AM1182">
        <v>5.4</v>
      </c>
      <c r="AN1182">
        <v>-14.202807903289701</v>
      </c>
      <c r="AO1182">
        <v>1.92777776718139</v>
      </c>
      <c r="AP1182">
        <v>-0.15717600000000001</v>
      </c>
    </row>
    <row r="1183" spans="1:42" x14ac:dyDescent="0.45">
      <c r="A1183" t="s">
        <v>1395</v>
      </c>
      <c r="B1183" t="s">
        <v>63</v>
      </c>
      <c r="C1183">
        <v>100</v>
      </c>
      <c r="D1183">
        <v>422</v>
      </c>
      <c r="E1183">
        <v>379</v>
      </c>
      <c r="F1183">
        <v>84</v>
      </c>
      <c r="G1183">
        <v>63</v>
      </c>
      <c r="H1183">
        <v>16</v>
      </c>
      <c r="I1183">
        <v>1</v>
      </c>
      <c r="J1183">
        <v>4</v>
      </c>
      <c r="K1183">
        <v>48</v>
      </c>
      <c r="L1183">
        <v>37</v>
      </c>
      <c r="M1183">
        <v>36</v>
      </c>
      <c r="N1183">
        <v>0</v>
      </c>
      <c r="O1183">
        <v>107</v>
      </c>
      <c r="P1183">
        <v>5</v>
      </c>
      <c r="Q1183">
        <v>2</v>
      </c>
      <c r="R1183">
        <v>0</v>
      </c>
      <c r="S1183">
        <v>9</v>
      </c>
      <c r="T1183">
        <v>8</v>
      </c>
      <c r="U1183">
        <v>2</v>
      </c>
      <c r="V1183">
        <v>0.221636</v>
      </c>
      <c r="W1183">
        <v>8.5308099999999998E-2</v>
      </c>
      <c r="X1183">
        <v>0.253554</v>
      </c>
      <c r="Y1183">
        <v>0.336449</v>
      </c>
      <c r="Z1183">
        <v>0.296209</v>
      </c>
      <c r="AA1183">
        <v>0.300792</v>
      </c>
      <c r="AB1183">
        <v>0.269592</v>
      </c>
      <c r="AC1183">
        <v>0.59699999999999998</v>
      </c>
      <c r="AD1183">
        <v>7.9155699999999996E-2</v>
      </c>
      <c r="AE1183">
        <v>4.7680800000000003</v>
      </c>
      <c r="AF1183">
        <v>0.296296</v>
      </c>
      <c r="AH1183">
        <v>-4.5488899999999999E-2</v>
      </c>
      <c r="AI1183">
        <v>34.321199999999997</v>
      </c>
      <c r="AJ1183">
        <v>-17.097100000000001</v>
      </c>
      <c r="AK1183">
        <v>65.636099999999999</v>
      </c>
      <c r="AL1183">
        <v>-4.5488899999999999E-2</v>
      </c>
      <c r="AM1183">
        <v>-2.6</v>
      </c>
      <c r="AN1183">
        <v>-18.010731305926999</v>
      </c>
      <c r="AO1183">
        <v>2.0516757965087802</v>
      </c>
      <c r="AP1183">
        <v>-0.157691</v>
      </c>
    </row>
    <row r="1184" spans="1:42" x14ac:dyDescent="0.45">
      <c r="A1184" t="s">
        <v>1396</v>
      </c>
      <c r="B1184" t="s">
        <v>56</v>
      </c>
      <c r="C1184">
        <v>98</v>
      </c>
      <c r="D1184">
        <v>412</v>
      </c>
      <c r="E1184">
        <v>361</v>
      </c>
      <c r="F1184">
        <v>86</v>
      </c>
      <c r="G1184">
        <v>63</v>
      </c>
      <c r="H1184">
        <v>15</v>
      </c>
      <c r="I1184">
        <v>2</v>
      </c>
      <c r="J1184">
        <v>6</v>
      </c>
      <c r="K1184">
        <v>42</v>
      </c>
      <c r="L1184">
        <v>45</v>
      </c>
      <c r="M1184">
        <v>34</v>
      </c>
      <c r="N1184">
        <v>0</v>
      </c>
      <c r="O1184">
        <v>78</v>
      </c>
      <c r="P1184">
        <v>13</v>
      </c>
      <c r="Q1184">
        <v>3</v>
      </c>
      <c r="R1184">
        <v>1</v>
      </c>
      <c r="S1184">
        <v>12</v>
      </c>
      <c r="T1184">
        <v>11</v>
      </c>
      <c r="U1184">
        <v>2</v>
      </c>
      <c r="V1184">
        <v>0.23822699999999999</v>
      </c>
      <c r="W1184">
        <v>8.2524299999999995E-2</v>
      </c>
      <c r="X1184">
        <v>0.18931999999999999</v>
      </c>
      <c r="Y1184">
        <v>0.43589699999999998</v>
      </c>
      <c r="Z1184">
        <v>0.32360100000000003</v>
      </c>
      <c r="AA1184">
        <v>0.34072000000000002</v>
      </c>
      <c r="AB1184">
        <v>0.29809600000000003</v>
      </c>
      <c r="AC1184">
        <v>0.66432100000000005</v>
      </c>
      <c r="AD1184">
        <v>0.102493</v>
      </c>
      <c r="AE1184">
        <v>5.3233100000000002</v>
      </c>
      <c r="AF1184">
        <v>0.28571400000000002</v>
      </c>
      <c r="AH1184">
        <v>0.50827999999999995</v>
      </c>
      <c r="AI1184">
        <v>43.260899999999999</v>
      </c>
      <c r="AJ1184">
        <v>-6.93886</v>
      </c>
      <c r="AK1184">
        <v>83.480699999999999</v>
      </c>
      <c r="AL1184">
        <v>0.50827999999999995</v>
      </c>
      <c r="AM1184">
        <v>-3.4</v>
      </c>
      <c r="AN1184">
        <v>-7.6466841101646397</v>
      </c>
      <c r="AO1184">
        <v>-7.9414463043212802</v>
      </c>
      <c r="AP1184">
        <v>-0.159025</v>
      </c>
    </row>
    <row r="1185" spans="1:42" x14ac:dyDescent="0.45">
      <c r="A1185" t="s">
        <v>1397</v>
      </c>
      <c r="C1185">
        <v>86</v>
      </c>
      <c r="D1185">
        <v>329</v>
      </c>
      <c r="E1185">
        <v>294</v>
      </c>
      <c r="F1185">
        <v>62</v>
      </c>
      <c r="G1185">
        <v>46</v>
      </c>
      <c r="H1185">
        <v>10</v>
      </c>
      <c r="I1185">
        <v>1</v>
      </c>
      <c r="J1185">
        <v>5</v>
      </c>
      <c r="K1185">
        <v>35</v>
      </c>
      <c r="L1185">
        <v>31</v>
      </c>
      <c r="M1185">
        <v>30</v>
      </c>
      <c r="N1185">
        <v>0</v>
      </c>
      <c r="O1185">
        <v>95</v>
      </c>
      <c r="P1185">
        <v>3</v>
      </c>
      <c r="Q1185">
        <v>1</v>
      </c>
      <c r="R1185">
        <v>1</v>
      </c>
      <c r="S1185">
        <v>7</v>
      </c>
      <c r="T1185">
        <v>7</v>
      </c>
      <c r="U1185">
        <v>4</v>
      </c>
      <c r="V1185">
        <v>0.21088399999999999</v>
      </c>
      <c r="W1185">
        <v>9.11854E-2</v>
      </c>
      <c r="X1185">
        <v>0.28875400000000001</v>
      </c>
      <c r="Y1185">
        <v>0.31578899999999999</v>
      </c>
      <c r="Z1185">
        <v>0.289634</v>
      </c>
      <c r="AA1185">
        <v>0.30272100000000002</v>
      </c>
      <c r="AB1185">
        <v>0.26731300000000002</v>
      </c>
      <c r="AC1185">
        <v>0.59235499999999996</v>
      </c>
      <c r="AD1185">
        <v>9.1836699999999993E-2</v>
      </c>
      <c r="AE1185">
        <v>4.5519600000000002</v>
      </c>
      <c r="AF1185">
        <v>0.29230800000000001</v>
      </c>
      <c r="AH1185">
        <v>-0.89701699999999995</v>
      </c>
      <c r="AI1185">
        <v>26.134899999999998</v>
      </c>
      <c r="AJ1185">
        <v>-13.9518</v>
      </c>
      <c r="AK1185">
        <v>66.672600000000003</v>
      </c>
      <c r="AL1185">
        <v>-0.89701699999999995</v>
      </c>
      <c r="AM1185">
        <v>5.3</v>
      </c>
      <c r="AN1185">
        <v>-14.4806436896324</v>
      </c>
      <c r="AO1185">
        <v>1.67345690727233</v>
      </c>
      <c r="AP1185">
        <v>-0.15935299999999999</v>
      </c>
    </row>
    <row r="1186" spans="1:42" x14ac:dyDescent="0.45">
      <c r="A1186" t="s">
        <v>1398</v>
      </c>
      <c r="B1186" t="s">
        <v>30</v>
      </c>
      <c r="C1186">
        <v>43</v>
      </c>
      <c r="D1186">
        <v>162</v>
      </c>
      <c r="E1186">
        <v>140</v>
      </c>
      <c r="F1186">
        <v>26</v>
      </c>
      <c r="G1186">
        <v>20</v>
      </c>
      <c r="H1186">
        <v>4</v>
      </c>
      <c r="I1186">
        <v>0</v>
      </c>
      <c r="J1186">
        <v>2</v>
      </c>
      <c r="K1186">
        <v>18</v>
      </c>
      <c r="L1186">
        <v>13</v>
      </c>
      <c r="M1186">
        <v>16</v>
      </c>
      <c r="N1186">
        <v>0</v>
      </c>
      <c r="O1186">
        <v>55</v>
      </c>
      <c r="P1186">
        <v>2</v>
      </c>
      <c r="Q1186">
        <v>1</v>
      </c>
      <c r="R1186">
        <v>3</v>
      </c>
      <c r="S1186">
        <v>8</v>
      </c>
      <c r="T1186">
        <v>1</v>
      </c>
      <c r="U1186">
        <v>1</v>
      </c>
      <c r="V1186">
        <v>0.18571399999999999</v>
      </c>
      <c r="W1186">
        <v>9.8765400000000003E-2</v>
      </c>
      <c r="X1186">
        <v>0.33950599999999997</v>
      </c>
      <c r="Y1186">
        <v>0.29090899999999997</v>
      </c>
      <c r="Z1186">
        <v>0.27672999999999998</v>
      </c>
      <c r="AA1186">
        <v>0.25714300000000001</v>
      </c>
      <c r="AB1186">
        <v>0.246669</v>
      </c>
      <c r="AC1186">
        <v>0.53387200000000001</v>
      </c>
      <c r="AD1186">
        <v>7.1428599999999995E-2</v>
      </c>
      <c r="AE1186">
        <v>3.0432700000000001</v>
      </c>
      <c r="AF1186">
        <v>0.28571400000000002</v>
      </c>
      <c r="AH1186">
        <v>-0.51487300000000003</v>
      </c>
      <c r="AI1186">
        <v>10.0914</v>
      </c>
      <c r="AJ1186">
        <v>-9.6473700000000004</v>
      </c>
      <c r="AK1186">
        <v>55.714599999999997</v>
      </c>
      <c r="AL1186">
        <v>-0.51487300000000003</v>
      </c>
      <c r="AM1186">
        <v>-0.7</v>
      </c>
      <c r="AN1186">
        <v>-9.4026748538017202</v>
      </c>
      <c r="AO1186">
        <v>2.2761905789375301</v>
      </c>
      <c r="AP1186">
        <v>-0.16025500000000001</v>
      </c>
    </row>
    <row r="1187" spans="1:42" x14ac:dyDescent="0.45">
      <c r="A1187" t="s">
        <v>1399</v>
      </c>
      <c r="B1187" t="s">
        <v>153</v>
      </c>
      <c r="C1187">
        <v>84</v>
      </c>
      <c r="D1187">
        <v>361</v>
      </c>
      <c r="E1187">
        <v>336</v>
      </c>
      <c r="F1187">
        <v>78</v>
      </c>
      <c r="G1187">
        <v>54</v>
      </c>
      <c r="H1187">
        <v>14</v>
      </c>
      <c r="I1187">
        <v>2</v>
      </c>
      <c r="J1187">
        <v>8</v>
      </c>
      <c r="K1187">
        <v>38</v>
      </c>
      <c r="L1187">
        <v>45</v>
      </c>
      <c r="M1187">
        <v>16</v>
      </c>
      <c r="N1187">
        <v>0</v>
      </c>
      <c r="O1187">
        <v>103</v>
      </c>
      <c r="P1187">
        <v>7</v>
      </c>
      <c r="Q1187">
        <v>2</v>
      </c>
      <c r="R1187">
        <v>0</v>
      </c>
      <c r="S1187">
        <v>11</v>
      </c>
      <c r="T1187">
        <v>4</v>
      </c>
      <c r="U1187">
        <v>1</v>
      </c>
      <c r="V1187">
        <v>0.23214299999999999</v>
      </c>
      <c r="W1187">
        <v>4.4321300000000001E-2</v>
      </c>
      <c r="X1187">
        <v>0.28531899999999999</v>
      </c>
      <c r="Y1187">
        <v>0.15534000000000001</v>
      </c>
      <c r="Z1187">
        <v>0.27977800000000003</v>
      </c>
      <c r="AA1187">
        <v>0.35714299999999999</v>
      </c>
      <c r="AB1187">
        <v>0.27827299999999999</v>
      </c>
      <c r="AC1187">
        <v>0.63692099999999996</v>
      </c>
      <c r="AD1187">
        <v>0.125</v>
      </c>
      <c r="AE1187">
        <v>4.9106300000000003</v>
      </c>
      <c r="AF1187">
        <v>0.30836999999999998</v>
      </c>
      <c r="AH1187">
        <v>-0.21537300000000001</v>
      </c>
      <c r="AI1187">
        <v>31.962800000000001</v>
      </c>
      <c r="AJ1187">
        <v>-12.0229</v>
      </c>
      <c r="AK1187">
        <v>71.297300000000007</v>
      </c>
      <c r="AL1187">
        <v>-0.21537300000000001</v>
      </c>
      <c r="AM1187">
        <v>-2.2000000000000002</v>
      </c>
      <c r="AN1187">
        <v>-13.0519156306982</v>
      </c>
      <c r="AO1187">
        <v>-0.87357437610626198</v>
      </c>
      <c r="AP1187">
        <v>-0.16215099999999999</v>
      </c>
    </row>
    <row r="1188" spans="1:42" x14ac:dyDescent="0.45">
      <c r="A1188" t="s">
        <v>1400</v>
      </c>
      <c r="B1188" t="s">
        <v>149</v>
      </c>
      <c r="C1188">
        <v>116</v>
      </c>
      <c r="D1188">
        <v>467</v>
      </c>
      <c r="E1188">
        <v>429</v>
      </c>
      <c r="F1188">
        <v>102</v>
      </c>
      <c r="G1188">
        <v>78</v>
      </c>
      <c r="H1188">
        <v>16</v>
      </c>
      <c r="I1188">
        <v>4</v>
      </c>
      <c r="J1188">
        <v>4</v>
      </c>
      <c r="K1188">
        <v>45</v>
      </c>
      <c r="L1188">
        <v>46</v>
      </c>
      <c r="M1188">
        <v>31</v>
      </c>
      <c r="N1188">
        <v>0</v>
      </c>
      <c r="O1188">
        <v>96</v>
      </c>
      <c r="P1188">
        <v>4</v>
      </c>
      <c r="Q1188">
        <v>2</v>
      </c>
      <c r="R1188">
        <v>1</v>
      </c>
      <c r="S1188">
        <v>5</v>
      </c>
      <c r="T1188">
        <v>21</v>
      </c>
      <c r="U1188">
        <v>9</v>
      </c>
      <c r="V1188">
        <v>0.237762</v>
      </c>
      <c r="W1188">
        <v>6.6381200000000001E-2</v>
      </c>
      <c r="X1188">
        <v>0.205567</v>
      </c>
      <c r="Y1188">
        <v>0.32291700000000001</v>
      </c>
      <c r="Z1188">
        <v>0.293991</v>
      </c>
      <c r="AA1188">
        <v>0.32167800000000002</v>
      </c>
      <c r="AB1188">
        <v>0.27361999999999997</v>
      </c>
      <c r="AC1188">
        <v>0.61567000000000005</v>
      </c>
      <c r="AD1188">
        <v>8.3916099999999993E-2</v>
      </c>
      <c r="AE1188">
        <v>6.0265000000000004</v>
      </c>
      <c r="AF1188">
        <v>0.29607299999999998</v>
      </c>
      <c r="AH1188">
        <v>-0.46938099999999999</v>
      </c>
      <c r="AI1188">
        <v>39.543300000000002</v>
      </c>
      <c r="AJ1188">
        <v>-17.357900000000001</v>
      </c>
      <c r="AK1188">
        <v>71.991799999999998</v>
      </c>
      <c r="AL1188">
        <v>-0.46938099999999999</v>
      </c>
      <c r="AM1188">
        <v>3.8</v>
      </c>
      <c r="AN1188">
        <v>-16.141727417707401</v>
      </c>
      <c r="AO1188">
        <v>-1.3477075099945</v>
      </c>
      <c r="AP1188">
        <v>-0.16234100000000001</v>
      </c>
    </row>
    <row r="1189" spans="1:42" x14ac:dyDescent="0.45">
      <c r="A1189" t="s">
        <v>1401</v>
      </c>
      <c r="B1189" t="s">
        <v>76</v>
      </c>
      <c r="C1189">
        <v>90</v>
      </c>
      <c r="D1189">
        <v>378</v>
      </c>
      <c r="E1189">
        <v>346</v>
      </c>
      <c r="F1189">
        <v>74</v>
      </c>
      <c r="G1189">
        <v>42</v>
      </c>
      <c r="H1189">
        <v>18</v>
      </c>
      <c r="I1189">
        <v>1</v>
      </c>
      <c r="J1189">
        <v>13</v>
      </c>
      <c r="K1189">
        <v>46</v>
      </c>
      <c r="L1189">
        <v>46</v>
      </c>
      <c r="M1189">
        <v>28</v>
      </c>
      <c r="N1189">
        <v>0</v>
      </c>
      <c r="O1189">
        <v>137</v>
      </c>
      <c r="P1189">
        <v>2</v>
      </c>
      <c r="Q1189">
        <v>2</v>
      </c>
      <c r="R1189">
        <v>0</v>
      </c>
      <c r="S1189">
        <v>7</v>
      </c>
      <c r="T1189">
        <v>6</v>
      </c>
      <c r="U1189">
        <v>1</v>
      </c>
      <c r="V1189">
        <v>0.21387300000000001</v>
      </c>
      <c r="W1189">
        <v>7.4074100000000004E-2</v>
      </c>
      <c r="X1189">
        <v>0.36243399999999998</v>
      </c>
      <c r="Y1189">
        <v>0.20438000000000001</v>
      </c>
      <c r="Z1189">
        <v>0.27513199999999999</v>
      </c>
      <c r="AA1189">
        <v>0.38439299999999998</v>
      </c>
      <c r="AB1189">
        <v>0.28575</v>
      </c>
      <c r="AC1189">
        <v>0.65952500000000003</v>
      </c>
      <c r="AD1189">
        <v>0.17052</v>
      </c>
      <c r="AE1189">
        <v>5.0292899999999996</v>
      </c>
      <c r="AF1189">
        <v>0.30808099999999999</v>
      </c>
      <c r="AH1189">
        <v>0.22315299999999999</v>
      </c>
      <c r="AI1189">
        <v>35.815300000000001</v>
      </c>
      <c r="AJ1189">
        <v>-10.2418</v>
      </c>
      <c r="AK1189">
        <v>72.922499999999999</v>
      </c>
      <c r="AL1189">
        <v>0.22315299999999999</v>
      </c>
      <c r="AM1189">
        <v>4.5</v>
      </c>
      <c r="AN1189">
        <v>-12.040890738368001</v>
      </c>
      <c r="AO1189">
        <v>-2.4444446563720699</v>
      </c>
      <c r="AP1189">
        <v>-0.16420999999999999</v>
      </c>
    </row>
    <row r="1190" spans="1:42" x14ac:dyDescent="0.45">
      <c r="A1190" t="s">
        <v>1402</v>
      </c>
      <c r="B1190" t="s">
        <v>101</v>
      </c>
      <c r="C1190">
        <v>129</v>
      </c>
      <c r="D1190">
        <v>574</v>
      </c>
      <c r="E1190">
        <v>534</v>
      </c>
      <c r="F1190">
        <v>118</v>
      </c>
      <c r="G1190">
        <v>78</v>
      </c>
      <c r="H1190">
        <v>28</v>
      </c>
      <c r="I1190">
        <v>2</v>
      </c>
      <c r="J1190">
        <v>10</v>
      </c>
      <c r="K1190">
        <v>61</v>
      </c>
      <c r="L1190">
        <v>59</v>
      </c>
      <c r="M1190">
        <v>30</v>
      </c>
      <c r="N1190">
        <v>0</v>
      </c>
      <c r="O1190">
        <v>169</v>
      </c>
      <c r="P1190">
        <v>7</v>
      </c>
      <c r="Q1190">
        <v>3</v>
      </c>
      <c r="R1190">
        <v>0</v>
      </c>
      <c r="S1190">
        <v>12</v>
      </c>
      <c r="T1190">
        <v>5</v>
      </c>
      <c r="U1190">
        <v>2</v>
      </c>
      <c r="V1190">
        <v>0.220974</v>
      </c>
      <c r="W1190">
        <v>5.22648E-2</v>
      </c>
      <c r="X1190">
        <v>0.29442499999999999</v>
      </c>
      <c r="Y1190">
        <v>0.17751500000000001</v>
      </c>
      <c r="Z1190">
        <v>0.27003500000000003</v>
      </c>
      <c r="AA1190">
        <v>0.33707900000000002</v>
      </c>
      <c r="AB1190">
        <v>0.266204</v>
      </c>
      <c r="AC1190">
        <v>0.60711300000000001</v>
      </c>
      <c r="AD1190">
        <v>0.116105</v>
      </c>
      <c r="AE1190">
        <v>4.21699</v>
      </c>
      <c r="AF1190">
        <v>0.301676</v>
      </c>
      <c r="AH1190">
        <v>-0.73024500000000003</v>
      </c>
      <c r="AI1190">
        <v>45.068199999999997</v>
      </c>
      <c r="AJ1190">
        <v>-24.8704</v>
      </c>
      <c r="AK1190">
        <v>67.3429</v>
      </c>
      <c r="AL1190">
        <v>-0.73024500000000003</v>
      </c>
      <c r="AM1190">
        <v>-3.6</v>
      </c>
      <c r="AN1190">
        <v>-23.952695548534301</v>
      </c>
      <c r="AO1190">
        <v>2.7271604537963801</v>
      </c>
      <c r="AP1190">
        <v>-0.16644500000000001</v>
      </c>
    </row>
    <row r="1191" spans="1:42" x14ac:dyDescent="0.45">
      <c r="A1191" t="s">
        <v>1403</v>
      </c>
      <c r="B1191" t="s">
        <v>36</v>
      </c>
      <c r="C1191">
        <v>101</v>
      </c>
      <c r="D1191">
        <v>398</v>
      </c>
      <c r="E1191">
        <v>360</v>
      </c>
      <c r="F1191">
        <v>73</v>
      </c>
      <c r="G1191">
        <v>48</v>
      </c>
      <c r="H1191">
        <v>14</v>
      </c>
      <c r="I1191">
        <v>1</v>
      </c>
      <c r="J1191">
        <v>10</v>
      </c>
      <c r="K1191">
        <v>34</v>
      </c>
      <c r="L1191">
        <v>41</v>
      </c>
      <c r="M1191">
        <v>31</v>
      </c>
      <c r="N1191">
        <v>0</v>
      </c>
      <c r="O1191">
        <v>120</v>
      </c>
      <c r="P1191">
        <v>4</v>
      </c>
      <c r="Q1191">
        <v>3</v>
      </c>
      <c r="R1191">
        <v>0</v>
      </c>
      <c r="S1191">
        <v>5</v>
      </c>
      <c r="T1191">
        <v>1</v>
      </c>
      <c r="U1191">
        <v>1</v>
      </c>
      <c r="V1191">
        <v>0.20277800000000001</v>
      </c>
      <c r="W1191">
        <v>7.7889399999999998E-2</v>
      </c>
      <c r="X1191">
        <v>0.301508</v>
      </c>
      <c r="Y1191">
        <v>0.25833299999999998</v>
      </c>
      <c r="Z1191">
        <v>0.27135700000000001</v>
      </c>
      <c r="AA1191">
        <v>0.33055600000000002</v>
      </c>
      <c r="AB1191">
        <v>0.26598300000000002</v>
      </c>
      <c r="AC1191">
        <v>0.601912</v>
      </c>
      <c r="AD1191">
        <v>0.127778</v>
      </c>
      <c r="AE1191">
        <v>2.53938</v>
      </c>
      <c r="AF1191">
        <v>0.27038600000000002</v>
      </c>
      <c r="AH1191">
        <v>-0.86160300000000001</v>
      </c>
      <c r="AI1191">
        <v>31.176400000000001</v>
      </c>
      <c r="AJ1191">
        <v>-17.317599999999999</v>
      </c>
      <c r="AK1191">
        <v>67.513199999999998</v>
      </c>
      <c r="AL1191">
        <v>-0.86160300000000001</v>
      </c>
      <c r="AM1191">
        <v>-0.3</v>
      </c>
      <c r="AN1191">
        <v>-16.3541379570961</v>
      </c>
      <c r="AO1191">
        <v>1.1623750329017599</v>
      </c>
      <c r="AP1191">
        <v>-0.16691600000000001</v>
      </c>
    </row>
    <row r="1192" spans="1:42" x14ac:dyDescent="0.45">
      <c r="A1192" t="s">
        <v>1404</v>
      </c>
      <c r="B1192" t="s">
        <v>56</v>
      </c>
      <c r="C1192">
        <v>97</v>
      </c>
      <c r="D1192">
        <v>367</v>
      </c>
      <c r="E1192">
        <v>310</v>
      </c>
      <c r="F1192">
        <v>61</v>
      </c>
      <c r="G1192">
        <v>39</v>
      </c>
      <c r="H1192">
        <v>11</v>
      </c>
      <c r="I1192">
        <v>1</v>
      </c>
      <c r="J1192">
        <v>10</v>
      </c>
      <c r="K1192">
        <v>34</v>
      </c>
      <c r="L1192">
        <v>48</v>
      </c>
      <c r="M1192">
        <v>36</v>
      </c>
      <c r="N1192">
        <v>0</v>
      </c>
      <c r="O1192">
        <v>140</v>
      </c>
      <c r="P1192">
        <v>17</v>
      </c>
      <c r="Q1192">
        <v>2</v>
      </c>
      <c r="R1192">
        <v>2</v>
      </c>
      <c r="S1192">
        <v>4</v>
      </c>
      <c r="T1192">
        <v>1</v>
      </c>
      <c r="U1192">
        <v>1</v>
      </c>
      <c r="V1192">
        <v>0.196774</v>
      </c>
      <c r="W1192">
        <v>9.8092600000000002E-2</v>
      </c>
      <c r="X1192">
        <v>0.381471</v>
      </c>
      <c r="Y1192">
        <v>0.25714300000000001</v>
      </c>
      <c r="Z1192">
        <v>0.31232900000000002</v>
      </c>
      <c r="AA1192">
        <v>0.335484</v>
      </c>
      <c r="AB1192">
        <v>0.29343799999999998</v>
      </c>
      <c r="AC1192">
        <v>0.64781299999999997</v>
      </c>
      <c r="AD1192">
        <v>0.13871</v>
      </c>
      <c r="AE1192">
        <v>2.93892</v>
      </c>
      <c r="AF1192">
        <v>0.31481500000000001</v>
      </c>
      <c r="AH1192">
        <v>-0.93094900000000003</v>
      </c>
      <c r="AI1192">
        <v>37.116100000000003</v>
      </c>
      <c r="AJ1192">
        <v>-7.6007199999999999</v>
      </c>
      <c r="AK1192">
        <v>80.252099999999999</v>
      </c>
      <c r="AL1192">
        <v>-0.93094900000000003</v>
      </c>
      <c r="AM1192">
        <v>2.2000000000000002</v>
      </c>
      <c r="AN1192">
        <v>-9.6149455904960597</v>
      </c>
      <c r="AO1192">
        <v>-4.5423572063446001</v>
      </c>
      <c r="AP1192">
        <v>-0.16875499999999999</v>
      </c>
    </row>
    <row r="1193" spans="1:42" x14ac:dyDescent="0.45">
      <c r="A1193" t="s">
        <v>1405</v>
      </c>
      <c r="C1193">
        <v>57</v>
      </c>
      <c r="D1193">
        <v>214</v>
      </c>
      <c r="E1193">
        <v>187</v>
      </c>
      <c r="F1193">
        <v>32</v>
      </c>
      <c r="G1193">
        <v>23</v>
      </c>
      <c r="H1193">
        <v>6</v>
      </c>
      <c r="I1193">
        <v>0</v>
      </c>
      <c r="J1193">
        <v>3</v>
      </c>
      <c r="K1193">
        <v>18</v>
      </c>
      <c r="L1193">
        <v>18</v>
      </c>
      <c r="M1193">
        <v>21</v>
      </c>
      <c r="N1193">
        <v>0</v>
      </c>
      <c r="O1193">
        <v>85</v>
      </c>
      <c r="P1193">
        <v>5</v>
      </c>
      <c r="Q1193">
        <v>1</v>
      </c>
      <c r="R1193">
        <v>0</v>
      </c>
      <c r="S1193">
        <v>2</v>
      </c>
      <c r="T1193">
        <v>1</v>
      </c>
      <c r="U1193">
        <v>1</v>
      </c>
      <c r="V1193">
        <v>0.171123</v>
      </c>
      <c r="W1193">
        <v>9.8130800000000004E-2</v>
      </c>
      <c r="X1193">
        <v>0.39719599999999999</v>
      </c>
      <c r="Y1193">
        <v>0.247059</v>
      </c>
      <c r="Z1193">
        <v>0.27102799999999999</v>
      </c>
      <c r="AA1193">
        <v>0.25133699999999998</v>
      </c>
      <c r="AB1193">
        <v>0.24307100000000001</v>
      </c>
      <c r="AC1193">
        <v>0.52236499999999997</v>
      </c>
      <c r="AD1193">
        <v>8.0213900000000005E-2</v>
      </c>
      <c r="AE1193">
        <v>2.3131400000000002</v>
      </c>
      <c r="AF1193">
        <v>0.28999999999999998</v>
      </c>
      <c r="AH1193">
        <v>-0.59962899999999997</v>
      </c>
      <c r="AI1193">
        <v>12.6911</v>
      </c>
      <c r="AJ1193">
        <v>-13.383599999999999</v>
      </c>
      <c r="AK1193">
        <v>51.632300000000001</v>
      </c>
      <c r="AL1193">
        <v>-0.59962899999999997</v>
      </c>
      <c r="AM1193">
        <v>0.1</v>
      </c>
      <c r="AN1193">
        <v>-13.0019080042839</v>
      </c>
      <c r="AO1193">
        <v>4.0315109267830804</v>
      </c>
      <c r="AP1193">
        <v>-0.16971900000000001</v>
      </c>
    </row>
    <row r="1194" spans="1:42" x14ac:dyDescent="0.45">
      <c r="A1194" t="s">
        <v>1406</v>
      </c>
      <c r="B1194" t="s">
        <v>38</v>
      </c>
      <c r="C1194">
        <v>119</v>
      </c>
      <c r="D1194">
        <v>543</v>
      </c>
      <c r="E1194">
        <v>492</v>
      </c>
      <c r="F1194">
        <v>107</v>
      </c>
      <c r="G1194">
        <v>70</v>
      </c>
      <c r="H1194">
        <v>28</v>
      </c>
      <c r="I1194">
        <v>2</v>
      </c>
      <c r="J1194">
        <v>7</v>
      </c>
      <c r="K1194">
        <v>56</v>
      </c>
      <c r="L1194">
        <v>52</v>
      </c>
      <c r="M1194">
        <v>36</v>
      </c>
      <c r="N1194">
        <v>1</v>
      </c>
      <c r="O1194">
        <v>135</v>
      </c>
      <c r="P1194">
        <v>9</v>
      </c>
      <c r="Q1194">
        <v>3</v>
      </c>
      <c r="R1194">
        <v>3</v>
      </c>
      <c r="S1194">
        <v>6</v>
      </c>
      <c r="T1194">
        <v>13</v>
      </c>
      <c r="U1194">
        <v>8</v>
      </c>
      <c r="V1194">
        <v>0.21748000000000001</v>
      </c>
      <c r="W1194">
        <v>6.6298300000000004E-2</v>
      </c>
      <c r="X1194">
        <v>0.24861900000000001</v>
      </c>
      <c r="Y1194">
        <v>0.26666699999999999</v>
      </c>
      <c r="Z1194">
        <v>0.28148099999999998</v>
      </c>
      <c r="AA1194">
        <v>0.32520300000000002</v>
      </c>
      <c r="AB1194">
        <v>0.26838600000000001</v>
      </c>
      <c r="AC1194">
        <v>0.60668500000000003</v>
      </c>
      <c r="AD1194">
        <v>0.107724</v>
      </c>
      <c r="AE1194">
        <v>4.8410000000000002</v>
      </c>
      <c r="AF1194">
        <v>0.28328599999999998</v>
      </c>
      <c r="AH1194">
        <v>-1.6550100000000001</v>
      </c>
      <c r="AI1194">
        <v>43.618200000000002</v>
      </c>
      <c r="AJ1194">
        <v>-22.543199999999999</v>
      </c>
      <c r="AK1194">
        <v>64.527299999999997</v>
      </c>
      <c r="AL1194">
        <v>-1.6550100000000001</v>
      </c>
      <c r="AM1194">
        <v>3.3</v>
      </c>
      <c r="AN1194">
        <v>-25.517316937446498</v>
      </c>
      <c r="AO1194">
        <v>5.2951499223709098</v>
      </c>
      <c r="AP1194">
        <v>-0.171712</v>
      </c>
    </row>
    <row r="1195" spans="1:42" x14ac:dyDescent="0.45">
      <c r="A1195" t="s">
        <v>1407</v>
      </c>
      <c r="C1195">
        <v>113</v>
      </c>
      <c r="D1195">
        <v>398</v>
      </c>
      <c r="E1195">
        <v>364</v>
      </c>
      <c r="F1195">
        <v>87</v>
      </c>
      <c r="G1195">
        <v>64</v>
      </c>
      <c r="H1195">
        <v>15</v>
      </c>
      <c r="I1195">
        <v>2</v>
      </c>
      <c r="J1195">
        <v>6</v>
      </c>
      <c r="K1195">
        <v>47</v>
      </c>
      <c r="L1195">
        <v>37</v>
      </c>
      <c r="M1195">
        <v>28</v>
      </c>
      <c r="N1195">
        <v>0</v>
      </c>
      <c r="O1195">
        <v>86</v>
      </c>
      <c r="P1195">
        <v>1</v>
      </c>
      <c r="Q1195">
        <v>3</v>
      </c>
      <c r="R1195">
        <v>2</v>
      </c>
      <c r="S1195">
        <v>7</v>
      </c>
      <c r="T1195">
        <v>14</v>
      </c>
      <c r="U1195">
        <v>3</v>
      </c>
      <c r="V1195">
        <v>0.239011</v>
      </c>
      <c r="W1195">
        <v>7.0351800000000006E-2</v>
      </c>
      <c r="X1195">
        <v>0.21607999999999999</v>
      </c>
      <c r="Y1195">
        <v>0.32558100000000001</v>
      </c>
      <c r="Z1195">
        <v>0.29292899999999999</v>
      </c>
      <c r="AA1195">
        <v>0.34065899999999999</v>
      </c>
      <c r="AB1195">
        <v>0.27907199999999999</v>
      </c>
      <c r="AC1195">
        <v>0.63358899999999996</v>
      </c>
      <c r="AD1195">
        <v>0.101648</v>
      </c>
      <c r="AE1195">
        <v>5.95512</v>
      </c>
      <c r="AF1195">
        <v>0.294545</v>
      </c>
      <c r="AH1195">
        <v>0.81718900000000005</v>
      </c>
      <c r="AI1195">
        <v>35.502699999999997</v>
      </c>
      <c r="AJ1195">
        <v>-12.991300000000001</v>
      </c>
      <c r="AK1195">
        <v>79.054199999999994</v>
      </c>
      <c r="AL1195">
        <v>0.81718900000000005</v>
      </c>
      <c r="AM1195">
        <v>-1.7</v>
      </c>
      <c r="AN1195">
        <v>-9.1715725064277596</v>
      </c>
      <c r="AO1195">
        <v>-6.0871250629425004</v>
      </c>
      <c r="AP1195">
        <v>-0.173591</v>
      </c>
    </row>
    <row r="1196" spans="1:42" x14ac:dyDescent="0.45">
      <c r="A1196" t="s">
        <v>1408</v>
      </c>
      <c r="C1196">
        <v>92</v>
      </c>
      <c r="D1196">
        <v>375</v>
      </c>
      <c r="E1196">
        <v>335</v>
      </c>
      <c r="F1196">
        <v>86</v>
      </c>
      <c r="G1196">
        <v>64</v>
      </c>
      <c r="H1196">
        <v>15</v>
      </c>
      <c r="I1196">
        <v>1</v>
      </c>
      <c r="J1196">
        <v>6</v>
      </c>
      <c r="K1196">
        <v>42</v>
      </c>
      <c r="L1196">
        <v>40</v>
      </c>
      <c r="M1196">
        <v>34</v>
      </c>
      <c r="N1196">
        <v>0</v>
      </c>
      <c r="O1196">
        <v>75</v>
      </c>
      <c r="P1196">
        <v>3</v>
      </c>
      <c r="Q1196">
        <v>3</v>
      </c>
      <c r="R1196">
        <v>0</v>
      </c>
      <c r="S1196">
        <v>8</v>
      </c>
      <c r="T1196">
        <v>1</v>
      </c>
      <c r="U1196">
        <v>1</v>
      </c>
      <c r="V1196">
        <v>0.256716</v>
      </c>
      <c r="W1196">
        <v>9.0666700000000003E-2</v>
      </c>
      <c r="X1196">
        <v>0.2</v>
      </c>
      <c r="Y1196">
        <v>0.45333299999999999</v>
      </c>
      <c r="Z1196">
        <v>0.32800000000000001</v>
      </c>
      <c r="AA1196">
        <v>0.36119400000000002</v>
      </c>
      <c r="AB1196">
        <v>0.30552200000000002</v>
      </c>
      <c r="AC1196">
        <v>0.68919399999999997</v>
      </c>
      <c r="AD1196">
        <v>0.104478</v>
      </c>
      <c r="AE1196">
        <v>2.8637899999999998</v>
      </c>
      <c r="AF1196">
        <v>0.31128400000000001</v>
      </c>
      <c r="AH1196">
        <v>-1.0003</v>
      </c>
      <c r="AI1196">
        <v>41.688899999999997</v>
      </c>
      <c r="AJ1196">
        <v>-4.0026999999999999</v>
      </c>
      <c r="AK1196">
        <v>92.329300000000003</v>
      </c>
      <c r="AL1196">
        <v>-1.0003</v>
      </c>
      <c r="AM1196">
        <v>-3.1</v>
      </c>
      <c r="AN1196">
        <v>-4.563849568367</v>
      </c>
      <c r="AO1196">
        <v>-9.9893298149108798</v>
      </c>
      <c r="AP1196">
        <v>-0.177179</v>
      </c>
    </row>
    <row r="1197" spans="1:42" x14ac:dyDescent="0.45">
      <c r="A1197" t="s">
        <v>1409</v>
      </c>
      <c r="B1197" t="s">
        <v>196</v>
      </c>
      <c r="C1197">
        <v>73</v>
      </c>
      <c r="D1197">
        <v>317</v>
      </c>
      <c r="E1197">
        <v>284</v>
      </c>
      <c r="F1197">
        <v>55</v>
      </c>
      <c r="G1197">
        <v>43</v>
      </c>
      <c r="H1197">
        <v>10</v>
      </c>
      <c r="I1197">
        <v>2</v>
      </c>
      <c r="J1197">
        <v>0</v>
      </c>
      <c r="K1197">
        <v>31</v>
      </c>
      <c r="L1197">
        <v>20</v>
      </c>
      <c r="M1197">
        <v>25</v>
      </c>
      <c r="N1197">
        <v>0</v>
      </c>
      <c r="O1197">
        <v>98</v>
      </c>
      <c r="P1197">
        <v>3</v>
      </c>
      <c r="Q1197">
        <v>1</v>
      </c>
      <c r="R1197">
        <v>4</v>
      </c>
      <c r="S1197">
        <v>5</v>
      </c>
      <c r="T1197">
        <v>7</v>
      </c>
      <c r="U1197">
        <v>2</v>
      </c>
      <c r="V1197">
        <v>0.193662</v>
      </c>
      <c r="W1197">
        <v>7.8864400000000001E-2</v>
      </c>
      <c r="X1197">
        <v>0.30914799999999998</v>
      </c>
      <c r="Y1197">
        <v>0.255102</v>
      </c>
      <c r="Z1197">
        <v>0.26517600000000002</v>
      </c>
      <c r="AA1197">
        <v>0.24295800000000001</v>
      </c>
      <c r="AB1197">
        <v>0.233546</v>
      </c>
      <c r="AC1197">
        <v>0.50813299999999995</v>
      </c>
      <c r="AD1197">
        <v>4.9295800000000001E-2</v>
      </c>
      <c r="AE1197">
        <v>5.97654</v>
      </c>
      <c r="AF1197">
        <v>0.29411799999999999</v>
      </c>
      <c r="AH1197">
        <v>8.7801600000000004E-3</v>
      </c>
      <c r="AI1197">
        <v>16.291799999999999</v>
      </c>
      <c r="AJ1197">
        <v>-22.332799999999999</v>
      </c>
      <c r="AK1197">
        <v>47.561900000000001</v>
      </c>
      <c r="AL1197">
        <v>8.7801600000000004E-3</v>
      </c>
      <c r="AM1197">
        <v>6.2</v>
      </c>
      <c r="AN1197">
        <v>-19.9089082125574</v>
      </c>
      <c r="AO1197">
        <v>7.3647558689117396</v>
      </c>
      <c r="AP1197">
        <v>-0.17723800000000001</v>
      </c>
    </row>
    <row r="1198" spans="1:42" x14ac:dyDescent="0.45">
      <c r="A1198" t="s">
        <v>1410</v>
      </c>
      <c r="B1198" t="s">
        <v>149</v>
      </c>
      <c r="C1198">
        <v>114</v>
      </c>
      <c r="D1198">
        <v>485</v>
      </c>
      <c r="E1198">
        <v>446</v>
      </c>
      <c r="F1198">
        <v>108</v>
      </c>
      <c r="G1198">
        <v>74</v>
      </c>
      <c r="H1198">
        <v>22</v>
      </c>
      <c r="I1198">
        <v>1</v>
      </c>
      <c r="J1198">
        <v>11</v>
      </c>
      <c r="K1198">
        <v>53</v>
      </c>
      <c r="L1198">
        <v>48</v>
      </c>
      <c r="M1198">
        <v>36</v>
      </c>
      <c r="N1198">
        <v>0</v>
      </c>
      <c r="O1198">
        <v>134</v>
      </c>
      <c r="P1198">
        <v>2</v>
      </c>
      <c r="Q1198">
        <v>1</v>
      </c>
      <c r="R1198">
        <v>0</v>
      </c>
      <c r="S1198">
        <v>10</v>
      </c>
      <c r="T1198">
        <v>3</v>
      </c>
      <c r="U1198">
        <v>2</v>
      </c>
      <c r="V1198">
        <v>0.24215200000000001</v>
      </c>
      <c r="W1198">
        <v>7.4226799999999996E-2</v>
      </c>
      <c r="X1198">
        <v>0.27628900000000001</v>
      </c>
      <c r="Y1198">
        <v>0.26865699999999998</v>
      </c>
      <c r="Z1198">
        <v>0.30103099999999999</v>
      </c>
      <c r="AA1198">
        <v>0.36995499999999998</v>
      </c>
      <c r="AB1198">
        <v>0.29441000000000001</v>
      </c>
      <c r="AC1198">
        <v>0.67098599999999997</v>
      </c>
      <c r="AD1198">
        <v>0.127803</v>
      </c>
      <c r="AE1198">
        <v>3.1550699999999998</v>
      </c>
      <c r="AF1198">
        <v>0.32119199999999998</v>
      </c>
      <c r="AH1198">
        <v>-1.1071299999999999</v>
      </c>
      <c r="AI1198">
        <v>49.441600000000001</v>
      </c>
      <c r="AJ1198">
        <v>-9.6528200000000002</v>
      </c>
      <c r="AK1198">
        <v>81.106700000000004</v>
      </c>
      <c r="AL1198">
        <v>-1.1071299999999999</v>
      </c>
      <c r="AM1198">
        <v>-0.5</v>
      </c>
      <c r="AN1198">
        <v>-12.459031939506501</v>
      </c>
      <c r="AO1198">
        <v>-5.8461198806762598</v>
      </c>
      <c r="AP1198">
        <v>-0.17760100000000001</v>
      </c>
    </row>
    <row r="1199" spans="1:42" x14ac:dyDescent="0.45">
      <c r="A1199" t="s">
        <v>1411</v>
      </c>
      <c r="B1199" t="s">
        <v>58</v>
      </c>
      <c r="C1199">
        <v>95</v>
      </c>
      <c r="D1199">
        <v>361</v>
      </c>
      <c r="E1199">
        <v>331</v>
      </c>
      <c r="F1199">
        <v>66</v>
      </c>
      <c r="G1199">
        <v>41</v>
      </c>
      <c r="H1199">
        <v>16</v>
      </c>
      <c r="I1199">
        <v>2</v>
      </c>
      <c r="J1199">
        <v>7</v>
      </c>
      <c r="K1199">
        <v>34</v>
      </c>
      <c r="L1199">
        <v>37</v>
      </c>
      <c r="M1199">
        <v>25</v>
      </c>
      <c r="N1199">
        <v>0</v>
      </c>
      <c r="O1199">
        <v>119</v>
      </c>
      <c r="P1199">
        <v>4</v>
      </c>
      <c r="Q1199">
        <v>1</v>
      </c>
      <c r="R1199">
        <v>0</v>
      </c>
      <c r="S1199">
        <v>5</v>
      </c>
      <c r="T1199">
        <v>3</v>
      </c>
      <c r="U1199">
        <v>3</v>
      </c>
      <c r="V1199">
        <v>0.19939599999999999</v>
      </c>
      <c r="W1199">
        <v>6.9252099999999997E-2</v>
      </c>
      <c r="X1199">
        <v>0.32963999999999999</v>
      </c>
      <c r="Y1199">
        <v>0.21008399999999999</v>
      </c>
      <c r="Z1199">
        <v>0.263158</v>
      </c>
      <c r="AA1199">
        <v>0.32326300000000002</v>
      </c>
      <c r="AB1199">
        <v>0.25914700000000002</v>
      </c>
      <c r="AC1199">
        <v>0.58642099999999997</v>
      </c>
      <c r="AD1199">
        <v>0.123867</v>
      </c>
      <c r="AE1199">
        <v>4.0634600000000001</v>
      </c>
      <c r="AF1199">
        <v>0.286408</v>
      </c>
      <c r="AH1199">
        <v>-1.2055899999999999</v>
      </c>
      <c r="AI1199">
        <v>26.2287</v>
      </c>
      <c r="AJ1199">
        <v>-17.757100000000001</v>
      </c>
      <c r="AK1199">
        <v>62.063600000000001</v>
      </c>
      <c r="AL1199">
        <v>-1.2055899999999999</v>
      </c>
      <c r="AM1199">
        <v>7.5</v>
      </c>
      <c r="AN1199">
        <v>-17.615111947059599</v>
      </c>
      <c r="AO1199">
        <v>3.5207231044769198</v>
      </c>
      <c r="AP1199">
        <v>-0.18280199999999999</v>
      </c>
    </row>
    <row r="1200" spans="1:42" x14ac:dyDescent="0.45">
      <c r="A1200" t="s">
        <v>1412</v>
      </c>
      <c r="B1200" t="s">
        <v>74</v>
      </c>
      <c r="C1200">
        <v>92</v>
      </c>
      <c r="D1200">
        <v>366</v>
      </c>
      <c r="E1200">
        <v>334</v>
      </c>
      <c r="F1200">
        <v>67</v>
      </c>
      <c r="G1200">
        <v>48</v>
      </c>
      <c r="H1200">
        <v>10</v>
      </c>
      <c r="I1200">
        <v>2</v>
      </c>
      <c r="J1200">
        <v>7</v>
      </c>
      <c r="K1200">
        <v>40</v>
      </c>
      <c r="L1200">
        <v>36</v>
      </c>
      <c r="M1200">
        <v>21</v>
      </c>
      <c r="N1200">
        <v>0</v>
      </c>
      <c r="O1200">
        <v>122</v>
      </c>
      <c r="P1200">
        <v>4</v>
      </c>
      <c r="Q1200">
        <v>4</v>
      </c>
      <c r="R1200">
        <v>3</v>
      </c>
      <c r="S1200">
        <v>5</v>
      </c>
      <c r="T1200">
        <v>8</v>
      </c>
      <c r="U1200">
        <v>3</v>
      </c>
      <c r="V1200">
        <v>0.200599</v>
      </c>
      <c r="W1200">
        <v>5.7376999999999997E-2</v>
      </c>
      <c r="X1200">
        <v>0.33333299999999999</v>
      </c>
      <c r="Y1200">
        <v>0.17213100000000001</v>
      </c>
      <c r="Z1200">
        <v>0.253444</v>
      </c>
      <c r="AA1200">
        <v>0.30538900000000002</v>
      </c>
      <c r="AB1200">
        <v>0.24651200000000001</v>
      </c>
      <c r="AC1200">
        <v>0.55883300000000002</v>
      </c>
      <c r="AD1200">
        <v>0.10478999999999999</v>
      </c>
      <c r="AE1200">
        <v>5.8160100000000003</v>
      </c>
      <c r="AF1200">
        <v>0.28708099999999998</v>
      </c>
      <c r="AH1200">
        <v>-0.22870799999999999</v>
      </c>
      <c r="AI1200">
        <v>22.751200000000001</v>
      </c>
      <c r="AJ1200">
        <v>-21.843800000000002</v>
      </c>
      <c r="AK1200">
        <v>45.280999999999999</v>
      </c>
      <c r="AL1200">
        <v>-0.22870799999999999</v>
      </c>
      <c r="AM1200">
        <v>6.7</v>
      </c>
      <c r="AN1200">
        <v>-25.039344653487198</v>
      </c>
      <c r="AO1200">
        <v>10.734391212463301</v>
      </c>
      <c r="AP1200">
        <v>-0.183003</v>
      </c>
    </row>
    <row r="1201" spans="1:42" x14ac:dyDescent="0.45">
      <c r="A1201" t="s">
        <v>1413</v>
      </c>
      <c r="B1201" t="s">
        <v>36</v>
      </c>
      <c r="C1201">
        <v>141</v>
      </c>
      <c r="D1201">
        <v>587</v>
      </c>
      <c r="E1201">
        <v>534</v>
      </c>
      <c r="F1201">
        <v>116</v>
      </c>
      <c r="G1201">
        <v>69</v>
      </c>
      <c r="H1201">
        <v>26</v>
      </c>
      <c r="I1201">
        <v>1</v>
      </c>
      <c r="J1201">
        <v>20</v>
      </c>
      <c r="K1201">
        <v>69</v>
      </c>
      <c r="L1201">
        <v>77</v>
      </c>
      <c r="M1201">
        <v>39</v>
      </c>
      <c r="N1201">
        <v>1</v>
      </c>
      <c r="O1201">
        <v>169</v>
      </c>
      <c r="P1201">
        <v>11</v>
      </c>
      <c r="Q1201">
        <v>3</v>
      </c>
      <c r="R1201">
        <v>0</v>
      </c>
      <c r="S1201">
        <v>10</v>
      </c>
      <c r="T1201">
        <v>1</v>
      </c>
      <c r="U1201">
        <v>2</v>
      </c>
      <c r="V1201">
        <v>0.217228</v>
      </c>
      <c r="W1201">
        <v>6.6439499999999999E-2</v>
      </c>
      <c r="X1201">
        <v>0.28790500000000002</v>
      </c>
      <c r="Y1201">
        <v>0.230769</v>
      </c>
      <c r="Z1201">
        <v>0.28279399999999999</v>
      </c>
      <c r="AA1201">
        <v>0.38202199999999997</v>
      </c>
      <c r="AB1201">
        <v>0.28893200000000002</v>
      </c>
      <c r="AC1201">
        <v>0.66481599999999996</v>
      </c>
      <c r="AD1201">
        <v>0.164794</v>
      </c>
      <c r="AE1201">
        <v>2.7387600000000001</v>
      </c>
      <c r="AF1201">
        <v>0.275862</v>
      </c>
      <c r="AH1201">
        <v>-1.5533600000000001</v>
      </c>
      <c r="AI1201">
        <v>57.168900000000001</v>
      </c>
      <c r="AJ1201">
        <v>-14.3536</v>
      </c>
      <c r="AK1201">
        <v>83.419399999999996</v>
      </c>
      <c r="AL1201">
        <v>-1.5533600000000001</v>
      </c>
      <c r="AM1201">
        <v>-2.1</v>
      </c>
      <c r="AN1201">
        <v>-13.2152860164642</v>
      </c>
      <c r="AO1201">
        <v>-8.5704584121704102</v>
      </c>
      <c r="AP1201">
        <v>-0.184336</v>
      </c>
    </row>
    <row r="1202" spans="1:42" x14ac:dyDescent="0.45">
      <c r="A1202" t="s">
        <v>1414</v>
      </c>
      <c r="C1202">
        <v>102</v>
      </c>
      <c r="D1202">
        <v>430</v>
      </c>
      <c r="E1202">
        <v>386</v>
      </c>
      <c r="F1202">
        <v>75</v>
      </c>
      <c r="G1202">
        <v>54</v>
      </c>
      <c r="H1202">
        <v>11</v>
      </c>
      <c r="I1202">
        <v>2</v>
      </c>
      <c r="J1202">
        <v>8</v>
      </c>
      <c r="K1202">
        <v>41</v>
      </c>
      <c r="L1202">
        <v>43</v>
      </c>
      <c r="M1202">
        <v>33</v>
      </c>
      <c r="N1202">
        <v>1</v>
      </c>
      <c r="O1202">
        <v>165</v>
      </c>
      <c r="P1202">
        <v>10</v>
      </c>
      <c r="Q1202">
        <v>1</v>
      </c>
      <c r="R1202">
        <v>0</v>
      </c>
      <c r="S1202">
        <v>8</v>
      </c>
      <c r="T1202">
        <v>6</v>
      </c>
      <c r="U1202">
        <v>3</v>
      </c>
      <c r="V1202">
        <v>0.194301</v>
      </c>
      <c r="W1202">
        <v>7.6744199999999999E-2</v>
      </c>
      <c r="X1202">
        <v>0.38372099999999998</v>
      </c>
      <c r="Y1202">
        <v>0.2</v>
      </c>
      <c r="Z1202">
        <v>0.27441900000000002</v>
      </c>
      <c r="AA1202">
        <v>0.29533700000000002</v>
      </c>
      <c r="AB1202">
        <v>0.256498</v>
      </c>
      <c r="AC1202">
        <v>0.56975500000000001</v>
      </c>
      <c r="AD1202">
        <v>0.101036</v>
      </c>
      <c r="AE1202">
        <v>4.7434500000000002</v>
      </c>
      <c r="AF1202">
        <v>0.31308399999999997</v>
      </c>
      <c r="AH1202">
        <v>-0.80592600000000003</v>
      </c>
      <c r="AI1202">
        <v>30.2959</v>
      </c>
      <c r="AJ1202">
        <v>-22.097100000000001</v>
      </c>
      <c r="AK1202">
        <v>60.124499999999998</v>
      </c>
      <c r="AL1202">
        <v>-0.80592600000000003</v>
      </c>
      <c r="AM1202">
        <v>3.3</v>
      </c>
      <c r="AN1202">
        <v>-21.3509775400161</v>
      </c>
      <c r="AO1202">
        <v>4.8799529075622496</v>
      </c>
      <c r="AP1202">
        <v>-0.18610199999999999</v>
      </c>
    </row>
    <row r="1203" spans="1:42" x14ac:dyDescent="0.45">
      <c r="A1203" t="s">
        <v>1415</v>
      </c>
      <c r="B1203" t="s">
        <v>215</v>
      </c>
      <c r="C1203">
        <v>55</v>
      </c>
      <c r="D1203">
        <v>203</v>
      </c>
      <c r="E1203">
        <v>190</v>
      </c>
      <c r="F1203">
        <v>44</v>
      </c>
      <c r="G1203">
        <v>31</v>
      </c>
      <c r="H1203">
        <v>10</v>
      </c>
      <c r="I1203">
        <v>1</v>
      </c>
      <c r="J1203">
        <v>2</v>
      </c>
      <c r="K1203">
        <v>17</v>
      </c>
      <c r="L1203">
        <v>21</v>
      </c>
      <c r="M1203">
        <v>9</v>
      </c>
      <c r="N1203">
        <v>0</v>
      </c>
      <c r="O1203">
        <v>54</v>
      </c>
      <c r="P1203">
        <v>2</v>
      </c>
      <c r="Q1203">
        <v>1</v>
      </c>
      <c r="R1203">
        <v>1</v>
      </c>
      <c r="S1203">
        <v>5</v>
      </c>
      <c r="T1203">
        <v>0</v>
      </c>
      <c r="U1203">
        <v>1</v>
      </c>
      <c r="V1203">
        <v>0.23157900000000001</v>
      </c>
      <c r="W1203">
        <v>4.4334999999999999E-2</v>
      </c>
      <c r="X1203">
        <v>0.26601000000000002</v>
      </c>
      <c r="Y1203">
        <v>0.16666700000000001</v>
      </c>
      <c r="Z1203">
        <v>0.27227699999999999</v>
      </c>
      <c r="AA1203">
        <v>0.32631599999999999</v>
      </c>
      <c r="AB1203">
        <v>0.26281399999999999</v>
      </c>
      <c r="AC1203">
        <v>0.59859300000000004</v>
      </c>
      <c r="AD1203">
        <v>9.4736799999999996E-2</v>
      </c>
      <c r="AE1203">
        <v>2.77793</v>
      </c>
      <c r="AF1203">
        <v>0.31111100000000003</v>
      </c>
      <c r="AH1203">
        <v>-0.74569300000000005</v>
      </c>
      <c r="AI1203">
        <v>15.3673</v>
      </c>
      <c r="AJ1203">
        <v>-9.3671000000000006</v>
      </c>
      <c r="AK1203">
        <v>62.283900000000003</v>
      </c>
      <c r="AL1203">
        <v>-0.74569300000000005</v>
      </c>
      <c r="AM1203">
        <v>-2.2999999999999998</v>
      </c>
      <c r="AN1203">
        <v>-10.2307729721069</v>
      </c>
      <c r="AO1203">
        <v>1.4294238090515099</v>
      </c>
      <c r="AP1203">
        <v>-0.187975</v>
      </c>
    </row>
    <row r="1204" spans="1:42" x14ac:dyDescent="0.45">
      <c r="A1204" t="s">
        <v>1416</v>
      </c>
      <c r="B1204" t="s">
        <v>34</v>
      </c>
      <c r="C1204">
        <v>40</v>
      </c>
      <c r="D1204">
        <v>149</v>
      </c>
      <c r="E1204">
        <v>130</v>
      </c>
      <c r="F1204">
        <v>23</v>
      </c>
      <c r="G1204">
        <v>16</v>
      </c>
      <c r="H1204">
        <v>4</v>
      </c>
      <c r="I1204">
        <v>1</v>
      </c>
      <c r="J1204">
        <v>2</v>
      </c>
      <c r="K1204">
        <v>14</v>
      </c>
      <c r="L1204">
        <v>11</v>
      </c>
      <c r="M1204">
        <v>15</v>
      </c>
      <c r="N1204">
        <v>0</v>
      </c>
      <c r="O1204">
        <v>55</v>
      </c>
      <c r="P1204">
        <v>3</v>
      </c>
      <c r="Q1204">
        <v>1</v>
      </c>
      <c r="R1204">
        <v>0</v>
      </c>
      <c r="S1204">
        <v>4</v>
      </c>
      <c r="T1204">
        <v>1</v>
      </c>
      <c r="U1204">
        <v>1</v>
      </c>
      <c r="V1204">
        <v>0.176923</v>
      </c>
      <c r="W1204">
        <v>0.100671</v>
      </c>
      <c r="X1204">
        <v>0.36912800000000001</v>
      </c>
      <c r="Y1204">
        <v>0.272727</v>
      </c>
      <c r="Z1204">
        <v>0.27516800000000002</v>
      </c>
      <c r="AA1204">
        <v>0.269231</v>
      </c>
      <c r="AB1204">
        <v>0.25026300000000001</v>
      </c>
      <c r="AC1204">
        <v>0.54439899999999997</v>
      </c>
      <c r="AD1204">
        <v>9.2307700000000006E-2</v>
      </c>
      <c r="AE1204">
        <v>4.4493999999999998</v>
      </c>
      <c r="AF1204">
        <v>0.28378399999999998</v>
      </c>
      <c r="AH1204">
        <v>-0.48405199999999998</v>
      </c>
      <c r="AI1204">
        <v>9.7263300000000008</v>
      </c>
      <c r="AJ1204">
        <v>-8.4284499999999998</v>
      </c>
      <c r="AK1204">
        <v>56.809699999999999</v>
      </c>
      <c r="AL1204">
        <v>-0.48405199999999998</v>
      </c>
      <c r="AM1204">
        <v>-1.5</v>
      </c>
      <c r="AN1204">
        <v>-8.1949601769447291</v>
      </c>
      <c r="AO1204">
        <v>1.2373604774475</v>
      </c>
      <c r="AP1204">
        <v>-0.18915299999999999</v>
      </c>
    </row>
    <row r="1205" spans="1:42" x14ac:dyDescent="0.45">
      <c r="A1205" t="s">
        <v>1417</v>
      </c>
      <c r="B1205" t="s">
        <v>23</v>
      </c>
      <c r="C1205">
        <v>118</v>
      </c>
      <c r="D1205">
        <v>531</v>
      </c>
      <c r="E1205">
        <v>479</v>
      </c>
      <c r="F1205">
        <v>99</v>
      </c>
      <c r="G1205">
        <v>70</v>
      </c>
      <c r="H1205">
        <v>20</v>
      </c>
      <c r="I1205">
        <v>5</v>
      </c>
      <c r="J1205">
        <v>4</v>
      </c>
      <c r="K1205">
        <v>61</v>
      </c>
      <c r="L1205">
        <v>46</v>
      </c>
      <c r="M1205">
        <v>41</v>
      </c>
      <c r="N1205">
        <v>0</v>
      </c>
      <c r="O1205">
        <v>163</v>
      </c>
      <c r="P1205">
        <v>7</v>
      </c>
      <c r="Q1205">
        <v>2</v>
      </c>
      <c r="R1205">
        <v>2</v>
      </c>
      <c r="S1205">
        <v>8</v>
      </c>
      <c r="T1205">
        <v>15</v>
      </c>
      <c r="U1205">
        <v>3</v>
      </c>
      <c r="V1205">
        <v>0.206681</v>
      </c>
      <c r="W1205">
        <v>7.7212799999999998E-2</v>
      </c>
      <c r="X1205">
        <v>0.30696800000000002</v>
      </c>
      <c r="Y1205">
        <v>0.25153399999999998</v>
      </c>
      <c r="Z1205">
        <v>0.27788299999999999</v>
      </c>
      <c r="AA1205">
        <v>0.29436299999999999</v>
      </c>
      <c r="AB1205">
        <v>0.25733</v>
      </c>
      <c r="AC1205">
        <v>0.57224600000000003</v>
      </c>
      <c r="AD1205">
        <v>8.7682700000000002E-2</v>
      </c>
      <c r="AE1205">
        <v>7.0811599999999997</v>
      </c>
      <c r="AF1205">
        <v>0.30254799999999998</v>
      </c>
      <c r="AH1205">
        <v>0.82456099999999999</v>
      </c>
      <c r="AI1205">
        <v>37.778700000000001</v>
      </c>
      <c r="AJ1205">
        <v>-26.9206</v>
      </c>
      <c r="AK1205">
        <v>56.231299999999997</v>
      </c>
      <c r="AL1205">
        <v>0.82456099999999999</v>
      </c>
      <c r="AM1205">
        <v>6</v>
      </c>
      <c r="AN1205">
        <v>-27.9677322506904</v>
      </c>
      <c r="AO1205">
        <v>7.9510581493377597</v>
      </c>
      <c r="AP1205">
        <v>-0.19198899999999999</v>
      </c>
    </row>
    <row r="1206" spans="1:42" x14ac:dyDescent="0.45">
      <c r="A1206" t="s">
        <v>1418</v>
      </c>
      <c r="B1206" t="s">
        <v>67</v>
      </c>
      <c r="C1206">
        <v>98</v>
      </c>
      <c r="D1206">
        <v>392</v>
      </c>
      <c r="E1206">
        <v>343</v>
      </c>
      <c r="F1206">
        <v>69</v>
      </c>
      <c r="G1206">
        <v>39</v>
      </c>
      <c r="H1206">
        <v>15</v>
      </c>
      <c r="I1206">
        <v>2</v>
      </c>
      <c r="J1206">
        <v>13</v>
      </c>
      <c r="K1206">
        <v>41</v>
      </c>
      <c r="L1206">
        <v>46</v>
      </c>
      <c r="M1206">
        <v>40</v>
      </c>
      <c r="N1206">
        <v>0</v>
      </c>
      <c r="O1206">
        <v>147</v>
      </c>
      <c r="P1206">
        <v>4</v>
      </c>
      <c r="Q1206">
        <v>5</v>
      </c>
      <c r="R1206">
        <v>0</v>
      </c>
      <c r="S1206">
        <v>5</v>
      </c>
      <c r="T1206">
        <v>1</v>
      </c>
      <c r="U1206">
        <v>1</v>
      </c>
      <c r="V1206">
        <v>0.20116600000000001</v>
      </c>
      <c r="W1206">
        <v>0.10204100000000001</v>
      </c>
      <c r="X1206">
        <v>0.375</v>
      </c>
      <c r="Y1206">
        <v>0.27210899999999999</v>
      </c>
      <c r="Z1206">
        <v>0.28826499999999999</v>
      </c>
      <c r="AA1206">
        <v>0.37026199999999998</v>
      </c>
      <c r="AB1206">
        <v>0.28828199999999998</v>
      </c>
      <c r="AC1206">
        <v>0.658528</v>
      </c>
      <c r="AD1206">
        <v>0.169096</v>
      </c>
      <c r="AE1206">
        <v>3.51769</v>
      </c>
      <c r="AF1206">
        <v>0.29787200000000003</v>
      </c>
      <c r="AH1206">
        <v>-0.86160300000000001</v>
      </c>
      <c r="AI1206">
        <v>37.965899999999998</v>
      </c>
      <c r="AJ1206">
        <v>-9.7969799999999996</v>
      </c>
      <c r="AK1206">
        <v>82.154300000000006</v>
      </c>
      <c r="AL1206">
        <v>-0.86160300000000001</v>
      </c>
      <c r="AM1206">
        <v>1.2</v>
      </c>
      <c r="AN1206">
        <v>-9.2436872124671901</v>
      </c>
      <c r="AO1206">
        <v>-6.0016462802886901</v>
      </c>
      <c r="AP1206">
        <v>-0.192579</v>
      </c>
    </row>
    <row r="1207" spans="1:42" x14ac:dyDescent="0.45">
      <c r="A1207" t="s">
        <v>1419</v>
      </c>
      <c r="B1207" t="s">
        <v>58</v>
      </c>
      <c r="C1207">
        <v>79</v>
      </c>
      <c r="D1207">
        <v>332</v>
      </c>
      <c r="E1207">
        <v>301</v>
      </c>
      <c r="F1207">
        <v>67</v>
      </c>
      <c r="G1207">
        <v>46</v>
      </c>
      <c r="H1207">
        <v>11</v>
      </c>
      <c r="I1207">
        <v>1</v>
      </c>
      <c r="J1207">
        <v>9</v>
      </c>
      <c r="K1207">
        <v>32</v>
      </c>
      <c r="L1207">
        <v>40</v>
      </c>
      <c r="M1207">
        <v>23</v>
      </c>
      <c r="N1207">
        <v>1</v>
      </c>
      <c r="O1207">
        <v>96</v>
      </c>
      <c r="P1207">
        <v>6</v>
      </c>
      <c r="Q1207">
        <v>2</v>
      </c>
      <c r="R1207">
        <v>0</v>
      </c>
      <c r="S1207">
        <v>4</v>
      </c>
      <c r="T1207">
        <v>1</v>
      </c>
      <c r="U1207">
        <v>1</v>
      </c>
      <c r="V1207">
        <v>0.22259100000000001</v>
      </c>
      <c r="W1207">
        <v>6.9277099999999994E-2</v>
      </c>
      <c r="X1207">
        <v>0.289157</v>
      </c>
      <c r="Y1207">
        <v>0.23958299999999999</v>
      </c>
      <c r="Z1207">
        <v>0.289157</v>
      </c>
      <c r="AA1207">
        <v>0.35548200000000002</v>
      </c>
      <c r="AB1207">
        <v>0.28262700000000002</v>
      </c>
      <c r="AC1207">
        <v>0.64463800000000004</v>
      </c>
      <c r="AD1207">
        <v>0.13289000000000001</v>
      </c>
      <c r="AE1207">
        <v>2.7722000000000002</v>
      </c>
      <c r="AF1207">
        <v>0.29292899999999999</v>
      </c>
      <c r="AH1207">
        <v>-0.79225699999999999</v>
      </c>
      <c r="AI1207">
        <v>30.595800000000001</v>
      </c>
      <c r="AJ1207">
        <v>-9.8565100000000001</v>
      </c>
      <c r="AK1207">
        <v>78.338200000000001</v>
      </c>
      <c r="AL1207">
        <v>-0.79225699999999999</v>
      </c>
      <c r="AM1207">
        <v>2.2999999999999998</v>
      </c>
      <c r="AN1207">
        <v>-9.4094437360763497</v>
      </c>
      <c r="AO1207">
        <v>-3.7993533611297599</v>
      </c>
      <c r="AP1207">
        <v>-0.19271199999999999</v>
      </c>
    </row>
    <row r="1208" spans="1:42" x14ac:dyDescent="0.45">
      <c r="A1208" t="s">
        <v>1420</v>
      </c>
      <c r="B1208" t="s">
        <v>44</v>
      </c>
      <c r="C1208">
        <v>106</v>
      </c>
      <c r="D1208">
        <v>405</v>
      </c>
      <c r="E1208">
        <v>364</v>
      </c>
      <c r="F1208">
        <v>78</v>
      </c>
      <c r="G1208">
        <v>57</v>
      </c>
      <c r="H1208">
        <v>13</v>
      </c>
      <c r="I1208">
        <v>2</v>
      </c>
      <c r="J1208">
        <v>6</v>
      </c>
      <c r="K1208">
        <v>36</v>
      </c>
      <c r="L1208">
        <v>36</v>
      </c>
      <c r="M1208">
        <v>31</v>
      </c>
      <c r="N1208">
        <v>0</v>
      </c>
      <c r="O1208">
        <v>99</v>
      </c>
      <c r="P1208">
        <v>2</v>
      </c>
      <c r="Q1208">
        <v>3</v>
      </c>
      <c r="R1208">
        <v>5</v>
      </c>
      <c r="S1208">
        <v>4</v>
      </c>
      <c r="T1208">
        <v>7</v>
      </c>
      <c r="U1208">
        <v>3</v>
      </c>
      <c r="V1208">
        <v>0.214286</v>
      </c>
      <c r="W1208">
        <v>7.6543200000000006E-2</v>
      </c>
      <c r="X1208">
        <v>0.24444399999999999</v>
      </c>
      <c r="Y1208">
        <v>0.31313099999999999</v>
      </c>
      <c r="Z1208">
        <v>0.27750000000000002</v>
      </c>
      <c r="AA1208">
        <v>0.31043999999999999</v>
      </c>
      <c r="AB1208">
        <v>0.261652</v>
      </c>
      <c r="AC1208">
        <v>0.58794000000000002</v>
      </c>
      <c r="AD1208">
        <v>9.6153799999999998E-2</v>
      </c>
      <c r="AE1208">
        <v>4.4638299999999997</v>
      </c>
      <c r="AF1208">
        <v>0.27480900000000003</v>
      </c>
      <c r="AH1208">
        <v>-0.55969500000000005</v>
      </c>
      <c r="AI1208">
        <v>30.267900000000001</v>
      </c>
      <c r="AJ1208">
        <v>-19.078900000000001</v>
      </c>
      <c r="AK1208">
        <v>59.986699999999999</v>
      </c>
      <c r="AL1208">
        <v>-0.55969500000000005</v>
      </c>
      <c r="AM1208">
        <v>2.8</v>
      </c>
      <c r="AN1208">
        <v>-19.977149009704501</v>
      </c>
      <c r="AO1208">
        <v>4.2880952358245796</v>
      </c>
      <c r="AP1208">
        <v>-0.192797</v>
      </c>
    </row>
    <row r="1209" spans="1:42" x14ac:dyDescent="0.45">
      <c r="A1209" t="s">
        <v>1421</v>
      </c>
      <c r="B1209" t="s">
        <v>28</v>
      </c>
      <c r="C1209">
        <v>123</v>
      </c>
      <c r="D1209">
        <v>535</v>
      </c>
      <c r="E1209">
        <v>483</v>
      </c>
      <c r="F1209">
        <v>96</v>
      </c>
      <c r="G1209">
        <v>71</v>
      </c>
      <c r="H1209">
        <v>16</v>
      </c>
      <c r="I1209">
        <v>4</v>
      </c>
      <c r="J1209">
        <v>5</v>
      </c>
      <c r="K1209">
        <v>59</v>
      </c>
      <c r="L1209">
        <v>46</v>
      </c>
      <c r="M1209">
        <v>45</v>
      </c>
      <c r="N1209">
        <v>0</v>
      </c>
      <c r="O1209">
        <v>143</v>
      </c>
      <c r="P1209">
        <v>3</v>
      </c>
      <c r="Q1209">
        <v>3</v>
      </c>
      <c r="R1209">
        <v>1</v>
      </c>
      <c r="S1209">
        <v>9</v>
      </c>
      <c r="T1209">
        <v>8</v>
      </c>
      <c r="U1209">
        <v>3</v>
      </c>
      <c r="V1209">
        <v>0.19875799999999999</v>
      </c>
      <c r="W1209">
        <v>8.4112199999999998E-2</v>
      </c>
      <c r="X1209">
        <v>0.26729000000000003</v>
      </c>
      <c r="Y1209">
        <v>0.31468499999999999</v>
      </c>
      <c r="Z1209">
        <v>0.26966299999999999</v>
      </c>
      <c r="AA1209">
        <v>0.279503</v>
      </c>
      <c r="AB1209">
        <v>0.24784600000000001</v>
      </c>
      <c r="AC1209">
        <v>0.54916600000000004</v>
      </c>
      <c r="AD1209">
        <v>8.0745300000000006E-2</v>
      </c>
      <c r="AE1209">
        <v>5.5521000000000003</v>
      </c>
      <c r="AF1209">
        <v>0.269231</v>
      </c>
      <c r="AH1209">
        <v>-0.583144</v>
      </c>
      <c r="AI1209">
        <v>33.849400000000003</v>
      </c>
      <c r="AJ1209">
        <v>-31.337199999999999</v>
      </c>
      <c r="AK1209">
        <v>53.664099999999998</v>
      </c>
      <c r="AL1209">
        <v>-0.583144</v>
      </c>
      <c r="AM1209">
        <v>5.2</v>
      </c>
      <c r="AN1209">
        <v>-31.293867707252499</v>
      </c>
      <c r="AO1209">
        <v>11.097266197204499</v>
      </c>
      <c r="AP1209">
        <v>-0.19634099999999999</v>
      </c>
    </row>
    <row r="1210" spans="1:42" x14ac:dyDescent="0.45">
      <c r="A1210" t="s">
        <v>1422</v>
      </c>
      <c r="C1210">
        <v>79</v>
      </c>
      <c r="D1210">
        <v>307</v>
      </c>
      <c r="E1210">
        <v>281</v>
      </c>
      <c r="F1210">
        <v>61</v>
      </c>
      <c r="G1210">
        <v>39</v>
      </c>
      <c r="H1210">
        <v>14</v>
      </c>
      <c r="I1210">
        <v>1</v>
      </c>
      <c r="J1210">
        <v>7</v>
      </c>
      <c r="K1210">
        <v>33</v>
      </c>
      <c r="L1210">
        <v>33</v>
      </c>
      <c r="M1210">
        <v>20</v>
      </c>
      <c r="N1210">
        <v>0</v>
      </c>
      <c r="O1210">
        <v>77</v>
      </c>
      <c r="P1210">
        <v>4</v>
      </c>
      <c r="Q1210">
        <v>2</v>
      </c>
      <c r="R1210">
        <v>0</v>
      </c>
      <c r="S1210">
        <v>7</v>
      </c>
      <c r="T1210">
        <v>1</v>
      </c>
      <c r="U1210">
        <v>1</v>
      </c>
      <c r="V1210">
        <v>0.217082</v>
      </c>
      <c r="W1210">
        <v>6.5146599999999999E-2</v>
      </c>
      <c r="X1210">
        <v>0.25081399999999998</v>
      </c>
      <c r="Y1210">
        <v>0.25974000000000003</v>
      </c>
      <c r="Z1210">
        <v>0.27687299999999998</v>
      </c>
      <c r="AA1210">
        <v>0.34875400000000001</v>
      </c>
      <c r="AB1210">
        <v>0.27443400000000001</v>
      </c>
      <c r="AC1210">
        <v>0.62562700000000004</v>
      </c>
      <c r="AD1210">
        <v>0.13167300000000001</v>
      </c>
      <c r="AE1210">
        <v>3.2493300000000001</v>
      </c>
      <c r="AF1210">
        <v>0.27135700000000001</v>
      </c>
      <c r="AH1210">
        <v>-0.70750100000000005</v>
      </c>
      <c r="AI1210">
        <v>26.2028</v>
      </c>
      <c r="AJ1210">
        <v>-11.2034</v>
      </c>
      <c r="AK1210">
        <v>68.846100000000007</v>
      </c>
      <c r="AL1210">
        <v>-0.70750100000000005</v>
      </c>
      <c r="AM1210">
        <v>5.4</v>
      </c>
      <c r="AN1210">
        <v>-12.1674674749374</v>
      </c>
      <c r="AO1210">
        <v>-0.24006462097167899</v>
      </c>
      <c r="AP1210">
        <v>-0.19748399999999999</v>
      </c>
    </row>
    <row r="1211" spans="1:42" x14ac:dyDescent="0.45">
      <c r="A1211" t="s">
        <v>1423</v>
      </c>
      <c r="B1211" t="s">
        <v>42</v>
      </c>
      <c r="C1211">
        <v>113</v>
      </c>
      <c r="D1211">
        <v>486</v>
      </c>
      <c r="E1211">
        <v>446</v>
      </c>
      <c r="F1211">
        <v>96</v>
      </c>
      <c r="G1211">
        <v>62</v>
      </c>
      <c r="H1211">
        <v>19</v>
      </c>
      <c r="I1211">
        <v>3</v>
      </c>
      <c r="J1211">
        <v>12</v>
      </c>
      <c r="K1211">
        <v>56</v>
      </c>
      <c r="L1211">
        <v>56</v>
      </c>
      <c r="M1211">
        <v>32</v>
      </c>
      <c r="N1211">
        <v>1</v>
      </c>
      <c r="O1211">
        <v>150</v>
      </c>
      <c r="P1211">
        <v>5</v>
      </c>
      <c r="Q1211">
        <v>2</v>
      </c>
      <c r="R1211">
        <v>1</v>
      </c>
      <c r="S1211">
        <v>12</v>
      </c>
      <c r="T1211">
        <v>16</v>
      </c>
      <c r="U1211">
        <v>7</v>
      </c>
      <c r="V1211">
        <v>0.21524699999999999</v>
      </c>
      <c r="W1211">
        <v>6.5843600000000002E-2</v>
      </c>
      <c r="X1211">
        <v>0.30864200000000003</v>
      </c>
      <c r="Y1211">
        <v>0.21333299999999999</v>
      </c>
      <c r="Z1211">
        <v>0.274227</v>
      </c>
      <c r="AA1211">
        <v>0.352018</v>
      </c>
      <c r="AB1211">
        <v>0.27336300000000002</v>
      </c>
      <c r="AC1211">
        <v>0.62624500000000005</v>
      </c>
      <c r="AD1211">
        <v>0.136771</v>
      </c>
      <c r="AE1211">
        <v>6.2264699999999999</v>
      </c>
      <c r="AF1211">
        <v>0.29370600000000002</v>
      </c>
      <c r="AH1211">
        <v>-0.50964799999999999</v>
      </c>
      <c r="AI1211">
        <v>41.048200000000001</v>
      </c>
      <c r="AJ1211">
        <v>-18.167999999999999</v>
      </c>
      <c r="AK1211">
        <v>71.373800000000003</v>
      </c>
      <c r="AL1211">
        <v>-0.50964799999999999</v>
      </c>
      <c r="AM1211">
        <v>-3.1</v>
      </c>
      <c r="AN1211">
        <v>-17.179505407810201</v>
      </c>
      <c r="AO1211">
        <v>-1.31428563594818</v>
      </c>
      <c r="AP1211">
        <v>-0.19814300000000001</v>
      </c>
    </row>
    <row r="1212" spans="1:42" x14ac:dyDescent="0.45">
      <c r="A1212" t="s">
        <v>1424</v>
      </c>
      <c r="B1212" t="s">
        <v>28</v>
      </c>
      <c r="C1212">
        <v>97</v>
      </c>
      <c r="D1212">
        <v>431</v>
      </c>
      <c r="E1212">
        <v>387</v>
      </c>
      <c r="F1212">
        <v>78</v>
      </c>
      <c r="G1212">
        <v>46</v>
      </c>
      <c r="H1212">
        <v>16</v>
      </c>
      <c r="I1212">
        <v>0</v>
      </c>
      <c r="J1212">
        <v>16</v>
      </c>
      <c r="K1212">
        <v>50</v>
      </c>
      <c r="L1212">
        <v>57</v>
      </c>
      <c r="M1212">
        <v>32</v>
      </c>
      <c r="N1212">
        <v>1</v>
      </c>
      <c r="O1212">
        <v>145</v>
      </c>
      <c r="P1212">
        <v>10</v>
      </c>
      <c r="Q1212">
        <v>2</v>
      </c>
      <c r="R1212">
        <v>0</v>
      </c>
      <c r="S1212">
        <v>13</v>
      </c>
      <c r="T1212">
        <v>0</v>
      </c>
      <c r="U1212">
        <v>1</v>
      </c>
      <c r="V1212">
        <v>0.20155000000000001</v>
      </c>
      <c r="W1212">
        <v>7.4245900000000004E-2</v>
      </c>
      <c r="X1212">
        <v>0.33642699999999998</v>
      </c>
      <c r="Y1212">
        <v>0.22069</v>
      </c>
      <c r="Z1212">
        <v>0.278422</v>
      </c>
      <c r="AA1212">
        <v>0.366925</v>
      </c>
      <c r="AB1212">
        <v>0.28231499999999998</v>
      </c>
      <c r="AC1212">
        <v>0.645347</v>
      </c>
      <c r="AD1212">
        <v>0.16537499999999999</v>
      </c>
      <c r="AE1212">
        <v>2.0400200000000002</v>
      </c>
      <c r="AF1212">
        <v>0.27193000000000001</v>
      </c>
      <c r="AH1212">
        <v>-1.0924199999999999</v>
      </c>
      <c r="AI1212">
        <v>39.607399999999998</v>
      </c>
      <c r="AJ1212">
        <v>-12.907500000000001</v>
      </c>
      <c r="AK1212">
        <v>76.7714</v>
      </c>
      <c r="AL1212">
        <v>-1.0924199999999999</v>
      </c>
      <c r="AM1212">
        <v>-11.1</v>
      </c>
      <c r="AN1212">
        <v>-13.495187163352901</v>
      </c>
      <c r="AO1212">
        <v>-3.1818637847900302</v>
      </c>
      <c r="AP1212">
        <v>-0.198711</v>
      </c>
    </row>
    <row r="1213" spans="1:42" x14ac:dyDescent="0.45">
      <c r="A1213" t="s">
        <v>1425</v>
      </c>
      <c r="C1213">
        <v>71</v>
      </c>
      <c r="D1213">
        <v>228</v>
      </c>
      <c r="E1213">
        <v>212</v>
      </c>
      <c r="F1213">
        <v>48</v>
      </c>
      <c r="G1213">
        <v>34</v>
      </c>
      <c r="H1213">
        <v>10</v>
      </c>
      <c r="I1213">
        <v>1</v>
      </c>
      <c r="J1213">
        <v>3</v>
      </c>
      <c r="K1213">
        <v>24</v>
      </c>
      <c r="L1213">
        <v>23</v>
      </c>
      <c r="M1213">
        <v>8</v>
      </c>
      <c r="N1213">
        <v>0</v>
      </c>
      <c r="O1213">
        <v>41</v>
      </c>
      <c r="P1213">
        <v>6</v>
      </c>
      <c r="Q1213">
        <v>1</v>
      </c>
      <c r="R1213">
        <v>1</v>
      </c>
      <c r="S1213">
        <v>7</v>
      </c>
      <c r="T1213">
        <v>2</v>
      </c>
      <c r="U1213">
        <v>1</v>
      </c>
      <c r="V1213">
        <v>0.22641500000000001</v>
      </c>
      <c r="W1213">
        <v>3.5087699999999999E-2</v>
      </c>
      <c r="X1213">
        <v>0.17982500000000001</v>
      </c>
      <c r="Y1213">
        <v>0.19512199999999999</v>
      </c>
      <c r="Z1213">
        <v>0.27312799999999998</v>
      </c>
      <c r="AA1213">
        <v>0.32547199999999998</v>
      </c>
      <c r="AB1213">
        <v>0.26408900000000002</v>
      </c>
      <c r="AC1213">
        <v>0.59859899999999999</v>
      </c>
      <c r="AD1213">
        <v>9.9056599999999995E-2</v>
      </c>
      <c r="AE1213">
        <v>4.5797699999999999</v>
      </c>
      <c r="AF1213">
        <v>0.26627200000000001</v>
      </c>
      <c r="AH1213">
        <v>-0.39192399999999999</v>
      </c>
      <c r="AI1213">
        <v>17.501300000000001</v>
      </c>
      <c r="AJ1213">
        <v>-10.279199999999999</v>
      </c>
      <c r="AK1213">
        <v>66.732299999999995</v>
      </c>
      <c r="AL1213">
        <v>-0.39192399999999999</v>
      </c>
      <c r="AM1213">
        <v>4.2</v>
      </c>
      <c r="AN1213">
        <v>-9.7886515259742701</v>
      </c>
      <c r="AO1213">
        <v>1.1287212371826101E-2</v>
      </c>
      <c r="AP1213">
        <v>-0.20036499999999999</v>
      </c>
    </row>
    <row r="1214" spans="1:42" x14ac:dyDescent="0.45">
      <c r="A1214" t="s">
        <v>1426</v>
      </c>
      <c r="C1214">
        <v>96</v>
      </c>
      <c r="D1214">
        <v>338</v>
      </c>
      <c r="E1214">
        <v>313</v>
      </c>
      <c r="F1214">
        <v>70</v>
      </c>
      <c r="G1214">
        <v>44</v>
      </c>
      <c r="H1214">
        <v>14</v>
      </c>
      <c r="I1214">
        <v>2</v>
      </c>
      <c r="J1214">
        <v>10</v>
      </c>
      <c r="K1214">
        <v>36</v>
      </c>
      <c r="L1214">
        <v>39</v>
      </c>
      <c r="M1214">
        <v>19</v>
      </c>
      <c r="N1214">
        <v>1</v>
      </c>
      <c r="O1214">
        <v>104</v>
      </c>
      <c r="P1214">
        <v>3</v>
      </c>
      <c r="Q1214">
        <v>2</v>
      </c>
      <c r="R1214">
        <v>1</v>
      </c>
      <c r="S1214">
        <v>7</v>
      </c>
      <c r="T1214">
        <v>3</v>
      </c>
      <c r="U1214">
        <v>1</v>
      </c>
      <c r="V1214">
        <v>0.22364200000000001</v>
      </c>
      <c r="W1214">
        <v>5.6212999999999999E-2</v>
      </c>
      <c r="X1214">
        <v>0.30769200000000002</v>
      </c>
      <c r="Y1214">
        <v>0.18269199999999999</v>
      </c>
      <c r="Z1214">
        <v>0.27299699999999999</v>
      </c>
      <c r="AA1214">
        <v>0.37699700000000003</v>
      </c>
      <c r="AB1214">
        <v>0.28014099999999997</v>
      </c>
      <c r="AC1214">
        <v>0.64999399999999996</v>
      </c>
      <c r="AD1214">
        <v>0.15335499999999999</v>
      </c>
      <c r="AE1214">
        <v>4.5340400000000001</v>
      </c>
      <c r="AF1214">
        <v>0.29850700000000002</v>
      </c>
      <c r="AH1214">
        <v>-0.322911</v>
      </c>
      <c r="AI1214">
        <v>30.450600000000001</v>
      </c>
      <c r="AJ1214">
        <v>-10.732699999999999</v>
      </c>
      <c r="AK1214">
        <v>74.217799999999997</v>
      </c>
      <c r="AL1214">
        <v>-0.322911</v>
      </c>
      <c r="AM1214">
        <v>1</v>
      </c>
      <c r="AN1214">
        <v>-10.764579594135199</v>
      </c>
      <c r="AO1214">
        <v>-2.7257494926452601</v>
      </c>
      <c r="AP1214">
        <v>-0.200465</v>
      </c>
    </row>
    <row r="1215" spans="1:42" x14ac:dyDescent="0.45">
      <c r="A1215" t="s">
        <v>1427</v>
      </c>
      <c r="B1215" t="s">
        <v>23</v>
      </c>
      <c r="C1215">
        <v>106</v>
      </c>
      <c r="D1215">
        <v>418</v>
      </c>
      <c r="E1215">
        <v>368</v>
      </c>
      <c r="F1215">
        <v>73</v>
      </c>
      <c r="G1215">
        <v>54</v>
      </c>
      <c r="H1215">
        <v>10</v>
      </c>
      <c r="I1215">
        <v>3</v>
      </c>
      <c r="J1215">
        <v>6</v>
      </c>
      <c r="K1215">
        <v>51</v>
      </c>
      <c r="L1215">
        <v>40</v>
      </c>
      <c r="M1215">
        <v>39</v>
      </c>
      <c r="N1215">
        <v>0</v>
      </c>
      <c r="O1215">
        <v>156</v>
      </c>
      <c r="P1215">
        <v>8</v>
      </c>
      <c r="Q1215">
        <v>2</v>
      </c>
      <c r="R1215">
        <v>1</v>
      </c>
      <c r="S1215">
        <v>4</v>
      </c>
      <c r="T1215">
        <v>18</v>
      </c>
      <c r="U1215">
        <v>5</v>
      </c>
      <c r="V1215">
        <v>0.19836999999999999</v>
      </c>
      <c r="W1215">
        <v>9.3301400000000007E-2</v>
      </c>
      <c r="X1215">
        <v>0.37320599999999998</v>
      </c>
      <c r="Y1215">
        <v>0.25</v>
      </c>
      <c r="Z1215">
        <v>0.28777000000000003</v>
      </c>
      <c r="AA1215">
        <v>0.29076099999999999</v>
      </c>
      <c r="AB1215">
        <v>0.26324700000000001</v>
      </c>
      <c r="AC1215">
        <v>0.57853100000000002</v>
      </c>
      <c r="AD1215">
        <v>9.2391299999999996E-2</v>
      </c>
      <c r="AE1215">
        <v>7.1577599999999997</v>
      </c>
      <c r="AF1215">
        <v>0.32211499999999998</v>
      </c>
      <c r="AH1215">
        <v>0.71139200000000002</v>
      </c>
      <c r="AI1215">
        <v>31.793199999999999</v>
      </c>
      <c r="AJ1215">
        <v>-19.137599999999999</v>
      </c>
      <c r="AK1215">
        <v>60.198</v>
      </c>
      <c r="AL1215">
        <v>0.71139200000000002</v>
      </c>
      <c r="AM1215">
        <v>2.1</v>
      </c>
      <c r="AN1215">
        <v>-19.899615347385399</v>
      </c>
      <c r="AO1215">
        <v>3.6358611583709699</v>
      </c>
      <c r="AP1215">
        <v>-0.20166400000000001</v>
      </c>
    </row>
    <row r="1216" spans="1:42" x14ac:dyDescent="0.45">
      <c r="A1216" t="s">
        <v>1428</v>
      </c>
      <c r="B1216" t="s">
        <v>149</v>
      </c>
      <c r="C1216">
        <v>93</v>
      </c>
      <c r="D1216">
        <v>367</v>
      </c>
      <c r="E1216">
        <v>338</v>
      </c>
      <c r="F1216">
        <v>75</v>
      </c>
      <c r="G1216">
        <v>53</v>
      </c>
      <c r="H1216">
        <v>12</v>
      </c>
      <c r="I1216">
        <v>5</v>
      </c>
      <c r="J1216">
        <v>5</v>
      </c>
      <c r="K1216">
        <v>47</v>
      </c>
      <c r="L1216">
        <v>36</v>
      </c>
      <c r="M1216">
        <v>19</v>
      </c>
      <c r="N1216">
        <v>0</v>
      </c>
      <c r="O1216">
        <v>82</v>
      </c>
      <c r="P1216">
        <v>8</v>
      </c>
      <c r="Q1216">
        <v>2</v>
      </c>
      <c r="R1216">
        <v>0</v>
      </c>
      <c r="S1216">
        <v>6</v>
      </c>
      <c r="T1216">
        <v>15</v>
      </c>
      <c r="U1216">
        <v>1</v>
      </c>
      <c r="V1216">
        <v>0.22189300000000001</v>
      </c>
      <c r="W1216">
        <v>5.17711E-2</v>
      </c>
      <c r="X1216">
        <v>0.22343299999999999</v>
      </c>
      <c r="Y1216">
        <v>0.231707</v>
      </c>
      <c r="Z1216">
        <v>0.27792899999999998</v>
      </c>
      <c r="AA1216">
        <v>0.33136100000000002</v>
      </c>
      <c r="AB1216">
        <v>0.26865</v>
      </c>
      <c r="AC1216">
        <v>0.60929</v>
      </c>
      <c r="AD1216">
        <v>0.10946699999999999</v>
      </c>
      <c r="AE1216">
        <v>8.4083299999999994</v>
      </c>
      <c r="AF1216">
        <v>0.27667999999999998</v>
      </c>
      <c r="AH1216">
        <v>1.9615100000000001</v>
      </c>
      <c r="AI1216">
        <v>29.561</v>
      </c>
      <c r="AJ1216">
        <v>-15.155799999999999</v>
      </c>
      <c r="AK1216">
        <v>63.837600000000002</v>
      </c>
      <c r="AL1216">
        <v>1.9615100000000001</v>
      </c>
      <c r="AM1216">
        <v>-1.4</v>
      </c>
      <c r="AN1216">
        <v>-14.4800162315368</v>
      </c>
      <c r="AO1216">
        <v>-5.1528453826904297E-2</v>
      </c>
      <c r="AP1216">
        <v>-0.20220099999999999</v>
      </c>
    </row>
    <row r="1217" spans="1:42" x14ac:dyDescent="0.45">
      <c r="A1217" t="s">
        <v>1429</v>
      </c>
      <c r="C1217">
        <v>105</v>
      </c>
      <c r="D1217">
        <v>422</v>
      </c>
      <c r="E1217">
        <v>397</v>
      </c>
      <c r="F1217">
        <v>99</v>
      </c>
      <c r="G1217">
        <v>66</v>
      </c>
      <c r="H1217">
        <v>22</v>
      </c>
      <c r="I1217">
        <v>3</v>
      </c>
      <c r="J1217">
        <v>8</v>
      </c>
      <c r="K1217">
        <v>44</v>
      </c>
      <c r="L1217">
        <v>46</v>
      </c>
      <c r="M1217">
        <v>19</v>
      </c>
      <c r="N1217">
        <v>1</v>
      </c>
      <c r="O1217">
        <v>95</v>
      </c>
      <c r="P1217">
        <v>3</v>
      </c>
      <c r="Q1217">
        <v>3</v>
      </c>
      <c r="R1217">
        <v>0</v>
      </c>
      <c r="S1217">
        <v>10</v>
      </c>
      <c r="T1217">
        <v>4</v>
      </c>
      <c r="U1217">
        <v>2</v>
      </c>
      <c r="V1217">
        <v>0.24937000000000001</v>
      </c>
      <c r="W1217">
        <v>4.50237E-2</v>
      </c>
      <c r="X1217">
        <v>0.22511800000000001</v>
      </c>
      <c r="Y1217">
        <v>0.2</v>
      </c>
      <c r="Z1217">
        <v>0.28672999999999998</v>
      </c>
      <c r="AA1217">
        <v>0.380353</v>
      </c>
      <c r="AB1217">
        <v>0.28753899999999999</v>
      </c>
      <c r="AC1217">
        <v>0.66708199999999995</v>
      </c>
      <c r="AD1217">
        <v>0.13098199999999999</v>
      </c>
      <c r="AE1217">
        <v>4.4160899999999996</v>
      </c>
      <c r="AF1217">
        <v>0.30639699999999997</v>
      </c>
      <c r="AH1217">
        <v>-0.71450199999999997</v>
      </c>
      <c r="AI1217">
        <v>40.6111</v>
      </c>
      <c r="AJ1217">
        <v>-10.8072</v>
      </c>
      <c r="AK1217">
        <v>77.508799999999994</v>
      </c>
      <c r="AL1217">
        <v>-0.71450199999999997</v>
      </c>
      <c r="AM1217">
        <v>0.7</v>
      </c>
      <c r="AN1217">
        <v>-12.4727759361267</v>
      </c>
      <c r="AO1217">
        <v>-3.9516757130622802</v>
      </c>
      <c r="AP1217">
        <v>-0.204099</v>
      </c>
    </row>
    <row r="1218" spans="1:42" x14ac:dyDescent="0.45">
      <c r="A1218" t="s">
        <v>1430</v>
      </c>
      <c r="C1218">
        <v>73</v>
      </c>
      <c r="D1218">
        <v>296</v>
      </c>
      <c r="E1218">
        <v>279</v>
      </c>
      <c r="F1218">
        <v>63</v>
      </c>
      <c r="G1218">
        <v>42</v>
      </c>
      <c r="H1218">
        <v>16</v>
      </c>
      <c r="I1218">
        <v>0</v>
      </c>
      <c r="J1218">
        <v>5</v>
      </c>
      <c r="K1218">
        <v>29</v>
      </c>
      <c r="L1218">
        <v>29</v>
      </c>
      <c r="M1218">
        <v>14</v>
      </c>
      <c r="N1218">
        <v>0</v>
      </c>
      <c r="O1218">
        <v>58</v>
      </c>
      <c r="P1218">
        <v>3</v>
      </c>
      <c r="Q1218">
        <v>0</v>
      </c>
      <c r="R1218">
        <v>0</v>
      </c>
      <c r="S1218">
        <v>6</v>
      </c>
      <c r="T1218">
        <v>2</v>
      </c>
      <c r="U1218">
        <v>1</v>
      </c>
      <c r="V1218">
        <v>0.22580600000000001</v>
      </c>
      <c r="W1218">
        <v>4.72973E-2</v>
      </c>
      <c r="X1218">
        <v>0.19594600000000001</v>
      </c>
      <c r="Y1218">
        <v>0.24137900000000001</v>
      </c>
      <c r="Z1218">
        <v>0.27027000000000001</v>
      </c>
      <c r="AA1218">
        <v>0.336918</v>
      </c>
      <c r="AB1218">
        <v>0.26658100000000001</v>
      </c>
      <c r="AC1218">
        <v>0.60718799999999995</v>
      </c>
      <c r="AD1218">
        <v>0.111111</v>
      </c>
      <c r="AE1218">
        <v>2.9812400000000001</v>
      </c>
      <c r="AF1218">
        <v>0.26851900000000001</v>
      </c>
      <c r="AH1218">
        <v>-0.47667999999999999</v>
      </c>
      <c r="AI1218">
        <v>23.333400000000001</v>
      </c>
      <c r="AJ1218">
        <v>-12.7325</v>
      </c>
      <c r="AK1218">
        <v>63.317100000000003</v>
      </c>
      <c r="AL1218">
        <v>-0.47667999999999999</v>
      </c>
      <c r="AM1218">
        <v>0.7</v>
      </c>
      <c r="AN1218">
        <v>-13.928262293338699</v>
      </c>
      <c r="AO1218">
        <v>1.78759557008743</v>
      </c>
      <c r="AP1218">
        <v>-0.20500399999999999</v>
      </c>
    </row>
    <row r="1219" spans="1:42" x14ac:dyDescent="0.45">
      <c r="A1219" t="s">
        <v>1431</v>
      </c>
      <c r="B1219" t="s">
        <v>215</v>
      </c>
      <c r="C1219">
        <v>92</v>
      </c>
      <c r="D1219">
        <v>359</v>
      </c>
      <c r="E1219">
        <v>323</v>
      </c>
      <c r="F1219">
        <v>66</v>
      </c>
      <c r="G1219">
        <v>48</v>
      </c>
      <c r="H1219">
        <v>12</v>
      </c>
      <c r="I1219">
        <v>2</v>
      </c>
      <c r="J1219">
        <v>4</v>
      </c>
      <c r="K1219">
        <v>39</v>
      </c>
      <c r="L1219">
        <v>29</v>
      </c>
      <c r="M1219">
        <v>32</v>
      </c>
      <c r="N1219">
        <v>0</v>
      </c>
      <c r="O1219">
        <v>100</v>
      </c>
      <c r="P1219">
        <v>1</v>
      </c>
      <c r="Q1219">
        <v>2</v>
      </c>
      <c r="R1219">
        <v>1</v>
      </c>
      <c r="S1219">
        <v>6</v>
      </c>
      <c r="T1219">
        <v>5</v>
      </c>
      <c r="U1219">
        <v>3</v>
      </c>
      <c r="V1219">
        <v>0.20433399999999999</v>
      </c>
      <c r="W1219">
        <v>8.9136499999999994E-2</v>
      </c>
      <c r="X1219">
        <v>0.27855200000000002</v>
      </c>
      <c r="Y1219">
        <v>0.32</v>
      </c>
      <c r="Z1219">
        <v>0.276536</v>
      </c>
      <c r="AA1219">
        <v>0.291022</v>
      </c>
      <c r="AB1219">
        <v>0.25540800000000002</v>
      </c>
      <c r="AC1219">
        <v>0.56755800000000001</v>
      </c>
      <c r="AD1219">
        <v>8.6687299999999995E-2</v>
      </c>
      <c r="AE1219">
        <v>4.8690100000000003</v>
      </c>
      <c r="AF1219">
        <v>0.28054299999999999</v>
      </c>
      <c r="AH1219">
        <v>-0.89034899999999995</v>
      </c>
      <c r="AI1219">
        <v>24.968299999999999</v>
      </c>
      <c r="AJ1219">
        <v>-18.773700000000002</v>
      </c>
      <c r="AK1219">
        <v>62.357100000000003</v>
      </c>
      <c r="AL1219">
        <v>-0.89034899999999995</v>
      </c>
      <c r="AM1219">
        <v>1.5</v>
      </c>
      <c r="AN1219">
        <v>-17.0826861858367</v>
      </c>
      <c r="AO1219">
        <v>2.8190770149230899</v>
      </c>
      <c r="AP1219">
        <v>-0.206451</v>
      </c>
    </row>
    <row r="1220" spans="1:42" x14ac:dyDescent="0.45">
      <c r="A1220" t="s">
        <v>1432</v>
      </c>
      <c r="C1220">
        <v>116</v>
      </c>
      <c r="D1220">
        <v>483</v>
      </c>
      <c r="E1220">
        <v>429</v>
      </c>
      <c r="F1220">
        <v>93</v>
      </c>
      <c r="G1220">
        <v>66</v>
      </c>
      <c r="H1220">
        <v>18</v>
      </c>
      <c r="I1220">
        <v>2</v>
      </c>
      <c r="J1220">
        <v>7</v>
      </c>
      <c r="K1220">
        <v>46</v>
      </c>
      <c r="L1220">
        <v>53</v>
      </c>
      <c r="M1220">
        <v>37</v>
      </c>
      <c r="N1220">
        <v>0</v>
      </c>
      <c r="O1220">
        <v>140</v>
      </c>
      <c r="P1220">
        <v>14</v>
      </c>
      <c r="Q1220">
        <v>3</v>
      </c>
      <c r="R1220">
        <v>0</v>
      </c>
      <c r="S1220">
        <v>8</v>
      </c>
      <c r="T1220">
        <v>10</v>
      </c>
      <c r="U1220">
        <v>5</v>
      </c>
      <c r="V1220">
        <v>0.216783</v>
      </c>
      <c r="W1220">
        <v>7.6604599999999995E-2</v>
      </c>
      <c r="X1220">
        <v>0.28985499999999997</v>
      </c>
      <c r="Y1220">
        <v>0.26428600000000002</v>
      </c>
      <c r="Z1220">
        <v>0.29813699999999999</v>
      </c>
      <c r="AA1220">
        <v>0.31701600000000002</v>
      </c>
      <c r="AB1220">
        <v>0.276841</v>
      </c>
      <c r="AC1220">
        <v>0.61515299999999995</v>
      </c>
      <c r="AD1220">
        <v>0.100233</v>
      </c>
      <c r="AE1220">
        <v>4.7278599999999997</v>
      </c>
      <c r="AF1220">
        <v>0.30175400000000002</v>
      </c>
      <c r="AH1220">
        <v>-1.01189</v>
      </c>
      <c r="AI1220">
        <v>42.19</v>
      </c>
      <c r="AJ1220">
        <v>-16.660699999999999</v>
      </c>
      <c r="AK1220">
        <v>75.280500000000004</v>
      </c>
      <c r="AL1220">
        <v>-1.01189</v>
      </c>
      <c r="AM1220">
        <v>-4.5</v>
      </c>
      <c r="AN1220">
        <v>-15.8031351566314</v>
      </c>
      <c r="AO1220">
        <v>-2.7253086566925</v>
      </c>
      <c r="AP1220">
        <v>-0.20666200000000001</v>
      </c>
    </row>
    <row r="1221" spans="1:42" x14ac:dyDescent="0.45">
      <c r="A1221" t="s">
        <v>1433</v>
      </c>
      <c r="B1221" t="s">
        <v>74</v>
      </c>
      <c r="C1221">
        <v>74</v>
      </c>
      <c r="D1221">
        <v>258</v>
      </c>
      <c r="E1221">
        <v>230</v>
      </c>
      <c r="F1221">
        <v>47</v>
      </c>
      <c r="G1221">
        <v>26</v>
      </c>
      <c r="H1221">
        <v>11</v>
      </c>
      <c r="I1221">
        <v>0</v>
      </c>
      <c r="J1221">
        <v>10</v>
      </c>
      <c r="K1221">
        <v>30</v>
      </c>
      <c r="L1221">
        <v>32</v>
      </c>
      <c r="M1221">
        <v>21</v>
      </c>
      <c r="N1221">
        <v>0</v>
      </c>
      <c r="O1221">
        <v>95</v>
      </c>
      <c r="P1221">
        <v>5</v>
      </c>
      <c r="Q1221">
        <v>2</v>
      </c>
      <c r="R1221">
        <v>0</v>
      </c>
      <c r="S1221">
        <v>4</v>
      </c>
      <c r="T1221">
        <v>0</v>
      </c>
      <c r="U1221">
        <v>1</v>
      </c>
      <c r="V1221">
        <v>0.204348</v>
      </c>
      <c r="W1221">
        <v>8.1395400000000007E-2</v>
      </c>
      <c r="X1221">
        <v>0.36821700000000002</v>
      </c>
      <c r="Y1221">
        <v>0.221053</v>
      </c>
      <c r="Z1221">
        <v>0.28294599999999998</v>
      </c>
      <c r="AA1221">
        <v>0.38260899999999998</v>
      </c>
      <c r="AB1221">
        <v>0.290358</v>
      </c>
      <c r="AC1221">
        <v>0.66555399999999998</v>
      </c>
      <c r="AD1221">
        <v>0.178261</v>
      </c>
      <c r="AE1221">
        <v>2.0511200000000001</v>
      </c>
      <c r="AF1221">
        <v>0.29133900000000001</v>
      </c>
      <c r="AH1221">
        <v>-0.82274400000000003</v>
      </c>
      <c r="AI1221">
        <v>25.432600000000001</v>
      </c>
      <c r="AJ1221">
        <v>-6.0032199999999998</v>
      </c>
      <c r="AK1221">
        <v>74.674599999999998</v>
      </c>
      <c r="AL1221">
        <v>-0.82274400000000003</v>
      </c>
      <c r="AM1221">
        <v>-2.9</v>
      </c>
      <c r="AN1221">
        <v>-8.91732609272003</v>
      </c>
      <c r="AO1221">
        <v>-1.95202833414077</v>
      </c>
      <c r="AP1221">
        <v>-0.20733399999999999</v>
      </c>
    </row>
    <row r="1222" spans="1:42" x14ac:dyDescent="0.45">
      <c r="A1222" t="s">
        <v>1434</v>
      </c>
      <c r="C1222">
        <v>109</v>
      </c>
      <c r="D1222">
        <v>444</v>
      </c>
      <c r="E1222">
        <v>399</v>
      </c>
      <c r="F1222">
        <v>90</v>
      </c>
      <c r="G1222">
        <v>58</v>
      </c>
      <c r="H1222">
        <v>19</v>
      </c>
      <c r="I1222">
        <v>2</v>
      </c>
      <c r="J1222">
        <v>11</v>
      </c>
      <c r="K1222">
        <v>44</v>
      </c>
      <c r="L1222">
        <v>48</v>
      </c>
      <c r="M1222">
        <v>37</v>
      </c>
      <c r="N1222">
        <v>1</v>
      </c>
      <c r="O1222">
        <v>114</v>
      </c>
      <c r="P1222">
        <v>4</v>
      </c>
      <c r="Q1222">
        <v>4</v>
      </c>
      <c r="R1222">
        <v>0</v>
      </c>
      <c r="S1222">
        <v>5</v>
      </c>
      <c r="T1222">
        <v>3</v>
      </c>
      <c r="U1222">
        <v>1</v>
      </c>
      <c r="V1222">
        <v>0.22556399999999999</v>
      </c>
      <c r="W1222">
        <v>8.3333299999999999E-2</v>
      </c>
      <c r="X1222">
        <v>0.25675700000000001</v>
      </c>
      <c r="Y1222">
        <v>0.32456099999999999</v>
      </c>
      <c r="Z1222">
        <v>0.295045</v>
      </c>
      <c r="AA1222">
        <v>0.36591499999999999</v>
      </c>
      <c r="AB1222">
        <v>0.28884399999999999</v>
      </c>
      <c r="AC1222">
        <v>0.66095999999999999</v>
      </c>
      <c r="AD1222">
        <v>0.140351</v>
      </c>
      <c r="AE1222">
        <v>3.7290000000000001</v>
      </c>
      <c r="AF1222">
        <v>0.28417300000000001</v>
      </c>
      <c r="AH1222">
        <v>-0.57718000000000003</v>
      </c>
      <c r="AI1222">
        <v>43.209600000000002</v>
      </c>
      <c r="AJ1222">
        <v>-10.8893</v>
      </c>
      <c r="AK1222">
        <v>77.068200000000004</v>
      </c>
      <c r="AL1222">
        <v>-0.57718000000000003</v>
      </c>
      <c r="AM1222">
        <v>0.5</v>
      </c>
      <c r="AN1222">
        <v>-12.7770063877105</v>
      </c>
      <c r="AO1222">
        <v>-4.3941798210143999</v>
      </c>
      <c r="AP1222">
        <v>-0.20850399999999999</v>
      </c>
    </row>
    <row r="1223" spans="1:42" x14ac:dyDescent="0.45">
      <c r="A1223" t="s">
        <v>1435</v>
      </c>
      <c r="C1223">
        <v>50</v>
      </c>
      <c r="D1223">
        <v>176</v>
      </c>
      <c r="E1223">
        <v>155</v>
      </c>
      <c r="F1223">
        <v>30</v>
      </c>
      <c r="G1223">
        <v>22</v>
      </c>
      <c r="H1223">
        <v>6</v>
      </c>
      <c r="I1223">
        <v>0</v>
      </c>
      <c r="J1223">
        <v>2</v>
      </c>
      <c r="K1223">
        <v>13</v>
      </c>
      <c r="L1223">
        <v>15</v>
      </c>
      <c r="M1223">
        <v>13</v>
      </c>
      <c r="N1223">
        <v>0</v>
      </c>
      <c r="O1223">
        <v>58</v>
      </c>
      <c r="P1223">
        <v>5</v>
      </c>
      <c r="Q1223">
        <v>1</v>
      </c>
      <c r="R1223">
        <v>2</v>
      </c>
      <c r="S1223">
        <v>6</v>
      </c>
      <c r="T1223">
        <v>0</v>
      </c>
      <c r="U1223">
        <v>1</v>
      </c>
      <c r="V1223">
        <v>0.193548</v>
      </c>
      <c r="W1223">
        <v>7.3863600000000001E-2</v>
      </c>
      <c r="X1223">
        <v>0.32954499999999998</v>
      </c>
      <c r="Y1223">
        <v>0.224138</v>
      </c>
      <c r="Z1223">
        <v>0.275862</v>
      </c>
      <c r="AA1223">
        <v>0.27096799999999999</v>
      </c>
      <c r="AB1223">
        <v>0.25036399999999998</v>
      </c>
      <c r="AC1223">
        <v>0.54683000000000004</v>
      </c>
      <c r="AD1223">
        <v>7.7419399999999999E-2</v>
      </c>
      <c r="AE1223">
        <v>1.65551</v>
      </c>
      <c r="AF1223">
        <v>0.29166700000000001</v>
      </c>
      <c r="AH1223">
        <v>-0.73028300000000002</v>
      </c>
      <c r="AI1223">
        <v>11.503500000000001</v>
      </c>
      <c r="AJ1223">
        <v>-9.9410500000000006</v>
      </c>
      <c r="AK1223">
        <v>58.8613</v>
      </c>
      <c r="AL1223">
        <v>-0.73028300000000002</v>
      </c>
      <c r="AM1223">
        <v>-1.9</v>
      </c>
      <c r="AN1223">
        <v>-9.4058048129081708</v>
      </c>
      <c r="AO1223">
        <v>1.3333922624587999</v>
      </c>
      <c r="AP1223">
        <v>-0.208874</v>
      </c>
    </row>
    <row r="1224" spans="1:42" x14ac:dyDescent="0.45">
      <c r="A1224" t="s">
        <v>1436</v>
      </c>
      <c r="B1224" t="s">
        <v>40</v>
      </c>
      <c r="C1224">
        <v>105</v>
      </c>
      <c r="D1224">
        <v>456</v>
      </c>
      <c r="E1224">
        <v>415</v>
      </c>
      <c r="F1224">
        <v>88</v>
      </c>
      <c r="G1224">
        <v>56</v>
      </c>
      <c r="H1224">
        <v>18</v>
      </c>
      <c r="I1224">
        <v>3</v>
      </c>
      <c r="J1224">
        <v>11</v>
      </c>
      <c r="K1224">
        <v>42</v>
      </c>
      <c r="L1224">
        <v>52</v>
      </c>
      <c r="M1224">
        <v>29</v>
      </c>
      <c r="N1224">
        <v>0</v>
      </c>
      <c r="O1224">
        <v>146</v>
      </c>
      <c r="P1224">
        <v>10</v>
      </c>
      <c r="Q1224">
        <v>2</v>
      </c>
      <c r="R1224">
        <v>0</v>
      </c>
      <c r="S1224">
        <v>9</v>
      </c>
      <c r="T1224">
        <v>0</v>
      </c>
      <c r="U1224">
        <v>1</v>
      </c>
      <c r="V1224">
        <v>0.21204799999999999</v>
      </c>
      <c r="W1224">
        <v>6.35965E-2</v>
      </c>
      <c r="X1224">
        <v>0.32017499999999999</v>
      </c>
      <c r="Y1224">
        <v>0.19863</v>
      </c>
      <c r="Z1224">
        <v>0.27850900000000001</v>
      </c>
      <c r="AA1224">
        <v>0.34939799999999999</v>
      </c>
      <c r="AB1224">
        <v>0.27632200000000001</v>
      </c>
      <c r="AC1224">
        <v>0.62790599999999996</v>
      </c>
      <c r="AD1224">
        <v>0.137349</v>
      </c>
      <c r="AE1224">
        <v>3.0902099999999999</v>
      </c>
      <c r="AF1224">
        <v>0.29615399999999997</v>
      </c>
      <c r="AH1224">
        <v>-1.1540600000000001</v>
      </c>
      <c r="AI1224">
        <v>39.634999999999998</v>
      </c>
      <c r="AJ1224">
        <v>-15.9259</v>
      </c>
      <c r="AK1224">
        <v>74.932599999999994</v>
      </c>
      <c r="AL1224">
        <v>-1.1540600000000001</v>
      </c>
      <c r="AM1224">
        <v>-10.7</v>
      </c>
      <c r="AN1224">
        <v>-15.3150182962417</v>
      </c>
      <c r="AO1224">
        <v>-2.3225746154785099</v>
      </c>
      <c r="AP1224">
        <v>-0.209559</v>
      </c>
    </row>
    <row r="1225" spans="1:42" x14ac:dyDescent="0.45">
      <c r="A1225" t="s">
        <v>1437</v>
      </c>
      <c r="B1225" t="s">
        <v>52</v>
      </c>
      <c r="C1225">
        <v>122</v>
      </c>
      <c r="D1225">
        <v>527</v>
      </c>
      <c r="E1225">
        <v>496</v>
      </c>
      <c r="F1225">
        <v>112</v>
      </c>
      <c r="G1225">
        <v>78</v>
      </c>
      <c r="H1225">
        <v>19</v>
      </c>
      <c r="I1225">
        <v>3</v>
      </c>
      <c r="J1225">
        <v>12</v>
      </c>
      <c r="K1225">
        <v>57</v>
      </c>
      <c r="L1225">
        <v>57</v>
      </c>
      <c r="M1225">
        <v>27</v>
      </c>
      <c r="N1225">
        <v>1</v>
      </c>
      <c r="O1225">
        <v>161</v>
      </c>
      <c r="P1225">
        <v>3</v>
      </c>
      <c r="Q1225">
        <v>1</v>
      </c>
      <c r="R1225">
        <v>0</v>
      </c>
      <c r="S1225">
        <v>17</v>
      </c>
      <c r="T1225">
        <v>14</v>
      </c>
      <c r="U1225">
        <v>5</v>
      </c>
      <c r="V1225">
        <v>0.22580600000000001</v>
      </c>
      <c r="W1225">
        <v>5.1233399999999998E-2</v>
      </c>
      <c r="X1225">
        <v>0.30550300000000002</v>
      </c>
      <c r="Y1225">
        <v>0.16770199999999999</v>
      </c>
      <c r="Z1225">
        <v>0.26945000000000002</v>
      </c>
      <c r="AA1225">
        <v>0.34878999999999999</v>
      </c>
      <c r="AB1225">
        <v>0.26900499999999999</v>
      </c>
      <c r="AC1225">
        <v>0.61824000000000001</v>
      </c>
      <c r="AD1225">
        <v>0.122984</v>
      </c>
      <c r="AE1225">
        <v>5.6661799999999998</v>
      </c>
      <c r="AF1225">
        <v>0.30864200000000003</v>
      </c>
      <c r="AH1225">
        <v>-0.13483800000000001</v>
      </c>
      <c r="AI1225">
        <v>42.603900000000003</v>
      </c>
      <c r="AJ1225">
        <v>-21.608000000000001</v>
      </c>
      <c r="AK1225">
        <v>65.243499999999997</v>
      </c>
      <c r="AL1225">
        <v>-0.13483800000000001</v>
      </c>
      <c r="AM1225">
        <v>0.8</v>
      </c>
      <c r="AN1225">
        <v>-22.826427757739999</v>
      </c>
      <c r="AO1225">
        <v>2.7363609671592699</v>
      </c>
      <c r="AP1225">
        <v>-0.212897</v>
      </c>
    </row>
    <row r="1226" spans="1:42" x14ac:dyDescent="0.45">
      <c r="A1226" t="s">
        <v>1438</v>
      </c>
      <c r="B1226" t="s">
        <v>28</v>
      </c>
      <c r="C1226">
        <v>108</v>
      </c>
      <c r="D1226">
        <v>471</v>
      </c>
      <c r="E1226">
        <v>424</v>
      </c>
      <c r="F1226">
        <v>86</v>
      </c>
      <c r="G1226">
        <v>61</v>
      </c>
      <c r="H1226">
        <v>14</v>
      </c>
      <c r="I1226">
        <v>2</v>
      </c>
      <c r="J1226">
        <v>9</v>
      </c>
      <c r="K1226">
        <v>48</v>
      </c>
      <c r="L1226">
        <v>47</v>
      </c>
      <c r="M1226">
        <v>39</v>
      </c>
      <c r="N1226">
        <v>2</v>
      </c>
      <c r="O1226">
        <v>162</v>
      </c>
      <c r="P1226">
        <v>5</v>
      </c>
      <c r="Q1226">
        <v>3</v>
      </c>
      <c r="R1226">
        <v>0</v>
      </c>
      <c r="S1226">
        <v>6</v>
      </c>
      <c r="T1226">
        <v>17</v>
      </c>
      <c r="U1226">
        <v>5</v>
      </c>
      <c r="V1226">
        <v>0.20283000000000001</v>
      </c>
      <c r="W1226">
        <v>8.2802500000000001E-2</v>
      </c>
      <c r="X1226">
        <v>0.343949</v>
      </c>
      <c r="Y1226">
        <v>0.24074100000000001</v>
      </c>
      <c r="Z1226">
        <v>0.27600799999999998</v>
      </c>
      <c r="AA1226">
        <v>0.30896200000000001</v>
      </c>
      <c r="AB1226">
        <v>0.25970199999999999</v>
      </c>
      <c r="AC1226">
        <v>0.58497100000000002</v>
      </c>
      <c r="AD1226">
        <v>0.106132</v>
      </c>
      <c r="AE1226">
        <v>5.67117</v>
      </c>
      <c r="AF1226">
        <v>0.30078100000000002</v>
      </c>
      <c r="AH1226">
        <v>0.49598199999999998</v>
      </c>
      <c r="AI1226">
        <v>34.437899999999999</v>
      </c>
      <c r="AJ1226">
        <v>-22.950700000000001</v>
      </c>
      <c r="AK1226">
        <v>61.612299999999998</v>
      </c>
      <c r="AL1226">
        <v>0.49598199999999998</v>
      </c>
      <c r="AM1226">
        <v>-1.5</v>
      </c>
      <c r="AN1226">
        <v>-21.903174459934199</v>
      </c>
      <c r="AO1226">
        <v>3.69179916381835</v>
      </c>
      <c r="AP1226">
        <v>-0.21581400000000001</v>
      </c>
    </row>
    <row r="1227" spans="1:42" x14ac:dyDescent="0.45">
      <c r="A1227" t="s">
        <v>1439</v>
      </c>
      <c r="B1227" t="s">
        <v>52</v>
      </c>
      <c r="C1227">
        <v>97</v>
      </c>
      <c r="D1227">
        <v>333</v>
      </c>
      <c r="E1227">
        <v>299</v>
      </c>
      <c r="F1227">
        <v>65</v>
      </c>
      <c r="G1227">
        <v>38</v>
      </c>
      <c r="H1227">
        <v>16</v>
      </c>
      <c r="I1227">
        <v>1</v>
      </c>
      <c r="J1227">
        <v>10</v>
      </c>
      <c r="K1227">
        <v>39</v>
      </c>
      <c r="L1227">
        <v>37</v>
      </c>
      <c r="M1227">
        <v>25</v>
      </c>
      <c r="N1227">
        <v>0</v>
      </c>
      <c r="O1227">
        <v>117</v>
      </c>
      <c r="P1227">
        <v>6</v>
      </c>
      <c r="Q1227">
        <v>3</v>
      </c>
      <c r="R1227">
        <v>0</v>
      </c>
      <c r="S1227">
        <v>6</v>
      </c>
      <c r="T1227">
        <v>1</v>
      </c>
      <c r="U1227">
        <v>1</v>
      </c>
      <c r="V1227">
        <v>0.217391</v>
      </c>
      <c r="W1227">
        <v>7.5075100000000006E-2</v>
      </c>
      <c r="X1227">
        <v>0.35135100000000002</v>
      </c>
      <c r="Y1227">
        <v>0.213675</v>
      </c>
      <c r="Z1227">
        <v>0.28828799999999999</v>
      </c>
      <c r="AA1227">
        <v>0.37792599999999998</v>
      </c>
      <c r="AB1227">
        <v>0.29069099999999998</v>
      </c>
      <c r="AC1227">
        <v>0.666215</v>
      </c>
      <c r="AD1227">
        <v>0.16053500000000001</v>
      </c>
      <c r="AE1227">
        <v>3.5411899999999998</v>
      </c>
      <c r="AF1227">
        <v>0.31428600000000001</v>
      </c>
      <c r="AH1227">
        <v>-0.75373199999999996</v>
      </c>
      <c r="AI1227">
        <v>32.917900000000003</v>
      </c>
      <c r="AJ1227">
        <v>-7.6562299999999999</v>
      </c>
      <c r="AK1227">
        <v>79.781400000000005</v>
      </c>
      <c r="AL1227">
        <v>-0.75373199999999996</v>
      </c>
      <c r="AM1227">
        <v>1.7</v>
      </c>
      <c r="AN1227">
        <v>-9.09466153383255</v>
      </c>
      <c r="AO1227">
        <v>-4.4177248477935702</v>
      </c>
      <c r="AP1227">
        <v>-0.216085</v>
      </c>
    </row>
    <row r="1228" spans="1:42" x14ac:dyDescent="0.45">
      <c r="A1228" t="s">
        <v>1440</v>
      </c>
      <c r="B1228" t="s">
        <v>184</v>
      </c>
      <c r="C1228">
        <v>112</v>
      </c>
      <c r="D1228">
        <v>479</v>
      </c>
      <c r="E1228">
        <v>444</v>
      </c>
      <c r="F1228">
        <v>107</v>
      </c>
      <c r="G1228">
        <v>74</v>
      </c>
      <c r="H1228">
        <v>21</v>
      </c>
      <c r="I1228">
        <v>3</v>
      </c>
      <c r="J1228">
        <v>9</v>
      </c>
      <c r="K1228">
        <v>51</v>
      </c>
      <c r="L1228">
        <v>53</v>
      </c>
      <c r="M1228">
        <v>27</v>
      </c>
      <c r="N1228">
        <v>1</v>
      </c>
      <c r="O1228">
        <v>129</v>
      </c>
      <c r="P1228">
        <v>4</v>
      </c>
      <c r="Q1228">
        <v>4</v>
      </c>
      <c r="R1228">
        <v>0</v>
      </c>
      <c r="S1228">
        <v>12</v>
      </c>
      <c r="T1228">
        <v>6</v>
      </c>
      <c r="U1228">
        <v>4</v>
      </c>
      <c r="V1228">
        <v>0.24099100000000001</v>
      </c>
      <c r="W1228">
        <v>5.6367399999999998E-2</v>
      </c>
      <c r="X1228">
        <v>0.26931100000000002</v>
      </c>
      <c r="Y1228">
        <v>0.20930199999999999</v>
      </c>
      <c r="Z1228">
        <v>0.28810000000000002</v>
      </c>
      <c r="AA1228">
        <v>0.36261300000000002</v>
      </c>
      <c r="AB1228">
        <v>0.28277799999999997</v>
      </c>
      <c r="AC1228">
        <v>0.65071299999999999</v>
      </c>
      <c r="AD1228">
        <v>0.12162199999999999</v>
      </c>
      <c r="AE1228">
        <v>4.5415000000000001</v>
      </c>
      <c r="AF1228">
        <v>0.31612899999999999</v>
      </c>
      <c r="AH1228">
        <v>-1.2896399999999999</v>
      </c>
      <c r="AI1228">
        <v>44.202399999999997</v>
      </c>
      <c r="AJ1228">
        <v>-14.161</v>
      </c>
      <c r="AK1228">
        <v>59.753100000000003</v>
      </c>
      <c r="AL1228">
        <v>-1.2896399999999999</v>
      </c>
      <c r="AM1228">
        <v>4.9000000000000004</v>
      </c>
      <c r="AN1228">
        <v>-25.1724803447723</v>
      </c>
      <c r="AO1228">
        <v>6.6599942445754996</v>
      </c>
      <c r="AP1228">
        <v>-0.21865999999999999</v>
      </c>
    </row>
    <row r="1229" spans="1:42" x14ac:dyDescent="0.45">
      <c r="A1229" t="s">
        <v>1441</v>
      </c>
      <c r="C1229">
        <v>87</v>
      </c>
      <c r="D1229">
        <v>349</v>
      </c>
      <c r="E1229">
        <v>308</v>
      </c>
      <c r="F1229">
        <v>59</v>
      </c>
      <c r="G1229">
        <v>36</v>
      </c>
      <c r="H1229">
        <v>12</v>
      </c>
      <c r="I1229">
        <v>2</v>
      </c>
      <c r="J1229">
        <v>9</v>
      </c>
      <c r="K1229">
        <v>39</v>
      </c>
      <c r="L1229">
        <v>37</v>
      </c>
      <c r="M1229">
        <v>33</v>
      </c>
      <c r="N1229">
        <v>0</v>
      </c>
      <c r="O1229">
        <v>124</v>
      </c>
      <c r="P1229">
        <v>6</v>
      </c>
      <c r="Q1229">
        <v>2</v>
      </c>
      <c r="R1229">
        <v>0</v>
      </c>
      <c r="S1229">
        <v>6</v>
      </c>
      <c r="T1229">
        <v>2</v>
      </c>
      <c r="U1229">
        <v>2</v>
      </c>
      <c r="V1229">
        <v>0.19155800000000001</v>
      </c>
      <c r="W1229">
        <v>9.4555899999999998E-2</v>
      </c>
      <c r="X1229">
        <v>0.35530099999999998</v>
      </c>
      <c r="Y1229">
        <v>0.266129</v>
      </c>
      <c r="Z1229">
        <v>0.280802</v>
      </c>
      <c r="AA1229">
        <v>0.33116899999999999</v>
      </c>
      <c r="AB1229">
        <v>0.272756</v>
      </c>
      <c r="AC1229">
        <v>0.61197100000000004</v>
      </c>
      <c r="AD1229">
        <v>0.13961000000000001</v>
      </c>
      <c r="AE1229">
        <v>4.3137800000000004</v>
      </c>
      <c r="AF1229">
        <v>0.28248600000000001</v>
      </c>
      <c r="AH1229">
        <v>-1.0220400000000001</v>
      </c>
      <c r="AI1229">
        <v>29.301200000000001</v>
      </c>
      <c r="AJ1229">
        <v>-13.2224</v>
      </c>
      <c r="AK1229">
        <v>72.542400000000001</v>
      </c>
      <c r="AL1229">
        <v>-1.0220400000000001</v>
      </c>
      <c r="AM1229">
        <v>2.6</v>
      </c>
      <c r="AN1229">
        <v>-12.8935832977294</v>
      </c>
      <c r="AO1229">
        <v>-1.2470018863677901</v>
      </c>
      <c r="AP1229">
        <v>-0.22436800000000001</v>
      </c>
    </row>
    <row r="1230" spans="1:42" x14ac:dyDescent="0.45">
      <c r="A1230" t="s">
        <v>1442</v>
      </c>
      <c r="C1230">
        <v>45</v>
      </c>
      <c r="D1230">
        <v>161</v>
      </c>
      <c r="E1230">
        <v>144</v>
      </c>
      <c r="F1230">
        <v>31</v>
      </c>
      <c r="G1230">
        <v>22</v>
      </c>
      <c r="H1230">
        <v>6</v>
      </c>
      <c r="I1230">
        <v>1</v>
      </c>
      <c r="J1230">
        <v>2</v>
      </c>
      <c r="K1230">
        <v>11</v>
      </c>
      <c r="L1230">
        <v>15</v>
      </c>
      <c r="M1230">
        <v>11</v>
      </c>
      <c r="N1230">
        <v>0</v>
      </c>
      <c r="O1230">
        <v>41</v>
      </c>
      <c r="P1230">
        <v>4</v>
      </c>
      <c r="Q1230">
        <v>1</v>
      </c>
      <c r="R1230">
        <v>1</v>
      </c>
      <c r="S1230">
        <v>1</v>
      </c>
      <c r="T1230">
        <v>0</v>
      </c>
      <c r="U1230">
        <v>1</v>
      </c>
      <c r="V1230">
        <v>0.215278</v>
      </c>
      <c r="W1230">
        <v>6.8322999999999995E-2</v>
      </c>
      <c r="X1230">
        <v>0.254658</v>
      </c>
      <c r="Y1230">
        <v>0.268293</v>
      </c>
      <c r="Z1230">
        <v>0.28749999999999998</v>
      </c>
      <c r="AA1230">
        <v>0.3125</v>
      </c>
      <c r="AB1230">
        <v>0.26884000000000002</v>
      </c>
      <c r="AC1230">
        <v>0.6</v>
      </c>
      <c r="AD1230">
        <v>9.7222199999999995E-2</v>
      </c>
      <c r="AE1230">
        <v>2.6529600000000002</v>
      </c>
      <c r="AF1230">
        <v>0.28431400000000001</v>
      </c>
      <c r="AH1230">
        <v>-0.70716800000000002</v>
      </c>
      <c r="AI1230">
        <v>12.993600000000001</v>
      </c>
      <c r="AJ1230">
        <v>-6.6233599999999999</v>
      </c>
      <c r="AK1230">
        <v>63.2029</v>
      </c>
      <c r="AL1230">
        <v>-0.70716800000000002</v>
      </c>
      <c r="AM1230">
        <v>-2.9</v>
      </c>
      <c r="AN1230">
        <v>-7.8057570457458496</v>
      </c>
      <c r="AO1230">
        <v>5.7818889617919901E-2</v>
      </c>
      <c r="AP1230">
        <v>-0.227321</v>
      </c>
    </row>
    <row r="1231" spans="1:42" x14ac:dyDescent="0.45">
      <c r="A1231" t="s">
        <v>1443</v>
      </c>
      <c r="B1231" t="s">
        <v>38</v>
      </c>
      <c r="C1231">
        <v>122</v>
      </c>
      <c r="D1231">
        <v>444</v>
      </c>
      <c r="E1231">
        <v>402</v>
      </c>
      <c r="F1231">
        <v>87</v>
      </c>
      <c r="G1231">
        <v>54</v>
      </c>
      <c r="H1231">
        <v>16</v>
      </c>
      <c r="I1231">
        <v>2</v>
      </c>
      <c r="J1231">
        <v>15</v>
      </c>
      <c r="K1231">
        <v>46</v>
      </c>
      <c r="L1231">
        <v>61</v>
      </c>
      <c r="M1231">
        <v>33</v>
      </c>
      <c r="N1231">
        <v>1</v>
      </c>
      <c r="O1231">
        <v>133</v>
      </c>
      <c r="P1231">
        <v>6</v>
      </c>
      <c r="Q1231">
        <v>3</v>
      </c>
      <c r="R1231">
        <v>0</v>
      </c>
      <c r="S1231">
        <v>10</v>
      </c>
      <c r="T1231">
        <v>3</v>
      </c>
      <c r="U1231">
        <v>4</v>
      </c>
      <c r="V1231">
        <v>0.216418</v>
      </c>
      <c r="W1231">
        <v>7.4324299999999996E-2</v>
      </c>
      <c r="X1231">
        <v>0.29954999999999998</v>
      </c>
      <c r="Y1231">
        <v>0.24812000000000001</v>
      </c>
      <c r="Z1231">
        <v>0.28378399999999998</v>
      </c>
      <c r="AA1231">
        <v>0.37810899999999997</v>
      </c>
      <c r="AB1231">
        <v>0.28754200000000002</v>
      </c>
      <c r="AC1231">
        <v>0.66189299999999995</v>
      </c>
      <c r="AD1231">
        <v>0.161692</v>
      </c>
      <c r="AE1231">
        <v>3.37615</v>
      </c>
      <c r="AF1231">
        <v>0.28015600000000002</v>
      </c>
      <c r="AH1231">
        <v>-1.79718</v>
      </c>
      <c r="AI1231">
        <v>42.729599999999998</v>
      </c>
      <c r="AJ1231">
        <v>-11.369300000000001</v>
      </c>
      <c r="AK1231">
        <v>77.369600000000005</v>
      </c>
      <c r="AL1231">
        <v>-1.79718</v>
      </c>
      <c r="AM1231">
        <v>-4.8</v>
      </c>
      <c r="AN1231">
        <v>-14.245040416717501</v>
      </c>
      <c r="AO1231">
        <v>-3.16860687732696</v>
      </c>
      <c r="AP1231">
        <v>-0.227996</v>
      </c>
    </row>
    <row r="1232" spans="1:42" x14ac:dyDescent="0.45">
      <c r="A1232" t="s">
        <v>1444</v>
      </c>
      <c r="B1232" t="s">
        <v>28</v>
      </c>
      <c r="C1232">
        <v>118</v>
      </c>
      <c r="D1232">
        <v>439</v>
      </c>
      <c r="E1232">
        <v>396</v>
      </c>
      <c r="F1232">
        <v>85</v>
      </c>
      <c r="G1232">
        <v>59</v>
      </c>
      <c r="H1232">
        <v>14</v>
      </c>
      <c r="I1232">
        <v>2</v>
      </c>
      <c r="J1232">
        <v>10</v>
      </c>
      <c r="K1232">
        <v>46</v>
      </c>
      <c r="L1232">
        <v>51</v>
      </c>
      <c r="M1232">
        <v>36</v>
      </c>
      <c r="N1232">
        <v>0</v>
      </c>
      <c r="O1232">
        <v>104</v>
      </c>
      <c r="P1232">
        <v>1</v>
      </c>
      <c r="Q1232">
        <v>4</v>
      </c>
      <c r="R1232">
        <v>2</v>
      </c>
      <c r="S1232">
        <v>9</v>
      </c>
      <c r="T1232">
        <v>2</v>
      </c>
      <c r="U1232">
        <v>1</v>
      </c>
      <c r="V1232">
        <v>0.214646</v>
      </c>
      <c r="W1232">
        <v>8.2004599999999997E-2</v>
      </c>
      <c r="X1232">
        <v>0.236902</v>
      </c>
      <c r="Y1232">
        <v>0.34615400000000002</v>
      </c>
      <c r="Z1232">
        <v>0.27917599999999998</v>
      </c>
      <c r="AA1232">
        <v>0.33585900000000002</v>
      </c>
      <c r="AB1232">
        <v>0.27102900000000002</v>
      </c>
      <c r="AC1232">
        <v>0.615035</v>
      </c>
      <c r="AD1232">
        <v>0.121212</v>
      </c>
      <c r="AE1232">
        <v>3.6192799999999998</v>
      </c>
      <c r="AF1232">
        <v>0.26223800000000003</v>
      </c>
      <c r="AH1232">
        <v>-0.76176999999999995</v>
      </c>
      <c r="AI1232">
        <v>36.227600000000002</v>
      </c>
      <c r="AJ1232">
        <v>-17.262</v>
      </c>
      <c r="AK1232">
        <v>69.205200000000005</v>
      </c>
      <c r="AL1232">
        <v>-0.76176999999999995</v>
      </c>
      <c r="AM1232">
        <v>-4.5999999999999996</v>
      </c>
      <c r="AN1232">
        <v>-17.5096546411514</v>
      </c>
      <c r="AO1232">
        <v>0.23906517028808499</v>
      </c>
      <c r="AP1232">
        <v>-0.23071800000000001</v>
      </c>
    </row>
    <row r="1233" spans="1:42" x14ac:dyDescent="0.45">
      <c r="A1233" t="s">
        <v>1445</v>
      </c>
      <c r="B1233" t="s">
        <v>61</v>
      </c>
      <c r="C1233">
        <v>67</v>
      </c>
      <c r="D1233">
        <v>251</v>
      </c>
      <c r="E1233">
        <v>223</v>
      </c>
      <c r="F1233">
        <v>52</v>
      </c>
      <c r="G1233">
        <v>41</v>
      </c>
      <c r="H1233">
        <v>8</v>
      </c>
      <c r="I1233">
        <v>1</v>
      </c>
      <c r="J1233">
        <v>2</v>
      </c>
      <c r="K1233">
        <v>26</v>
      </c>
      <c r="L1233">
        <v>20</v>
      </c>
      <c r="M1233">
        <v>22</v>
      </c>
      <c r="N1233">
        <v>0</v>
      </c>
      <c r="O1233">
        <v>49</v>
      </c>
      <c r="P1233">
        <v>1</v>
      </c>
      <c r="Q1233">
        <v>2</v>
      </c>
      <c r="R1233">
        <v>3</v>
      </c>
      <c r="S1233">
        <v>5</v>
      </c>
      <c r="T1233">
        <v>2</v>
      </c>
      <c r="U1233">
        <v>1</v>
      </c>
      <c r="V1233">
        <v>0.233184</v>
      </c>
      <c r="W1233">
        <v>8.7649400000000002E-2</v>
      </c>
      <c r="X1233">
        <v>0.195219</v>
      </c>
      <c r="Y1233">
        <v>0.44897999999999999</v>
      </c>
      <c r="Z1233">
        <v>0.30241899999999999</v>
      </c>
      <c r="AA1233">
        <v>0.30493300000000001</v>
      </c>
      <c r="AB1233">
        <v>0.273173</v>
      </c>
      <c r="AC1233">
        <v>0.607352</v>
      </c>
      <c r="AD1233">
        <v>7.1748900000000004E-2</v>
      </c>
      <c r="AE1233">
        <v>3.9829699999999999</v>
      </c>
      <c r="AF1233">
        <v>0.287356</v>
      </c>
      <c r="AH1233">
        <v>-0.51520600000000005</v>
      </c>
      <c r="AI1233">
        <v>21.160399999999999</v>
      </c>
      <c r="AJ1233">
        <v>-9.4225100000000008</v>
      </c>
      <c r="AK1233">
        <v>69.228700000000003</v>
      </c>
      <c r="AL1233">
        <v>-0.51520600000000005</v>
      </c>
      <c r="AM1233">
        <v>-5.4</v>
      </c>
      <c r="AN1233">
        <v>-10.083582520484899</v>
      </c>
      <c r="AO1233">
        <v>-0.78874206542968694</v>
      </c>
      <c r="AP1233">
        <v>-0.23141200000000001</v>
      </c>
    </row>
    <row r="1234" spans="1:42" x14ac:dyDescent="0.45">
      <c r="A1234" t="s">
        <v>1446</v>
      </c>
      <c r="B1234" t="s">
        <v>101</v>
      </c>
      <c r="C1234">
        <v>96</v>
      </c>
      <c r="D1234">
        <v>395</v>
      </c>
      <c r="E1234">
        <v>366</v>
      </c>
      <c r="F1234">
        <v>75</v>
      </c>
      <c r="G1234">
        <v>52</v>
      </c>
      <c r="H1234">
        <v>14</v>
      </c>
      <c r="I1234">
        <v>1</v>
      </c>
      <c r="J1234">
        <v>8</v>
      </c>
      <c r="K1234">
        <v>38</v>
      </c>
      <c r="L1234">
        <v>39</v>
      </c>
      <c r="M1234">
        <v>24</v>
      </c>
      <c r="N1234">
        <v>0</v>
      </c>
      <c r="O1234">
        <v>131</v>
      </c>
      <c r="P1234">
        <v>4</v>
      </c>
      <c r="Q1234">
        <v>1</v>
      </c>
      <c r="R1234">
        <v>0</v>
      </c>
      <c r="S1234">
        <v>9</v>
      </c>
      <c r="T1234">
        <v>11</v>
      </c>
      <c r="U1234">
        <v>5</v>
      </c>
      <c r="V1234">
        <v>0.20491799999999999</v>
      </c>
      <c r="W1234">
        <v>6.0759500000000001E-2</v>
      </c>
      <c r="X1234">
        <v>0.331646</v>
      </c>
      <c r="Y1234">
        <v>0.18320600000000001</v>
      </c>
      <c r="Z1234">
        <v>0.26075999999999999</v>
      </c>
      <c r="AA1234">
        <v>0.31420799999999999</v>
      </c>
      <c r="AB1234">
        <v>0.25446000000000002</v>
      </c>
      <c r="AC1234">
        <v>0.57496700000000001</v>
      </c>
      <c r="AD1234">
        <v>0.10929</v>
      </c>
      <c r="AE1234">
        <v>4.9721200000000003</v>
      </c>
      <c r="AF1234">
        <v>0.29386000000000001</v>
      </c>
      <c r="AH1234">
        <v>-0.52680000000000005</v>
      </c>
      <c r="AI1234">
        <v>27.1614</v>
      </c>
      <c r="AJ1234">
        <v>-20.966999999999999</v>
      </c>
      <c r="AK1234">
        <v>59.470300000000002</v>
      </c>
      <c r="AL1234">
        <v>-0.52680000000000005</v>
      </c>
      <c r="AM1234">
        <v>3.1</v>
      </c>
      <c r="AN1234">
        <v>-20.3598060011863</v>
      </c>
      <c r="AO1234">
        <v>4.5513520240783603</v>
      </c>
      <c r="AP1234">
        <v>-0.234403</v>
      </c>
    </row>
    <row r="1235" spans="1:42" x14ac:dyDescent="0.45">
      <c r="A1235" t="s">
        <v>1447</v>
      </c>
      <c r="C1235">
        <v>88</v>
      </c>
      <c r="D1235">
        <v>291</v>
      </c>
      <c r="E1235">
        <v>274</v>
      </c>
      <c r="F1235">
        <v>70</v>
      </c>
      <c r="G1235">
        <v>47</v>
      </c>
      <c r="H1235">
        <v>15</v>
      </c>
      <c r="I1235">
        <v>2</v>
      </c>
      <c r="J1235">
        <v>6</v>
      </c>
      <c r="K1235">
        <v>28</v>
      </c>
      <c r="L1235">
        <v>30</v>
      </c>
      <c r="M1235">
        <v>15</v>
      </c>
      <c r="N1235">
        <v>1</v>
      </c>
      <c r="O1235">
        <v>54</v>
      </c>
      <c r="P1235">
        <v>1</v>
      </c>
      <c r="Q1235">
        <v>1</v>
      </c>
      <c r="R1235">
        <v>0</v>
      </c>
      <c r="S1235">
        <v>6</v>
      </c>
      <c r="T1235">
        <v>1</v>
      </c>
      <c r="U1235">
        <v>2</v>
      </c>
      <c r="V1235">
        <v>0.25547399999999998</v>
      </c>
      <c r="W1235">
        <v>5.1546399999999999E-2</v>
      </c>
      <c r="X1235">
        <v>0.18556700000000001</v>
      </c>
      <c r="Y1235">
        <v>0.27777800000000002</v>
      </c>
      <c r="Z1235">
        <v>0.29553299999999999</v>
      </c>
      <c r="AA1235">
        <v>0.390511</v>
      </c>
      <c r="AB1235">
        <v>0.29574699999999998</v>
      </c>
      <c r="AC1235">
        <v>0.68604399999999999</v>
      </c>
      <c r="AD1235">
        <v>0.13503599999999999</v>
      </c>
      <c r="AE1235">
        <v>3.1511200000000001</v>
      </c>
      <c r="AF1235">
        <v>0.29767399999999999</v>
      </c>
      <c r="AH1235">
        <v>-1.1218699999999999</v>
      </c>
      <c r="AI1235">
        <v>29.988</v>
      </c>
      <c r="AJ1235">
        <v>-5.4686199999999996</v>
      </c>
      <c r="AK1235">
        <v>83.011399999999995</v>
      </c>
      <c r="AL1235">
        <v>-1.1218699999999999</v>
      </c>
      <c r="AM1235">
        <v>-1.9</v>
      </c>
      <c r="AN1235">
        <v>-7.24634444713592</v>
      </c>
      <c r="AO1235">
        <v>-5.10767185688018</v>
      </c>
      <c r="AP1235">
        <v>-0.24326600000000001</v>
      </c>
    </row>
    <row r="1236" spans="1:42" x14ac:dyDescent="0.45">
      <c r="A1236" t="s">
        <v>1448</v>
      </c>
      <c r="B1236" t="s">
        <v>58</v>
      </c>
      <c r="C1236">
        <v>38</v>
      </c>
      <c r="D1236">
        <v>155</v>
      </c>
      <c r="E1236">
        <v>138</v>
      </c>
      <c r="F1236">
        <v>30</v>
      </c>
      <c r="G1236">
        <v>20</v>
      </c>
      <c r="H1236">
        <v>8</v>
      </c>
      <c r="I1236">
        <v>0</v>
      </c>
      <c r="J1236">
        <v>2</v>
      </c>
      <c r="K1236">
        <v>17</v>
      </c>
      <c r="L1236">
        <v>13</v>
      </c>
      <c r="M1236">
        <v>15</v>
      </c>
      <c r="N1236">
        <v>0</v>
      </c>
      <c r="O1236">
        <v>38</v>
      </c>
      <c r="P1236">
        <v>2</v>
      </c>
      <c r="Q1236">
        <v>0</v>
      </c>
      <c r="R1236">
        <v>0</v>
      </c>
      <c r="S1236">
        <v>7</v>
      </c>
      <c r="T1236">
        <v>2</v>
      </c>
      <c r="U1236">
        <v>1</v>
      </c>
      <c r="V1236">
        <v>0.217391</v>
      </c>
      <c r="W1236">
        <v>9.6774200000000005E-2</v>
      </c>
      <c r="X1236">
        <v>0.24516099999999999</v>
      </c>
      <c r="Y1236">
        <v>0.394737</v>
      </c>
      <c r="Z1236">
        <v>0.303226</v>
      </c>
      <c r="AA1236">
        <v>0.31884099999999999</v>
      </c>
      <c r="AB1236">
        <v>0.280642</v>
      </c>
      <c r="AC1236">
        <v>0.62206600000000001</v>
      </c>
      <c r="AD1236">
        <v>0.101449</v>
      </c>
      <c r="AE1236">
        <v>3.48645</v>
      </c>
      <c r="AF1236">
        <v>0.28571400000000002</v>
      </c>
      <c r="AH1236">
        <v>-0.307168</v>
      </c>
      <c r="AI1236">
        <v>14.028600000000001</v>
      </c>
      <c r="AJ1236">
        <v>-4.8572100000000002</v>
      </c>
      <c r="AK1236">
        <v>76.962299999999999</v>
      </c>
      <c r="AL1236">
        <v>-0.307168</v>
      </c>
      <c r="AM1236">
        <v>-3.7</v>
      </c>
      <c r="AN1236">
        <v>-4.5857826173305503</v>
      </c>
      <c r="AO1236">
        <v>-3.1304821372032099</v>
      </c>
      <c r="AP1236">
        <v>-0.24448400000000001</v>
      </c>
    </row>
    <row r="1237" spans="1:42" x14ac:dyDescent="0.45">
      <c r="A1237" t="s">
        <v>1449</v>
      </c>
      <c r="B1237" t="s">
        <v>149</v>
      </c>
      <c r="C1237">
        <v>89</v>
      </c>
      <c r="D1237">
        <v>371</v>
      </c>
      <c r="E1237">
        <v>339</v>
      </c>
      <c r="F1237">
        <v>80</v>
      </c>
      <c r="G1237">
        <v>53</v>
      </c>
      <c r="H1237">
        <v>16</v>
      </c>
      <c r="I1237">
        <v>1</v>
      </c>
      <c r="J1237">
        <v>10</v>
      </c>
      <c r="K1237">
        <v>41</v>
      </c>
      <c r="L1237">
        <v>38</v>
      </c>
      <c r="M1237">
        <v>27</v>
      </c>
      <c r="N1237">
        <v>0</v>
      </c>
      <c r="O1237">
        <v>91</v>
      </c>
      <c r="P1237">
        <v>3</v>
      </c>
      <c r="Q1237">
        <v>2</v>
      </c>
      <c r="R1237">
        <v>0</v>
      </c>
      <c r="S1237">
        <v>13</v>
      </c>
      <c r="T1237">
        <v>1</v>
      </c>
      <c r="U1237">
        <v>1</v>
      </c>
      <c r="V1237">
        <v>0.235988</v>
      </c>
      <c r="W1237">
        <v>7.2776300000000002E-2</v>
      </c>
      <c r="X1237">
        <v>0.245283</v>
      </c>
      <c r="Y1237">
        <v>0.29670299999999999</v>
      </c>
      <c r="Z1237">
        <v>0.29649599999999998</v>
      </c>
      <c r="AA1237">
        <v>0.377581</v>
      </c>
      <c r="AB1237">
        <v>0.29447899999999999</v>
      </c>
      <c r="AC1237">
        <v>0.67407700000000004</v>
      </c>
      <c r="AD1237">
        <v>0.141593</v>
      </c>
      <c r="AE1237">
        <v>2.9428399999999999</v>
      </c>
      <c r="AF1237">
        <v>0.29166700000000001</v>
      </c>
      <c r="AH1237">
        <v>-0.86160300000000001</v>
      </c>
      <c r="AI1237">
        <v>37.8416</v>
      </c>
      <c r="AJ1237">
        <v>-7.3625699999999998</v>
      </c>
      <c r="AK1237">
        <v>81.153099999999995</v>
      </c>
      <c r="AL1237">
        <v>-0.86160300000000001</v>
      </c>
      <c r="AM1237">
        <v>-1.5</v>
      </c>
      <c r="AN1237">
        <v>-9.5238814949989301</v>
      </c>
      <c r="AO1237">
        <v>-5.5895061492919904</v>
      </c>
      <c r="AP1237">
        <v>-0.24663099999999999</v>
      </c>
    </row>
    <row r="1238" spans="1:42" x14ac:dyDescent="0.45">
      <c r="A1238" t="s">
        <v>1450</v>
      </c>
      <c r="B1238" t="s">
        <v>184</v>
      </c>
      <c r="C1238">
        <v>102</v>
      </c>
      <c r="D1238">
        <v>413</v>
      </c>
      <c r="E1238">
        <v>379</v>
      </c>
      <c r="F1238">
        <v>97</v>
      </c>
      <c r="G1238">
        <v>68</v>
      </c>
      <c r="H1238">
        <v>18</v>
      </c>
      <c r="I1238">
        <v>4</v>
      </c>
      <c r="J1238">
        <v>7</v>
      </c>
      <c r="K1238">
        <v>41</v>
      </c>
      <c r="L1238">
        <v>48</v>
      </c>
      <c r="M1238">
        <v>23</v>
      </c>
      <c r="N1238">
        <v>1</v>
      </c>
      <c r="O1238">
        <v>83</v>
      </c>
      <c r="P1238">
        <v>3</v>
      </c>
      <c r="Q1238">
        <v>4</v>
      </c>
      <c r="R1238">
        <v>4</v>
      </c>
      <c r="S1238">
        <v>12</v>
      </c>
      <c r="T1238">
        <v>5</v>
      </c>
      <c r="U1238">
        <v>4</v>
      </c>
      <c r="V1238">
        <v>0.25593700000000003</v>
      </c>
      <c r="W1238">
        <v>5.5690099999999999E-2</v>
      </c>
      <c r="X1238">
        <v>0.20096900000000001</v>
      </c>
      <c r="Y1238">
        <v>0.27710800000000002</v>
      </c>
      <c r="Z1238">
        <v>0.300734</v>
      </c>
      <c r="AA1238">
        <v>0.37994699999999998</v>
      </c>
      <c r="AB1238">
        <v>0.29458899999999999</v>
      </c>
      <c r="AC1238">
        <v>0.68068099999999998</v>
      </c>
      <c r="AD1238">
        <v>0.124011</v>
      </c>
      <c r="AE1238">
        <v>4.6850800000000001</v>
      </c>
      <c r="AF1238">
        <v>0.30716700000000002</v>
      </c>
      <c r="AH1238">
        <v>-1.40489</v>
      </c>
      <c r="AI1238">
        <v>42.1631</v>
      </c>
      <c r="AJ1238">
        <v>-8.15855</v>
      </c>
      <c r="AK1238">
        <v>67.671199999999999</v>
      </c>
      <c r="AL1238">
        <v>-1.40489</v>
      </c>
      <c r="AM1238">
        <v>-6.2</v>
      </c>
      <c r="AN1238">
        <v>-17.9457459449768</v>
      </c>
      <c r="AO1238">
        <v>1.3874487876892001</v>
      </c>
      <c r="AP1238">
        <v>-0.24802299999999999</v>
      </c>
    </row>
    <row r="1239" spans="1:42" x14ac:dyDescent="0.45">
      <c r="A1239" t="s">
        <v>1451</v>
      </c>
      <c r="B1239" t="s">
        <v>139</v>
      </c>
      <c r="C1239">
        <v>96</v>
      </c>
      <c r="D1239">
        <v>399</v>
      </c>
      <c r="E1239">
        <v>360</v>
      </c>
      <c r="F1239">
        <v>78</v>
      </c>
      <c r="G1239">
        <v>54</v>
      </c>
      <c r="H1239">
        <v>15</v>
      </c>
      <c r="I1239">
        <v>2</v>
      </c>
      <c r="J1239">
        <v>7</v>
      </c>
      <c r="K1239">
        <v>44</v>
      </c>
      <c r="L1239">
        <v>43</v>
      </c>
      <c r="M1239">
        <v>29</v>
      </c>
      <c r="N1239">
        <v>0</v>
      </c>
      <c r="O1239">
        <v>114</v>
      </c>
      <c r="P1239">
        <v>8</v>
      </c>
      <c r="Q1239">
        <v>2</v>
      </c>
      <c r="R1239">
        <v>0</v>
      </c>
      <c r="S1239">
        <v>6</v>
      </c>
      <c r="T1239">
        <v>13</v>
      </c>
      <c r="U1239">
        <v>3</v>
      </c>
      <c r="V1239">
        <v>0.216667</v>
      </c>
      <c r="W1239">
        <v>7.2681700000000002E-2</v>
      </c>
      <c r="X1239">
        <v>0.28571400000000002</v>
      </c>
      <c r="Y1239">
        <v>0.254386</v>
      </c>
      <c r="Z1239">
        <v>0.288221</v>
      </c>
      <c r="AA1239">
        <v>0.32777800000000001</v>
      </c>
      <c r="AB1239">
        <v>0.27435799999999999</v>
      </c>
      <c r="AC1239">
        <v>0.61599800000000005</v>
      </c>
      <c r="AD1239">
        <v>0.111111</v>
      </c>
      <c r="AE1239">
        <v>6.1354300000000004</v>
      </c>
      <c r="AF1239">
        <v>0.29460599999999998</v>
      </c>
      <c r="AH1239">
        <v>0.63260000000000005</v>
      </c>
      <c r="AI1239">
        <v>34.030099999999997</v>
      </c>
      <c r="AJ1239">
        <v>-14.585699999999999</v>
      </c>
      <c r="AK1239">
        <v>70.210099999999997</v>
      </c>
      <c r="AL1239">
        <v>0.63260000000000005</v>
      </c>
      <c r="AM1239">
        <v>4.9000000000000004</v>
      </c>
      <c r="AN1239">
        <v>-13.609538257122001</v>
      </c>
      <c r="AO1239">
        <v>-2.43024682998657</v>
      </c>
      <c r="AP1239">
        <v>-0.24809200000000001</v>
      </c>
    </row>
    <row r="1240" spans="1:42" x14ac:dyDescent="0.45">
      <c r="A1240" t="s">
        <v>1452</v>
      </c>
      <c r="B1240" t="s">
        <v>30</v>
      </c>
      <c r="C1240">
        <v>68</v>
      </c>
      <c r="D1240">
        <v>247</v>
      </c>
      <c r="E1240">
        <v>222</v>
      </c>
      <c r="F1240">
        <v>47</v>
      </c>
      <c r="G1240">
        <v>34</v>
      </c>
      <c r="H1240">
        <v>9</v>
      </c>
      <c r="I1240">
        <v>0</v>
      </c>
      <c r="J1240">
        <v>4</v>
      </c>
      <c r="K1240">
        <v>24</v>
      </c>
      <c r="L1240">
        <v>22</v>
      </c>
      <c r="M1240">
        <v>16</v>
      </c>
      <c r="N1240">
        <v>0</v>
      </c>
      <c r="O1240">
        <v>72</v>
      </c>
      <c r="P1240">
        <v>2</v>
      </c>
      <c r="Q1240">
        <v>1</v>
      </c>
      <c r="R1240">
        <v>6</v>
      </c>
      <c r="S1240">
        <v>7</v>
      </c>
      <c r="T1240">
        <v>5</v>
      </c>
      <c r="U1240">
        <v>2</v>
      </c>
      <c r="V1240">
        <v>0.21171200000000001</v>
      </c>
      <c r="W1240">
        <v>6.4777299999999996E-2</v>
      </c>
      <c r="X1240">
        <v>0.29149799999999998</v>
      </c>
      <c r="Y1240">
        <v>0.222222</v>
      </c>
      <c r="Z1240">
        <v>0.26971000000000001</v>
      </c>
      <c r="AA1240">
        <v>0.30630600000000002</v>
      </c>
      <c r="AB1240">
        <v>0.25644400000000001</v>
      </c>
      <c r="AC1240">
        <v>0.57601599999999997</v>
      </c>
      <c r="AD1240">
        <v>9.4594600000000001E-2</v>
      </c>
      <c r="AE1240">
        <v>3.9847800000000002</v>
      </c>
      <c r="AF1240">
        <v>0.29251700000000003</v>
      </c>
      <c r="AH1240">
        <v>-0.24482300000000001</v>
      </c>
      <c r="AI1240">
        <v>17.391300000000001</v>
      </c>
      <c r="AJ1240">
        <v>-12.7042</v>
      </c>
      <c r="AK1240">
        <v>62.267200000000003</v>
      </c>
      <c r="AL1240">
        <v>-0.24482300000000001</v>
      </c>
      <c r="AM1240">
        <v>-3.7</v>
      </c>
      <c r="AN1240">
        <v>-11.790911674499499</v>
      </c>
      <c r="AO1240">
        <v>0.83777165412902799</v>
      </c>
      <c r="AP1240">
        <v>-0.25306000000000001</v>
      </c>
    </row>
    <row r="1241" spans="1:42" x14ac:dyDescent="0.45">
      <c r="A1241" t="s">
        <v>1453</v>
      </c>
      <c r="B1241" t="s">
        <v>141</v>
      </c>
      <c r="C1241">
        <v>104</v>
      </c>
      <c r="D1241">
        <v>419</v>
      </c>
      <c r="E1241">
        <v>376</v>
      </c>
      <c r="F1241">
        <v>87</v>
      </c>
      <c r="G1241">
        <v>58</v>
      </c>
      <c r="H1241">
        <v>15</v>
      </c>
      <c r="I1241">
        <v>2</v>
      </c>
      <c r="J1241">
        <v>12</v>
      </c>
      <c r="K1241">
        <v>49</v>
      </c>
      <c r="L1241">
        <v>54</v>
      </c>
      <c r="M1241">
        <v>32</v>
      </c>
      <c r="N1241">
        <v>1</v>
      </c>
      <c r="O1241">
        <v>104</v>
      </c>
      <c r="P1241">
        <v>7</v>
      </c>
      <c r="Q1241">
        <v>2</v>
      </c>
      <c r="R1241">
        <v>2</v>
      </c>
      <c r="S1241">
        <v>7</v>
      </c>
      <c r="T1241">
        <v>4</v>
      </c>
      <c r="U1241">
        <v>2</v>
      </c>
      <c r="V1241">
        <v>0.23138300000000001</v>
      </c>
      <c r="W1241">
        <v>7.6372300000000004E-2</v>
      </c>
      <c r="X1241">
        <v>0.24820999999999999</v>
      </c>
      <c r="Y1241">
        <v>0.30769200000000002</v>
      </c>
      <c r="Z1241">
        <v>0.30215799999999998</v>
      </c>
      <c r="AA1241">
        <v>0.37766</v>
      </c>
      <c r="AB1241">
        <v>0.297321</v>
      </c>
      <c r="AC1241">
        <v>0.67981800000000003</v>
      </c>
      <c r="AD1241">
        <v>0.14627699999999999</v>
      </c>
      <c r="AE1241">
        <v>4.2572200000000002</v>
      </c>
      <c r="AF1241">
        <v>0.28626000000000001</v>
      </c>
      <c r="AH1241">
        <v>-0.78384799999999999</v>
      </c>
      <c r="AI1241">
        <v>43.726300000000002</v>
      </c>
      <c r="AJ1241">
        <v>-7.3263699999999998</v>
      </c>
      <c r="AK1241">
        <v>86.789199999999994</v>
      </c>
      <c r="AL1241">
        <v>-0.78384799999999999</v>
      </c>
      <c r="AM1241">
        <v>-1.5</v>
      </c>
      <c r="AN1241">
        <v>-7.6412841081619201</v>
      </c>
      <c r="AO1241">
        <v>-9.1976776123046804</v>
      </c>
      <c r="AP1241">
        <v>-0.25562499999999999</v>
      </c>
    </row>
    <row r="1242" spans="1:42" x14ac:dyDescent="0.45">
      <c r="A1242" t="s">
        <v>1454</v>
      </c>
      <c r="B1242" t="s">
        <v>215</v>
      </c>
      <c r="C1242">
        <v>124</v>
      </c>
      <c r="D1242">
        <v>547</v>
      </c>
      <c r="E1242">
        <v>478</v>
      </c>
      <c r="F1242">
        <v>94</v>
      </c>
      <c r="G1242">
        <v>64</v>
      </c>
      <c r="H1242">
        <v>17</v>
      </c>
      <c r="I1242">
        <v>2</v>
      </c>
      <c r="J1242">
        <v>11</v>
      </c>
      <c r="K1242">
        <v>61</v>
      </c>
      <c r="L1242">
        <v>51</v>
      </c>
      <c r="M1242">
        <v>58</v>
      </c>
      <c r="N1242">
        <v>0</v>
      </c>
      <c r="O1242">
        <v>194</v>
      </c>
      <c r="P1242">
        <v>4</v>
      </c>
      <c r="Q1242">
        <v>2</v>
      </c>
      <c r="R1242">
        <v>5</v>
      </c>
      <c r="S1242">
        <v>5</v>
      </c>
      <c r="T1242">
        <v>12</v>
      </c>
      <c r="U1242">
        <v>7</v>
      </c>
      <c r="V1242">
        <v>0.19665299999999999</v>
      </c>
      <c r="W1242">
        <v>0.106033</v>
      </c>
      <c r="X1242">
        <v>0.35466199999999998</v>
      </c>
      <c r="Y1242">
        <v>0.29896899999999998</v>
      </c>
      <c r="Z1242">
        <v>0.287823</v>
      </c>
      <c r="AA1242">
        <v>0.30962299999999998</v>
      </c>
      <c r="AB1242">
        <v>0.26951199999999997</v>
      </c>
      <c r="AC1242">
        <v>0.59744600000000003</v>
      </c>
      <c r="AD1242">
        <v>0.112971</v>
      </c>
      <c r="AE1242">
        <v>4.90341</v>
      </c>
      <c r="AF1242">
        <v>0.30181799999999998</v>
      </c>
      <c r="AH1242">
        <v>-1.52539</v>
      </c>
      <c r="AI1242">
        <v>44.451099999999997</v>
      </c>
      <c r="AJ1242">
        <v>-22.197700000000001</v>
      </c>
      <c r="AK1242">
        <v>65.932199999999995</v>
      </c>
      <c r="AL1242">
        <v>-1.52539</v>
      </c>
      <c r="AM1242">
        <v>0.7</v>
      </c>
      <c r="AN1242">
        <v>-23.854111909866301</v>
      </c>
      <c r="AO1242">
        <v>2.7098471522331198</v>
      </c>
      <c r="AP1242">
        <v>-0.25584400000000002</v>
      </c>
    </row>
    <row r="1243" spans="1:42" x14ac:dyDescent="0.45">
      <c r="A1243" t="s">
        <v>1455</v>
      </c>
      <c r="B1243" t="s">
        <v>40</v>
      </c>
      <c r="C1243">
        <v>77</v>
      </c>
      <c r="D1243">
        <v>302</v>
      </c>
      <c r="E1243">
        <v>272</v>
      </c>
      <c r="F1243">
        <v>53</v>
      </c>
      <c r="G1243">
        <v>36</v>
      </c>
      <c r="H1243">
        <v>12</v>
      </c>
      <c r="I1243">
        <v>1</v>
      </c>
      <c r="J1243">
        <v>4</v>
      </c>
      <c r="K1243">
        <v>28</v>
      </c>
      <c r="L1243">
        <v>30</v>
      </c>
      <c r="M1243">
        <v>21</v>
      </c>
      <c r="N1243">
        <v>0</v>
      </c>
      <c r="O1243">
        <v>110</v>
      </c>
      <c r="P1243">
        <v>8</v>
      </c>
      <c r="Q1243">
        <v>1</v>
      </c>
      <c r="R1243">
        <v>0</v>
      </c>
      <c r="S1243">
        <v>8</v>
      </c>
      <c r="T1243">
        <v>1</v>
      </c>
      <c r="U1243">
        <v>1</v>
      </c>
      <c r="V1243">
        <v>0.194853</v>
      </c>
      <c r="W1243">
        <v>6.9536399999999998E-2</v>
      </c>
      <c r="X1243">
        <v>0.36423800000000001</v>
      </c>
      <c r="Y1243">
        <v>0.190909</v>
      </c>
      <c r="Z1243">
        <v>0.27152300000000001</v>
      </c>
      <c r="AA1243">
        <v>0.290441</v>
      </c>
      <c r="AB1243">
        <v>0.25398599999999999</v>
      </c>
      <c r="AC1243">
        <v>0.56196400000000002</v>
      </c>
      <c r="AD1243">
        <v>9.5588199999999998E-2</v>
      </c>
      <c r="AE1243">
        <v>3.4590299999999998</v>
      </c>
      <c r="AF1243">
        <v>0.30817600000000001</v>
      </c>
      <c r="AH1243">
        <v>-0.72291099999999997</v>
      </c>
      <c r="AI1243">
        <v>20.647400000000001</v>
      </c>
      <c r="AJ1243">
        <v>-16.1495</v>
      </c>
      <c r="AK1243">
        <v>59.959000000000003</v>
      </c>
      <c r="AL1243">
        <v>-0.72291099999999997</v>
      </c>
      <c r="AM1243">
        <v>-2.7</v>
      </c>
      <c r="AN1243">
        <v>-15.7035362124443</v>
      </c>
      <c r="AO1243">
        <v>2.8482067584991402</v>
      </c>
      <c r="AP1243">
        <v>-0.255884</v>
      </c>
    </row>
    <row r="1244" spans="1:42" x14ac:dyDescent="0.45">
      <c r="A1244" t="s">
        <v>1456</v>
      </c>
      <c r="C1244">
        <v>105</v>
      </c>
      <c r="D1244">
        <v>328</v>
      </c>
      <c r="E1244">
        <v>300</v>
      </c>
      <c r="F1244">
        <v>59</v>
      </c>
      <c r="G1244">
        <v>38</v>
      </c>
      <c r="H1244">
        <v>15</v>
      </c>
      <c r="I1244">
        <v>1</v>
      </c>
      <c r="J1244">
        <v>5</v>
      </c>
      <c r="K1244">
        <v>32</v>
      </c>
      <c r="L1244">
        <v>25</v>
      </c>
      <c r="M1244">
        <v>22</v>
      </c>
      <c r="N1244">
        <v>0</v>
      </c>
      <c r="O1244">
        <v>82</v>
      </c>
      <c r="P1244">
        <v>4</v>
      </c>
      <c r="Q1244">
        <v>1</v>
      </c>
      <c r="R1244">
        <v>1</v>
      </c>
      <c r="S1244">
        <v>5</v>
      </c>
      <c r="T1244">
        <v>3</v>
      </c>
      <c r="U1244">
        <v>2</v>
      </c>
      <c r="V1244">
        <v>0.19666700000000001</v>
      </c>
      <c r="W1244">
        <v>6.7073199999999999E-2</v>
      </c>
      <c r="X1244">
        <v>0.25</v>
      </c>
      <c r="Y1244">
        <v>0.268293</v>
      </c>
      <c r="Z1244">
        <v>0.25993899999999998</v>
      </c>
      <c r="AA1244">
        <v>0.30333300000000002</v>
      </c>
      <c r="AB1244">
        <v>0.25075199999999997</v>
      </c>
      <c r="AC1244">
        <v>0.56327199999999999</v>
      </c>
      <c r="AD1244">
        <v>0.106667</v>
      </c>
      <c r="AE1244">
        <v>4.0047800000000002</v>
      </c>
      <c r="AF1244">
        <v>0.252336</v>
      </c>
      <c r="AH1244">
        <v>-0.73728400000000005</v>
      </c>
      <c r="AI1244">
        <v>21.5442</v>
      </c>
      <c r="AJ1244">
        <v>-18.4207</v>
      </c>
      <c r="AK1244">
        <v>50.6661</v>
      </c>
      <c r="AL1244">
        <v>-0.73728400000000005</v>
      </c>
      <c r="AM1244">
        <v>5.2</v>
      </c>
      <c r="AN1244">
        <v>-20.1261332631111</v>
      </c>
      <c r="AO1244">
        <v>6.4051731824874798</v>
      </c>
      <c r="AP1244">
        <v>-0.25733099999999998</v>
      </c>
    </row>
    <row r="1245" spans="1:42" x14ac:dyDescent="0.45">
      <c r="A1245" t="s">
        <v>1457</v>
      </c>
      <c r="B1245" t="s">
        <v>25</v>
      </c>
      <c r="C1245">
        <v>64</v>
      </c>
      <c r="D1245">
        <v>239</v>
      </c>
      <c r="E1245">
        <v>220</v>
      </c>
      <c r="F1245">
        <v>43</v>
      </c>
      <c r="G1245">
        <v>28</v>
      </c>
      <c r="H1245">
        <v>7</v>
      </c>
      <c r="I1245">
        <v>3</v>
      </c>
      <c r="J1245">
        <v>5</v>
      </c>
      <c r="K1245">
        <v>23</v>
      </c>
      <c r="L1245">
        <v>25</v>
      </c>
      <c r="M1245">
        <v>17</v>
      </c>
      <c r="N1245">
        <v>1</v>
      </c>
      <c r="O1245">
        <v>92</v>
      </c>
      <c r="P1245">
        <v>1</v>
      </c>
      <c r="Q1245">
        <v>1</v>
      </c>
      <c r="R1245">
        <v>0</v>
      </c>
      <c r="S1245">
        <v>7</v>
      </c>
      <c r="T1245">
        <v>5</v>
      </c>
      <c r="U1245">
        <v>3</v>
      </c>
      <c r="V1245">
        <v>0.19545499999999999</v>
      </c>
      <c r="W1245">
        <v>7.1129700000000004E-2</v>
      </c>
      <c r="X1245">
        <v>0.38493699999999997</v>
      </c>
      <c r="Y1245">
        <v>0.184783</v>
      </c>
      <c r="Z1245">
        <v>0.25523000000000001</v>
      </c>
      <c r="AA1245">
        <v>0.32272699999999999</v>
      </c>
      <c r="AB1245">
        <v>0.25212099999999998</v>
      </c>
      <c r="AC1245">
        <v>0.57795700000000005</v>
      </c>
      <c r="AD1245">
        <v>0.127273</v>
      </c>
      <c r="AE1245">
        <v>6.2974600000000001</v>
      </c>
      <c r="AF1245">
        <v>0.306452</v>
      </c>
      <c r="AH1245">
        <v>-0.61296499999999998</v>
      </c>
      <c r="AI1245">
        <v>15.9701</v>
      </c>
      <c r="AJ1245">
        <v>-13.150700000000001</v>
      </c>
      <c r="AK1245">
        <v>57.859699999999997</v>
      </c>
      <c r="AL1245">
        <v>-0.61296499999999998</v>
      </c>
      <c r="AM1245">
        <v>1.1000000000000001</v>
      </c>
      <c r="AN1245">
        <v>-12.680771887302299</v>
      </c>
      <c r="AO1245">
        <v>1.97815990447998</v>
      </c>
      <c r="AP1245">
        <v>-0.25777899999999998</v>
      </c>
    </row>
    <row r="1246" spans="1:42" x14ac:dyDescent="0.45">
      <c r="A1246" t="s">
        <v>1458</v>
      </c>
      <c r="C1246">
        <v>34</v>
      </c>
      <c r="D1246">
        <v>125</v>
      </c>
      <c r="E1246">
        <v>109</v>
      </c>
      <c r="F1246">
        <v>21</v>
      </c>
      <c r="G1246">
        <v>15</v>
      </c>
      <c r="H1246">
        <v>4</v>
      </c>
      <c r="I1246">
        <v>0</v>
      </c>
      <c r="J1246">
        <v>2</v>
      </c>
      <c r="K1246">
        <v>13</v>
      </c>
      <c r="L1246">
        <v>12</v>
      </c>
      <c r="M1246">
        <v>11</v>
      </c>
      <c r="N1246">
        <v>0</v>
      </c>
      <c r="O1246">
        <v>36</v>
      </c>
      <c r="P1246">
        <v>3</v>
      </c>
      <c r="Q1246">
        <v>1</v>
      </c>
      <c r="R1246">
        <v>1</v>
      </c>
      <c r="S1246">
        <v>1</v>
      </c>
      <c r="T1246">
        <v>0</v>
      </c>
      <c r="U1246">
        <v>1</v>
      </c>
      <c r="V1246">
        <v>0.192661</v>
      </c>
      <c r="W1246">
        <v>8.7999999999999995E-2</v>
      </c>
      <c r="X1246">
        <v>0.28799999999999998</v>
      </c>
      <c r="Y1246">
        <v>0.30555599999999999</v>
      </c>
      <c r="Z1246">
        <v>0.28225800000000001</v>
      </c>
      <c r="AA1246">
        <v>0.28440399999999999</v>
      </c>
      <c r="AB1246">
        <v>0.25850200000000001</v>
      </c>
      <c r="AC1246">
        <v>0.566662</v>
      </c>
      <c r="AD1246">
        <v>9.1743099999999994E-2</v>
      </c>
      <c r="AE1246">
        <v>2.3670800000000001</v>
      </c>
      <c r="AF1246">
        <v>0.26388899999999998</v>
      </c>
      <c r="AH1246">
        <v>-0.64552699999999996</v>
      </c>
      <c r="AI1246">
        <v>9.0149399999999993</v>
      </c>
      <c r="AJ1246">
        <v>-6.2155800000000001</v>
      </c>
      <c r="AK1246">
        <v>57.8033</v>
      </c>
      <c r="AL1246">
        <v>-0.64552699999999996</v>
      </c>
      <c r="AM1246">
        <v>-2.2000000000000002</v>
      </c>
      <c r="AN1246">
        <v>-6.9655888080596897</v>
      </c>
      <c r="AO1246">
        <v>9.6443176269531194E-2</v>
      </c>
      <c r="AP1246">
        <v>-0.26161699999999999</v>
      </c>
    </row>
    <row r="1247" spans="1:42" x14ac:dyDescent="0.45">
      <c r="A1247" t="s">
        <v>1459</v>
      </c>
      <c r="C1247">
        <v>80</v>
      </c>
      <c r="D1247">
        <v>325</v>
      </c>
      <c r="E1247">
        <v>291</v>
      </c>
      <c r="F1247">
        <v>58</v>
      </c>
      <c r="G1247">
        <v>41</v>
      </c>
      <c r="H1247">
        <v>9</v>
      </c>
      <c r="I1247">
        <v>3</v>
      </c>
      <c r="J1247">
        <v>5</v>
      </c>
      <c r="K1247">
        <v>30</v>
      </c>
      <c r="L1247">
        <v>32</v>
      </c>
      <c r="M1247">
        <v>28</v>
      </c>
      <c r="N1247">
        <v>0</v>
      </c>
      <c r="O1247">
        <v>124</v>
      </c>
      <c r="P1247">
        <v>5</v>
      </c>
      <c r="Q1247">
        <v>1</v>
      </c>
      <c r="R1247">
        <v>0</v>
      </c>
      <c r="S1247">
        <v>5</v>
      </c>
      <c r="T1247">
        <v>4</v>
      </c>
      <c r="U1247">
        <v>3</v>
      </c>
      <c r="V1247">
        <v>0.19931299999999999</v>
      </c>
      <c r="W1247">
        <v>8.6153800000000003E-2</v>
      </c>
      <c r="X1247">
        <v>0.38153799999999999</v>
      </c>
      <c r="Y1247">
        <v>0.22580600000000001</v>
      </c>
      <c r="Z1247">
        <v>0.28000000000000003</v>
      </c>
      <c r="AA1247">
        <v>0.30240600000000001</v>
      </c>
      <c r="AB1247">
        <v>0.262216</v>
      </c>
      <c r="AC1247">
        <v>0.58240599999999998</v>
      </c>
      <c r="AD1247">
        <v>0.103093</v>
      </c>
      <c r="AE1247">
        <v>5.0477299999999996</v>
      </c>
      <c r="AF1247">
        <v>0.32515300000000003</v>
      </c>
      <c r="AH1247">
        <v>-1.0364100000000001</v>
      </c>
      <c r="AI1247">
        <v>24.441400000000002</v>
      </c>
      <c r="AJ1247">
        <v>-15.157999999999999</v>
      </c>
      <c r="AK1247">
        <v>63.648000000000003</v>
      </c>
      <c r="AL1247">
        <v>-1.0364100000000001</v>
      </c>
      <c r="AM1247">
        <v>5.0999999999999996</v>
      </c>
      <c r="AN1247">
        <v>-15.1925488710403</v>
      </c>
      <c r="AO1247">
        <v>1.5175483226776101</v>
      </c>
      <c r="AP1247">
        <v>-0.262909</v>
      </c>
    </row>
    <row r="1248" spans="1:42" x14ac:dyDescent="0.45">
      <c r="A1248" t="s">
        <v>1460</v>
      </c>
      <c r="B1248" t="s">
        <v>30</v>
      </c>
      <c r="C1248">
        <v>105</v>
      </c>
      <c r="D1248">
        <v>389</v>
      </c>
      <c r="E1248">
        <v>353</v>
      </c>
      <c r="F1248">
        <v>83</v>
      </c>
      <c r="G1248">
        <v>60</v>
      </c>
      <c r="H1248">
        <v>15</v>
      </c>
      <c r="I1248">
        <v>2</v>
      </c>
      <c r="J1248">
        <v>6</v>
      </c>
      <c r="K1248">
        <v>43</v>
      </c>
      <c r="L1248">
        <v>38</v>
      </c>
      <c r="M1248">
        <v>29</v>
      </c>
      <c r="N1248">
        <v>0</v>
      </c>
      <c r="O1248">
        <v>70</v>
      </c>
      <c r="P1248">
        <v>2</v>
      </c>
      <c r="Q1248">
        <v>2</v>
      </c>
      <c r="R1248">
        <v>3</v>
      </c>
      <c r="S1248">
        <v>4</v>
      </c>
      <c r="T1248">
        <v>7</v>
      </c>
      <c r="U1248">
        <v>4</v>
      </c>
      <c r="V1248">
        <v>0.235127</v>
      </c>
      <c r="W1248">
        <v>7.4550099999999994E-2</v>
      </c>
      <c r="X1248">
        <v>0.179949</v>
      </c>
      <c r="Y1248">
        <v>0.41428599999999999</v>
      </c>
      <c r="Z1248">
        <v>0.29533700000000002</v>
      </c>
      <c r="AA1248">
        <v>0.339943</v>
      </c>
      <c r="AB1248">
        <v>0.28083999999999998</v>
      </c>
      <c r="AC1248">
        <v>0.63527999999999996</v>
      </c>
      <c r="AD1248">
        <v>0.10481600000000001</v>
      </c>
      <c r="AE1248">
        <v>4.69055</v>
      </c>
      <c r="AF1248">
        <v>0.27598600000000001</v>
      </c>
      <c r="AH1248">
        <v>-0.98947799999999997</v>
      </c>
      <c r="AI1248">
        <v>35.271099999999997</v>
      </c>
      <c r="AJ1248">
        <v>-12.126300000000001</v>
      </c>
      <c r="AK1248">
        <v>78.621799999999993</v>
      </c>
      <c r="AL1248">
        <v>-0.98947799999999997</v>
      </c>
      <c r="AM1248">
        <v>-8.9</v>
      </c>
      <c r="AN1248">
        <v>-11.291885673999699</v>
      </c>
      <c r="AO1248">
        <v>-4.6120805740356401</v>
      </c>
      <c r="AP1248">
        <v>-0.26431199999999999</v>
      </c>
    </row>
    <row r="1249" spans="1:42" x14ac:dyDescent="0.45">
      <c r="A1249" t="s">
        <v>1461</v>
      </c>
      <c r="B1249" t="s">
        <v>42</v>
      </c>
      <c r="C1249">
        <v>38</v>
      </c>
      <c r="D1249">
        <v>132</v>
      </c>
      <c r="E1249">
        <v>118</v>
      </c>
      <c r="F1249">
        <v>21</v>
      </c>
      <c r="G1249">
        <v>16</v>
      </c>
      <c r="H1249">
        <v>3</v>
      </c>
      <c r="I1249">
        <v>0</v>
      </c>
      <c r="J1249">
        <v>2</v>
      </c>
      <c r="K1249">
        <v>9</v>
      </c>
      <c r="L1249">
        <v>11</v>
      </c>
      <c r="M1249">
        <v>10</v>
      </c>
      <c r="N1249">
        <v>0</v>
      </c>
      <c r="O1249">
        <v>48</v>
      </c>
      <c r="P1249">
        <v>2</v>
      </c>
      <c r="Q1249">
        <v>2</v>
      </c>
      <c r="R1249">
        <v>0</v>
      </c>
      <c r="S1249">
        <v>1</v>
      </c>
      <c r="T1249">
        <v>2</v>
      </c>
      <c r="U1249">
        <v>1</v>
      </c>
      <c r="V1249">
        <v>0.17796600000000001</v>
      </c>
      <c r="W1249">
        <v>7.5757599999999994E-2</v>
      </c>
      <c r="X1249">
        <v>0.36363600000000001</v>
      </c>
      <c r="Y1249">
        <v>0.20833299999999999</v>
      </c>
      <c r="Z1249">
        <v>0.25</v>
      </c>
      <c r="AA1249">
        <v>0.25423699999999999</v>
      </c>
      <c r="AB1249">
        <v>0.229327</v>
      </c>
      <c r="AC1249">
        <v>0.50423700000000005</v>
      </c>
      <c r="AD1249">
        <v>7.6271199999999997E-2</v>
      </c>
      <c r="AE1249">
        <v>3.0262899999999999</v>
      </c>
      <c r="AF1249">
        <v>0.27142899999999998</v>
      </c>
      <c r="AH1249">
        <v>-0.23782200000000001</v>
      </c>
      <c r="AI1249">
        <v>6.3213800000000004</v>
      </c>
      <c r="AJ1249">
        <v>-9.7620500000000003</v>
      </c>
      <c r="AK1249">
        <v>40.851500000000001</v>
      </c>
      <c r="AL1249">
        <v>-0.23782200000000001</v>
      </c>
      <c r="AM1249">
        <v>1.9</v>
      </c>
      <c r="AN1249">
        <v>-9.5929669588804192</v>
      </c>
      <c r="AO1249">
        <v>2.3850087821483599</v>
      </c>
      <c r="AP1249">
        <v>-0.27169500000000002</v>
      </c>
    </row>
    <row r="1250" spans="1:42" x14ac:dyDescent="0.45">
      <c r="A1250" t="s">
        <v>1462</v>
      </c>
      <c r="B1250" t="s">
        <v>40</v>
      </c>
      <c r="C1250">
        <v>97</v>
      </c>
      <c r="D1250">
        <v>378</v>
      </c>
      <c r="E1250">
        <v>339</v>
      </c>
      <c r="F1250">
        <v>74</v>
      </c>
      <c r="G1250">
        <v>48</v>
      </c>
      <c r="H1250">
        <v>13</v>
      </c>
      <c r="I1250">
        <v>1</v>
      </c>
      <c r="J1250">
        <v>12</v>
      </c>
      <c r="K1250">
        <v>38</v>
      </c>
      <c r="L1250">
        <v>43</v>
      </c>
      <c r="M1250">
        <v>30</v>
      </c>
      <c r="N1250">
        <v>1</v>
      </c>
      <c r="O1250">
        <v>103</v>
      </c>
      <c r="P1250">
        <v>7</v>
      </c>
      <c r="Q1250">
        <v>2</v>
      </c>
      <c r="R1250">
        <v>0</v>
      </c>
      <c r="S1250">
        <v>6</v>
      </c>
      <c r="T1250">
        <v>3</v>
      </c>
      <c r="U1250">
        <v>1</v>
      </c>
      <c r="V1250">
        <v>0.21828900000000001</v>
      </c>
      <c r="W1250">
        <v>7.9365099999999994E-2</v>
      </c>
      <c r="X1250">
        <v>0.27248699999999998</v>
      </c>
      <c r="Y1250">
        <v>0.29126200000000002</v>
      </c>
      <c r="Z1250">
        <v>0.293651</v>
      </c>
      <c r="AA1250">
        <v>0.368732</v>
      </c>
      <c r="AB1250">
        <v>0.290217</v>
      </c>
      <c r="AC1250">
        <v>0.66238200000000003</v>
      </c>
      <c r="AD1250">
        <v>0.15044199999999999</v>
      </c>
      <c r="AE1250">
        <v>3.6073300000000001</v>
      </c>
      <c r="AF1250">
        <v>0.27433600000000002</v>
      </c>
      <c r="AH1250">
        <v>-0.469308</v>
      </c>
      <c r="AI1250">
        <v>37.217599999999997</v>
      </c>
      <c r="AJ1250">
        <v>-8.8394999999999992</v>
      </c>
      <c r="AK1250">
        <v>84.248000000000005</v>
      </c>
      <c r="AL1250">
        <v>-0.469308</v>
      </c>
      <c r="AM1250">
        <v>-3.6</v>
      </c>
      <c r="AN1250">
        <v>-7.8457265198230699</v>
      </c>
      <c r="AO1250">
        <v>-7.7666664123535103</v>
      </c>
      <c r="AP1250">
        <v>-0.27260899999999999</v>
      </c>
    </row>
    <row r="1251" spans="1:42" x14ac:dyDescent="0.45">
      <c r="A1251" t="s">
        <v>1463</v>
      </c>
      <c r="B1251" t="s">
        <v>184</v>
      </c>
      <c r="C1251">
        <v>86</v>
      </c>
      <c r="D1251">
        <v>337</v>
      </c>
      <c r="E1251">
        <v>304</v>
      </c>
      <c r="F1251">
        <v>73</v>
      </c>
      <c r="G1251">
        <v>47</v>
      </c>
      <c r="H1251">
        <v>15</v>
      </c>
      <c r="I1251">
        <v>2</v>
      </c>
      <c r="J1251">
        <v>9</v>
      </c>
      <c r="K1251">
        <v>40</v>
      </c>
      <c r="L1251">
        <v>44</v>
      </c>
      <c r="M1251">
        <v>22</v>
      </c>
      <c r="N1251">
        <v>0</v>
      </c>
      <c r="O1251">
        <v>87</v>
      </c>
      <c r="P1251">
        <v>8</v>
      </c>
      <c r="Q1251">
        <v>1</v>
      </c>
      <c r="R1251">
        <v>2</v>
      </c>
      <c r="S1251">
        <v>3</v>
      </c>
      <c r="T1251">
        <v>9</v>
      </c>
      <c r="U1251">
        <v>4</v>
      </c>
      <c r="V1251">
        <v>0.24013200000000001</v>
      </c>
      <c r="W1251">
        <v>6.5281900000000004E-2</v>
      </c>
      <c r="X1251">
        <v>0.25816</v>
      </c>
      <c r="Y1251">
        <v>0.25287399999999999</v>
      </c>
      <c r="Z1251">
        <v>0.30746299999999999</v>
      </c>
      <c r="AA1251">
        <v>0.39144699999999999</v>
      </c>
      <c r="AB1251">
        <v>0.30575600000000003</v>
      </c>
      <c r="AC1251">
        <v>0.69891000000000003</v>
      </c>
      <c r="AD1251">
        <v>0.15131600000000001</v>
      </c>
      <c r="AE1251">
        <v>5.5834400000000004</v>
      </c>
      <c r="AF1251">
        <v>0.30621999999999999</v>
      </c>
      <c r="AH1251">
        <v>-0.48160700000000001</v>
      </c>
      <c r="AI1251">
        <v>37.529699999999998</v>
      </c>
      <c r="AJ1251">
        <v>-3.5318200000000002</v>
      </c>
      <c r="AK1251">
        <v>75.157300000000006</v>
      </c>
      <c r="AL1251">
        <v>-0.48160700000000001</v>
      </c>
      <c r="AM1251">
        <v>2.8</v>
      </c>
      <c r="AN1251">
        <v>-10.8532306551933</v>
      </c>
      <c r="AO1251">
        <v>-3.3912112712860099</v>
      </c>
      <c r="AP1251">
        <v>-0.27549400000000002</v>
      </c>
    </row>
    <row r="1252" spans="1:42" x14ac:dyDescent="0.45">
      <c r="A1252" t="s">
        <v>1464</v>
      </c>
      <c r="C1252">
        <v>88</v>
      </c>
      <c r="D1252">
        <v>355</v>
      </c>
      <c r="E1252">
        <v>320</v>
      </c>
      <c r="F1252">
        <v>62</v>
      </c>
      <c r="G1252">
        <v>40</v>
      </c>
      <c r="H1252">
        <v>15</v>
      </c>
      <c r="I1252">
        <v>1</v>
      </c>
      <c r="J1252">
        <v>6</v>
      </c>
      <c r="K1252">
        <v>31</v>
      </c>
      <c r="L1252">
        <v>32</v>
      </c>
      <c r="M1252">
        <v>29</v>
      </c>
      <c r="N1252">
        <v>0</v>
      </c>
      <c r="O1252">
        <v>108</v>
      </c>
      <c r="P1252">
        <v>5</v>
      </c>
      <c r="Q1252">
        <v>1</v>
      </c>
      <c r="R1252">
        <v>0</v>
      </c>
      <c r="S1252">
        <v>9</v>
      </c>
      <c r="T1252">
        <v>3</v>
      </c>
      <c r="U1252">
        <v>1</v>
      </c>
      <c r="V1252">
        <v>0.19375000000000001</v>
      </c>
      <c r="W1252">
        <v>8.1690100000000002E-2</v>
      </c>
      <c r="X1252">
        <v>0.30422500000000002</v>
      </c>
      <c r="Y1252">
        <v>0.26851900000000001</v>
      </c>
      <c r="Z1252">
        <v>0.27042300000000002</v>
      </c>
      <c r="AA1252">
        <v>0.30312499999999998</v>
      </c>
      <c r="AB1252">
        <v>0.257359</v>
      </c>
      <c r="AC1252">
        <v>0.57354799999999995</v>
      </c>
      <c r="AD1252">
        <v>0.109375</v>
      </c>
      <c r="AE1252">
        <v>3.7555800000000001</v>
      </c>
      <c r="AF1252">
        <v>0.27053100000000002</v>
      </c>
      <c r="AH1252">
        <v>-0.39225700000000002</v>
      </c>
      <c r="AI1252">
        <v>25.265599999999999</v>
      </c>
      <c r="AJ1252">
        <v>-17.989100000000001</v>
      </c>
      <c r="AK1252">
        <v>55.245399999999997</v>
      </c>
      <c r="AL1252">
        <v>-0.39225700000000002</v>
      </c>
      <c r="AM1252">
        <v>3.3</v>
      </c>
      <c r="AN1252">
        <v>-19.429250210523598</v>
      </c>
      <c r="AO1252">
        <v>4.6043797731399501</v>
      </c>
      <c r="AP1252">
        <v>-0.27596599999999999</v>
      </c>
    </row>
    <row r="1253" spans="1:42" x14ac:dyDescent="0.45">
      <c r="A1253" t="s">
        <v>1465</v>
      </c>
      <c r="B1253" t="s">
        <v>67</v>
      </c>
      <c r="C1253">
        <v>81</v>
      </c>
      <c r="D1253">
        <v>327</v>
      </c>
      <c r="E1253">
        <v>295</v>
      </c>
      <c r="F1253">
        <v>64</v>
      </c>
      <c r="G1253">
        <v>44</v>
      </c>
      <c r="H1253">
        <v>14</v>
      </c>
      <c r="I1253">
        <v>0</v>
      </c>
      <c r="J1253">
        <v>6</v>
      </c>
      <c r="K1253">
        <v>27</v>
      </c>
      <c r="L1253">
        <v>32</v>
      </c>
      <c r="M1253">
        <v>28</v>
      </c>
      <c r="N1253">
        <v>0</v>
      </c>
      <c r="O1253">
        <v>100</v>
      </c>
      <c r="P1253">
        <v>2</v>
      </c>
      <c r="Q1253">
        <v>2</v>
      </c>
      <c r="R1253">
        <v>0</v>
      </c>
      <c r="S1253">
        <v>7</v>
      </c>
      <c r="T1253">
        <v>1</v>
      </c>
      <c r="U1253">
        <v>1</v>
      </c>
      <c r="V1253">
        <v>0.216949</v>
      </c>
      <c r="W1253">
        <v>8.5626900000000006E-2</v>
      </c>
      <c r="X1253">
        <v>0.30581000000000003</v>
      </c>
      <c r="Y1253">
        <v>0.28000000000000003</v>
      </c>
      <c r="Z1253">
        <v>0.287462</v>
      </c>
      <c r="AA1253">
        <v>0.32542399999999999</v>
      </c>
      <c r="AB1253">
        <v>0.27280199999999999</v>
      </c>
      <c r="AC1253">
        <v>0.61288500000000001</v>
      </c>
      <c r="AD1253">
        <v>0.108475</v>
      </c>
      <c r="AE1253">
        <v>1.7620899999999999</v>
      </c>
      <c r="AF1253">
        <v>0.30366500000000002</v>
      </c>
      <c r="AH1253">
        <v>-0.79225699999999999</v>
      </c>
      <c r="AI1253">
        <v>27.4665</v>
      </c>
      <c r="AJ1253">
        <v>-12.3765</v>
      </c>
      <c r="AK1253">
        <v>71.424700000000001</v>
      </c>
      <c r="AL1253">
        <v>-0.79225699999999999</v>
      </c>
      <c r="AM1253">
        <v>-7.9</v>
      </c>
      <c r="AN1253">
        <v>-11.988481402397101</v>
      </c>
      <c r="AO1253">
        <v>-1.8925046920776301</v>
      </c>
      <c r="AP1253">
        <v>-0.27667599999999998</v>
      </c>
    </row>
    <row r="1254" spans="1:42" x14ac:dyDescent="0.45">
      <c r="A1254" t="s">
        <v>1466</v>
      </c>
      <c r="B1254" t="s">
        <v>76</v>
      </c>
      <c r="C1254">
        <v>107</v>
      </c>
      <c r="D1254">
        <v>445</v>
      </c>
      <c r="E1254">
        <v>401</v>
      </c>
      <c r="F1254">
        <v>87</v>
      </c>
      <c r="G1254">
        <v>55</v>
      </c>
      <c r="H1254">
        <v>22</v>
      </c>
      <c r="I1254">
        <v>3</v>
      </c>
      <c r="J1254">
        <v>7</v>
      </c>
      <c r="K1254">
        <v>54</v>
      </c>
      <c r="L1254">
        <v>48</v>
      </c>
      <c r="M1254">
        <v>32</v>
      </c>
      <c r="N1254">
        <v>0</v>
      </c>
      <c r="O1254">
        <v>150</v>
      </c>
      <c r="P1254">
        <v>8</v>
      </c>
      <c r="Q1254">
        <v>4</v>
      </c>
      <c r="R1254">
        <v>0</v>
      </c>
      <c r="S1254">
        <v>4</v>
      </c>
      <c r="T1254">
        <v>18</v>
      </c>
      <c r="U1254">
        <v>4</v>
      </c>
      <c r="V1254">
        <v>0.21695800000000001</v>
      </c>
      <c r="W1254">
        <v>7.1910100000000005E-2</v>
      </c>
      <c r="X1254">
        <v>0.33707900000000002</v>
      </c>
      <c r="Y1254">
        <v>0.21333299999999999</v>
      </c>
      <c r="Z1254">
        <v>0.28539300000000001</v>
      </c>
      <c r="AA1254">
        <v>0.33915200000000001</v>
      </c>
      <c r="AB1254">
        <v>0.27576299999999998</v>
      </c>
      <c r="AC1254">
        <v>0.62454500000000002</v>
      </c>
      <c r="AD1254">
        <v>0.122195</v>
      </c>
      <c r="AE1254">
        <v>7.0126900000000001</v>
      </c>
      <c r="AF1254">
        <v>0.32258100000000001</v>
      </c>
      <c r="AH1254">
        <v>1.1797</v>
      </c>
      <c r="AI1254">
        <v>38.4724</v>
      </c>
      <c r="AJ1254">
        <v>-15.7483</v>
      </c>
      <c r="AK1254">
        <v>65.999899999999997</v>
      </c>
      <c r="AL1254">
        <v>1.1797</v>
      </c>
      <c r="AM1254">
        <v>-2.6</v>
      </c>
      <c r="AN1254">
        <v>-16.949273824691701</v>
      </c>
      <c r="AO1254">
        <v>-0.96493232250213601</v>
      </c>
      <c r="AP1254">
        <v>-0.27920899999999998</v>
      </c>
    </row>
    <row r="1255" spans="1:42" x14ac:dyDescent="0.45">
      <c r="A1255" t="s">
        <v>1467</v>
      </c>
      <c r="B1255" t="s">
        <v>38</v>
      </c>
      <c r="C1255">
        <v>73</v>
      </c>
      <c r="D1255">
        <v>255</v>
      </c>
      <c r="E1255">
        <v>233</v>
      </c>
      <c r="F1255">
        <v>50</v>
      </c>
      <c r="G1255">
        <v>34</v>
      </c>
      <c r="H1255">
        <v>12</v>
      </c>
      <c r="I1255">
        <v>0</v>
      </c>
      <c r="J1255">
        <v>4</v>
      </c>
      <c r="K1255">
        <v>25</v>
      </c>
      <c r="L1255">
        <v>27</v>
      </c>
      <c r="M1255">
        <v>16</v>
      </c>
      <c r="N1255">
        <v>0</v>
      </c>
      <c r="O1255">
        <v>75</v>
      </c>
      <c r="P1255">
        <v>3</v>
      </c>
      <c r="Q1255">
        <v>2</v>
      </c>
      <c r="R1255">
        <v>1</v>
      </c>
      <c r="S1255">
        <v>8</v>
      </c>
      <c r="T1255">
        <v>1</v>
      </c>
      <c r="U1255">
        <v>1</v>
      </c>
      <c r="V1255">
        <v>0.214592</v>
      </c>
      <c r="W1255">
        <v>6.2745099999999998E-2</v>
      </c>
      <c r="X1255">
        <v>0.29411799999999999</v>
      </c>
      <c r="Y1255">
        <v>0.21333299999999999</v>
      </c>
      <c r="Z1255">
        <v>0.27165400000000001</v>
      </c>
      <c r="AA1255">
        <v>0.31759700000000002</v>
      </c>
      <c r="AB1255">
        <v>0.26086700000000002</v>
      </c>
      <c r="AC1255">
        <v>0.58925000000000005</v>
      </c>
      <c r="AD1255">
        <v>0.103004</v>
      </c>
      <c r="AE1255">
        <v>2.4926499999999998</v>
      </c>
      <c r="AF1255">
        <v>0.29487200000000002</v>
      </c>
      <c r="AH1255">
        <v>-0.63044999999999995</v>
      </c>
      <c r="AI1255">
        <v>18.891400000000001</v>
      </c>
      <c r="AJ1255">
        <v>-12.178900000000001</v>
      </c>
      <c r="AK1255">
        <v>59.486899999999999</v>
      </c>
      <c r="AL1255">
        <v>-0.63044999999999995</v>
      </c>
      <c r="AM1255">
        <v>-2.8</v>
      </c>
      <c r="AN1255">
        <v>-13.428817093372301</v>
      </c>
      <c r="AO1255">
        <v>1.88474440574646</v>
      </c>
      <c r="AP1255">
        <v>-0.28480699999999998</v>
      </c>
    </row>
    <row r="1256" spans="1:42" x14ac:dyDescent="0.45">
      <c r="A1256" t="s">
        <v>1468</v>
      </c>
      <c r="B1256" t="s">
        <v>44</v>
      </c>
      <c r="C1256">
        <v>96</v>
      </c>
      <c r="D1256">
        <v>397</v>
      </c>
      <c r="E1256">
        <v>364</v>
      </c>
      <c r="F1256">
        <v>81</v>
      </c>
      <c r="G1256">
        <v>56</v>
      </c>
      <c r="H1256">
        <v>15</v>
      </c>
      <c r="I1256">
        <v>2</v>
      </c>
      <c r="J1256">
        <v>8</v>
      </c>
      <c r="K1256">
        <v>43</v>
      </c>
      <c r="L1256">
        <v>41</v>
      </c>
      <c r="M1256">
        <v>24</v>
      </c>
      <c r="N1256">
        <v>0</v>
      </c>
      <c r="O1256">
        <v>83</v>
      </c>
      <c r="P1256">
        <v>6</v>
      </c>
      <c r="Q1256">
        <v>3</v>
      </c>
      <c r="R1256">
        <v>0</v>
      </c>
      <c r="S1256">
        <v>10</v>
      </c>
      <c r="T1256">
        <v>4</v>
      </c>
      <c r="U1256">
        <v>1</v>
      </c>
      <c r="V1256">
        <v>0.222527</v>
      </c>
      <c r="W1256">
        <v>6.0453399999999997E-2</v>
      </c>
      <c r="X1256">
        <v>0.209068</v>
      </c>
      <c r="Y1256">
        <v>0.289157</v>
      </c>
      <c r="Z1256">
        <v>0.27959699999999998</v>
      </c>
      <c r="AA1256">
        <v>0.34065899999999999</v>
      </c>
      <c r="AB1256">
        <v>0.27281300000000003</v>
      </c>
      <c r="AC1256">
        <v>0.62025600000000003</v>
      </c>
      <c r="AD1256">
        <v>0.118132</v>
      </c>
      <c r="AE1256">
        <v>4.62995</v>
      </c>
      <c r="AF1256">
        <v>0.26449299999999998</v>
      </c>
      <c r="AH1256">
        <v>-0.284719</v>
      </c>
      <c r="AI1256">
        <v>33.349899999999998</v>
      </c>
      <c r="AJ1256">
        <v>-15.0222</v>
      </c>
      <c r="AK1256">
        <v>67.722499999999997</v>
      </c>
      <c r="AL1256">
        <v>-0.284719</v>
      </c>
      <c r="AM1256">
        <v>-8</v>
      </c>
      <c r="AN1256">
        <v>-15.638787418603799</v>
      </c>
      <c r="AO1256">
        <v>-0.70649623870849598</v>
      </c>
      <c r="AP1256">
        <v>-0.285329</v>
      </c>
    </row>
    <row r="1257" spans="1:42" x14ac:dyDescent="0.45">
      <c r="A1257" t="s">
        <v>1469</v>
      </c>
      <c r="B1257" t="s">
        <v>44</v>
      </c>
      <c r="C1257">
        <v>83</v>
      </c>
      <c r="D1257">
        <v>352</v>
      </c>
      <c r="E1257">
        <v>312</v>
      </c>
      <c r="F1257">
        <v>72</v>
      </c>
      <c r="G1257">
        <v>53</v>
      </c>
      <c r="H1257">
        <v>13</v>
      </c>
      <c r="I1257">
        <v>1</v>
      </c>
      <c r="J1257">
        <v>5</v>
      </c>
      <c r="K1257">
        <v>48</v>
      </c>
      <c r="L1257">
        <v>36</v>
      </c>
      <c r="M1257">
        <v>30</v>
      </c>
      <c r="N1257">
        <v>0</v>
      </c>
      <c r="O1257">
        <v>84</v>
      </c>
      <c r="P1257">
        <v>4</v>
      </c>
      <c r="Q1257">
        <v>4</v>
      </c>
      <c r="R1257">
        <v>2</v>
      </c>
      <c r="S1257">
        <v>3</v>
      </c>
      <c r="T1257">
        <v>10</v>
      </c>
      <c r="U1257">
        <v>6</v>
      </c>
      <c r="V1257">
        <v>0.230769</v>
      </c>
      <c r="W1257">
        <v>8.5227300000000006E-2</v>
      </c>
      <c r="X1257">
        <v>0.23863599999999999</v>
      </c>
      <c r="Y1257">
        <v>0.35714299999999999</v>
      </c>
      <c r="Z1257">
        <v>0.30285699999999999</v>
      </c>
      <c r="AA1257">
        <v>0.32692300000000002</v>
      </c>
      <c r="AB1257">
        <v>0.28089700000000001</v>
      </c>
      <c r="AC1257">
        <v>0.62978000000000001</v>
      </c>
      <c r="AD1257">
        <v>9.6153799999999998E-2</v>
      </c>
      <c r="AE1257">
        <v>5.3880800000000004</v>
      </c>
      <c r="AF1257">
        <v>0.29515400000000003</v>
      </c>
      <c r="AH1257">
        <v>-1.2028099999999999</v>
      </c>
      <c r="AI1257">
        <v>31.9329</v>
      </c>
      <c r="AJ1257">
        <v>-10.956300000000001</v>
      </c>
      <c r="AK1257">
        <v>73.325500000000005</v>
      </c>
      <c r="AL1257">
        <v>-1.2028099999999999</v>
      </c>
      <c r="AM1257">
        <v>1.5</v>
      </c>
      <c r="AN1257">
        <v>-12.453306078910799</v>
      </c>
      <c r="AO1257">
        <v>-2.3800704479217498</v>
      </c>
      <c r="AP1257">
        <v>-0.28697400000000001</v>
      </c>
    </row>
    <row r="1258" spans="1:42" x14ac:dyDescent="0.45">
      <c r="A1258" t="s">
        <v>1470</v>
      </c>
      <c r="B1258" t="s">
        <v>153</v>
      </c>
      <c r="C1258">
        <v>124</v>
      </c>
      <c r="D1258">
        <v>526</v>
      </c>
      <c r="E1258">
        <v>503</v>
      </c>
      <c r="F1258">
        <v>120</v>
      </c>
      <c r="G1258">
        <v>86</v>
      </c>
      <c r="H1258">
        <v>23</v>
      </c>
      <c r="I1258">
        <v>2</v>
      </c>
      <c r="J1258">
        <v>9</v>
      </c>
      <c r="K1258">
        <v>49</v>
      </c>
      <c r="L1258">
        <v>54</v>
      </c>
      <c r="M1258">
        <v>17</v>
      </c>
      <c r="N1258">
        <v>0</v>
      </c>
      <c r="O1258">
        <v>113</v>
      </c>
      <c r="P1258">
        <v>3</v>
      </c>
      <c r="Q1258">
        <v>3</v>
      </c>
      <c r="R1258">
        <v>0</v>
      </c>
      <c r="S1258">
        <v>16</v>
      </c>
      <c r="T1258">
        <v>6</v>
      </c>
      <c r="U1258">
        <v>4</v>
      </c>
      <c r="V1258">
        <v>0.238569</v>
      </c>
      <c r="W1258">
        <v>3.2319399999999998E-2</v>
      </c>
      <c r="X1258">
        <v>0.21482899999999999</v>
      </c>
      <c r="Y1258">
        <v>0.15044199999999999</v>
      </c>
      <c r="Z1258">
        <v>0.26616000000000001</v>
      </c>
      <c r="AA1258">
        <v>0.34592400000000001</v>
      </c>
      <c r="AB1258">
        <v>0.26556600000000002</v>
      </c>
      <c r="AC1258">
        <v>0.61208399999999996</v>
      </c>
      <c r="AD1258">
        <v>0.10735599999999999</v>
      </c>
      <c r="AE1258">
        <v>3.8649800000000001</v>
      </c>
      <c r="AF1258">
        <v>0.28906199999999999</v>
      </c>
      <c r="AH1258">
        <v>-1.3050600000000001</v>
      </c>
      <c r="AI1258">
        <v>41.020699999999998</v>
      </c>
      <c r="AJ1258">
        <v>-23.069299999999998</v>
      </c>
      <c r="AK1258">
        <v>62.778500000000001</v>
      </c>
      <c r="AL1258">
        <v>-1.3050600000000001</v>
      </c>
      <c r="AM1258">
        <v>2.8</v>
      </c>
      <c r="AN1258">
        <v>-25.559871315956102</v>
      </c>
      <c r="AO1258">
        <v>4.7326866388320896</v>
      </c>
      <c r="AP1258">
        <v>-0.289798</v>
      </c>
    </row>
    <row r="1259" spans="1:42" x14ac:dyDescent="0.45">
      <c r="A1259" t="s">
        <v>1471</v>
      </c>
      <c r="B1259" t="s">
        <v>67</v>
      </c>
      <c r="C1259">
        <v>102</v>
      </c>
      <c r="D1259">
        <v>373</v>
      </c>
      <c r="E1259">
        <v>334</v>
      </c>
      <c r="F1259">
        <v>63</v>
      </c>
      <c r="G1259">
        <v>42</v>
      </c>
      <c r="H1259">
        <v>13</v>
      </c>
      <c r="I1259">
        <v>3</v>
      </c>
      <c r="J1259">
        <v>5</v>
      </c>
      <c r="K1259">
        <v>40</v>
      </c>
      <c r="L1259">
        <v>33</v>
      </c>
      <c r="M1259">
        <v>31</v>
      </c>
      <c r="N1259">
        <v>0</v>
      </c>
      <c r="O1259">
        <v>133</v>
      </c>
      <c r="P1259">
        <v>6</v>
      </c>
      <c r="Q1259">
        <v>1</v>
      </c>
      <c r="R1259">
        <v>1</v>
      </c>
      <c r="S1259">
        <v>4</v>
      </c>
      <c r="T1259">
        <v>16</v>
      </c>
      <c r="U1259">
        <v>5</v>
      </c>
      <c r="V1259">
        <v>0.18862300000000001</v>
      </c>
      <c r="W1259">
        <v>8.31099E-2</v>
      </c>
      <c r="X1259">
        <v>0.356568</v>
      </c>
      <c r="Y1259">
        <v>0.23308300000000001</v>
      </c>
      <c r="Z1259">
        <v>0.26881699999999997</v>
      </c>
      <c r="AA1259">
        <v>0.29041899999999998</v>
      </c>
      <c r="AB1259">
        <v>0.25239699999999998</v>
      </c>
      <c r="AC1259">
        <v>0.55923599999999996</v>
      </c>
      <c r="AD1259">
        <v>0.101796</v>
      </c>
      <c r="AE1259">
        <v>7.0218400000000001</v>
      </c>
      <c r="AF1259">
        <v>0.29441600000000001</v>
      </c>
      <c r="AH1259">
        <v>0.48090500000000003</v>
      </c>
      <c r="AI1259">
        <v>25.0093</v>
      </c>
      <c r="AJ1259">
        <v>-20.438600000000001</v>
      </c>
      <c r="AK1259">
        <v>57.281500000000001</v>
      </c>
      <c r="AL1259">
        <v>0.48090500000000003</v>
      </c>
      <c r="AM1259">
        <v>1.6</v>
      </c>
      <c r="AN1259">
        <v>-18.6113648414611</v>
      </c>
      <c r="AO1259">
        <v>2.9705173969268799</v>
      </c>
      <c r="AP1259">
        <v>-0.29636899999999999</v>
      </c>
    </row>
    <row r="1260" spans="1:42" x14ac:dyDescent="0.45">
      <c r="A1260" t="s">
        <v>1472</v>
      </c>
      <c r="B1260" t="s">
        <v>153</v>
      </c>
      <c r="C1260">
        <v>44</v>
      </c>
      <c r="D1260">
        <v>198</v>
      </c>
      <c r="E1260">
        <v>181</v>
      </c>
      <c r="F1260">
        <v>41</v>
      </c>
      <c r="G1260">
        <v>28</v>
      </c>
      <c r="H1260">
        <v>11</v>
      </c>
      <c r="I1260">
        <v>2</v>
      </c>
      <c r="J1260">
        <v>0</v>
      </c>
      <c r="K1260">
        <v>21</v>
      </c>
      <c r="L1260">
        <v>19</v>
      </c>
      <c r="M1260">
        <v>13</v>
      </c>
      <c r="N1260">
        <v>0</v>
      </c>
      <c r="O1260">
        <v>45</v>
      </c>
      <c r="P1260">
        <v>3</v>
      </c>
      <c r="Q1260">
        <v>1</v>
      </c>
      <c r="R1260">
        <v>0</v>
      </c>
      <c r="S1260">
        <v>5</v>
      </c>
      <c r="T1260">
        <v>0</v>
      </c>
      <c r="U1260">
        <v>1</v>
      </c>
      <c r="V1260">
        <v>0.226519</v>
      </c>
      <c r="W1260">
        <v>6.5656599999999996E-2</v>
      </c>
      <c r="X1260">
        <v>0.227273</v>
      </c>
      <c r="Y1260">
        <v>0.28888900000000001</v>
      </c>
      <c r="Z1260">
        <v>0.287879</v>
      </c>
      <c r="AA1260">
        <v>0.309392</v>
      </c>
      <c r="AB1260">
        <v>0.26643899999999998</v>
      </c>
      <c r="AC1260">
        <v>0.597271</v>
      </c>
      <c r="AD1260">
        <v>8.2872899999999999E-2</v>
      </c>
      <c r="AE1260">
        <v>4.1133199999999999</v>
      </c>
      <c r="AF1260">
        <v>0.29926999999999998</v>
      </c>
      <c r="AH1260">
        <v>-0.761104</v>
      </c>
      <c r="AI1260">
        <v>15.5848</v>
      </c>
      <c r="AJ1260">
        <v>-8.5403300000000009</v>
      </c>
      <c r="AK1260">
        <v>63.363799999999998</v>
      </c>
      <c r="AL1260">
        <v>-0.761104</v>
      </c>
      <c r="AM1260">
        <v>-0.7</v>
      </c>
      <c r="AN1260">
        <v>-9.7476853132247907</v>
      </c>
      <c r="AO1260">
        <v>2.7513265609741201E-2</v>
      </c>
      <c r="AP1260">
        <v>-0.29658499999999999</v>
      </c>
    </row>
    <row r="1261" spans="1:42" x14ac:dyDescent="0.45">
      <c r="A1261" t="s">
        <v>1473</v>
      </c>
      <c r="B1261" t="s">
        <v>44</v>
      </c>
      <c r="C1261">
        <v>72</v>
      </c>
      <c r="D1261">
        <v>264</v>
      </c>
      <c r="E1261">
        <v>239</v>
      </c>
      <c r="F1261">
        <v>47</v>
      </c>
      <c r="G1261">
        <v>35</v>
      </c>
      <c r="H1261">
        <v>8</v>
      </c>
      <c r="I1261">
        <v>0</v>
      </c>
      <c r="J1261">
        <v>4</v>
      </c>
      <c r="K1261">
        <v>29</v>
      </c>
      <c r="L1261">
        <v>24</v>
      </c>
      <c r="M1261">
        <v>17</v>
      </c>
      <c r="N1261">
        <v>0</v>
      </c>
      <c r="O1261">
        <v>78</v>
      </c>
      <c r="P1261">
        <v>4</v>
      </c>
      <c r="Q1261">
        <v>1</v>
      </c>
      <c r="R1261">
        <v>3</v>
      </c>
      <c r="S1261">
        <v>6</v>
      </c>
      <c r="T1261">
        <v>3</v>
      </c>
      <c r="U1261">
        <v>3</v>
      </c>
      <c r="V1261">
        <v>0.19665299999999999</v>
      </c>
      <c r="W1261">
        <v>6.4393900000000004E-2</v>
      </c>
      <c r="X1261">
        <v>0.29545500000000002</v>
      </c>
      <c r="Y1261">
        <v>0.217949</v>
      </c>
      <c r="Z1261">
        <v>0.26053599999999999</v>
      </c>
      <c r="AA1261">
        <v>0.280335</v>
      </c>
      <c r="AB1261">
        <v>0.24363799999999999</v>
      </c>
      <c r="AC1261">
        <v>0.54087099999999999</v>
      </c>
      <c r="AD1261">
        <v>8.3682000000000006E-2</v>
      </c>
      <c r="AE1261">
        <v>3.57118</v>
      </c>
      <c r="AF1261">
        <v>0.27215200000000001</v>
      </c>
      <c r="AH1261">
        <v>-1.09772</v>
      </c>
      <c r="AI1261">
        <v>15.7807</v>
      </c>
      <c r="AJ1261">
        <v>-16.386199999999999</v>
      </c>
      <c r="AK1261">
        <v>47.501100000000001</v>
      </c>
      <c r="AL1261">
        <v>-1.09772</v>
      </c>
      <c r="AM1261">
        <v>0.9</v>
      </c>
      <c r="AN1261">
        <v>-17.7045593261718</v>
      </c>
      <c r="AO1261">
        <v>5.75008809566497</v>
      </c>
      <c r="AP1261">
        <v>-0.29793999999999998</v>
      </c>
    </row>
    <row r="1262" spans="1:42" x14ac:dyDescent="0.45">
      <c r="A1262" t="s">
        <v>1474</v>
      </c>
      <c r="B1262" t="s">
        <v>215</v>
      </c>
      <c r="C1262">
        <v>61</v>
      </c>
      <c r="D1262">
        <v>236</v>
      </c>
      <c r="E1262">
        <v>216</v>
      </c>
      <c r="F1262">
        <v>49</v>
      </c>
      <c r="G1262">
        <v>33</v>
      </c>
      <c r="H1262">
        <v>9</v>
      </c>
      <c r="I1262">
        <v>1</v>
      </c>
      <c r="J1262">
        <v>6</v>
      </c>
      <c r="K1262">
        <v>22</v>
      </c>
      <c r="L1262">
        <v>24</v>
      </c>
      <c r="M1262">
        <v>17</v>
      </c>
      <c r="N1262">
        <v>0</v>
      </c>
      <c r="O1262">
        <v>60</v>
      </c>
      <c r="P1262">
        <v>1</v>
      </c>
      <c r="Q1262">
        <v>2</v>
      </c>
      <c r="R1262">
        <v>0</v>
      </c>
      <c r="S1262">
        <v>7</v>
      </c>
      <c r="T1262">
        <v>4</v>
      </c>
      <c r="U1262">
        <v>1</v>
      </c>
      <c r="V1262">
        <v>0.226852</v>
      </c>
      <c r="W1262">
        <v>7.2033899999999998E-2</v>
      </c>
      <c r="X1262">
        <v>0.25423699999999999</v>
      </c>
      <c r="Y1262">
        <v>0.283333</v>
      </c>
      <c r="Z1262">
        <v>0.28389799999999998</v>
      </c>
      <c r="AA1262">
        <v>0.36111100000000002</v>
      </c>
      <c r="AB1262">
        <v>0.28164099999999997</v>
      </c>
      <c r="AC1262">
        <v>0.64500900000000005</v>
      </c>
      <c r="AD1262">
        <v>0.13425899999999999</v>
      </c>
      <c r="AE1262">
        <v>4.5115499999999997</v>
      </c>
      <c r="AF1262">
        <v>0.28289500000000001</v>
      </c>
      <c r="AH1262">
        <v>-1.50393E-2</v>
      </c>
      <c r="AI1262">
        <v>21.555499999999999</v>
      </c>
      <c r="AJ1262">
        <v>-7.1997099999999996</v>
      </c>
      <c r="AK1262">
        <v>74.339399999999998</v>
      </c>
      <c r="AL1262">
        <v>-1.50393E-2</v>
      </c>
      <c r="AM1262">
        <v>0.6</v>
      </c>
      <c r="AN1262">
        <v>-7.2712806575000197</v>
      </c>
      <c r="AO1262">
        <v>-3.73568475246429</v>
      </c>
      <c r="AP1262">
        <v>-0.29828900000000003</v>
      </c>
    </row>
    <row r="1263" spans="1:42" x14ac:dyDescent="0.45">
      <c r="A1263" t="s">
        <v>1475</v>
      </c>
      <c r="B1263" t="s">
        <v>76</v>
      </c>
      <c r="C1263">
        <v>94</v>
      </c>
      <c r="D1263">
        <v>396</v>
      </c>
      <c r="E1263">
        <v>350</v>
      </c>
      <c r="F1263">
        <v>81</v>
      </c>
      <c r="G1263">
        <v>47</v>
      </c>
      <c r="H1263">
        <v>20</v>
      </c>
      <c r="I1263">
        <v>1</v>
      </c>
      <c r="J1263">
        <v>13</v>
      </c>
      <c r="K1263">
        <v>45</v>
      </c>
      <c r="L1263">
        <v>50</v>
      </c>
      <c r="M1263">
        <v>39</v>
      </c>
      <c r="N1263">
        <v>0</v>
      </c>
      <c r="O1263">
        <v>118</v>
      </c>
      <c r="P1263">
        <v>4</v>
      </c>
      <c r="Q1263">
        <v>3</v>
      </c>
      <c r="R1263">
        <v>0</v>
      </c>
      <c r="S1263">
        <v>5</v>
      </c>
      <c r="T1263">
        <v>1</v>
      </c>
      <c r="U1263">
        <v>1</v>
      </c>
      <c r="V1263">
        <v>0.231429</v>
      </c>
      <c r="W1263">
        <v>9.84849E-2</v>
      </c>
      <c r="X1263">
        <v>0.29798000000000002</v>
      </c>
      <c r="Y1263">
        <v>0.33050800000000002</v>
      </c>
      <c r="Z1263">
        <v>0.31313099999999999</v>
      </c>
      <c r="AA1263">
        <v>0.40571400000000002</v>
      </c>
      <c r="AB1263">
        <v>0.31318400000000002</v>
      </c>
      <c r="AC1263">
        <v>0.71884599999999998</v>
      </c>
      <c r="AD1263">
        <v>0.174286</v>
      </c>
      <c r="AE1263">
        <v>2.7895500000000002</v>
      </c>
      <c r="AF1263">
        <v>0.30630600000000002</v>
      </c>
      <c r="AH1263">
        <v>-0.91553899999999999</v>
      </c>
      <c r="AI1263">
        <v>46.543100000000003</v>
      </c>
      <c r="AJ1263">
        <v>-1.7071700000000001</v>
      </c>
      <c r="AK1263">
        <v>91.937200000000004</v>
      </c>
      <c r="AL1263">
        <v>-0.91553899999999999</v>
      </c>
      <c r="AM1263">
        <v>-19</v>
      </c>
      <c r="AN1263">
        <v>-4.74127829074859</v>
      </c>
      <c r="AO1263">
        <v>-11.7248678207397</v>
      </c>
      <c r="AP1263">
        <v>-0.30076799999999998</v>
      </c>
    </row>
    <row r="1264" spans="1:42" x14ac:dyDescent="0.45">
      <c r="A1264" t="s">
        <v>1476</v>
      </c>
      <c r="B1264" t="s">
        <v>104</v>
      </c>
      <c r="C1264">
        <v>111</v>
      </c>
      <c r="D1264">
        <v>459</v>
      </c>
      <c r="E1264">
        <v>409</v>
      </c>
      <c r="F1264">
        <v>79</v>
      </c>
      <c r="G1264">
        <v>48</v>
      </c>
      <c r="H1264">
        <v>13</v>
      </c>
      <c r="I1264">
        <v>2</v>
      </c>
      <c r="J1264">
        <v>16</v>
      </c>
      <c r="K1264">
        <v>43</v>
      </c>
      <c r="L1264">
        <v>55</v>
      </c>
      <c r="M1264">
        <v>42</v>
      </c>
      <c r="N1264">
        <v>1</v>
      </c>
      <c r="O1264">
        <v>191</v>
      </c>
      <c r="P1264">
        <v>6</v>
      </c>
      <c r="Q1264">
        <v>2</v>
      </c>
      <c r="R1264">
        <v>0</v>
      </c>
      <c r="S1264">
        <v>8</v>
      </c>
      <c r="T1264">
        <v>1</v>
      </c>
      <c r="U1264">
        <v>1</v>
      </c>
      <c r="V1264">
        <v>0.19315399999999999</v>
      </c>
      <c r="W1264">
        <v>9.1503299999999996E-2</v>
      </c>
      <c r="X1264">
        <v>0.41612199999999999</v>
      </c>
      <c r="Y1264">
        <v>0.21989500000000001</v>
      </c>
      <c r="Z1264">
        <v>0.27668799999999999</v>
      </c>
      <c r="AA1264">
        <v>0.352078</v>
      </c>
      <c r="AB1264">
        <v>0.27646700000000002</v>
      </c>
      <c r="AC1264">
        <v>0.62876699999999996</v>
      </c>
      <c r="AD1264">
        <v>0.15892400000000001</v>
      </c>
      <c r="AE1264">
        <v>3.0045099999999998</v>
      </c>
      <c r="AF1264">
        <v>0.30882399999999999</v>
      </c>
      <c r="AH1264">
        <v>-0.95406500000000005</v>
      </c>
      <c r="AI1264">
        <v>39.951300000000003</v>
      </c>
      <c r="AJ1264">
        <v>-15.975199999999999</v>
      </c>
      <c r="AK1264">
        <v>70.022499999999994</v>
      </c>
      <c r="AL1264">
        <v>-0.95406500000000005</v>
      </c>
      <c r="AM1264">
        <v>4.4000000000000004</v>
      </c>
      <c r="AN1264">
        <v>-18.000201642513201</v>
      </c>
      <c r="AO1264">
        <v>-0.65952348709106401</v>
      </c>
      <c r="AP1264">
        <v>-0.30129099999999998</v>
      </c>
    </row>
    <row r="1265" spans="1:42" x14ac:dyDescent="0.45">
      <c r="A1265" t="s">
        <v>1477</v>
      </c>
      <c r="C1265">
        <v>57</v>
      </c>
      <c r="D1265">
        <v>198</v>
      </c>
      <c r="E1265">
        <v>182</v>
      </c>
      <c r="F1265">
        <v>33</v>
      </c>
      <c r="G1265">
        <v>26</v>
      </c>
      <c r="H1265">
        <v>6</v>
      </c>
      <c r="I1265">
        <v>0</v>
      </c>
      <c r="J1265">
        <v>1</v>
      </c>
      <c r="K1265">
        <v>18</v>
      </c>
      <c r="L1265">
        <v>14</v>
      </c>
      <c r="M1265">
        <v>12</v>
      </c>
      <c r="N1265">
        <v>0</v>
      </c>
      <c r="O1265">
        <v>64</v>
      </c>
      <c r="P1265">
        <v>3</v>
      </c>
      <c r="Q1265">
        <v>0</v>
      </c>
      <c r="R1265">
        <v>1</v>
      </c>
      <c r="S1265">
        <v>5</v>
      </c>
      <c r="T1265">
        <v>0</v>
      </c>
      <c r="U1265">
        <v>1</v>
      </c>
      <c r="V1265">
        <v>0.18131900000000001</v>
      </c>
      <c r="W1265">
        <v>6.0606100000000003E-2</v>
      </c>
      <c r="X1265">
        <v>0.32323200000000002</v>
      </c>
      <c r="Y1265">
        <v>0.1875</v>
      </c>
      <c r="Z1265">
        <v>0.24365500000000001</v>
      </c>
      <c r="AA1265">
        <v>0.230769</v>
      </c>
      <c r="AB1265">
        <v>0.217977</v>
      </c>
      <c r="AC1265">
        <v>0.47442400000000001</v>
      </c>
      <c r="AD1265">
        <v>4.9450599999999997E-2</v>
      </c>
      <c r="AE1265">
        <v>2.3691300000000002</v>
      </c>
      <c r="AF1265">
        <v>0.27350400000000002</v>
      </c>
      <c r="AH1265">
        <v>-0.73798799999999998</v>
      </c>
      <c r="AI1265">
        <v>7.6157500000000002</v>
      </c>
      <c r="AJ1265">
        <v>-16.509399999999999</v>
      </c>
      <c r="AK1265">
        <v>30.811599999999999</v>
      </c>
      <c r="AL1265">
        <v>-0.73798799999999998</v>
      </c>
      <c r="AM1265">
        <v>4.3</v>
      </c>
      <c r="AN1265">
        <v>-17.709351181983902</v>
      </c>
      <c r="AO1265">
        <v>7.9375662803649902</v>
      </c>
      <c r="AP1265">
        <v>-0.30173100000000003</v>
      </c>
    </row>
    <row r="1266" spans="1:42" x14ac:dyDescent="0.45">
      <c r="A1266" t="s">
        <v>1478</v>
      </c>
      <c r="C1266">
        <v>87</v>
      </c>
      <c r="D1266">
        <v>326</v>
      </c>
      <c r="E1266">
        <v>289</v>
      </c>
      <c r="F1266">
        <v>60</v>
      </c>
      <c r="G1266">
        <v>46</v>
      </c>
      <c r="H1266">
        <v>11</v>
      </c>
      <c r="I1266">
        <v>1</v>
      </c>
      <c r="J1266">
        <v>2</v>
      </c>
      <c r="K1266">
        <v>31</v>
      </c>
      <c r="L1266">
        <v>24</v>
      </c>
      <c r="M1266">
        <v>28</v>
      </c>
      <c r="N1266">
        <v>0</v>
      </c>
      <c r="O1266">
        <v>95</v>
      </c>
      <c r="P1266">
        <v>3</v>
      </c>
      <c r="Q1266">
        <v>1</v>
      </c>
      <c r="R1266">
        <v>5</v>
      </c>
      <c r="S1266">
        <v>5</v>
      </c>
      <c r="T1266">
        <v>10</v>
      </c>
      <c r="U1266">
        <v>2</v>
      </c>
      <c r="V1266">
        <v>0.20761199999999999</v>
      </c>
      <c r="W1266">
        <v>8.5889599999999997E-2</v>
      </c>
      <c r="X1266">
        <v>0.29141099999999998</v>
      </c>
      <c r="Y1266">
        <v>0.29473700000000003</v>
      </c>
      <c r="Z1266">
        <v>0.28348899999999999</v>
      </c>
      <c r="AA1266">
        <v>0.27335599999999999</v>
      </c>
      <c r="AB1266">
        <v>0.25395099999999998</v>
      </c>
      <c r="AC1266">
        <v>0.55684500000000003</v>
      </c>
      <c r="AD1266">
        <v>6.5743899999999994E-2</v>
      </c>
      <c r="AE1266">
        <v>5.3503499999999997</v>
      </c>
      <c r="AF1266">
        <v>0.30051800000000001</v>
      </c>
      <c r="AH1266">
        <v>0.56254899999999997</v>
      </c>
      <c r="AI1266">
        <v>22.279</v>
      </c>
      <c r="AJ1266">
        <v>-17.442299999999999</v>
      </c>
      <c r="AK1266">
        <v>59.129100000000001</v>
      </c>
      <c r="AL1266">
        <v>0.56254899999999997</v>
      </c>
      <c r="AM1266">
        <v>-1.8</v>
      </c>
      <c r="AN1266">
        <v>-15.9437753558158</v>
      </c>
      <c r="AO1266">
        <v>1.79347443580627</v>
      </c>
      <c r="AP1266">
        <v>-0.30347800000000003</v>
      </c>
    </row>
    <row r="1267" spans="1:42" x14ac:dyDescent="0.45">
      <c r="A1267" t="s">
        <v>1479</v>
      </c>
      <c r="B1267" t="s">
        <v>44</v>
      </c>
      <c r="C1267">
        <v>28</v>
      </c>
      <c r="D1267">
        <v>93</v>
      </c>
      <c r="E1267">
        <v>88</v>
      </c>
      <c r="F1267">
        <v>18</v>
      </c>
      <c r="G1267">
        <v>15</v>
      </c>
      <c r="H1267">
        <v>2</v>
      </c>
      <c r="I1267">
        <v>0</v>
      </c>
      <c r="J1267">
        <v>1</v>
      </c>
      <c r="K1267">
        <v>8</v>
      </c>
      <c r="L1267">
        <v>8</v>
      </c>
      <c r="M1267">
        <v>5</v>
      </c>
      <c r="N1267">
        <v>0</v>
      </c>
      <c r="O1267">
        <v>27</v>
      </c>
      <c r="P1267">
        <v>0</v>
      </c>
      <c r="Q1267">
        <v>0</v>
      </c>
      <c r="R1267">
        <v>0</v>
      </c>
      <c r="S1267">
        <v>3</v>
      </c>
      <c r="T1267">
        <v>2</v>
      </c>
      <c r="U1267">
        <v>2</v>
      </c>
      <c r="V1267">
        <v>0.204545</v>
      </c>
      <c r="W1267">
        <v>5.3763400000000003E-2</v>
      </c>
      <c r="X1267">
        <v>0.290323</v>
      </c>
      <c r="Y1267">
        <v>0.18518499999999999</v>
      </c>
      <c r="Z1267">
        <v>0.247312</v>
      </c>
      <c r="AA1267">
        <v>0.26136399999999999</v>
      </c>
      <c r="AB1267">
        <v>0.22805600000000001</v>
      </c>
      <c r="AC1267">
        <v>0.50867499999999999</v>
      </c>
      <c r="AD1267">
        <v>5.6818199999999999E-2</v>
      </c>
      <c r="AE1267">
        <v>3.38462</v>
      </c>
      <c r="AF1267">
        <v>0.283333</v>
      </c>
      <c r="AH1267">
        <v>-0.59825899999999999</v>
      </c>
      <c r="AI1267">
        <v>4.3555400000000004</v>
      </c>
      <c r="AJ1267">
        <v>-6.9759599999999997</v>
      </c>
      <c r="AK1267">
        <v>36.700400000000002</v>
      </c>
      <c r="AL1267">
        <v>-0.59825899999999999</v>
      </c>
      <c r="AM1267">
        <v>1.1000000000000001</v>
      </c>
      <c r="AN1267">
        <v>-7.6519551873207003</v>
      </c>
      <c r="AO1267">
        <v>1.4417107701301499</v>
      </c>
      <c r="AP1267">
        <v>-0.30429299999999998</v>
      </c>
    </row>
    <row r="1268" spans="1:42" x14ac:dyDescent="0.45">
      <c r="A1268" t="s">
        <v>1480</v>
      </c>
      <c r="C1268">
        <v>81</v>
      </c>
      <c r="D1268">
        <v>299</v>
      </c>
      <c r="E1268">
        <v>286</v>
      </c>
      <c r="F1268">
        <v>63</v>
      </c>
      <c r="G1268">
        <v>47</v>
      </c>
      <c r="H1268">
        <v>11</v>
      </c>
      <c r="I1268">
        <v>1</v>
      </c>
      <c r="J1268">
        <v>4</v>
      </c>
      <c r="K1268">
        <v>22</v>
      </c>
      <c r="L1268">
        <v>26</v>
      </c>
      <c r="M1268">
        <v>9</v>
      </c>
      <c r="N1268">
        <v>0</v>
      </c>
      <c r="O1268">
        <v>88</v>
      </c>
      <c r="P1268">
        <v>3</v>
      </c>
      <c r="Q1268">
        <v>1</v>
      </c>
      <c r="R1268">
        <v>0</v>
      </c>
      <c r="S1268">
        <v>7</v>
      </c>
      <c r="T1268">
        <v>1</v>
      </c>
      <c r="U1268">
        <v>1</v>
      </c>
      <c r="V1268">
        <v>0.22028</v>
      </c>
      <c r="W1268">
        <v>3.01003E-2</v>
      </c>
      <c r="X1268">
        <v>0.29431400000000002</v>
      </c>
      <c r="Y1268">
        <v>0.102273</v>
      </c>
      <c r="Z1268">
        <v>0.250836</v>
      </c>
      <c r="AA1268">
        <v>0.30769200000000002</v>
      </c>
      <c r="AB1268">
        <v>0.24477299999999999</v>
      </c>
      <c r="AC1268">
        <v>0.55852800000000002</v>
      </c>
      <c r="AD1268">
        <v>8.7412599999999993E-2</v>
      </c>
      <c r="AE1268">
        <v>2.7273499999999999</v>
      </c>
      <c r="AF1268">
        <v>0.302564</v>
      </c>
      <c r="AH1268">
        <v>-0.67667999999999995</v>
      </c>
      <c r="AI1268">
        <v>18.154399999999999</v>
      </c>
      <c r="AJ1268">
        <v>-18.277000000000001</v>
      </c>
      <c r="AK1268">
        <v>53.003799999999998</v>
      </c>
      <c r="AL1268">
        <v>-0.67667999999999995</v>
      </c>
      <c r="AM1268">
        <v>1</v>
      </c>
      <c r="AN1268">
        <v>-17.513748884201</v>
      </c>
      <c r="AO1268">
        <v>4.29585528373718</v>
      </c>
      <c r="AP1268">
        <v>-0.30538599999999999</v>
      </c>
    </row>
    <row r="1269" spans="1:42" x14ac:dyDescent="0.45">
      <c r="A1269" t="s">
        <v>1481</v>
      </c>
      <c r="B1269" t="s">
        <v>52</v>
      </c>
      <c r="C1269">
        <v>108</v>
      </c>
      <c r="D1269">
        <v>483</v>
      </c>
      <c r="E1269">
        <v>435</v>
      </c>
      <c r="F1269">
        <v>95</v>
      </c>
      <c r="G1269">
        <v>73</v>
      </c>
      <c r="H1269">
        <v>15</v>
      </c>
      <c r="I1269">
        <v>1</v>
      </c>
      <c r="J1269">
        <v>6</v>
      </c>
      <c r="K1269">
        <v>61</v>
      </c>
      <c r="L1269">
        <v>52</v>
      </c>
      <c r="M1269">
        <v>29</v>
      </c>
      <c r="N1269">
        <v>1</v>
      </c>
      <c r="O1269">
        <v>165</v>
      </c>
      <c r="P1269">
        <v>17</v>
      </c>
      <c r="Q1269">
        <v>1</v>
      </c>
      <c r="R1269">
        <v>1</v>
      </c>
      <c r="S1269">
        <v>3</v>
      </c>
      <c r="T1269">
        <v>29</v>
      </c>
      <c r="U1269">
        <v>7</v>
      </c>
      <c r="V1269">
        <v>0.218391</v>
      </c>
      <c r="W1269">
        <v>6.0041400000000002E-2</v>
      </c>
      <c r="X1269">
        <v>0.341615</v>
      </c>
      <c r="Y1269">
        <v>0.175758</v>
      </c>
      <c r="Z1269">
        <v>0.29253099999999999</v>
      </c>
      <c r="AA1269">
        <v>0.29885099999999998</v>
      </c>
      <c r="AB1269">
        <v>0.26715699999999998</v>
      </c>
      <c r="AC1269">
        <v>0.59138199999999996</v>
      </c>
      <c r="AD1269">
        <v>8.0459799999999998E-2</v>
      </c>
      <c r="AE1269">
        <v>6.68255</v>
      </c>
      <c r="AF1269">
        <v>0.33584900000000001</v>
      </c>
      <c r="AH1269">
        <v>1.93625</v>
      </c>
      <c r="AI1269">
        <v>38.305500000000002</v>
      </c>
      <c r="AJ1269">
        <v>-20.545300000000001</v>
      </c>
      <c r="AK1269">
        <v>64.004599999999996</v>
      </c>
      <c r="AL1269">
        <v>1.93625</v>
      </c>
      <c r="AM1269">
        <v>-1.7</v>
      </c>
      <c r="AN1269">
        <v>-19.602126717567401</v>
      </c>
      <c r="AO1269">
        <v>7.4691295623779297E-2</v>
      </c>
      <c r="AP1269">
        <v>-0.30627900000000002</v>
      </c>
    </row>
    <row r="1270" spans="1:42" x14ac:dyDescent="0.45">
      <c r="A1270" t="s">
        <v>1482</v>
      </c>
      <c r="B1270" t="s">
        <v>196</v>
      </c>
      <c r="C1270">
        <v>107</v>
      </c>
      <c r="D1270">
        <v>447</v>
      </c>
      <c r="E1270">
        <v>415</v>
      </c>
      <c r="F1270">
        <v>92</v>
      </c>
      <c r="G1270">
        <v>71</v>
      </c>
      <c r="H1270">
        <v>15</v>
      </c>
      <c r="I1270">
        <v>2</v>
      </c>
      <c r="J1270">
        <v>4</v>
      </c>
      <c r="K1270">
        <v>33</v>
      </c>
      <c r="L1270">
        <v>39</v>
      </c>
      <c r="M1270">
        <v>25</v>
      </c>
      <c r="N1270">
        <v>1</v>
      </c>
      <c r="O1270">
        <v>123</v>
      </c>
      <c r="P1270">
        <v>4</v>
      </c>
      <c r="Q1270">
        <v>3</v>
      </c>
      <c r="R1270">
        <v>0</v>
      </c>
      <c r="S1270">
        <v>8</v>
      </c>
      <c r="T1270">
        <v>4</v>
      </c>
      <c r="U1270">
        <v>1</v>
      </c>
      <c r="V1270">
        <v>0.221687</v>
      </c>
      <c r="W1270">
        <v>5.5928400000000003E-2</v>
      </c>
      <c r="X1270">
        <v>0.27516800000000002</v>
      </c>
      <c r="Y1270">
        <v>0.20325199999999999</v>
      </c>
      <c r="Z1270">
        <v>0.27069399999999999</v>
      </c>
      <c r="AA1270">
        <v>0.29638599999999998</v>
      </c>
      <c r="AB1270">
        <v>0.25129200000000002</v>
      </c>
      <c r="AC1270">
        <v>0.567079</v>
      </c>
      <c r="AD1270">
        <v>7.4698799999999996E-2</v>
      </c>
      <c r="AE1270">
        <v>3.8459300000000001</v>
      </c>
      <c r="AF1270">
        <v>0.30240600000000001</v>
      </c>
      <c r="AH1270">
        <v>-0.38488499999999998</v>
      </c>
      <c r="AI1270">
        <v>29.5609</v>
      </c>
      <c r="AJ1270">
        <v>-24.903400000000001</v>
      </c>
      <c r="AK1270">
        <v>59.861899999999999</v>
      </c>
      <c r="AL1270">
        <v>-0.38488499999999998</v>
      </c>
      <c r="AM1270">
        <v>-4.5999999999999996</v>
      </c>
      <c r="AN1270">
        <v>-21.882813900709099</v>
      </c>
      <c r="AO1270">
        <v>3.6120810508728001</v>
      </c>
      <c r="AP1270">
        <v>-0.30798799999999998</v>
      </c>
    </row>
    <row r="1271" spans="1:42" x14ac:dyDescent="0.45">
      <c r="A1271" t="s">
        <v>1483</v>
      </c>
      <c r="C1271">
        <v>75</v>
      </c>
      <c r="D1271">
        <v>304</v>
      </c>
      <c r="E1271">
        <v>277</v>
      </c>
      <c r="F1271">
        <v>57</v>
      </c>
      <c r="G1271">
        <v>39</v>
      </c>
      <c r="H1271">
        <v>11</v>
      </c>
      <c r="I1271">
        <v>0</v>
      </c>
      <c r="J1271">
        <v>7</v>
      </c>
      <c r="K1271">
        <v>27</v>
      </c>
      <c r="L1271">
        <v>32</v>
      </c>
      <c r="M1271">
        <v>20</v>
      </c>
      <c r="N1271">
        <v>0</v>
      </c>
      <c r="O1271">
        <v>86</v>
      </c>
      <c r="P1271">
        <v>5</v>
      </c>
      <c r="Q1271">
        <v>2</v>
      </c>
      <c r="R1271">
        <v>0</v>
      </c>
      <c r="S1271">
        <v>10</v>
      </c>
      <c r="T1271">
        <v>1</v>
      </c>
      <c r="U1271">
        <v>1</v>
      </c>
      <c r="V1271">
        <v>0.20577599999999999</v>
      </c>
      <c r="W1271">
        <v>6.5789500000000001E-2</v>
      </c>
      <c r="X1271">
        <v>0.28289500000000001</v>
      </c>
      <c r="Y1271">
        <v>0.23255799999999999</v>
      </c>
      <c r="Z1271">
        <v>0.269737</v>
      </c>
      <c r="AA1271">
        <v>0.32129999999999997</v>
      </c>
      <c r="AB1271">
        <v>0.262096</v>
      </c>
      <c r="AC1271">
        <v>0.59103600000000001</v>
      </c>
      <c r="AD1271">
        <v>0.115523</v>
      </c>
      <c r="AE1271">
        <v>2.0899000000000001</v>
      </c>
      <c r="AF1271">
        <v>0.26881699999999997</v>
      </c>
      <c r="AH1271">
        <v>-0.71520600000000001</v>
      </c>
      <c r="AI1271">
        <v>22.831600000000002</v>
      </c>
      <c r="AJ1271">
        <v>-14.209</v>
      </c>
      <c r="AK1271">
        <v>66.992800000000003</v>
      </c>
      <c r="AL1271">
        <v>-0.71520600000000001</v>
      </c>
      <c r="AM1271">
        <v>-1.8</v>
      </c>
      <c r="AN1271">
        <v>-12.7382724881172</v>
      </c>
      <c r="AO1271">
        <v>-0.68300998210906905</v>
      </c>
      <c r="AP1271">
        <v>-0.30873299999999998</v>
      </c>
    </row>
    <row r="1272" spans="1:42" x14ac:dyDescent="0.45">
      <c r="A1272" t="s">
        <v>1484</v>
      </c>
      <c r="B1272" t="s">
        <v>215</v>
      </c>
      <c r="C1272">
        <v>119</v>
      </c>
      <c r="D1272">
        <v>494</v>
      </c>
      <c r="E1272">
        <v>450</v>
      </c>
      <c r="F1272">
        <v>94</v>
      </c>
      <c r="G1272">
        <v>66</v>
      </c>
      <c r="H1272">
        <v>15</v>
      </c>
      <c r="I1272">
        <v>4</v>
      </c>
      <c r="J1272">
        <v>9</v>
      </c>
      <c r="K1272">
        <v>56</v>
      </c>
      <c r="L1272">
        <v>48</v>
      </c>
      <c r="M1272">
        <v>35</v>
      </c>
      <c r="N1272">
        <v>0</v>
      </c>
      <c r="O1272">
        <v>167</v>
      </c>
      <c r="P1272">
        <v>4</v>
      </c>
      <c r="Q1272">
        <v>3</v>
      </c>
      <c r="R1272">
        <v>2</v>
      </c>
      <c r="S1272">
        <v>6</v>
      </c>
      <c r="T1272">
        <v>24</v>
      </c>
      <c r="U1272">
        <v>4</v>
      </c>
      <c r="V1272">
        <v>0.20888899999999999</v>
      </c>
      <c r="W1272">
        <v>7.0850200000000002E-2</v>
      </c>
      <c r="X1272">
        <v>0.338057</v>
      </c>
      <c r="Y1272">
        <v>0.20958099999999999</v>
      </c>
      <c r="Z1272">
        <v>0.27032499999999998</v>
      </c>
      <c r="AA1272">
        <v>0.32</v>
      </c>
      <c r="AB1272">
        <v>0.26113199999999998</v>
      </c>
      <c r="AC1272">
        <v>0.59032499999999999</v>
      </c>
      <c r="AD1272">
        <v>0.111111</v>
      </c>
      <c r="AE1272">
        <v>7.3732899999999999</v>
      </c>
      <c r="AF1272">
        <v>0.30685899999999999</v>
      </c>
      <c r="AH1272">
        <v>2.3026499999999999</v>
      </c>
      <c r="AI1272">
        <v>36.706000000000003</v>
      </c>
      <c r="AJ1272">
        <v>-23.485099999999999</v>
      </c>
      <c r="AK1272">
        <v>60.123699999999999</v>
      </c>
      <c r="AL1272">
        <v>2.3026499999999999</v>
      </c>
      <c r="AM1272">
        <v>-0.4</v>
      </c>
      <c r="AN1272">
        <v>-21.300753116607599</v>
      </c>
      <c r="AO1272">
        <v>1.4151087701320599</v>
      </c>
      <c r="AP1272">
        <v>-0.30984</v>
      </c>
    </row>
    <row r="1273" spans="1:42" x14ac:dyDescent="0.45">
      <c r="A1273" t="s">
        <v>1485</v>
      </c>
      <c r="B1273" t="s">
        <v>76</v>
      </c>
      <c r="C1273">
        <v>82</v>
      </c>
      <c r="D1273">
        <v>333</v>
      </c>
      <c r="E1273">
        <v>301</v>
      </c>
      <c r="F1273">
        <v>67</v>
      </c>
      <c r="G1273">
        <v>49</v>
      </c>
      <c r="H1273">
        <v>13</v>
      </c>
      <c r="I1273">
        <v>1</v>
      </c>
      <c r="J1273">
        <v>4</v>
      </c>
      <c r="K1273">
        <v>37</v>
      </c>
      <c r="L1273">
        <v>29</v>
      </c>
      <c r="M1273">
        <v>27</v>
      </c>
      <c r="N1273">
        <v>0</v>
      </c>
      <c r="O1273">
        <v>97</v>
      </c>
      <c r="P1273">
        <v>2</v>
      </c>
      <c r="Q1273">
        <v>3</v>
      </c>
      <c r="R1273">
        <v>0</v>
      </c>
      <c r="S1273">
        <v>3</v>
      </c>
      <c r="T1273">
        <v>6</v>
      </c>
      <c r="U1273">
        <v>2</v>
      </c>
      <c r="V1273">
        <v>0.22259100000000001</v>
      </c>
      <c r="W1273">
        <v>8.1081100000000003E-2</v>
      </c>
      <c r="X1273">
        <v>0.29129100000000002</v>
      </c>
      <c r="Y1273">
        <v>0.27835100000000002</v>
      </c>
      <c r="Z1273">
        <v>0.28828799999999999</v>
      </c>
      <c r="AA1273">
        <v>0.31229200000000001</v>
      </c>
      <c r="AB1273">
        <v>0.26798699999999998</v>
      </c>
      <c r="AC1273">
        <v>0.60058100000000003</v>
      </c>
      <c r="AD1273">
        <v>8.9701000000000003E-2</v>
      </c>
      <c r="AE1273">
        <v>4.8000400000000001</v>
      </c>
      <c r="AF1273">
        <v>0.31034499999999998</v>
      </c>
      <c r="AH1273">
        <v>-0.24515600000000001</v>
      </c>
      <c r="AI1273">
        <v>26.639099999999999</v>
      </c>
      <c r="AJ1273">
        <v>-13.935</v>
      </c>
      <c r="AK1273">
        <v>60.610599999999998</v>
      </c>
      <c r="AL1273">
        <v>-0.24515600000000001</v>
      </c>
      <c r="AM1273">
        <v>5.2</v>
      </c>
      <c r="AN1273">
        <v>-15.961678877472799</v>
      </c>
      <c r="AO1273">
        <v>1.5293648242950399</v>
      </c>
      <c r="AP1273">
        <v>-0.311332</v>
      </c>
    </row>
    <row r="1274" spans="1:42" x14ac:dyDescent="0.45">
      <c r="A1274" t="s">
        <v>1486</v>
      </c>
      <c r="B1274" t="s">
        <v>76</v>
      </c>
      <c r="C1274">
        <v>103</v>
      </c>
      <c r="D1274">
        <v>434</v>
      </c>
      <c r="E1274">
        <v>405</v>
      </c>
      <c r="F1274">
        <v>93</v>
      </c>
      <c r="G1274">
        <v>64</v>
      </c>
      <c r="H1274">
        <v>20</v>
      </c>
      <c r="I1274">
        <v>3</v>
      </c>
      <c r="J1274">
        <v>6</v>
      </c>
      <c r="K1274">
        <v>48</v>
      </c>
      <c r="L1274">
        <v>45</v>
      </c>
      <c r="M1274">
        <v>20</v>
      </c>
      <c r="N1274">
        <v>0</v>
      </c>
      <c r="O1274">
        <v>117</v>
      </c>
      <c r="P1274">
        <v>5</v>
      </c>
      <c r="Q1274">
        <v>3</v>
      </c>
      <c r="R1274">
        <v>1</v>
      </c>
      <c r="S1274">
        <v>11</v>
      </c>
      <c r="T1274">
        <v>7</v>
      </c>
      <c r="U1274">
        <v>4</v>
      </c>
      <c r="V1274">
        <v>0.22963</v>
      </c>
      <c r="W1274">
        <v>4.6082999999999999E-2</v>
      </c>
      <c r="X1274">
        <v>0.26958500000000002</v>
      </c>
      <c r="Y1274">
        <v>0.17094000000000001</v>
      </c>
      <c r="Z1274">
        <v>0.27251700000000001</v>
      </c>
      <c r="AA1274">
        <v>0.33827200000000002</v>
      </c>
      <c r="AB1274">
        <v>0.26706000000000002</v>
      </c>
      <c r="AC1274">
        <v>0.61078900000000003</v>
      </c>
      <c r="AD1274">
        <v>0.108642</v>
      </c>
      <c r="AE1274">
        <v>5.4749999999999996</v>
      </c>
      <c r="AF1274">
        <v>0.30526300000000001</v>
      </c>
      <c r="AH1274">
        <v>-0.97406800000000004</v>
      </c>
      <c r="AI1274">
        <v>34.384399999999999</v>
      </c>
      <c r="AJ1274">
        <v>-18.495999999999999</v>
      </c>
      <c r="AK1274">
        <v>59.967500000000001</v>
      </c>
      <c r="AL1274">
        <v>-0.97406800000000004</v>
      </c>
      <c r="AM1274">
        <v>2.2999999999999998</v>
      </c>
      <c r="AN1274">
        <v>-21.7918877601623</v>
      </c>
      <c r="AO1274">
        <v>3.8946501016616799</v>
      </c>
      <c r="AP1274">
        <v>-0.31477300000000003</v>
      </c>
    </row>
    <row r="1275" spans="1:42" x14ac:dyDescent="0.45">
      <c r="A1275" t="s">
        <v>1487</v>
      </c>
      <c r="B1275" t="s">
        <v>101</v>
      </c>
      <c r="C1275">
        <v>77</v>
      </c>
      <c r="D1275">
        <v>317</v>
      </c>
      <c r="E1275">
        <v>293</v>
      </c>
      <c r="F1275">
        <v>71</v>
      </c>
      <c r="G1275">
        <v>50</v>
      </c>
      <c r="H1275">
        <v>15</v>
      </c>
      <c r="I1275">
        <v>1</v>
      </c>
      <c r="J1275">
        <v>5</v>
      </c>
      <c r="K1275">
        <v>34</v>
      </c>
      <c r="L1275">
        <v>34</v>
      </c>
      <c r="M1275">
        <v>17</v>
      </c>
      <c r="N1275">
        <v>0</v>
      </c>
      <c r="O1275">
        <v>63</v>
      </c>
      <c r="P1275">
        <v>4</v>
      </c>
      <c r="Q1275">
        <v>2</v>
      </c>
      <c r="R1275">
        <v>1</v>
      </c>
      <c r="S1275">
        <v>3</v>
      </c>
      <c r="T1275">
        <v>3</v>
      </c>
      <c r="U1275">
        <v>1</v>
      </c>
      <c r="V1275">
        <v>0.24232100000000001</v>
      </c>
      <c r="W1275">
        <v>5.3627800000000003E-2</v>
      </c>
      <c r="X1275">
        <v>0.198738</v>
      </c>
      <c r="Y1275">
        <v>0.269841</v>
      </c>
      <c r="Z1275">
        <v>0.29113899999999998</v>
      </c>
      <c r="AA1275">
        <v>0.35153600000000002</v>
      </c>
      <c r="AB1275">
        <v>0.28198400000000001</v>
      </c>
      <c r="AC1275">
        <v>0.642675</v>
      </c>
      <c r="AD1275">
        <v>0.10921500000000001</v>
      </c>
      <c r="AE1275">
        <v>4.1592900000000004</v>
      </c>
      <c r="AF1275">
        <v>0.29074899999999998</v>
      </c>
      <c r="AH1275">
        <v>-0.36914200000000003</v>
      </c>
      <c r="AI1275">
        <v>29.044</v>
      </c>
      <c r="AJ1275">
        <v>-9.5805600000000002</v>
      </c>
      <c r="AK1275">
        <v>77.921700000000001</v>
      </c>
      <c r="AL1275">
        <v>-0.36914200000000003</v>
      </c>
      <c r="AM1275">
        <v>0.9</v>
      </c>
      <c r="AN1275">
        <v>-9.0396158695220894</v>
      </c>
      <c r="AO1275">
        <v>-4.9237800836563101</v>
      </c>
      <c r="AP1275">
        <v>-0.315417</v>
      </c>
    </row>
    <row r="1276" spans="1:42" x14ac:dyDescent="0.45">
      <c r="A1276" t="s">
        <v>1488</v>
      </c>
      <c r="B1276" t="s">
        <v>58</v>
      </c>
      <c r="C1276">
        <v>53</v>
      </c>
      <c r="D1276">
        <v>208</v>
      </c>
      <c r="E1276">
        <v>187</v>
      </c>
      <c r="F1276">
        <v>38</v>
      </c>
      <c r="G1276">
        <v>24</v>
      </c>
      <c r="H1276">
        <v>7</v>
      </c>
      <c r="I1276">
        <v>3</v>
      </c>
      <c r="J1276">
        <v>4</v>
      </c>
      <c r="K1276">
        <v>21</v>
      </c>
      <c r="L1276">
        <v>24</v>
      </c>
      <c r="M1276">
        <v>19</v>
      </c>
      <c r="N1276">
        <v>0</v>
      </c>
      <c r="O1276">
        <v>68</v>
      </c>
      <c r="P1276">
        <v>1</v>
      </c>
      <c r="Q1276">
        <v>1</v>
      </c>
      <c r="R1276">
        <v>0</v>
      </c>
      <c r="S1276">
        <v>1</v>
      </c>
      <c r="T1276">
        <v>6</v>
      </c>
      <c r="U1276">
        <v>5</v>
      </c>
      <c r="V1276">
        <v>0.203209</v>
      </c>
      <c r="W1276">
        <v>9.1346200000000002E-2</v>
      </c>
      <c r="X1276">
        <v>0.32692300000000002</v>
      </c>
      <c r="Y1276">
        <v>0.27941199999999999</v>
      </c>
      <c r="Z1276">
        <v>0.27884599999999998</v>
      </c>
      <c r="AA1276">
        <v>0.33689799999999998</v>
      </c>
      <c r="AB1276">
        <v>0.27191500000000002</v>
      </c>
      <c r="AC1276">
        <v>0.61574499999999999</v>
      </c>
      <c r="AD1276">
        <v>0.13369</v>
      </c>
      <c r="AE1276">
        <v>6.3077199999999998</v>
      </c>
      <c r="AF1276">
        <v>0.293103</v>
      </c>
      <c r="AH1276">
        <v>-1.24942</v>
      </c>
      <c r="AI1276">
        <v>17.317900000000002</v>
      </c>
      <c r="AJ1276">
        <v>-8.0256600000000002</v>
      </c>
      <c r="AK1276">
        <v>70.913300000000007</v>
      </c>
      <c r="AL1276">
        <v>-1.24942</v>
      </c>
      <c r="AM1276">
        <v>-2.5</v>
      </c>
      <c r="AN1276">
        <v>-8.4986298084258998</v>
      </c>
      <c r="AO1276">
        <v>-1.73574370145797</v>
      </c>
      <c r="AP1276">
        <v>-0.31608000000000003</v>
      </c>
    </row>
    <row r="1277" spans="1:42" x14ac:dyDescent="0.45">
      <c r="A1277" t="s">
        <v>1489</v>
      </c>
      <c r="C1277">
        <v>94</v>
      </c>
      <c r="D1277">
        <v>280</v>
      </c>
      <c r="E1277">
        <v>248</v>
      </c>
      <c r="F1277">
        <v>51</v>
      </c>
      <c r="G1277">
        <v>33</v>
      </c>
      <c r="H1277">
        <v>8</v>
      </c>
      <c r="I1277">
        <v>1</v>
      </c>
      <c r="J1277">
        <v>9</v>
      </c>
      <c r="K1277">
        <v>30</v>
      </c>
      <c r="L1277">
        <v>31</v>
      </c>
      <c r="M1277">
        <v>30</v>
      </c>
      <c r="N1277">
        <v>1</v>
      </c>
      <c r="O1277">
        <v>83</v>
      </c>
      <c r="P1277">
        <v>1</v>
      </c>
      <c r="Q1277">
        <v>1</v>
      </c>
      <c r="R1277">
        <v>0</v>
      </c>
      <c r="S1277">
        <v>5</v>
      </c>
      <c r="T1277">
        <v>2</v>
      </c>
      <c r="U1277">
        <v>1</v>
      </c>
      <c r="V1277">
        <v>0.20564499999999999</v>
      </c>
      <c r="W1277">
        <v>0.107143</v>
      </c>
      <c r="X1277">
        <v>0.296429</v>
      </c>
      <c r="Y1277">
        <v>0.36144599999999999</v>
      </c>
      <c r="Z1277">
        <v>0.29285699999999998</v>
      </c>
      <c r="AA1277">
        <v>0.35483900000000002</v>
      </c>
      <c r="AB1277">
        <v>0.28525699999999998</v>
      </c>
      <c r="AC1277">
        <v>0.64769600000000005</v>
      </c>
      <c r="AD1277">
        <v>0.14919399999999999</v>
      </c>
      <c r="AE1277">
        <v>3.6900300000000001</v>
      </c>
      <c r="AF1277">
        <v>0.26751599999999998</v>
      </c>
      <c r="AH1277">
        <v>-0.50750099999999998</v>
      </c>
      <c r="AI1277">
        <v>26.415099999999999</v>
      </c>
      <c r="AJ1277">
        <v>-7.7012200000000002</v>
      </c>
      <c r="AK1277">
        <v>81.583200000000005</v>
      </c>
      <c r="AL1277">
        <v>-0.50750099999999998</v>
      </c>
      <c r="AM1277">
        <v>-0.7</v>
      </c>
      <c r="AN1277">
        <v>-6.89589422941207</v>
      </c>
      <c r="AO1277">
        <v>-5.8440329432487399</v>
      </c>
      <c r="AP1277">
        <v>-0.31912000000000001</v>
      </c>
    </row>
    <row r="1278" spans="1:42" x14ac:dyDescent="0.45">
      <c r="A1278" t="s">
        <v>1490</v>
      </c>
      <c r="C1278">
        <v>62</v>
      </c>
      <c r="D1278">
        <v>143</v>
      </c>
      <c r="E1278">
        <v>130</v>
      </c>
      <c r="F1278">
        <v>22</v>
      </c>
      <c r="G1278">
        <v>15</v>
      </c>
      <c r="H1278">
        <v>5</v>
      </c>
      <c r="I1278">
        <v>1</v>
      </c>
      <c r="J1278">
        <v>1</v>
      </c>
      <c r="K1278">
        <v>21</v>
      </c>
      <c r="L1278">
        <v>9</v>
      </c>
      <c r="M1278">
        <v>10</v>
      </c>
      <c r="N1278">
        <v>0</v>
      </c>
      <c r="O1278">
        <v>52</v>
      </c>
      <c r="P1278">
        <v>0</v>
      </c>
      <c r="Q1278">
        <v>1</v>
      </c>
      <c r="R1278">
        <v>2</v>
      </c>
      <c r="S1278">
        <v>0</v>
      </c>
      <c r="T1278">
        <v>10</v>
      </c>
      <c r="U1278">
        <v>1</v>
      </c>
      <c r="V1278">
        <v>0.16923099999999999</v>
      </c>
      <c r="W1278">
        <v>6.9930099999999995E-2</v>
      </c>
      <c r="X1278">
        <v>0.36363600000000001</v>
      </c>
      <c r="Y1278">
        <v>0.19230800000000001</v>
      </c>
      <c r="Z1278">
        <v>0.22695000000000001</v>
      </c>
      <c r="AA1278">
        <v>0.24615400000000001</v>
      </c>
      <c r="AB1278">
        <v>0.21268699999999999</v>
      </c>
      <c r="AC1278">
        <v>0.47310400000000002</v>
      </c>
      <c r="AD1278">
        <v>7.6923099999999994E-2</v>
      </c>
      <c r="AE1278">
        <v>8.5980699999999999</v>
      </c>
      <c r="AF1278">
        <v>0.269231</v>
      </c>
      <c r="AH1278">
        <v>1.3852899999999999</v>
      </c>
      <c r="AI1278">
        <v>4.8719999999999999</v>
      </c>
      <c r="AJ1278">
        <v>-12.5517</v>
      </c>
      <c r="AK1278">
        <v>33.041499999999999</v>
      </c>
      <c r="AL1278">
        <v>1.3852899999999999</v>
      </c>
      <c r="AM1278">
        <v>1.5</v>
      </c>
      <c r="AN1278">
        <v>-10.0876303911209</v>
      </c>
      <c r="AO1278">
        <v>2.02542620897293</v>
      </c>
      <c r="AP1278">
        <v>-0.31962299999999999</v>
      </c>
    </row>
    <row r="1279" spans="1:42" x14ac:dyDescent="0.45">
      <c r="A1279" t="s">
        <v>1491</v>
      </c>
      <c r="B1279" t="s">
        <v>74</v>
      </c>
      <c r="C1279">
        <v>80</v>
      </c>
      <c r="D1279">
        <v>313</v>
      </c>
      <c r="E1279">
        <v>297</v>
      </c>
      <c r="F1279">
        <v>66</v>
      </c>
      <c r="G1279">
        <v>40</v>
      </c>
      <c r="H1279">
        <v>17</v>
      </c>
      <c r="I1279">
        <v>3</v>
      </c>
      <c r="J1279">
        <v>6</v>
      </c>
      <c r="K1279">
        <v>37</v>
      </c>
      <c r="L1279">
        <v>36</v>
      </c>
      <c r="M1279">
        <v>8</v>
      </c>
      <c r="N1279">
        <v>0</v>
      </c>
      <c r="O1279">
        <v>73</v>
      </c>
      <c r="P1279">
        <v>6</v>
      </c>
      <c r="Q1279">
        <v>2</v>
      </c>
      <c r="R1279">
        <v>0</v>
      </c>
      <c r="S1279">
        <v>10</v>
      </c>
      <c r="T1279">
        <v>2</v>
      </c>
      <c r="U1279">
        <v>1</v>
      </c>
      <c r="V1279">
        <v>0.222222</v>
      </c>
      <c r="W1279">
        <v>2.5559100000000001E-2</v>
      </c>
      <c r="X1279">
        <v>0.23322699999999999</v>
      </c>
      <c r="Y1279">
        <v>0.10958900000000001</v>
      </c>
      <c r="Z1279">
        <v>0.25559100000000001</v>
      </c>
      <c r="AA1279">
        <v>0.36026900000000001</v>
      </c>
      <c r="AB1279">
        <v>0.26549499999999998</v>
      </c>
      <c r="AC1279">
        <v>0.61585999999999996</v>
      </c>
      <c r="AD1279">
        <v>0.138047</v>
      </c>
      <c r="AE1279">
        <v>5.5468999999999999</v>
      </c>
      <c r="AF1279">
        <v>0.272727</v>
      </c>
      <c r="AH1279">
        <v>-0.43815500000000002</v>
      </c>
      <c r="AI1279">
        <v>24.391200000000001</v>
      </c>
      <c r="AJ1279">
        <v>-13.7461</v>
      </c>
      <c r="AK1279">
        <v>58.006900000000002</v>
      </c>
      <c r="AL1279">
        <v>-0.43815500000000002</v>
      </c>
      <c r="AM1279">
        <v>1.7</v>
      </c>
      <c r="AN1279">
        <v>-16.721403628587701</v>
      </c>
      <c r="AO1279">
        <v>2.8500587940215998</v>
      </c>
      <c r="AP1279">
        <v>-0.31982699999999997</v>
      </c>
    </row>
    <row r="1280" spans="1:42" x14ac:dyDescent="0.45">
      <c r="A1280" t="s">
        <v>1492</v>
      </c>
      <c r="C1280">
        <v>60</v>
      </c>
      <c r="D1280">
        <v>148</v>
      </c>
      <c r="E1280">
        <v>131</v>
      </c>
      <c r="F1280">
        <v>31</v>
      </c>
      <c r="G1280">
        <v>22</v>
      </c>
      <c r="H1280">
        <v>6</v>
      </c>
      <c r="I1280">
        <v>1</v>
      </c>
      <c r="J1280">
        <v>2</v>
      </c>
      <c r="K1280">
        <v>17</v>
      </c>
      <c r="L1280">
        <v>12</v>
      </c>
      <c r="M1280">
        <v>13</v>
      </c>
      <c r="N1280">
        <v>0</v>
      </c>
      <c r="O1280">
        <v>31</v>
      </c>
      <c r="P1280">
        <v>2</v>
      </c>
      <c r="Q1280">
        <v>2</v>
      </c>
      <c r="R1280">
        <v>0</v>
      </c>
      <c r="S1280">
        <v>3</v>
      </c>
      <c r="T1280">
        <v>1</v>
      </c>
      <c r="U1280">
        <v>1</v>
      </c>
      <c r="V1280">
        <v>0.23664099999999999</v>
      </c>
      <c r="W1280">
        <v>8.7837799999999994E-2</v>
      </c>
      <c r="X1280">
        <v>0.20945900000000001</v>
      </c>
      <c r="Y1280">
        <v>0.41935499999999998</v>
      </c>
      <c r="Z1280">
        <v>0.310811</v>
      </c>
      <c r="AA1280">
        <v>0.34351100000000001</v>
      </c>
      <c r="AB1280">
        <v>0.29023100000000002</v>
      </c>
      <c r="AC1280">
        <v>0.65432199999999996</v>
      </c>
      <c r="AD1280">
        <v>0.10687000000000001</v>
      </c>
      <c r="AE1280">
        <v>4.0453999999999999</v>
      </c>
      <c r="AF1280">
        <v>0.28999999999999998</v>
      </c>
      <c r="AH1280">
        <v>-0.50716799999999995</v>
      </c>
      <c r="AI1280">
        <v>14.573700000000001</v>
      </c>
      <c r="AJ1280">
        <v>-3.4592800000000001</v>
      </c>
      <c r="AK1280">
        <v>80.293000000000006</v>
      </c>
      <c r="AL1280">
        <v>-0.50716799999999995</v>
      </c>
      <c r="AM1280">
        <v>-5.9</v>
      </c>
      <c r="AN1280">
        <v>-4.0019038319587699</v>
      </c>
      <c r="AO1280">
        <v>-4.2686067819595301</v>
      </c>
      <c r="AP1280">
        <v>-0.32346000000000003</v>
      </c>
    </row>
    <row r="1281" spans="1:42" x14ac:dyDescent="0.45">
      <c r="A1281" t="s">
        <v>1493</v>
      </c>
      <c r="B1281" t="s">
        <v>132</v>
      </c>
      <c r="C1281">
        <v>127</v>
      </c>
      <c r="D1281">
        <v>531</v>
      </c>
      <c r="E1281">
        <v>477</v>
      </c>
      <c r="F1281">
        <v>103</v>
      </c>
      <c r="G1281">
        <v>65</v>
      </c>
      <c r="H1281">
        <v>23</v>
      </c>
      <c r="I1281">
        <v>3</v>
      </c>
      <c r="J1281">
        <v>12</v>
      </c>
      <c r="K1281">
        <v>57</v>
      </c>
      <c r="L1281">
        <v>56</v>
      </c>
      <c r="M1281">
        <v>45</v>
      </c>
      <c r="N1281">
        <v>1</v>
      </c>
      <c r="O1281">
        <v>164</v>
      </c>
      <c r="P1281">
        <v>6</v>
      </c>
      <c r="Q1281">
        <v>3</v>
      </c>
      <c r="R1281">
        <v>0</v>
      </c>
      <c r="S1281">
        <v>13</v>
      </c>
      <c r="T1281">
        <v>3</v>
      </c>
      <c r="U1281">
        <v>1</v>
      </c>
      <c r="V1281">
        <v>0.21593300000000001</v>
      </c>
      <c r="W1281">
        <v>8.4745799999999996E-2</v>
      </c>
      <c r="X1281">
        <v>0.30885099999999999</v>
      </c>
      <c r="Y1281">
        <v>0.27439000000000002</v>
      </c>
      <c r="Z1281">
        <v>0.29001900000000003</v>
      </c>
      <c r="AA1281">
        <v>0.35220099999999999</v>
      </c>
      <c r="AB1281">
        <v>0.28245799999999999</v>
      </c>
      <c r="AC1281">
        <v>0.64222000000000001</v>
      </c>
      <c r="AD1281">
        <v>0.136268</v>
      </c>
      <c r="AE1281">
        <v>4.1474799999999998</v>
      </c>
      <c r="AF1281">
        <v>0.299342</v>
      </c>
      <c r="AH1281">
        <v>-0.70816699999999999</v>
      </c>
      <c r="AI1281">
        <v>48.860199999999999</v>
      </c>
      <c r="AJ1281">
        <v>-15.8391</v>
      </c>
      <c r="AK1281">
        <v>76.534300000000002</v>
      </c>
      <c r="AL1281">
        <v>-0.70816699999999999</v>
      </c>
      <c r="AM1281">
        <v>0.2</v>
      </c>
      <c r="AN1281">
        <v>-15.6382181048393</v>
      </c>
      <c r="AO1281">
        <v>-5.6531746834516499</v>
      </c>
      <c r="AP1281">
        <v>-0.32470399999999999</v>
      </c>
    </row>
    <row r="1282" spans="1:42" x14ac:dyDescent="0.45">
      <c r="A1282" t="s">
        <v>1494</v>
      </c>
      <c r="B1282" t="s">
        <v>215</v>
      </c>
      <c r="C1282">
        <v>112</v>
      </c>
      <c r="D1282">
        <v>413</v>
      </c>
      <c r="E1282">
        <v>376</v>
      </c>
      <c r="F1282">
        <v>71</v>
      </c>
      <c r="G1282">
        <v>50</v>
      </c>
      <c r="H1282">
        <v>13</v>
      </c>
      <c r="I1282">
        <v>1</v>
      </c>
      <c r="J1282">
        <v>7</v>
      </c>
      <c r="K1282">
        <v>41</v>
      </c>
      <c r="L1282">
        <v>41</v>
      </c>
      <c r="M1282">
        <v>27</v>
      </c>
      <c r="N1282">
        <v>0</v>
      </c>
      <c r="O1282">
        <v>167</v>
      </c>
      <c r="P1282">
        <v>8</v>
      </c>
      <c r="Q1282">
        <v>1</v>
      </c>
      <c r="R1282">
        <v>1</v>
      </c>
      <c r="S1282">
        <v>4</v>
      </c>
      <c r="T1282">
        <v>10</v>
      </c>
      <c r="U1282">
        <v>5</v>
      </c>
      <c r="V1282">
        <v>0.18883</v>
      </c>
      <c r="W1282">
        <v>6.5375299999999997E-2</v>
      </c>
      <c r="X1282">
        <v>0.404358</v>
      </c>
      <c r="Y1282">
        <v>0.16167699999999999</v>
      </c>
      <c r="Z1282">
        <v>0.25728200000000001</v>
      </c>
      <c r="AA1282">
        <v>0.28457399999999999</v>
      </c>
      <c r="AB1282">
        <v>0.24390899999999999</v>
      </c>
      <c r="AC1282">
        <v>0.541856</v>
      </c>
      <c r="AD1282">
        <v>9.5744700000000002E-2</v>
      </c>
      <c r="AE1282">
        <v>5.0803799999999999</v>
      </c>
      <c r="AF1282">
        <v>0.31527100000000002</v>
      </c>
      <c r="AH1282">
        <v>-0.76532599999999995</v>
      </c>
      <c r="AI1282">
        <v>24.780200000000001</v>
      </c>
      <c r="AJ1282">
        <v>-25.541499999999999</v>
      </c>
      <c r="AK1282">
        <v>48.186599999999999</v>
      </c>
      <c r="AL1282">
        <v>-0.76532599999999995</v>
      </c>
      <c r="AM1282">
        <v>7.6</v>
      </c>
      <c r="AN1282">
        <v>-26.4057389497756</v>
      </c>
      <c r="AO1282">
        <v>9.1174895763397199</v>
      </c>
      <c r="AP1282">
        <v>-0.32517000000000001</v>
      </c>
    </row>
    <row r="1283" spans="1:42" x14ac:dyDescent="0.45">
      <c r="A1283" t="s">
        <v>1495</v>
      </c>
      <c r="C1283">
        <v>88</v>
      </c>
      <c r="D1283">
        <v>315</v>
      </c>
      <c r="E1283">
        <v>285</v>
      </c>
      <c r="F1283">
        <v>61</v>
      </c>
      <c r="G1283">
        <v>46</v>
      </c>
      <c r="H1283">
        <v>10</v>
      </c>
      <c r="I1283">
        <v>2</v>
      </c>
      <c r="J1283">
        <v>3</v>
      </c>
      <c r="K1283">
        <v>28</v>
      </c>
      <c r="L1283">
        <v>27</v>
      </c>
      <c r="M1283">
        <v>21</v>
      </c>
      <c r="N1283">
        <v>0</v>
      </c>
      <c r="O1283">
        <v>83</v>
      </c>
      <c r="P1283">
        <v>4</v>
      </c>
      <c r="Q1283">
        <v>2</v>
      </c>
      <c r="R1283">
        <v>3</v>
      </c>
      <c r="S1283">
        <v>8</v>
      </c>
      <c r="T1283">
        <v>5</v>
      </c>
      <c r="U1283">
        <v>4</v>
      </c>
      <c r="V1283">
        <v>0.214035</v>
      </c>
      <c r="W1283">
        <v>6.6666699999999995E-2</v>
      </c>
      <c r="X1283">
        <v>0.263492</v>
      </c>
      <c r="Y1283">
        <v>0.25301200000000001</v>
      </c>
      <c r="Z1283">
        <v>0.27564100000000002</v>
      </c>
      <c r="AA1283">
        <v>0.29473700000000003</v>
      </c>
      <c r="AB1283">
        <v>0.25545600000000002</v>
      </c>
      <c r="AC1283">
        <v>0.57037800000000005</v>
      </c>
      <c r="AD1283">
        <v>8.0701800000000004E-2</v>
      </c>
      <c r="AE1283">
        <v>4.50549</v>
      </c>
      <c r="AF1283">
        <v>0.28855700000000001</v>
      </c>
      <c r="AH1283">
        <v>-1.2353799999999999</v>
      </c>
      <c r="AI1283">
        <v>21.9208</v>
      </c>
      <c r="AJ1283">
        <v>-16.460100000000001</v>
      </c>
      <c r="AK1283">
        <v>53.926299999999998</v>
      </c>
      <c r="AL1283">
        <v>-1.2353799999999999</v>
      </c>
      <c r="AM1283">
        <v>8.1</v>
      </c>
      <c r="AN1283">
        <v>-18.625249385833701</v>
      </c>
      <c r="AO1283">
        <v>4.6277780532836896</v>
      </c>
      <c r="AP1283">
        <v>-0.32893299999999998</v>
      </c>
    </row>
    <row r="1284" spans="1:42" x14ac:dyDescent="0.45">
      <c r="A1284" t="s">
        <v>1496</v>
      </c>
      <c r="B1284" t="s">
        <v>58</v>
      </c>
      <c r="C1284">
        <v>98</v>
      </c>
      <c r="D1284">
        <v>422</v>
      </c>
      <c r="E1284">
        <v>378</v>
      </c>
      <c r="F1284">
        <v>79</v>
      </c>
      <c r="G1284">
        <v>49</v>
      </c>
      <c r="H1284">
        <v>16</v>
      </c>
      <c r="I1284">
        <v>4</v>
      </c>
      <c r="J1284">
        <v>10</v>
      </c>
      <c r="K1284">
        <v>52</v>
      </c>
      <c r="L1284">
        <v>45</v>
      </c>
      <c r="M1284">
        <v>37</v>
      </c>
      <c r="N1284">
        <v>1</v>
      </c>
      <c r="O1284">
        <v>142</v>
      </c>
      <c r="P1284">
        <v>3</v>
      </c>
      <c r="Q1284">
        <v>4</v>
      </c>
      <c r="R1284">
        <v>0</v>
      </c>
      <c r="S1284">
        <v>8</v>
      </c>
      <c r="T1284">
        <v>3</v>
      </c>
      <c r="U1284">
        <v>2</v>
      </c>
      <c r="V1284">
        <v>0.20899499999999999</v>
      </c>
      <c r="W1284">
        <v>8.7677699999999997E-2</v>
      </c>
      <c r="X1284">
        <v>0.33649299999999999</v>
      </c>
      <c r="Y1284">
        <v>0.26056299999999999</v>
      </c>
      <c r="Z1284">
        <v>0.28199099999999999</v>
      </c>
      <c r="AA1284">
        <v>0.351852</v>
      </c>
      <c r="AB1284">
        <v>0.27717700000000001</v>
      </c>
      <c r="AC1284">
        <v>0.63384200000000002</v>
      </c>
      <c r="AD1284">
        <v>0.14285700000000001</v>
      </c>
      <c r="AE1284">
        <v>5.2873000000000001</v>
      </c>
      <c r="AF1284">
        <v>0.3</v>
      </c>
      <c r="AH1284">
        <v>-0.922207</v>
      </c>
      <c r="AI1284">
        <v>36.979500000000002</v>
      </c>
      <c r="AJ1284">
        <v>-14.438800000000001</v>
      </c>
      <c r="AK1284">
        <v>74.560199999999995</v>
      </c>
      <c r="AL1284">
        <v>-0.922207</v>
      </c>
      <c r="AM1284">
        <v>-5.4</v>
      </c>
      <c r="AN1284">
        <v>-13.785688459873199</v>
      </c>
      <c r="AO1284">
        <v>-3.8494416475295998</v>
      </c>
      <c r="AP1284">
        <v>-0.32927800000000002</v>
      </c>
    </row>
    <row r="1285" spans="1:42" x14ac:dyDescent="0.45">
      <c r="A1285" t="s">
        <v>1497</v>
      </c>
      <c r="C1285">
        <v>51</v>
      </c>
      <c r="D1285">
        <v>192</v>
      </c>
      <c r="E1285">
        <v>175</v>
      </c>
      <c r="F1285">
        <v>37</v>
      </c>
      <c r="G1285">
        <v>28</v>
      </c>
      <c r="H1285">
        <v>6</v>
      </c>
      <c r="I1285">
        <v>1</v>
      </c>
      <c r="J1285">
        <v>2</v>
      </c>
      <c r="K1285">
        <v>17</v>
      </c>
      <c r="L1285">
        <v>17</v>
      </c>
      <c r="M1285">
        <v>13</v>
      </c>
      <c r="N1285">
        <v>0</v>
      </c>
      <c r="O1285">
        <v>53</v>
      </c>
      <c r="P1285">
        <v>4</v>
      </c>
      <c r="Q1285">
        <v>0</v>
      </c>
      <c r="R1285">
        <v>0</v>
      </c>
      <c r="S1285">
        <v>5</v>
      </c>
      <c r="T1285">
        <v>0</v>
      </c>
      <c r="U1285">
        <v>1</v>
      </c>
      <c r="V1285">
        <v>0.21142900000000001</v>
      </c>
      <c r="W1285">
        <v>6.7708299999999999E-2</v>
      </c>
      <c r="X1285">
        <v>0.27604200000000001</v>
      </c>
      <c r="Y1285">
        <v>0.245283</v>
      </c>
      <c r="Z1285">
        <v>0.28125</v>
      </c>
      <c r="AA1285">
        <v>0.29142899999999999</v>
      </c>
      <c r="AB1285">
        <v>0.25886100000000001</v>
      </c>
      <c r="AC1285">
        <v>0.57267900000000005</v>
      </c>
      <c r="AD1285">
        <v>0.08</v>
      </c>
      <c r="AE1285">
        <v>3.1358899999999998</v>
      </c>
      <c r="AF1285">
        <v>0.29166700000000001</v>
      </c>
      <c r="AH1285">
        <v>-0.76880899999999996</v>
      </c>
      <c r="AI1285">
        <v>13.904299999999999</v>
      </c>
      <c r="AJ1285">
        <v>-9.4897899999999993</v>
      </c>
      <c r="AK1285">
        <v>61.7624</v>
      </c>
      <c r="AL1285">
        <v>-0.76880899999999996</v>
      </c>
      <c r="AM1285">
        <v>-3.8</v>
      </c>
      <c r="AN1285">
        <v>-9.5655930042266792</v>
      </c>
      <c r="AO1285">
        <v>-0.27266311645507801</v>
      </c>
      <c r="AP1285">
        <v>-0.33077000000000001</v>
      </c>
    </row>
    <row r="1286" spans="1:42" x14ac:dyDescent="0.45">
      <c r="A1286" t="s">
        <v>1498</v>
      </c>
      <c r="B1286" t="s">
        <v>44</v>
      </c>
      <c r="C1286">
        <v>52</v>
      </c>
      <c r="D1286">
        <v>168</v>
      </c>
      <c r="E1286">
        <v>150</v>
      </c>
      <c r="F1286">
        <v>29</v>
      </c>
      <c r="G1286">
        <v>19</v>
      </c>
      <c r="H1286">
        <v>7</v>
      </c>
      <c r="I1286">
        <v>0</v>
      </c>
      <c r="J1286">
        <v>3</v>
      </c>
      <c r="K1286">
        <v>18</v>
      </c>
      <c r="L1286">
        <v>15</v>
      </c>
      <c r="M1286">
        <v>14</v>
      </c>
      <c r="N1286">
        <v>0</v>
      </c>
      <c r="O1286">
        <v>62</v>
      </c>
      <c r="P1286">
        <v>1</v>
      </c>
      <c r="Q1286">
        <v>1</v>
      </c>
      <c r="R1286">
        <v>2</v>
      </c>
      <c r="S1286">
        <v>1</v>
      </c>
      <c r="T1286">
        <v>5</v>
      </c>
      <c r="U1286">
        <v>1</v>
      </c>
      <c r="V1286">
        <v>0.193333</v>
      </c>
      <c r="W1286">
        <v>8.3333299999999999E-2</v>
      </c>
      <c r="X1286">
        <v>0.36904799999999999</v>
      </c>
      <c r="Y1286">
        <v>0.22580600000000001</v>
      </c>
      <c r="Z1286">
        <v>0.26506000000000002</v>
      </c>
      <c r="AA1286">
        <v>0.3</v>
      </c>
      <c r="AB1286">
        <v>0.25274400000000002</v>
      </c>
      <c r="AC1286">
        <v>0.56506000000000001</v>
      </c>
      <c r="AD1286">
        <v>0.106667</v>
      </c>
      <c r="AE1286">
        <v>4.9099500000000003</v>
      </c>
      <c r="AF1286">
        <v>0.30232599999999998</v>
      </c>
      <c r="AH1286">
        <v>0.31594800000000001</v>
      </c>
      <c r="AI1286">
        <v>11.3127</v>
      </c>
      <c r="AJ1286">
        <v>-9.1571499999999997</v>
      </c>
      <c r="AK1286">
        <v>53.812199999999997</v>
      </c>
      <c r="AL1286">
        <v>0.31594800000000001</v>
      </c>
      <c r="AM1286">
        <v>1.8</v>
      </c>
      <c r="AN1286">
        <v>-8.9816195964813197</v>
      </c>
      <c r="AO1286">
        <v>-5.1851868629455497E-2</v>
      </c>
      <c r="AP1286">
        <v>-0.33180399999999999</v>
      </c>
    </row>
    <row r="1287" spans="1:42" x14ac:dyDescent="0.45">
      <c r="A1287" t="s">
        <v>1499</v>
      </c>
      <c r="B1287" t="s">
        <v>113</v>
      </c>
      <c r="C1287">
        <v>119</v>
      </c>
      <c r="D1287">
        <v>499</v>
      </c>
      <c r="E1287">
        <v>465</v>
      </c>
      <c r="F1287">
        <v>99</v>
      </c>
      <c r="G1287">
        <v>70</v>
      </c>
      <c r="H1287">
        <v>15</v>
      </c>
      <c r="I1287">
        <v>4</v>
      </c>
      <c r="J1287">
        <v>10</v>
      </c>
      <c r="K1287">
        <v>51</v>
      </c>
      <c r="L1287">
        <v>48</v>
      </c>
      <c r="M1287">
        <v>29</v>
      </c>
      <c r="N1287">
        <v>0</v>
      </c>
      <c r="O1287">
        <v>148</v>
      </c>
      <c r="P1287">
        <v>2</v>
      </c>
      <c r="Q1287">
        <v>2</v>
      </c>
      <c r="R1287">
        <v>1</v>
      </c>
      <c r="S1287">
        <v>11</v>
      </c>
      <c r="T1287">
        <v>10</v>
      </c>
      <c r="U1287">
        <v>5</v>
      </c>
      <c r="V1287">
        <v>0.21290300000000001</v>
      </c>
      <c r="W1287">
        <v>5.81162E-2</v>
      </c>
      <c r="X1287">
        <v>0.296593</v>
      </c>
      <c r="Y1287">
        <v>0.19594600000000001</v>
      </c>
      <c r="Z1287">
        <v>0.261044</v>
      </c>
      <c r="AA1287">
        <v>0.32688200000000001</v>
      </c>
      <c r="AB1287">
        <v>0.25779800000000003</v>
      </c>
      <c r="AC1287">
        <v>0.58792599999999995</v>
      </c>
      <c r="AD1287">
        <v>0.113978</v>
      </c>
      <c r="AE1287">
        <v>5.6872699999999998</v>
      </c>
      <c r="AF1287">
        <v>0.288026</v>
      </c>
      <c r="AH1287">
        <v>-0.88860799999999995</v>
      </c>
      <c r="AI1287">
        <v>35.696100000000001</v>
      </c>
      <c r="AJ1287">
        <v>-25.104199999999999</v>
      </c>
      <c r="AK1287">
        <v>64.309299999999993</v>
      </c>
      <c r="AL1287">
        <v>-0.88860799999999995</v>
      </c>
      <c r="AM1287">
        <v>0.1</v>
      </c>
      <c r="AN1287">
        <v>-22.228293120861</v>
      </c>
      <c r="AO1287">
        <v>1.9334803596138901</v>
      </c>
      <c r="AP1287">
        <v>-0.33370699999999998</v>
      </c>
    </row>
    <row r="1288" spans="1:42" x14ac:dyDescent="0.45">
      <c r="A1288" t="s">
        <v>1500</v>
      </c>
      <c r="B1288" t="s">
        <v>58</v>
      </c>
      <c r="C1288">
        <v>65</v>
      </c>
      <c r="D1288">
        <v>271</v>
      </c>
      <c r="E1288">
        <v>232</v>
      </c>
      <c r="F1288">
        <v>47</v>
      </c>
      <c r="G1288">
        <v>28</v>
      </c>
      <c r="H1288">
        <v>13</v>
      </c>
      <c r="I1288">
        <v>1</v>
      </c>
      <c r="J1288">
        <v>5</v>
      </c>
      <c r="K1288">
        <v>31</v>
      </c>
      <c r="L1288">
        <v>30</v>
      </c>
      <c r="M1288">
        <v>32</v>
      </c>
      <c r="N1288">
        <v>1</v>
      </c>
      <c r="O1288">
        <v>89</v>
      </c>
      <c r="P1288">
        <v>6</v>
      </c>
      <c r="Q1288">
        <v>1</v>
      </c>
      <c r="R1288">
        <v>0</v>
      </c>
      <c r="S1288">
        <v>4</v>
      </c>
      <c r="T1288">
        <v>3</v>
      </c>
      <c r="U1288">
        <v>1</v>
      </c>
      <c r="V1288">
        <v>0.20258599999999999</v>
      </c>
      <c r="W1288">
        <v>0.11808100000000001</v>
      </c>
      <c r="X1288">
        <v>0.32841300000000001</v>
      </c>
      <c r="Y1288">
        <v>0.35955100000000001</v>
      </c>
      <c r="Z1288">
        <v>0.31365300000000002</v>
      </c>
      <c r="AA1288">
        <v>0.331897</v>
      </c>
      <c r="AB1288">
        <v>0.29036400000000001</v>
      </c>
      <c r="AC1288">
        <v>0.64554999999999996</v>
      </c>
      <c r="AD1288">
        <v>0.12931000000000001</v>
      </c>
      <c r="AE1288">
        <v>4.5335799999999997</v>
      </c>
      <c r="AF1288">
        <v>0.30215799999999998</v>
      </c>
      <c r="AH1288">
        <v>-0.322911</v>
      </c>
      <c r="AI1288">
        <v>26.715499999999999</v>
      </c>
      <c r="AJ1288">
        <v>-6.3042699999999998</v>
      </c>
      <c r="AK1288">
        <v>83.700599999999994</v>
      </c>
      <c r="AL1288">
        <v>-0.322911</v>
      </c>
      <c r="AM1288">
        <v>0</v>
      </c>
      <c r="AN1288">
        <v>-5.6155636906623796</v>
      </c>
      <c r="AO1288">
        <v>-6.9701647758483798</v>
      </c>
      <c r="AP1288">
        <v>-0.33717999999999998</v>
      </c>
    </row>
    <row r="1289" spans="1:42" x14ac:dyDescent="0.45">
      <c r="A1289" t="s">
        <v>1501</v>
      </c>
      <c r="C1289">
        <v>87</v>
      </c>
      <c r="D1289">
        <v>287</v>
      </c>
      <c r="E1289">
        <v>268</v>
      </c>
      <c r="F1289">
        <v>62</v>
      </c>
      <c r="G1289">
        <v>40</v>
      </c>
      <c r="H1289">
        <v>14</v>
      </c>
      <c r="I1289">
        <v>0</v>
      </c>
      <c r="J1289">
        <v>8</v>
      </c>
      <c r="K1289">
        <v>31</v>
      </c>
      <c r="L1289">
        <v>42</v>
      </c>
      <c r="M1289">
        <v>17</v>
      </c>
      <c r="N1289">
        <v>0</v>
      </c>
      <c r="O1289">
        <v>85</v>
      </c>
      <c r="P1289">
        <v>1</v>
      </c>
      <c r="Q1289">
        <v>1</v>
      </c>
      <c r="R1289">
        <v>0</v>
      </c>
      <c r="S1289">
        <v>9</v>
      </c>
      <c r="T1289">
        <v>1</v>
      </c>
      <c r="U1289">
        <v>1</v>
      </c>
      <c r="V1289">
        <v>0.23134299999999999</v>
      </c>
      <c r="W1289">
        <v>5.9233399999999999E-2</v>
      </c>
      <c r="X1289">
        <v>0.29616700000000001</v>
      </c>
      <c r="Y1289">
        <v>0.2</v>
      </c>
      <c r="Z1289">
        <v>0.27874599999999999</v>
      </c>
      <c r="AA1289">
        <v>0.37313400000000002</v>
      </c>
      <c r="AB1289">
        <v>0.28328700000000001</v>
      </c>
      <c r="AC1289">
        <v>0.65188000000000001</v>
      </c>
      <c r="AD1289">
        <v>0.141791</v>
      </c>
      <c r="AE1289">
        <v>2.3450500000000001</v>
      </c>
      <c r="AF1289">
        <v>0.30681799999999998</v>
      </c>
      <c r="AH1289">
        <v>-0.66897499999999999</v>
      </c>
      <c r="AI1289">
        <v>26.605899999999998</v>
      </c>
      <c r="AJ1289">
        <v>-8.3634299999999993</v>
      </c>
      <c r="AK1289">
        <v>73.632199999999997</v>
      </c>
      <c r="AL1289">
        <v>-0.66897499999999999</v>
      </c>
      <c r="AM1289">
        <v>-4.2</v>
      </c>
      <c r="AN1289">
        <v>-10.044027686119</v>
      </c>
      <c r="AO1289">
        <v>-3.1454730033874498</v>
      </c>
      <c r="AP1289">
        <v>-0.34016800000000003</v>
      </c>
    </row>
    <row r="1290" spans="1:42" x14ac:dyDescent="0.45">
      <c r="A1290" t="s">
        <v>1502</v>
      </c>
      <c r="B1290" t="s">
        <v>36</v>
      </c>
      <c r="C1290">
        <v>87</v>
      </c>
      <c r="D1290">
        <v>332</v>
      </c>
      <c r="E1290">
        <v>296</v>
      </c>
      <c r="F1290">
        <v>60</v>
      </c>
      <c r="G1290">
        <v>44</v>
      </c>
      <c r="H1290">
        <v>10</v>
      </c>
      <c r="I1290">
        <v>2</v>
      </c>
      <c r="J1290">
        <v>4</v>
      </c>
      <c r="K1290">
        <v>34</v>
      </c>
      <c r="L1290">
        <v>29</v>
      </c>
      <c r="M1290">
        <v>27</v>
      </c>
      <c r="N1290">
        <v>1</v>
      </c>
      <c r="O1290">
        <v>103</v>
      </c>
      <c r="P1290">
        <v>5</v>
      </c>
      <c r="Q1290">
        <v>2</v>
      </c>
      <c r="R1290">
        <v>2</v>
      </c>
      <c r="S1290">
        <v>10</v>
      </c>
      <c r="T1290">
        <v>1</v>
      </c>
      <c r="U1290">
        <v>1</v>
      </c>
      <c r="V1290">
        <v>0.20270299999999999</v>
      </c>
      <c r="W1290">
        <v>8.1325300000000003E-2</v>
      </c>
      <c r="X1290">
        <v>0.31024099999999999</v>
      </c>
      <c r="Y1290">
        <v>0.26213599999999998</v>
      </c>
      <c r="Z1290">
        <v>0.27878799999999998</v>
      </c>
      <c r="AA1290">
        <v>0.29054099999999999</v>
      </c>
      <c r="AB1290">
        <v>0.25576500000000002</v>
      </c>
      <c r="AC1290">
        <v>0.56932799999999995</v>
      </c>
      <c r="AD1290">
        <v>8.7837799999999994E-2</v>
      </c>
      <c r="AE1290">
        <v>3.9979200000000001</v>
      </c>
      <c r="AF1290">
        <v>0.29319400000000001</v>
      </c>
      <c r="AH1290">
        <v>-0.79996199999999995</v>
      </c>
      <c r="AI1290">
        <v>23.1892</v>
      </c>
      <c r="AJ1290">
        <v>-17.263100000000001</v>
      </c>
      <c r="AK1290">
        <v>60.431199999999997</v>
      </c>
      <c r="AL1290">
        <v>-0.79996199999999995</v>
      </c>
      <c r="AM1290">
        <v>0.6</v>
      </c>
      <c r="AN1290">
        <v>-16.540653526782901</v>
      </c>
      <c r="AO1290">
        <v>1.8198707103729199</v>
      </c>
      <c r="AP1290">
        <v>-0.34348400000000001</v>
      </c>
    </row>
    <row r="1291" spans="1:42" x14ac:dyDescent="0.45">
      <c r="A1291" t="s">
        <v>1503</v>
      </c>
      <c r="C1291">
        <v>62</v>
      </c>
      <c r="D1291">
        <v>239</v>
      </c>
      <c r="E1291">
        <v>212</v>
      </c>
      <c r="F1291">
        <v>41</v>
      </c>
      <c r="G1291">
        <v>28</v>
      </c>
      <c r="H1291">
        <v>9</v>
      </c>
      <c r="I1291">
        <v>0</v>
      </c>
      <c r="J1291">
        <v>4</v>
      </c>
      <c r="K1291">
        <v>23</v>
      </c>
      <c r="L1291">
        <v>23</v>
      </c>
      <c r="M1291">
        <v>22</v>
      </c>
      <c r="N1291">
        <v>0</v>
      </c>
      <c r="O1291">
        <v>77</v>
      </c>
      <c r="P1291">
        <v>4</v>
      </c>
      <c r="Q1291">
        <v>1</v>
      </c>
      <c r="R1291">
        <v>0</v>
      </c>
      <c r="S1291">
        <v>6</v>
      </c>
      <c r="T1291">
        <v>5</v>
      </c>
      <c r="U1291">
        <v>1</v>
      </c>
      <c r="V1291">
        <v>0.19339600000000001</v>
      </c>
      <c r="W1291">
        <v>9.2050199999999999E-2</v>
      </c>
      <c r="X1291">
        <v>0.32217600000000002</v>
      </c>
      <c r="Y1291">
        <v>0.28571400000000002</v>
      </c>
      <c r="Z1291">
        <v>0.280335</v>
      </c>
      <c r="AA1291">
        <v>0.29245300000000002</v>
      </c>
      <c r="AB1291">
        <v>0.25997999999999999</v>
      </c>
      <c r="AC1291">
        <v>0.57278799999999996</v>
      </c>
      <c r="AD1291">
        <v>9.9056599999999995E-2</v>
      </c>
      <c r="AE1291">
        <v>4.1494499999999999</v>
      </c>
      <c r="AF1291">
        <v>0.28030300000000002</v>
      </c>
      <c r="AH1291">
        <v>0.16184499999999999</v>
      </c>
      <c r="AI1291">
        <v>17.529900000000001</v>
      </c>
      <c r="AJ1291">
        <v>-11.5909</v>
      </c>
      <c r="AK1291">
        <v>62.097900000000003</v>
      </c>
      <c r="AL1291">
        <v>0.16184499999999999</v>
      </c>
      <c r="AM1291">
        <v>3.5</v>
      </c>
      <c r="AN1291">
        <v>-10.692266374826399</v>
      </c>
      <c r="AO1291">
        <v>-0.89079952239990201</v>
      </c>
      <c r="AP1291">
        <v>-0.34557599999999999</v>
      </c>
    </row>
    <row r="1292" spans="1:42" x14ac:dyDescent="0.45">
      <c r="A1292" t="s">
        <v>1504</v>
      </c>
      <c r="B1292" t="s">
        <v>196</v>
      </c>
      <c r="C1292">
        <v>105</v>
      </c>
      <c r="D1292">
        <v>432</v>
      </c>
      <c r="E1292">
        <v>392</v>
      </c>
      <c r="F1292">
        <v>75</v>
      </c>
      <c r="G1292">
        <v>38</v>
      </c>
      <c r="H1292">
        <v>17</v>
      </c>
      <c r="I1292">
        <v>1</v>
      </c>
      <c r="J1292">
        <v>19</v>
      </c>
      <c r="K1292">
        <v>41</v>
      </c>
      <c r="L1292">
        <v>45</v>
      </c>
      <c r="M1292">
        <v>35</v>
      </c>
      <c r="N1292">
        <v>1</v>
      </c>
      <c r="O1292">
        <v>189</v>
      </c>
      <c r="P1292">
        <v>4</v>
      </c>
      <c r="Q1292">
        <v>1</v>
      </c>
      <c r="R1292">
        <v>0</v>
      </c>
      <c r="S1292">
        <v>4</v>
      </c>
      <c r="T1292">
        <v>1</v>
      </c>
      <c r="U1292">
        <v>1</v>
      </c>
      <c r="V1292">
        <v>0.191327</v>
      </c>
      <c r="W1292">
        <v>8.1018499999999993E-2</v>
      </c>
      <c r="X1292">
        <v>0.4375</v>
      </c>
      <c r="Y1292">
        <v>0.18518499999999999</v>
      </c>
      <c r="Z1292">
        <v>0.26388899999999998</v>
      </c>
      <c r="AA1292">
        <v>0.38520399999999999</v>
      </c>
      <c r="AB1292">
        <v>0.28049099999999999</v>
      </c>
      <c r="AC1292">
        <v>0.64909300000000003</v>
      </c>
      <c r="AD1292">
        <v>0.19387799999999999</v>
      </c>
      <c r="AE1292">
        <v>2.4714499999999999</v>
      </c>
      <c r="AF1292">
        <v>0.302703</v>
      </c>
      <c r="AH1292">
        <v>-0.80766700000000002</v>
      </c>
      <c r="AI1292">
        <v>39.045000000000002</v>
      </c>
      <c r="AJ1292">
        <v>-13.591699999999999</v>
      </c>
      <c r="AK1292">
        <v>80.100499999999997</v>
      </c>
      <c r="AL1292">
        <v>-0.80766700000000002</v>
      </c>
      <c r="AM1292">
        <v>0.9</v>
      </c>
      <c r="AN1292">
        <v>-11.1081902384758</v>
      </c>
      <c r="AO1292">
        <v>-7.0365077257156301</v>
      </c>
      <c r="AP1292">
        <v>-0.346223</v>
      </c>
    </row>
    <row r="1293" spans="1:42" x14ac:dyDescent="0.45">
      <c r="A1293" t="s">
        <v>1505</v>
      </c>
      <c r="C1293">
        <v>46</v>
      </c>
      <c r="D1293">
        <v>172</v>
      </c>
      <c r="E1293">
        <v>157</v>
      </c>
      <c r="F1293">
        <v>33</v>
      </c>
      <c r="G1293">
        <v>26</v>
      </c>
      <c r="H1293">
        <v>6</v>
      </c>
      <c r="I1293">
        <v>0</v>
      </c>
      <c r="J1293">
        <v>1</v>
      </c>
      <c r="K1293">
        <v>14</v>
      </c>
      <c r="L1293">
        <v>13</v>
      </c>
      <c r="M1293">
        <v>12</v>
      </c>
      <c r="N1293">
        <v>0</v>
      </c>
      <c r="O1293">
        <v>35</v>
      </c>
      <c r="P1293">
        <v>2</v>
      </c>
      <c r="Q1293">
        <v>1</v>
      </c>
      <c r="R1293">
        <v>0</v>
      </c>
      <c r="S1293">
        <v>6</v>
      </c>
      <c r="T1293">
        <v>1</v>
      </c>
      <c r="U1293">
        <v>1</v>
      </c>
      <c r="V1293">
        <v>0.21019099999999999</v>
      </c>
      <c r="W1293">
        <v>6.9767399999999993E-2</v>
      </c>
      <c r="X1293">
        <v>0.203488</v>
      </c>
      <c r="Y1293">
        <v>0.34285700000000002</v>
      </c>
      <c r="Z1293">
        <v>0.273256</v>
      </c>
      <c r="AA1293">
        <v>0.26751599999999998</v>
      </c>
      <c r="AB1293">
        <v>0.24543899999999999</v>
      </c>
      <c r="AC1293">
        <v>0.54077200000000003</v>
      </c>
      <c r="AD1293">
        <v>5.7324800000000002E-2</v>
      </c>
      <c r="AE1293">
        <v>2.36206</v>
      </c>
      <c r="AF1293">
        <v>0.262295</v>
      </c>
      <c r="AH1293">
        <v>-0.53028299999999995</v>
      </c>
      <c r="AI1293">
        <v>10.538500000000001</v>
      </c>
      <c r="AJ1293">
        <v>-10.418699999999999</v>
      </c>
      <c r="AK1293">
        <v>50.165100000000002</v>
      </c>
      <c r="AL1293">
        <v>-0.53028299999999995</v>
      </c>
      <c r="AM1293">
        <v>-1.7</v>
      </c>
      <c r="AN1293">
        <v>-10.800845146179199</v>
      </c>
      <c r="AO1293">
        <v>1.45990586280822</v>
      </c>
      <c r="AP1293">
        <v>-0.348916</v>
      </c>
    </row>
    <row r="1294" spans="1:42" x14ac:dyDescent="0.45">
      <c r="A1294" t="s">
        <v>1506</v>
      </c>
      <c r="B1294" t="s">
        <v>40</v>
      </c>
      <c r="C1294">
        <v>113</v>
      </c>
      <c r="D1294">
        <v>470</v>
      </c>
      <c r="E1294">
        <v>428</v>
      </c>
      <c r="F1294">
        <v>93</v>
      </c>
      <c r="G1294">
        <v>63</v>
      </c>
      <c r="H1294">
        <v>18</v>
      </c>
      <c r="I1294">
        <v>2</v>
      </c>
      <c r="J1294">
        <v>10</v>
      </c>
      <c r="K1294">
        <v>44</v>
      </c>
      <c r="L1294">
        <v>48</v>
      </c>
      <c r="M1294">
        <v>33</v>
      </c>
      <c r="N1294">
        <v>0</v>
      </c>
      <c r="O1294">
        <v>127</v>
      </c>
      <c r="P1294">
        <v>6</v>
      </c>
      <c r="Q1294">
        <v>3</v>
      </c>
      <c r="R1294">
        <v>0</v>
      </c>
      <c r="S1294">
        <v>10</v>
      </c>
      <c r="T1294">
        <v>3</v>
      </c>
      <c r="U1294">
        <v>2</v>
      </c>
      <c r="V1294">
        <v>0.21729000000000001</v>
      </c>
      <c r="W1294">
        <v>7.0212800000000006E-2</v>
      </c>
      <c r="X1294">
        <v>0.27021299999999998</v>
      </c>
      <c r="Y1294">
        <v>0.25984299999999999</v>
      </c>
      <c r="Z1294">
        <v>0.28085100000000002</v>
      </c>
      <c r="AA1294">
        <v>0.338785</v>
      </c>
      <c r="AB1294">
        <v>0.27337699999999998</v>
      </c>
      <c r="AC1294">
        <v>0.61963599999999996</v>
      </c>
      <c r="AD1294">
        <v>0.12149500000000001</v>
      </c>
      <c r="AE1294">
        <v>3.5736300000000001</v>
      </c>
      <c r="AF1294">
        <v>0.28231299999999998</v>
      </c>
      <c r="AH1294">
        <v>-1.0300800000000001</v>
      </c>
      <c r="AI1294">
        <v>39.702399999999997</v>
      </c>
      <c r="AJ1294">
        <v>-17.564399999999999</v>
      </c>
      <c r="AK1294">
        <v>72.958399999999997</v>
      </c>
      <c r="AL1294">
        <v>-1.0300800000000001</v>
      </c>
      <c r="AM1294">
        <v>-4.5</v>
      </c>
      <c r="AN1294">
        <v>-16.7753150463104</v>
      </c>
      <c r="AO1294">
        <v>-2.7730746269225999</v>
      </c>
      <c r="AP1294">
        <v>-0.35253499999999999</v>
      </c>
    </row>
    <row r="1295" spans="1:42" x14ac:dyDescent="0.45">
      <c r="A1295" t="s">
        <v>1507</v>
      </c>
      <c r="B1295" t="s">
        <v>76</v>
      </c>
      <c r="C1295">
        <v>100</v>
      </c>
      <c r="D1295">
        <v>413</v>
      </c>
      <c r="E1295">
        <v>380</v>
      </c>
      <c r="F1295">
        <v>84</v>
      </c>
      <c r="G1295">
        <v>59</v>
      </c>
      <c r="H1295">
        <v>15</v>
      </c>
      <c r="I1295">
        <v>5</v>
      </c>
      <c r="J1295">
        <v>5</v>
      </c>
      <c r="K1295">
        <v>45</v>
      </c>
      <c r="L1295">
        <v>38</v>
      </c>
      <c r="M1295">
        <v>27</v>
      </c>
      <c r="N1295">
        <v>1</v>
      </c>
      <c r="O1295">
        <v>130</v>
      </c>
      <c r="P1295">
        <v>3</v>
      </c>
      <c r="Q1295">
        <v>2</v>
      </c>
      <c r="R1295">
        <v>1</v>
      </c>
      <c r="S1295">
        <v>6</v>
      </c>
      <c r="T1295">
        <v>12</v>
      </c>
      <c r="U1295">
        <v>4</v>
      </c>
      <c r="V1295">
        <v>0.221053</v>
      </c>
      <c r="W1295">
        <v>6.5375299999999997E-2</v>
      </c>
      <c r="X1295">
        <v>0.31476999999999999</v>
      </c>
      <c r="Y1295">
        <v>0.20769199999999999</v>
      </c>
      <c r="Z1295">
        <v>0.27669899999999997</v>
      </c>
      <c r="AA1295">
        <v>0.32631599999999999</v>
      </c>
      <c r="AB1295">
        <v>0.264872</v>
      </c>
      <c r="AC1295">
        <v>0.60301499999999997</v>
      </c>
      <c r="AD1295">
        <v>0.105263</v>
      </c>
      <c r="AE1295">
        <v>6.9019899999999996</v>
      </c>
      <c r="AF1295">
        <v>0.31983800000000001</v>
      </c>
      <c r="AH1295">
        <v>3.3637E-2</v>
      </c>
      <c r="AI1295">
        <v>31.970300000000002</v>
      </c>
      <c r="AJ1295">
        <v>-18.351400000000002</v>
      </c>
      <c r="AK1295">
        <v>58.451099999999997</v>
      </c>
      <c r="AL1295">
        <v>3.3637E-2</v>
      </c>
      <c r="AM1295">
        <v>7.5</v>
      </c>
      <c r="AN1295">
        <v>-20.527241770178001</v>
      </c>
      <c r="AO1295">
        <v>2.94753074645996</v>
      </c>
      <c r="AP1295">
        <v>-0.35423399999999999</v>
      </c>
    </row>
    <row r="1296" spans="1:42" x14ac:dyDescent="0.45">
      <c r="A1296" t="s">
        <v>1508</v>
      </c>
      <c r="B1296" t="s">
        <v>25</v>
      </c>
      <c r="C1296">
        <v>25</v>
      </c>
      <c r="D1296">
        <v>92</v>
      </c>
      <c r="E1296">
        <v>87</v>
      </c>
      <c r="F1296">
        <v>18</v>
      </c>
      <c r="G1296">
        <v>10</v>
      </c>
      <c r="H1296">
        <v>5</v>
      </c>
      <c r="I1296">
        <v>0</v>
      </c>
      <c r="J1296">
        <v>3</v>
      </c>
      <c r="K1296">
        <v>8</v>
      </c>
      <c r="L1296">
        <v>12</v>
      </c>
      <c r="M1296">
        <v>5</v>
      </c>
      <c r="N1296">
        <v>0</v>
      </c>
      <c r="O1296">
        <v>32</v>
      </c>
      <c r="P1296">
        <v>0</v>
      </c>
      <c r="Q1296">
        <v>0</v>
      </c>
      <c r="R1296">
        <v>0</v>
      </c>
      <c r="S1296">
        <v>4</v>
      </c>
      <c r="T1296">
        <v>1</v>
      </c>
      <c r="U1296">
        <v>1</v>
      </c>
      <c r="V1296">
        <v>0.206897</v>
      </c>
      <c r="W1296">
        <v>5.4347800000000002E-2</v>
      </c>
      <c r="X1296">
        <v>0.34782600000000002</v>
      </c>
      <c r="Y1296">
        <v>0.15625</v>
      </c>
      <c r="Z1296">
        <v>0.25</v>
      </c>
      <c r="AA1296">
        <v>0.36781599999999998</v>
      </c>
      <c r="AB1296">
        <v>0.26669500000000002</v>
      </c>
      <c r="AC1296">
        <v>0.61781600000000003</v>
      </c>
      <c r="AD1296">
        <v>0.16092000000000001</v>
      </c>
      <c r="AE1296">
        <v>2.61687</v>
      </c>
      <c r="AF1296">
        <v>0.288462</v>
      </c>
      <c r="AH1296">
        <v>-0.33765499999999998</v>
      </c>
      <c r="AI1296">
        <v>7.2610299999999999</v>
      </c>
      <c r="AJ1296">
        <v>-3.9486300000000001</v>
      </c>
      <c r="AK1296">
        <v>67.961299999999994</v>
      </c>
      <c r="AL1296">
        <v>-0.33765499999999998</v>
      </c>
      <c r="AM1296">
        <v>-1.8</v>
      </c>
      <c r="AN1296">
        <v>-3.8694515824317901</v>
      </c>
      <c r="AO1296">
        <v>-2.8141093254089302</v>
      </c>
      <c r="AP1296">
        <v>-0.354877</v>
      </c>
    </row>
    <row r="1297" spans="1:42" x14ac:dyDescent="0.45">
      <c r="A1297" t="s">
        <v>1509</v>
      </c>
      <c r="C1297">
        <v>76</v>
      </c>
      <c r="D1297">
        <v>303</v>
      </c>
      <c r="E1297">
        <v>274</v>
      </c>
      <c r="F1297">
        <v>55</v>
      </c>
      <c r="G1297">
        <v>39</v>
      </c>
      <c r="H1297">
        <v>11</v>
      </c>
      <c r="I1297">
        <v>0</v>
      </c>
      <c r="J1297">
        <v>5</v>
      </c>
      <c r="K1297">
        <v>22</v>
      </c>
      <c r="L1297">
        <v>26</v>
      </c>
      <c r="M1297">
        <v>27</v>
      </c>
      <c r="N1297">
        <v>0</v>
      </c>
      <c r="O1297">
        <v>92</v>
      </c>
      <c r="P1297">
        <v>1</v>
      </c>
      <c r="Q1297">
        <v>1</v>
      </c>
      <c r="R1297">
        <v>0</v>
      </c>
      <c r="S1297">
        <v>6</v>
      </c>
      <c r="T1297">
        <v>0</v>
      </c>
      <c r="U1297">
        <v>1</v>
      </c>
      <c r="V1297">
        <v>0.20072999999999999</v>
      </c>
      <c r="W1297">
        <v>8.9108900000000005E-2</v>
      </c>
      <c r="X1297">
        <v>0.30363000000000001</v>
      </c>
      <c r="Y1297">
        <v>0.29347800000000002</v>
      </c>
      <c r="Z1297">
        <v>0.27392699999999998</v>
      </c>
      <c r="AA1297">
        <v>0.29561999999999999</v>
      </c>
      <c r="AB1297">
        <v>0.25622499999999998</v>
      </c>
      <c r="AC1297">
        <v>0.56954800000000005</v>
      </c>
      <c r="AD1297">
        <v>9.4890500000000003E-2</v>
      </c>
      <c r="AE1297">
        <v>1.19448</v>
      </c>
      <c r="AF1297">
        <v>0.28089900000000001</v>
      </c>
      <c r="AH1297">
        <v>-0.93832099999999996</v>
      </c>
      <c r="AI1297">
        <v>21.279199999999999</v>
      </c>
      <c r="AJ1297">
        <v>-15.6395</v>
      </c>
      <c r="AK1297">
        <v>63.280900000000003</v>
      </c>
      <c r="AL1297">
        <v>-0.93832099999999996</v>
      </c>
      <c r="AM1297">
        <v>-5.2</v>
      </c>
      <c r="AN1297">
        <v>-14.269445657730101</v>
      </c>
      <c r="AO1297">
        <v>0.366578578948974</v>
      </c>
      <c r="AP1297">
        <v>-0.36014200000000002</v>
      </c>
    </row>
    <row r="1298" spans="1:42" x14ac:dyDescent="0.45">
      <c r="A1298" t="s">
        <v>1510</v>
      </c>
      <c r="B1298" t="s">
        <v>149</v>
      </c>
      <c r="C1298">
        <v>36</v>
      </c>
      <c r="D1298">
        <v>121</v>
      </c>
      <c r="E1298">
        <v>107</v>
      </c>
      <c r="F1298">
        <v>17</v>
      </c>
      <c r="G1298">
        <v>14</v>
      </c>
      <c r="H1298">
        <v>3</v>
      </c>
      <c r="I1298">
        <v>0</v>
      </c>
      <c r="J1298">
        <v>0</v>
      </c>
      <c r="K1298">
        <v>10</v>
      </c>
      <c r="L1298">
        <v>8</v>
      </c>
      <c r="M1298">
        <v>9</v>
      </c>
      <c r="N1298">
        <v>0</v>
      </c>
      <c r="O1298">
        <v>47</v>
      </c>
      <c r="P1298">
        <v>4</v>
      </c>
      <c r="Q1298">
        <v>1</v>
      </c>
      <c r="R1298">
        <v>0</v>
      </c>
      <c r="S1298">
        <v>2</v>
      </c>
      <c r="T1298">
        <v>0</v>
      </c>
      <c r="U1298">
        <v>1</v>
      </c>
      <c r="V1298">
        <v>0.15887899999999999</v>
      </c>
      <c r="W1298">
        <v>7.4380199999999994E-2</v>
      </c>
      <c r="X1298">
        <v>0.38843</v>
      </c>
      <c r="Y1298">
        <v>0.19148899999999999</v>
      </c>
      <c r="Z1298">
        <v>0.24793399999999999</v>
      </c>
      <c r="AA1298">
        <v>0.186916</v>
      </c>
      <c r="AB1298">
        <v>0.20871000000000001</v>
      </c>
      <c r="AC1298">
        <v>0.43485000000000001</v>
      </c>
      <c r="AD1298">
        <v>2.8037400000000001E-2</v>
      </c>
      <c r="AE1298">
        <v>2.5235400000000001</v>
      </c>
      <c r="AF1298">
        <v>0.27868900000000002</v>
      </c>
      <c r="AH1298">
        <v>-0.63011600000000001</v>
      </c>
      <c r="AI1298">
        <v>3.7228500000000002</v>
      </c>
      <c r="AJ1298">
        <v>-11.020300000000001</v>
      </c>
      <c r="AK1298">
        <v>23.654900000000001</v>
      </c>
      <c r="AL1298">
        <v>-0.63011600000000001</v>
      </c>
      <c r="AM1298">
        <v>2.1</v>
      </c>
      <c r="AN1298">
        <v>-12.0743102431297</v>
      </c>
      <c r="AO1298">
        <v>4.3229570388793901</v>
      </c>
      <c r="AP1298">
        <v>-0.36185899999999999</v>
      </c>
    </row>
    <row r="1299" spans="1:42" x14ac:dyDescent="0.45">
      <c r="A1299" t="s">
        <v>1511</v>
      </c>
      <c r="B1299" t="s">
        <v>153</v>
      </c>
      <c r="C1299">
        <v>73</v>
      </c>
      <c r="D1299">
        <v>282</v>
      </c>
      <c r="E1299">
        <v>258</v>
      </c>
      <c r="F1299">
        <v>60</v>
      </c>
      <c r="G1299">
        <v>47</v>
      </c>
      <c r="H1299">
        <v>10</v>
      </c>
      <c r="I1299">
        <v>1</v>
      </c>
      <c r="J1299">
        <v>2</v>
      </c>
      <c r="K1299">
        <v>24</v>
      </c>
      <c r="L1299">
        <v>29</v>
      </c>
      <c r="M1299">
        <v>14</v>
      </c>
      <c r="N1299">
        <v>0</v>
      </c>
      <c r="O1299">
        <v>59</v>
      </c>
      <c r="P1299">
        <v>9</v>
      </c>
      <c r="Q1299">
        <v>1</v>
      </c>
      <c r="R1299">
        <v>0</v>
      </c>
      <c r="S1299">
        <v>9</v>
      </c>
      <c r="T1299">
        <v>4</v>
      </c>
      <c r="U1299">
        <v>3</v>
      </c>
      <c r="V1299">
        <v>0.23255799999999999</v>
      </c>
      <c r="W1299">
        <v>4.9645399999999999E-2</v>
      </c>
      <c r="X1299">
        <v>0.20921999999999999</v>
      </c>
      <c r="Y1299">
        <v>0.237288</v>
      </c>
      <c r="Z1299">
        <v>0.29432599999999998</v>
      </c>
      <c r="AA1299">
        <v>0.30232599999999998</v>
      </c>
      <c r="AB1299">
        <v>0.26868999999999998</v>
      </c>
      <c r="AC1299">
        <v>0.59665199999999996</v>
      </c>
      <c r="AD1299">
        <v>6.9767399999999993E-2</v>
      </c>
      <c r="AE1299">
        <v>3.8733200000000001</v>
      </c>
      <c r="AF1299">
        <v>0.29292899999999999</v>
      </c>
      <c r="AH1299">
        <v>-1.00559</v>
      </c>
      <c r="AI1299">
        <v>22.723800000000001</v>
      </c>
      <c r="AJ1299">
        <v>-11.6363</v>
      </c>
      <c r="AK1299">
        <v>64.872900000000001</v>
      </c>
      <c r="AL1299">
        <v>-1.00559</v>
      </c>
      <c r="AM1299">
        <v>-1</v>
      </c>
      <c r="AN1299">
        <v>-13.2774376869201</v>
      </c>
      <c r="AO1299">
        <v>3.6155223846435498E-2</v>
      </c>
      <c r="AP1299">
        <v>-0.362319</v>
      </c>
    </row>
    <row r="1300" spans="1:42" x14ac:dyDescent="0.45">
      <c r="A1300" t="s">
        <v>1512</v>
      </c>
      <c r="B1300" t="s">
        <v>36</v>
      </c>
      <c r="C1300">
        <v>102</v>
      </c>
      <c r="D1300">
        <v>377</v>
      </c>
      <c r="E1300">
        <v>331</v>
      </c>
      <c r="F1300">
        <v>69</v>
      </c>
      <c r="G1300">
        <v>51</v>
      </c>
      <c r="H1300">
        <v>14</v>
      </c>
      <c r="I1300">
        <v>1</v>
      </c>
      <c r="J1300">
        <v>3</v>
      </c>
      <c r="K1300">
        <v>45</v>
      </c>
      <c r="L1300">
        <v>35</v>
      </c>
      <c r="M1300">
        <v>32</v>
      </c>
      <c r="N1300">
        <v>0</v>
      </c>
      <c r="O1300">
        <v>99</v>
      </c>
      <c r="P1300">
        <v>12</v>
      </c>
      <c r="Q1300">
        <v>1</v>
      </c>
      <c r="R1300">
        <v>1</v>
      </c>
      <c r="S1300">
        <v>8</v>
      </c>
      <c r="T1300">
        <v>14</v>
      </c>
      <c r="U1300">
        <v>4</v>
      </c>
      <c r="V1300">
        <v>0.20845900000000001</v>
      </c>
      <c r="W1300">
        <v>8.48806E-2</v>
      </c>
      <c r="X1300">
        <v>0.26259900000000003</v>
      </c>
      <c r="Y1300">
        <v>0.32323200000000002</v>
      </c>
      <c r="Z1300">
        <v>0.30053200000000002</v>
      </c>
      <c r="AA1300">
        <v>0.28398800000000002</v>
      </c>
      <c r="AB1300">
        <v>0.26857500000000001</v>
      </c>
      <c r="AC1300">
        <v>0.58452000000000004</v>
      </c>
      <c r="AD1300">
        <v>7.5528700000000004E-2</v>
      </c>
      <c r="AE1300">
        <v>6.0127699999999997</v>
      </c>
      <c r="AF1300">
        <v>0.28695700000000002</v>
      </c>
      <c r="AH1300">
        <v>0.37970100000000001</v>
      </c>
      <c r="AI1300">
        <v>30.3429</v>
      </c>
      <c r="AJ1300">
        <v>-15.5924</v>
      </c>
      <c r="AK1300">
        <v>69.309600000000003</v>
      </c>
      <c r="AL1300">
        <v>0.37970100000000001</v>
      </c>
      <c r="AM1300">
        <v>1.2</v>
      </c>
      <c r="AN1300">
        <v>-13.4839034080505</v>
      </c>
      <c r="AO1300">
        <v>-2.9556438922882</v>
      </c>
      <c r="AP1300">
        <v>-0.36246600000000001</v>
      </c>
    </row>
    <row r="1301" spans="1:42" x14ac:dyDescent="0.45">
      <c r="A1301" t="s">
        <v>1513</v>
      </c>
      <c r="C1301">
        <v>43</v>
      </c>
      <c r="D1301">
        <v>158</v>
      </c>
      <c r="E1301">
        <v>144</v>
      </c>
      <c r="F1301">
        <v>31</v>
      </c>
      <c r="G1301">
        <v>21</v>
      </c>
      <c r="H1301">
        <v>7</v>
      </c>
      <c r="I1301">
        <v>0</v>
      </c>
      <c r="J1301">
        <v>3</v>
      </c>
      <c r="K1301">
        <v>16</v>
      </c>
      <c r="L1301">
        <v>17</v>
      </c>
      <c r="M1301">
        <v>9</v>
      </c>
      <c r="N1301">
        <v>0</v>
      </c>
      <c r="O1301">
        <v>49</v>
      </c>
      <c r="P1301">
        <v>3</v>
      </c>
      <c r="Q1301">
        <v>1</v>
      </c>
      <c r="R1301">
        <v>1</v>
      </c>
      <c r="S1301">
        <v>2</v>
      </c>
      <c r="T1301">
        <v>0</v>
      </c>
      <c r="U1301">
        <v>1</v>
      </c>
      <c r="V1301">
        <v>0.215278</v>
      </c>
      <c r="W1301">
        <v>5.6961999999999999E-2</v>
      </c>
      <c r="X1301">
        <v>0.31012699999999999</v>
      </c>
      <c r="Y1301">
        <v>0.183673</v>
      </c>
      <c r="Z1301">
        <v>0.27388499999999999</v>
      </c>
      <c r="AA1301">
        <v>0.32638899999999998</v>
      </c>
      <c r="AB1301">
        <v>0.26556099999999999</v>
      </c>
      <c r="AC1301">
        <v>0.60027399999999997</v>
      </c>
      <c r="AD1301">
        <v>0.111111</v>
      </c>
      <c r="AE1301">
        <v>2.2229999999999999</v>
      </c>
      <c r="AF1301">
        <v>0.30107499999999998</v>
      </c>
      <c r="AH1301">
        <v>-0.67634700000000003</v>
      </c>
      <c r="AI1301">
        <v>12.321099999999999</v>
      </c>
      <c r="AJ1301">
        <v>-6.9302400000000004</v>
      </c>
      <c r="AK1301">
        <v>67.220500000000001</v>
      </c>
      <c r="AL1301">
        <v>-0.67634700000000003</v>
      </c>
      <c r="AM1301">
        <v>-2.7</v>
      </c>
      <c r="AN1301">
        <v>-6.8820713758468601</v>
      </c>
      <c r="AO1301">
        <v>-2.11945921182632</v>
      </c>
      <c r="AP1301">
        <v>-0.362487</v>
      </c>
    </row>
    <row r="1302" spans="1:42" x14ac:dyDescent="0.45">
      <c r="A1302" t="s">
        <v>1514</v>
      </c>
      <c r="C1302">
        <v>68</v>
      </c>
      <c r="D1302">
        <v>267</v>
      </c>
      <c r="E1302">
        <v>241</v>
      </c>
      <c r="F1302">
        <v>56</v>
      </c>
      <c r="G1302">
        <v>42</v>
      </c>
      <c r="H1302">
        <v>12</v>
      </c>
      <c r="I1302">
        <v>0</v>
      </c>
      <c r="J1302">
        <v>2</v>
      </c>
      <c r="K1302">
        <v>22</v>
      </c>
      <c r="L1302">
        <v>25</v>
      </c>
      <c r="M1302">
        <v>18</v>
      </c>
      <c r="N1302">
        <v>1</v>
      </c>
      <c r="O1302">
        <v>54</v>
      </c>
      <c r="P1302">
        <v>6</v>
      </c>
      <c r="Q1302">
        <v>2</v>
      </c>
      <c r="R1302">
        <v>0</v>
      </c>
      <c r="S1302">
        <v>4</v>
      </c>
      <c r="T1302">
        <v>3</v>
      </c>
      <c r="U1302">
        <v>2</v>
      </c>
      <c r="V1302">
        <v>0.23236499999999999</v>
      </c>
      <c r="W1302">
        <v>6.7415699999999995E-2</v>
      </c>
      <c r="X1302">
        <v>0.20224700000000001</v>
      </c>
      <c r="Y1302">
        <v>0.33333299999999999</v>
      </c>
      <c r="Z1302">
        <v>0.29962499999999997</v>
      </c>
      <c r="AA1302">
        <v>0.30705399999999999</v>
      </c>
      <c r="AB1302">
        <v>0.27137699999999998</v>
      </c>
      <c r="AC1302">
        <v>0.60667899999999997</v>
      </c>
      <c r="AD1302">
        <v>7.46888E-2</v>
      </c>
      <c r="AE1302">
        <v>2.8130700000000002</v>
      </c>
      <c r="AF1302">
        <v>0.28877000000000003</v>
      </c>
      <c r="AH1302">
        <v>-0.74498900000000001</v>
      </c>
      <c r="AI1302">
        <v>22.110900000000001</v>
      </c>
      <c r="AJ1302">
        <v>-10.4215</v>
      </c>
      <c r="AK1302">
        <v>66.833699999999993</v>
      </c>
      <c r="AL1302">
        <v>-0.74498900000000001</v>
      </c>
      <c r="AM1302">
        <v>1.9</v>
      </c>
      <c r="AN1302">
        <v>-11.715508162975301</v>
      </c>
      <c r="AO1302">
        <v>-1.0431216955184901</v>
      </c>
      <c r="AP1302">
        <v>-0.365151</v>
      </c>
    </row>
    <row r="1303" spans="1:42" x14ac:dyDescent="0.45">
      <c r="A1303" t="s">
        <v>1515</v>
      </c>
      <c r="C1303">
        <v>43</v>
      </c>
      <c r="D1303">
        <v>151</v>
      </c>
      <c r="E1303">
        <v>138</v>
      </c>
      <c r="F1303">
        <v>35</v>
      </c>
      <c r="G1303">
        <v>27</v>
      </c>
      <c r="H1303">
        <v>7</v>
      </c>
      <c r="I1303">
        <v>0</v>
      </c>
      <c r="J1303">
        <v>1</v>
      </c>
      <c r="K1303">
        <v>21</v>
      </c>
      <c r="L1303">
        <v>14</v>
      </c>
      <c r="M1303">
        <v>10</v>
      </c>
      <c r="N1303">
        <v>0</v>
      </c>
      <c r="O1303">
        <v>29</v>
      </c>
      <c r="P1303">
        <v>2</v>
      </c>
      <c r="Q1303">
        <v>0</v>
      </c>
      <c r="R1303">
        <v>1</v>
      </c>
      <c r="S1303">
        <v>4</v>
      </c>
      <c r="T1303">
        <v>6</v>
      </c>
      <c r="U1303">
        <v>3</v>
      </c>
      <c r="V1303">
        <v>0.25362299999999999</v>
      </c>
      <c r="W1303">
        <v>6.6225199999999998E-2</v>
      </c>
      <c r="X1303">
        <v>0.192053</v>
      </c>
      <c r="Y1303">
        <v>0.34482800000000002</v>
      </c>
      <c r="Z1303">
        <v>0.31333299999999997</v>
      </c>
      <c r="AA1303">
        <v>0.32608700000000002</v>
      </c>
      <c r="AB1303">
        <v>0.286333</v>
      </c>
      <c r="AC1303">
        <v>0.63941999999999999</v>
      </c>
      <c r="AD1303">
        <v>7.2463799999999995E-2</v>
      </c>
      <c r="AE1303">
        <v>5.11578</v>
      </c>
      <c r="AF1303">
        <v>0.31481500000000001</v>
      </c>
      <c r="AH1303">
        <v>-0.366734</v>
      </c>
      <c r="AI1303">
        <v>14.3802</v>
      </c>
      <c r="AJ1303">
        <v>-4.01823</v>
      </c>
      <c r="AK1303">
        <v>62.136699999999998</v>
      </c>
      <c r="AL1303">
        <v>-0.366734</v>
      </c>
      <c r="AM1303">
        <v>0.3</v>
      </c>
      <c r="AN1303">
        <v>-7.4496797621250099</v>
      </c>
      <c r="AO1303">
        <v>-1.3644620776176399</v>
      </c>
      <c r="AP1303">
        <v>-0.36591600000000002</v>
      </c>
    </row>
    <row r="1304" spans="1:42" x14ac:dyDescent="0.45">
      <c r="A1304" t="s">
        <v>1516</v>
      </c>
      <c r="C1304">
        <v>77</v>
      </c>
      <c r="D1304">
        <v>311</v>
      </c>
      <c r="E1304">
        <v>281</v>
      </c>
      <c r="F1304">
        <v>58</v>
      </c>
      <c r="G1304">
        <v>36</v>
      </c>
      <c r="H1304">
        <v>13</v>
      </c>
      <c r="I1304">
        <v>3</v>
      </c>
      <c r="J1304">
        <v>6</v>
      </c>
      <c r="K1304">
        <v>36</v>
      </c>
      <c r="L1304">
        <v>34</v>
      </c>
      <c r="M1304">
        <v>22</v>
      </c>
      <c r="N1304">
        <v>0</v>
      </c>
      <c r="O1304">
        <v>103</v>
      </c>
      <c r="P1304">
        <v>8</v>
      </c>
      <c r="Q1304">
        <v>0</v>
      </c>
      <c r="R1304">
        <v>0</v>
      </c>
      <c r="S1304">
        <v>4</v>
      </c>
      <c r="T1304">
        <v>13</v>
      </c>
      <c r="U1304">
        <v>2</v>
      </c>
      <c r="V1304">
        <v>0.20640600000000001</v>
      </c>
      <c r="W1304">
        <v>7.07396E-2</v>
      </c>
      <c r="X1304">
        <v>0.33118999999999998</v>
      </c>
      <c r="Y1304">
        <v>0.213592</v>
      </c>
      <c r="Z1304">
        <v>0.28295799999999999</v>
      </c>
      <c r="AA1304">
        <v>0.33807799999999999</v>
      </c>
      <c r="AB1304">
        <v>0.27584999999999998</v>
      </c>
      <c r="AC1304">
        <v>0.62103600000000003</v>
      </c>
      <c r="AD1304">
        <v>0.13167300000000001</v>
      </c>
      <c r="AE1304">
        <v>7.63171</v>
      </c>
      <c r="AF1304">
        <v>0.30232599999999998</v>
      </c>
      <c r="AH1304">
        <v>1.2473099999999999</v>
      </c>
      <c r="AI1304">
        <v>26.9099</v>
      </c>
      <c r="AJ1304">
        <v>-10.983599999999999</v>
      </c>
      <c r="AK1304">
        <v>71.022900000000007</v>
      </c>
      <c r="AL1304">
        <v>1.2473099999999999</v>
      </c>
      <c r="AM1304">
        <v>-5.5</v>
      </c>
      <c r="AN1304">
        <v>-9.9170581102371198</v>
      </c>
      <c r="AO1304">
        <v>-4.3572897911071697</v>
      </c>
      <c r="AP1304">
        <v>-0.36680800000000002</v>
      </c>
    </row>
    <row r="1305" spans="1:42" x14ac:dyDescent="0.45">
      <c r="A1305" t="s">
        <v>1517</v>
      </c>
      <c r="B1305" t="s">
        <v>184</v>
      </c>
      <c r="C1305">
        <v>95</v>
      </c>
      <c r="D1305">
        <v>390</v>
      </c>
      <c r="E1305">
        <v>368</v>
      </c>
      <c r="F1305">
        <v>95</v>
      </c>
      <c r="G1305">
        <v>65</v>
      </c>
      <c r="H1305">
        <v>21</v>
      </c>
      <c r="I1305">
        <v>1</v>
      </c>
      <c r="J1305">
        <v>8</v>
      </c>
      <c r="K1305">
        <v>45</v>
      </c>
      <c r="L1305">
        <v>45</v>
      </c>
      <c r="M1305">
        <v>15</v>
      </c>
      <c r="N1305">
        <v>0</v>
      </c>
      <c r="O1305">
        <v>77</v>
      </c>
      <c r="P1305">
        <v>5</v>
      </c>
      <c r="Q1305">
        <v>2</v>
      </c>
      <c r="R1305">
        <v>0</v>
      </c>
      <c r="S1305">
        <v>10</v>
      </c>
      <c r="T1305">
        <v>3</v>
      </c>
      <c r="U1305">
        <v>2</v>
      </c>
      <c r="V1305">
        <v>0.25815199999999999</v>
      </c>
      <c r="W1305">
        <v>3.8461500000000003E-2</v>
      </c>
      <c r="X1305">
        <v>0.197436</v>
      </c>
      <c r="Y1305">
        <v>0.19480500000000001</v>
      </c>
      <c r="Z1305">
        <v>0.29487200000000002</v>
      </c>
      <c r="AA1305">
        <v>0.38586999999999999</v>
      </c>
      <c r="AB1305">
        <v>0.295267</v>
      </c>
      <c r="AC1305">
        <v>0.68074100000000004</v>
      </c>
      <c r="AD1305">
        <v>0.127717</v>
      </c>
      <c r="AE1305">
        <v>3.6266400000000001</v>
      </c>
      <c r="AF1305">
        <v>0.30526300000000001</v>
      </c>
      <c r="AH1305">
        <v>-0.899092</v>
      </c>
      <c r="AI1305">
        <v>40.034700000000001</v>
      </c>
      <c r="AJ1305">
        <v>-7.4845600000000001</v>
      </c>
      <c r="AK1305">
        <v>68.125799999999998</v>
      </c>
      <c r="AL1305">
        <v>-0.899092</v>
      </c>
      <c r="AM1305">
        <v>-2.1</v>
      </c>
      <c r="AN1305">
        <v>-16.2991493940353</v>
      </c>
      <c r="AO1305">
        <v>-0.66701924800872803</v>
      </c>
      <c r="AP1305">
        <v>-0.36683500000000002</v>
      </c>
    </row>
    <row r="1306" spans="1:42" x14ac:dyDescent="0.45">
      <c r="A1306" t="s">
        <v>1518</v>
      </c>
      <c r="C1306">
        <v>53</v>
      </c>
      <c r="D1306">
        <v>192</v>
      </c>
      <c r="E1306">
        <v>177</v>
      </c>
      <c r="F1306">
        <v>36</v>
      </c>
      <c r="G1306">
        <v>24</v>
      </c>
      <c r="H1306">
        <v>7</v>
      </c>
      <c r="I1306">
        <v>1</v>
      </c>
      <c r="J1306">
        <v>4</v>
      </c>
      <c r="K1306">
        <v>18</v>
      </c>
      <c r="L1306">
        <v>19</v>
      </c>
      <c r="M1306">
        <v>13</v>
      </c>
      <c r="N1306">
        <v>0</v>
      </c>
      <c r="O1306">
        <v>62</v>
      </c>
      <c r="P1306">
        <v>1</v>
      </c>
      <c r="Q1306">
        <v>1</v>
      </c>
      <c r="R1306">
        <v>0</v>
      </c>
      <c r="S1306">
        <v>3</v>
      </c>
      <c r="T1306">
        <v>1</v>
      </c>
      <c r="U1306">
        <v>1</v>
      </c>
      <c r="V1306">
        <v>0.20338999999999999</v>
      </c>
      <c r="W1306">
        <v>6.7708299999999999E-2</v>
      </c>
      <c r="X1306">
        <v>0.32291700000000001</v>
      </c>
      <c r="Y1306">
        <v>0.209677</v>
      </c>
      <c r="Z1306">
        <v>0.26041700000000001</v>
      </c>
      <c r="AA1306">
        <v>0.32203399999999999</v>
      </c>
      <c r="AB1306">
        <v>0.25648500000000002</v>
      </c>
      <c r="AC1306">
        <v>0.58245100000000005</v>
      </c>
      <c r="AD1306">
        <v>0.118644</v>
      </c>
      <c r="AE1306">
        <v>3.7111100000000001</v>
      </c>
      <c r="AF1306">
        <v>0.28571400000000002</v>
      </c>
      <c r="AH1306">
        <v>-0.51487300000000003</v>
      </c>
      <c r="AI1306">
        <v>13.525399999999999</v>
      </c>
      <c r="AJ1306">
        <v>-9.8686799999999995</v>
      </c>
      <c r="AK1306">
        <v>63.399299999999997</v>
      </c>
      <c r="AL1306">
        <v>-0.51487300000000003</v>
      </c>
      <c r="AM1306">
        <v>-4.8</v>
      </c>
      <c r="AN1306">
        <v>-8.9350950121879507</v>
      </c>
      <c r="AO1306">
        <v>-1.2726633548736499</v>
      </c>
      <c r="AP1306">
        <v>-0.367616</v>
      </c>
    </row>
    <row r="1307" spans="1:42" x14ac:dyDescent="0.45">
      <c r="A1307" t="s">
        <v>1519</v>
      </c>
      <c r="B1307" t="s">
        <v>139</v>
      </c>
      <c r="C1307">
        <v>110</v>
      </c>
      <c r="D1307">
        <v>427</v>
      </c>
      <c r="E1307">
        <v>384</v>
      </c>
      <c r="F1307">
        <v>84</v>
      </c>
      <c r="G1307">
        <v>48</v>
      </c>
      <c r="H1307">
        <v>18</v>
      </c>
      <c r="I1307">
        <v>1</v>
      </c>
      <c r="J1307">
        <v>17</v>
      </c>
      <c r="K1307">
        <v>44</v>
      </c>
      <c r="L1307">
        <v>58</v>
      </c>
      <c r="M1307">
        <v>37</v>
      </c>
      <c r="N1307">
        <v>3</v>
      </c>
      <c r="O1307">
        <v>140</v>
      </c>
      <c r="P1307">
        <v>4</v>
      </c>
      <c r="Q1307">
        <v>2</v>
      </c>
      <c r="R1307">
        <v>0</v>
      </c>
      <c r="S1307">
        <v>5</v>
      </c>
      <c r="T1307">
        <v>1</v>
      </c>
      <c r="U1307">
        <v>1</v>
      </c>
      <c r="V1307">
        <v>0.21875</v>
      </c>
      <c r="W1307">
        <v>8.6651099999999995E-2</v>
      </c>
      <c r="X1307">
        <v>0.32786900000000002</v>
      </c>
      <c r="Y1307">
        <v>0.26428600000000002</v>
      </c>
      <c r="Z1307">
        <v>0.29274</v>
      </c>
      <c r="AA1307">
        <v>0.403646</v>
      </c>
      <c r="AB1307">
        <v>0.29941699999999999</v>
      </c>
      <c r="AC1307">
        <v>0.69638599999999995</v>
      </c>
      <c r="AD1307">
        <v>0.184896</v>
      </c>
      <c r="AE1307">
        <v>2.5405899999999999</v>
      </c>
      <c r="AF1307">
        <v>0.292576</v>
      </c>
      <c r="AH1307">
        <v>-0.88471900000000003</v>
      </c>
      <c r="AI1307">
        <v>45.304499999999997</v>
      </c>
      <c r="AJ1307">
        <v>-6.7229900000000002</v>
      </c>
      <c r="AK1307">
        <v>86.162199999999999</v>
      </c>
      <c r="AL1307">
        <v>-0.88471900000000003</v>
      </c>
      <c r="AM1307">
        <v>-2.4</v>
      </c>
      <c r="AN1307">
        <v>-7.9646070003509504</v>
      </c>
      <c r="AO1307">
        <v>-10.2446503639221</v>
      </c>
      <c r="AP1307">
        <v>-0.36959500000000001</v>
      </c>
    </row>
    <row r="1308" spans="1:42" x14ac:dyDescent="0.45">
      <c r="A1308" t="s">
        <v>1520</v>
      </c>
      <c r="B1308" t="s">
        <v>30</v>
      </c>
      <c r="C1308">
        <v>77</v>
      </c>
      <c r="D1308">
        <v>296</v>
      </c>
      <c r="E1308">
        <v>265</v>
      </c>
      <c r="F1308">
        <v>43</v>
      </c>
      <c r="G1308">
        <v>20</v>
      </c>
      <c r="H1308">
        <v>10</v>
      </c>
      <c r="I1308">
        <v>1</v>
      </c>
      <c r="J1308">
        <v>12</v>
      </c>
      <c r="K1308">
        <v>30</v>
      </c>
      <c r="L1308">
        <v>39</v>
      </c>
      <c r="M1308">
        <v>23</v>
      </c>
      <c r="N1308">
        <v>0</v>
      </c>
      <c r="O1308">
        <v>149</v>
      </c>
      <c r="P1308">
        <v>7</v>
      </c>
      <c r="Q1308">
        <v>1</v>
      </c>
      <c r="R1308">
        <v>0</v>
      </c>
      <c r="S1308">
        <v>4</v>
      </c>
      <c r="T1308">
        <v>6</v>
      </c>
      <c r="U1308">
        <v>3</v>
      </c>
      <c r="V1308">
        <v>0.16226399999999999</v>
      </c>
      <c r="W1308">
        <v>7.77027E-2</v>
      </c>
      <c r="X1308">
        <v>0.50337799999999999</v>
      </c>
      <c r="Y1308">
        <v>0.154362</v>
      </c>
      <c r="Z1308">
        <v>0.24662200000000001</v>
      </c>
      <c r="AA1308">
        <v>0.34339599999999998</v>
      </c>
      <c r="AB1308">
        <v>0.25944</v>
      </c>
      <c r="AC1308">
        <v>0.59001800000000004</v>
      </c>
      <c r="AD1308">
        <v>0.18113199999999999</v>
      </c>
      <c r="AE1308">
        <v>5.3454600000000001</v>
      </c>
      <c r="AF1308">
        <v>0.295238</v>
      </c>
      <c r="AH1308">
        <v>-0.45149</v>
      </c>
      <c r="AI1308">
        <v>21.5779</v>
      </c>
      <c r="AJ1308">
        <v>-14.4879</v>
      </c>
      <c r="AK1308">
        <v>64.275700000000001</v>
      </c>
      <c r="AL1308">
        <v>-0.45149</v>
      </c>
      <c r="AM1308">
        <v>3</v>
      </c>
      <c r="AN1308">
        <v>-13.551583170890799</v>
      </c>
      <c r="AO1308">
        <v>-0.26278662681579501</v>
      </c>
      <c r="AP1308">
        <v>-0.37190200000000001</v>
      </c>
    </row>
    <row r="1309" spans="1:42" x14ac:dyDescent="0.45">
      <c r="A1309" t="s">
        <v>1521</v>
      </c>
      <c r="B1309" t="s">
        <v>67</v>
      </c>
      <c r="C1309">
        <v>65</v>
      </c>
      <c r="D1309">
        <v>249</v>
      </c>
      <c r="E1309">
        <v>226</v>
      </c>
      <c r="F1309">
        <v>47</v>
      </c>
      <c r="G1309">
        <v>34</v>
      </c>
      <c r="H1309">
        <v>6</v>
      </c>
      <c r="I1309">
        <v>2</v>
      </c>
      <c r="J1309">
        <v>5</v>
      </c>
      <c r="K1309">
        <v>25</v>
      </c>
      <c r="L1309">
        <v>23</v>
      </c>
      <c r="M1309">
        <v>22</v>
      </c>
      <c r="N1309">
        <v>0</v>
      </c>
      <c r="O1309">
        <v>84</v>
      </c>
      <c r="P1309">
        <v>0</v>
      </c>
      <c r="Q1309">
        <v>1</v>
      </c>
      <c r="R1309">
        <v>0</v>
      </c>
      <c r="S1309">
        <v>3</v>
      </c>
      <c r="T1309">
        <v>8</v>
      </c>
      <c r="U1309">
        <v>2</v>
      </c>
      <c r="V1309">
        <v>0.20796500000000001</v>
      </c>
      <c r="W1309">
        <v>8.8353399999999999E-2</v>
      </c>
      <c r="X1309">
        <v>0.33734900000000001</v>
      </c>
      <c r="Y1309">
        <v>0.261905</v>
      </c>
      <c r="Z1309">
        <v>0.27710800000000002</v>
      </c>
      <c r="AA1309">
        <v>0.31858399999999998</v>
      </c>
      <c r="AB1309">
        <v>0.26480700000000001</v>
      </c>
      <c r="AC1309">
        <v>0.59569300000000003</v>
      </c>
      <c r="AD1309">
        <v>0.110619</v>
      </c>
      <c r="AE1309">
        <v>6.16927</v>
      </c>
      <c r="AF1309">
        <v>0.30434800000000001</v>
      </c>
      <c r="AH1309">
        <v>0.32435700000000001</v>
      </c>
      <c r="AI1309">
        <v>19.261600000000001</v>
      </c>
      <c r="AJ1309">
        <v>-11.0776</v>
      </c>
      <c r="AK1309">
        <v>65.883200000000002</v>
      </c>
      <c r="AL1309">
        <v>0.32435700000000001</v>
      </c>
      <c r="AM1309">
        <v>0.4</v>
      </c>
      <c r="AN1309">
        <v>-9.8545151054859108</v>
      </c>
      <c r="AO1309">
        <v>-2.3447090089321101</v>
      </c>
      <c r="AP1309">
        <v>-0.37314900000000001</v>
      </c>
    </row>
    <row r="1310" spans="1:42" x14ac:dyDescent="0.45">
      <c r="A1310" t="s">
        <v>1522</v>
      </c>
      <c r="C1310">
        <v>36</v>
      </c>
      <c r="D1310">
        <v>122</v>
      </c>
      <c r="E1310">
        <v>108</v>
      </c>
      <c r="F1310">
        <v>19</v>
      </c>
      <c r="G1310">
        <v>12</v>
      </c>
      <c r="H1310">
        <v>5</v>
      </c>
      <c r="I1310">
        <v>0</v>
      </c>
      <c r="J1310">
        <v>2</v>
      </c>
      <c r="K1310">
        <v>12</v>
      </c>
      <c r="L1310">
        <v>10</v>
      </c>
      <c r="M1310">
        <v>10</v>
      </c>
      <c r="N1310">
        <v>0</v>
      </c>
      <c r="O1310">
        <v>42</v>
      </c>
      <c r="P1310">
        <v>3</v>
      </c>
      <c r="Q1310">
        <v>1</v>
      </c>
      <c r="R1310">
        <v>0</v>
      </c>
      <c r="S1310">
        <v>1</v>
      </c>
      <c r="T1310">
        <v>5</v>
      </c>
      <c r="U1310">
        <v>1</v>
      </c>
      <c r="V1310">
        <v>0.175926</v>
      </c>
      <c r="W1310">
        <v>8.1967200000000004E-2</v>
      </c>
      <c r="X1310">
        <v>0.34426200000000001</v>
      </c>
      <c r="Y1310">
        <v>0.238095</v>
      </c>
      <c r="Z1310">
        <v>0.262295</v>
      </c>
      <c r="AA1310">
        <v>0.27777800000000002</v>
      </c>
      <c r="AB1310">
        <v>0.245529</v>
      </c>
      <c r="AC1310">
        <v>0.54007300000000003</v>
      </c>
      <c r="AD1310">
        <v>0.101852</v>
      </c>
      <c r="AE1310">
        <v>5.3335600000000003</v>
      </c>
      <c r="AF1310">
        <v>0.26153799999999999</v>
      </c>
      <c r="AH1310">
        <v>0.38529400000000003</v>
      </c>
      <c r="AI1310">
        <v>7.4840999999999998</v>
      </c>
      <c r="AJ1310">
        <v>-7.38089</v>
      </c>
      <c r="AK1310">
        <v>53.290100000000002</v>
      </c>
      <c r="AL1310">
        <v>0.38529400000000003</v>
      </c>
      <c r="AM1310">
        <v>-0.1</v>
      </c>
      <c r="AN1310">
        <v>-6.4428349435329402</v>
      </c>
      <c r="AO1310">
        <v>-1.44479713588953</v>
      </c>
      <c r="AP1310">
        <v>-0.37333899999999998</v>
      </c>
    </row>
    <row r="1311" spans="1:42" x14ac:dyDescent="0.45">
      <c r="A1311" t="s">
        <v>1523</v>
      </c>
      <c r="B1311" t="s">
        <v>153</v>
      </c>
      <c r="C1311">
        <v>43</v>
      </c>
      <c r="D1311">
        <v>197</v>
      </c>
      <c r="E1311">
        <v>179</v>
      </c>
      <c r="F1311">
        <v>41</v>
      </c>
      <c r="G1311">
        <v>31</v>
      </c>
      <c r="H1311">
        <v>6</v>
      </c>
      <c r="I1311">
        <v>1</v>
      </c>
      <c r="J1311">
        <v>3</v>
      </c>
      <c r="K1311">
        <v>29</v>
      </c>
      <c r="L1311">
        <v>23</v>
      </c>
      <c r="M1311">
        <v>12</v>
      </c>
      <c r="N1311">
        <v>0</v>
      </c>
      <c r="O1311">
        <v>47</v>
      </c>
      <c r="P1311">
        <v>6</v>
      </c>
      <c r="Q1311">
        <v>0</v>
      </c>
      <c r="R1311">
        <v>0</v>
      </c>
      <c r="S1311">
        <v>4</v>
      </c>
      <c r="T1311">
        <v>5</v>
      </c>
      <c r="U1311">
        <v>2</v>
      </c>
      <c r="V1311">
        <v>0.22905</v>
      </c>
      <c r="W1311">
        <v>6.0913700000000001E-2</v>
      </c>
      <c r="X1311">
        <v>0.23857900000000001</v>
      </c>
      <c r="Y1311">
        <v>0.25531900000000002</v>
      </c>
      <c r="Z1311">
        <v>0.29949199999999998</v>
      </c>
      <c r="AA1311">
        <v>0.32402199999999998</v>
      </c>
      <c r="AB1311">
        <v>0.27974199999999999</v>
      </c>
      <c r="AC1311">
        <v>0.62351500000000004</v>
      </c>
      <c r="AD1311">
        <v>9.4972100000000004E-2</v>
      </c>
      <c r="AE1311">
        <v>6.1592900000000004</v>
      </c>
      <c r="AF1311">
        <v>0.294574</v>
      </c>
      <c r="AH1311">
        <v>-0.22170699999999999</v>
      </c>
      <c r="AI1311">
        <v>17.682700000000001</v>
      </c>
      <c r="AJ1311">
        <v>-6.32064</v>
      </c>
      <c r="AK1311">
        <v>72.282200000000003</v>
      </c>
      <c r="AL1311">
        <v>-0.22170699999999999</v>
      </c>
      <c r="AM1311">
        <v>-1.3</v>
      </c>
      <c r="AN1311">
        <v>-6.9863393604755402</v>
      </c>
      <c r="AO1311">
        <v>-3.4715166091918901</v>
      </c>
      <c r="AP1311">
        <v>-0.37354199999999999</v>
      </c>
    </row>
    <row r="1312" spans="1:42" x14ac:dyDescent="0.45">
      <c r="A1312" t="s">
        <v>1524</v>
      </c>
      <c r="B1312" t="s">
        <v>42</v>
      </c>
      <c r="C1312">
        <v>83</v>
      </c>
      <c r="D1312">
        <v>345</v>
      </c>
      <c r="E1312">
        <v>298</v>
      </c>
      <c r="F1312">
        <v>61</v>
      </c>
      <c r="G1312">
        <v>39</v>
      </c>
      <c r="H1312">
        <v>13</v>
      </c>
      <c r="I1312">
        <v>1</v>
      </c>
      <c r="J1312">
        <v>8</v>
      </c>
      <c r="K1312">
        <v>43</v>
      </c>
      <c r="L1312">
        <v>39</v>
      </c>
      <c r="M1312">
        <v>38</v>
      </c>
      <c r="N1312">
        <v>0</v>
      </c>
      <c r="O1312">
        <v>129</v>
      </c>
      <c r="P1312">
        <v>7</v>
      </c>
      <c r="Q1312">
        <v>2</v>
      </c>
      <c r="R1312">
        <v>0</v>
      </c>
      <c r="S1312">
        <v>9</v>
      </c>
      <c r="T1312">
        <v>3</v>
      </c>
      <c r="U1312">
        <v>1</v>
      </c>
      <c r="V1312">
        <v>0.20469799999999999</v>
      </c>
      <c r="W1312">
        <v>0.11014500000000001</v>
      </c>
      <c r="X1312">
        <v>0.373913</v>
      </c>
      <c r="Y1312">
        <v>0.294574</v>
      </c>
      <c r="Z1312">
        <v>0.30724600000000002</v>
      </c>
      <c r="AA1312">
        <v>0.33556999999999998</v>
      </c>
      <c r="AB1312">
        <v>0.28903099999999998</v>
      </c>
      <c r="AC1312">
        <v>0.64281699999999997</v>
      </c>
      <c r="AD1312">
        <v>0.13087199999999999</v>
      </c>
      <c r="AE1312">
        <v>4.5367800000000003</v>
      </c>
      <c r="AF1312">
        <v>0.32515300000000003</v>
      </c>
      <c r="AH1312">
        <v>-0.469308</v>
      </c>
      <c r="AI1312">
        <v>33.628700000000002</v>
      </c>
      <c r="AJ1312">
        <v>-8.4075900000000008</v>
      </c>
      <c r="AK1312">
        <v>82.234200000000001</v>
      </c>
      <c r="AL1312">
        <v>-0.469308</v>
      </c>
      <c r="AM1312">
        <v>-14</v>
      </c>
      <c r="AN1312">
        <v>-7.81338170170784</v>
      </c>
      <c r="AO1312">
        <v>-7.6618165969848597</v>
      </c>
      <c r="AP1312">
        <v>-0.37468299999999999</v>
      </c>
    </row>
    <row r="1313" spans="1:42" x14ac:dyDescent="0.45">
      <c r="A1313" t="s">
        <v>1525</v>
      </c>
      <c r="B1313" t="s">
        <v>40</v>
      </c>
      <c r="C1313">
        <v>70</v>
      </c>
      <c r="D1313">
        <v>254</v>
      </c>
      <c r="E1313">
        <v>223</v>
      </c>
      <c r="F1313">
        <v>37</v>
      </c>
      <c r="G1313">
        <v>26</v>
      </c>
      <c r="H1313">
        <v>6</v>
      </c>
      <c r="I1313">
        <v>1</v>
      </c>
      <c r="J1313">
        <v>4</v>
      </c>
      <c r="K1313">
        <v>22</v>
      </c>
      <c r="L1313">
        <v>19</v>
      </c>
      <c r="M1313">
        <v>28</v>
      </c>
      <c r="N1313">
        <v>1</v>
      </c>
      <c r="O1313">
        <v>109</v>
      </c>
      <c r="P1313">
        <v>2</v>
      </c>
      <c r="Q1313">
        <v>1</v>
      </c>
      <c r="R1313">
        <v>0</v>
      </c>
      <c r="S1313">
        <v>5</v>
      </c>
      <c r="T1313">
        <v>0</v>
      </c>
      <c r="U1313">
        <v>1</v>
      </c>
      <c r="V1313">
        <v>0.16591900000000001</v>
      </c>
      <c r="W1313">
        <v>0.110236</v>
      </c>
      <c r="X1313">
        <v>0.42913400000000002</v>
      </c>
      <c r="Y1313">
        <v>0.25688100000000003</v>
      </c>
      <c r="Z1313">
        <v>0.26378000000000001</v>
      </c>
      <c r="AA1313">
        <v>0.25560500000000003</v>
      </c>
      <c r="AB1313">
        <v>0.23808399999999999</v>
      </c>
      <c r="AC1313">
        <v>0.51938499999999999</v>
      </c>
      <c r="AD1313">
        <v>8.9686100000000005E-2</v>
      </c>
      <c r="AE1313">
        <v>2.9552700000000001</v>
      </c>
      <c r="AF1313">
        <v>0.29729699999999998</v>
      </c>
      <c r="AH1313">
        <v>-0.84585999999999995</v>
      </c>
      <c r="AI1313">
        <v>14.011200000000001</v>
      </c>
      <c r="AJ1313">
        <v>-16.9373</v>
      </c>
      <c r="AK1313">
        <v>49.298499999999997</v>
      </c>
      <c r="AL1313">
        <v>-0.84585999999999995</v>
      </c>
      <c r="AM1313">
        <v>-0.3</v>
      </c>
      <c r="AN1313">
        <v>-16.799990952014898</v>
      </c>
      <c r="AO1313">
        <v>4.3663727641105599</v>
      </c>
      <c r="AP1313">
        <v>-0.37690800000000002</v>
      </c>
    </row>
    <row r="1314" spans="1:42" x14ac:dyDescent="0.45">
      <c r="A1314" t="s">
        <v>1526</v>
      </c>
      <c r="B1314" t="s">
        <v>74</v>
      </c>
      <c r="C1314">
        <v>119</v>
      </c>
      <c r="D1314">
        <v>495</v>
      </c>
      <c r="E1314">
        <v>455</v>
      </c>
      <c r="F1314">
        <v>102</v>
      </c>
      <c r="G1314">
        <v>69</v>
      </c>
      <c r="H1314">
        <v>22</v>
      </c>
      <c r="I1314">
        <v>4</v>
      </c>
      <c r="J1314">
        <v>7</v>
      </c>
      <c r="K1314">
        <v>45</v>
      </c>
      <c r="L1314">
        <v>48</v>
      </c>
      <c r="M1314">
        <v>29</v>
      </c>
      <c r="N1314">
        <v>0</v>
      </c>
      <c r="O1314">
        <v>133</v>
      </c>
      <c r="P1314">
        <v>4</v>
      </c>
      <c r="Q1314">
        <v>2</v>
      </c>
      <c r="R1314">
        <v>5</v>
      </c>
      <c r="S1314">
        <v>5</v>
      </c>
      <c r="T1314">
        <v>13</v>
      </c>
      <c r="U1314">
        <v>3</v>
      </c>
      <c r="V1314">
        <v>0.22417599999999999</v>
      </c>
      <c r="W1314">
        <v>5.8585900000000003E-2</v>
      </c>
      <c r="X1314">
        <v>0.26868700000000001</v>
      </c>
      <c r="Y1314">
        <v>0.21804499999999999</v>
      </c>
      <c r="Z1314">
        <v>0.27550999999999998</v>
      </c>
      <c r="AA1314">
        <v>0.33626400000000001</v>
      </c>
      <c r="AB1314">
        <v>0.26866800000000002</v>
      </c>
      <c r="AC1314">
        <v>0.61177400000000004</v>
      </c>
      <c r="AD1314">
        <v>0.11208799999999999</v>
      </c>
      <c r="AE1314">
        <v>5.7867800000000003</v>
      </c>
      <c r="AF1314">
        <v>0.29968499999999998</v>
      </c>
      <c r="AH1314">
        <v>0.54784299999999997</v>
      </c>
      <c r="AI1314">
        <v>39.878300000000003</v>
      </c>
      <c r="AJ1314">
        <v>-20.4346</v>
      </c>
      <c r="AK1314">
        <v>60.133899999999997</v>
      </c>
      <c r="AL1314">
        <v>0.54784299999999997</v>
      </c>
      <c r="AM1314">
        <v>1.4</v>
      </c>
      <c r="AN1314">
        <v>-23.899246871471401</v>
      </c>
      <c r="AO1314">
        <v>3.2187830209731998</v>
      </c>
      <c r="AP1314">
        <v>-0.38048700000000002</v>
      </c>
    </row>
    <row r="1315" spans="1:42" x14ac:dyDescent="0.45">
      <c r="A1315" t="s">
        <v>1527</v>
      </c>
      <c r="B1315" t="s">
        <v>58</v>
      </c>
      <c r="C1315">
        <v>36</v>
      </c>
      <c r="D1315">
        <v>148</v>
      </c>
      <c r="E1315">
        <v>134</v>
      </c>
      <c r="F1315">
        <v>25</v>
      </c>
      <c r="G1315">
        <v>16</v>
      </c>
      <c r="H1315">
        <v>5</v>
      </c>
      <c r="I1315">
        <v>0</v>
      </c>
      <c r="J1315">
        <v>4</v>
      </c>
      <c r="K1315">
        <v>19</v>
      </c>
      <c r="L1315">
        <v>16</v>
      </c>
      <c r="M1315">
        <v>11</v>
      </c>
      <c r="N1315">
        <v>0</v>
      </c>
      <c r="O1315">
        <v>54</v>
      </c>
      <c r="P1315">
        <v>3</v>
      </c>
      <c r="Q1315">
        <v>0</v>
      </c>
      <c r="R1315">
        <v>0</v>
      </c>
      <c r="S1315">
        <v>1</v>
      </c>
      <c r="T1315">
        <v>3</v>
      </c>
      <c r="U1315">
        <v>1</v>
      </c>
      <c r="V1315">
        <v>0.18656700000000001</v>
      </c>
      <c r="W1315">
        <v>7.4324299999999996E-2</v>
      </c>
      <c r="X1315">
        <v>0.36486499999999999</v>
      </c>
      <c r="Y1315">
        <v>0.203704</v>
      </c>
      <c r="Z1315">
        <v>0.26351400000000003</v>
      </c>
      <c r="AA1315">
        <v>0.31343300000000002</v>
      </c>
      <c r="AB1315">
        <v>0.25803199999999998</v>
      </c>
      <c r="AC1315">
        <v>0.57694599999999996</v>
      </c>
      <c r="AD1315">
        <v>0.12686600000000001</v>
      </c>
      <c r="AE1315">
        <v>4.9447599999999996</v>
      </c>
      <c r="AF1315">
        <v>0.27631600000000001</v>
      </c>
      <c r="AH1315">
        <v>-5.32317E-2</v>
      </c>
      <c r="AI1315">
        <v>10.6159</v>
      </c>
      <c r="AJ1315">
        <v>-7.4170199999999999</v>
      </c>
      <c r="AK1315">
        <v>61.290500000000002</v>
      </c>
      <c r="AL1315">
        <v>-5.32317E-2</v>
      </c>
      <c r="AM1315">
        <v>-0.3</v>
      </c>
      <c r="AN1315">
        <v>-6.9177789948880601</v>
      </c>
      <c r="AO1315">
        <v>-1.93139332532882</v>
      </c>
      <c r="AP1315">
        <v>-0.38116299999999997</v>
      </c>
    </row>
    <row r="1316" spans="1:42" x14ac:dyDescent="0.45">
      <c r="A1316" t="s">
        <v>1528</v>
      </c>
      <c r="B1316" t="s">
        <v>34</v>
      </c>
      <c r="C1316">
        <v>62</v>
      </c>
      <c r="D1316">
        <v>211</v>
      </c>
      <c r="E1316">
        <v>192</v>
      </c>
      <c r="F1316">
        <v>42</v>
      </c>
      <c r="G1316">
        <v>33</v>
      </c>
      <c r="H1316">
        <v>6</v>
      </c>
      <c r="I1316">
        <v>0</v>
      </c>
      <c r="J1316">
        <v>3</v>
      </c>
      <c r="K1316">
        <v>23</v>
      </c>
      <c r="L1316">
        <v>17</v>
      </c>
      <c r="M1316">
        <v>14</v>
      </c>
      <c r="N1316">
        <v>0</v>
      </c>
      <c r="O1316">
        <v>48</v>
      </c>
      <c r="P1316">
        <v>1</v>
      </c>
      <c r="Q1316">
        <v>3</v>
      </c>
      <c r="R1316">
        <v>1</v>
      </c>
      <c r="S1316">
        <v>3</v>
      </c>
      <c r="T1316">
        <v>1</v>
      </c>
      <c r="U1316">
        <v>1</v>
      </c>
      <c r="V1316">
        <v>0.21875</v>
      </c>
      <c r="W1316">
        <v>6.6350699999999999E-2</v>
      </c>
      <c r="X1316">
        <v>0.227488</v>
      </c>
      <c r="Y1316">
        <v>0.29166700000000001</v>
      </c>
      <c r="Z1316">
        <v>0.27142899999999998</v>
      </c>
      <c r="AA1316">
        <v>0.296875</v>
      </c>
      <c r="AB1316">
        <v>0.25270100000000001</v>
      </c>
      <c r="AC1316">
        <v>0.56830400000000003</v>
      </c>
      <c r="AD1316">
        <v>7.8125E-2</v>
      </c>
      <c r="AE1316">
        <v>2.7731699999999999</v>
      </c>
      <c r="AF1316">
        <v>0.27083299999999999</v>
      </c>
      <c r="AH1316">
        <v>-0.59192400000000001</v>
      </c>
      <c r="AI1316">
        <v>14.200699999999999</v>
      </c>
      <c r="AJ1316">
        <v>-11.5084</v>
      </c>
      <c r="AK1316">
        <v>58.499200000000002</v>
      </c>
      <c r="AL1316">
        <v>-0.59192400000000001</v>
      </c>
      <c r="AM1316">
        <v>-3.8</v>
      </c>
      <c r="AN1316">
        <v>-11.084244966506899</v>
      </c>
      <c r="AO1316">
        <v>7.6396226882934501E-2</v>
      </c>
      <c r="AP1316">
        <v>-0.38304899999999997</v>
      </c>
    </row>
    <row r="1317" spans="1:42" x14ac:dyDescent="0.45">
      <c r="A1317" t="s">
        <v>1529</v>
      </c>
      <c r="C1317">
        <v>48</v>
      </c>
      <c r="D1317">
        <v>164</v>
      </c>
      <c r="E1317">
        <v>151</v>
      </c>
      <c r="F1317">
        <v>34</v>
      </c>
      <c r="G1317">
        <v>26</v>
      </c>
      <c r="H1317">
        <v>7</v>
      </c>
      <c r="I1317">
        <v>0</v>
      </c>
      <c r="J1317">
        <v>1</v>
      </c>
      <c r="K1317">
        <v>15</v>
      </c>
      <c r="L1317">
        <v>15</v>
      </c>
      <c r="M1317">
        <v>6</v>
      </c>
      <c r="N1317">
        <v>0</v>
      </c>
      <c r="O1317">
        <v>34</v>
      </c>
      <c r="P1317">
        <v>4</v>
      </c>
      <c r="Q1317">
        <v>2</v>
      </c>
      <c r="R1317">
        <v>1</v>
      </c>
      <c r="S1317">
        <v>5</v>
      </c>
      <c r="T1317">
        <v>1</v>
      </c>
      <c r="U1317">
        <v>1</v>
      </c>
      <c r="V1317">
        <v>0.22516600000000001</v>
      </c>
      <c r="W1317">
        <v>3.6585399999999997E-2</v>
      </c>
      <c r="X1317">
        <v>0.207317</v>
      </c>
      <c r="Y1317">
        <v>0.17647099999999999</v>
      </c>
      <c r="Z1317">
        <v>0.26993899999999998</v>
      </c>
      <c r="AA1317">
        <v>0.29139100000000001</v>
      </c>
      <c r="AB1317">
        <v>0.249913</v>
      </c>
      <c r="AC1317">
        <v>0.56132899999999997</v>
      </c>
      <c r="AD1317">
        <v>6.6225199999999998E-2</v>
      </c>
      <c r="AE1317">
        <v>2.83683</v>
      </c>
      <c r="AF1317">
        <v>0.27966099999999999</v>
      </c>
      <c r="AH1317">
        <v>-0.49946200000000002</v>
      </c>
      <c r="AI1317">
        <v>10.6578</v>
      </c>
      <c r="AJ1317">
        <v>-9.3246800000000007</v>
      </c>
      <c r="AK1317">
        <v>52.2851</v>
      </c>
      <c r="AL1317">
        <v>-0.49946200000000002</v>
      </c>
      <c r="AM1317">
        <v>-2.2999999999999998</v>
      </c>
      <c r="AN1317">
        <v>-10.193761229514999</v>
      </c>
      <c r="AO1317">
        <v>0.71293354034423795</v>
      </c>
      <c r="AP1317">
        <v>-0.38823000000000002</v>
      </c>
    </row>
    <row r="1318" spans="1:42" x14ac:dyDescent="0.45">
      <c r="A1318" t="s">
        <v>1530</v>
      </c>
      <c r="C1318">
        <v>50</v>
      </c>
      <c r="D1318">
        <v>183</v>
      </c>
      <c r="E1318">
        <v>175</v>
      </c>
      <c r="F1318">
        <v>35</v>
      </c>
      <c r="G1318">
        <v>23</v>
      </c>
      <c r="H1318">
        <v>7</v>
      </c>
      <c r="I1318">
        <v>0</v>
      </c>
      <c r="J1318">
        <v>5</v>
      </c>
      <c r="K1318">
        <v>17</v>
      </c>
      <c r="L1318">
        <v>19</v>
      </c>
      <c r="M1318">
        <v>7</v>
      </c>
      <c r="N1318">
        <v>0</v>
      </c>
      <c r="O1318">
        <v>65</v>
      </c>
      <c r="P1318">
        <v>1</v>
      </c>
      <c r="Q1318">
        <v>0</v>
      </c>
      <c r="R1318">
        <v>0</v>
      </c>
      <c r="S1318">
        <v>6</v>
      </c>
      <c r="T1318">
        <v>1</v>
      </c>
      <c r="U1318">
        <v>1</v>
      </c>
      <c r="V1318">
        <v>0.2</v>
      </c>
      <c r="W1318">
        <v>3.8251399999999998E-2</v>
      </c>
      <c r="X1318">
        <v>0.35519099999999998</v>
      </c>
      <c r="Y1318">
        <v>0.107692</v>
      </c>
      <c r="Z1318">
        <v>0.23497299999999999</v>
      </c>
      <c r="AA1318">
        <v>0.325714</v>
      </c>
      <c r="AB1318">
        <v>0.243839</v>
      </c>
      <c r="AC1318">
        <v>0.56068700000000005</v>
      </c>
      <c r="AD1318">
        <v>0.12571399999999999</v>
      </c>
      <c r="AE1318">
        <v>2.6397599999999999</v>
      </c>
      <c r="AF1318">
        <v>0.28571400000000002</v>
      </c>
      <c r="AH1318">
        <v>-0.46093699999999999</v>
      </c>
      <c r="AI1318">
        <v>10.9693</v>
      </c>
      <c r="AJ1318">
        <v>-11.328200000000001</v>
      </c>
      <c r="AK1318">
        <v>49.563099999999999</v>
      </c>
      <c r="AL1318">
        <v>-0.46093699999999999</v>
      </c>
      <c r="AM1318">
        <v>-1.6</v>
      </c>
      <c r="AN1318">
        <v>-11.895452827215101</v>
      </c>
      <c r="AO1318">
        <v>1.7619928121566699</v>
      </c>
      <c r="AP1318">
        <v>-0.38875799999999999</v>
      </c>
    </row>
    <row r="1319" spans="1:42" x14ac:dyDescent="0.45">
      <c r="A1319" t="s">
        <v>1531</v>
      </c>
      <c r="B1319" t="s">
        <v>25</v>
      </c>
      <c r="C1319">
        <v>76</v>
      </c>
      <c r="D1319">
        <v>319</v>
      </c>
      <c r="E1319">
        <v>301</v>
      </c>
      <c r="F1319">
        <v>63</v>
      </c>
      <c r="G1319">
        <v>39</v>
      </c>
      <c r="H1319">
        <v>12</v>
      </c>
      <c r="I1319">
        <v>0</v>
      </c>
      <c r="J1319">
        <v>12</v>
      </c>
      <c r="K1319">
        <v>30</v>
      </c>
      <c r="L1319">
        <v>40</v>
      </c>
      <c r="M1319">
        <v>16</v>
      </c>
      <c r="N1319">
        <v>1</v>
      </c>
      <c r="O1319">
        <v>94</v>
      </c>
      <c r="P1319">
        <v>1</v>
      </c>
      <c r="Q1319">
        <v>1</v>
      </c>
      <c r="R1319">
        <v>0</v>
      </c>
      <c r="S1319">
        <v>11</v>
      </c>
      <c r="T1319">
        <v>1</v>
      </c>
      <c r="U1319">
        <v>1</v>
      </c>
      <c r="V1319">
        <v>0.20930199999999999</v>
      </c>
      <c r="W1319">
        <v>5.0156699999999999E-2</v>
      </c>
      <c r="X1319">
        <v>0.29467100000000002</v>
      </c>
      <c r="Y1319">
        <v>0.170213</v>
      </c>
      <c r="Z1319">
        <v>0.25078400000000001</v>
      </c>
      <c r="AA1319">
        <v>0.36877100000000002</v>
      </c>
      <c r="AB1319">
        <v>0.265905</v>
      </c>
      <c r="AC1319">
        <v>0.61955400000000005</v>
      </c>
      <c r="AD1319">
        <v>0.159468</v>
      </c>
      <c r="AE1319">
        <v>2.00285</v>
      </c>
      <c r="AF1319">
        <v>0.26020399999999999</v>
      </c>
      <c r="AH1319">
        <v>-0.64585999999999999</v>
      </c>
      <c r="AI1319">
        <v>24.967400000000001</v>
      </c>
      <c r="AJ1319">
        <v>-13.9009</v>
      </c>
      <c r="AK1319">
        <v>67.413399999999996</v>
      </c>
      <c r="AL1319">
        <v>-0.64585999999999999</v>
      </c>
      <c r="AM1319">
        <v>-7.5</v>
      </c>
      <c r="AN1319">
        <v>-13.1014043092727</v>
      </c>
      <c r="AO1319">
        <v>-1.63947677612304</v>
      </c>
      <c r="AP1319">
        <v>-0.389517</v>
      </c>
    </row>
    <row r="1320" spans="1:42" x14ac:dyDescent="0.45">
      <c r="A1320" t="s">
        <v>1532</v>
      </c>
      <c r="B1320" t="s">
        <v>44</v>
      </c>
      <c r="C1320">
        <v>115</v>
      </c>
      <c r="D1320">
        <v>469</v>
      </c>
      <c r="E1320">
        <v>450</v>
      </c>
      <c r="F1320">
        <v>104</v>
      </c>
      <c r="G1320">
        <v>76</v>
      </c>
      <c r="H1320">
        <v>13</v>
      </c>
      <c r="I1320">
        <v>6</v>
      </c>
      <c r="J1320">
        <v>9</v>
      </c>
      <c r="K1320">
        <v>50</v>
      </c>
      <c r="L1320">
        <v>51</v>
      </c>
      <c r="M1320">
        <v>10</v>
      </c>
      <c r="N1320">
        <v>0</v>
      </c>
      <c r="O1320">
        <v>129</v>
      </c>
      <c r="P1320">
        <v>4</v>
      </c>
      <c r="Q1320">
        <v>4</v>
      </c>
      <c r="R1320">
        <v>1</v>
      </c>
      <c r="S1320">
        <v>9</v>
      </c>
      <c r="T1320">
        <v>19</v>
      </c>
      <c r="U1320">
        <v>10</v>
      </c>
      <c r="V1320">
        <v>0.23111100000000001</v>
      </c>
      <c r="W1320">
        <v>2.1322000000000001E-2</v>
      </c>
      <c r="X1320">
        <v>0.27505299999999999</v>
      </c>
      <c r="Y1320">
        <v>7.7519400000000002E-2</v>
      </c>
      <c r="Z1320">
        <v>0.252137</v>
      </c>
      <c r="AA1320">
        <v>0.346667</v>
      </c>
      <c r="AB1320">
        <v>0.25759599999999999</v>
      </c>
      <c r="AC1320">
        <v>0.59880299999999997</v>
      </c>
      <c r="AD1320">
        <v>0.11555600000000001</v>
      </c>
      <c r="AE1320">
        <v>7.2354200000000004</v>
      </c>
      <c r="AF1320">
        <v>0.30063299999999998</v>
      </c>
      <c r="AH1320">
        <v>-1.1142399999999999</v>
      </c>
      <c r="AI1320">
        <v>33.4711</v>
      </c>
      <c r="AJ1320">
        <v>-23.6738</v>
      </c>
      <c r="AK1320">
        <v>57.175199999999997</v>
      </c>
      <c r="AL1320">
        <v>-1.1142399999999999</v>
      </c>
      <c r="AM1320">
        <v>3.6</v>
      </c>
      <c r="AN1320">
        <v>-25.180085062980599</v>
      </c>
      <c r="AO1320">
        <v>5.3232508897781301</v>
      </c>
      <c r="AP1320">
        <v>-0.39163900000000001</v>
      </c>
    </row>
    <row r="1321" spans="1:42" x14ac:dyDescent="0.45">
      <c r="A1321" t="s">
        <v>1533</v>
      </c>
      <c r="C1321">
        <v>88</v>
      </c>
      <c r="D1321">
        <v>336</v>
      </c>
      <c r="E1321">
        <v>292</v>
      </c>
      <c r="F1321">
        <v>61</v>
      </c>
      <c r="G1321">
        <v>40</v>
      </c>
      <c r="H1321">
        <v>11</v>
      </c>
      <c r="I1321">
        <v>1</v>
      </c>
      <c r="J1321">
        <v>9</v>
      </c>
      <c r="K1321">
        <v>34</v>
      </c>
      <c r="L1321">
        <v>36</v>
      </c>
      <c r="M1321">
        <v>39</v>
      </c>
      <c r="N1321">
        <v>0</v>
      </c>
      <c r="O1321">
        <v>101</v>
      </c>
      <c r="P1321">
        <v>1</v>
      </c>
      <c r="Q1321">
        <v>4</v>
      </c>
      <c r="R1321">
        <v>0</v>
      </c>
      <c r="S1321">
        <v>6</v>
      </c>
      <c r="T1321">
        <v>1</v>
      </c>
      <c r="U1321">
        <v>1</v>
      </c>
      <c r="V1321">
        <v>0.20890400000000001</v>
      </c>
      <c r="W1321">
        <v>0.11607099999999999</v>
      </c>
      <c r="X1321">
        <v>0.300595</v>
      </c>
      <c r="Y1321">
        <v>0.38613900000000001</v>
      </c>
      <c r="Z1321">
        <v>0.300595</v>
      </c>
      <c r="AA1321">
        <v>0.34588999999999998</v>
      </c>
      <c r="AB1321">
        <v>0.28706799999999999</v>
      </c>
      <c r="AC1321">
        <v>0.64648600000000001</v>
      </c>
      <c r="AD1321">
        <v>0.136986</v>
      </c>
      <c r="AE1321">
        <v>2.6738</v>
      </c>
      <c r="AF1321">
        <v>0.27956999999999999</v>
      </c>
      <c r="AH1321">
        <v>-0.83848800000000001</v>
      </c>
      <c r="AI1321">
        <v>32.203499999999998</v>
      </c>
      <c r="AJ1321">
        <v>-8.7361699999999995</v>
      </c>
      <c r="AK1321">
        <v>81.329800000000006</v>
      </c>
      <c r="AL1321">
        <v>-0.83848800000000001</v>
      </c>
      <c r="AM1321">
        <v>-0.6</v>
      </c>
      <c r="AN1321">
        <v>-8.6100261807441694</v>
      </c>
      <c r="AO1321">
        <v>-6.7728396654129002</v>
      </c>
      <c r="AP1321">
        <v>-0.39241199999999998</v>
      </c>
    </row>
    <row r="1322" spans="1:42" x14ac:dyDescent="0.45">
      <c r="A1322" t="s">
        <v>1534</v>
      </c>
      <c r="B1322" t="s">
        <v>74</v>
      </c>
      <c r="C1322">
        <v>57</v>
      </c>
      <c r="D1322">
        <v>206</v>
      </c>
      <c r="E1322">
        <v>182</v>
      </c>
      <c r="F1322">
        <v>36</v>
      </c>
      <c r="G1322">
        <v>26</v>
      </c>
      <c r="H1322">
        <v>8</v>
      </c>
      <c r="I1322">
        <v>0</v>
      </c>
      <c r="J1322">
        <v>2</v>
      </c>
      <c r="K1322">
        <v>17</v>
      </c>
      <c r="L1322">
        <v>18</v>
      </c>
      <c r="M1322">
        <v>17</v>
      </c>
      <c r="N1322">
        <v>0</v>
      </c>
      <c r="O1322">
        <v>61</v>
      </c>
      <c r="P1322">
        <v>6</v>
      </c>
      <c r="Q1322">
        <v>1</v>
      </c>
      <c r="R1322">
        <v>0</v>
      </c>
      <c r="S1322">
        <v>4</v>
      </c>
      <c r="T1322">
        <v>0</v>
      </c>
      <c r="U1322">
        <v>1</v>
      </c>
      <c r="V1322">
        <v>0.19780200000000001</v>
      </c>
      <c r="W1322">
        <v>8.2524299999999995E-2</v>
      </c>
      <c r="X1322">
        <v>0.29611700000000002</v>
      </c>
      <c r="Y1322">
        <v>0.27868900000000002</v>
      </c>
      <c r="Z1322">
        <v>0.286408</v>
      </c>
      <c r="AA1322">
        <v>0.274725</v>
      </c>
      <c r="AB1322">
        <v>0.25772099999999998</v>
      </c>
      <c r="AC1322">
        <v>0.56113299999999999</v>
      </c>
      <c r="AD1322">
        <v>7.6923099999999994E-2</v>
      </c>
      <c r="AE1322">
        <v>1.75787</v>
      </c>
      <c r="AF1322">
        <v>0.283333</v>
      </c>
      <c r="AH1322">
        <v>-0.79962900000000003</v>
      </c>
      <c r="AI1322">
        <v>14.723100000000001</v>
      </c>
      <c r="AJ1322">
        <v>-10.376799999999999</v>
      </c>
      <c r="AK1322">
        <v>52.7958</v>
      </c>
      <c r="AL1322">
        <v>-0.79962900000000003</v>
      </c>
      <c r="AM1322">
        <v>-1.9</v>
      </c>
      <c r="AN1322">
        <v>-12.8462818861007</v>
      </c>
      <c r="AO1322">
        <v>1.8845385313034</v>
      </c>
      <c r="AP1322">
        <v>-0.39321200000000001</v>
      </c>
    </row>
    <row r="1323" spans="1:42" x14ac:dyDescent="0.45">
      <c r="A1323" t="s">
        <v>1535</v>
      </c>
      <c r="C1323">
        <v>61</v>
      </c>
      <c r="D1323">
        <v>219</v>
      </c>
      <c r="E1323">
        <v>199</v>
      </c>
      <c r="F1323">
        <v>39</v>
      </c>
      <c r="G1323">
        <v>23</v>
      </c>
      <c r="H1323">
        <v>9</v>
      </c>
      <c r="I1323">
        <v>1</v>
      </c>
      <c r="J1323">
        <v>6</v>
      </c>
      <c r="K1323">
        <v>26</v>
      </c>
      <c r="L1323">
        <v>23</v>
      </c>
      <c r="M1323">
        <v>16</v>
      </c>
      <c r="N1323">
        <v>0</v>
      </c>
      <c r="O1323">
        <v>75</v>
      </c>
      <c r="P1323">
        <v>2</v>
      </c>
      <c r="Q1323">
        <v>1</v>
      </c>
      <c r="R1323">
        <v>1</v>
      </c>
      <c r="S1323">
        <v>4</v>
      </c>
      <c r="T1323">
        <v>4</v>
      </c>
      <c r="U1323">
        <v>1</v>
      </c>
      <c r="V1323">
        <v>0.19597999999999999</v>
      </c>
      <c r="W1323">
        <v>7.3059399999999997E-2</v>
      </c>
      <c r="X1323">
        <v>0.34246599999999999</v>
      </c>
      <c r="Y1323">
        <v>0.21333299999999999</v>
      </c>
      <c r="Z1323">
        <v>0.26146799999999998</v>
      </c>
      <c r="AA1323">
        <v>0.34170899999999998</v>
      </c>
      <c r="AB1323">
        <v>0.26455099999999998</v>
      </c>
      <c r="AC1323">
        <v>0.60317600000000005</v>
      </c>
      <c r="AD1323">
        <v>0.145729</v>
      </c>
      <c r="AE1323">
        <v>5.82674</v>
      </c>
      <c r="AF1323">
        <v>0.27731099999999997</v>
      </c>
      <c r="AH1323">
        <v>6.2011900000000002E-2</v>
      </c>
      <c r="AI1323">
        <v>16.894400000000001</v>
      </c>
      <c r="AJ1323">
        <v>-9.7895000000000003</v>
      </c>
      <c r="AK1323">
        <v>62.098100000000002</v>
      </c>
      <c r="AL1323">
        <v>6.2011900000000002E-2</v>
      </c>
      <c r="AM1323">
        <v>1.2</v>
      </c>
      <c r="AN1323">
        <v>-10.221070107072499</v>
      </c>
      <c r="AO1323">
        <v>-1.2140212059020901</v>
      </c>
      <c r="AP1323">
        <v>-0.39624599999999999</v>
      </c>
    </row>
    <row r="1324" spans="1:42" x14ac:dyDescent="0.45">
      <c r="A1324" t="s">
        <v>1536</v>
      </c>
      <c r="C1324">
        <v>92</v>
      </c>
      <c r="D1324">
        <v>368</v>
      </c>
      <c r="E1324">
        <v>337</v>
      </c>
      <c r="F1324">
        <v>76</v>
      </c>
      <c r="G1324">
        <v>57</v>
      </c>
      <c r="H1324">
        <v>16</v>
      </c>
      <c r="I1324">
        <v>1</v>
      </c>
      <c r="J1324">
        <v>2</v>
      </c>
      <c r="K1324">
        <v>32</v>
      </c>
      <c r="L1324">
        <v>32</v>
      </c>
      <c r="M1324">
        <v>23</v>
      </c>
      <c r="N1324">
        <v>0</v>
      </c>
      <c r="O1324">
        <v>80</v>
      </c>
      <c r="P1324">
        <v>6</v>
      </c>
      <c r="Q1324">
        <v>2</v>
      </c>
      <c r="R1324">
        <v>0</v>
      </c>
      <c r="S1324">
        <v>10</v>
      </c>
      <c r="T1324">
        <v>2</v>
      </c>
      <c r="U1324">
        <v>1</v>
      </c>
      <c r="V1324">
        <v>0.225519</v>
      </c>
      <c r="W1324">
        <v>6.25E-2</v>
      </c>
      <c r="X1324">
        <v>0.217391</v>
      </c>
      <c r="Y1324">
        <v>0.28749999999999998</v>
      </c>
      <c r="Z1324">
        <v>0.28532600000000002</v>
      </c>
      <c r="AA1324">
        <v>0.296736</v>
      </c>
      <c r="AB1324">
        <v>0.26125999999999999</v>
      </c>
      <c r="AC1324">
        <v>0.58206199999999997</v>
      </c>
      <c r="AD1324">
        <v>7.1216600000000005E-2</v>
      </c>
      <c r="AE1324">
        <v>3.3821300000000001</v>
      </c>
      <c r="AF1324">
        <v>0.28793800000000003</v>
      </c>
      <c r="AH1324">
        <v>-0.68471899999999997</v>
      </c>
      <c r="AI1324">
        <v>27.382899999999999</v>
      </c>
      <c r="AJ1324">
        <v>-17.4558</v>
      </c>
      <c r="AK1324">
        <v>59.827800000000003</v>
      </c>
      <c r="AL1324">
        <v>-0.68471899999999997</v>
      </c>
      <c r="AM1324">
        <v>1.1000000000000001</v>
      </c>
      <c r="AN1324">
        <v>-18.999093592166901</v>
      </c>
      <c r="AO1324">
        <v>2.4521458148956299</v>
      </c>
      <c r="AP1324">
        <v>-0.39977400000000002</v>
      </c>
    </row>
    <row r="1325" spans="1:42" x14ac:dyDescent="0.45">
      <c r="A1325" t="s">
        <v>1537</v>
      </c>
      <c r="B1325" t="s">
        <v>42</v>
      </c>
      <c r="C1325">
        <v>67</v>
      </c>
      <c r="D1325">
        <v>284</v>
      </c>
      <c r="E1325">
        <v>257</v>
      </c>
      <c r="F1325">
        <v>53</v>
      </c>
      <c r="G1325">
        <v>37</v>
      </c>
      <c r="H1325">
        <v>10</v>
      </c>
      <c r="I1325">
        <v>1</v>
      </c>
      <c r="J1325">
        <v>5</v>
      </c>
      <c r="K1325">
        <v>28</v>
      </c>
      <c r="L1325">
        <v>27</v>
      </c>
      <c r="M1325">
        <v>24</v>
      </c>
      <c r="N1325">
        <v>0</v>
      </c>
      <c r="O1325">
        <v>92</v>
      </c>
      <c r="P1325">
        <v>2</v>
      </c>
      <c r="Q1325">
        <v>1</v>
      </c>
      <c r="R1325">
        <v>0</v>
      </c>
      <c r="S1325">
        <v>5</v>
      </c>
      <c r="T1325">
        <v>0</v>
      </c>
      <c r="U1325">
        <v>1</v>
      </c>
      <c r="V1325">
        <v>0.20622599999999999</v>
      </c>
      <c r="W1325">
        <v>8.4506999999999999E-2</v>
      </c>
      <c r="X1325">
        <v>0.32394400000000001</v>
      </c>
      <c r="Y1325">
        <v>0.26086999999999999</v>
      </c>
      <c r="Z1325">
        <v>0.278169</v>
      </c>
      <c r="AA1325">
        <v>0.31128400000000001</v>
      </c>
      <c r="AB1325">
        <v>0.26350200000000001</v>
      </c>
      <c r="AC1325">
        <v>0.589453</v>
      </c>
      <c r="AD1325">
        <v>0.105058</v>
      </c>
      <c r="AE1325">
        <v>2.8288000000000002</v>
      </c>
      <c r="AF1325">
        <v>0.29813699999999999</v>
      </c>
      <c r="AH1325">
        <v>-0.907501</v>
      </c>
      <c r="AI1325">
        <v>21.661200000000001</v>
      </c>
      <c r="AJ1325">
        <v>-12.942500000000001</v>
      </c>
      <c r="AK1325">
        <v>64.539100000000005</v>
      </c>
      <c r="AL1325">
        <v>-0.907501</v>
      </c>
      <c r="AM1325">
        <v>-5.9</v>
      </c>
      <c r="AN1325">
        <v>-12.9745517373085</v>
      </c>
      <c r="AO1325">
        <v>-0.68248081207275302</v>
      </c>
      <c r="AP1325">
        <v>-0.399978</v>
      </c>
    </row>
    <row r="1326" spans="1:42" x14ac:dyDescent="0.45">
      <c r="A1326" t="s">
        <v>1538</v>
      </c>
      <c r="B1326" t="s">
        <v>74</v>
      </c>
      <c r="C1326">
        <v>48</v>
      </c>
      <c r="D1326">
        <v>187</v>
      </c>
      <c r="E1326">
        <v>172</v>
      </c>
      <c r="F1326">
        <v>38</v>
      </c>
      <c r="G1326">
        <v>28</v>
      </c>
      <c r="H1326">
        <v>5</v>
      </c>
      <c r="I1326">
        <v>1</v>
      </c>
      <c r="J1326">
        <v>4</v>
      </c>
      <c r="K1326">
        <v>24</v>
      </c>
      <c r="L1326">
        <v>23</v>
      </c>
      <c r="M1326">
        <v>9</v>
      </c>
      <c r="N1326">
        <v>0</v>
      </c>
      <c r="O1326">
        <v>58</v>
      </c>
      <c r="P1326">
        <v>5</v>
      </c>
      <c r="Q1326">
        <v>1</v>
      </c>
      <c r="R1326">
        <v>0</v>
      </c>
      <c r="S1326">
        <v>4</v>
      </c>
      <c r="T1326">
        <v>2</v>
      </c>
      <c r="U1326">
        <v>2</v>
      </c>
      <c r="V1326">
        <v>0.22092999999999999</v>
      </c>
      <c r="W1326">
        <v>4.8128299999999999E-2</v>
      </c>
      <c r="X1326">
        <v>0.31015999999999999</v>
      </c>
      <c r="Y1326">
        <v>0.155172</v>
      </c>
      <c r="Z1326">
        <v>0.27807500000000002</v>
      </c>
      <c r="AA1326">
        <v>0.331395</v>
      </c>
      <c r="AB1326">
        <v>0.269563</v>
      </c>
      <c r="AC1326">
        <v>0.60946999999999996</v>
      </c>
      <c r="AD1326">
        <v>0.11046499999999999</v>
      </c>
      <c r="AE1326">
        <v>5.0802100000000001</v>
      </c>
      <c r="AF1326">
        <v>0.30630600000000002</v>
      </c>
      <c r="AH1326">
        <v>-0.76777099999999998</v>
      </c>
      <c r="AI1326">
        <v>15.2041</v>
      </c>
      <c r="AJ1326">
        <v>-7.5807200000000003</v>
      </c>
      <c r="AK1326">
        <v>60.734000000000002</v>
      </c>
      <c r="AL1326">
        <v>-0.76777099999999998</v>
      </c>
      <c r="AM1326">
        <v>1.5</v>
      </c>
      <c r="AN1326">
        <v>-9.8643193244933993</v>
      </c>
      <c r="AO1326">
        <v>-0.56128740310668901</v>
      </c>
      <c r="AP1326">
        <v>-0.40429999999999999</v>
      </c>
    </row>
    <row r="1327" spans="1:42" x14ac:dyDescent="0.45">
      <c r="A1327" t="s">
        <v>1539</v>
      </c>
      <c r="B1327" t="s">
        <v>63</v>
      </c>
      <c r="C1327">
        <v>101</v>
      </c>
      <c r="D1327">
        <v>400</v>
      </c>
      <c r="E1327">
        <v>357</v>
      </c>
      <c r="F1327">
        <v>75</v>
      </c>
      <c r="G1327">
        <v>54</v>
      </c>
      <c r="H1327">
        <v>15</v>
      </c>
      <c r="I1327">
        <v>2</v>
      </c>
      <c r="J1327">
        <v>4</v>
      </c>
      <c r="K1327">
        <v>38</v>
      </c>
      <c r="L1327">
        <v>35</v>
      </c>
      <c r="M1327">
        <v>35</v>
      </c>
      <c r="N1327">
        <v>0</v>
      </c>
      <c r="O1327">
        <v>114</v>
      </c>
      <c r="P1327">
        <v>4</v>
      </c>
      <c r="Q1327">
        <v>2</v>
      </c>
      <c r="R1327">
        <v>2</v>
      </c>
      <c r="S1327">
        <v>12</v>
      </c>
      <c r="T1327">
        <v>6</v>
      </c>
      <c r="U1327">
        <v>3</v>
      </c>
      <c r="V1327">
        <v>0.21008399999999999</v>
      </c>
      <c r="W1327">
        <v>8.7499999999999994E-2</v>
      </c>
      <c r="X1327">
        <v>0.28499999999999998</v>
      </c>
      <c r="Y1327">
        <v>0.30701800000000001</v>
      </c>
      <c r="Z1327">
        <v>0.28643200000000002</v>
      </c>
      <c r="AA1327">
        <v>0.29691899999999999</v>
      </c>
      <c r="AB1327">
        <v>0.26313599999999998</v>
      </c>
      <c r="AC1327">
        <v>0.58335099999999995</v>
      </c>
      <c r="AD1327">
        <v>8.6834700000000001E-2</v>
      </c>
      <c r="AE1327">
        <v>4.6922600000000001</v>
      </c>
      <c r="AF1327">
        <v>0.29460599999999998</v>
      </c>
      <c r="AH1327">
        <v>-0.78281100000000003</v>
      </c>
      <c r="AI1327">
        <v>30.3873</v>
      </c>
      <c r="AJ1327">
        <v>-18.3504</v>
      </c>
      <c r="AK1327">
        <v>61.308199999999999</v>
      </c>
      <c r="AL1327">
        <v>-0.78281100000000003</v>
      </c>
      <c r="AM1327">
        <v>-2.2000000000000002</v>
      </c>
      <c r="AN1327">
        <v>-19.956119954586001</v>
      </c>
      <c r="AO1327">
        <v>2.2091710567474299</v>
      </c>
      <c r="AP1327">
        <v>-0.41071800000000003</v>
      </c>
    </row>
    <row r="1328" spans="1:42" x14ac:dyDescent="0.45">
      <c r="A1328" t="s">
        <v>1540</v>
      </c>
      <c r="B1328" t="s">
        <v>149</v>
      </c>
      <c r="C1328">
        <v>115</v>
      </c>
      <c r="D1328">
        <v>481</v>
      </c>
      <c r="E1328">
        <v>445</v>
      </c>
      <c r="F1328">
        <v>102</v>
      </c>
      <c r="G1328">
        <v>74</v>
      </c>
      <c r="H1328">
        <v>18</v>
      </c>
      <c r="I1328">
        <v>4</v>
      </c>
      <c r="J1328">
        <v>6</v>
      </c>
      <c r="K1328">
        <v>53</v>
      </c>
      <c r="L1328">
        <v>46</v>
      </c>
      <c r="M1328">
        <v>30</v>
      </c>
      <c r="N1328">
        <v>1</v>
      </c>
      <c r="O1328">
        <v>123</v>
      </c>
      <c r="P1328">
        <v>4</v>
      </c>
      <c r="Q1328">
        <v>1</v>
      </c>
      <c r="R1328">
        <v>1</v>
      </c>
      <c r="S1328">
        <v>5</v>
      </c>
      <c r="T1328">
        <v>10</v>
      </c>
      <c r="U1328">
        <v>3</v>
      </c>
      <c r="V1328">
        <v>0.229213</v>
      </c>
      <c r="W1328">
        <v>6.2370099999999998E-2</v>
      </c>
      <c r="X1328">
        <v>0.25571700000000003</v>
      </c>
      <c r="Y1328">
        <v>0.24390200000000001</v>
      </c>
      <c r="Z1328">
        <v>0.283333</v>
      </c>
      <c r="AA1328">
        <v>0.32808999999999999</v>
      </c>
      <c r="AB1328">
        <v>0.26947900000000002</v>
      </c>
      <c r="AC1328">
        <v>0.61142300000000005</v>
      </c>
      <c r="AD1328">
        <v>9.8876400000000003E-2</v>
      </c>
      <c r="AE1328">
        <v>5.8016300000000003</v>
      </c>
      <c r="AF1328">
        <v>0.30283900000000002</v>
      </c>
      <c r="AH1328">
        <v>-9.0682299999999993E-2</v>
      </c>
      <c r="AI1328">
        <v>39.0747</v>
      </c>
      <c r="AJ1328">
        <v>-19.532299999999999</v>
      </c>
      <c r="AK1328">
        <v>64.393600000000006</v>
      </c>
      <c r="AL1328">
        <v>-9.0682299999999993E-2</v>
      </c>
      <c r="AM1328">
        <v>6.1</v>
      </c>
      <c r="AN1328">
        <v>-21.308080017566599</v>
      </c>
      <c r="AO1328">
        <v>0.79797172546386697</v>
      </c>
      <c r="AP1328">
        <v>-0.41106399999999998</v>
      </c>
    </row>
    <row r="1329" spans="1:42" x14ac:dyDescent="0.45">
      <c r="A1329" t="s">
        <v>1541</v>
      </c>
      <c r="C1329">
        <v>90</v>
      </c>
      <c r="D1329">
        <v>340</v>
      </c>
      <c r="E1329">
        <v>307</v>
      </c>
      <c r="F1329">
        <v>63</v>
      </c>
      <c r="G1329">
        <v>42</v>
      </c>
      <c r="H1329">
        <v>13</v>
      </c>
      <c r="I1329">
        <v>4</v>
      </c>
      <c r="J1329">
        <v>4</v>
      </c>
      <c r="K1329">
        <v>38</v>
      </c>
      <c r="L1329">
        <v>36</v>
      </c>
      <c r="M1329">
        <v>21</v>
      </c>
      <c r="N1329">
        <v>0</v>
      </c>
      <c r="O1329">
        <v>127</v>
      </c>
      <c r="P1329">
        <v>11</v>
      </c>
      <c r="Q1329">
        <v>1</v>
      </c>
      <c r="R1329">
        <v>0</v>
      </c>
      <c r="S1329">
        <v>6</v>
      </c>
      <c r="T1329">
        <v>12</v>
      </c>
      <c r="U1329">
        <v>4</v>
      </c>
      <c r="V1329">
        <v>0.20521200000000001</v>
      </c>
      <c r="W1329">
        <v>6.1764699999999999E-2</v>
      </c>
      <c r="X1329">
        <v>0.373529</v>
      </c>
      <c r="Y1329">
        <v>0.165354</v>
      </c>
      <c r="Z1329">
        <v>0.27941199999999999</v>
      </c>
      <c r="AA1329">
        <v>0.31270399999999998</v>
      </c>
      <c r="AB1329">
        <v>0.26507999999999998</v>
      </c>
      <c r="AC1329">
        <v>0.59211499999999995</v>
      </c>
      <c r="AD1329">
        <v>0.107492</v>
      </c>
      <c r="AE1329">
        <v>7.7618</v>
      </c>
      <c r="AF1329">
        <v>0.33333299999999999</v>
      </c>
      <c r="AH1329">
        <v>0.141509</v>
      </c>
      <c r="AI1329">
        <v>26.3782</v>
      </c>
      <c r="AJ1329">
        <v>-15.0488</v>
      </c>
      <c r="AK1329">
        <v>64.489199999999997</v>
      </c>
      <c r="AL1329">
        <v>0.141509</v>
      </c>
      <c r="AM1329">
        <v>2.4</v>
      </c>
      <c r="AN1329">
        <v>-14.325281485915101</v>
      </c>
      <c r="AO1329">
        <v>-1.34779524803161</v>
      </c>
      <c r="AP1329">
        <v>-0.41134900000000002</v>
      </c>
    </row>
    <row r="1330" spans="1:42" x14ac:dyDescent="0.45">
      <c r="A1330" t="s">
        <v>1542</v>
      </c>
      <c r="B1330" t="s">
        <v>132</v>
      </c>
      <c r="C1330">
        <v>97</v>
      </c>
      <c r="D1330">
        <v>401</v>
      </c>
      <c r="E1330">
        <v>359</v>
      </c>
      <c r="F1330">
        <v>80</v>
      </c>
      <c r="G1330">
        <v>54</v>
      </c>
      <c r="H1330">
        <v>17</v>
      </c>
      <c r="I1330">
        <v>1</v>
      </c>
      <c r="J1330">
        <v>8</v>
      </c>
      <c r="K1330">
        <v>45</v>
      </c>
      <c r="L1330">
        <v>46</v>
      </c>
      <c r="M1330">
        <v>25</v>
      </c>
      <c r="N1330">
        <v>0</v>
      </c>
      <c r="O1330">
        <v>101</v>
      </c>
      <c r="P1330">
        <v>13</v>
      </c>
      <c r="Q1330">
        <v>4</v>
      </c>
      <c r="R1330">
        <v>0</v>
      </c>
      <c r="S1330">
        <v>4</v>
      </c>
      <c r="T1330">
        <v>5</v>
      </c>
      <c r="U1330">
        <v>1</v>
      </c>
      <c r="V1330">
        <v>0.22284100000000001</v>
      </c>
      <c r="W1330">
        <v>6.23441E-2</v>
      </c>
      <c r="X1330">
        <v>0.25186999999999998</v>
      </c>
      <c r="Y1330">
        <v>0.247525</v>
      </c>
      <c r="Z1330">
        <v>0.29426400000000003</v>
      </c>
      <c r="AA1330">
        <v>0.34261799999999998</v>
      </c>
      <c r="AB1330">
        <v>0.282389</v>
      </c>
      <c r="AC1330">
        <v>0.63688299999999998</v>
      </c>
      <c r="AD1330">
        <v>0.11977699999999999</v>
      </c>
      <c r="AE1330">
        <v>4.7732700000000001</v>
      </c>
      <c r="AF1330">
        <v>0.28346500000000002</v>
      </c>
      <c r="AH1330">
        <v>-0.13094900000000001</v>
      </c>
      <c r="AI1330">
        <v>36.875300000000003</v>
      </c>
      <c r="AJ1330">
        <v>-11.9842</v>
      </c>
      <c r="AK1330">
        <v>76.486599999999996</v>
      </c>
      <c r="AL1330">
        <v>-0.13094900000000001</v>
      </c>
      <c r="AM1330">
        <v>-7.8</v>
      </c>
      <c r="AN1330">
        <v>-11.4287208616733</v>
      </c>
      <c r="AO1330">
        <v>-6.3266022205352703</v>
      </c>
      <c r="AP1330">
        <v>-0.41238799999999998</v>
      </c>
    </row>
    <row r="1331" spans="1:42" x14ac:dyDescent="0.45">
      <c r="A1331" t="s">
        <v>1543</v>
      </c>
      <c r="B1331" t="s">
        <v>196</v>
      </c>
      <c r="C1331">
        <v>109</v>
      </c>
      <c r="D1331">
        <v>449</v>
      </c>
      <c r="E1331">
        <v>392</v>
      </c>
      <c r="F1331">
        <v>78</v>
      </c>
      <c r="G1331">
        <v>56</v>
      </c>
      <c r="H1331">
        <v>16</v>
      </c>
      <c r="I1331">
        <v>1</v>
      </c>
      <c r="J1331">
        <v>5</v>
      </c>
      <c r="K1331">
        <v>40</v>
      </c>
      <c r="L1331">
        <v>32</v>
      </c>
      <c r="M1331">
        <v>51</v>
      </c>
      <c r="N1331">
        <v>0</v>
      </c>
      <c r="O1331">
        <v>136</v>
      </c>
      <c r="P1331">
        <v>3</v>
      </c>
      <c r="Q1331">
        <v>2</v>
      </c>
      <c r="R1331">
        <v>1</v>
      </c>
      <c r="S1331">
        <v>9</v>
      </c>
      <c r="T1331">
        <v>6</v>
      </c>
      <c r="U1331">
        <v>4</v>
      </c>
      <c r="V1331">
        <v>0.19897999999999999</v>
      </c>
      <c r="W1331">
        <v>0.11358600000000001</v>
      </c>
      <c r="X1331">
        <v>0.30289500000000003</v>
      </c>
      <c r="Y1331">
        <v>0.375</v>
      </c>
      <c r="Z1331">
        <v>0.29464299999999999</v>
      </c>
      <c r="AA1331">
        <v>0.283163</v>
      </c>
      <c r="AB1331">
        <v>0.26468900000000001</v>
      </c>
      <c r="AC1331">
        <v>0.57780600000000004</v>
      </c>
      <c r="AD1331">
        <v>8.41837E-2</v>
      </c>
      <c r="AE1331">
        <v>3.68628</v>
      </c>
      <c r="AF1331">
        <v>0.28853800000000002</v>
      </c>
      <c r="AH1331">
        <v>-1.33588</v>
      </c>
      <c r="AI1331">
        <v>34.688800000000001</v>
      </c>
      <c r="AJ1331">
        <v>-20.019200000000001</v>
      </c>
      <c r="AK1331">
        <v>69.147499999999994</v>
      </c>
      <c r="AL1331">
        <v>-1.33588</v>
      </c>
      <c r="AM1331">
        <v>3.4</v>
      </c>
      <c r="AN1331">
        <v>-17.934394121170001</v>
      </c>
      <c r="AO1331">
        <v>-1.54929447174072</v>
      </c>
      <c r="AP1331">
        <v>-0.42216700000000001</v>
      </c>
    </row>
    <row r="1332" spans="1:42" x14ac:dyDescent="0.45">
      <c r="A1332" t="s">
        <v>1544</v>
      </c>
      <c r="B1332" t="s">
        <v>25</v>
      </c>
      <c r="C1332">
        <v>75</v>
      </c>
      <c r="D1332">
        <v>307</v>
      </c>
      <c r="E1332">
        <v>261</v>
      </c>
      <c r="F1332">
        <v>50</v>
      </c>
      <c r="G1332">
        <v>34</v>
      </c>
      <c r="H1332">
        <v>12</v>
      </c>
      <c r="I1332">
        <v>0</v>
      </c>
      <c r="J1332">
        <v>4</v>
      </c>
      <c r="K1332">
        <v>34</v>
      </c>
      <c r="L1332">
        <v>24</v>
      </c>
      <c r="M1332">
        <v>41</v>
      </c>
      <c r="N1332">
        <v>1</v>
      </c>
      <c r="O1332">
        <v>74</v>
      </c>
      <c r="P1332">
        <v>2</v>
      </c>
      <c r="Q1332">
        <v>3</v>
      </c>
      <c r="R1332">
        <v>0</v>
      </c>
      <c r="S1332">
        <v>5</v>
      </c>
      <c r="T1332">
        <v>4</v>
      </c>
      <c r="U1332">
        <v>3</v>
      </c>
      <c r="V1332">
        <v>0.19157099999999999</v>
      </c>
      <c r="W1332">
        <v>0.13355</v>
      </c>
      <c r="X1332">
        <v>0.24104200000000001</v>
      </c>
      <c r="Y1332">
        <v>0.55405400000000005</v>
      </c>
      <c r="Z1332">
        <v>0.30293199999999998</v>
      </c>
      <c r="AA1332">
        <v>0.28352500000000003</v>
      </c>
      <c r="AB1332">
        <v>0.26874500000000001</v>
      </c>
      <c r="AC1332">
        <v>0.58645599999999998</v>
      </c>
      <c r="AD1332">
        <v>9.1953999999999994E-2</v>
      </c>
      <c r="AE1332">
        <v>3.2366299999999999</v>
      </c>
      <c r="AF1332">
        <v>0.247312</v>
      </c>
      <c r="AH1332">
        <v>-1.05182</v>
      </c>
      <c r="AI1332">
        <v>24.752300000000002</v>
      </c>
      <c r="AJ1332">
        <v>-12.6539</v>
      </c>
      <c r="AK1332">
        <v>69.381699999999995</v>
      </c>
      <c r="AL1332">
        <v>-1.05182</v>
      </c>
      <c r="AM1332">
        <v>-8</v>
      </c>
      <c r="AN1332">
        <v>-12.314764857292101</v>
      </c>
      <c r="AO1332">
        <v>-2.3599352836608798</v>
      </c>
      <c r="AP1332">
        <v>-0.42355999999999999</v>
      </c>
    </row>
    <row r="1333" spans="1:42" x14ac:dyDescent="0.45">
      <c r="A1333" t="s">
        <v>1545</v>
      </c>
      <c r="C1333">
        <v>71</v>
      </c>
      <c r="D1333">
        <v>290</v>
      </c>
      <c r="E1333">
        <v>266</v>
      </c>
      <c r="F1333">
        <v>66</v>
      </c>
      <c r="G1333">
        <v>49</v>
      </c>
      <c r="H1333">
        <v>10</v>
      </c>
      <c r="I1333">
        <v>0</v>
      </c>
      <c r="J1333">
        <v>7</v>
      </c>
      <c r="K1333">
        <v>32</v>
      </c>
      <c r="L1333">
        <v>31</v>
      </c>
      <c r="M1333">
        <v>15</v>
      </c>
      <c r="N1333">
        <v>1</v>
      </c>
      <c r="O1333">
        <v>50</v>
      </c>
      <c r="P1333">
        <v>7</v>
      </c>
      <c r="Q1333">
        <v>2</v>
      </c>
      <c r="R1333">
        <v>0</v>
      </c>
      <c r="S1333">
        <v>7</v>
      </c>
      <c r="T1333">
        <v>0</v>
      </c>
      <c r="U1333">
        <v>1</v>
      </c>
      <c r="V1333">
        <v>0.24812000000000001</v>
      </c>
      <c r="W1333">
        <v>5.1724100000000002E-2</v>
      </c>
      <c r="X1333">
        <v>0.17241400000000001</v>
      </c>
      <c r="Y1333">
        <v>0.3</v>
      </c>
      <c r="Z1333">
        <v>0.303448</v>
      </c>
      <c r="AA1333">
        <v>0.36466199999999999</v>
      </c>
      <c r="AB1333">
        <v>0.29250999999999999</v>
      </c>
      <c r="AC1333">
        <v>0.66810999999999998</v>
      </c>
      <c r="AD1333">
        <v>0.11654100000000001</v>
      </c>
      <c r="AE1333">
        <v>1.93292</v>
      </c>
      <c r="AF1333">
        <v>0.27962100000000001</v>
      </c>
      <c r="AH1333">
        <v>-0.96143699999999999</v>
      </c>
      <c r="AI1333">
        <v>29.1053</v>
      </c>
      <c r="AJ1333">
        <v>-6.2295400000000001</v>
      </c>
      <c r="AK1333">
        <v>83.501000000000005</v>
      </c>
      <c r="AL1333">
        <v>-0.96143699999999999</v>
      </c>
      <c r="AM1333">
        <v>0</v>
      </c>
      <c r="AN1333">
        <v>-6.6945266127586303</v>
      </c>
      <c r="AO1333">
        <v>-7.4588475227355904</v>
      </c>
      <c r="AP1333">
        <v>-0.429151</v>
      </c>
    </row>
    <row r="1334" spans="1:42" x14ac:dyDescent="0.45">
      <c r="A1334" t="s">
        <v>1546</v>
      </c>
      <c r="C1334">
        <v>48</v>
      </c>
      <c r="D1334">
        <v>178</v>
      </c>
      <c r="E1334">
        <v>161</v>
      </c>
      <c r="F1334">
        <v>29</v>
      </c>
      <c r="G1334">
        <v>21</v>
      </c>
      <c r="H1334">
        <v>5</v>
      </c>
      <c r="I1334">
        <v>0</v>
      </c>
      <c r="J1334">
        <v>3</v>
      </c>
      <c r="K1334">
        <v>13</v>
      </c>
      <c r="L1334">
        <v>17</v>
      </c>
      <c r="M1334">
        <v>13</v>
      </c>
      <c r="N1334">
        <v>0</v>
      </c>
      <c r="O1334">
        <v>65</v>
      </c>
      <c r="P1334">
        <v>3</v>
      </c>
      <c r="Q1334">
        <v>1</v>
      </c>
      <c r="R1334">
        <v>0</v>
      </c>
      <c r="S1334">
        <v>3</v>
      </c>
      <c r="T1334">
        <v>0</v>
      </c>
      <c r="U1334">
        <v>1</v>
      </c>
      <c r="V1334">
        <v>0.18012400000000001</v>
      </c>
      <c r="W1334">
        <v>7.3033699999999993E-2</v>
      </c>
      <c r="X1334">
        <v>0.36516900000000002</v>
      </c>
      <c r="Y1334">
        <v>0.2</v>
      </c>
      <c r="Z1334">
        <v>0.25280900000000001</v>
      </c>
      <c r="AA1334">
        <v>0.26708100000000001</v>
      </c>
      <c r="AB1334">
        <v>0.23589399999999999</v>
      </c>
      <c r="AC1334">
        <v>0.51988999999999996</v>
      </c>
      <c r="AD1334">
        <v>8.6956500000000006E-2</v>
      </c>
      <c r="AE1334">
        <v>1.59006</v>
      </c>
      <c r="AF1334">
        <v>0.27659600000000001</v>
      </c>
      <c r="AH1334">
        <v>-0.70716800000000002</v>
      </c>
      <c r="AI1334">
        <v>9.4951399999999992</v>
      </c>
      <c r="AJ1334">
        <v>-12.193099999999999</v>
      </c>
      <c r="AK1334">
        <v>46.849800000000002</v>
      </c>
      <c r="AL1334">
        <v>-0.70716800000000002</v>
      </c>
      <c r="AM1334">
        <v>-1.6</v>
      </c>
      <c r="AN1334">
        <v>-12.043097496032701</v>
      </c>
      <c r="AO1334">
        <v>1.6701351404189999</v>
      </c>
      <c r="AP1334">
        <v>-0.431506</v>
      </c>
    </row>
    <row r="1335" spans="1:42" x14ac:dyDescent="0.45">
      <c r="A1335" t="s">
        <v>1547</v>
      </c>
      <c r="B1335" t="s">
        <v>52</v>
      </c>
      <c r="C1335">
        <v>68</v>
      </c>
      <c r="D1335">
        <v>286</v>
      </c>
      <c r="E1335">
        <v>259</v>
      </c>
      <c r="F1335">
        <v>54</v>
      </c>
      <c r="G1335">
        <v>36</v>
      </c>
      <c r="H1335">
        <v>7</v>
      </c>
      <c r="I1335">
        <v>2</v>
      </c>
      <c r="J1335">
        <v>9</v>
      </c>
      <c r="K1335">
        <v>30</v>
      </c>
      <c r="L1335">
        <v>37</v>
      </c>
      <c r="M1335">
        <v>19</v>
      </c>
      <c r="N1335">
        <v>1</v>
      </c>
      <c r="O1335">
        <v>109</v>
      </c>
      <c r="P1335">
        <v>7</v>
      </c>
      <c r="Q1335">
        <v>1</v>
      </c>
      <c r="R1335">
        <v>0</v>
      </c>
      <c r="S1335">
        <v>7</v>
      </c>
      <c r="T1335">
        <v>12</v>
      </c>
      <c r="U1335">
        <v>5</v>
      </c>
      <c r="V1335">
        <v>0.20849400000000001</v>
      </c>
      <c r="W1335">
        <v>6.6433599999999995E-2</v>
      </c>
      <c r="X1335">
        <v>0.38111899999999999</v>
      </c>
      <c r="Y1335">
        <v>0.17431199999999999</v>
      </c>
      <c r="Z1335">
        <v>0.27972000000000002</v>
      </c>
      <c r="AA1335">
        <v>0.35521200000000003</v>
      </c>
      <c r="AB1335">
        <v>0.27810699999999999</v>
      </c>
      <c r="AC1335">
        <v>0.63493299999999997</v>
      </c>
      <c r="AD1335">
        <v>0.14671799999999999</v>
      </c>
      <c r="AE1335">
        <v>6.4632699999999996</v>
      </c>
      <c r="AF1335">
        <v>0.31690099999999999</v>
      </c>
      <c r="AH1335">
        <v>-0.18040300000000001</v>
      </c>
      <c r="AI1335">
        <v>25.282900000000001</v>
      </c>
      <c r="AJ1335">
        <v>-9.5645299999999995</v>
      </c>
      <c r="AK1335">
        <v>71.345500000000001</v>
      </c>
      <c r="AL1335">
        <v>-0.18040300000000001</v>
      </c>
      <c r="AM1335">
        <v>-0.6</v>
      </c>
      <c r="AN1335">
        <v>-10.332996338605801</v>
      </c>
      <c r="AO1335">
        <v>-3.7525573968887298</v>
      </c>
      <c r="AP1335">
        <v>-0.43291800000000003</v>
      </c>
    </row>
    <row r="1336" spans="1:42" x14ac:dyDescent="0.45">
      <c r="A1336" t="s">
        <v>1548</v>
      </c>
      <c r="B1336" t="s">
        <v>101</v>
      </c>
      <c r="C1336">
        <v>71</v>
      </c>
      <c r="D1336">
        <v>293</v>
      </c>
      <c r="E1336">
        <v>263</v>
      </c>
      <c r="F1336">
        <v>50</v>
      </c>
      <c r="G1336">
        <v>35</v>
      </c>
      <c r="H1336">
        <v>8</v>
      </c>
      <c r="I1336">
        <v>1</v>
      </c>
      <c r="J1336">
        <v>6</v>
      </c>
      <c r="K1336">
        <v>31</v>
      </c>
      <c r="L1336">
        <v>30</v>
      </c>
      <c r="M1336">
        <v>22</v>
      </c>
      <c r="N1336">
        <v>0</v>
      </c>
      <c r="O1336">
        <v>110</v>
      </c>
      <c r="P1336">
        <v>6</v>
      </c>
      <c r="Q1336">
        <v>1</v>
      </c>
      <c r="R1336">
        <v>1</v>
      </c>
      <c r="S1336">
        <v>3</v>
      </c>
      <c r="T1336">
        <v>6</v>
      </c>
      <c r="U1336">
        <v>2</v>
      </c>
      <c r="V1336">
        <v>0.19011400000000001</v>
      </c>
      <c r="W1336">
        <v>7.5085299999999994E-2</v>
      </c>
      <c r="X1336">
        <v>0.37542700000000001</v>
      </c>
      <c r="Y1336">
        <v>0.2</v>
      </c>
      <c r="Z1336">
        <v>0.267123</v>
      </c>
      <c r="AA1336">
        <v>0.29657800000000001</v>
      </c>
      <c r="AB1336">
        <v>0.25376100000000001</v>
      </c>
      <c r="AC1336">
        <v>0.56370100000000001</v>
      </c>
      <c r="AD1336">
        <v>0.106464</v>
      </c>
      <c r="AE1336">
        <v>5.3492699999999997</v>
      </c>
      <c r="AF1336">
        <v>0.29729699999999998</v>
      </c>
      <c r="AH1336">
        <v>-0.129579</v>
      </c>
      <c r="AI1336">
        <v>19.977399999999999</v>
      </c>
      <c r="AJ1336">
        <v>-15.723000000000001</v>
      </c>
      <c r="AK1336">
        <v>59.001399999999997</v>
      </c>
      <c r="AL1336">
        <v>-0.129579</v>
      </c>
      <c r="AM1336">
        <v>-0.4</v>
      </c>
      <c r="AN1336">
        <v>-15.0113623440265</v>
      </c>
      <c r="AO1336">
        <v>0.67657265067100503</v>
      </c>
      <c r="AP1336">
        <v>-0.43398900000000001</v>
      </c>
    </row>
    <row r="1337" spans="1:42" x14ac:dyDescent="0.45">
      <c r="A1337" t="s">
        <v>1549</v>
      </c>
      <c r="B1337" t="s">
        <v>153</v>
      </c>
      <c r="C1337">
        <v>89</v>
      </c>
      <c r="D1337">
        <v>352</v>
      </c>
      <c r="E1337">
        <v>318</v>
      </c>
      <c r="F1337">
        <v>56</v>
      </c>
      <c r="G1337">
        <v>33</v>
      </c>
      <c r="H1337">
        <v>12</v>
      </c>
      <c r="I1337">
        <v>1</v>
      </c>
      <c r="J1337">
        <v>10</v>
      </c>
      <c r="K1337">
        <v>39</v>
      </c>
      <c r="L1337">
        <v>41</v>
      </c>
      <c r="M1337">
        <v>26</v>
      </c>
      <c r="N1337">
        <v>0</v>
      </c>
      <c r="O1337">
        <v>156</v>
      </c>
      <c r="P1337">
        <v>7</v>
      </c>
      <c r="Q1337">
        <v>1</v>
      </c>
      <c r="R1337">
        <v>0</v>
      </c>
      <c r="S1337">
        <v>5</v>
      </c>
      <c r="T1337">
        <v>6</v>
      </c>
      <c r="U1337">
        <v>3</v>
      </c>
      <c r="V1337">
        <v>0.17610100000000001</v>
      </c>
      <c r="W1337">
        <v>7.3863600000000001E-2</v>
      </c>
      <c r="X1337">
        <v>0.44318200000000002</v>
      </c>
      <c r="Y1337">
        <v>0.16666700000000001</v>
      </c>
      <c r="Z1337">
        <v>0.25284099999999998</v>
      </c>
      <c r="AA1337">
        <v>0.31446499999999999</v>
      </c>
      <c r="AB1337">
        <v>0.25236999999999998</v>
      </c>
      <c r="AC1337">
        <v>0.56730599999999998</v>
      </c>
      <c r="AD1337">
        <v>0.13836499999999999</v>
      </c>
      <c r="AE1337">
        <v>5.2475699999999996</v>
      </c>
      <c r="AF1337">
        <v>0.30065399999999998</v>
      </c>
      <c r="AH1337">
        <v>-0.57477199999999995</v>
      </c>
      <c r="AI1337">
        <v>23.593399999999999</v>
      </c>
      <c r="AJ1337">
        <v>-19.2957</v>
      </c>
      <c r="AK1337">
        <v>56.823300000000003</v>
      </c>
      <c r="AL1337">
        <v>-0.57477199999999995</v>
      </c>
      <c r="AM1337">
        <v>-4</v>
      </c>
      <c r="AN1337">
        <v>-18.7853912711143</v>
      </c>
      <c r="AO1337">
        <v>2.4667844772338801</v>
      </c>
      <c r="AP1337">
        <v>-0.43507800000000002</v>
      </c>
    </row>
    <row r="1338" spans="1:42" x14ac:dyDescent="0.45">
      <c r="A1338" t="s">
        <v>1550</v>
      </c>
      <c r="B1338" t="s">
        <v>56</v>
      </c>
      <c r="C1338">
        <v>107</v>
      </c>
      <c r="D1338">
        <v>434</v>
      </c>
      <c r="E1338">
        <v>397</v>
      </c>
      <c r="F1338">
        <v>87</v>
      </c>
      <c r="G1338">
        <v>61</v>
      </c>
      <c r="H1338">
        <v>14</v>
      </c>
      <c r="I1338">
        <v>5</v>
      </c>
      <c r="J1338">
        <v>7</v>
      </c>
      <c r="K1338">
        <v>45</v>
      </c>
      <c r="L1338">
        <v>40</v>
      </c>
      <c r="M1338">
        <v>25</v>
      </c>
      <c r="N1338">
        <v>0</v>
      </c>
      <c r="O1338">
        <v>142</v>
      </c>
      <c r="P1338">
        <v>6</v>
      </c>
      <c r="Q1338">
        <v>2</v>
      </c>
      <c r="R1338">
        <v>4</v>
      </c>
      <c r="S1338">
        <v>7</v>
      </c>
      <c r="T1338">
        <v>9</v>
      </c>
      <c r="U1338">
        <v>3</v>
      </c>
      <c r="V1338">
        <v>0.21914400000000001</v>
      </c>
      <c r="W1338">
        <v>5.7603700000000001E-2</v>
      </c>
      <c r="X1338">
        <v>0.32718900000000001</v>
      </c>
      <c r="Y1338">
        <v>0.17605599999999999</v>
      </c>
      <c r="Z1338">
        <v>0.27441900000000002</v>
      </c>
      <c r="AA1338">
        <v>0.33249400000000001</v>
      </c>
      <c r="AB1338">
        <v>0.26714900000000003</v>
      </c>
      <c r="AC1338">
        <v>0.60691200000000001</v>
      </c>
      <c r="AD1338">
        <v>0.11335000000000001</v>
      </c>
      <c r="AE1338">
        <v>6.4940899999999999</v>
      </c>
      <c r="AF1338">
        <v>0.32</v>
      </c>
      <c r="AH1338">
        <v>-0.17510500000000001</v>
      </c>
      <c r="AI1338">
        <v>34.416600000000003</v>
      </c>
      <c r="AJ1338">
        <v>-18.463799999999999</v>
      </c>
      <c r="AK1338">
        <v>62.030799999999999</v>
      </c>
      <c r="AL1338">
        <v>-0.17510500000000001</v>
      </c>
      <c r="AM1338">
        <v>-4</v>
      </c>
      <c r="AN1338">
        <v>-19.919963270425701</v>
      </c>
      <c r="AO1338">
        <v>0.78395080566406194</v>
      </c>
      <c r="AP1338">
        <v>-0.43830000000000002</v>
      </c>
    </row>
    <row r="1339" spans="1:42" x14ac:dyDescent="0.45">
      <c r="A1339" t="s">
        <v>1551</v>
      </c>
      <c r="B1339" t="s">
        <v>153</v>
      </c>
      <c r="C1339">
        <v>88</v>
      </c>
      <c r="D1339">
        <v>354</v>
      </c>
      <c r="E1339">
        <v>320</v>
      </c>
      <c r="F1339">
        <v>65</v>
      </c>
      <c r="G1339">
        <v>37</v>
      </c>
      <c r="H1339">
        <v>12</v>
      </c>
      <c r="I1339">
        <v>1</v>
      </c>
      <c r="J1339">
        <v>15</v>
      </c>
      <c r="K1339">
        <v>39</v>
      </c>
      <c r="L1339">
        <v>49</v>
      </c>
      <c r="M1339">
        <v>29</v>
      </c>
      <c r="N1339">
        <v>0</v>
      </c>
      <c r="O1339">
        <v>133</v>
      </c>
      <c r="P1339">
        <v>3</v>
      </c>
      <c r="Q1339">
        <v>2</v>
      </c>
      <c r="R1339">
        <v>0</v>
      </c>
      <c r="S1339">
        <v>6</v>
      </c>
      <c r="T1339">
        <v>3</v>
      </c>
      <c r="U1339">
        <v>1</v>
      </c>
      <c r="V1339">
        <v>0.203125</v>
      </c>
      <c r="W1339">
        <v>8.1920900000000005E-2</v>
      </c>
      <c r="X1339">
        <v>0.37570599999999998</v>
      </c>
      <c r="Y1339">
        <v>0.21804499999999999</v>
      </c>
      <c r="Z1339">
        <v>0.274011</v>
      </c>
      <c r="AA1339">
        <v>0.38750000000000001</v>
      </c>
      <c r="AB1339">
        <v>0.28691699999999998</v>
      </c>
      <c r="AC1339">
        <v>0.66151099999999996</v>
      </c>
      <c r="AD1339">
        <v>0.18437500000000001</v>
      </c>
      <c r="AE1339">
        <v>4.0865400000000003</v>
      </c>
      <c r="AF1339">
        <v>0.287356</v>
      </c>
      <c r="AH1339">
        <v>-0.35373199999999999</v>
      </c>
      <c r="AI1339">
        <v>33.8842</v>
      </c>
      <c r="AJ1339">
        <v>-9.2486200000000007</v>
      </c>
      <c r="AK1339">
        <v>77.091800000000006</v>
      </c>
      <c r="AL1339">
        <v>-0.35373199999999999</v>
      </c>
      <c r="AM1339">
        <v>0.4</v>
      </c>
      <c r="AN1339">
        <v>-10.400192677974699</v>
      </c>
      <c r="AO1339">
        <v>-6.1035271584987596</v>
      </c>
      <c r="AP1339">
        <v>-0.443027</v>
      </c>
    </row>
    <row r="1340" spans="1:42" x14ac:dyDescent="0.45">
      <c r="A1340" t="s">
        <v>1552</v>
      </c>
      <c r="B1340" t="s">
        <v>74</v>
      </c>
      <c r="C1340">
        <v>102</v>
      </c>
      <c r="D1340">
        <v>428</v>
      </c>
      <c r="E1340">
        <v>397</v>
      </c>
      <c r="F1340">
        <v>84</v>
      </c>
      <c r="G1340">
        <v>47</v>
      </c>
      <c r="H1340">
        <v>17</v>
      </c>
      <c r="I1340">
        <v>3</v>
      </c>
      <c r="J1340">
        <v>17</v>
      </c>
      <c r="K1340">
        <v>47</v>
      </c>
      <c r="L1340">
        <v>61</v>
      </c>
      <c r="M1340">
        <v>22</v>
      </c>
      <c r="N1340">
        <v>1</v>
      </c>
      <c r="O1340">
        <v>166</v>
      </c>
      <c r="P1340">
        <v>6</v>
      </c>
      <c r="Q1340">
        <v>3</v>
      </c>
      <c r="R1340">
        <v>0</v>
      </c>
      <c r="S1340">
        <v>6</v>
      </c>
      <c r="T1340">
        <v>10</v>
      </c>
      <c r="U1340">
        <v>5</v>
      </c>
      <c r="V1340">
        <v>0.211587</v>
      </c>
      <c r="W1340">
        <v>5.14019E-2</v>
      </c>
      <c r="X1340">
        <v>0.38784999999999997</v>
      </c>
      <c r="Y1340">
        <v>0.13253000000000001</v>
      </c>
      <c r="Z1340">
        <v>0.26168200000000003</v>
      </c>
      <c r="AA1340">
        <v>0.39798499999999998</v>
      </c>
      <c r="AB1340">
        <v>0.28189599999999998</v>
      </c>
      <c r="AC1340">
        <v>0.659667</v>
      </c>
      <c r="AD1340">
        <v>0.18639800000000001</v>
      </c>
      <c r="AE1340">
        <v>5.9329400000000003</v>
      </c>
      <c r="AF1340">
        <v>0.30875599999999997</v>
      </c>
      <c r="AH1340">
        <v>-0.68056899999999998</v>
      </c>
      <c r="AI1340">
        <v>39.182600000000001</v>
      </c>
      <c r="AJ1340">
        <v>-12.966699999999999</v>
      </c>
      <c r="AK1340">
        <v>69.0017</v>
      </c>
      <c r="AL1340">
        <v>-0.68056899999999998</v>
      </c>
      <c r="AM1340">
        <v>2.8</v>
      </c>
      <c r="AN1340">
        <v>-17.1167094111442</v>
      </c>
      <c r="AO1340">
        <v>-1.91781306266784</v>
      </c>
      <c r="AP1340">
        <v>-0.44398399999999999</v>
      </c>
    </row>
    <row r="1341" spans="1:42" x14ac:dyDescent="0.45">
      <c r="A1341" t="s">
        <v>1553</v>
      </c>
      <c r="B1341" t="s">
        <v>196</v>
      </c>
      <c r="C1341">
        <v>74</v>
      </c>
      <c r="D1341">
        <v>286</v>
      </c>
      <c r="E1341">
        <v>265</v>
      </c>
      <c r="F1341">
        <v>60</v>
      </c>
      <c r="G1341">
        <v>46</v>
      </c>
      <c r="H1341">
        <v>11</v>
      </c>
      <c r="I1341">
        <v>2</v>
      </c>
      <c r="J1341">
        <v>1</v>
      </c>
      <c r="K1341">
        <v>22</v>
      </c>
      <c r="L1341">
        <v>22</v>
      </c>
      <c r="M1341">
        <v>13</v>
      </c>
      <c r="N1341">
        <v>0</v>
      </c>
      <c r="O1341">
        <v>57</v>
      </c>
      <c r="P1341">
        <v>3</v>
      </c>
      <c r="Q1341">
        <v>1</v>
      </c>
      <c r="R1341">
        <v>4</v>
      </c>
      <c r="S1341">
        <v>10</v>
      </c>
      <c r="T1341">
        <v>2</v>
      </c>
      <c r="U1341">
        <v>1</v>
      </c>
      <c r="V1341">
        <v>0.22641500000000001</v>
      </c>
      <c r="W1341">
        <v>4.5454500000000002E-2</v>
      </c>
      <c r="X1341">
        <v>0.19930100000000001</v>
      </c>
      <c r="Y1341">
        <v>0.22806999999999999</v>
      </c>
      <c r="Z1341">
        <v>0.26950400000000002</v>
      </c>
      <c r="AA1341">
        <v>0.29433999999999999</v>
      </c>
      <c r="AB1341">
        <v>0.25051299999999999</v>
      </c>
      <c r="AC1341">
        <v>0.56384299999999998</v>
      </c>
      <c r="AD1341">
        <v>6.7924499999999999E-2</v>
      </c>
      <c r="AE1341">
        <v>3.9597199999999999</v>
      </c>
      <c r="AF1341">
        <v>0.28365400000000002</v>
      </c>
      <c r="AH1341">
        <v>-0.49979600000000002</v>
      </c>
      <c r="AI1341">
        <v>18.7286</v>
      </c>
      <c r="AJ1341">
        <v>-16.1188</v>
      </c>
      <c r="AK1341">
        <v>59.321800000000003</v>
      </c>
      <c r="AL1341">
        <v>-0.49979600000000002</v>
      </c>
      <c r="AM1341">
        <v>-0.8</v>
      </c>
      <c r="AN1341">
        <v>-14.4397256672382</v>
      </c>
      <c r="AO1341">
        <v>0.25085240602493197</v>
      </c>
      <c r="AP1341">
        <v>-0.44623800000000002</v>
      </c>
    </row>
    <row r="1342" spans="1:42" x14ac:dyDescent="0.45">
      <c r="A1342" t="s">
        <v>1554</v>
      </c>
      <c r="C1342">
        <v>70</v>
      </c>
      <c r="D1342">
        <v>242</v>
      </c>
      <c r="E1342">
        <v>222</v>
      </c>
      <c r="F1342">
        <v>49</v>
      </c>
      <c r="G1342">
        <v>36</v>
      </c>
      <c r="H1342">
        <v>9</v>
      </c>
      <c r="I1342">
        <v>1</v>
      </c>
      <c r="J1342">
        <v>3</v>
      </c>
      <c r="K1342">
        <v>24</v>
      </c>
      <c r="L1342">
        <v>23</v>
      </c>
      <c r="M1342">
        <v>12</v>
      </c>
      <c r="N1342">
        <v>0</v>
      </c>
      <c r="O1342">
        <v>66</v>
      </c>
      <c r="P1342">
        <v>5</v>
      </c>
      <c r="Q1342">
        <v>1</v>
      </c>
      <c r="R1342">
        <v>2</v>
      </c>
      <c r="S1342">
        <v>4</v>
      </c>
      <c r="T1342">
        <v>5</v>
      </c>
      <c r="U1342">
        <v>4</v>
      </c>
      <c r="V1342">
        <v>0.220721</v>
      </c>
      <c r="W1342">
        <v>4.95868E-2</v>
      </c>
      <c r="X1342">
        <v>0.272727</v>
      </c>
      <c r="Y1342">
        <v>0.18181800000000001</v>
      </c>
      <c r="Z1342">
        <v>0.27500000000000002</v>
      </c>
      <c r="AA1342">
        <v>0.310811</v>
      </c>
      <c r="AB1342">
        <v>0.26052999999999998</v>
      </c>
      <c r="AC1342">
        <v>0.58581099999999997</v>
      </c>
      <c r="AD1342">
        <v>9.0090100000000006E-2</v>
      </c>
      <c r="AE1342">
        <v>4.8105700000000002</v>
      </c>
      <c r="AF1342">
        <v>0.29870099999999999</v>
      </c>
      <c r="AH1342">
        <v>-1.0966800000000001</v>
      </c>
      <c r="AI1342">
        <v>17.860499999999998</v>
      </c>
      <c r="AJ1342">
        <v>-11.6258</v>
      </c>
      <c r="AK1342">
        <v>60.6252</v>
      </c>
      <c r="AL1342">
        <v>-1.0966800000000001</v>
      </c>
      <c r="AM1342">
        <v>-1.1000000000000001</v>
      </c>
      <c r="AN1342">
        <v>-12.5140602588653</v>
      </c>
      <c r="AO1342">
        <v>-0.21081721782684301</v>
      </c>
      <c r="AP1342">
        <v>-0.44927400000000001</v>
      </c>
    </row>
    <row r="1343" spans="1:42" x14ac:dyDescent="0.45">
      <c r="A1343" t="s">
        <v>1555</v>
      </c>
      <c r="B1343" t="s">
        <v>56</v>
      </c>
      <c r="C1343">
        <v>99</v>
      </c>
      <c r="D1343">
        <v>382</v>
      </c>
      <c r="E1343">
        <v>357</v>
      </c>
      <c r="F1343">
        <v>78</v>
      </c>
      <c r="G1343">
        <v>45</v>
      </c>
      <c r="H1343">
        <v>19</v>
      </c>
      <c r="I1343">
        <v>2</v>
      </c>
      <c r="J1343">
        <v>12</v>
      </c>
      <c r="K1343">
        <v>43</v>
      </c>
      <c r="L1343">
        <v>41</v>
      </c>
      <c r="M1343">
        <v>21</v>
      </c>
      <c r="N1343">
        <v>0</v>
      </c>
      <c r="O1343">
        <v>114</v>
      </c>
      <c r="P1343">
        <v>2</v>
      </c>
      <c r="Q1343">
        <v>2</v>
      </c>
      <c r="R1343">
        <v>0</v>
      </c>
      <c r="S1343">
        <v>6</v>
      </c>
      <c r="T1343">
        <v>5</v>
      </c>
      <c r="U1343">
        <v>2</v>
      </c>
      <c r="V1343">
        <v>0.21848699999999999</v>
      </c>
      <c r="W1343">
        <v>5.4973800000000003E-2</v>
      </c>
      <c r="X1343">
        <v>0.298429</v>
      </c>
      <c r="Y1343">
        <v>0.18421100000000001</v>
      </c>
      <c r="Z1343">
        <v>0.26439800000000002</v>
      </c>
      <c r="AA1343">
        <v>0.38375399999999998</v>
      </c>
      <c r="AB1343">
        <v>0.27905400000000002</v>
      </c>
      <c r="AC1343">
        <v>0.64815100000000003</v>
      </c>
      <c r="AD1343">
        <v>0.165266</v>
      </c>
      <c r="AE1343">
        <v>5.0308299999999999</v>
      </c>
      <c r="AF1343">
        <v>0.28326200000000001</v>
      </c>
      <c r="AH1343">
        <v>-0.36810399999999999</v>
      </c>
      <c r="AI1343">
        <v>34.069699999999997</v>
      </c>
      <c r="AJ1343">
        <v>-12.4747</v>
      </c>
      <c r="AK1343">
        <v>70.282200000000003</v>
      </c>
      <c r="AL1343">
        <v>-0.36810399999999999</v>
      </c>
      <c r="AM1343">
        <v>3.5</v>
      </c>
      <c r="AN1343">
        <v>-13.970393687486601</v>
      </c>
      <c r="AO1343">
        <v>-3.5179305076599099</v>
      </c>
      <c r="AP1343">
        <v>-0.45011299999999999</v>
      </c>
    </row>
    <row r="1344" spans="1:42" x14ac:dyDescent="0.45">
      <c r="A1344" t="s">
        <v>1556</v>
      </c>
      <c r="C1344">
        <v>39</v>
      </c>
      <c r="D1344">
        <v>148</v>
      </c>
      <c r="E1344">
        <v>136</v>
      </c>
      <c r="F1344">
        <v>25</v>
      </c>
      <c r="G1344">
        <v>18</v>
      </c>
      <c r="H1344">
        <v>5</v>
      </c>
      <c r="I1344">
        <v>0</v>
      </c>
      <c r="J1344">
        <v>2</v>
      </c>
      <c r="K1344">
        <v>11</v>
      </c>
      <c r="L1344">
        <v>12</v>
      </c>
      <c r="M1344">
        <v>8</v>
      </c>
      <c r="N1344">
        <v>0</v>
      </c>
      <c r="O1344">
        <v>53</v>
      </c>
      <c r="P1344">
        <v>3</v>
      </c>
      <c r="Q1344">
        <v>1</v>
      </c>
      <c r="R1344">
        <v>0</v>
      </c>
      <c r="S1344">
        <v>3</v>
      </c>
      <c r="T1344">
        <v>0</v>
      </c>
      <c r="U1344">
        <v>1</v>
      </c>
      <c r="V1344">
        <v>0.18382399999999999</v>
      </c>
      <c r="W1344">
        <v>5.4054100000000001E-2</v>
      </c>
      <c r="X1344">
        <v>0.35810799999999998</v>
      </c>
      <c r="Y1344">
        <v>0.15094299999999999</v>
      </c>
      <c r="Z1344">
        <v>0.24324299999999999</v>
      </c>
      <c r="AA1344">
        <v>0.264706</v>
      </c>
      <c r="AB1344">
        <v>0.22877</v>
      </c>
      <c r="AC1344">
        <v>0.50794899999999998</v>
      </c>
      <c r="AD1344">
        <v>8.0882399999999993E-2</v>
      </c>
      <c r="AE1344">
        <v>1.8899300000000001</v>
      </c>
      <c r="AF1344">
        <v>0.28048800000000002</v>
      </c>
      <c r="AH1344">
        <v>-0.64552699999999996</v>
      </c>
      <c r="AI1344">
        <v>7.0191499999999998</v>
      </c>
      <c r="AJ1344">
        <v>-11.0138</v>
      </c>
      <c r="AK1344">
        <v>40.875399999999999</v>
      </c>
      <c r="AL1344">
        <v>-0.64552699999999996</v>
      </c>
      <c r="AM1344">
        <v>-0.8</v>
      </c>
      <c r="AN1344">
        <v>-11.486000776290799</v>
      </c>
      <c r="AO1344">
        <v>1.9189888834953299</v>
      </c>
      <c r="AP1344">
        <v>-0.45118200000000003</v>
      </c>
    </row>
    <row r="1345" spans="1:42" x14ac:dyDescent="0.45">
      <c r="A1345" t="s">
        <v>1557</v>
      </c>
      <c r="C1345">
        <v>103</v>
      </c>
      <c r="D1345">
        <v>422</v>
      </c>
      <c r="E1345">
        <v>363</v>
      </c>
      <c r="F1345">
        <v>72</v>
      </c>
      <c r="G1345">
        <v>47</v>
      </c>
      <c r="H1345">
        <v>15</v>
      </c>
      <c r="I1345">
        <v>0</v>
      </c>
      <c r="J1345">
        <v>10</v>
      </c>
      <c r="K1345">
        <v>39</v>
      </c>
      <c r="L1345">
        <v>48</v>
      </c>
      <c r="M1345">
        <v>45</v>
      </c>
      <c r="N1345">
        <v>1</v>
      </c>
      <c r="O1345">
        <v>140</v>
      </c>
      <c r="P1345">
        <v>12</v>
      </c>
      <c r="Q1345">
        <v>2</v>
      </c>
      <c r="R1345">
        <v>0</v>
      </c>
      <c r="S1345">
        <v>7</v>
      </c>
      <c r="T1345">
        <v>1</v>
      </c>
      <c r="U1345">
        <v>1</v>
      </c>
      <c r="V1345">
        <v>0.198347</v>
      </c>
      <c r="W1345">
        <v>0.10663499999999999</v>
      </c>
      <c r="X1345">
        <v>0.33175399999999999</v>
      </c>
      <c r="Y1345">
        <v>0.32142900000000002</v>
      </c>
      <c r="Z1345">
        <v>0.30568699999999999</v>
      </c>
      <c r="AA1345">
        <v>0.32231399999999999</v>
      </c>
      <c r="AB1345">
        <v>0.28386800000000001</v>
      </c>
      <c r="AC1345">
        <v>0.62800100000000003</v>
      </c>
      <c r="AD1345">
        <v>0.12396699999999999</v>
      </c>
      <c r="AE1345">
        <v>1.8415299999999999</v>
      </c>
      <c r="AF1345">
        <v>0.28837200000000002</v>
      </c>
      <c r="AH1345">
        <v>-1.0157099999999999</v>
      </c>
      <c r="AI1345">
        <v>39.3245</v>
      </c>
      <c r="AJ1345">
        <v>-12.0937</v>
      </c>
      <c r="AK1345">
        <v>75.8827</v>
      </c>
      <c r="AL1345">
        <v>-1.0157099999999999</v>
      </c>
      <c r="AM1345">
        <v>2.1</v>
      </c>
      <c r="AN1345">
        <v>-13.2104957103729</v>
      </c>
      <c r="AO1345">
        <v>-5.6527924537658603</v>
      </c>
      <c r="AP1345">
        <v>-0.45174700000000001</v>
      </c>
    </row>
    <row r="1346" spans="1:42" x14ac:dyDescent="0.45">
      <c r="A1346" t="s">
        <v>1558</v>
      </c>
      <c r="C1346">
        <v>66</v>
      </c>
      <c r="D1346">
        <v>242</v>
      </c>
      <c r="E1346">
        <v>229</v>
      </c>
      <c r="F1346">
        <v>54</v>
      </c>
      <c r="G1346">
        <v>39</v>
      </c>
      <c r="H1346">
        <v>10</v>
      </c>
      <c r="I1346">
        <v>1</v>
      </c>
      <c r="J1346">
        <v>4</v>
      </c>
      <c r="K1346">
        <v>23</v>
      </c>
      <c r="L1346">
        <v>25</v>
      </c>
      <c r="M1346">
        <v>9</v>
      </c>
      <c r="N1346">
        <v>0</v>
      </c>
      <c r="O1346">
        <v>66</v>
      </c>
      <c r="P1346">
        <v>3</v>
      </c>
      <c r="Q1346">
        <v>1</v>
      </c>
      <c r="R1346">
        <v>0</v>
      </c>
      <c r="S1346">
        <v>4</v>
      </c>
      <c r="T1346">
        <v>5</v>
      </c>
      <c r="U1346">
        <v>3</v>
      </c>
      <c r="V1346">
        <v>0.23580799999999999</v>
      </c>
      <c r="W1346">
        <v>3.7190099999999997E-2</v>
      </c>
      <c r="X1346">
        <v>0.272727</v>
      </c>
      <c r="Y1346">
        <v>0.13636400000000001</v>
      </c>
      <c r="Z1346">
        <v>0.272727</v>
      </c>
      <c r="AA1346">
        <v>0.340611</v>
      </c>
      <c r="AB1346">
        <v>0.26811099999999999</v>
      </c>
      <c r="AC1346">
        <v>0.61333899999999997</v>
      </c>
      <c r="AD1346">
        <v>0.10480299999999999</v>
      </c>
      <c r="AE1346">
        <v>4.7145400000000004</v>
      </c>
      <c r="AF1346">
        <v>0.3125</v>
      </c>
      <c r="AH1346">
        <v>-0.65919499999999998</v>
      </c>
      <c r="AI1346">
        <v>19.3842</v>
      </c>
      <c r="AJ1346">
        <v>-10.1021</v>
      </c>
      <c r="AK1346">
        <v>63.476399999999998</v>
      </c>
      <c r="AL1346">
        <v>-0.65919499999999998</v>
      </c>
      <c r="AM1346">
        <v>1.5</v>
      </c>
      <c r="AN1346">
        <v>-11.6090359687805</v>
      </c>
      <c r="AO1346">
        <v>-1.1675484180450399</v>
      </c>
      <c r="AP1346">
        <v>-0.451876</v>
      </c>
    </row>
    <row r="1347" spans="1:42" x14ac:dyDescent="0.45">
      <c r="A1347" t="s">
        <v>1559</v>
      </c>
      <c r="B1347" t="s">
        <v>141</v>
      </c>
      <c r="C1347">
        <v>80</v>
      </c>
      <c r="D1347">
        <v>296</v>
      </c>
      <c r="E1347">
        <v>268</v>
      </c>
      <c r="F1347">
        <v>61</v>
      </c>
      <c r="G1347">
        <v>45</v>
      </c>
      <c r="H1347">
        <v>8</v>
      </c>
      <c r="I1347">
        <v>1</v>
      </c>
      <c r="J1347">
        <v>7</v>
      </c>
      <c r="K1347">
        <v>36</v>
      </c>
      <c r="L1347">
        <v>30</v>
      </c>
      <c r="M1347">
        <v>16</v>
      </c>
      <c r="N1347">
        <v>0</v>
      </c>
      <c r="O1347">
        <v>72</v>
      </c>
      <c r="P1347">
        <v>4</v>
      </c>
      <c r="Q1347">
        <v>2</v>
      </c>
      <c r="R1347">
        <v>6</v>
      </c>
      <c r="S1347">
        <v>7</v>
      </c>
      <c r="T1347">
        <v>4</v>
      </c>
      <c r="U1347">
        <v>3</v>
      </c>
      <c r="V1347">
        <v>0.22761200000000001</v>
      </c>
      <c r="W1347">
        <v>5.4054100000000001E-2</v>
      </c>
      <c r="X1347">
        <v>0.24324299999999999</v>
      </c>
      <c r="Y1347">
        <v>0.222222</v>
      </c>
      <c r="Z1347">
        <v>0.27931</v>
      </c>
      <c r="AA1347">
        <v>0.34328399999999998</v>
      </c>
      <c r="AB1347">
        <v>0.273449</v>
      </c>
      <c r="AC1347">
        <v>0.62259399999999998</v>
      </c>
      <c r="AD1347">
        <v>0.115672</v>
      </c>
      <c r="AE1347">
        <v>4.5452899999999996</v>
      </c>
      <c r="AF1347">
        <v>0.282723</v>
      </c>
      <c r="AH1347">
        <v>-0.96706700000000001</v>
      </c>
      <c r="AI1347">
        <v>25.021799999999999</v>
      </c>
      <c r="AJ1347">
        <v>-11.044</v>
      </c>
      <c r="AK1347">
        <v>70.786000000000001</v>
      </c>
      <c r="AL1347">
        <v>-0.96706700000000001</v>
      </c>
      <c r="AM1347">
        <v>0.3</v>
      </c>
      <c r="AN1347">
        <v>-11.679828107357</v>
      </c>
      <c r="AO1347">
        <v>-2.9627866148948598</v>
      </c>
      <c r="AP1347">
        <v>-0.45449200000000001</v>
      </c>
    </row>
    <row r="1348" spans="1:42" x14ac:dyDescent="0.45">
      <c r="A1348" t="s">
        <v>1560</v>
      </c>
      <c r="B1348" t="s">
        <v>56</v>
      </c>
      <c r="C1348">
        <v>92</v>
      </c>
      <c r="D1348">
        <v>377</v>
      </c>
      <c r="E1348">
        <v>343</v>
      </c>
      <c r="F1348">
        <v>77</v>
      </c>
      <c r="G1348">
        <v>60</v>
      </c>
      <c r="H1348">
        <v>13</v>
      </c>
      <c r="I1348">
        <v>1</v>
      </c>
      <c r="J1348">
        <v>3</v>
      </c>
      <c r="K1348">
        <v>42</v>
      </c>
      <c r="L1348">
        <v>27</v>
      </c>
      <c r="M1348">
        <v>24</v>
      </c>
      <c r="N1348">
        <v>0</v>
      </c>
      <c r="O1348">
        <v>83</v>
      </c>
      <c r="P1348">
        <v>3</v>
      </c>
      <c r="Q1348">
        <v>2</v>
      </c>
      <c r="R1348">
        <v>5</v>
      </c>
      <c r="S1348">
        <v>10</v>
      </c>
      <c r="T1348">
        <v>10</v>
      </c>
      <c r="U1348">
        <v>5</v>
      </c>
      <c r="V1348">
        <v>0.22449</v>
      </c>
      <c r="W1348">
        <v>6.3660499999999995E-2</v>
      </c>
      <c r="X1348">
        <v>0.22015899999999999</v>
      </c>
      <c r="Y1348">
        <v>0.289157</v>
      </c>
      <c r="Z1348">
        <v>0.27956999999999999</v>
      </c>
      <c r="AA1348">
        <v>0.29446099999999997</v>
      </c>
      <c r="AB1348">
        <v>0.25694099999999997</v>
      </c>
      <c r="AC1348">
        <v>0.57403099999999996</v>
      </c>
      <c r="AD1348">
        <v>6.99708E-2</v>
      </c>
      <c r="AE1348">
        <v>4.9348599999999996</v>
      </c>
      <c r="AF1348">
        <v>0.28571400000000002</v>
      </c>
      <c r="AH1348">
        <v>-0.78073599999999999</v>
      </c>
      <c r="AI1348">
        <v>26.700199999999999</v>
      </c>
      <c r="AJ1348">
        <v>-19.234999999999999</v>
      </c>
      <c r="AK1348">
        <v>54.955300000000001</v>
      </c>
      <c r="AL1348">
        <v>-0.78073599999999999</v>
      </c>
      <c r="AM1348">
        <v>-3.2</v>
      </c>
      <c r="AN1348">
        <v>-21.128550529479899</v>
      </c>
      <c r="AO1348">
        <v>3.7260730266571001</v>
      </c>
      <c r="AP1348">
        <v>-0.45848699999999998</v>
      </c>
    </row>
    <row r="1349" spans="1:42" x14ac:dyDescent="0.45">
      <c r="A1349" t="s">
        <v>1561</v>
      </c>
      <c r="B1349" t="s">
        <v>40</v>
      </c>
      <c r="C1349">
        <v>110</v>
      </c>
      <c r="D1349">
        <v>468</v>
      </c>
      <c r="E1349">
        <v>415</v>
      </c>
      <c r="F1349">
        <v>87</v>
      </c>
      <c r="G1349">
        <v>60</v>
      </c>
      <c r="H1349">
        <v>18</v>
      </c>
      <c r="I1349">
        <v>3</v>
      </c>
      <c r="J1349">
        <v>6</v>
      </c>
      <c r="K1349">
        <v>47</v>
      </c>
      <c r="L1349">
        <v>43</v>
      </c>
      <c r="M1349">
        <v>43</v>
      </c>
      <c r="N1349">
        <v>0</v>
      </c>
      <c r="O1349">
        <v>124</v>
      </c>
      <c r="P1349">
        <v>6</v>
      </c>
      <c r="Q1349">
        <v>3</v>
      </c>
      <c r="R1349">
        <v>1</v>
      </c>
      <c r="S1349">
        <v>8</v>
      </c>
      <c r="T1349">
        <v>13</v>
      </c>
      <c r="U1349">
        <v>4</v>
      </c>
      <c r="V1349">
        <v>0.20963899999999999</v>
      </c>
      <c r="W1349">
        <v>9.1880299999999998E-2</v>
      </c>
      <c r="X1349">
        <v>0.264957</v>
      </c>
      <c r="Y1349">
        <v>0.34677400000000003</v>
      </c>
      <c r="Z1349">
        <v>0.29122100000000001</v>
      </c>
      <c r="AA1349">
        <v>0.31084299999999998</v>
      </c>
      <c r="AB1349">
        <v>0.27055899999999999</v>
      </c>
      <c r="AC1349">
        <v>0.60206400000000004</v>
      </c>
      <c r="AD1349">
        <v>0.101205</v>
      </c>
      <c r="AE1349">
        <v>5.8074300000000001</v>
      </c>
      <c r="AF1349">
        <v>0.28125</v>
      </c>
      <c r="AH1349">
        <v>7.1829400000000002E-2</v>
      </c>
      <c r="AI1349">
        <v>38.438099999999999</v>
      </c>
      <c r="AJ1349">
        <v>-18.584900000000001</v>
      </c>
      <c r="AK1349">
        <v>71.069299999999998</v>
      </c>
      <c r="AL1349">
        <v>7.1829400000000002E-2</v>
      </c>
      <c r="AM1349">
        <v>-5.6</v>
      </c>
      <c r="AN1349">
        <v>-16.701665326952899</v>
      </c>
      <c r="AO1349">
        <v>-3.8804231882095301</v>
      </c>
      <c r="AP1349">
        <v>-0.46240799999999999</v>
      </c>
    </row>
    <row r="1350" spans="1:42" x14ac:dyDescent="0.45">
      <c r="A1350" t="s">
        <v>1562</v>
      </c>
      <c r="C1350">
        <v>55</v>
      </c>
      <c r="D1350">
        <v>198</v>
      </c>
      <c r="E1350">
        <v>183</v>
      </c>
      <c r="F1350">
        <v>36</v>
      </c>
      <c r="G1350">
        <v>25</v>
      </c>
      <c r="H1350">
        <v>7</v>
      </c>
      <c r="I1350">
        <v>1</v>
      </c>
      <c r="J1350">
        <v>3</v>
      </c>
      <c r="K1350">
        <v>14</v>
      </c>
      <c r="L1350">
        <v>17</v>
      </c>
      <c r="M1350">
        <v>11</v>
      </c>
      <c r="N1350">
        <v>0</v>
      </c>
      <c r="O1350">
        <v>63</v>
      </c>
      <c r="P1350">
        <v>2</v>
      </c>
      <c r="Q1350">
        <v>2</v>
      </c>
      <c r="R1350">
        <v>0</v>
      </c>
      <c r="S1350">
        <v>5</v>
      </c>
      <c r="T1350">
        <v>0</v>
      </c>
      <c r="U1350">
        <v>1</v>
      </c>
      <c r="V1350">
        <v>0.19672100000000001</v>
      </c>
      <c r="W1350">
        <v>5.5555599999999997E-2</v>
      </c>
      <c r="X1350">
        <v>0.31818200000000002</v>
      </c>
      <c r="Y1350">
        <v>0.17460300000000001</v>
      </c>
      <c r="Z1350">
        <v>0.247475</v>
      </c>
      <c r="AA1350">
        <v>0.29508200000000001</v>
      </c>
      <c r="AB1350">
        <v>0.23968600000000001</v>
      </c>
      <c r="AC1350">
        <v>0.54255699999999996</v>
      </c>
      <c r="AD1350">
        <v>9.8360699999999995E-2</v>
      </c>
      <c r="AE1350">
        <v>2.78274</v>
      </c>
      <c r="AF1350">
        <v>0.27731099999999997</v>
      </c>
      <c r="AH1350">
        <v>-0.71487299999999998</v>
      </c>
      <c r="AI1350">
        <v>11.185600000000001</v>
      </c>
      <c r="AJ1350">
        <v>-12.9396</v>
      </c>
      <c r="AK1350">
        <v>45.287500000000001</v>
      </c>
      <c r="AL1350">
        <v>-0.71487299999999998</v>
      </c>
      <c r="AM1350">
        <v>-0.9</v>
      </c>
      <c r="AN1350">
        <v>-14.1354278326034</v>
      </c>
      <c r="AO1350">
        <v>2.73756611347198</v>
      </c>
      <c r="AP1350">
        <v>-0.46388000000000001</v>
      </c>
    </row>
    <row r="1351" spans="1:42" x14ac:dyDescent="0.45">
      <c r="A1351" t="s">
        <v>1563</v>
      </c>
      <c r="B1351" t="s">
        <v>196</v>
      </c>
      <c r="C1351">
        <v>110</v>
      </c>
      <c r="D1351">
        <v>463</v>
      </c>
      <c r="E1351">
        <v>421</v>
      </c>
      <c r="F1351">
        <v>86</v>
      </c>
      <c r="G1351">
        <v>60</v>
      </c>
      <c r="H1351">
        <v>18</v>
      </c>
      <c r="I1351">
        <v>1</v>
      </c>
      <c r="J1351">
        <v>7</v>
      </c>
      <c r="K1351">
        <v>43</v>
      </c>
      <c r="L1351">
        <v>41</v>
      </c>
      <c r="M1351">
        <v>37</v>
      </c>
      <c r="N1351">
        <v>0</v>
      </c>
      <c r="O1351">
        <v>145</v>
      </c>
      <c r="P1351">
        <v>2</v>
      </c>
      <c r="Q1351">
        <v>2</v>
      </c>
      <c r="R1351">
        <v>1</v>
      </c>
      <c r="S1351">
        <v>9</v>
      </c>
      <c r="T1351">
        <v>3</v>
      </c>
      <c r="U1351">
        <v>2</v>
      </c>
      <c r="V1351">
        <v>0.20427600000000001</v>
      </c>
      <c r="W1351">
        <v>7.9913600000000001E-2</v>
      </c>
      <c r="X1351">
        <v>0.31317499999999998</v>
      </c>
      <c r="Y1351">
        <v>0.25517200000000001</v>
      </c>
      <c r="Z1351">
        <v>0.270563</v>
      </c>
      <c r="AA1351">
        <v>0.30166300000000001</v>
      </c>
      <c r="AB1351">
        <v>0.25570999999999999</v>
      </c>
      <c r="AC1351">
        <v>0.57222499999999998</v>
      </c>
      <c r="AD1351">
        <v>9.7387199999999993E-2</v>
      </c>
      <c r="AE1351">
        <v>3.1803900000000001</v>
      </c>
      <c r="AF1351">
        <v>0.29151300000000002</v>
      </c>
      <c r="AH1351">
        <v>-1.0069600000000001</v>
      </c>
      <c r="AI1351">
        <v>32.317700000000002</v>
      </c>
      <c r="AJ1351">
        <v>-24.0962</v>
      </c>
      <c r="AK1351">
        <v>62.9238</v>
      </c>
      <c r="AL1351">
        <v>-1.0069600000000001</v>
      </c>
      <c r="AM1351">
        <v>9.6999999999999993</v>
      </c>
      <c r="AN1351">
        <v>-21.575778603553701</v>
      </c>
      <c r="AO1351">
        <v>1.1939735412597601</v>
      </c>
      <c r="AP1351">
        <v>-0.46430900000000003</v>
      </c>
    </row>
    <row r="1352" spans="1:42" x14ac:dyDescent="0.45">
      <c r="A1352" t="s">
        <v>1564</v>
      </c>
      <c r="C1352">
        <v>84</v>
      </c>
      <c r="D1352">
        <v>337</v>
      </c>
      <c r="E1352">
        <v>309</v>
      </c>
      <c r="F1352">
        <v>55</v>
      </c>
      <c r="G1352">
        <v>35</v>
      </c>
      <c r="H1352">
        <v>11</v>
      </c>
      <c r="I1352">
        <v>1</v>
      </c>
      <c r="J1352">
        <v>8</v>
      </c>
      <c r="K1352">
        <v>34</v>
      </c>
      <c r="L1352">
        <v>32</v>
      </c>
      <c r="M1352">
        <v>24</v>
      </c>
      <c r="N1352">
        <v>0</v>
      </c>
      <c r="O1352">
        <v>144</v>
      </c>
      <c r="P1352">
        <v>2</v>
      </c>
      <c r="Q1352">
        <v>2</v>
      </c>
      <c r="R1352">
        <v>0</v>
      </c>
      <c r="S1352">
        <v>5</v>
      </c>
      <c r="T1352">
        <v>2</v>
      </c>
      <c r="U1352">
        <v>1</v>
      </c>
      <c r="V1352">
        <v>0.17799400000000001</v>
      </c>
      <c r="W1352">
        <v>7.1216600000000005E-2</v>
      </c>
      <c r="X1352">
        <v>0.42730000000000001</v>
      </c>
      <c r="Y1352">
        <v>0.16666700000000001</v>
      </c>
      <c r="Z1352">
        <v>0.24035599999999999</v>
      </c>
      <c r="AA1352">
        <v>0.29773500000000003</v>
      </c>
      <c r="AB1352">
        <v>0.23835500000000001</v>
      </c>
      <c r="AC1352">
        <v>0.53809099999999999</v>
      </c>
      <c r="AD1352">
        <v>0.119741</v>
      </c>
      <c r="AE1352">
        <v>4.1271599999999999</v>
      </c>
      <c r="AF1352">
        <v>0.295597</v>
      </c>
      <c r="AH1352">
        <v>-0.492091</v>
      </c>
      <c r="AI1352">
        <v>18.665400000000002</v>
      </c>
      <c r="AJ1352">
        <v>-22.396100000000001</v>
      </c>
      <c r="AK1352">
        <v>50.537300000000002</v>
      </c>
      <c r="AL1352">
        <v>-0.492091</v>
      </c>
      <c r="AM1352">
        <v>0.6</v>
      </c>
      <c r="AN1352">
        <v>-20.464947104454001</v>
      </c>
      <c r="AO1352">
        <v>4.3147267103195102</v>
      </c>
      <c r="AP1352">
        <v>-0.46909000000000001</v>
      </c>
    </row>
    <row r="1353" spans="1:42" x14ac:dyDescent="0.45">
      <c r="A1353" t="s">
        <v>1565</v>
      </c>
      <c r="B1353" t="s">
        <v>74</v>
      </c>
      <c r="C1353">
        <v>113</v>
      </c>
      <c r="D1353">
        <v>419</v>
      </c>
      <c r="E1353">
        <v>393</v>
      </c>
      <c r="F1353">
        <v>90</v>
      </c>
      <c r="G1353">
        <v>70</v>
      </c>
      <c r="H1353">
        <v>16</v>
      </c>
      <c r="I1353">
        <v>1</v>
      </c>
      <c r="J1353">
        <v>3</v>
      </c>
      <c r="K1353">
        <v>33</v>
      </c>
      <c r="L1353">
        <v>40</v>
      </c>
      <c r="M1353">
        <v>20</v>
      </c>
      <c r="N1353">
        <v>0</v>
      </c>
      <c r="O1353">
        <v>104</v>
      </c>
      <c r="P1353">
        <v>2</v>
      </c>
      <c r="Q1353">
        <v>2</v>
      </c>
      <c r="R1353">
        <v>2</v>
      </c>
      <c r="S1353">
        <v>11</v>
      </c>
      <c r="T1353">
        <v>3</v>
      </c>
      <c r="U1353">
        <v>3</v>
      </c>
      <c r="V1353">
        <v>0.22900799999999999</v>
      </c>
      <c r="W1353">
        <v>4.7732700000000003E-2</v>
      </c>
      <c r="X1353">
        <v>0.24820999999999999</v>
      </c>
      <c r="Y1353">
        <v>0.19230800000000001</v>
      </c>
      <c r="Z1353">
        <v>0.26858500000000002</v>
      </c>
      <c r="AA1353">
        <v>0.29770999999999997</v>
      </c>
      <c r="AB1353">
        <v>0.25090899999999999</v>
      </c>
      <c r="AC1353">
        <v>0.56629499999999999</v>
      </c>
      <c r="AD1353">
        <v>6.8702299999999994E-2</v>
      </c>
      <c r="AE1353">
        <v>2.8891399999999998</v>
      </c>
      <c r="AF1353">
        <v>0.30208299999999999</v>
      </c>
      <c r="AH1353">
        <v>-1.3751100000000001</v>
      </c>
      <c r="AI1353">
        <v>27.575800000000001</v>
      </c>
      <c r="AJ1353">
        <v>-23.476900000000001</v>
      </c>
      <c r="AK1353">
        <v>48.228700000000003</v>
      </c>
      <c r="AL1353">
        <v>-1.3751100000000001</v>
      </c>
      <c r="AM1353">
        <v>4.5999999999999996</v>
      </c>
      <c r="AN1353">
        <v>-28.2484403848648</v>
      </c>
      <c r="AO1353">
        <v>9.2186064720153809</v>
      </c>
      <c r="AP1353">
        <v>-0.47409400000000002</v>
      </c>
    </row>
    <row r="1354" spans="1:42" x14ac:dyDescent="0.45">
      <c r="A1354" t="s">
        <v>1566</v>
      </c>
      <c r="C1354">
        <v>89</v>
      </c>
      <c r="D1354">
        <v>356</v>
      </c>
      <c r="E1354">
        <v>328</v>
      </c>
      <c r="F1354">
        <v>68</v>
      </c>
      <c r="G1354">
        <v>53</v>
      </c>
      <c r="H1354">
        <v>9</v>
      </c>
      <c r="I1354">
        <v>2</v>
      </c>
      <c r="J1354">
        <v>4</v>
      </c>
      <c r="K1354">
        <v>40</v>
      </c>
      <c r="L1354">
        <v>31</v>
      </c>
      <c r="M1354">
        <v>22</v>
      </c>
      <c r="N1354">
        <v>0</v>
      </c>
      <c r="O1354">
        <v>114</v>
      </c>
      <c r="P1354">
        <v>5</v>
      </c>
      <c r="Q1354">
        <v>1</v>
      </c>
      <c r="R1354">
        <v>0</v>
      </c>
      <c r="S1354">
        <v>10</v>
      </c>
      <c r="T1354">
        <v>14</v>
      </c>
      <c r="U1354">
        <v>3</v>
      </c>
      <c r="V1354">
        <v>0.207317</v>
      </c>
      <c r="W1354">
        <v>6.17978E-2</v>
      </c>
      <c r="X1354">
        <v>0.32022499999999998</v>
      </c>
      <c r="Y1354">
        <v>0.19298199999999999</v>
      </c>
      <c r="Z1354">
        <v>0.26685399999999998</v>
      </c>
      <c r="AA1354">
        <v>0.28353699999999998</v>
      </c>
      <c r="AB1354">
        <v>0.247366</v>
      </c>
      <c r="AC1354">
        <v>0.55039099999999996</v>
      </c>
      <c r="AD1354">
        <v>7.6219499999999996E-2</v>
      </c>
      <c r="AE1354">
        <v>6.6715299999999997</v>
      </c>
      <c r="AF1354">
        <v>0.30331799999999998</v>
      </c>
      <c r="AH1354">
        <v>0.91735599999999995</v>
      </c>
      <c r="AI1354">
        <v>22.382100000000001</v>
      </c>
      <c r="AJ1354">
        <v>-20.994399999999999</v>
      </c>
      <c r="AK1354">
        <v>54.563600000000001</v>
      </c>
      <c r="AL1354">
        <v>0.91735599999999995</v>
      </c>
      <c r="AM1354">
        <v>0.3</v>
      </c>
      <c r="AN1354">
        <v>-18.464094638824399</v>
      </c>
      <c r="AO1354">
        <v>1.6080541014671299</v>
      </c>
      <c r="AP1354">
        <v>-0.47512199999999999</v>
      </c>
    </row>
    <row r="1355" spans="1:42" x14ac:dyDescent="0.45">
      <c r="A1355" t="s">
        <v>1567</v>
      </c>
      <c r="C1355">
        <v>108</v>
      </c>
      <c r="D1355">
        <v>434</v>
      </c>
      <c r="E1355">
        <v>397</v>
      </c>
      <c r="F1355">
        <v>86</v>
      </c>
      <c r="G1355">
        <v>67</v>
      </c>
      <c r="H1355">
        <v>15</v>
      </c>
      <c r="I1355">
        <v>0</v>
      </c>
      <c r="J1355">
        <v>4</v>
      </c>
      <c r="K1355">
        <v>43</v>
      </c>
      <c r="L1355">
        <v>37</v>
      </c>
      <c r="M1355">
        <v>30</v>
      </c>
      <c r="N1355">
        <v>0</v>
      </c>
      <c r="O1355">
        <v>98</v>
      </c>
      <c r="P1355">
        <v>6</v>
      </c>
      <c r="Q1355">
        <v>1</v>
      </c>
      <c r="R1355">
        <v>0</v>
      </c>
      <c r="S1355">
        <v>12</v>
      </c>
      <c r="T1355">
        <v>3</v>
      </c>
      <c r="U1355">
        <v>2</v>
      </c>
      <c r="V1355">
        <v>0.21662500000000001</v>
      </c>
      <c r="W1355">
        <v>6.9124400000000003E-2</v>
      </c>
      <c r="X1355">
        <v>0.22580600000000001</v>
      </c>
      <c r="Y1355">
        <v>0.30612200000000001</v>
      </c>
      <c r="Z1355">
        <v>0.28110600000000002</v>
      </c>
      <c r="AA1355">
        <v>0.28463500000000003</v>
      </c>
      <c r="AB1355">
        <v>0.25584299999999999</v>
      </c>
      <c r="AC1355">
        <v>0.56574100000000005</v>
      </c>
      <c r="AD1355">
        <v>6.8010100000000004E-2</v>
      </c>
      <c r="AE1355">
        <v>2.93092</v>
      </c>
      <c r="AF1355">
        <v>0.27702700000000002</v>
      </c>
      <c r="AH1355">
        <v>-1.0377799999999999</v>
      </c>
      <c r="AI1355">
        <v>30.3415</v>
      </c>
      <c r="AJ1355">
        <v>-22.538900000000002</v>
      </c>
      <c r="AK1355">
        <v>57.376600000000003</v>
      </c>
      <c r="AL1355">
        <v>-1.0377799999999999</v>
      </c>
      <c r="AM1355">
        <v>-1.1000000000000001</v>
      </c>
      <c r="AN1355">
        <v>-23.202920198440498</v>
      </c>
      <c r="AO1355">
        <v>3.6839507818222001</v>
      </c>
      <c r="AP1355">
        <v>-0.47648800000000002</v>
      </c>
    </row>
    <row r="1356" spans="1:42" x14ac:dyDescent="0.45">
      <c r="A1356" t="s">
        <v>1568</v>
      </c>
      <c r="B1356" t="s">
        <v>196</v>
      </c>
      <c r="C1356">
        <v>96</v>
      </c>
      <c r="D1356">
        <v>393</v>
      </c>
      <c r="E1356">
        <v>355</v>
      </c>
      <c r="F1356">
        <v>66</v>
      </c>
      <c r="G1356">
        <v>42</v>
      </c>
      <c r="H1356">
        <v>14</v>
      </c>
      <c r="I1356">
        <v>0</v>
      </c>
      <c r="J1356">
        <v>10</v>
      </c>
      <c r="K1356">
        <v>38</v>
      </c>
      <c r="L1356">
        <v>41</v>
      </c>
      <c r="M1356">
        <v>32</v>
      </c>
      <c r="N1356">
        <v>0</v>
      </c>
      <c r="O1356">
        <v>154</v>
      </c>
      <c r="P1356">
        <v>5</v>
      </c>
      <c r="Q1356">
        <v>1</v>
      </c>
      <c r="R1356">
        <v>0</v>
      </c>
      <c r="S1356">
        <v>7</v>
      </c>
      <c r="T1356">
        <v>1</v>
      </c>
      <c r="U1356">
        <v>1</v>
      </c>
      <c r="V1356">
        <v>0.185915</v>
      </c>
      <c r="W1356">
        <v>8.1424899999999995E-2</v>
      </c>
      <c r="X1356">
        <v>0.39185799999999998</v>
      </c>
      <c r="Y1356">
        <v>0.207792</v>
      </c>
      <c r="Z1356">
        <v>0.26208700000000001</v>
      </c>
      <c r="AA1356">
        <v>0.309859</v>
      </c>
      <c r="AB1356">
        <v>0.255519</v>
      </c>
      <c r="AC1356">
        <v>0.57194599999999995</v>
      </c>
      <c r="AD1356">
        <v>0.123944</v>
      </c>
      <c r="AE1356">
        <v>2.2021000000000002</v>
      </c>
      <c r="AF1356">
        <v>0.29166700000000001</v>
      </c>
      <c r="AH1356">
        <v>-0.83078300000000005</v>
      </c>
      <c r="AI1356">
        <v>27.369499999999999</v>
      </c>
      <c r="AJ1356">
        <v>-20.5153</v>
      </c>
      <c r="AK1356">
        <v>62.791800000000002</v>
      </c>
      <c r="AL1356">
        <v>-0.83078300000000005</v>
      </c>
      <c r="AM1356">
        <v>-7</v>
      </c>
      <c r="AN1356">
        <v>-18.351975381374299</v>
      </c>
      <c r="AO1356">
        <v>0.22001743316650299</v>
      </c>
      <c r="AP1356">
        <v>-0.47704000000000002</v>
      </c>
    </row>
    <row r="1357" spans="1:42" x14ac:dyDescent="0.45">
      <c r="A1357" t="s">
        <v>1569</v>
      </c>
      <c r="B1357" t="s">
        <v>23</v>
      </c>
      <c r="C1357">
        <v>119</v>
      </c>
      <c r="D1357">
        <v>506</v>
      </c>
      <c r="E1357">
        <v>453</v>
      </c>
      <c r="F1357">
        <v>104</v>
      </c>
      <c r="G1357">
        <v>71</v>
      </c>
      <c r="H1357">
        <v>20</v>
      </c>
      <c r="I1357">
        <v>1</v>
      </c>
      <c r="J1357">
        <v>12</v>
      </c>
      <c r="K1357">
        <v>48</v>
      </c>
      <c r="L1357">
        <v>53</v>
      </c>
      <c r="M1357">
        <v>48</v>
      </c>
      <c r="N1357">
        <v>0</v>
      </c>
      <c r="O1357">
        <v>139</v>
      </c>
      <c r="P1357">
        <v>1</v>
      </c>
      <c r="Q1357">
        <v>4</v>
      </c>
      <c r="R1357">
        <v>0</v>
      </c>
      <c r="S1357">
        <v>14</v>
      </c>
      <c r="T1357">
        <v>4</v>
      </c>
      <c r="U1357">
        <v>2</v>
      </c>
      <c r="V1357">
        <v>0.22958100000000001</v>
      </c>
      <c r="W1357">
        <v>9.4861699999999993E-2</v>
      </c>
      <c r="X1357">
        <v>0.274704</v>
      </c>
      <c r="Y1357">
        <v>0.34532400000000002</v>
      </c>
      <c r="Z1357">
        <v>0.30237199999999997</v>
      </c>
      <c r="AA1357">
        <v>0.35761599999999999</v>
      </c>
      <c r="AB1357">
        <v>0.291072</v>
      </c>
      <c r="AC1357">
        <v>0.65998699999999999</v>
      </c>
      <c r="AD1357">
        <v>0.12803500000000001</v>
      </c>
      <c r="AE1357">
        <v>3.0270199999999998</v>
      </c>
      <c r="AF1357">
        <v>0.30065399999999998</v>
      </c>
      <c r="AH1357">
        <v>-0.96877100000000005</v>
      </c>
      <c r="AI1357">
        <v>50.1798</v>
      </c>
      <c r="AJ1357">
        <v>-11.4733</v>
      </c>
      <c r="AK1357">
        <v>78.851799999999997</v>
      </c>
      <c r="AL1357">
        <v>-0.96877100000000005</v>
      </c>
      <c r="AM1357">
        <v>-9.6999999999999993</v>
      </c>
      <c r="AN1357">
        <v>-14.2256860136985</v>
      </c>
      <c r="AO1357">
        <v>-7.8407993316650302</v>
      </c>
      <c r="AP1357">
        <v>-0.48132599999999998</v>
      </c>
    </row>
    <row r="1358" spans="1:42" x14ac:dyDescent="0.45">
      <c r="A1358" t="s">
        <v>1570</v>
      </c>
      <c r="B1358" t="s">
        <v>67</v>
      </c>
      <c r="C1358">
        <v>104</v>
      </c>
      <c r="D1358">
        <v>435</v>
      </c>
      <c r="E1358">
        <v>395</v>
      </c>
      <c r="F1358">
        <v>89</v>
      </c>
      <c r="G1358">
        <v>61</v>
      </c>
      <c r="H1358">
        <v>16</v>
      </c>
      <c r="I1358">
        <v>0</v>
      </c>
      <c r="J1358">
        <v>12</v>
      </c>
      <c r="K1358">
        <v>42</v>
      </c>
      <c r="L1358">
        <v>49</v>
      </c>
      <c r="M1358">
        <v>35</v>
      </c>
      <c r="N1358">
        <v>1</v>
      </c>
      <c r="O1358">
        <v>113</v>
      </c>
      <c r="P1358">
        <v>3</v>
      </c>
      <c r="Q1358">
        <v>2</v>
      </c>
      <c r="R1358">
        <v>0</v>
      </c>
      <c r="S1358">
        <v>9</v>
      </c>
      <c r="T1358">
        <v>2</v>
      </c>
      <c r="U1358">
        <v>1</v>
      </c>
      <c r="V1358">
        <v>0.22531599999999999</v>
      </c>
      <c r="W1358">
        <v>8.0459799999999998E-2</v>
      </c>
      <c r="X1358">
        <v>0.25977</v>
      </c>
      <c r="Y1358">
        <v>0.30973499999999998</v>
      </c>
      <c r="Z1358">
        <v>0.29195399999999999</v>
      </c>
      <c r="AA1358">
        <v>0.356962</v>
      </c>
      <c r="AB1358">
        <v>0.28484500000000001</v>
      </c>
      <c r="AC1358">
        <v>0.64891600000000005</v>
      </c>
      <c r="AD1358">
        <v>0.13164600000000001</v>
      </c>
      <c r="AE1358">
        <v>2.26559</v>
      </c>
      <c r="AF1358">
        <v>0.28308800000000001</v>
      </c>
      <c r="AH1358">
        <v>-0.77717999999999998</v>
      </c>
      <c r="AI1358">
        <v>40.889000000000003</v>
      </c>
      <c r="AJ1358">
        <v>-12.113200000000001</v>
      </c>
      <c r="AK1358">
        <v>79.772300000000001</v>
      </c>
      <c r="AL1358">
        <v>-0.77717999999999998</v>
      </c>
      <c r="AM1358">
        <v>-0.3</v>
      </c>
      <c r="AN1358">
        <v>-11.3203005194664</v>
      </c>
      <c r="AO1358">
        <v>-8.2916224598884494</v>
      </c>
      <c r="AP1358">
        <v>-0.48237000000000002</v>
      </c>
    </row>
    <row r="1359" spans="1:42" x14ac:dyDescent="0.45">
      <c r="A1359" t="s">
        <v>1571</v>
      </c>
      <c r="B1359" t="s">
        <v>215</v>
      </c>
      <c r="C1359">
        <v>71</v>
      </c>
      <c r="D1359">
        <v>249</v>
      </c>
      <c r="E1359">
        <v>220</v>
      </c>
      <c r="F1359">
        <v>39</v>
      </c>
      <c r="G1359">
        <v>24</v>
      </c>
      <c r="H1359">
        <v>8</v>
      </c>
      <c r="I1359">
        <v>1</v>
      </c>
      <c r="J1359">
        <v>6</v>
      </c>
      <c r="K1359">
        <v>22</v>
      </c>
      <c r="L1359">
        <v>22</v>
      </c>
      <c r="M1359">
        <v>27</v>
      </c>
      <c r="N1359">
        <v>0</v>
      </c>
      <c r="O1359">
        <v>96</v>
      </c>
      <c r="P1359">
        <v>1</v>
      </c>
      <c r="Q1359">
        <v>1</v>
      </c>
      <c r="R1359">
        <v>0</v>
      </c>
      <c r="S1359">
        <v>4</v>
      </c>
      <c r="T1359">
        <v>1</v>
      </c>
      <c r="U1359">
        <v>1</v>
      </c>
      <c r="V1359">
        <v>0.17727299999999999</v>
      </c>
      <c r="W1359">
        <v>0.108434</v>
      </c>
      <c r="X1359">
        <v>0.385542</v>
      </c>
      <c r="Y1359">
        <v>0.28125</v>
      </c>
      <c r="Z1359">
        <v>0.26907599999999998</v>
      </c>
      <c r="AA1359">
        <v>0.30454500000000001</v>
      </c>
      <c r="AB1359">
        <v>0.25799100000000003</v>
      </c>
      <c r="AC1359">
        <v>0.57362199999999997</v>
      </c>
      <c r="AD1359">
        <v>0.127273</v>
      </c>
      <c r="AE1359">
        <v>3.2873999999999999</v>
      </c>
      <c r="AF1359">
        <v>0.27731099999999997</v>
      </c>
      <c r="AH1359">
        <v>-0.62274399999999996</v>
      </c>
      <c r="AI1359">
        <v>17.8521</v>
      </c>
      <c r="AJ1359">
        <v>-12.4871</v>
      </c>
      <c r="AK1359">
        <v>57.946899999999999</v>
      </c>
      <c r="AL1359">
        <v>-0.62274399999999996</v>
      </c>
      <c r="AM1359">
        <v>-4.7</v>
      </c>
      <c r="AN1359">
        <v>-13.169452548026999</v>
      </c>
      <c r="AO1359">
        <v>-0.125484943389892</v>
      </c>
      <c r="AP1359">
        <v>-0.48241099999999998</v>
      </c>
    </row>
    <row r="1360" spans="1:42" x14ac:dyDescent="0.45">
      <c r="A1360" t="s">
        <v>1572</v>
      </c>
      <c r="B1360" t="s">
        <v>67</v>
      </c>
      <c r="C1360">
        <v>48</v>
      </c>
      <c r="D1360">
        <v>200</v>
      </c>
      <c r="E1360">
        <v>189</v>
      </c>
      <c r="F1360">
        <v>36</v>
      </c>
      <c r="G1360">
        <v>21</v>
      </c>
      <c r="H1360">
        <v>5</v>
      </c>
      <c r="I1360">
        <v>0</v>
      </c>
      <c r="J1360">
        <v>10</v>
      </c>
      <c r="K1360">
        <v>20</v>
      </c>
      <c r="L1360">
        <v>29</v>
      </c>
      <c r="M1360">
        <v>10</v>
      </c>
      <c r="N1360">
        <v>0</v>
      </c>
      <c r="O1360">
        <v>96</v>
      </c>
      <c r="P1360">
        <v>1</v>
      </c>
      <c r="Q1360">
        <v>0</v>
      </c>
      <c r="R1360">
        <v>0</v>
      </c>
      <c r="S1360">
        <v>2</v>
      </c>
      <c r="T1360">
        <v>0</v>
      </c>
      <c r="U1360">
        <v>1</v>
      </c>
      <c r="V1360">
        <v>0.19047600000000001</v>
      </c>
      <c r="W1360">
        <v>0.05</v>
      </c>
      <c r="X1360">
        <v>0.48</v>
      </c>
      <c r="Y1360">
        <v>0.104167</v>
      </c>
      <c r="Z1360">
        <v>0.23499999999999999</v>
      </c>
      <c r="AA1360">
        <v>0.37566100000000002</v>
      </c>
      <c r="AB1360">
        <v>0.26239000000000001</v>
      </c>
      <c r="AC1360">
        <v>0.61066100000000001</v>
      </c>
      <c r="AD1360">
        <v>0.18518499999999999</v>
      </c>
      <c r="AE1360">
        <v>1.7525599999999999</v>
      </c>
      <c r="AF1360">
        <v>0.313253</v>
      </c>
      <c r="AH1360">
        <v>-0.66864199999999996</v>
      </c>
      <c r="AI1360">
        <v>15.069800000000001</v>
      </c>
      <c r="AJ1360">
        <v>-9.2990600000000008</v>
      </c>
      <c r="AK1360">
        <v>64.208399999999997</v>
      </c>
      <c r="AL1360">
        <v>-0.66864199999999996</v>
      </c>
      <c r="AM1360">
        <v>-0.2</v>
      </c>
      <c r="AN1360">
        <v>-9.2458123564720101</v>
      </c>
      <c r="AO1360">
        <v>-2.4045855551958</v>
      </c>
      <c r="AP1360">
        <v>-0.48437799999999998</v>
      </c>
    </row>
    <row r="1361" spans="1:42" x14ac:dyDescent="0.45">
      <c r="A1361" t="s">
        <v>1573</v>
      </c>
      <c r="B1361" t="s">
        <v>30</v>
      </c>
      <c r="C1361">
        <v>107</v>
      </c>
      <c r="D1361">
        <v>442</v>
      </c>
      <c r="E1361">
        <v>397</v>
      </c>
      <c r="F1361">
        <v>78</v>
      </c>
      <c r="G1361">
        <v>57</v>
      </c>
      <c r="H1361">
        <v>16</v>
      </c>
      <c r="I1361">
        <v>2</v>
      </c>
      <c r="J1361">
        <v>3</v>
      </c>
      <c r="K1361">
        <v>42</v>
      </c>
      <c r="L1361">
        <v>34</v>
      </c>
      <c r="M1361">
        <v>37</v>
      </c>
      <c r="N1361">
        <v>0</v>
      </c>
      <c r="O1361">
        <v>140</v>
      </c>
      <c r="P1361">
        <v>4</v>
      </c>
      <c r="Q1361">
        <v>2</v>
      </c>
      <c r="R1361">
        <v>2</v>
      </c>
      <c r="S1361">
        <v>10</v>
      </c>
      <c r="T1361">
        <v>12</v>
      </c>
      <c r="U1361">
        <v>5</v>
      </c>
      <c r="V1361">
        <v>0.19647400000000001</v>
      </c>
      <c r="W1361">
        <v>8.3710400000000004E-2</v>
      </c>
      <c r="X1361">
        <v>0.31674200000000002</v>
      </c>
      <c r="Y1361">
        <v>0.26428600000000002</v>
      </c>
      <c r="Z1361">
        <v>0.270455</v>
      </c>
      <c r="AA1361">
        <v>0.26952100000000001</v>
      </c>
      <c r="AB1361">
        <v>0.24547099999999999</v>
      </c>
      <c r="AC1361">
        <v>0.53997600000000001</v>
      </c>
      <c r="AD1361">
        <v>7.3047899999999999E-2</v>
      </c>
      <c r="AE1361">
        <v>5.2768600000000001</v>
      </c>
      <c r="AF1361">
        <v>0.29296899999999998</v>
      </c>
      <c r="AH1361">
        <v>-0.46549200000000002</v>
      </c>
      <c r="AI1361">
        <v>27.093399999999999</v>
      </c>
      <c r="AJ1361">
        <v>-26.761700000000001</v>
      </c>
      <c r="AK1361">
        <v>54.911200000000001</v>
      </c>
      <c r="AL1361">
        <v>-0.46549200000000002</v>
      </c>
      <c r="AM1361">
        <v>3.6</v>
      </c>
      <c r="AN1361">
        <v>-25.154836714267699</v>
      </c>
      <c r="AO1361">
        <v>5.2240445613861004</v>
      </c>
      <c r="AP1361">
        <v>-0.48579499999999998</v>
      </c>
    </row>
    <row r="1362" spans="1:42" x14ac:dyDescent="0.45">
      <c r="A1362" t="s">
        <v>1574</v>
      </c>
      <c r="B1362" t="s">
        <v>32</v>
      </c>
      <c r="C1362">
        <v>87</v>
      </c>
      <c r="D1362">
        <v>301</v>
      </c>
      <c r="E1362">
        <v>263</v>
      </c>
      <c r="F1362">
        <v>54</v>
      </c>
      <c r="G1362">
        <v>42</v>
      </c>
      <c r="H1362">
        <v>9</v>
      </c>
      <c r="I1362">
        <v>1</v>
      </c>
      <c r="J1362">
        <v>2</v>
      </c>
      <c r="K1362">
        <v>32</v>
      </c>
      <c r="L1362">
        <v>25</v>
      </c>
      <c r="M1362">
        <v>27</v>
      </c>
      <c r="N1362">
        <v>0</v>
      </c>
      <c r="O1362">
        <v>86</v>
      </c>
      <c r="P1362">
        <v>8</v>
      </c>
      <c r="Q1362">
        <v>1</v>
      </c>
      <c r="R1362">
        <v>2</v>
      </c>
      <c r="S1362">
        <v>2</v>
      </c>
      <c r="T1362">
        <v>13</v>
      </c>
      <c r="U1362">
        <v>4</v>
      </c>
      <c r="V1362">
        <v>0.20532300000000001</v>
      </c>
      <c r="W1362">
        <v>8.9701000000000003E-2</v>
      </c>
      <c r="X1362">
        <v>0.28571400000000002</v>
      </c>
      <c r="Y1362">
        <v>0.31395299999999998</v>
      </c>
      <c r="Z1362">
        <v>0.29765900000000001</v>
      </c>
      <c r="AA1362">
        <v>0.26996199999999998</v>
      </c>
      <c r="AB1362">
        <v>0.262324</v>
      </c>
      <c r="AC1362">
        <v>0.56762100000000004</v>
      </c>
      <c r="AD1362">
        <v>6.4638799999999996E-2</v>
      </c>
      <c r="AE1362">
        <v>5.80694</v>
      </c>
      <c r="AF1362">
        <v>0.29545500000000002</v>
      </c>
      <c r="AH1362">
        <v>0.31839299999999998</v>
      </c>
      <c r="AI1362">
        <v>22.663399999999999</v>
      </c>
      <c r="AJ1362">
        <v>-14.011699999999999</v>
      </c>
      <c r="AK1362">
        <v>67.1511</v>
      </c>
      <c r="AL1362">
        <v>0.31839299999999998</v>
      </c>
      <c r="AM1362">
        <v>-4.7</v>
      </c>
      <c r="AN1362">
        <v>-11.5289367437362</v>
      </c>
      <c r="AO1362">
        <v>-3.59403276443481</v>
      </c>
      <c r="AP1362">
        <v>-0.48858099999999999</v>
      </c>
    </row>
    <row r="1363" spans="1:42" x14ac:dyDescent="0.45">
      <c r="A1363" t="s">
        <v>1575</v>
      </c>
      <c r="B1363" t="s">
        <v>104</v>
      </c>
      <c r="C1363">
        <v>79</v>
      </c>
      <c r="D1363">
        <v>335</v>
      </c>
      <c r="E1363">
        <v>296</v>
      </c>
      <c r="F1363">
        <v>64</v>
      </c>
      <c r="G1363">
        <v>41</v>
      </c>
      <c r="H1363">
        <v>13</v>
      </c>
      <c r="I1363">
        <v>1</v>
      </c>
      <c r="J1363">
        <v>9</v>
      </c>
      <c r="K1363">
        <v>39</v>
      </c>
      <c r="L1363">
        <v>39</v>
      </c>
      <c r="M1363">
        <v>31</v>
      </c>
      <c r="N1363">
        <v>0</v>
      </c>
      <c r="O1363">
        <v>91</v>
      </c>
      <c r="P1363">
        <v>6</v>
      </c>
      <c r="Q1363">
        <v>2</v>
      </c>
      <c r="R1363">
        <v>0</v>
      </c>
      <c r="S1363">
        <v>6</v>
      </c>
      <c r="T1363">
        <v>2</v>
      </c>
      <c r="U1363">
        <v>2</v>
      </c>
      <c r="V1363">
        <v>0.21621599999999999</v>
      </c>
      <c r="W1363">
        <v>9.2537300000000003E-2</v>
      </c>
      <c r="X1363">
        <v>0.27164199999999999</v>
      </c>
      <c r="Y1363">
        <v>0.34065899999999999</v>
      </c>
      <c r="Z1363">
        <v>0.30149300000000001</v>
      </c>
      <c r="AA1363">
        <v>0.35810799999999998</v>
      </c>
      <c r="AB1363">
        <v>0.29220200000000002</v>
      </c>
      <c r="AC1363">
        <v>0.65960099999999999</v>
      </c>
      <c r="AD1363">
        <v>0.14189199999999999</v>
      </c>
      <c r="AE1363">
        <v>3.47052</v>
      </c>
      <c r="AF1363">
        <v>0.27777800000000002</v>
      </c>
      <c r="AH1363">
        <v>-1.0451600000000001</v>
      </c>
      <c r="AI1363">
        <v>33.536000000000001</v>
      </c>
      <c r="AJ1363">
        <v>-7.2817600000000002</v>
      </c>
      <c r="AK1363">
        <v>80.570899999999995</v>
      </c>
      <c r="AL1363">
        <v>-1.0451600000000001</v>
      </c>
      <c r="AM1363">
        <v>-13.4</v>
      </c>
      <c r="AN1363">
        <v>-9.1085255146026594</v>
      </c>
      <c r="AO1363">
        <v>-7.2455315589904696</v>
      </c>
      <c r="AP1363">
        <v>-0.49265399999999998</v>
      </c>
    </row>
    <row r="1364" spans="1:42" x14ac:dyDescent="0.45">
      <c r="A1364" t="s">
        <v>1576</v>
      </c>
      <c r="B1364" t="s">
        <v>52</v>
      </c>
      <c r="C1364">
        <v>78</v>
      </c>
      <c r="D1364">
        <v>304</v>
      </c>
      <c r="E1364">
        <v>293</v>
      </c>
      <c r="F1364">
        <v>67</v>
      </c>
      <c r="G1364">
        <v>45</v>
      </c>
      <c r="H1364">
        <v>12</v>
      </c>
      <c r="I1364">
        <v>2</v>
      </c>
      <c r="J1364">
        <v>8</v>
      </c>
      <c r="K1364">
        <v>30</v>
      </c>
      <c r="L1364">
        <v>34</v>
      </c>
      <c r="M1364">
        <v>7</v>
      </c>
      <c r="N1364">
        <v>0</v>
      </c>
      <c r="O1364">
        <v>94</v>
      </c>
      <c r="P1364">
        <v>2</v>
      </c>
      <c r="Q1364">
        <v>2</v>
      </c>
      <c r="R1364">
        <v>0</v>
      </c>
      <c r="S1364">
        <v>8</v>
      </c>
      <c r="T1364">
        <v>3</v>
      </c>
      <c r="U1364">
        <v>2</v>
      </c>
      <c r="V1364">
        <v>0.22866900000000001</v>
      </c>
      <c r="W1364">
        <v>2.30263E-2</v>
      </c>
      <c r="X1364">
        <v>0.30921100000000001</v>
      </c>
      <c r="Y1364">
        <v>7.4468099999999995E-2</v>
      </c>
      <c r="Z1364">
        <v>0.25</v>
      </c>
      <c r="AA1364">
        <v>0.36518800000000001</v>
      </c>
      <c r="AB1364">
        <v>0.263596</v>
      </c>
      <c r="AC1364">
        <v>0.61518799999999996</v>
      </c>
      <c r="AD1364">
        <v>0.136519</v>
      </c>
      <c r="AE1364">
        <v>4.4600900000000001</v>
      </c>
      <c r="AF1364">
        <v>0.305699</v>
      </c>
      <c r="AH1364">
        <v>-0.66023299999999996</v>
      </c>
      <c r="AI1364">
        <v>23.2104</v>
      </c>
      <c r="AJ1364">
        <v>-13.8302</v>
      </c>
      <c r="AK1364">
        <v>61.6173</v>
      </c>
      <c r="AL1364">
        <v>-0.66023299999999996</v>
      </c>
      <c r="AM1364">
        <v>-1.3</v>
      </c>
      <c r="AN1364">
        <v>-15.1155312061309</v>
      </c>
      <c r="AO1364">
        <v>-0.18300998210906899</v>
      </c>
      <c r="AP1364">
        <v>-0.49271999999999999</v>
      </c>
    </row>
    <row r="1365" spans="1:42" x14ac:dyDescent="0.45">
      <c r="A1365" t="s">
        <v>1577</v>
      </c>
      <c r="B1365" t="s">
        <v>56</v>
      </c>
      <c r="C1365">
        <v>90</v>
      </c>
      <c r="D1365">
        <v>399</v>
      </c>
      <c r="E1365">
        <v>362</v>
      </c>
      <c r="F1365">
        <v>85</v>
      </c>
      <c r="G1365">
        <v>68</v>
      </c>
      <c r="H1365">
        <v>11</v>
      </c>
      <c r="I1365">
        <v>3</v>
      </c>
      <c r="J1365">
        <v>3</v>
      </c>
      <c r="K1365">
        <v>43</v>
      </c>
      <c r="L1365">
        <v>36</v>
      </c>
      <c r="M1365">
        <v>20</v>
      </c>
      <c r="N1365">
        <v>0</v>
      </c>
      <c r="O1365">
        <v>104</v>
      </c>
      <c r="P1365">
        <v>5</v>
      </c>
      <c r="Q1365">
        <v>2</v>
      </c>
      <c r="R1365">
        <v>10</v>
      </c>
      <c r="S1365">
        <v>3</v>
      </c>
      <c r="T1365">
        <v>15</v>
      </c>
      <c r="U1365">
        <v>6</v>
      </c>
      <c r="V1365">
        <v>0.23480699999999999</v>
      </c>
      <c r="W1365">
        <v>5.0125299999999998E-2</v>
      </c>
      <c r="X1365">
        <v>0.26065199999999999</v>
      </c>
      <c r="Y1365">
        <v>0.19230800000000001</v>
      </c>
      <c r="Z1365">
        <v>0.28277600000000003</v>
      </c>
      <c r="AA1365">
        <v>0.30663000000000001</v>
      </c>
      <c r="AB1365">
        <v>0.26211000000000001</v>
      </c>
      <c r="AC1365">
        <v>0.58940599999999999</v>
      </c>
      <c r="AD1365">
        <v>7.1823200000000004E-2</v>
      </c>
      <c r="AE1365">
        <v>6.38286</v>
      </c>
      <c r="AF1365">
        <v>0.31906600000000002</v>
      </c>
      <c r="AH1365">
        <v>-0.24904499999999999</v>
      </c>
      <c r="AI1365">
        <v>29.971299999999999</v>
      </c>
      <c r="AJ1365">
        <v>-18.644500000000001</v>
      </c>
      <c r="AK1365">
        <v>58.5383</v>
      </c>
      <c r="AL1365">
        <v>-0.24904499999999999</v>
      </c>
      <c r="AM1365">
        <v>0.1</v>
      </c>
      <c r="AN1365">
        <v>-20.071266472339602</v>
      </c>
      <c r="AO1365">
        <v>1.5660494342446301</v>
      </c>
      <c r="AP1365">
        <v>-0.49393900000000002</v>
      </c>
    </row>
    <row r="1366" spans="1:42" x14ac:dyDescent="0.45">
      <c r="A1366" t="s">
        <v>1578</v>
      </c>
      <c r="B1366" t="s">
        <v>61</v>
      </c>
      <c r="C1366">
        <v>123</v>
      </c>
      <c r="D1366">
        <v>529</v>
      </c>
      <c r="E1366">
        <v>471</v>
      </c>
      <c r="F1366">
        <v>101</v>
      </c>
      <c r="G1366">
        <v>65</v>
      </c>
      <c r="H1366">
        <v>21</v>
      </c>
      <c r="I1366">
        <v>1</v>
      </c>
      <c r="J1366">
        <v>14</v>
      </c>
      <c r="K1366">
        <v>59</v>
      </c>
      <c r="L1366">
        <v>64</v>
      </c>
      <c r="M1366">
        <v>50</v>
      </c>
      <c r="N1366">
        <v>0</v>
      </c>
      <c r="O1366">
        <v>186</v>
      </c>
      <c r="P1366">
        <v>5</v>
      </c>
      <c r="Q1366">
        <v>2</v>
      </c>
      <c r="R1366">
        <v>1</v>
      </c>
      <c r="S1366">
        <v>8</v>
      </c>
      <c r="T1366">
        <v>5</v>
      </c>
      <c r="U1366">
        <v>6</v>
      </c>
      <c r="V1366">
        <v>0.21443699999999999</v>
      </c>
      <c r="W1366">
        <v>9.4518000000000005E-2</v>
      </c>
      <c r="X1366">
        <v>0.351607</v>
      </c>
      <c r="Y1366">
        <v>0.26881699999999997</v>
      </c>
      <c r="Z1366">
        <v>0.29545500000000002</v>
      </c>
      <c r="AA1366">
        <v>0.35244199999999998</v>
      </c>
      <c r="AB1366">
        <v>0.286999</v>
      </c>
      <c r="AC1366">
        <v>0.64789600000000003</v>
      </c>
      <c r="AD1366">
        <v>0.13800399999999999</v>
      </c>
      <c r="AE1366">
        <v>3.2585299999999999</v>
      </c>
      <c r="AF1366">
        <v>0.31868099999999999</v>
      </c>
      <c r="AH1366">
        <v>-2.4570799999999999</v>
      </c>
      <c r="AI1366">
        <v>50.670900000000003</v>
      </c>
      <c r="AJ1366">
        <v>-13.784700000000001</v>
      </c>
      <c r="AK1366">
        <v>78.496799999999993</v>
      </c>
      <c r="AL1366">
        <v>-2.4570799999999999</v>
      </c>
      <c r="AM1366">
        <v>-0.6</v>
      </c>
      <c r="AN1366">
        <v>-16.5492088794708</v>
      </c>
      <c r="AO1366">
        <v>-6.4311286211013696</v>
      </c>
      <c r="AP1366">
        <v>-0.494313</v>
      </c>
    </row>
    <row r="1367" spans="1:42" x14ac:dyDescent="0.45">
      <c r="A1367" t="s">
        <v>1579</v>
      </c>
      <c r="B1367" t="s">
        <v>30</v>
      </c>
      <c r="C1367">
        <v>69</v>
      </c>
      <c r="D1367">
        <v>305</v>
      </c>
      <c r="E1367">
        <v>281</v>
      </c>
      <c r="F1367">
        <v>57</v>
      </c>
      <c r="G1367">
        <v>38</v>
      </c>
      <c r="H1367">
        <v>10</v>
      </c>
      <c r="I1367">
        <v>1</v>
      </c>
      <c r="J1367">
        <v>8</v>
      </c>
      <c r="K1367">
        <v>32</v>
      </c>
      <c r="L1367">
        <v>33</v>
      </c>
      <c r="M1367">
        <v>20</v>
      </c>
      <c r="N1367">
        <v>0</v>
      </c>
      <c r="O1367">
        <v>103</v>
      </c>
      <c r="P1367">
        <v>2</v>
      </c>
      <c r="Q1367">
        <v>2</v>
      </c>
      <c r="R1367">
        <v>0</v>
      </c>
      <c r="S1367">
        <v>5</v>
      </c>
      <c r="T1367">
        <v>2</v>
      </c>
      <c r="U1367">
        <v>2</v>
      </c>
      <c r="V1367">
        <v>0.202847</v>
      </c>
      <c r="W1367">
        <v>6.5573800000000002E-2</v>
      </c>
      <c r="X1367">
        <v>0.33770499999999998</v>
      </c>
      <c r="Y1367">
        <v>0.19417499999999999</v>
      </c>
      <c r="Z1367">
        <v>0.25901600000000002</v>
      </c>
      <c r="AA1367">
        <v>0.33096100000000001</v>
      </c>
      <c r="AB1367">
        <v>0.25883800000000001</v>
      </c>
      <c r="AC1367">
        <v>0.58997699999999997</v>
      </c>
      <c r="AD1367">
        <v>0.12811400000000001</v>
      </c>
      <c r="AE1367">
        <v>3.8186800000000001</v>
      </c>
      <c r="AF1367">
        <v>0.28488400000000003</v>
      </c>
      <c r="AH1367">
        <v>-0.90646400000000005</v>
      </c>
      <c r="AI1367">
        <v>22.081700000000001</v>
      </c>
      <c r="AJ1367">
        <v>-15.0808</v>
      </c>
      <c r="AK1367">
        <v>63.872500000000002</v>
      </c>
      <c r="AL1367">
        <v>-0.90646400000000005</v>
      </c>
      <c r="AM1367">
        <v>-6.4</v>
      </c>
      <c r="AN1367">
        <v>-14.5572031736373</v>
      </c>
      <c r="AO1367">
        <v>-0.79667854309081998</v>
      </c>
      <c r="AP1367">
        <v>-0.49484099999999998</v>
      </c>
    </row>
    <row r="1368" spans="1:42" x14ac:dyDescent="0.45">
      <c r="A1368" t="s">
        <v>1580</v>
      </c>
      <c r="C1368">
        <v>70</v>
      </c>
      <c r="D1368">
        <v>260</v>
      </c>
      <c r="E1368">
        <v>231</v>
      </c>
      <c r="F1368">
        <v>44</v>
      </c>
      <c r="G1368">
        <v>30</v>
      </c>
      <c r="H1368">
        <v>10</v>
      </c>
      <c r="I1368">
        <v>1</v>
      </c>
      <c r="J1368">
        <v>3</v>
      </c>
      <c r="K1368">
        <v>26</v>
      </c>
      <c r="L1368">
        <v>24</v>
      </c>
      <c r="M1368">
        <v>21</v>
      </c>
      <c r="N1368">
        <v>0</v>
      </c>
      <c r="O1368">
        <v>87</v>
      </c>
      <c r="P1368">
        <v>5</v>
      </c>
      <c r="Q1368">
        <v>2</v>
      </c>
      <c r="R1368">
        <v>1</v>
      </c>
      <c r="S1368">
        <v>4</v>
      </c>
      <c r="T1368">
        <v>5</v>
      </c>
      <c r="U1368">
        <v>1</v>
      </c>
      <c r="V1368">
        <v>0.19047600000000001</v>
      </c>
      <c r="W1368">
        <v>8.0769199999999999E-2</v>
      </c>
      <c r="X1368">
        <v>0.334615</v>
      </c>
      <c r="Y1368">
        <v>0.24137900000000001</v>
      </c>
      <c r="Z1368">
        <v>0.27027000000000001</v>
      </c>
      <c r="AA1368">
        <v>0.281385</v>
      </c>
      <c r="AB1368">
        <v>0.24995700000000001</v>
      </c>
      <c r="AC1368">
        <v>0.55165600000000004</v>
      </c>
      <c r="AD1368">
        <v>9.0909100000000007E-2</v>
      </c>
      <c r="AE1368">
        <v>5.4056199999999999</v>
      </c>
      <c r="AF1368">
        <v>0.286713</v>
      </c>
      <c r="AH1368">
        <v>0.14643500000000001</v>
      </c>
      <c r="AI1368">
        <v>16.905999999999999</v>
      </c>
      <c r="AJ1368">
        <v>-14.7735</v>
      </c>
      <c r="AK1368">
        <v>58.874299999999998</v>
      </c>
      <c r="AL1368">
        <v>0.14643500000000001</v>
      </c>
      <c r="AM1368">
        <v>-4</v>
      </c>
      <c r="AN1368">
        <v>-12.6656472384929</v>
      </c>
      <c r="AO1368">
        <v>-1.13403868675231</v>
      </c>
      <c r="AP1368">
        <v>-0.49548799999999998</v>
      </c>
    </row>
    <row r="1369" spans="1:42" x14ac:dyDescent="0.45">
      <c r="A1369" t="s">
        <v>1581</v>
      </c>
      <c r="B1369" t="s">
        <v>32</v>
      </c>
      <c r="C1369">
        <v>117</v>
      </c>
      <c r="D1369">
        <v>498</v>
      </c>
      <c r="E1369">
        <v>462</v>
      </c>
      <c r="F1369">
        <v>92</v>
      </c>
      <c r="G1369">
        <v>66</v>
      </c>
      <c r="H1369">
        <v>18</v>
      </c>
      <c r="I1369">
        <v>1</v>
      </c>
      <c r="J1369">
        <v>7</v>
      </c>
      <c r="K1369">
        <v>45</v>
      </c>
      <c r="L1369">
        <v>44</v>
      </c>
      <c r="M1369">
        <v>27</v>
      </c>
      <c r="N1369">
        <v>0</v>
      </c>
      <c r="O1369">
        <v>159</v>
      </c>
      <c r="P1369">
        <v>5</v>
      </c>
      <c r="Q1369">
        <v>2</v>
      </c>
      <c r="R1369">
        <v>2</v>
      </c>
      <c r="S1369">
        <v>14</v>
      </c>
      <c r="T1369">
        <v>2</v>
      </c>
      <c r="U1369">
        <v>1</v>
      </c>
      <c r="V1369">
        <v>0.19913400000000001</v>
      </c>
      <c r="W1369">
        <v>5.4216899999999998E-2</v>
      </c>
      <c r="X1369">
        <v>0.31927699999999998</v>
      </c>
      <c r="Y1369">
        <v>0.16981099999999999</v>
      </c>
      <c r="Z1369">
        <v>0.25</v>
      </c>
      <c r="AA1369">
        <v>0.287879</v>
      </c>
      <c r="AB1369">
        <v>0.23921799999999999</v>
      </c>
      <c r="AC1369">
        <v>0.537879</v>
      </c>
      <c r="AD1369">
        <v>8.8744600000000007E-2</v>
      </c>
      <c r="AE1369">
        <v>3.1852200000000002</v>
      </c>
      <c r="AF1369">
        <v>0.28523500000000002</v>
      </c>
      <c r="AH1369">
        <v>-0.77717999999999998</v>
      </c>
      <c r="AI1369">
        <v>27.939800000000002</v>
      </c>
      <c r="AJ1369">
        <v>-32.738599999999998</v>
      </c>
      <c r="AK1369">
        <v>51.1357</v>
      </c>
      <c r="AL1369">
        <v>-0.77717999999999998</v>
      </c>
      <c r="AM1369">
        <v>6.2</v>
      </c>
      <c r="AN1369">
        <v>-29.934891164302801</v>
      </c>
      <c r="AO1369">
        <v>8.0298057794570905</v>
      </c>
      <c r="AP1369">
        <v>-0.49766700000000003</v>
      </c>
    </row>
    <row r="1370" spans="1:42" x14ac:dyDescent="0.45">
      <c r="A1370" t="s">
        <v>1582</v>
      </c>
      <c r="B1370" t="s">
        <v>38</v>
      </c>
      <c r="C1370">
        <v>104</v>
      </c>
      <c r="D1370">
        <v>401</v>
      </c>
      <c r="E1370">
        <v>367</v>
      </c>
      <c r="F1370">
        <v>79</v>
      </c>
      <c r="G1370">
        <v>51</v>
      </c>
      <c r="H1370">
        <v>15</v>
      </c>
      <c r="I1370">
        <v>3</v>
      </c>
      <c r="J1370">
        <v>10</v>
      </c>
      <c r="K1370">
        <v>48</v>
      </c>
      <c r="L1370">
        <v>47</v>
      </c>
      <c r="M1370">
        <v>24</v>
      </c>
      <c r="N1370">
        <v>0</v>
      </c>
      <c r="O1370">
        <v>121</v>
      </c>
      <c r="P1370">
        <v>6</v>
      </c>
      <c r="Q1370">
        <v>2</v>
      </c>
      <c r="R1370">
        <v>2</v>
      </c>
      <c r="S1370">
        <v>8</v>
      </c>
      <c r="T1370">
        <v>11</v>
      </c>
      <c r="U1370">
        <v>2</v>
      </c>
      <c r="V1370">
        <v>0.21525900000000001</v>
      </c>
      <c r="W1370">
        <v>5.9850399999999998E-2</v>
      </c>
      <c r="X1370">
        <v>0.30174600000000001</v>
      </c>
      <c r="Y1370">
        <v>0.198347</v>
      </c>
      <c r="Z1370">
        <v>0.27318300000000001</v>
      </c>
      <c r="AA1370">
        <v>0.35422300000000001</v>
      </c>
      <c r="AB1370">
        <v>0.274364</v>
      </c>
      <c r="AC1370">
        <v>0.62740600000000002</v>
      </c>
      <c r="AD1370">
        <v>0.13896500000000001</v>
      </c>
      <c r="AE1370">
        <v>6.5938999999999997</v>
      </c>
      <c r="AF1370">
        <v>0.28991600000000001</v>
      </c>
      <c r="AH1370">
        <v>0.73172899999999996</v>
      </c>
      <c r="AI1370">
        <v>34.202399999999997</v>
      </c>
      <c r="AJ1370">
        <v>-14.6572</v>
      </c>
      <c r="AK1370">
        <v>68.534700000000001</v>
      </c>
      <c r="AL1370">
        <v>0.73172899999999996</v>
      </c>
      <c r="AM1370">
        <v>3.6</v>
      </c>
      <c r="AN1370">
        <v>-14.8995643854141</v>
      </c>
      <c r="AO1370">
        <v>-3.7669901847839302</v>
      </c>
      <c r="AP1370">
        <v>-0.49902200000000002</v>
      </c>
    </row>
    <row r="1371" spans="1:42" x14ac:dyDescent="0.45">
      <c r="A1371" t="s">
        <v>1583</v>
      </c>
      <c r="B1371" t="s">
        <v>30</v>
      </c>
      <c r="C1371">
        <v>100</v>
      </c>
      <c r="D1371">
        <v>398</v>
      </c>
      <c r="E1371">
        <v>356</v>
      </c>
      <c r="F1371">
        <v>72</v>
      </c>
      <c r="G1371">
        <v>47</v>
      </c>
      <c r="H1371">
        <v>14</v>
      </c>
      <c r="I1371">
        <v>2</v>
      </c>
      <c r="J1371">
        <v>9</v>
      </c>
      <c r="K1371">
        <v>38</v>
      </c>
      <c r="L1371">
        <v>44</v>
      </c>
      <c r="M1371">
        <v>30</v>
      </c>
      <c r="N1371">
        <v>0</v>
      </c>
      <c r="O1371">
        <v>127</v>
      </c>
      <c r="P1371">
        <v>9</v>
      </c>
      <c r="Q1371">
        <v>3</v>
      </c>
      <c r="R1371">
        <v>0</v>
      </c>
      <c r="S1371">
        <v>6</v>
      </c>
      <c r="T1371">
        <v>2</v>
      </c>
      <c r="U1371">
        <v>1</v>
      </c>
      <c r="V1371">
        <v>0.20224700000000001</v>
      </c>
      <c r="W1371">
        <v>7.5376899999999997E-2</v>
      </c>
      <c r="X1371">
        <v>0.31909500000000002</v>
      </c>
      <c r="Y1371">
        <v>0.23622000000000001</v>
      </c>
      <c r="Z1371">
        <v>0.27889399999999998</v>
      </c>
      <c r="AA1371">
        <v>0.328652</v>
      </c>
      <c r="AB1371">
        <v>0.27004400000000001</v>
      </c>
      <c r="AC1371">
        <v>0.60754600000000003</v>
      </c>
      <c r="AD1371">
        <v>0.12640399999999999</v>
      </c>
      <c r="AE1371">
        <v>3.8889900000000002</v>
      </c>
      <c r="AF1371">
        <v>0.28251100000000001</v>
      </c>
      <c r="AH1371">
        <v>-0.68471899999999997</v>
      </c>
      <c r="AI1371">
        <v>32.518799999999999</v>
      </c>
      <c r="AJ1371">
        <v>-15.975199999999999</v>
      </c>
      <c r="AK1371">
        <v>71.384699999999995</v>
      </c>
      <c r="AL1371">
        <v>-0.68471899999999997</v>
      </c>
      <c r="AM1371">
        <v>0.6</v>
      </c>
      <c r="AN1371">
        <v>-14.7938190102577</v>
      </c>
      <c r="AO1371">
        <v>-3.7871249914169298</v>
      </c>
      <c r="AP1371">
        <v>-0.50067700000000004</v>
      </c>
    </row>
    <row r="1372" spans="1:42" x14ac:dyDescent="0.45">
      <c r="A1372" t="s">
        <v>1584</v>
      </c>
      <c r="C1372">
        <v>97</v>
      </c>
      <c r="D1372">
        <v>348</v>
      </c>
      <c r="E1372">
        <v>322</v>
      </c>
      <c r="F1372">
        <v>70</v>
      </c>
      <c r="G1372">
        <v>50</v>
      </c>
      <c r="H1372">
        <v>12</v>
      </c>
      <c r="I1372">
        <v>0</v>
      </c>
      <c r="J1372">
        <v>8</v>
      </c>
      <c r="K1372">
        <v>34</v>
      </c>
      <c r="L1372">
        <v>37</v>
      </c>
      <c r="M1372">
        <v>22</v>
      </c>
      <c r="N1372">
        <v>0</v>
      </c>
      <c r="O1372">
        <v>92</v>
      </c>
      <c r="P1372">
        <v>1</v>
      </c>
      <c r="Q1372">
        <v>3</v>
      </c>
      <c r="R1372">
        <v>0</v>
      </c>
      <c r="S1372">
        <v>7</v>
      </c>
      <c r="T1372">
        <v>1</v>
      </c>
      <c r="U1372">
        <v>1</v>
      </c>
      <c r="V1372">
        <v>0.217391</v>
      </c>
      <c r="W1372">
        <v>6.3218399999999994E-2</v>
      </c>
      <c r="X1372">
        <v>0.26436799999999999</v>
      </c>
      <c r="Y1372">
        <v>0.23913000000000001</v>
      </c>
      <c r="Z1372">
        <v>0.26724100000000001</v>
      </c>
      <c r="AA1372">
        <v>0.32919300000000001</v>
      </c>
      <c r="AB1372">
        <v>0.26184099999999999</v>
      </c>
      <c r="AC1372">
        <v>0.59643400000000002</v>
      </c>
      <c r="AD1372">
        <v>0.111801</v>
      </c>
      <c r="AE1372">
        <v>2.1654900000000001</v>
      </c>
      <c r="AF1372">
        <v>0.27555600000000002</v>
      </c>
      <c r="AH1372">
        <v>-0.78455200000000003</v>
      </c>
      <c r="AI1372">
        <v>26.0626</v>
      </c>
      <c r="AJ1372">
        <v>-16.339200000000002</v>
      </c>
      <c r="AK1372">
        <v>63.0458</v>
      </c>
      <c r="AL1372">
        <v>-0.78455200000000003</v>
      </c>
      <c r="AM1372">
        <v>6.2</v>
      </c>
      <c r="AN1372">
        <v>-16.7162079215049</v>
      </c>
      <c r="AO1372">
        <v>-0.19329833984375</v>
      </c>
      <c r="AP1372">
        <v>-0.50387599999999999</v>
      </c>
    </row>
    <row r="1373" spans="1:42" x14ac:dyDescent="0.45">
      <c r="A1373" t="s">
        <v>1585</v>
      </c>
      <c r="B1373" t="s">
        <v>74</v>
      </c>
      <c r="C1373">
        <v>77</v>
      </c>
      <c r="D1373">
        <v>279</v>
      </c>
      <c r="E1373">
        <v>262</v>
      </c>
      <c r="F1373">
        <v>62</v>
      </c>
      <c r="G1373">
        <v>48</v>
      </c>
      <c r="H1373">
        <v>9</v>
      </c>
      <c r="I1373">
        <v>1</v>
      </c>
      <c r="J1373">
        <v>4</v>
      </c>
      <c r="K1373">
        <v>29</v>
      </c>
      <c r="L1373">
        <v>26</v>
      </c>
      <c r="M1373">
        <v>14</v>
      </c>
      <c r="N1373">
        <v>0</v>
      </c>
      <c r="O1373">
        <v>67</v>
      </c>
      <c r="P1373">
        <v>1</v>
      </c>
      <c r="Q1373">
        <v>1</v>
      </c>
      <c r="R1373">
        <v>1</v>
      </c>
      <c r="S1373">
        <v>8</v>
      </c>
      <c r="T1373">
        <v>2</v>
      </c>
      <c r="U1373">
        <v>1</v>
      </c>
      <c r="V1373">
        <v>0.23664099999999999</v>
      </c>
      <c r="W1373">
        <v>5.01792E-2</v>
      </c>
      <c r="X1373">
        <v>0.240143</v>
      </c>
      <c r="Y1373">
        <v>0.208955</v>
      </c>
      <c r="Z1373">
        <v>0.276978</v>
      </c>
      <c r="AA1373">
        <v>0.32442700000000002</v>
      </c>
      <c r="AB1373">
        <v>0.26478200000000002</v>
      </c>
      <c r="AC1373">
        <v>0.601406</v>
      </c>
      <c r="AD1373">
        <v>8.7786299999999998E-2</v>
      </c>
      <c r="AE1373">
        <v>3.7945799999999998</v>
      </c>
      <c r="AF1373">
        <v>0.30208299999999999</v>
      </c>
      <c r="AH1373">
        <v>-0.50750099999999998</v>
      </c>
      <c r="AI1373">
        <v>21.576599999999999</v>
      </c>
      <c r="AJ1373">
        <v>-12.417899999999999</v>
      </c>
      <c r="AK1373">
        <v>57.529299999999999</v>
      </c>
      <c r="AL1373">
        <v>-0.50750099999999998</v>
      </c>
      <c r="AM1373">
        <v>-0.4</v>
      </c>
      <c r="AN1373">
        <v>-15.1870157122612</v>
      </c>
      <c r="AO1373">
        <v>0.62513229250907898</v>
      </c>
      <c r="AP1373">
        <v>-0.50419800000000004</v>
      </c>
    </row>
    <row r="1374" spans="1:42" x14ac:dyDescent="0.45">
      <c r="A1374" t="s">
        <v>1586</v>
      </c>
      <c r="B1374" t="s">
        <v>184</v>
      </c>
      <c r="C1374">
        <v>61</v>
      </c>
      <c r="D1374">
        <v>257</v>
      </c>
      <c r="E1374">
        <v>234</v>
      </c>
      <c r="F1374">
        <v>62</v>
      </c>
      <c r="G1374">
        <v>45</v>
      </c>
      <c r="H1374">
        <v>13</v>
      </c>
      <c r="I1374">
        <v>2</v>
      </c>
      <c r="J1374">
        <v>2</v>
      </c>
      <c r="K1374">
        <v>28</v>
      </c>
      <c r="L1374">
        <v>25</v>
      </c>
      <c r="M1374">
        <v>18</v>
      </c>
      <c r="N1374">
        <v>0</v>
      </c>
      <c r="O1374">
        <v>57</v>
      </c>
      <c r="P1374">
        <v>2</v>
      </c>
      <c r="Q1374">
        <v>2</v>
      </c>
      <c r="R1374">
        <v>1</v>
      </c>
      <c r="S1374">
        <v>1</v>
      </c>
      <c r="T1374">
        <v>6</v>
      </c>
      <c r="U1374">
        <v>1</v>
      </c>
      <c r="V1374">
        <v>0.264957</v>
      </c>
      <c r="W1374">
        <v>7.0038900000000001E-2</v>
      </c>
      <c r="X1374">
        <v>0.22178999999999999</v>
      </c>
      <c r="Y1374">
        <v>0.31578899999999999</v>
      </c>
      <c r="Z1374">
        <v>0.32031199999999999</v>
      </c>
      <c r="AA1374">
        <v>0.36324800000000002</v>
      </c>
      <c r="AB1374">
        <v>0.30081000000000002</v>
      </c>
      <c r="AC1374">
        <v>0.68355999999999995</v>
      </c>
      <c r="AD1374">
        <v>9.8290600000000006E-2</v>
      </c>
      <c r="AE1374">
        <v>5.7919200000000002</v>
      </c>
      <c r="AF1374">
        <v>0.33898299999999998</v>
      </c>
      <c r="AH1374">
        <v>0.27708899999999997</v>
      </c>
      <c r="AI1374">
        <v>27.564800000000002</v>
      </c>
      <c r="AJ1374">
        <v>-3.7491099999999999</v>
      </c>
      <c r="AK1374">
        <v>71.841499999999996</v>
      </c>
      <c r="AL1374">
        <v>0.27708899999999997</v>
      </c>
      <c r="AM1374">
        <v>-2.2999999999999998</v>
      </c>
      <c r="AN1374">
        <v>-8.6881343722343392</v>
      </c>
      <c r="AO1374">
        <v>-5.1328923702239901</v>
      </c>
      <c r="AP1374">
        <v>-0.50506399999999996</v>
      </c>
    </row>
    <row r="1375" spans="1:42" x14ac:dyDescent="0.45">
      <c r="A1375" t="s">
        <v>1587</v>
      </c>
      <c r="C1375">
        <v>47</v>
      </c>
      <c r="D1375">
        <v>182</v>
      </c>
      <c r="E1375">
        <v>168</v>
      </c>
      <c r="F1375">
        <v>41</v>
      </c>
      <c r="G1375">
        <v>32</v>
      </c>
      <c r="H1375">
        <v>7</v>
      </c>
      <c r="I1375">
        <v>0</v>
      </c>
      <c r="J1375">
        <v>2</v>
      </c>
      <c r="K1375">
        <v>18</v>
      </c>
      <c r="L1375">
        <v>15</v>
      </c>
      <c r="M1375">
        <v>13</v>
      </c>
      <c r="N1375">
        <v>0</v>
      </c>
      <c r="O1375">
        <v>29</v>
      </c>
      <c r="P1375">
        <v>0</v>
      </c>
      <c r="Q1375">
        <v>1</v>
      </c>
      <c r="R1375">
        <v>0</v>
      </c>
      <c r="S1375">
        <v>6</v>
      </c>
      <c r="T1375">
        <v>0</v>
      </c>
      <c r="U1375">
        <v>1</v>
      </c>
      <c r="V1375">
        <v>0.24404799999999999</v>
      </c>
      <c r="W1375">
        <v>7.1428599999999995E-2</v>
      </c>
      <c r="X1375">
        <v>0.15934100000000001</v>
      </c>
      <c r="Y1375">
        <v>0.44827600000000001</v>
      </c>
      <c r="Z1375">
        <v>0.29670299999999999</v>
      </c>
      <c r="AA1375">
        <v>0.32142900000000002</v>
      </c>
      <c r="AB1375">
        <v>0.27473900000000001</v>
      </c>
      <c r="AC1375">
        <v>0.61813200000000001</v>
      </c>
      <c r="AD1375">
        <v>7.7381000000000005E-2</v>
      </c>
      <c r="AE1375">
        <v>1.83047</v>
      </c>
      <c r="AF1375">
        <v>0.282609</v>
      </c>
      <c r="AH1375">
        <v>-0.76880899999999996</v>
      </c>
      <c r="AI1375">
        <v>15.58</v>
      </c>
      <c r="AJ1375">
        <v>-6.5956799999999998</v>
      </c>
      <c r="AK1375">
        <v>69.555000000000007</v>
      </c>
      <c r="AL1375">
        <v>-0.76880899999999996</v>
      </c>
      <c r="AM1375">
        <v>-0.5</v>
      </c>
      <c r="AN1375">
        <v>-7.4080832004547101</v>
      </c>
      <c r="AO1375">
        <v>-3.8436214923858598</v>
      </c>
      <c r="AP1375">
        <v>-0.50558400000000003</v>
      </c>
    </row>
    <row r="1376" spans="1:42" x14ac:dyDescent="0.45">
      <c r="A1376" t="s">
        <v>1588</v>
      </c>
      <c r="B1376" t="s">
        <v>40</v>
      </c>
      <c r="C1376">
        <v>107</v>
      </c>
      <c r="D1376">
        <v>455</v>
      </c>
      <c r="E1376">
        <v>423</v>
      </c>
      <c r="F1376">
        <v>86</v>
      </c>
      <c r="G1376">
        <v>51</v>
      </c>
      <c r="H1376">
        <v>18</v>
      </c>
      <c r="I1376">
        <v>3</v>
      </c>
      <c r="J1376">
        <v>14</v>
      </c>
      <c r="K1376">
        <v>49</v>
      </c>
      <c r="L1376">
        <v>54</v>
      </c>
      <c r="M1376">
        <v>25</v>
      </c>
      <c r="N1376">
        <v>0</v>
      </c>
      <c r="O1376">
        <v>150</v>
      </c>
      <c r="P1376">
        <v>5</v>
      </c>
      <c r="Q1376">
        <v>2</v>
      </c>
      <c r="R1376">
        <v>0</v>
      </c>
      <c r="S1376">
        <v>10</v>
      </c>
      <c r="T1376">
        <v>4</v>
      </c>
      <c r="U1376">
        <v>3</v>
      </c>
      <c r="V1376">
        <v>0.20330999999999999</v>
      </c>
      <c r="W1376">
        <v>5.4945099999999997E-2</v>
      </c>
      <c r="X1376">
        <v>0.32967000000000002</v>
      </c>
      <c r="Y1376">
        <v>0.16666700000000001</v>
      </c>
      <c r="Z1376">
        <v>0.25494499999999998</v>
      </c>
      <c r="AA1376">
        <v>0.35933799999999999</v>
      </c>
      <c r="AB1376">
        <v>0.266349</v>
      </c>
      <c r="AC1376">
        <v>0.61428300000000002</v>
      </c>
      <c r="AD1376">
        <v>0.156028</v>
      </c>
      <c r="AE1376">
        <v>4.7631300000000003</v>
      </c>
      <c r="AF1376">
        <v>0.275862</v>
      </c>
      <c r="AH1376">
        <v>-1.0903499999999999</v>
      </c>
      <c r="AI1376">
        <v>35.779499999999999</v>
      </c>
      <c r="AJ1376">
        <v>-19.659600000000001</v>
      </c>
      <c r="AK1376">
        <v>68.246899999999997</v>
      </c>
      <c r="AL1376">
        <v>-1.0903499999999999</v>
      </c>
      <c r="AM1376">
        <v>3.4</v>
      </c>
      <c r="AN1376">
        <v>-18.988836169242798</v>
      </c>
      <c r="AO1376">
        <v>-1.6154317855834901</v>
      </c>
      <c r="AP1376">
        <v>-0.50878599999999996</v>
      </c>
    </row>
    <row r="1377" spans="1:42" x14ac:dyDescent="0.45">
      <c r="A1377" t="s">
        <v>1589</v>
      </c>
      <c r="B1377" t="s">
        <v>63</v>
      </c>
      <c r="C1377">
        <v>89</v>
      </c>
      <c r="D1377">
        <v>372</v>
      </c>
      <c r="E1377">
        <v>324</v>
      </c>
      <c r="F1377">
        <v>67</v>
      </c>
      <c r="G1377">
        <v>46</v>
      </c>
      <c r="H1377">
        <v>13</v>
      </c>
      <c r="I1377">
        <v>1</v>
      </c>
      <c r="J1377">
        <v>7</v>
      </c>
      <c r="K1377">
        <v>42</v>
      </c>
      <c r="L1377">
        <v>41</v>
      </c>
      <c r="M1377">
        <v>33</v>
      </c>
      <c r="N1377">
        <v>0</v>
      </c>
      <c r="O1377">
        <v>103</v>
      </c>
      <c r="P1377">
        <v>13</v>
      </c>
      <c r="Q1377">
        <v>1</v>
      </c>
      <c r="R1377">
        <v>1</v>
      </c>
      <c r="S1377">
        <v>6</v>
      </c>
      <c r="T1377">
        <v>2</v>
      </c>
      <c r="U1377">
        <v>1</v>
      </c>
      <c r="V1377">
        <v>0.20679</v>
      </c>
      <c r="W1377">
        <v>8.8709700000000002E-2</v>
      </c>
      <c r="X1377">
        <v>0.27688200000000002</v>
      </c>
      <c r="Y1377">
        <v>0.32038800000000001</v>
      </c>
      <c r="Z1377">
        <v>0.30458200000000002</v>
      </c>
      <c r="AA1377">
        <v>0.31790099999999999</v>
      </c>
      <c r="AB1377">
        <v>0.28238799999999997</v>
      </c>
      <c r="AC1377">
        <v>0.62248300000000001</v>
      </c>
      <c r="AD1377">
        <v>0.111111</v>
      </c>
      <c r="AE1377">
        <v>3.8025500000000001</v>
      </c>
      <c r="AF1377">
        <v>0.27906999999999998</v>
      </c>
      <c r="AH1377">
        <v>-0.73094899999999996</v>
      </c>
      <c r="AI1377">
        <v>34.207999999999998</v>
      </c>
      <c r="AJ1377">
        <v>-11.118</v>
      </c>
      <c r="AK1377">
        <v>74.214500000000001</v>
      </c>
      <c r="AL1377">
        <v>-0.73094899999999996</v>
      </c>
      <c r="AM1377">
        <v>-12</v>
      </c>
      <c r="AN1377">
        <v>-12.6142416000366</v>
      </c>
      <c r="AO1377">
        <v>-5.1657848358154297</v>
      </c>
      <c r="AP1377">
        <v>-0.50914400000000004</v>
      </c>
    </row>
    <row r="1378" spans="1:42" x14ac:dyDescent="0.45">
      <c r="A1378" t="s">
        <v>1590</v>
      </c>
      <c r="B1378" t="s">
        <v>113</v>
      </c>
      <c r="C1378">
        <v>56</v>
      </c>
      <c r="D1378">
        <v>230</v>
      </c>
      <c r="E1378">
        <v>212</v>
      </c>
      <c r="F1378">
        <v>40</v>
      </c>
      <c r="G1378">
        <v>26</v>
      </c>
      <c r="H1378">
        <v>7</v>
      </c>
      <c r="I1378">
        <v>2</v>
      </c>
      <c r="J1378">
        <v>5</v>
      </c>
      <c r="K1378">
        <v>22</v>
      </c>
      <c r="L1378">
        <v>26</v>
      </c>
      <c r="M1378">
        <v>13</v>
      </c>
      <c r="N1378">
        <v>0</v>
      </c>
      <c r="O1378">
        <v>99</v>
      </c>
      <c r="P1378">
        <v>4</v>
      </c>
      <c r="Q1378">
        <v>1</v>
      </c>
      <c r="R1378">
        <v>0</v>
      </c>
      <c r="S1378">
        <v>3</v>
      </c>
      <c r="T1378">
        <v>3</v>
      </c>
      <c r="U1378">
        <v>1</v>
      </c>
      <c r="V1378">
        <v>0.18867900000000001</v>
      </c>
      <c r="W1378">
        <v>5.6521700000000001E-2</v>
      </c>
      <c r="X1378">
        <v>0.43043500000000001</v>
      </c>
      <c r="Y1378">
        <v>0.13131300000000001</v>
      </c>
      <c r="Z1378">
        <v>0.24782599999999999</v>
      </c>
      <c r="AA1378">
        <v>0.31132100000000001</v>
      </c>
      <c r="AB1378">
        <v>0.24678800000000001</v>
      </c>
      <c r="AC1378">
        <v>0.55914699999999995</v>
      </c>
      <c r="AD1378">
        <v>0.122642</v>
      </c>
      <c r="AE1378">
        <v>5.8370499999999996</v>
      </c>
      <c r="AF1378">
        <v>0.32110100000000003</v>
      </c>
      <c r="AH1378">
        <v>-0.15339800000000001</v>
      </c>
      <c r="AI1378">
        <v>14.35</v>
      </c>
      <c r="AJ1378">
        <v>-13.674200000000001</v>
      </c>
      <c r="AK1378">
        <v>56.677799999999998</v>
      </c>
      <c r="AL1378">
        <v>-0.15339800000000001</v>
      </c>
      <c r="AM1378">
        <v>1.7</v>
      </c>
      <c r="AN1378">
        <v>-12.0924776345491</v>
      </c>
      <c r="AO1378">
        <v>-0.83527326583862305</v>
      </c>
      <c r="AP1378">
        <v>-0.51014599999999999</v>
      </c>
    </row>
    <row r="1379" spans="1:42" x14ac:dyDescent="0.45">
      <c r="A1379" t="s">
        <v>1591</v>
      </c>
      <c r="C1379">
        <v>63</v>
      </c>
      <c r="D1379">
        <v>248</v>
      </c>
      <c r="E1379">
        <v>214</v>
      </c>
      <c r="F1379">
        <v>40</v>
      </c>
      <c r="G1379">
        <v>26</v>
      </c>
      <c r="H1379">
        <v>7</v>
      </c>
      <c r="I1379">
        <v>2</v>
      </c>
      <c r="J1379">
        <v>5</v>
      </c>
      <c r="K1379">
        <v>25</v>
      </c>
      <c r="L1379">
        <v>30</v>
      </c>
      <c r="M1379">
        <v>23</v>
      </c>
      <c r="N1379">
        <v>0</v>
      </c>
      <c r="O1379">
        <v>100</v>
      </c>
      <c r="P1379">
        <v>9</v>
      </c>
      <c r="Q1379">
        <v>1</v>
      </c>
      <c r="R1379">
        <v>1</v>
      </c>
      <c r="S1379">
        <v>3</v>
      </c>
      <c r="T1379">
        <v>2</v>
      </c>
      <c r="U1379">
        <v>2</v>
      </c>
      <c r="V1379">
        <v>0.186916</v>
      </c>
      <c r="W1379">
        <v>9.2741900000000002E-2</v>
      </c>
      <c r="X1379">
        <v>0.40322599999999997</v>
      </c>
      <c r="Y1379">
        <v>0.23</v>
      </c>
      <c r="Z1379">
        <v>0.29149799999999998</v>
      </c>
      <c r="AA1379">
        <v>0.30841099999999999</v>
      </c>
      <c r="AB1379">
        <v>0.272673</v>
      </c>
      <c r="AC1379">
        <v>0.59990900000000003</v>
      </c>
      <c r="AD1379">
        <v>0.12149500000000001</v>
      </c>
      <c r="AE1379">
        <v>4.9006800000000004</v>
      </c>
      <c r="AF1379">
        <v>0.31818200000000002</v>
      </c>
      <c r="AH1379">
        <v>-0.89105299999999998</v>
      </c>
      <c r="AI1379">
        <v>20.804500000000001</v>
      </c>
      <c r="AJ1379">
        <v>-9.4129000000000005</v>
      </c>
      <c r="AK1379">
        <v>70.896100000000004</v>
      </c>
      <c r="AL1379">
        <v>-0.89105299999999998</v>
      </c>
      <c r="AM1379">
        <v>-1.3</v>
      </c>
      <c r="AN1379">
        <v>-9.5394554734230006</v>
      </c>
      <c r="AO1379">
        <v>-4.0336859226226798</v>
      </c>
      <c r="AP1379">
        <v>-0.51354</v>
      </c>
    </row>
    <row r="1380" spans="1:42" x14ac:dyDescent="0.45">
      <c r="A1380" t="s">
        <v>1592</v>
      </c>
      <c r="B1380" t="s">
        <v>42</v>
      </c>
      <c r="C1380">
        <v>41</v>
      </c>
      <c r="D1380">
        <v>152</v>
      </c>
      <c r="E1380">
        <v>140</v>
      </c>
      <c r="F1380">
        <v>30</v>
      </c>
      <c r="G1380">
        <v>26</v>
      </c>
      <c r="H1380">
        <v>3</v>
      </c>
      <c r="I1380">
        <v>1</v>
      </c>
      <c r="J1380">
        <v>0</v>
      </c>
      <c r="K1380">
        <v>13</v>
      </c>
      <c r="L1380">
        <v>11</v>
      </c>
      <c r="M1380">
        <v>9</v>
      </c>
      <c r="N1380">
        <v>0</v>
      </c>
      <c r="O1380">
        <v>35</v>
      </c>
      <c r="P1380">
        <v>2</v>
      </c>
      <c r="Q1380">
        <v>1</v>
      </c>
      <c r="R1380">
        <v>0</v>
      </c>
      <c r="S1380">
        <v>5</v>
      </c>
      <c r="T1380">
        <v>4</v>
      </c>
      <c r="U1380">
        <v>3</v>
      </c>
      <c r="V1380">
        <v>0.214286</v>
      </c>
      <c r="W1380">
        <v>5.9210499999999999E-2</v>
      </c>
      <c r="X1380">
        <v>0.230263</v>
      </c>
      <c r="Y1380">
        <v>0.25714300000000001</v>
      </c>
      <c r="Z1380">
        <v>0.269737</v>
      </c>
      <c r="AA1380">
        <v>0.25</v>
      </c>
      <c r="AB1380">
        <v>0.23658699999999999</v>
      </c>
      <c r="AC1380">
        <v>0.519737</v>
      </c>
      <c r="AD1380">
        <v>3.5714299999999997E-2</v>
      </c>
      <c r="AE1380">
        <v>5.0182900000000004</v>
      </c>
      <c r="AF1380">
        <v>0.28301900000000002</v>
      </c>
      <c r="AH1380">
        <v>-0.75132399999999999</v>
      </c>
      <c r="AI1380">
        <v>8.1957100000000001</v>
      </c>
      <c r="AJ1380">
        <v>-10.3246</v>
      </c>
      <c r="AK1380">
        <v>45.883899999999997</v>
      </c>
      <c r="AL1380">
        <v>-0.75132399999999999</v>
      </c>
      <c r="AM1380">
        <v>-0.3</v>
      </c>
      <c r="AN1380">
        <v>-10.6073665618896</v>
      </c>
      <c r="AO1380">
        <v>0.258494973182678</v>
      </c>
      <c r="AP1380">
        <v>-0.51716200000000001</v>
      </c>
    </row>
    <row r="1381" spans="1:42" x14ac:dyDescent="0.45">
      <c r="A1381" t="s">
        <v>1593</v>
      </c>
      <c r="B1381" t="s">
        <v>34</v>
      </c>
      <c r="C1381">
        <v>103</v>
      </c>
      <c r="D1381">
        <v>441</v>
      </c>
      <c r="E1381">
        <v>398</v>
      </c>
      <c r="F1381">
        <v>84</v>
      </c>
      <c r="G1381">
        <v>56</v>
      </c>
      <c r="H1381">
        <v>17</v>
      </c>
      <c r="I1381">
        <v>3</v>
      </c>
      <c r="J1381">
        <v>8</v>
      </c>
      <c r="K1381">
        <v>49</v>
      </c>
      <c r="L1381">
        <v>46</v>
      </c>
      <c r="M1381">
        <v>35</v>
      </c>
      <c r="N1381">
        <v>1</v>
      </c>
      <c r="O1381">
        <v>122</v>
      </c>
      <c r="P1381">
        <v>6</v>
      </c>
      <c r="Q1381">
        <v>2</v>
      </c>
      <c r="R1381">
        <v>0</v>
      </c>
      <c r="S1381">
        <v>9</v>
      </c>
      <c r="T1381">
        <v>6</v>
      </c>
      <c r="U1381">
        <v>1</v>
      </c>
      <c r="V1381">
        <v>0.21105499999999999</v>
      </c>
      <c r="W1381">
        <v>7.9365099999999994E-2</v>
      </c>
      <c r="X1381">
        <v>0.276644</v>
      </c>
      <c r="Y1381">
        <v>0.286885</v>
      </c>
      <c r="Z1381">
        <v>0.283447</v>
      </c>
      <c r="AA1381">
        <v>0.32914599999999999</v>
      </c>
      <c r="AB1381">
        <v>0.27118700000000001</v>
      </c>
      <c r="AC1381">
        <v>0.61259200000000003</v>
      </c>
      <c r="AD1381">
        <v>0.11809</v>
      </c>
      <c r="AE1381">
        <v>5.5520300000000002</v>
      </c>
      <c r="AF1381">
        <v>0.28148099999999998</v>
      </c>
      <c r="AH1381">
        <v>3.8230100000000003E-2</v>
      </c>
      <c r="AI1381">
        <v>36.450499999999998</v>
      </c>
      <c r="AJ1381">
        <v>-17.282800000000002</v>
      </c>
      <c r="AK1381">
        <v>71.311999999999998</v>
      </c>
      <c r="AL1381">
        <v>3.8230100000000003E-2</v>
      </c>
      <c r="AM1381">
        <v>-0.2</v>
      </c>
      <c r="AN1381">
        <v>-15.1208236962556</v>
      </c>
      <c r="AO1381">
        <v>-5.0611111670732498</v>
      </c>
      <c r="AP1381">
        <v>-0.51888900000000004</v>
      </c>
    </row>
    <row r="1382" spans="1:42" x14ac:dyDescent="0.45">
      <c r="A1382" t="s">
        <v>1594</v>
      </c>
      <c r="C1382">
        <v>87</v>
      </c>
      <c r="D1382">
        <v>356</v>
      </c>
      <c r="E1382">
        <v>318</v>
      </c>
      <c r="F1382">
        <v>74</v>
      </c>
      <c r="G1382">
        <v>51</v>
      </c>
      <c r="H1382">
        <v>14</v>
      </c>
      <c r="I1382">
        <v>1</v>
      </c>
      <c r="J1382">
        <v>8</v>
      </c>
      <c r="K1382">
        <v>38</v>
      </c>
      <c r="L1382">
        <v>39</v>
      </c>
      <c r="M1382">
        <v>31</v>
      </c>
      <c r="N1382">
        <v>0</v>
      </c>
      <c r="O1382">
        <v>103</v>
      </c>
      <c r="P1382">
        <v>4</v>
      </c>
      <c r="Q1382">
        <v>2</v>
      </c>
      <c r="R1382">
        <v>1</v>
      </c>
      <c r="S1382">
        <v>6</v>
      </c>
      <c r="T1382">
        <v>0</v>
      </c>
      <c r="U1382">
        <v>1</v>
      </c>
      <c r="V1382">
        <v>0.23270399999999999</v>
      </c>
      <c r="W1382">
        <v>8.7078699999999995E-2</v>
      </c>
      <c r="X1382">
        <v>0.28932600000000003</v>
      </c>
      <c r="Y1382">
        <v>0.30097099999999999</v>
      </c>
      <c r="Z1382">
        <v>0.30704199999999998</v>
      </c>
      <c r="AA1382">
        <v>0.358491</v>
      </c>
      <c r="AB1382">
        <v>0.29436800000000002</v>
      </c>
      <c r="AC1382">
        <v>0.66553300000000004</v>
      </c>
      <c r="AD1382">
        <v>0.12578600000000001</v>
      </c>
      <c r="AE1382">
        <v>2.4523899999999998</v>
      </c>
      <c r="AF1382">
        <v>0.31578899999999999</v>
      </c>
      <c r="AH1382">
        <v>-1.0847199999999999</v>
      </c>
      <c r="AI1382">
        <v>36.278700000000001</v>
      </c>
      <c r="AJ1382">
        <v>-7.0977899999999998</v>
      </c>
      <c r="AK1382">
        <v>78.895600000000002</v>
      </c>
      <c r="AL1382">
        <v>-1.0847199999999999</v>
      </c>
      <c r="AM1382">
        <v>-3.3</v>
      </c>
      <c r="AN1382">
        <v>-10.087082862854</v>
      </c>
      <c r="AO1382">
        <v>-7.2241621017456001</v>
      </c>
      <c r="AP1382">
        <v>-0.52051400000000003</v>
      </c>
    </row>
    <row r="1383" spans="1:42" x14ac:dyDescent="0.45">
      <c r="A1383" t="s">
        <v>1595</v>
      </c>
      <c r="B1383" t="s">
        <v>63</v>
      </c>
      <c r="C1383">
        <v>94</v>
      </c>
      <c r="D1383">
        <v>371</v>
      </c>
      <c r="E1383">
        <v>335</v>
      </c>
      <c r="F1383">
        <v>74</v>
      </c>
      <c r="G1383">
        <v>50</v>
      </c>
      <c r="H1383">
        <v>13</v>
      </c>
      <c r="I1383">
        <v>2</v>
      </c>
      <c r="J1383">
        <v>9</v>
      </c>
      <c r="K1383">
        <v>40</v>
      </c>
      <c r="L1383">
        <v>42</v>
      </c>
      <c r="M1383">
        <v>29</v>
      </c>
      <c r="N1383">
        <v>0</v>
      </c>
      <c r="O1383">
        <v>109</v>
      </c>
      <c r="P1383">
        <v>6</v>
      </c>
      <c r="Q1383">
        <v>1</v>
      </c>
      <c r="R1383">
        <v>0</v>
      </c>
      <c r="S1383">
        <v>10</v>
      </c>
      <c r="T1383">
        <v>10</v>
      </c>
      <c r="U1383">
        <v>4</v>
      </c>
      <c r="V1383">
        <v>0.22089600000000001</v>
      </c>
      <c r="W1383">
        <v>7.8167100000000003E-2</v>
      </c>
      <c r="X1383">
        <v>0.29380099999999998</v>
      </c>
      <c r="Y1383">
        <v>0.26605499999999999</v>
      </c>
      <c r="Z1383">
        <v>0.29380099999999998</v>
      </c>
      <c r="AA1383">
        <v>0.35223900000000002</v>
      </c>
      <c r="AB1383">
        <v>0.28573500000000002</v>
      </c>
      <c r="AC1383">
        <v>0.64603900000000003</v>
      </c>
      <c r="AD1383">
        <v>0.13134299999999999</v>
      </c>
      <c r="AE1383">
        <v>5.4237000000000002</v>
      </c>
      <c r="AF1383">
        <v>0.29816500000000001</v>
      </c>
      <c r="AH1383">
        <v>-0.343248</v>
      </c>
      <c r="AI1383">
        <v>35.147199999999998</v>
      </c>
      <c r="AJ1383">
        <v>-10.057</v>
      </c>
      <c r="AK1383">
        <v>76.457999999999998</v>
      </c>
      <c r="AL1383">
        <v>-0.343248</v>
      </c>
      <c r="AM1383">
        <v>0.1</v>
      </c>
      <c r="AN1383">
        <v>-11.1634771823883</v>
      </c>
      <c r="AO1383">
        <v>-6.7158435806631998</v>
      </c>
      <c r="AP1383">
        <v>-0.52244299999999999</v>
      </c>
    </row>
    <row r="1384" spans="1:42" x14ac:dyDescent="0.45">
      <c r="A1384" t="s">
        <v>1596</v>
      </c>
      <c r="B1384" t="s">
        <v>149</v>
      </c>
      <c r="C1384">
        <v>68</v>
      </c>
      <c r="D1384">
        <v>231</v>
      </c>
      <c r="E1384">
        <v>207</v>
      </c>
      <c r="F1384">
        <v>43</v>
      </c>
      <c r="G1384">
        <v>29</v>
      </c>
      <c r="H1384">
        <v>9</v>
      </c>
      <c r="I1384">
        <v>2</v>
      </c>
      <c r="J1384">
        <v>3</v>
      </c>
      <c r="K1384">
        <v>27</v>
      </c>
      <c r="L1384">
        <v>21</v>
      </c>
      <c r="M1384">
        <v>16</v>
      </c>
      <c r="N1384">
        <v>0</v>
      </c>
      <c r="O1384">
        <v>70</v>
      </c>
      <c r="P1384">
        <v>4</v>
      </c>
      <c r="Q1384">
        <v>2</v>
      </c>
      <c r="R1384">
        <v>2</v>
      </c>
      <c r="S1384">
        <v>2</v>
      </c>
      <c r="T1384">
        <v>5</v>
      </c>
      <c r="U1384">
        <v>2</v>
      </c>
      <c r="V1384">
        <v>0.207729</v>
      </c>
      <c r="W1384">
        <v>6.9264099999999995E-2</v>
      </c>
      <c r="X1384">
        <v>0.30303000000000002</v>
      </c>
      <c r="Y1384">
        <v>0.228571</v>
      </c>
      <c r="Z1384">
        <v>0.27510899999999999</v>
      </c>
      <c r="AA1384">
        <v>0.31401000000000001</v>
      </c>
      <c r="AB1384">
        <v>0.261903</v>
      </c>
      <c r="AC1384">
        <v>0.58911899999999995</v>
      </c>
      <c r="AD1384">
        <v>0.10628</v>
      </c>
      <c r="AE1384">
        <v>6.3864799999999997</v>
      </c>
      <c r="AF1384">
        <v>0.29411799999999999</v>
      </c>
      <c r="AH1384">
        <v>-0.22170699999999999</v>
      </c>
      <c r="AI1384">
        <v>17.312200000000001</v>
      </c>
      <c r="AJ1384">
        <v>-10.8338</v>
      </c>
      <c r="AK1384">
        <v>59.314799999999998</v>
      </c>
      <c r="AL1384">
        <v>-0.22170699999999999</v>
      </c>
      <c r="AM1384">
        <v>1.3</v>
      </c>
      <c r="AN1384">
        <v>-11.864770680665901</v>
      </c>
      <c r="AO1384">
        <v>-1.2462964057922301</v>
      </c>
      <c r="AP1384">
        <v>-0.52260200000000001</v>
      </c>
    </row>
    <row r="1385" spans="1:42" x14ac:dyDescent="0.45">
      <c r="A1385" t="s">
        <v>1597</v>
      </c>
      <c r="C1385">
        <v>107</v>
      </c>
      <c r="D1385">
        <v>403</v>
      </c>
      <c r="E1385">
        <v>375</v>
      </c>
      <c r="F1385">
        <v>82</v>
      </c>
      <c r="G1385">
        <v>55</v>
      </c>
      <c r="H1385">
        <v>18</v>
      </c>
      <c r="I1385">
        <v>0</v>
      </c>
      <c r="J1385">
        <v>9</v>
      </c>
      <c r="K1385">
        <v>40</v>
      </c>
      <c r="L1385">
        <v>42</v>
      </c>
      <c r="M1385">
        <v>23</v>
      </c>
      <c r="N1385">
        <v>0</v>
      </c>
      <c r="O1385">
        <v>121</v>
      </c>
      <c r="P1385">
        <v>1</v>
      </c>
      <c r="Q1385">
        <v>3</v>
      </c>
      <c r="R1385">
        <v>1</v>
      </c>
      <c r="S1385">
        <v>9</v>
      </c>
      <c r="T1385">
        <v>2</v>
      </c>
      <c r="U1385">
        <v>2</v>
      </c>
      <c r="V1385">
        <v>0.218667</v>
      </c>
      <c r="W1385">
        <v>5.7071999999999998E-2</v>
      </c>
      <c r="X1385">
        <v>0.30024800000000001</v>
      </c>
      <c r="Y1385">
        <v>0.190083</v>
      </c>
      <c r="Z1385">
        <v>0.26368200000000003</v>
      </c>
      <c r="AA1385">
        <v>0.338667</v>
      </c>
      <c r="AB1385">
        <v>0.26292500000000002</v>
      </c>
      <c r="AC1385">
        <v>0.60234799999999999</v>
      </c>
      <c r="AD1385">
        <v>0.12</v>
      </c>
      <c r="AE1385">
        <v>2.5090300000000001</v>
      </c>
      <c r="AF1385">
        <v>0.29435499999999998</v>
      </c>
      <c r="AH1385">
        <v>-1.0528599999999999</v>
      </c>
      <c r="AI1385">
        <v>30.544599999999999</v>
      </c>
      <c r="AJ1385">
        <v>-18.558599999999998</v>
      </c>
      <c r="AK1385">
        <v>65.144800000000004</v>
      </c>
      <c r="AL1385">
        <v>-1.0528599999999999</v>
      </c>
      <c r="AM1385">
        <v>-2</v>
      </c>
      <c r="AN1385">
        <v>-18.454519867897002</v>
      </c>
      <c r="AO1385">
        <v>-0.51925337314605702</v>
      </c>
      <c r="AP1385">
        <v>-0.52286200000000005</v>
      </c>
    </row>
    <row r="1386" spans="1:42" x14ac:dyDescent="0.45">
      <c r="A1386" t="s">
        <v>1598</v>
      </c>
      <c r="B1386" t="s">
        <v>23</v>
      </c>
      <c r="C1386">
        <v>73</v>
      </c>
      <c r="D1386">
        <v>260</v>
      </c>
      <c r="E1386">
        <v>241</v>
      </c>
      <c r="F1386">
        <v>53</v>
      </c>
      <c r="G1386">
        <v>36</v>
      </c>
      <c r="H1386">
        <v>13</v>
      </c>
      <c r="I1386">
        <v>1</v>
      </c>
      <c r="J1386">
        <v>3</v>
      </c>
      <c r="K1386">
        <v>22</v>
      </c>
      <c r="L1386">
        <v>30</v>
      </c>
      <c r="M1386">
        <v>12</v>
      </c>
      <c r="N1386">
        <v>0</v>
      </c>
      <c r="O1386">
        <v>67</v>
      </c>
      <c r="P1386">
        <v>4</v>
      </c>
      <c r="Q1386">
        <v>2</v>
      </c>
      <c r="R1386">
        <v>1</v>
      </c>
      <c r="S1386">
        <v>6</v>
      </c>
      <c r="T1386">
        <v>0</v>
      </c>
      <c r="U1386">
        <v>1</v>
      </c>
      <c r="V1386">
        <v>0.219917</v>
      </c>
      <c r="W1386">
        <v>4.6153800000000002E-2</v>
      </c>
      <c r="X1386">
        <v>0.25769199999999998</v>
      </c>
      <c r="Y1386">
        <v>0.17910400000000001</v>
      </c>
      <c r="Z1386">
        <v>0.26640900000000001</v>
      </c>
      <c r="AA1386">
        <v>0.31950200000000001</v>
      </c>
      <c r="AB1386">
        <v>0.25782300000000002</v>
      </c>
      <c r="AC1386">
        <v>0.58591099999999996</v>
      </c>
      <c r="AD1386">
        <v>9.9585099999999996E-2</v>
      </c>
      <c r="AE1386">
        <v>2.8058100000000001</v>
      </c>
      <c r="AF1386">
        <v>0.28901700000000002</v>
      </c>
      <c r="AH1386">
        <v>-0.82274400000000003</v>
      </c>
      <c r="AI1386">
        <v>18.604500000000002</v>
      </c>
      <c r="AJ1386">
        <v>-13.0749</v>
      </c>
      <c r="AK1386">
        <v>56.561999999999998</v>
      </c>
      <c r="AL1386">
        <v>-0.82274400000000003</v>
      </c>
      <c r="AM1386">
        <v>-4.0999999999999996</v>
      </c>
      <c r="AN1386">
        <v>-14.814148068428</v>
      </c>
      <c r="AO1386">
        <v>0.67660188674926702</v>
      </c>
      <c r="AP1386">
        <v>-0.52643499999999999</v>
      </c>
    </row>
    <row r="1387" spans="1:42" x14ac:dyDescent="0.45">
      <c r="A1387" t="s">
        <v>1599</v>
      </c>
      <c r="C1387">
        <v>94</v>
      </c>
      <c r="D1387">
        <v>305</v>
      </c>
      <c r="E1387">
        <v>281</v>
      </c>
      <c r="F1387">
        <v>70</v>
      </c>
      <c r="G1387">
        <v>50</v>
      </c>
      <c r="H1387">
        <v>12</v>
      </c>
      <c r="I1387">
        <v>0</v>
      </c>
      <c r="J1387">
        <v>8</v>
      </c>
      <c r="K1387">
        <v>31</v>
      </c>
      <c r="L1387">
        <v>35</v>
      </c>
      <c r="M1387">
        <v>21</v>
      </c>
      <c r="N1387">
        <v>1</v>
      </c>
      <c r="O1387">
        <v>76</v>
      </c>
      <c r="P1387">
        <v>1</v>
      </c>
      <c r="Q1387">
        <v>2</v>
      </c>
      <c r="R1387">
        <v>0</v>
      </c>
      <c r="S1387">
        <v>8</v>
      </c>
      <c r="T1387">
        <v>2</v>
      </c>
      <c r="U1387">
        <v>1</v>
      </c>
      <c r="V1387">
        <v>0.24911</v>
      </c>
      <c r="W1387">
        <v>6.8852499999999997E-2</v>
      </c>
      <c r="X1387">
        <v>0.24918000000000001</v>
      </c>
      <c r="Y1387">
        <v>0.27631600000000001</v>
      </c>
      <c r="Z1387">
        <v>0.30163899999999999</v>
      </c>
      <c r="AA1387">
        <v>0.377224</v>
      </c>
      <c r="AB1387">
        <v>0.29516100000000001</v>
      </c>
      <c r="AC1387">
        <v>0.67886400000000002</v>
      </c>
      <c r="AD1387">
        <v>0.12811400000000001</v>
      </c>
      <c r="AE1387">
        <v>2.5284800000000001</v>
      </c>
      <c r="AF1387">
        <v>0.311558</v>
      </c>
      <c r="AH1387">
        <v>-0.56914200000000004</v>
      </c>
      <c r="AI1387">
        <v>31.2822</v>
      </c>
      <c r="AJ1387">
        <v>-5.8802500000000002</v>
      </c>
      <c r="AK1387">
        <v>82.618300000000005</v>
      </c>
      <c r="AL1387">
        <v>-0.56914200000000004</v>
      </c>
      <c r="AM1387">
        <v>-5.2</v>
      </c>
      <c r="AN1387">
        <v>-7.1367906928062403</v>
      </c>
      <c r="AO1387">
        <v>-8.5619926452636701</v>
      </c>
      <c r="AP1387">
        <v>-0.52923399999999998</v>
      </c>
    </row>
    <row r="1388" spans="1:42" x14ac:dyDescent="0.45">
      <c r="A1388" t="s">
        <v>1600</v>
      </c>
      <c r="C1388">
        <v>46</v>
      </c>
      <c r="D1388">
        <v>160</v>
      </c>
      <c r="E1388">
        <v>148</v>
      </c>
      <c r="F1388">
        <v>33</v>
      </c>
      <c r="G1388">
        <v>26</v>
      </c>
      <c r="H1388">
        <v>6</v>
      </c>
      <c r="I1388">
        <v>0</v>
      </c>
      <c r="J1388">
        <v>1</v>
      </c>
      <c r="K1388">
        <v>16</v>
      </c>
      <c r="L1388">
        <v>13</v>
      </c>
      <c r="M1388">
        <v>10</v>
      </c>
      <c r="N1388">
        <v>0</v>
      </c>
      <c r="O1388">
        <v>40</v>
      </c>
      <c r="P1388">
        <v>1</v>
      </c>
      <c r="Q1388">
        <v>1</v>
      </c>
      <c r="R1388">
        <v>0</v>
      </c>
      <c r="S1388">
        <v>6</v>
      </c>
      <c r="T1388">
        <v>2</v>
      </c>
      <c r="U1388">
        <v>1</v>
      </c>
      <c r="V1388">
        <v>0.222973</v>
      </c>
      <c r="W1388">
        <v>6.25E-2</v>
      </c>
      <c r="X1388">
        <v>0.25</v>
      </c>
      <c r="Y1388">
        <v>0.25</v>
      </c>
      <c r="Z1388">
        <v>0.27500000000000002</v>
      </c>
      <c r="AA1388">
        <v>0.28378399999999998</v>
      </c>
      <c r="AB1388">
        <v>0.25061</v>
      </c>
      <c r="AC1388">
        <v>0.55878399999999995</v>
      </c>
      <c r="AD1388">
        <v>6.0810799999999998E-2</v>
      </c>
      <c r="AE1388">
        <v>3.51484</v>
      </c>
      <c r="AF1388">
        <v>0.296296</v>
      </c>
      <c r="AH1388">
        <v>-0.307168</v>
      </c>
      <c r="AI1388">
        <v>10.490500000000001</v>
      </c>
      <c r="AJ1388">
        <v>-9.0045900000000003</v>
      </c>
      <c r="AK1388">
        <v>56.857999999999997</v>
      </c>
      <c r="AL1388">
        <v>-0.307168</v>
      </c>
      <c r="AM1388">
        <v>-0.4</v>
      </c>
      <c r="AN1388">
        <v>-8.57806453108787</v>
      </c>
      <c r="AO1388">
        <v>-2.16366842389106</v>
      </c>
      <c r="AP1388">
        <v>-0.52924199999999999</v>
      </c>
    </row>
    <row r="1389" spans="1:42" x14ac:dyDescent="0.45">
      <c r="A1389" t="s">
        <v>1601</v>
      </c>
      <c r="B1389" t="s">
        <v>104</v>
      </c>
      <c r="C1389">
        <v>114</v>
      </c>
      <c r="D1389">
        <v>475</v>
      </c>
      <c r="E1389">
        <v>436</v>
      </c>
      <c r="F1389">
        <v>94</v>
      </c>
      <c r="G1389">
        <v>76</v>
      </c>
      <c r="H1389">
        <v>11</v>
      </c>
      <c r="I1389">
        <v>0</v>
      </c>
      <c r="J1389">
        <v>7</v>
      </c>
      <c r="K1389">
        <v>40</v>
      </c>
      <c r="L1389">
        <v>41</v>
      </c>
      <c r="M1389">
        <v>31</v>
      </c>
      <c r="N1389">
        <v>0</v>
      </c>
      <c r="O1389">
        <v>133</v>
      </c>
      <c r="P1389">
        <v>5</v>
      </c>
      <c r="Q1389">
        <v>2</v>
      </c>
      <c r="R1389">
        <v>1</v>
      </c>
      <c r="S1389">
        <v>15</v>
      </c>
      <c r="T1389">
        <v>0</v>
      </c>
      <c r="U1389">
        <v>1</v>
      </c>
      <c r="V1389">
        <v>0.21559600000000001</v>
      </c>
      <c r="W1389">
        <v>6.5263199999999993E-2</v>
      </c>
      <c r="X1389">
        <v>0.28000000000000003</v>
      </c>
      <c r="Y1389">
        <v>0.23308300000000001</v>
      </c>
      <c r="Z1389">
        <v>0.27426200000000001</v>
      </c>
      <c r="AA1389">
        <v>0.288991</v>
      </c>
      <c r="AB1389">
        <v>0.253135</v>
      </c>
      <c r="AC1389">
        <v>0.56325199999999997</v>
      </c>
      <c r="AD1389">
        <v>7.3394500000000001E-2</v>
      </c>
      <c r="AE1389">
        <v>1.46814</v>
      </c>
      <c r="AF1389">
        <v>0.29194599999999998</v>
      </c>
      <c r="AH1389">
        <v>-1.28505</v>
      </c>
      <c r="AI1389">
        <v>32.139499999999998</v>
      </c>
      <c r="AJ1389">
        <v>-25.736499999999999</v>
      </c>
      <c r="AK1389">
        <v>54.380800000000001</v>
      </c>
      <c r="AL1389">
        <v>-1.28505</v>
      </c>
      <c r="AM1389">
        <v>-2.1</v>
      </c>
      <c r="AN1389">
        <v>-28.129830002784701</v>
      </c>
      <c r="AO1389">
        <v>6.6264843940734801</v>
      </c>
      <c r="AP1389">
        <v>-0.53049100000000005</v>
      </c>
    </row>
    <row r="1390" spans="1:42" x14ac:dyDescent="0.45">
      <c r="A1390" t="s">
        <v>1602</v>
      </c>
      <c r="B1390" t="s">
        <v>42</v>
      </c>
      <c r="C1390">
        <v>57</v>
      </c>
      <c r="D1390">
        <v>217</v>
      </c>
      <c r="E1390">
        <v>192</v>
      </c>
      <c r="F1390">
        <v>36</v>
      </c>
      <c r="G1390">
        <v>22</v>
      </c>
      <c r="H1390">
        <v>11</v>
      </c>
      <c r="I1390">
        <v>0</v>
      </c>
      <c r="J1390">
        <v>3</v>
      </c>
      <c r="K1390">
        <v>13</v>
      </c>
      <c r="L1390">
        <v>19</v>
      </c>
      <c r="M1390">
        <v>22</v>
      </c>
      <c r="N1390">
        <v>0</v>
      </c>
      <c r="O1390">
        <v>69</v>
      </c>
      <c r="P1390">
        <v>2</v>
      </c>
      <c r="Q1390">
        <v>1</v>
      </c>
      <c r="R1390">
        <v>0</v>
      </c>
      <c r="S1390">
        <v>4</v>
      </c>
      <c r="T1390">
        <v>0</v>
      </c>
      <c r="U1390">
        <v>1</v>
      </c>
      <c r="V1390">
        <v>0.1875</v>
      </c>
      <c r="W1390">
        <v>0.101382</v>
      </c>
      <c r="X1390">
        <v>0.31797199999999998</v>
      </c>
      <c r="Y1390">
        <v>0.31884099999999999</v>
      </c>
      <c r="Z1390">
        <v>0.27649800000000002</v>
      </c>
      <c r="AA1390">
        <v>0.29166700000000001</v>
      </c>
      <c r="AB1390">
        <v>0.25747199999999998</v>
      </c>
      <c r="AC1390">
        <v>0.568164</v>
      </c>
      <c r="AD1390">
        <v>0.104167</v>
      </c>
      <c r="AE1390">
        <v>1.0497799999999999</v>
      </c>
      <c r="AF1390">
        <v>0.272727</v>
      </c>
      <c r="AH1390">
        <v>-0.77651400000000004</v>
      </c>
      <c r="AI1390">
        <v>15.4643</v>
      </c>
      <c r="AJ1390">
        <v>-10.975899999999999</v>
      </c>
      <c r="AK1390">
        <v>60.359499999999997</v>
      </c>
      <c r="AL1390">
        <v>-0.77651400000000004</v>
      </c>
      <c r="AM1390">
        <v>-5.6</v>
      </c>
      <c r="AN1390">
        <v>-11.0835005640983</v>
      </c>
      <c r="AO1390">
        <v>-1.6133744716644201</v>
      </c>
      <c r="AP1390">
        <v>-0.53115299999999999</v>
      </c>
    </row>
    <row r="1391" spans="1:42" x14ac:dyDescent="0.45">
      <c r="A1391" t="s">
        <v>1603</v>
      </c>
      <c r="C1391">
        <v>95</v>
      </c>
      <c r="D1391">
        <v>354</v>
      </c>
      <c r="E1391">
        <v>314</v>
      </c>
      <c r="F1391">
        <v>67</v>
      </c>
      <c r="G1391">
        <v>47</v>
      </c>
      <c r="H1391">
        <v>12</v>
      </c>
      <c r="I1391">
        <v>2</v>
      </c>
      <c r="J1391">
        <v>6</v>
      </c>
      <c r="K1391">
        <v>31</v>
      </c>
      <c r="L1391">
        <v>35</v>
      </c>
      <c r="M1391">
        <v>26</v>
      </c>
      <c r="N1391">
        <v>0</v>
      </c>
      <c r="O1391">
        <v>92</v>
      </c>
      <c r="P1391">
        <v>6</v>
      </c>
      <c r="Q1391">
        <v>2</v>
      </c>
      <c r="R1391">
        <v>6</v>
      </c>
      <c r="S1391">
        <v>3</v>
      </c>
      <c r="T1391">
        <v>5</v>
      </c>
      <c r="U1391">
        <v>5</v>
      </c>
      <c r="V1391">
        <v>0.21337600000000001</v>
      </c>
      <c r="W1391">
        <v>7.3446300000000006E-2</v>
      </c>
      <c r="X1391">
        <v>0.25988699999999998</v>
      </c>
      <c r="Y1391">
        <v>0.282609</v>
      </c>
      <c r="Z1391">
        <v>0.28448299999999999</v>
      </c>
      <c r="AA1391">
        <v>0.321656</v>
      </c>
      <c r="AB1391">
        <v>0.27016099999999998</v>
      </c>
      <c r="AC1391">
        <v>0.60613899999999998</v>
      </c>
      <c r="AD1391">
        <v>0.10828</v>
      </c>
      <c r="AE1391">
        <v>4.1384299999999996</v>
      </c>
      <c r="AF1391">
        <v>0.27981699999999998</v>
      </c>
      <c r="AH1391">
        <v>-1.71909</v>
      </c>
      <c r="AI1391">
        <v>28.958200000000001</v>
      </c>
      <c r="AJ1391">
        <v>-14.1746</v>
      </c>
      <c r="AK1391">
        <v>68.581999999999994</v>
      </c>
      <c r="AL1391">
        <v>-1.71909</v>
      </c>
      <c r="AM1391">
        <v>2</v>
      </c>
      <c r="AN1391">
        <v>-15.497555494308401</v>
      </c>
      <c r="AO1391">
        <v>-1.90211629867553</v>
      </c>
      <c r="AP1391">
        <v>-0.53236899999999998</v>
      </c>
    </row>
    <row r="1392" spans="1:42" x14ac:dyDescent="0.45">
      <c r="A1392" t="s">
        <v>1604</v>
      </c>
      <c r="B1392" t="s">
        <v>32</v>
      </c>
      <c r="C1392">
        <v>92</v>
      </c>
      <c r="D1392">
        <v>352</v>
      </c>
      <c r="E1392">
        <v>308</v>
      </c>
      <c r="F1392">
        <v>65</v>
      </c>
      <c r="G1392">
        <v>47</v>
      </c>
      <c r="H1392">
        <v>11</v>
      </c>
      <c r="I1392">
        <v>1</v>
      </c>
      <c r="J1392">
        <v>6</v>
      </c>
      <c r="K1392">
        <v>34</v>
      </c>
      <c r="L1392">
        <v>33</v>
      </c>
      <c r="M1392">
        <v>36</v>
      </c>
      <c r="N1392">
        <v>1</v>
      </c>
      <c r="O1392">
        <v>86</v>
      </c>
      <c r="P1392">
        <v>5</v>
      </c>
      <c r="Q1392">
        <v>2</v>
      </c>
      <c r="R1392">
        <v>1</v>
      </c>
      <c r="S1392">
        <v>8</v>
      </c>
      <c r="T1392">
        <v>0</v>
      </c>
      <c r="U1392">
        <v>1</v>
      </c>
      <c r="V1392">
        <v>0.211039</v>
      </c>
      <c r="W1392">
        <v>0.102273</v>
      </c>
      <c r="X1392">
        <v>0.24431800000000001</v>
      </c>
      <c r="Y1392">
        <v>0.418605</v>
      </c>
      <c r="Z1392">
        <v>0.30199399999999998</v>
      </c>
      <c r="AA1392">
        <v>0.31168800000000002</v>
      </c>
      <c r="AB1392">
        <v>0.27640199999999998</v>
      </c>
      <c r="AC1392">
        <v>0.61368299999999998</v>
      </c>
      <c r="AD1392">
        <v>0.100649</v>
      </c>
      <c r="AE1392">
        <v>2.3591199999999999</v>
      </c>
      <c r="AF1392">
        <v>0.27064199999999999</v>
      </c>
      <c r="AH1392">
        <v>-1.0924199999999999</v>
      </c>
      <c r="AI1392">
        <v>30.6189</v>
      </c>
      <c r="AJ1392">
        <v>-12.270200000000001</v>
      </c>
      <c r="AK1392">
        <v>76.908799999999999</v>
      </c>
      <c r="AL1392">
        <v>-1.0924199999999999</v>
      </c>
      <c r="AM1392">
        <v>0</v>
      </c>
      <c r="AN1392">
        <v>-10.8315967321395</v>
      </c>
      <c r="AO1392">
        <v>-6.4667844772338796</v>
      </c>
      <c r="AP1392">
        <v>-0.53277799999999997</v>
      </c>
    </row>
    <row r="1393" spans="1:42" x14ac:dyDescent="0.45">
      <c r="A1393" t="s">
        <v>1605</v>
      </c>
      <c r="C1393">
        <v>83</v>
      </c>
      <c r="D1393">
        <v>309</v>
      </c>
      <c r="E1393">
        <v>277</v>
      </c>
      <c r="F1393">
        <v>55</v>
      </c>
      <c r="G1393">
        <v>42</v>
      </c>
      <c r="H1393">
        <v>8</v>
      </c>
      <c r="I1393">
        <v>1</v>
      </c>
      <c r="J1393">
        <v>4</v>
      </c>
      <c r="K1393">
        <v>39</v>
      </c>
      <c r="L1393">
        <v>27</v>
      </c>
      <c r="M1393">
        <v>24</v>
      </c>
      <c r="N1393">
        <v>0</v>
      </c>
      <c r="O1393">
        <v>95</v>
      </c>
      <c r="P1393">
        <v>6</v>
      </c>
      <c r="Q1393">
        <v>1</v>
      </c>
      <c r="R1393">
        <v>1</v>
      </c>
      <c r="S1393">
        <v>3</v>
      </c>
      <c r="T1393">
        <v>16</v>
      </c>
      <c r="U1393">
        <v>2</v>
      </c>
      <c r="V1393">
        <v>0.19855600000000001</v>
      </c>
      <c r="W1393">
        <v>7.76699E-2</v>
      </c>
      <c r="X1393">
        <v>0.30744300000000002</v>
      </c>
      <c r="Y1393">
        <v>0.25263200000000002</v>
      </c>
      <c r="Z1393">
        <v>0.275974</v>
      </c>
      <c r="AA1393">
        <v>0.277978</v>
      </c>
      <c r="AB1393">
        <v>0.252141</v>
      </c>
      <c r="AC1393">
        <v>0.553952</v>
      </c>
      <c r="AD1393">
        <v>7.9422400000000004E-2</v>
      </c>
      <c r="AE1393">
        <v>6.9671900000000004</v>
      </c>
      <c r="AF1393">
        <v>0.284916</v>
      </c>
      <c r="AH1393">
        <v>1.80108</v>
      </c>
      <c r="AI1393">
        <v>20.652699999999999</v>
      </c>
      <c r="AJ1393">
        <v>-16.997199999999999</v>
      </c>
      <c r="AK1393">
        <v>60.093400000000003</v>
      </c>
      <c r="AL1393">
        <v>1.80108</v>
      </c>
      <c r="AM1393">
        <v>-4</v>
      </c>
      <c r="AN1393">
        <v>-12.974223971366801</v>
      </c>
      <c r="AO1393">
        <v>-2.8646384477615299</v>
      </c>
      <c r="AP1393">
        <v>-0.53287399999999996</v>
      </c>
    </row>
    <row r="1394" spans="1:42" x14ac:dyDescent="0.45">
      <c r="A1394" t="s">
        <v>1606</v>
      </c>
      <c r="B1394" t="s">
        <v>61</v>
      </c>
      <c r="C1394">
        <v>93</v>
      </c>
      <c r="D1394">
        <v>377</v>
      </c>
      <c r="E1394">
        <v>340</v>
      </c>
      <c r="F1394">
        <v>70</v>
      </c>
      <c r="G1394">
        <v>45</v>
      </c>
      <c r="H1394">
        <v>16</v>
      </c>
      <c r="I1394">
        <v>1</v>
      </c>
      <c r="J1394">
        <v>8</v>
      </c>
      <c r="K1394">
        <v>38</v>
      </c>
      <c r="L1394">
        <v>44</v>
      </c>
      <c r="M1394">
        <v>25</v>
      </c>
      <c r="N1394">
        <v>0</v>
      </c>
      <c r="O1394">
        <v>123</v>
      </c>
      <c r="P1394">
        <v>8</v>
      </c>
      <c r="Q1394">
        <v>1</v>
      </c>
      <c r="R1394">
        <v>3</v>
      </c>
      <c r="S1394">
        <v>8</v>
      </c>
      <c r="T1394">
        <v>2</v>
      </c>
      <c r="U1394">
        <v>1</v>
      </c>
      <c r="V1394">
        <v>0.20588200000000001</v>
      </c>
      <c r="W1394">
        <v>6.6312999999999997E-2</v>
      </c>
      <c r="X1394">
        <v>0.32625999999999999</v>
      </c>
      <c r="Y1394">
        <v>0.20325199999999999</v>
      </c>
      <c r="Z1394">
        <v>0.27540100000000001</v>
      </c>
      <c r="AA1394">
        <v>0.32941199999999998</v>
      </c>
      <c r="AB1394">
        <v>0.268507</v>
      </c>
      <c r="AC1394">
        <v>0.60481300000000005</v>
      </c>
      <c r="AD1394">
        <v>0.123529</v>
      </c>
      <c r="AE1394">
        <v>3.6451199999999999</v>
      </c>
      <c r="AF1394">
        <v>0.295238</v>
      </c>
      <c r="AH1394">
        <v>-0.62307800000000002</v>
      </c>
      <c r="AI1394">
        <v>30.3216</v>
      </c>
      <c r="AJ1394">
        <v>-15.6136</v>
      </c>
      <c r="AK1394">
        <v>66.100300000000004</v>
      </c>
      <c r="AL1394">
        <v>-0.62307800000000002</v>
      </c>
      <c r="AM1394">
        <v>-8.6999999999999993</v>
      </c>
      <c r="AN1394">
        <v>-16.455801308154999</v>
      </c>
      <c r="AO1394">
        <v>-1.77392673492431</v>
      </c>
      <c r="AP1394">
        <v>-0.53700000000000003</v>
      </c>
    </row>
    <row r="1395" spans="1:42" x14ac:dyDescent="0.45">
      <c r="A1395" t="s">
        <v>1607</v>
      </c>
      <c r="B1395" t="s">
        <v>28</v>
      </c>
      <c r="C1395">
        <v>92</v>
      </c>
      <c r="D1395">
        <v>367</v>
      </c>
      <c r="E1395">
        <v>343</v>
      </c>
      <c r="F1395">
        <v>76</v>
      </c>
      <c r="G1395">
        <v>56</v>
      </c>
      <c r="H1395">
        <v>12</v>
      </c>
      <c r="I1395">
        <v>2</v>
      </c>
      <c r="J1395">
        <v>6</v>
      </c>
      <c r="K1395">
        <v>31</v>
      </c>
      <c r="L1395">
        <v>35</v>
      </c>
      <c r="M1395">
        <v>17</v>
      </c>
      <c r="N1395">
        <v>0</v>
      </c>
      <c r="O1395">
        <v>91</v>
      </c>
      <c r="P1395">
        <v>3</v>
      </c>
      <c r="Q1395">
        <v>4</v>
      </c>
      <c r="R1395">
        <v>0</v>
      </c>
      <c r="S1395">
        <v>11</v>
      </c>
      <c r="T1395">
        <v>1</v>
      </c>
      <c r="U1395">
        <v>1</v>
      </c>
      <c r="V1395">
        <v>0.22157399999999999</v>
      </c>
      <c r="W1395">
        <v>4.6321500000000002E-2</v>
      </c>
      <c r="X1395">
        <v>0.24795600000000001</v>
      </c>
      <c r="Y1395">
        <v>0.18681300000000001</v>
      </c>
      <c r="Z1395">
        <v>0.26157999999999998</v>
      </c>
      <c r="AA1395">
        <v>0.32069999999999999</v>
      </c>
      <c r="AB1395">
        <v>0.25481700000000002</v>
      </c>
      <c r="AC1395">
        <v>0.58228000000000002</v>
      </c>
      <c r="AD1395">
        <v>9.9125400000000002E-2</v>
      </c>
      <c r="AE1395">
        <v>3.2686899999999999</v>
      </c>
      <c r="AF1395">
        <v>0.28000000000000003</v>
      </c>
      <c r="AH1395">
        <v>-0.80766700000000002</v>
      </c>
      <c r="AI1395">
        <v>25.3447</v>
      </c>
      <c r="AJ1395">
        <v>-19.3721</v>
      </c>
      <c r="AK1395">
        <v>58.337200000000003</v>
      </c>
      <c r="AL1395">
        <v>-0.80766700000000002</v>
      </c>
      <c r="AM1395">
        <v>0.5</v>
      </c>
      <c r="AN1395">
        <v>-19.749966323375698</v>
      </c>
      <c r="AO1395">
        <v>1.84847152233123</v>
      </c>
      <c r="AP1395">
        <v>-0.53824399999999994</v>
      </c>
    </row>
    <row r="1396" spans="1:42" x14ac:dyDescent="0.45">
      <c r="A1396" t="s">
        <v>1608</v>
      </c>
      <c r="C1396">
        <v>75</v>
      </c>
      <c r="D1396">
        <v>243</v>
      </c>
      <c r="E1396">
        <v>217</v>
      </c>
      <c r="F1396">
        <v>40</v>
      </c>
      <c r="G1396">
        <v>25</v>
      </c>
      <c r="H1396">
        <v>8</v>
      </c>
      <c r="I1396">
        <v>0</v>
      </c>
      <c r="J1396">
        <v>7</v>
      </c>
      <c r="K1396">
        <v>23</v>
      </c>
      <c r="L1396">
        <v>27</v>
      </c>
      <c r="M1396">
        <v>20</v>
      </c>
      <c r="N1396">
        <v>0</v>
      </c>
      <c r="O1396">
        <v>75</v>
      </c>
      <c r="P1396">
        <v>4</v>
      </c>
      <c r="Q1396">
        <v>1</v>
      </c>
      <c r="R1396">
        <v>1</v>
      </c>
      <c r="S1396">
        <v>7</v>
      </c>
      <c r="T1396">
        <v>6</v>
      </c>
      <c r="U1396">
        <v>2</v>
      </c>
      <c r="V1396">
        <v>0.184332</v>
      </c>
      <c r="W1396">
        <v>8.2304500000000003E-2</v>
      </c>
      <c r="X1396">
        <v>0.30864200000000003</v>
      </c>
      <c r="Y1396">
        <v>0.26666699999999999</v>
      </c>
      <c r="Z1396">
        <v>0.264463</v>
      </c>
      <c r="AA1396">
        <v>0.31797199999999998</v>
      </c>
      <c r="AB1396">
        <v>0.25977</v>
      </c>
      <c r="AC1396">
        <v>0.58243500000000004</v>
      </c>
      <c r="AD1396">
        <v>0.13364100000000001</v>
      </c>
      <c r="AE1396">
        <v>4.0971299999999999</v>
      </c>
      <c r="AF1396">
        <v>0.242647</v>
      </c>
      <c r="AH1396">
        <v>-2.17071E-2</v>
      </c>
      <c r="AI1396">
        <v>17.780899999999999</v>
      </c>
      <c r="AJ1396">
        <v>-11.827199999999999</v>
      </c>
      <c r="AK1396">
        <v>62.3919</v>
      </c>
      <c r="AL1396">
        <v>-2.17071E-2</v>
      </c>
      <c r="AM1396">
        <v>-3.6</v>
      </c>
      <c r="AN1396">
        <v>-10.9718576166778</v>
      </c>
      <c r="AO1396">
        <v>-2.7071427702903699</v>
      </c>
      <c r="AP1396">
        <v>-0.54103000000000001</v>
      </c>
    </row>
    <row r="1397" spans="1:42" x14ac:dyDescent="0.45">
      <c r="A1397" t="s">
        <v>1609</v>
      </c>
      <c r="C1397">
        <v>27</v>
      </c>
      <c r="D1397">
        <v>105</v>
      </c>
      <c r="E1397">
        <v>95</v>
      </c>
      <c r="F1397">
        <v>18</v>
      </c>
      <c r="G1397">
        <v>15</v>
      </c>
      <c r="H1397">
        <v>2</v>
      </c>
      <c r="I1397">
        <v>0</v>
      </c>
      <c r="J1397">
        <v>1</v>
      </c>
      <c r="K1397">
        <v>13</v>
      </c>
      <c r="L1397">
        <v>8</v>
      </c>
      <c r="M1397">
        <v>6</v>
      </c>
      <c r="N1397">
        <v>0</v>
      </c>
      <c r="O1397">
        <v>35</v>
      </c>
      <c r="P1397">
        <v>1</v>
      </c>
      <c r="Q1397">
        <v>1</v>
      </c>
      <c r="R1397">
        <v>2</v>
      </c>
      <c r="S1397">
        <v>1</v>
      </c>
      <c r="T1397">
        <v>2</v>
      </c>
      <c r="U1397">
        <v>1</v>
      </c>
      <c r="V1397">
        <v>0.189474</v>
      </c>
      <c r="W1397">
        <v>5.7142900000000003E-2</v>
      </c>
      <c r="X1397">
        <v>0.33333299999999999</v>
      </c>
      <c r="Y1397">
        <v>0.171429</v>
      </c>
      <c r="Z1397">
        <v>0.24271799999999999</v>
      </c>
      <c r="AA1397">
        <v>0.24210499999999999</v>
      </c>
      <c r="AB1397">
        <v>0.219719</v>
      </c>
      <c r="AC1397">
        <v>0.48482399999999998</v>
      </c>
      <c r="AD1397">
        <v>5.2631600000000001E-2</v>
      </c>
      <c r="AE1397">
        <v>4.8380400000000003</v>
      </c>
      <c r="AF1397">
        <v>0.283333</v>
      </c>
      <c r="AH1397">
        <v>-0.19159100000000001</v>
      </c>
      <c r="AI1397">
        <v>4.1905900000000003</v>
      </c>
      <c r="AJ1397">
        <v>-8.6030499999999996</v>
      </c>
      <c r="AK1397">
        <v>30.9222</v>
      </c>
      <c r="AL1397">
        <v>-0.19159100000000001</v>
      </c>
      <c r="AM1397">
        <v>-0.5</v>
      </c>
      <c r="AN1397">
        <v>-8.8824009597301394</v>
      </c>
      <c r="AO1397">
        <v>-0.114197522401809</v>
      </c>
      <c r="AP1397">
        <v>-0.54149899999999995</v>
      </c>
    </row>
    <row r="1398" spans="1:42" x14ac:dyDescent="0.45">
      <c r="A1398" t="s">
        <v>1610</v>
      </c>
      <c r="B1398" t="s">
        <v>104</v>
      </c>
      <c r="C1398">
        <v>89</v>
      </c>
      <c r="D1398">
        <v>333</v>
      </c>
      <c r="E1398">
        <v>310</v>
      </c>
      <c r="F1398">
        <v>66</v>
      </c>
      <c r="G1398">
        <v>48</v>
      </c>
      <c r="H1398">
        <v>11</v>
      </c>
      <c r="I1398">
        <v>0</v>
      </c>
      <c r="J1398">
        <v>7</v>
      </c>
      <c r="K1398">
        <v>35</v>
      </c>
      <c r="L1398">
        <v>32</v>
      </c>
      <c r="M1398">
        <v>17</v>
      </c>
      <c r="N1398">
        <v>0</v>
      </c>
      <c r="O1398">
        <v>105</v>
      </c>
      <c r="P1398">
        <v>2</v>
      </c>
      <c r="Q1398">
        <v>2</v>
      </c>
      <c r="R1398">
        <v>2</v>
      </c>
      <c r="S1398">
        <v>5</v>
      </c>
      <c r="T1398">
        <v>4</v>
      </c>
      <c r="U1398">
        <v>1</v>
      </c>
      <c r="V1398">
        <v>0.21290300000000001</v>
      </c>
      <c r="W1398">
        <v>5.1051100000000002E-2</v>
      </c>
      <c r="X1398">
        <v>0.31531500000000001</v>
      </c>
      <c r="Y1398">
        <v>0.16190499999999999</v>
      </c>
      <c r="Z1398">
        <v>0.25679800000000003</v>
      </c>
      <c r="AA1398">
        <v>0.31612899999999999</v>
      </c>
      <c r="AB1398">
        <v>0.25182500000000002</v>
      </c>
      <c r="AC1398">
        <v>0.57292699999999996</v>
      </c>
      <c r="AD1398">
        <v>0.103226</v>
      </c>
      <c r="AE1398">
        <v>3.8561200000000002</v>
      </c>
      <c r="AF1398">
        <v>0.29499999999999998</v>
      </c>
      <c r="AH1398">
        <v>-0.138321</v>
      </c>
      <c r="AI1398">
        <v>22.1693</v>
      </c>
      <c r="AJ1398">
        <v>-18.404800000000002</v>
      </c>
      <c r="AK1398">
        <v>53.503</v>
      </c>
      <c r="AL1398">
        <v>-0.138321</v>
      </c>
      <c r="AM1398">
        <v>1.3</v>
      </c>
      <c r="AN1398">
        <v>-19.3200515806674</v>
      </c>
      <c r="AO1398">
        <v>2.5235449075698799</v>
      </c>
      <c r="AP1398">
        <v>-0.54356899999999997</v>
      </c>
    </row>
    <row r="1399" spans="1:42" x14ac:dyDescent="0.45">
      <c r="A1399" t="s">
        <v>1611</v>
      </c>
      <c r="C1399">
        <v>77</v>
      </c>
      <c r="D1399">
        <v>293</v>
      </c>
      <c r="E1399">
        <v>265</v>
      </c>
      <c r="F1399">
        <v>55</v>
      </c>
      <c r="G1399">
        <v>34</v>
      </c>
      <c r="H1399">
        <v>13</v>
      </c>
      <c r="I1399">
        <v>2</v>
      </c>
      <c r="J1399">
        <v>6</v>
      </c>
      <c r="K1399">
        <v>27</v>
      </c>
      <c r="L1399">
        <v>30</v>
      </c>
      <c r="M1399">
        <v>25</v>
      </c>
      <c r="N1399">
        <v>0</v>
      </c>
      <c r="O1399">
        <v>98</v>
      </c>
      <c r="P1399">
        <v>2</v>
      </c>
      <c r="Q1399">
        <v>1</v>
      </c>
      <c r="R1399">
        <v>0</v>
      </c>
      <c r="S1399">
        <v>5</v>
      </c>
      <c r="T1399">
        <v>2</v>
      </c>
      <c r="U1399">
        <v>1</v>
      </c>
      <c r="V1399">
        <v>0.20754700000000001</v>
      </c>
      <c r="W1399">
        <v>8.5324200000000003E-2</v>
      </c>
      <c r="X1399">
        <v>0.33447100000000002</v>
      </c>
      <c r="Y1399">
        <v>0.255102</v>
      </c>
      <c r="Z1399">
        <v>0.27986299999999997</v>
      </c>
      <c r="AA1399">
        <v>0.33962300000000001</v>
      </c>
      <c r="AB1399">
        <v>0.27367599999999997</v>
      </c>
      <c r="AC1399">
        <v>0.61948599999999998</v>
      </c>
      <c r="AD1399">
        <v>0.132075</v>
      </c>
      <c r="AE1399">
        <v>4.1532799999999996</v>
      </c>
      <c r="AF1399">
        <v>0.30246899999999999</v>
      </c>
      <c r="AH1399">
        <v>-0.492091</v>
      </c>
      <c r="AI1399">
        <v>24.823399999999999</v>
      </c>
      <c r="AJ1399">
        <v>-10.876899999999999</v>
      </c>
      <c r="AK1399">
        <v>53.651600000000002</v>
      </c>
      <c r="AL1399">
        <v>-0.492091</v>
      </c>
      <c r="AM1399">
        <v>0.8</v>
      </c>
      <c r="AN1399">
        <v>-17.315777182579001</v>
      </c>
      <c r="AO1399">
        <v>1.87657266855239</v>
      </c>
      <c r="AP1399">
        <v>-0.54411799999999999</v>
      </c>
    </row>
    <row r="1400" spans="1:42" x14ac:dyDescent="0.45">
      <c r="A1400" t="s">
        <v>1612</v>
      </c>
      <c r="C1400">
        <v>43</v>
      </c>
      <c r="D1400">
        <v>159</v>
      </c>
      <c r="E1400">
        <v>146</v>
      </c>
      <c r="F1400">
        <v>31</v>
      </c>
      <c r="G1400">
        <v>23</v>
      </c>
      <c r="H1400">
        <v>6</v>
      </c>
      <c r="I1400">
        <v>1</v>
      </c>
      <c r="J1400">
        <v>1</v>
      </c>
      <c r="K1400">
        <v>10</v>
      </c>
      <c r="L1400">
        <v>12</v>
      </c>
      <c r="M1400">
        <v>11</v>
      </c>
      <c r="N1400">
        <v>0</v>
      </c>
      <c r="O1400">
        <v>46</v>
      </c>
      <c r="P1400">
        <v>2</v>
      </c>
      <c r="Q1400">
        <v>0</v>
      </c>
      <c r="R1400">
        <v>0</v>
      </c>
      <c r="S1400">
        <v>3</v>
      </c>
      <c r="T1400">
        <v>1</v>
      </c>
      <c r="U1400">
        <v>2</v>
      </c>
      <c r="V1400">
        <v>0.21232899999999999</v>
      </c>
      <c r="W1400">
        <v>6.9182400000000005E-2</v>
      </c>
      <c r="X1400">
        <v>0.28930800000000001</v>
      </c>
      <c r="Y1400">
        <v>0.23913000000000001</v>
      </c>
      <c r="Z1400">
        <v>0.27672999999999998</v>
      </c>
      <c r="AA1400">
        <v>0.28767100000000001</v>
      </c>
      <c r="AB1400">
        <v>0.25434499999999999</v>
      </c>
      <c r="AC1400">
        <v>0.56440100000000004</v>
      </c>
      <c r="AD1400">
        <v>7.5342500000000007E-2</v>
      </c>
      <c r="AE1400">
        <v>3.05782</v>
      </c>
      <c r="AF1400">
        <v>0.30303000000000002</v>
      </c>
      <c r="AH1400">
        <v>-0.92154100000000005</v>
      </c>
      <c r="AI1400">
        <v>10.917999999999999</v>
      </c>
      <c r="AJ1400">
        <v>-8.4551700000000007</v>
      </c>
      <c r="AK1400">
        <v>53.155999999999999</v>
      </c>
      <c r="AL1400">
        <v>-0.92154100000000005</v>
      </c>
      <c r="AM1400">
        <v>1.9</v>
      </c>
      <c r="AN1400">
        <v>-9.8460381627082807</v>
      </c>
      <c r="AO1400">
        <v>-1.0210758447646999</v>
      </c>
      <c r="AP1400">
        <v>-0.54513199999999995</v>
      </c>
    </row>
    <row r="1401" spans="1:42" x14ac:dyDescent="0.45">
      <c r="A1401" t="s">
        <v>1613</v>
      </c>
      <c r="B1401" t="s">
        <v>44</v>
      </c>
      <c r="C1401">
        <v>88</v>
      </c>
      <c r="D1401">
        <v>341</v>
      </c>
      <c r="E1401">
        <v>287</v>
      </c>
      <c r="F1401">
        <v>57</v>
      </c>
      <c r="G1401">
        <v>46</v>
      </c>
      <c r="H1401">
        <v>8</v>
      </c>
      <c r="I1401">
        <v>2</v>
      </c>
      <c r="J1401">
        <v>1</v>
      </c>
      <c r="K1401">
        <v>41</v>
      </c>
      <c r="L1401">
        <v>25</v>
      </c>
      <c r="M1401">
        <v>39</v>
      </c>
      <c r="N1401">
        <v>0</v>
      </c>
      <c r="O1401">
        <v>84</v>
      </c>
      <c r="P1401">
        <v>6</v>
      </c>
      <c r="Q1401">
        <v>2</v>
      </c>
      <c r="R1401">
        <v>7</v>
      </c>
      <c r="S1401">
        <v>3</v>
      </c>
      <c r="T1401">
        <v>16</v>
      </c>
      <c r="U1401">
        <v>4</v>
      </c>
      <c r="V1401">
        <v>0.198606</v>
      </c>
      <c r="W1401">
        <v>0.11437</v>
      </c>
      <c r="X1401">
        <v>0.246334</v>
      </c>
      <c r="Y1401">
        <v>0.46428599999999998</v>
      </c>
      <c r="Z1401">
        <v>0.30538900000000002</v>
      </c>
      <c r="AA1401">
        <v>0.25087100000000001</v>
      </c>
      <c r="AB1401">
        <v>0.26103199999999999</v>
      </c>
      <c r="AC1401">
        <v>0.55625999999999998</v>
      </c>
      <c r="AD1401">
        <v>5.22648E-2</v>
      </c>
      <c r="AE1401">
        <v>6.6808500000000004</v>
      </c>
      <c r="AF1401">
        <v>0.27450999999999998</v>
      </c>
      <c r="AH1401">
        <v>0.81052199999999996</v>
      </c>
      <c r="AI1401">
        <v>25.3094</v>
      </c>
      <c r="AJ1401">
        <v>-16.2394</v>
      </c>
      <c r="AK1401">
        <v>59.557299999999998</v>
      </c>
      <c r="AL1401">
        <v>0.81052199999999996</v>
      </c>
      <c r="AM1401">
        <v>-2.6</v>
      </c>
      <c r="AN1401">
        <v>-15.7139439582824</v>
      </c>
      <c r="AO1401">
        <v>-1.3470604419708201</v>
      </c>
      <c r="AP1401">
        <v>-0.54636300000000004</v>
      </c>
    </row>
    <row r="1402" spans="1:42" x14ac:dyDescent="0.45">
      <c r="A1402" t="s">
        <v>1614</v>
      </c>
      <c r="C1402">
        <v>40</v>
      </c>
      <c r="D1402">
        <v>141</v>
      </c>
      <c r="E1402">
        <v>126</v>
      </c>
      <c r="F1402">
        <v>22</v>
      </c>
      <c r="G1402">
        <v>15</v>
      </c>
      <c r="H1402">
        <v>5</v>
      </c>
      <c r="I1402">
        <v>0</v>
      </c>
      <c r="J1402">
        <v>2</v>
      </c>
      <c r="K1402">
        <v>12</v>
      </c>
      <c r="L1402">
        <v>9</v>
      </c>
      <c r="M1402">
        <v>13</v>
      </c>
      <c r="N1402">
        <v>0</v>
      </c>
      <c r="O1402">
        <v>52</v>
      </c>
      <c r="P1402">
        <v>1</v>
      </c>
      <c r="Q1402">
        <v>1</v>
      </c>
      <c r="R1402">
        <v>0</v>
      </c>
      <c r="S1402">
        <v>5</v>
      </c>
      <c r="T1402">
        <v>0</v>
      </c>
      <c r="U1402">
        <v>1</v>
      </c>
      <c r="V1402">
        <v>0.17460300000000001</v>
      </c>
      <c r="W1402">
        <v>9.2198600000000006E-2</v>
      </c>
      <c r="X1402">
        <v>0.36879400000000001</v>
      </c>
      <c r="Y1402">
        <v>0.25</v>
      </c>
      <c r="Z1402">
        <v>0.25531900000000002</v>
      </c>
      <c r="AA1402">
        <v>0.261905</v>
      </c>
      <c r="AB1402">
        <v>0.23572899999999999</v>
      </c>
      <c r="AC1402">
        <v>0.51722400000000002</v>
      </c>
      <c r="AD1402">
        <v>8.7301599999999993E-2</v>
      </c>
      <c r="AE1402">
        <v>1.9438800000000001</v>
      </c>
      <c r="AF1402">
        <v>0.27397300000000002</v>
      </c>
      <c r="AH1402">
        <v>-0.64552699999999996</v>
      </c>
      <c r="AI1402">
        <v>7.5021199999999997</v>
      </c>
      <c r="AJ1402">
        <v>-9.6779100000000007</v>
      </c>
      <c r="AK1402">
        <v>46.543500000000002</v>
      </c>
      <c r="AL1402">
        <v>-0.64552699999999996</v>
      </c>
      <c r="AM1402">
        <v>-3.2</v>
      </c>
      <c r="AN1402">
        <v>-9.6768710613250697</v>
      </c>
      <c r="AO1402">
        <v>-0.60961198806762695</v>
      </c>
      <c r="AP1402">
        <v>-0.54819600000000002</v>
      </c>
    </row>
    <row r="1403" spans="1:42" x14ac:dyDescent="0.45">
      <c r="A1403" t="s">
        <v>1615</v>
      </c>
      <c r="C1403">
        <v>49</v>
      </c>
      <c r="D1403">
        <v>201</v>
      </c>
      <c r="E1403">
        <v>176</v>
      </c>
      <c r="F1403">
        <v>35</v>
      </c>
      <c r="G1403">
        <v>26</v>
      </c>
      <c r="H1403">
        <v>5</v>
      </c>
      <c r="I1403">
        <v>1</v>
      </c>
      <c r="J1403">
        <v>3</v>
      </c>
      <c r="K1403">
        <v>27</v>
      </c>
      <c r="L1403">
        <v>19</v>
      </c>
      <c r="M1403">
        <v>18</v>
      </c>
      <c r="N1403">
        <v>0</v>
      </c>
      <c r="O1403">
        <v>63</v>
      </c>
      <c r="P1403">
        <v>6</v>
      </c>
      <c r="Q1403">
        <v>1</v>
      </c>
      <c r="R1403">
        <v>0</v>
      </c>
      <c r="S1403">
        <v>3</v>
      </c>
      <c r="T1403">
        <v>8</v>
      </c>
      <c r="U1403">
        <v>2</v>
      </c>
      <c r="V1403">
        <v>0.19886400000000001</v>
      </c>
      <c r="W1403">
        <v>8.9552199999999998E-2</v>
      </c>
      <c r="X1403">
        <v>0.31343300000000002</v>
      </c>
      <c r="Y1403">
        <v>0.28571400000000002</v>
      </c>
      <c r="Z1403">
        <v>0.29353200000000002</v>
      </c>
      <c r="AA1403">
        <v>0.289773</v>
      </c>
      <c r="AB1403">
        <v>0.26680700000000002</v>
      </c>
      <c r="AC1403">
        <v>0.58330499999999996</v>
      </c>
      <c r="AD1403">
        <v>9.0909100000000007E-2</v>
      </c>
      <c r="AE1403">
        <v>6.9748400000000004</v>
      </c>
      <c r="AF1403">
        <v>0.28828799999999999</v>
      </c>
      <c r="AH1403">
        <v>0.37058799999999997</v>
      </c>
      <c r="AI1403">
        <v>15.882400000000001</v>
      </c>
      <c r="AJ1403">
        <v>-8.6082800000000006</v>
      </c>
      <c r="AK1403">
        <v>64.960700000000003</v>
      </c>
      <c r="AL1403">
        <v>0.37058799999999997</v>
      </c>
      <c r="AM1403">
        <v>-1.8</v>
      </c>
      <c r="AN1403">
        <v>-8.3545098900794894</v>
      </c>
      <c r="AO1403">
        <v>-4.0156083106994602</v>
      </c>
      <c r="AP1403">
        <v>-0.55063799999999996</v>
      </c>
    </row>
    <row r="1404" spans="1:42" x14ac:dyDescent="0.45">
      <c r="A1404" t="s">
        <v>1616</v>
      </c>
      <c r="C1404">
        <v>83</v>
      </c>
      <c r="D1404">
        <v>332</v>
      </c>
      <c r="E1404">
        <v>303</v>
      </c>
      <c r="F1404">
        <v>71</v>
      </c>
      <c r="G1404">
        <v>48</v>
      </c>
      <c r="H1404">
        <v>15</v>
      </c>
      <c r="I1404">
        <v>1</v>
      </c>
      <c r="J1404">
        <v>7</v>
      </c>
      <c r="K1404">
        <v>29</v>
      </c>
      <c r="L1404">
        <v>35</v>
      </c>
      <c r="M1404">
        <v>24</v>
      </c>
      <c r="N1404">
        <v>1</v>
      </c>
      <c r="O1404">
        <v>83</v>
      </c>
      <c r="P1404">
        <v>4</v>
      </c>
      <c r="Q1404">
        <v>1</v>
      </c>
      <c r="R1404">
        <v>0</v>
      </c>
      <c r="S1404">
        <v>7</v>
      </c>
      <c r="T1404">
        <v>1</v>
      </c>
      <c r="U1404">
        <v>2</v>
      </c>
      <c r="V1404">
        <v>0.234323</v>
      </c>
      <c r="W1404">
        <v>7.2289199999999998E-2</v>
      </c>
      <c r="X1404">
        <v>0.25</v>
      </c>
      <c r="Y1404">
        <v>0.289157</v>
      </c>
      <c r="Z1404">
        <v>0.29819299999999999</v>
      </c>
      <c r="AA1404">
        <v>0.359736</v>
      </c>
      <c r="AB1404">
        <v>0.28859699999999999</v>
      </c>
      <c r="AC1404">
        <v>0.65792899999999999</v>
      </c>
      <c r="AD1404">
        <v>0.125413</v>
      </c>
      <c r="AE1404">
        <v>2.4165100000000002</v>
      </c>
      <c r="AF1404">
        <v>0.29906500000000003</v>
      </c>
      <c r="AH1404">
        <v>-1.22204</v>
      </c>
      <c r="AI1404">
        <v>32.241599999999998</v>
      </c>
      <c r="AJ1404">
        <v>-8.2106200000000005</v>
      </c>
      <c r="AK1404">
        <v>78.153999999999996</v>
      </c>
      <c r="AL1404">
        <v>-1.22204</v>
      </c>
      <c r="AM1404">
        <v>-3</v>
      </c>
      <c r="AN1404">
        <v>-10.2072689533233</v>
      </c>
      <c r="AO1404">
        <v>-6.6596119403839102</v>
      </c>
      <c r="AP1404">
        <v>-0.55398400000000003</v>
      </c>
    </row>
    <row r="1405" spans="1:42" x14ac:dyDescent="0.45">
      <c r="A1405" t="s">
        <v>1617</v>
      </c>
      <c r="C1405">
        <v>78</v>
      </c>
      <c r="D1405">
        <v>305</v>
      </c>
      <c r="E1405">
        <v>276</v>
      </c>
      <c r="F1405">
        <v>56</v>
      </c>
      <c r="G1405">
        <v>38</v>
      </c>
      <c r="H1405">
        <v>13</v>
      </c>
      <c r="I1405">
        <v>1</v>
      </c>
      <c r="J1405">
        <v>4</v>
      </c>
      <c r="K1405">
        <v>34</v>
      </c>
      <c r="L1405">
        <v>29</v>
      </c>
      <c r="M1405">
        <v>20</v>
      </c>
      <c r="N1405">
        <v>0</v>
      </c>
      <c r="O1405">
        <v>88</v>
      </c>
      <c r="P1405">
        <v>6</v>
      </c>
      <c r="Q1405">
        <v>1</v>
      </c>
      <c r="R1405">
        <v>2</v>
      </c>
      <c r="S1405">
        <v>3</v>
      </c>
      <c r="T1405">
        <v>7</v>
      </c>
      <c r="U1405">
        <v>3</v>
      </c>
      <c r="V1405">
        <v>0.202899</v>
      </c>
      <c r="W1405">
        <v>6.5573800000000002E-2</v>
      </c>
      <c r="X1405">
        <v>0.28852499999999998</v>
      </c>
      <c r="Y1405">
        <v>0.227273</v>
      </c>
      <c r="Z1405">
        <v>0.27062700000000001</v>
      </c>
      <c r="AA1405">
        <v>0.30072500000000002</v>
      </c>
      <c r="AB1405">
        <v>0.25598900000000002</v>
      </c>
      <c r="AC1405">
        <v>0.57135199999999997</v>
      </c>
      <c r="AD1405">
        <v>9.7826099999999999E-2</v>
      </c>
      <c r="AE1405">
        <v>5.3559400000000004</v>
      </c>
      <c r="AF1405">
        <v>0.28108100000000003</v>
      </c>
      <c r="AH1405">
        <v>-0.35936200000000001</v>
      </c>
      <c r="AI1405">
        <v>21.3599</v>
      </c>
      <c r="AJ1405">
        <v>-15.8026</v>
      </c>
      <c r="AK1405">
        <v>60.585999999999999</v>
      </c>
      <c r="AL1405">
        <v>-0.35936200000000001</v>
      </c>
      <c r="AM1405">
        <v>-2.2999999999999998</v>
      </c>
      <c r="AN1405">
        <v>-14.763346076011601</v>
      </c>
      <c r="AO1405">
        <v>-1.1793355941772401</v>
      </c>
      <c r="AP1405">
        <v>-0.55677399999999999</v>
      </c>
    </row>
    <row r="1406" spans="1:42" x14ac:dyDescent="0.45">
      <c r="A1406" t="s">
        <v>1618</v>
      </c>
      <c r="C1406">
        <v>81</v>
      </c>
      <c r="D1406">
        <v>325</v>
      </c>
      <c r="E1406">
        <v>287</v>
      </c>
      <c r="F1406">
        <v>64</v>
      </c>
      <c r="G1406">
        <v>45</v>
      </c>
      <c r="H1406">
        <v>11</v>
      </c>
      <c r="I1406">
        <v>2</v>
      </c>
      <c r="J1406">
        <v>6</v>
      </c>
      <c r="K1406">
        <v>38</v>
      </c>
      <c r="L1406">
        <v>33</v>
      </c>
      <c r="M1406">
        <v>31</v>
      </c>
      <c r="N1406">
        <v>0</v>
      </c>
      <c r="O1406">
        <v>90</v>
      </c>
      <c r="P1406">
        <v>3</v>
      </c>
      <c r="Q1406">
        <v>2</v>
      </c>
      <c r="R1406">
        <v>2</v>
      </c>
      <c r="S1406">
        <v>5</v>
      </c>
      <c r="T1406">
        <v>4</v>
      </c>
      <c r="U1406">
        <v>2</v>
      </c>
      <c r="V1406">
        <v>0.222997</v>
      </c>
      <c r="W1406">
        <v>9.53846E-2</v>
      </c>
      <c r="X1406">
        <v>0.27692299999999997</v>
      </c>
      <c r="Y1406">
        <v>0.34444399999999997</v>
      </c>
      <c r="Z1406">
        <v>0.30340600000000001</v>
      </c>
      <c r="AA1406">
        <v>0.33797899999999997</v>
      </c>
      <c r="AB1406">
        <v>0.28578599999999998</v>
      </c>
      <c r="AC1406">
        <v>0.64138499999999998</v>
      </c>
      <c r="AD1406">
        <v>0.114983</v>
      </c>
      <c r="AE1406">
        <v>4.7480200000000004</v>
      </c>
      <c r="AF1406">
        <v>0.30051800000000001</v>
      </c>
      <c r="AH1406">
        <v>-0.65286100000000002</v>
      </c>
      <c r="AI1406">
        <v>30.8032</v>
      </c>
      <c r="AJ1406">
        <v>-8.7961899999999993</v>
      </c>
      <c r="AK1406">
        <v>71.609700000000004</v>
      </c>
      <c r="AL1406">
        <v>-0.65286100000000002</v>
      </c>
      <c r="AM1406">
        <v>-1</v>
      </c>
      <c r="AN1406">
        <v>-12.083517253398799</v>
      </c>
      <c r="AO1406">
        <v>-4.5824515819549498</v>
      </c>
      <c r="AP1406">
        <v>-0.55773099999999998</v>
      </c>
    </row>
    <row r="1407" spans="1:42" x14ac:dyDescent="0.45">
      <c r="A1407" t="s">
        <v>1619</v>
      </c>
      <c r="B1407" t="s">
        <v>196</v>
      </c>
      <c r="C1407">
        <v>116</v>
      </c>
      <c r="D1407">
        <v>446</v>
      </c>
      <c r="E1407">
        <v>429</v>
      </c>
      <c r="F1407">
        <v>99</v>
      </c>
      <c r="G1407">
        <v>78</v>
      </c>
      <c r="H1407">
        <v>16</v>
      </c>
      <c r="I1407">
        <v>2</v>
      </c>
      <c r="J1407">
        <v>3</v>
      </c>
      <c r="K1407">
        <v>31</v>
      </c>
      <c r="L1407">
        <v>35</v>
      </c>
      <c r="M1407">
        <v>10</v>
      </c>
      <c r="N1407">
        <v>0</v>
      </c>
      <c r="O1407">
        <v>79</v>
      </c>
      <c r="P1407">
        <v>2</v>
      </c>
      <c r="Q1407">
        <v>2</v>
      </c>
      <c r="R1407">
        <v>3</v>
      </c>
      <c r="S1407">
        <v>11</v>
      </c>
      <c r="T1407">
        <v>10</v>
      </c>
      <c r="U1407">
        <v>3</v>
      </c>
      <c r="V1407">
        <v>0.230769</v>
      </c>
      <c r="W1407">
        <v>2.24215E-2</v>
      </c>
      <c r="X1407">
        <v>0.17713000000000001</v>
      </c>
      <c r="Y1407">
        <v>0.126582</v>
      </c>
      <c r="Z1407">
        <v>0.25056400000000001</v>
      </c>
      <c r="AA1407">
        <v>0.29836800000000002</v>
      </c>
      <c r="AB1407">
        <v>0.239953</v>
      </c>
      <c r="AC1407">
        <v>0.548933</v>
      </c>
      <c r="AD1407">
        <v>6.7599099999999995E-2</v>
      </c>
      <c r="AE1407">
        <v>4.5079099999999999</v>
      </c>
      <c r="AF1407">
        <v>0.27507199999999998</v>
      </c>
      <c r="AH1407">
        <v>4.0304800000000002E-2</v>
      </c>
      <c r="AI1407">
        <v>25.294599999999999</v>
      </c>
      <c r="AJ1407">
        <v>-29.047899999999998</v>
      </c>
      <c r="AK1407">
        <v>52.002299999999998</v>
      </c>
      <c r="AL1407">
        <v>4.0304800000000002E-2</v>
      </c>
      <c r="AM1407">
        <v>3.2</v>
      </c>
      <c r="AN1407">
        <v>-25.609702475368898</v>
      </c>
      <c r="AO1407">
        <v>4.8387420177459699</v>
      </c>
      <c r="AP1407">
        <v>-0.56069100000000005</v>
      </c>
    </row>
    <row r="1408" spans="1:42" x14ac:dyDescent="0.45">
      <c r="A1408" t="s">
        <v>1620</v>
      </c>
      <c r="B1408" t="s">
        <v>32</v>
      </c>
      <c r="C1408">
        <v>118</v>
      </c>
      <c r="D1408">
        <v>475</v>
      </c>
      <c r="E1408">
        <v>425</v>
      </c>
      <c r="F1408">
        <v>89</v>
      </c>
      <c r="G1408">
        <v>55</v>
      </c>
      <c r="H1408">
        <v>18</v>
      </c>
      <c r="I1408">
        <v>1</v>
      </c>
      <c r="J1408">
        <v>15</v>
      </c>
      <c r="K1408">
        <v>50</v>
      </c>
      <c r="L1408">
        <v>58</v>
      </c>
      <c r="M1408">
        <v>43</v>
      </c>
      <c r="N1408">
        <v>1</v>
      </c>
      <c r="O1408">
        <v>176</v>
      </c>
      <c r="P1408">
        <v>5</v>
      </c>
      <c r="Q1408">
        <v>2</v>
      </c>
      <c r="R1408">
        <v>0</v>
      </c>
      <c r="S1408">
        <v>11</v>
      </c>
      <c r="T1408">
        <v>12</v>
      </c>
      <c r="U1408">
        <v>4</v>
      </c>
      <c r="V1408">
        <v>0.20941199999999999</v>
      </c>
      <c r="W1408">
        <v>9.0526300000000004E-2</v>
      </c>
      <c r="X1408">
        <v>0.37052600000000002</v>
      </c>
      <c r="Y1408">
        <v>0.24431800000000001</v>
      </c>
      <c r="Z1408">
        <v>0.28842099999999998</v>
      </c>
      <c r="AA1408">
        <v>0.36235299999999998</v>
      </c>
      <c r="AB1408">
        <v>0.28568700000000002</v>
      </c>
      <c r="AC1408">
        <v>0.65077399999999996</v>
      </c>
      <c r="AD1408">
        <v>0.15294099999999999</v>
      </c>
      <c r="AE1408">
        <v>4.7742899999999997</v>
      </c>
      <c r="AF1408">
        <v>0.31355899999999998</v>
      </c>
      <c r="AH1408">
        <v>-7.4234700000000001E-2</v>
      </c>
      <c r="AI1408">
        <v>44.980899999999998</v>
      </c>
      <c r="AJ1408">
        <v>-12.895099999999999</v>
      </c>
      <c r="AK1408">
        <v>83.344300000000004</v>
      </c>
      <c r="AL1408">
        <v>-7.4234700000000001E-2</v>
      </c>
      <c r="AM1408">
        <v>0</v>
      </c>
      <c r="AN1408">
        <v>-9.5538404211401904</v>
      </c>
      <c r="AO1408">
        <v>-12.217078208923301</v>
      </c>
      <c r="AP1408">
        <v>-0.56218500000000005</v>
      </c>
    </row>
    <row r="1409" spans="1:42" x14ac:dyDescent="0.45">
      <c r="A1409" t="s">
        <v>1621</v>
      </c>
      <c r="B1409" t="s">
        <v>104</v>
      </c>
      <c r="C1409">
        <v>83</v>
      </c>
      <c r="D1409">
        <v>342</v>
      </c>
      <c r="E1409">
        <v>317</v>
      </c>
      <c r="F1409">
        <v>66</v>
      </c>
      <c r="G1409">
        <v>41</v>
      </c>
      <c r="H1409">
        <v>11</v>
      </c>
      <c r="I1409">
        <v>1</v>
      </c>
      <c r="J1409">
        <v>13</v>
      </c>
      <c r="K1409">
        <v>37</v>
      </c>
      <c r="L1409">
        <v>40</v>
      </c>
      <c r="M1409">
        <v>21</v>
      </c>
      <c r="N1409">
        <v>0</v>
      </c>
      <c r="O1409">
        <v>135</v>
      </c>
      <c r="P1409">
        <v>3</v>
      </c>
      <c r="Q1409">
        <v>1</v>
      </c>
      <c r="R1409">
        <v>0</v>
      </c>
      <c r="S1409">
        <v>9</v>
      </c>
      <c r="T1409">
        <v>0</v>
      </c>
      <c r="U1409">
        <v>1</v>
      </c>
      <c r="V1409">
        <v>0.208202</v>
      </c>
      <c r="W1409">
        <v>6.14035E-2</v>
      </c>
      <c r="X1409">
        <v>0.394737</v>
      </c>
      <c r="Y1409">
        <v>0.155556</v>
      </c>
      <c r="Z1409">
        <v>0.263158</v>
      </c>
      <c r="AA1409">
        <v>0.37224000000000002</v>
      </c>
      <c r="AB1409">
        <v>0.275671</v>
      </c>
      <c r="AC1409">
        <v>0.63539800000000002</v>
      </c>
      <c r="AD1409">
        <v>0.16403799999999999</v>
      </c>
      <c r="AE1409">
        <v>2.8555999999999999</v>
      </c>
      <c r="AF1409">
        <v>0.31176500000000001</v>
      </c>
      <c r="AH1409">
        <v>-0.92291100000000004</v>
      </c>
      <c r="AI1409">
        <v>29.541499999999999</v>
      </c>
      <c r="AJ1409">
        <v>-12.129300000000001</v>
      </c>
      <c r="AK1409">
        <v>69.488799999999998</v>
      </c>
      <c r="AL1409">
        <v>-0.92291100000000004</v>
      </c>
      <c r="AM1409">
        <v>2.8</v>
      </c>
      <c r="AN1409">
        <v>-13.8501104712486</v>
      </c>
      <c r="AO1409">
        <v>-3.4830687046050999</v>
      </c>
      <c r="AP1409">
        <v>-0.56650800000000001</v>
      </c>
    </row>
    <row r="1410" spans="1:42" x14ac:dyDescent="0.45">
      <c r="A1410" t="s">
        <v>1622</v>
      </c>
      <c r="B1410" t="s">
        <v>67</v>
      </c>
      <c r="C1410">
        <v>83</v>
      </c>
      <c r="D1410">
        <v>322</v>
      </c>
      <c r="E1410">
        <v>283</v>
      </c>
      <c r="F1410">
        <v>63</v>
      </c>
      <c r="G1410">
        <v>44</v>
      </c>
      <c r="H1410">
        <v>12</v>
      </c>
      <c r="I1410">
        <v>2</v>
      </c>
      <c r="J1410">
        <v>5</v>
      </c>
      <c r="K1410">
        <v>38</v>
      </c>
      <c r="L1410">
        <v>32</v>
      </c>
      <c r="M1410">
        <v>34</v>
      </c>
      <c r="N1410">
        <v>0</v>
      </c>
      <c r="O1410">
        <v>80</v>
      </c>
      <c r="P1410">
        <v>3</v>
      </c>
      <c r="Q1410">
        <v>2</v>
      </c>
      <c r="R1410">
        <v>0</v>
      </c>
      <c r="S1410">
        <v>6</v>
      </c>
      <c r="T1410">
        <v>4</v>
      </c>
      <c r="U1410">
        <v>2</v>
      </c>
      <c r="V1410">
        <v>0.22261500000000001</v>
      </c>
      <c r="W1410">
        <v>0.10559</v>
      </c>
      <c r="X1410">
        <v>0.248447</v>
      </c>
      <c r="Y1410">
        <v>0.42499999999999999</v>
      </c>
      <c r="Z1410">
        <v>0.31055899999999997</v>
      </c>
      <c r="AA1410">
        <v>0.33215499999999998</v>
      </c>
      <c r="AB1410">
        <v>0.28805500000000001</v>
      </c>
      <c r="AC1410">
        <v>0.64271500000000004</v>
      </c>
      <c r="AD1410">
        <v>0.109541</v>
      </c>
      <c r="AE1410">
        <v>4.7323399999999998</v>
      </c>
      <c r="AF1410">
        <v>0.28999999999999998</v>
      </c>
      <c r="AH1410">
        <v>-0.66827099999999995</v>
      </c>
      <c r="AI1410">
        <v>31.125599999999999</v>
      </c>
      <c r="AJ1410">
        <v>-8.1082000000000001</v>
      </c>
      <c r="AK1410">
        <v>81.997</v>
      </c>
      <c r="AL1410">
        <v>-0.66827099999999995</v>
      </c>
      <c r="AM1410">
        <v>-5.5</v>
      </c>
      <c r="AN1410">
        <v>-7.6142396926879803</v>
      </c>
      <c r="AO1410">
        <v>-9.0493826866149902</v>
      </c>
      <c r="AP1410">
        <v>-0.57108700000000001</v>
      </c>
    </row>
    <row r="1411" spans="1:42" x14ac:dyDescent="0.45">
      <c r="A1411" t="s">
        <v>1623</v>
      </c>
      <c r="B1411" t="s">
        <v>104</v>
      </c>
      <c r="C1411">
        <v>83</v>
      </c>
      <c r="D1411">
        <v>339</v>
      </c>
      <c r="E1411">
        <v>313</v>
      </c>
      <c r="F1411">
        <v>72</v>
      </c>
      <c r="G1411">
        <v>59</v>
      </c>
      <c r="H1411">
        <v>10</v>
      </c>
      <c r="I1411">
        <v>1</v>
      </c>
      <c r="J1411">
        <v>2</v>
      </c>
      <c r="K1411">
        <v>32</v>
      </c>
      <c r="L1411">
        <v>27</v>
      </c>
      <c r="M1411">
        <v>17</v>
      </c>
      <c r="N1411">
        <v>0</v>
      </c>
      <c r="O1411">
        <v>62</v>
      </c>
      <c r="P1411">
        <v>4</v>
      </c>
      <c r="Q1411">
        <v>3</v>
      </c>
      <c r="R1411">
        <v>2</v>
      </c>
      <c r="S1411">
        <v>10</v>
      </c>
      <c r="T1411">
        <v>11</v>
      </c>
      <c r="U1411">
        <v>3</v>
      </c>
      <c r="V1411">
        <v>0.23003199999999999</v>
      </c>
      <c r="W1411">
        <v>5.0147499999999998E-2</v>
      </c>
      <c r="X1411">
        <v>0.182891</v>
      </c>
      <c r="Y1411">
        <v>0.27419399999999999</v>
      </c>
      <c r="Z1411">
        <v>0.27596399999999999</v>
      </c>
      <c r="AA1411">
        <v>0.28754000000000002</v>
      </c>
      <c r="AB1411">
        <v>0.25168800000000002</v>
      </c>
      <c r="AC1411">
        <v>0.563504</v>
      </c>
      <c r="AD1411">
        <v>5.7507999999999997E-2</v>
      </c>
      <c r="AE1411">
        <v>5.3482500000000002</v>
      </c>
      <c r="AF1411">
        <v>0.27777800000000002</v>
      </c>
      <c r="AH1411">
        <v>0.31735600000000003</v>
      </c>
      <c r="AI1411">
        <v>22.53</v>
      </c>
      <c r="AJ1411">
        <v>-18.775200000000002</v>
      </c>
      <c r="AK1411">
        <v>53.410600000000002</v>
      </c>
      <c r="AL1411">
        <v>0.31735600000000003</v>
      </c>
      <c r="AM1411">
        <v>5.7</v>
      </c>
      <c r="AN1411">
        <v>-19.2487717568874</v>
      </c>
      <c r="AO1411">
        <v>1.9632272720336901</v>
      </c>
      <c r="AP1411">
        <v>-0.57194999999999996</v>
      </c>
    </row>
    <row r="1412" spans="1:42" x14ac:dyDescent="0.45">
      <c r="A1412" t="s">
        <v>1624</v>
      </c>
      <c r="B1412" t="s">
        <v>74</v>
      </c>
      <c r="C1412">
        <v>92</v>
      </c>
      <c r="D1412">
        <v>367</v>
      </c>
      <c r="E1412">
        <v>327</v>
      </c>
      <c r="F1412">
        <v>69</v>
      </c>
      <c r="G1412">
        <v>46</v>
      </c>
      <c r="H1412">
        <v>11</v>
      </c>
      <c r="I1412">
        <v>0</v>
      </c>
      <c r="J1412">
        <v>12</v>
      </c>
      <c r="K1412">
        <v>34</v>
      </c>
      <c r="L1412">
        <v>47</v>
      </c>
      <c r="M1412">
        <v>28</v>
      </c>
      <c r="N1412">
        <v>1</v>
      </c>
      <c r="O1412">
        <v>112</v>
      </c>
      <c r="P1412">
        <v>9</v>
      </c>
      <c r="Q1412">
        <v>3</v>
      </c>
      <c r="R1412">
        <v>0</v>
      </c>
      <c r="S1412">
        <v>9</v>
      </c>
      <c r="T1412">
        <v>1</v>
      </c>
      <c r="U1412">
        <v>1</v>
      </c>
      <c r="V1412">
        <v>0.211009</v>
      </c>
      <c r="W1412">
        <v>7.6294299999999995E-2</v>
      </c>
      <c r="X1412">
        <v>0.30517699999999998</v>
      </c>
      <c r="Y1412">
        <v>0.25</v>
      </c>
      <c r="Z1412">
        <v>0.28882799999999997</v>
      </c>
      <c r="AA1412">
        <v>0.35474</v>
      </c>
      <c r="AB1412">
        <v>0.28319800000000001</v>
      </c>
      <c r="AC1412">
        <v>0.64356800000000003</v>
      </c>
      <c r="AD1412">
        <v>0.143731</v>
      </c>
      <c r="AE1412">
        <v>1.8363499999999999</v>
      </c>
      <c r="AF1412">
        <v>0.27669899999999997</v>
      </c>
      <c r="AH1412">
        <v>-0.85389800000000005</v>
      </c>
      <c r="AI1412">
        <v>33.9953</v>
      </c>
      <c r="AJ1412">
        <v>-10.7216</v>
      </c>
      <c r="AK1412">
        <v>69.875200000000007</v>
      </c>
      <c r="AL1412">
        <v>-0.85389800000000005</v>
      </c>
      <c r="AM1412">
        <v>3</v>
      </c>
      <c r="AN1412">
        <v>-14.5503779649734</v>
      </c>
      <c r="AO1412">
        <v>-3.7423572540283199</v>
      </c>
      <c r="AP1412">
        <v>-0.57725700000000002</v>
      </c>
    </row>
    <row r="1413" spans="1:42" x14ac:dyDescent="0.45">
      <c r="A1413" t="s">
        <v>1625</v>
      </c>
      <c r="B1413" t="s">
        <v>63</v>
      </c>
      <c r="C1413">
        <v>53</v>
      </c>
      <c r="D1413">
        <v>182</v>
      </c>
      <c r="E1413">
        <v>172</v>
      </c>
      <c r="F1413">
        <v>34</v>
      </c>
      <c r="G1413">
        <v>26</v>
      </c>
      <c r="H1413">
        <v>5</v>
      </c>
      <c r="I1413">
        <v>0</v>
      </c>
      <c r="J1413">
        <v>3</v>
      </c>
      <c r="K1413">
        <v>14</v>
      </c>
      <c r="L1413">
        <v>18</v>
      </c>
      <c r="M1413">
        <v>4</v>
      </c>
      <c r="N1413">
        <v>0</v>
      </c>
      <c r="O1413">
        <v>57</v>
      </c>
      <c r="P1413">
        <v>4</v>
      </c>
      <c r="Q1413">
        <v>1</v>
      </c>
      <c r="R1413">
        <v>1</v>
      </c>
      <c r="S1413">
        <v>4</v>
      </c>
      <c r="T1413">
        <v>0</v>
      </c>
      <c r="U1413">
        <v>1</v>
      </c>
      <c r="V1413">
        <v>0.19767399999999999</v>
      </c>
      <c r="W1413">
        <v>2.1978000000000001E-2</v>
      </c>
      <c r="X1413">
        <v>0.31318699999999999</v>
      </c>
      <c r="Y1413">
        <v>7.0175399999999999E-2</v>
      </c>
      <c r="Z1413">
        <v>0.232044</v>
      </c>
      <c r="AA1413">
        <v>0.27906999999999998</v>
      </c>
      <c r="AB1413">
        <v>0.225772</v>
      </c>
      <c r="AC1413">
        <v>0.51111399999999996</v>
      </c>
      <c r="AD1413">
        <v>8.1395400000000007E-2</v>
      </c>
      <c r="AE1413">
        <v>1.9913400000000001</v>
      </c>
      <c r="AF1413">
        <v>0.27433600000000002</v>
      </c>
      <c r="AH1413">
        <v>-0.68405199999999999</v>
      </c>
      <c r="AI1413">
        <v>8.1785200000000007</v>
      </c>
      <c r="AJ1413">
        <v>-13.9971</v>
      </c>
      <c r="AK1413">
        <v>36.533499999999997</v>
      </c>
      <c r="AL1413">
        <v>-0.68405199999999999</v>
      </c>
      <c r="AM1413">
        <v>-0.8</v>
      </c>
      <c r="AN1413">
        <v>-14.524448156356801</v>
      </c>
      <c r="AO1413">
        <v>2.54362148046493</v>
      </c>
      <c r="AP1413">
        <v>-0.57828999999999997</v>
      </c>
    </row>
    <row r="1414" spans="1:42" x14ac:dyDescent="0.45">
      <c r="A1414" t="s">
        <v>1626</v>
      </c>
      <c r="C1414">
        <v>87</v>
      </c>
      <c r="D1414">
        <v>362</v>
      </c>
      <c r="E1414">
        <v>340</v>
      </c>
      <c r="F1414">
        <v>86</v>
      </c>
      <c r="G1414">
        <v>64</v>
      </c>
      <c r="H1414">
        <v>13</v>
      </c>
      <c r="I1414">
        <v>1</v>
      </c>
      <c r="J1414">
        <v>8</v>
      </c>
      <c r="K1414">
        <v>37</v>
      </c>
      <c r="L1414">
        <v>39</v>
      </c>
      <c r="M1414">
        <v>16</v>
      </c>
      <c r="N1414">
        <v>0</v>
      </c>
      <c r="O1414">
        <v>65</v>
      </c>
      <c r="P1414">
        <v>2</v>
      </c>
      <c r="Q1414">
        <v>3</v>
      </c>
      <c r="R1414">
        <v>1</v>
      </c>
      <c r="S1414">
        <v>13</v>
      </c>
      <c r="T1414">
        <v>3</v>
      </c>
      <c r="U1414">
        <v>1</v>
      </c>
      <c r="V1414">
        <v>0.25294100000000003</v>
      </c>
      <c r="W1414">
        <v>4.4198899999999999E-2</v>
      </c>
      <c r="X1414">
        <v>0.179558</v>
      </c>
      <c r="Y1414">
        <v>0.24615400000000001</v>
      </c>
      <c r="Z1414">
        <v>0.28808899999999998</v>
      </c>
      <c r="AA1414">
        <v>0.367647</v>
      </c>
      <c r="AB1414">
        <v>0.28487299999999999</v>
      </c>
      <c r="AC1414">
        <v>0.65573599999999999</v>
      </c>
      <c r="AD1414">
        <v>0.114706</v>
      </c>
      <c r="AE1414">
        <v>3.5263900000000001</v>
      </c>
      <c r="AF1414">
        <v>0.28888900000000001</v>
      </c>
      <c r="AH1414">
        <v>-0.45389800000000002</v>
      </c>
      <c r="AI1414">
        <v>34.035699999999999</v>
      </c>
      <c r="AJ1414">
        <v>-10.071899999999999</v>
      </c>
      <c r="AK1414">
        <v>81.325999999999993</v>
      </c>
      <c r="AL1414">
        <v>-0.45389800000000002</v>
      </c>
      <c r="AM1414">
        <v>0</v>
      </c>
      <c r="AN1414">
        <v>-8.8284957110881805</v>
      </c>
      <c r="AO1414">
        <v>-9.3106994628906197</v>
      </c>
      <c r="AP1414">
        <v>-0.57893399999999995</v>
      </c>
    </row>
    <row r="1415" spans="1:42" x14ac:dyDescent="0.45">
      <c r="A1415" t="s">
        <v>1627</v>
      </c>
      <c r="B1415" t="s">
        <v>61</v>
      </c>
      <c r="C1415">
        <v>91</v>
      </c>
      <c r="D1415">
        <v>362</v>
      </c>
      <c r="E1415">
        <v>339</v>
      </c>
      <c r="F1415">
        <v>68</v>
      </c>
      <c r="G1415">
        <v>49</v>
      </c>
      <c r="H1415">
        <v>12</v>
      </c>
      <c r="I1415">
        <v>2</v>
      </c>
      <c r="J1415">
        <v>5</v>
      </c>
      <c r="K1415">
        <v>36</v>
      </c>
      <c r="L1415">
        <v>32</v>
      </c>
      <c r="M1415">
        <v>16</v>
      </c>
      <c r="N1415">
        <v>0</v>
      </c>
      <c r="O1415">
        <v>106</v>
      </c>
      <c r="P1415">
        <v>5</v>
      </c>
      <c r="Q1415">
        <v>2</v>
      </c>
      <c r="R1415">
        <v>0</v>
      </c>
      <c r="S1415">
        <v>8</v>
      </c>
      <c r="T1415">
        <v>8</v>
      </c>
      <c r="U1415">
        <v>3</v>
      </c>
      <c r="V1415">
        <v>0.20058999999999999</v>
      </c>
      <c r="W1415">
        <v>4.4198899999999999E-2</v>
      </c>
      <c r="X1415">
        <v>0.29281800000000002</v>
      </c>
      <c r="Y1415">
        <v>0.15094299999999999</v>
      </c>
      <c r="Z1415">
        <v>0.24585599999999999</v>
      </c>
      <c r="AA1415">
        <v>0.29203499999999999</v>
      </c>
      <c r="AB1415">
        <v>0.23782400000000001</v>
      </c>
      <c r="AC1415">
        <v>0.53789200000000004</v>
      </c>
      <c r="AD1415">
        <v>9.1445399999999996E-2</v>
      </c>
      <c r="AE1415">
        <v>5.7687600000000003</v>
      </c>
      <c r="AF1415">
        <v>0.27391300000000002</v>
      </c>
      <c r="AH1415">
        <v>-0.205593</v>
      </c>
      <c r="AI1415">
        <v>19.890499999999999</v>
      </c>
      <c r="AJ1415">
        <v>-24.217099999999999</v>
      </c>
      <c r="AK1415">
        <v>45.5306</v>
      </c>
      <c r="AL1415">
        <v>-0.205593</v>
      </c>
      <c r="AM1415">
        <v>5.0999999999999996</v>
      </c>
      <c r="AN1415">
        <v>-24.633105888962699</v>
      </c>
      <c r="AO1415">
        <v>6.4300998449325499</v>
      </c>
      <c r="AP1415">
        <v>-0.58529699999999996</v>
      </c>
    </row>
    <row r="1416" spans="1:42" x14ac:dyDescent="0.45">
      <c r="A1416" t="s">
        <v>1628</v>
      </c>
      <c r="C1416">
        <v>52</v>
      </c>
      <c r="D1416">
        <v>178</v>
      </c>
      <c r="E1416">
        <v>154</v>
      </c>
      <c r="F1416">
        <v>26</v>
      </c>
      <c r="G1416">
        <v>23</v>
      </c>
      <c r="H1416">
        <v>2</v>
      </c>
      <c r="I1416">
        <v>0</v>
      </c>
      <c r="J1416">
        <v>1</v>
      </c>
      <c r="K1416">
        <v>13</v>
      </c>
      <c r="L1416">
        <v>12</v>
      </c>
      <c r="M1416">
        <v>18</v>
      </c>
      <c r="N1416">
        <v>0</v>
      </c>
      <c r="O1416">
        <v>62</v>
      </c>
      <c r="P1416">
        <v>4</v>
      </c>
      <c r="Q1416">
        <v>1</v>
      </c>
      <c r="R1416">
        <v>1</v>
      </c>
      <c r="S1416">
        <v>5</v>
      </c>
      <c r="T1416">
        <v>0</v>
      </c>
      <c r="U1416">
        <v>1</v>
      </c>
      <c r="V1416">
        <v>0.16883100000000001</v>
      </c>
      <c r="W1416">
        <v>0.10112400000000001</v>
      </c>
      <c r="X1416">
        <v>0.34831499999999999</v>
      </c>
      <c r="Y1416">
        <v>0.290323</v>
      </c>
      <c r="Z1416">
        <v>0.27118599999999998</v>
      </c>
      <c r="AA1416">
        <v>0.20129900000000001</v>
      </c>
      <c r="AB1416">
        <v>0.22723299999999999</v>
      </c>
      <c r="AC1416">
        <v>0.47248499999999999</v>
      </c>
      <c r="AD1416">
        <v>3.2467500000000003E-2</v>
      </c>
      <c r="AE1416">
        <v>1.6769499999999999</v>
      </c>
      <c r="AF1416">
        <v>0.27173900000000001</v>
      </c>
      <c r="AH1416">
        <v>-0.76880899999999996</v>
      </c>
      <c r="AI1416">
        <v>8.2147900000000007</v>
      </c>
      <c r="AJ1416">
        <v>-13.4735</v>
      </c>
      <c r="AK1416">
        <v>43.185899999999997</v>
      </c>
      <c r="AL1416">
        <v>-0.76880899999999996</v>
      </c>
      <c r="AM1416">
        <v>-2.2999999999999998</v>
      </c>
      <c r="AN1416">
        <v>-12.886183977127001</v>
      </c>
      <c r="AO1416">
        <v>0.97013521194457997</v>
      </c>
      <c r="AP1416">
        <v>-0.58537799999999995</v>
      </c>
    </row>
    <row r="1417" spans="1:42" x14ac:dyDescent="0.45">
      <c r="A1417" t="s">
        <v>1629</v>
      </c>
      <c r="B1417" t="s">
        <v>104</v>
      </c>
      <c r="C1417">
        <v>90</v>
      </c>
      <c r="D1417">
        <v>345</v>
      </c>
      <c r="E1417">
        <v>316</v>
      </c>
      <c r="F1417">
        <v>81</v>
      </c>
      <c r="G1417">
        <v>66</v>
      </c>
      <c r="H1417">
        <v>10</v>
      </c>
      <c r="I1417">
        <v>3</v>
      </c>
      <c r="J1417">
        <v>2</v>
      </c>
      <c r="K1417">
        <v>35</v>
      </c>
      <c r="L1417">
        <v>34</v>
      </c>
      <c r="M1417">
        <v>16</v>
      </c>
      <c r="N1417">
        <v>1</v>
      </c>
      <c r="O1417">
        <v>69</v>
      </c>
      <c r="P1417">
        <v>9</v>
      </c>
      <c r="Q1417">
        <v>1</v>
      </c>
      <c r="R1417">
        <v>3</v>
      </c>
      <c r="S1417">
        <v>5</v>
      </c>
      <c r="T1417">
        <v>3</v>
      </c>
      <c r="U1417">
        <v>4</v>
      </c>
      <c r="V1417">
        <v>0.25632899999999997</v>
      </c>
      <c r="W1417">
        <v>4.6376800000000003E-2</v>
      </c>
      <c r="X1417">
        <v>0.2</v>
      </c>
      <c r="Y1417">
        <v>0.23188400000000001</v>
      </c>
      <c r="Z1417">
        <v>0.309942</v>
      </c>
      <c r="AA1417">
        <v>0.32594899999999999</v>
      </c>
      <c r="AB1417">
        <v>0.28261700000000001</v>
      </c>
      <c r="AC1417">
        <v>0.63589099999999998</v>
      </c>
      <c r="AD1417">
        <v>6.9620299999999996E-2</v>
      </c>
      <c r="AE1417">
        <v>4.2323899999999997</v>
      </c>
      <c r="AF1417">
        <v>0.32113799999999998</v>
      </c>
      <c r="AH1417">
        <v>-1.7817700000000001</v>
      </c>
      <c r="AI1417">
        <v>31.790800000000001</v>
      </c>
      <c r="AJ1417">
        <v>-10.2454</v>
      </c>
      <c r="AK1417">
        <v>74.145300000000006</v>
      </c>
      <c r="AL1417">
        <v>-1.7817700000000001</v>
      </c>
      <c r="AM1417">
        <v>-1</v>
      </c>
      <c r="AN1417">
        <v>-12.832156896591099</v>
      </c>
      <c r="AO1417">
        <v>-4.8029100894927899</v>
      </c>
      <c r="AP1417">
        <v>-0.58641900000000002</v>
      </c>
    </row>
    <row r="1418" spans="1:42" x14ac:dyDescent="0.45">
      <c r="A1418" t="s">
        <v>1630</v>
      </c>
      <c r="C1418">
        <v>85</v>
      </c>
      <c r="D1418">
        <v>333</v>
      </c>
      <c r="E1418">
        <v>298</v>
      </c>
      <c r="F1418">
        <v>58</v>
      </c>
      <c r="G1418">
        <v>42</v>
      </c>
      <c r="H1418">
        <v>12</v>
      </c>
      <c r="I1418">
        <v>1</v>
      </c>
      <c r="J1418">
        <v>3</v>
      </c>
      <c r="K1418">
        <v>33</v>
      </c>
      <c r="L1418">
        <v>28</v>
      </c>
      <c r="M1418">
        <v>27</v>
      </c>
      <c r="N1418">
        <v>0</v>
      </c>
      <c r="O1418">
        <v>107</v>
      </c>
      <c r="P1418">
        <v>6</v>
      </c>
      <c r="Q1418">
        <v>2</v>
      </c>
      <c r="R1418">
        <v>0</v>
      </c>
      <c r="S1418">
        <v>4</v>
      </c>
      <c r="T1418">
        <v>7</v>
      </c>
      <c r="U1418">
        <v>2</v>
      </c>
      <c r="V1418">
        <v>0.194631</v>
      </c>
      <c r="W1418">
        <v>8.1081100000000003E-2</v>
      </c>
      <c r="X1418">
        <v>0.32132100000000002</v>
      </c>
      <c r="Y1418">
        <v>0.252336</v>
      </c>
      <c r="Z1418">
        <v>0.27327299999999999</v>
      </c>
      <c r="AA1418">
        <v>0.271812</v>
      </c>
      <c r="AB1418">
        <v>0.24840300000000001</v>
      </c>
      <c r="AC1418">
        <v>0.54508500000000004</v>
      </c>
      <c r="AD1418">
        <v>7.7181200000000005E-2</v>
      </c>
      <c r="AE1418">
        <v>5.0638699999999996</v>
      </c>
      <c r="AF1418">
        <v>0.28947400000000001</v>
      </c>
      <c r="AH1418">
        <v>-2.2040299999999999E-2</v>
      </c>
      <c r="AI1418">
        <v>21.222899999999999</v>
      </c>
      <c r="AJ1418">
        <v>-19.351199999999999</v>
      </c>
      <c r="AK1418">
        <v>57.502200000000002</v>
      </c>
      <c r="AL1418">
        <v>-2.2040299999999999E-2</v>
      </c>
      <c r="AM1418">
        <v>-3.9</v>
      </c>
      <c r="AN1418">
        <v>-16.978810280561401</v>
      </c>
      <c r="AO1418">
        <v>-0.22936511039733801</v>
      </c>
      <c r="AP1418">
        <v>-0.58813300000000002</v>
      </c>
    </row>
    <row r="1419" spans="1:42" x14ac:dyDescent="0.45">
      <c r="A1419" t="s">
        <v>1631</v>
      </c>
      <c r="B1419" t="s">
        <v>40</v>
      </c>
      <c r="C1419">
        <v>85</v>
      </c>
      <c r="D1419">
        <v>347</v>
      </c>
      <c r="E1419">
        <v>315</v>
      </c>
      <c r="F1419">
        <v>72</v>
      </c>
      <c r="G1419">
        <v>53</v>
      </c>
      <c r="H1419">
        <v>14</v>
      </c>
      <c r="I1419">
        <v>2</v>
      </c>
      <c r="J1419">
        <v>3</v>
      </c>
      <c r="K1419">
        <v>33</v>
      </c>
      <c r="L1419">
        <v>34</v>
      </c>
      <c r="M1419">
        <v>26</v>
      </c>
      <c r="N1419">
        <v>1</v>
      </c>
      <c r="O1419">
        <v>74</v>
      </c>
      <c r="P1419">
        <v>5</v>
      </c>
      <c r="Q1419">
        <v>1</v>
      </c>
      <c r="R1419">
        <v>0</v>
      </c>
      <c r="S1419">
        <v>7</v>
      </c>
      <c r="T1419">
        <v>2</v>
      </c>
      <c r="U1419">
        <v>1</v>
      </c>
      <c r="V1419">
        <v>0.228571</v>
      </c>
      <c r="W1419">
        <v>7.4927999999999995E-2</v>
      </c>
      <c r="X1419">
        <v>0.213256</v>
      </c>
      <c r="Y1419">
        <v>0.35135100000000002</v>
      </c>
      <c r="Z1419">
        <v>0.29682999999999998</v>
      </c>
      <c r="AA1419">
        <v>0.31428600000000001</v>
      </c>
      <c r="AB1419">
        <v>0.27272999999999997</v>
      </c>
      <c r="AC1419">
        <v>0.61111599999999999</v>
      </c>
      <c r="AD1419">
        <v>8.5714299999999993E-2</v>
      </c>
      <c r="AE1419">
        <v>3.94421</v>
      </c>
      <c r="AF1419">
        <v>0.28870299999999999</v>
      </c>
      <c r="AH1419">
        <v>-0.66160300000000005</v>
      </c>
      <c r="AI1419">
        <v>29.125900000000001</v>
      </c>
      <c r="AJ1419">
        <v>-13.154</v>
      </c>
      <c r="AK1419">
        <v>72.525099999999995</v>
      </c>
      <c r="AL1419">
        <v>-0.66160300000000005</v>
      </c>
      <c r="AM1419">
        <v>1.1000000000000001</v>
      </c>
      <c r="AN1419">
        <v>-12.4725220799446</v>
      </c>
      <c r="AO1419">
        <v>-5.2749265432357699</v>
      </c>
      <c r="AP1419">
        <v>-0.590831</v>
      </c>
    </row>
    <row r="1420" spans="1:42" x14ac:dyDescent="0.45">
      <c r="A1420" t="s">
        <v>1632</v>
      </c>
      <c r="B1420" t="s">
        <v>34</v>
      </c>
      <c r="C1420">
        <v>112</v>
      </c>
      <c r="D1420">
        <v>463</v>
      </c>
      <c r="E1420">
        <v>424</v>
      </c>
      <c r="F1420">
        <v>103</v>
      </c>
      <c r="G1420">
        <v>83</v>
      </c>
      <c r="H1420">
        <v>15</v>
      </c>
      <c r="I1420">
        <v>3</v>
      </c>
      <c r="J1420">
        <v>2</v>
      </c>
      <c r="K1420">
        <v>48</v>
      </c>
      <c r="L1420">
        <v>36</v>
      </c>
      <c r="M1420">
        <v>33</v>
      </c>
      <c r="N1420">
        <v>0</v>
      </c>
      <c r="O1420">
        <v>75</v>
      </c>
      <c r="P1420">
        <v>2</v>
      </c>
      <c r="Q1420">
        <v>1</v>
      </c>
      <c r="R1420">
        <v>3</v>
      </c>
      <c r="S1420">
        <v>6</v>
      </c>
      <c r="T1420">
        <v>12</v>
      </c>
      <c r="U1420">
        <v>4</v>
      </c>
      <c r="V1420">
        <v>0.242925</v>
      </c>
      <c r="W1420">
        <v>7.1274299999999999E-2</v>
      </c>
      <c r="X1420">
        <v>0.16198699999999999</v>
      </c>
      <c r="Y1420">
        <v>0.44</v>
      </c>
      <c r="Z1420">
        <v>0.3</v>
      </c>
      <c r="AA1420">
        <v>0.30660399999999999</v>
      </c>
      <c r="AB1420">
        <v>0.27182299999999998</v>
      </c>
      <c r="AC1420">
        <v>0.60660400000000003</v>
      </c>
      <c r="AD1420">
        <v>6.3679200000000005E-2</v>
      </c>
      <c r="AE1420">
        <v>5.4412799999999999</v>
      </c>
      <c r="AF1420">
        <v>0.29022999999999999</v>
      </c>
      <c r="AH1420">
        <v>-0.197517</v>
      </c>
      <c r="AI1420">
        <v>38.513599999999997</v>
      </c>
      <c r="AJ1420">
        <v>-17.900300000000001</v>
      </c>
      <c r="AK1420">
        <v>71.753</v>
      </c>
      <c r="AL1420">
        <v>-0.197517</v>
      </c>
      <c r="AM1420">
        <v>-10.9</v>
      </c>
      <c r="AN1420">
        <v>-15.868109986186001</v>
      </c>
      <c r="AO1420">
        <v>-5.7963843345642001</v>
      </c>
      <c r="AP1420">
        <v>-0.59221500000000005</v>
      </c>
    </row>
    <row r="1421" spans="1:42" x14ac:dyDescent="0.45">
      <c r="A1421" t="s">
        <v>1633</v>
      </c>
      <c r="B1421" t="s">
        <v>184</v>
      </c>
      <c r="C1421">
        <v>44</v>
      </c>
      <c r="D1421">
        <v>173</v>
      </c>
      <c r="E1421">
        <v>156</v>
      </c>
      <c r="F1421">
        <v>38</v>
      </c>
      <c r="G1421">
        <v>27</v>
      </c>
      <c r="H1421">
        <v>7</v>
      </c>
      <c r="I1421">
        <v>1</v>
      </c>
      <c r="J1421">
        <v>3</v>
      </c>
      <c r="K1421">
        <v>15</v>
      </c>
      <c r="L1421">
        <v>19</v>
      </c>
      <c r="M1421">
        <v>14</v>
      </c>
      <c r="N1421">
        <v>0</v>
      </c>
      <c r="O1421">
        <v>50</v>
      </c>
      <c r="P1421">
        <v>2</v>
      </c>
      <c r="Q1421">
        <v>1</v>
      </c>
      <c r="R1421">
        <v>0</v>
      </c>
      <c r="S1421">
        <v>2</v>
      </c>
      <c r="T1421">
        <v>0</v>
      </c>
      <c r="U1421">
        <v>1</v>
      </c>
      <c r="V1421">
        <v>0.24359</v>
      </c>
      <c r="W1421">
        <v>8.0924899999999994E-2</v>
      </c>
      <c r="X1421">
        <v>0.28901700000000002</v>
      </c>
      <c r="Y1421">
        <v>0.28000000000000003</v>
      </c>
      <c r="Z1421">
        <v>0.312139</v>
      </c>
      <c r="AA1421">
        <v>0.35897400000000002</v>
      </c>
      <c r="AB1421">
        <v>0.296593</v>
      </c>
      <c r="AC1421">
        <v>0.67111299999999996</v>
      </c>
      <c r="AD1421">
        <v>0.115385</v>
      </c>
      <c r="AE1421">
        <v>2.7133799999999999</v>
      </c>
      <c r="AF1421">
        <v>0.336538</v>
      </c>
      <c r="AH1421">
        <v>-0.75339800000000001</v>
      </c>
      <c r="AI1421">
        <v>17.9495</v>
      </c>
      <c r="AJ1421">
        <v>-3.1295099999999998</v>
      </c>
      <c r="AK1421">
        <v>69.015000000000001</v>
      </c>
      <c r="AL1421">
        <v>-0.75339800000000001</v>
      </c>
      <c r="AM1421">
        <v>0</v>
      </c>
      <c r="AN1421">
        <v>-7.3941416144370997</v>
      </c>
      <c r="AO1421">
        <v>-4.4495882987976003</v>
      </c>
      <c r="AP1421">
        <v>-0.59327600000000003</v>
      </c>
    </row>
    <row r="1422" spans="1:42" x14ac:dyDescent="0.45">
      <c r="A1422" t="s">
        <v>1634</v>
      </c>
      <c r="B1422" t="s">
        <v>40</v>
      </c>
      <c r="C1422">
        <v>64</v>
      </c>
      <c r="D1422">
        <v>249</v>
      </c>
      <c r="E1422">
        <v>229</v>
      </c>
      <c r="F1422">
        <v>44</v>
      </c>
      <c r="G1422">
        <v>29</v>
      </c>
      <c r="H1422">
        <v>11</v>
      </c>
      <c r="I1422">
        <v>1</v>
      </c>
      <c r="J1422">
        <v>3</v>
      </c>
      <c r="K1422">
        <v>26</v>
      </c>
      <c r="L1422">
        <v>24</v>
      </c>
      <c r="M1422">
        <v>14</v>
      </c>
      <c r="N1422">
        <v>0</v>
      </c>
      <c r="O1422">
        <v>88</v>
      </c>
      <c r="P1422">
        <v>6</v>
      </c>
      <c r="Q1422">
        <v>0</v>
      </c>
      <c r="R1422">
        <v>0</v>
      </c>
      <c r="S1422">
        <v>5</v>
      </c>
      <c r="T1422">
        <v>4</v>
      </c>
      <c r="U1422">
        <v>1</v>
      </c>
      <c r="V1422">
        <v>0.19214000000000001</v>
      </c>
      <c r="W1422">
        <v>5.6224900000000001E-2</v>
      </c>
      <c r="X1422">
        <v>0.35341400000000001</v>
      </c>
      <c r="Y1422">
        <v>0.15909100000000001</v>
      </c>
      <c r="Z1422">
        <v>0.25702799999999998</v>
      </c>
      <c r="AA1422">
        <v>0.28821000000000002</v>
      </c>
      <c r="AB1422">
        <v>0.24479799999999999</v>
      </c>
      <c r="AC1422">
        <v>0.545238</v>
      </c>
      <c r="AD1422">
        <v>9.60699E-2</v>
      </c>
      <c r="AE1422">
        <v>5.524</v>
      </c>
      <c r="AF1422">
        <v>0.297101</v>
      </c>
      <c r="AH1422">
        <v>3.7091099999999997E-4</v>
      </c>
      <c r="AI1422">
        <v>15.123900000000001</v>
      </c>
      <c r="AJ1422">
        <v>-15.215299999999999</v>
      </c>
      <c r="AK1422">
        <v>53.799900000000001</v>
      </c>
      <c r="AL1422">
        <v>3.7091099999999997E-4</v>
      </c>
      <c r="AM1422">
        <v>-1.1000000000000001</v>
      </c>
      <c r="AN1422">
        <v>-14.2511473386548</v>
      </c>
      <c r="AO1422">
        <v>-0.18509703874587999</v>
      </c>
      <c r="AP1422">
        <v>-0.59359200000000001</v>
      </c>
    </row>
    <row r="1423" spans="1:42" x14ac:dyDescent="0.45">
      <c r="A1423" t="s">
        <v>1635</v>
      </c>
      <c r="B1423" t="s">
        <v>32</v>
      </c>
      <c r="C1423">
        <v>82</v>
      </c>
      <c r="D1423">
        <v>339</v>
      </c>
      <c r="E1423">
        <v>315</v>
      </c>
      <c r="F1423">
        <v>65</v>
      </c>
      <c r="G1423">
        <v>42</v>
      </c>
      <c r="H1423">
        <v>15</v>
      </c>
      <c r="I1423">
        <v>1</v>
      </c>
      <c r="J1423">
        <v>7</v>
      </c>
      <c r="K1423">
        <v>35</v>
      </c>
      <c r="L1423">
        <v>34</v>
      </c>
      <c r="M1423">
        <v>19</v>
      </c>
      <c r="N1423">
        <v>0</v>
      </c>
      <c r="O1423">
        <v>96</v>
      </c>
      <c r="P1423">
        <v>3</v>
      </c>
      <c r="Q1423">
        <v>2</v>
      </c>
      <c r="R1423">
        <v>0</v>
      </c>
      <c r="S1423">
        <v>8</v>
      </c>
      <c r="T1423">
        <v>6</v>
      </c>
      <c r="U1423">
        <v>2</v>
      </c>
      <c r="V1423">
        <v>0.206349</v>
      </c>
      <c r="W1423">
        <v>5.6047199999999998E-2</v>
      </c>
      <c r="X1423">
        <v>0.28318599999999999</v>
      </c>
      <c r="Y1423">
        <v>0.19791700000000001</v>
      </c>
      <c r="Z1423">
        <v>0.256637</v>
      </c>
      <c r="AA1423">
        <v>0.326984</v>
      </c>
      <c r="AB1423">
        <v>0.25581300000000001</v>
      </c>
      <c r="AC1423">
        <v>0.58362099999999995</v>
      </c>
      <c r="AD1423">
        <v>0.12063500000000001</v>
      </c>
      <c r="AE1423">
        <v>4.9094100000000003</v>
      </c>
      <c r="AF1423">
        <v>0.27102799999999999</v>
      </c>
      <c r="AH1423">
        <v>-0.13728399999999999</v>
      </c>
      <c r="AI1423">
        <v>23.691500000000001</v>
      </c>
      <c r="AJ1423">
        <v>-17.613600000000002</v>
      </c>
      <c r="AK1423">
        <v>62.638300000000001</v>
      </c>
      <c r="AL1423">
        <v>-0.13728399999999999</v>
      </c>
      <c r="AM1423">
        <v>1.5</v>
      </c>
      <c r="AN1423">
        <v>-15.3133398890495</v>
      </c>
      <c r="AO1423">
        <v>-2.23677253723144</v>
      </c>
      <c r="AP1423">
        <v>-0.60190999999999995</v>
      </c>
    </row>
    <row r="1424" spans="1:42" x14ac:dyDescent="0.45">
      <c r="A1424" t="s">
        <v>1636</v>
      </c>
      <c r="C1424">
        <v>60</v>
      </c>
      <c r="D1424">
        <v>223</v>
      </c>
      <c r="E1424">
        <v>209</v>
      </c>
      <c r="F1424">
        <v>41</v>
      </c>
      <c r="G1424">
        <v>31</v>
      </c>
      <c r="H1424">
        <v>7</v>
      </c>
      <c r="I1424">
        <v>1</v>
      </c>
      <c r="J1424">
        <v>2</v>
      </c>
      <c r="K1424">
        <v>19</v>
      </c>
      <c r="L1424">
        <v>16</v>
      </c>
      <c r="M1424">
        <v>8</v>
      </c>
      <c r="N1424">
        <v>0</v>
      </c>
      <c r="O1424">
        <v>64</v>
      </c>
      <c r="P1424">
        <v>2</v>
      </c>
      <c r="Q1424">
        <v>1</v>
      </c>
      <c r="R1424">
        <v>3</v>
      </c>
      <c r="S1424">
        <v>5</v>
      </c>
      <c r="T1424">
        <v>4</v>
      </c>
      <c r="U1424">
        <v>2</v>
      </c>
      <c r="V1424">
        <v>0.19617200000000001</v>
      </c>
      <c r="W1424">
        <v>3.5874400000000001E-2</v>
      </c>
      <c r="X1424">
        <v>0.28699599999999997</v>
      </c>
      <c r="Y1424">
        <v>0.125</v>
      </c>
      <c r="Z1424">
        <v>0.231818</v>
      </c>
      <c r="AA1424">
        <v>0.26794299999999999</v>
      </c>
      <c r="AB1424">
        <v>0.221188</v>
      </c>
      <c r="AC1424">
        <v>0.49976100000000001</v>
      </c>
      <c r="AD1424">
        <v>7.1770299999999995E-2</v>
      </c>
      <c r="AE1424">
        <v>5.0097300000000002</v>
      </c>
      <c r="AF1424">
        <v>0.27083299999999999</v>
      </c>
      <c r="AH1424">
        <v>-0.360066</v>
      </c>
      <c r="AI1424">
        <v>9.1719299999999997</v>
      </c>
      <c r="AJ1424">
        <v>-17.999300000000002</v>
      </c>
      <c r="AK1424">
        <v>37.971600000000002</v>
      </c>
      <c r="AL1424">
        <v>-0.360066</v>
      </c>
      <c r="AM1424">
        <v>1.4</v>
      </c>
      <c r="AN1424">
        <v>-17.4962432086467</v>
      </c>
      <c r="AO1424">
        <v>3.8581129312515201</v>
      </c>
      <c r="AP1424">
        <v>-0.60233800000000004</v>
      </c>
    </row>
    <row r="1425" spans="1:42" x14ac:dyDescent="0.45">
      <c r="A1425" t="s">
        <v>1637</v>
      </c>
      <c r="C1425">
        <v>70</v>
      </c>
      <c r="D1425">
        <v>267</v>
      </c>
      <c r="E1425">
        <v>245</v>
      </c>
      <c r="F1425">
        <v>45</v>
      </c>
      <c r="G1425">
        <v>25</v>
      </c>
      <c r="H1425">
        <v>10</v>
      </c>
      <c r="I1425">
        <v>2</v>
      </c>
      <c r="J1425">
        <v>8</v>
      </c>
      <c r="K1425">
        <v>23</v>
      </c>
      <c r="L1425">
        <v>29</v>
      </c>
      <c r="M1425">
        <v>18</v>
      </c>
      <c r="N1425">
        <v>0</v>
      </c>
      <c r="O1425">
        <v>110</v>
      </c>
      <c r="P1425">
        <v>3</v>
      </c>
      <c r="Q1425">
        <v>1</v>
      </c>
      <c r="R1425">
        <v>0</v>
      </c>
      <c r="S1425">
        <v>2</v>
      </c>
      <c r="T1425">
        <v>1</v>
      </c>
      <c r="U1425">
        <v>1</v>
      </c>
      <c r="V1425">
        <v>0.183673</v>
      </c>
      <c r="W1425">
        <v>6.7415699999999995E-2</v>
      </c>
      <c r="X1425">
        <v>0.41198499999999999</v>
      </c>
      <c r="Y1425">
        <v>0.163636</v>
      </c>
      <c r="Z1425">
        <v>0.24719099999999999</v>
      </c>
      <c r="AA1425">
        <v>0.33877600000000002</v>
      </c>
      <c r="AB1425">
        <v>0.25608900000000001</v>
      </c>
      <c r="AC1425">
        <v>0.58596700000000002</v>
      </c>
      <c r="AD1425">
        <v>0.15510199999999999</v>
      </c>
      <c r="AE1425">
        <v>3.8822800000000002</v>
      </c>
      <c r="AF1425">
        <v>0.28906199999999999</v>
      </c>
      <c r="AH1425">
        <v>-0.57651399999999997</v>
      </c>
      <c r="AI1425">
        <v>18.7209</v>
      </c>
      <c r="AJ1425">
        <v>-13.811500000000001</v>
      </c>
      <c r="AK1425">
        <v>52.363599999999998</v>
      </c>
      <c r="AL1425">
        <v>-0.57651399999999997</v>
      </c>
      <c r="AM1425">
        <v>-0.3</v>
      </c>
      <c r="AN1425">
        <v>-15.8164448142051</v>
      </c>
      <c r="AO1425">
        <v>0.68104052543640103</v>
      </c>
      <c r="AP1425">
        <v>-0.60497400000000001</v>
      </c>
    </row>
    <row r="1426" spans="1:42" x14ac:dyDescent="0.45">
      <c r="A1426" t="s">
        <v>1638</v>
      </c>
      <c r="B1426" t="s">
        <v>153</v>
      </c>
      <c r="C1426">
        <v>105</v>
      </c>
      <c r="D1426">
        <v>413</v>
      </c>
      <c r="E1426">
        <v>365</v>
      </c>
      <c r="F1426">
        <v>73</v>
      </c>
      <c r="G1426">
        <v>54</v>
      </c>
      <c r="H1426">
        <v>13</v>
      </c>
      <c r="I1426">
        <v>3</v>
      </c>
      <c r="J1426">
        <v>3</v>
      </c>
      <c r="K1426">
        <v>36</v>
      </c>
      <c r="L1426">
        <v>31</v>
      </c>
      <c r="M1426">
        <v>42</v>
      </c>
      <c r="N1426">
        <v>1</v>
      </c>
      <c r="O1426">
        <v>116</v>
      </c>
      <c r="P1426">
        <v>2</v>
      </c>
      <c r="Q1426">
        <v>2</v>
      </c>
      <c r="R1426">
        <v>2</v>
      </c>
      <c r="S1426">
        <v>6</v>
      </c>
      <c r="T1426">
        <v>13</v>
      </c>
      <c r="U1426">
        <v>4</v>
      </c>
      <c r="V1426">
        <v>0.2</v>
      </c>
      <c r="W1426">
        <v>0.10169499999999999</v>
      </c>
      <c r="X1426">
        <v>0.28087200000000001</v>
      </c>
      <c r="Y1426">
        <v>0.36206899999999997</v>
      </c>
      <c r="Z1426">
        <v>0.28467199999999998</v>
      </c>
      <c r="AA1426">
        <v>0.27671200000000001</v>
      </c>
      <c r="AB1426">
        <v>0.25494800000000001</v>
      </c>
      <c r="AC1426">
        <v>0.56138399999999999</v>
      </c>
      <c r="AD1426">
        <v>7.6712299999999997E-2</v>
      </c>
      <c r="AE1426">
        <v>5.6717899999999997</v>
      </c>
      <c r="AF1426">
        <v>0.28225800000000001</v>
      </c>
      <c r="AH1426">
        <v>0.16429099999999999</v>
      </c>
      <c r="AI1426">
        <v>28.566500000000001</v>
      </c>
      <c r="AJ1426">
        <v>-21.755199999999999</v>
      </c>
      <c r="AK1426">
        <v>55.660699999999999</v>
      </c>
      <c r="AL1426">
        <v>0.16429099999999999</v>
      </c>
      <c r="AM1426">
        <v>0.8</v>
      </c>
      <c r="AN1426">
        <v>-22.521694689989001</v>
      </c>
      <c r="AO1426">
        <v>2.3174896836280801</v>
      </c>
      <c r="AP1426">
        <v>-0.61158299999999999</v>
      </c>
    </row>
    <row r="1427" spans="1:42" x14ac:dyDescent="0.45">
      <c r="A1427" t="s">
        <v>1639</v>
      </c>
      <c r="B1427" t="s">
        <v>184</v>
      </c>
      <c r="C1427">
        <v>111</v>
      </c>
      <c r="D1427">
        <v>459</v>
      </c>
      <c r="E1427">
        <v>417</v>
      </c>
      <c r="F1427">
        <v>99</v>
      </c>
      <c r="G1427">
        <v>68</v>
      </c>
      <c r="H1427">
        <v>23</v>
      </c>
      <c r="I1427">
        <v>3</v>
      </c>
      <c r="J1427">
        <v>5</v>
      </c>
      <c r="K1427">
        <v>52</v>
      </c>
      <c r="L1427">
        <v>46</v>
      </c>
      <c r="M1427">
        <v>27</v>
      </c>
      <c r="N1427">
        <v>0</v>
      </c>
      <c r="O1427">
        <v>113</v>
      </c>
      <c r="P1427">
        <v>6</v>
      </c>
      <c r="Q1427">
        <v>2</v>
      </c>
      <c r="R1427">
        <v>7</v>
      </c>
      <c r="S1427">
        <v>12</v>
      </c>
      <c r="T1427">
        <v>8</v>
      </c>
      <c r="U1427">
        <v>3</v>
      </c>
      <c r="V1427">
        <v>0.23741000000000001</v>
      </c>
      <c r="W1427">
        <v>5.8823500000000001E-2</v>
      </c>
      <c r="X1427">
        <v>0.24618699999999999</v>
      </c>
      <c r="Y1427">
        <v>0.23893800000000001</v>
      </c>
      <c r="Z1427">
        <v>0.29203499999999999</v>
      </c>
      <c r="AA1427">
        <v>0.34292600000000001</v>
      </c>
      <c r="AB1427">
        <v>0.27984799999999999</v>
      </c>
      <c r="AC1427">
        <v>0.634961</v>
      </c>
      <c r="AD1427">
        <v>0.105516</v>
      </c>
      <c r="AE1427">
        <v>5.4153200000000004</v>
      </c>
      <c r="AF1427">
        <v>0.31229200000000001</v>
      </c>
      <c r="AH1427">
        <v>-0.44445200000000001</v>
      </c>
      <c r="AI1427">
        <v>41.240200000000002</v>
      </c>
      <c r="AJ1427">
        <v>-14.686299999999999</v>
      </c>
      <c r="AK1427">
        <v>57.789499999999997</v>
      </c>
      <c r="AL1427">
        <v>-0.44445200000000001</v>
      </c>
      <c r="AM1427">
        <v>-2.4</v>
      </c>
      <c r="AN1427">
        <v>-24.4466660320758</v>
      </c>
      <c r="AO1427">
        <v>2.65952348709106</v>
      </c>
      <c r="AP1427">
        <v>-0.61314900000000006</v>
      </c>
    </row>
    <row r="1428" spans="1:42" x14ac:dyDescent="0.45">
      <c r="A1428" t="s">
        <v>1640</v>
      </c>
      <c r="B1428" t="s">
        <v>139</v>
      </c>
      <c r="C1428">
        <v>125</v>
      </c>
      <c r="D1428">
        <v>526</v>
      </c>
      <c r="E1428">
        <v>498</v>
      </c>
      <c r="F1428">
        <v>110</v>
      </c>
      <c r="G1428">
        <v>68</v>
      </c>
      <c r="H1428">
        <v>18</v>
      </c>
      <c r="I1428">
        <v>2</v>
      </c>
      <c r="J1428">
        <v>22</v>
      </c>
      <c r="K1428">
        <v>56</v>
      </c>
      <c r="L1428">
        <v>74</v>
      </c>
      <c r="M1428">
        <v>22</v>
      </c>
      <c r="N1428">
        <v>0</v>
      </c>
      <c r="O1428">
        <v>197</v>
      </c>
      <c r="P1428">
        <v>3</v>
      </c>
      <c r="Q1428">
        <v>3</v>
      </c>
      <c r="R1428">
        <v>0</v>
      </c>
      <c r="S1428">
        <v>8</v>
      </c>
      <c r="T1428">
        <v>0</v>
      </c>
      <c r="U1428">
        <v>0</v>
      </c>
      <c r="V1428">
        <v>0.220884</v>
      </c>
      <c r="W1428">
        <v>4.1825099999999997E-2</v>
      </c>
      <c r="X1428">
        <v>0.374525</v>
      </c>
      <c r="Y1428">
        <v>0.111675</v>
      </c>
      <c r="Z1428">
        <v>0.25665399999999999</v>
      </c>
      <c r="AA1428">
        <v>0.39759</v>
      </c>
      <c r="AB1428">
        <v>0.27968799999999999</v>
      </c>
      <c r="AC1428">
        <v>0.65424400000000005</v>
      </c>
      <c r="AD1428">
        <v>0.176707</v>
      </c>
      <c r="AE1428">
        <v>2.4496799999999999</v>
      </c>
      <c r="AF1428">
        <v>0.31205699999999997</v>
      </c>
      <c r="AH1428">
        <v>-0.71657700000000002</v>
      </c>
      <c r="AI1428">
        <v>47.189900000000002</v>
      </c>
      <c r="AJ1428">
        <v>-16.900099999999998</v>
      </c>
      <c r="AK1428">
        <v>73.9041</v>
      </c>
      <c r="AL1428">
        <v>-0.71657700000000002</v>
      </c>
      <c r="AM1428">
        <v>2.8</v>
      </c>
      <c r="AN1428">
        <v>-17.1637162566185</v>
      </c>
      <c r="AO1428">
        <v>-6.8634331226348797</v>
      </c>
      <c r="AP1428">
        <v>-0.61444200000000004</v>
      </c>
    </row>
    <row r="1429" spans="1:42" x14ac:dyDescent="0.45">
      <c r="A1429" t="s">
        <v>1641</v>
      </c>
      <c r="B1429" t="s">
        <v>101</v>
      </c>
      <c r="C1429">
        <v>77</v>
      </c>
      <c r="D1429">
        <v>295</v>
      </c>
      <c r="E1429">
        <v>262</v>
      </c>
      <c r="F1429">
        <v>50</v>
      </c>
      <c r="G1429">
        <v>35</v>
      </c>
      <c r="H1429">
        <v>8</v>
      </c>
      <c r="I1429">
        <v>2</v>
      </c>
      <c r="J1429">
        <v>5</v>
      </c>
      <c r="K1429">
        <v>28</v>
      </c>
      <c r="L1429">
        <v>28</v>
      </c>
      <c r="M1429">
        <v>27</v>
      </c>
      <c r="N1429">
        <v>0</v>
      </c>
      <c r="O1429">
        <v>104</v>
      </c>
      <c r="P1429">
        <v>4</v>
      </c>
      <c r="Q1429">
        <v>2</v>
      </c>
      <c r="R1429">
        <v>0</v>
      </c>
      <c r="S1429">
        <v>6</v>
      </c>
      <c r="T1429">
        <v>3</v>
      </c>
      <c r="U1429">
        <v>2</v>
      </c>
      <c r="V1429">
        <v>0.19084000000000001</v>
      </c>
      <c r="W1429">
        <v>9.1525400000000007E-2</v>
      </c>
      <c r="X1429">
        <v>0.35254200000000002</v>
      </c>
      <c r="Y1429">
        <v>0.25961499999999998</v>
      </c>
      <c r="Z1429">
        <v>0.27457599999999999</v>
      </c>
      <c r="AA1429">
        <v>0.29389300000000002</v>
      </c>
      <c r="AB1429">
        <v>0.25657799999999997</v>
      </c>
      <c r="AC1429">
        <v>0.568469</v>
      </c>
      <c r="AD1429">
        <v>0.10305300000000001</v>
      </c>
      <c r="AE1429">
        <v>4.7862900000000002</v>
      </c>
      <c r="AF1429">
        <v>0.290323</v>
      </c>
      <c r="AH1429">
        <v>-0.75269399999999997</v>
      </c>
      <c r="AI1429">
        <v>20.803899999999999</v>
      </c>
      <c r="AJ1429">
        <v>-15.1402</v>
      </c>
      <c r="AK1429">
        <v>60.889800000000001</v>
      </c>
      <c r="AL1429">
        <v>-0.75269399999999997</v>
      </c>
      <c r="AM1429">
        <v>-6.6</v>
      </c>
      <c r="AN1429">
        <v>-15.0459176301956</v>
      </c>
      <c r="AO1429">
        <v>-1.1803936958312899</v>
      </c>
      <c r="AP1429">
        <v>-0.61581200000000003</v>
      </c>
    </row>
    <row r="1430" spans="1:42" x14ac:dyDescent="0.45">
      <c r="A1430" t="s">
        <v>1642</v>
      </c>
      <c r="B1430" t="s">
        <v>44</v>
      </c>
      <c r="C1430">
        <v>119</v>
      </c>
      <c r="D1430">
        <v>501</v>
      </c>
      <c r="E1430">
        <v>480</v>
      </c>
      <c r="F1430">
        <v>110</v>
      </c>
      <c r="G1430">
        <v>70</v>
      </c>
      <c r="H1430">
        <v>29</v>
      </c>
      <c r="I1430">
        <v>1</v>
      </c>
      <c r="J1430">
        <v>10</v>
      </c>
      <c r="K1430">
        <v>45</v>
      </c>
      <c r="L1430">
        <v>57</v>
      </c>
      <c r="M1430">
        <v>14</v>
      </c>
      <c r="N1430">
        <v>0</v>
      </c>
      <c r="O1430">
        <v>123</v>
      </c>
      <c r="P1430">
        <v>3</v>
      </c>
      <c r="Q1430">
        <v>4</v>
      </c>
      <c r="R1430">
        <v>0</v>
      </c>
      <c r="S1430">
        <v>12</v>
      </c>
      <c r="T1430">
        <v>0</v>
      </c>
      <c r="U1430">
        <v>1</v>
      </c>
      <c r="V1430">
        <v>0.22916700000000001</v>
      </c>
      <c r="W1430">
        <v>2.7944099999999999E-2</v>
      </c>
      <c r="X1430">
        <v>0.24550900000000001</v>
      </c>
      <c r="Y1430">
        <v>0.11382100000000001</v>
      </c>
      <c r="Z1430">
        <v>0.25349300000000002</v>
      </c>
      <c r="AA1430">
        <v>0.35625000000000001</v>
      </c>
      <c r="AB1430">
        <v>0.26223000000000002</v>
      </c>
      <c r="AC1430">
        <v>0.60974300000000003</v>
      </c>
      <c r="AD1430">
        <v>0.127083</v>
      </c>
      <c r="AE1430">
        <v>2.1835300000000002</v>
      </c>
      <c r="AF1430">
        <v>0.28489999999999999</v>
      </c>
      <c r="AH1430">
        <v>-1.0924199999999999</v>
      </c>
      <c r="AI1430">
        <v>37.683</v>
      </c>
      <c r="AJ1430">
        <v>-23.360900000000001</v>
      </c>
      <c r="AK1430">
        <v>60.3872</v>
      </c>
      <c r="AL1430">
        <v>-1.0924199999999999</v>
      </c>
      <c r="AM1430">
        <v>7.2</v>
      </c>
      <c r="AN1430">
        <v>-24.872105956077501</v>
      </c>
      <c r="AO1430">
        <v>1.67751312255859</v>
      </c>
      <c r="AP1430">
        <v>-0.616093</v>
      </c>
    </row>
    <row r="1431" spans="1:42" x14ac:dyDescent="0.45">
      <c r="A1431" t="s">
        <v>1643</v>
      </c>
      <c r="C1431">
        <v>114</v>
      </c>
      <c r="D1431">
        <v>338</v>
      </c>
      <c r="E1431">
        <v>294</v>
      </c>
      <c r="F1431">
        <v>57</v>
      </c>
      <c r="G1431">
        <v>40</v>
      </c>
      <c r="H1431">
        <v>9</v>
      </c>
      <c r="I1431">
        <v>1</v>
      </c>
      <c r="J1431">
        <v>7</v>
      </c>
      <c r="K1431">
        <v>41</v>
      </c>
      <c r="L1431">
        <v>33</v>
      </c>
      <c r="M1431">
        <v>28</v>
      </c>
      <c r="N1431">
        <v>1</v>
      </c>
      <c r="O1431">
        <v>132</v>
      </c>
      <c r="P1431">
        <v>14</v>
      </c>
      <c r="Q1431">
        <v>2</v>
      </c>
      <c r="R1431">
        <v>0</v>
      </c>
      <c r="S1431">
        <v>3</v>
      </c>
      <c r="T1431">
        <v>13</v>
      </c>
      <c r="U1431">
        <v>5</v>
      </c>
      <c r="V1431">
        <v>0.19387799999999999</v>
      </c>
      <c r="W1431">
        <v>8.2840200000000003E-2</v>
      </c>
      <c r="X1431">
        <v>0.39053300000000002</v>
      </c>
      <c r="Y1431">
        <v>0.212121</v>
      </c>
      <c r="Z1431">
        <v>0.29289900000000002</v>
      </c>
      <c r="AA1431">
        <v>0.30272100000000002</v>
      </c>
      <c r="AB1431">
        <v>0.27016699999999999</v>
      </c>
      <c r="AC1431">
        <v>0.59562099999999996</v>
      </c>
      <c r="AD1431">
        <v>0.108844</v>
      </c>
      <c r="AE1431">
        <v>6.2840999999999996</v>
      </c>
      <c r="AF1431">
        <v>0.318471</v>
      </c>
      <c r="AH1431">
        <v>-0.13450500000000001</v>
      </c>
      <c r="AI1431">
        <v>27.6509</v>
      </c>
      <c r="AJ1431">
        <v>-13.532400000000001</v>
      </c>
      <c r="AK1431">
        <v>51.299300000000002</v>
      </c>
      <c r="AL1431">
        <v>-0.13450500000000001</v>
      </c>
      <c r="AM1431">
        <v>1.5</v>
      </c>
      <c r="AN1431">
        <v>-20.527001306414601</v>
      </c>
      <c r="AO1431">
        <v>2.7419165372848502</v>
      </c>
      <c r="AP1431">
        <v>-0.62516000000000005</v>
      </c>
    </row>
    <row r="1432" spans="1:42" x14ac:dyDescent="0.45">
      <c r="A1432" t="s">
        <v>1644</v>
      </c>
      <c r="B1432" t="s">
        <v>58</v>
      </c>
      <c r="C1432">
        <v>111</v>
      </c>
      <c r="D1432">
        <v>454</v>
      </c>
      <c r="E1432">
        <v>426</v>
      </c>
      <c r="F1432">
        <v>102</v>
      </c>
      <c r="G1432">
        <v>73</v>
      </c>
      <c r="H1432">
        <v>18</v>
      </c>
      <c r="I1432">
        <v>1</v>
      </c>
      <c r="J1432">
        <v>10</v>
      </c>
      <c r="K1432">
        <v>53</v>
      </c>
      <c r="L1432">
        <v>49</v>
      </c>
      <c r="M1432">
        <v>23</v>
      </c>
      <c r="N1432">
        <v>0</v>
      </c>
      <c r="O1432">
        <v>91</v>
      </c>
      <c r="P1432">
        <v>3</v>
      </c>
      <c r="Q1432">
        <v>2</v>
      </c>
      <c r="R1432">
        <v>0</v>
      </c>
      <c r="S1432">
        <v>22</v>
      </c>
      <c r="T1432">
        <v>1</v>
      </c>
      <c r="U1432">
        <v>1</v>
      </c>
      <c r="V1432">
        <v>0.23943700000000001</v>
      </c>
      <c r="W1432">
        <v>5.0660799999999999E-2</v>
      </c>
      <c r="X1432">
        <v>0.20044100000000001</v>
      </c>
      <c r="Y1432">
        <v>0.252747</v>
      </c>
      <c r="Z1432">
        <v>0.28193800000000002</v>
      </c>
      <c r="AA1432">
        <v>0.35680800000000001</v>
      </c>
      <c r="AB1432">
        <v>0.27886899999999998</v>
      </c>
      <c r="AC1432">
        <v>0.63874600000000004</v>
      </c>
      <c r="AD1432">
        <v>0.117371</v>
      </c>
      <c r="AE1432">
        <v>2.9681999999999999</v>
      </c>
      <c r="AF1432">
        <v>0.28134599999999998</v>
      </c>
      <c r="AH1432">
        <v>-0.98488500000000001</v>
      </c>
      <c r="AI1432">
        <v>40.421599999999998</v>
      </c>
      <c r="AJ1432">
        <v>-14.8956</v>
      </c>
      <c r="AK1432">
        <v>75.733099999999993</v>
      </c>
      <c r="AL1432">
        <v>-0.98488500000000001</v>
      </c>
      <c r="AM1432">
        <v>-2.5</v>
      </c>
      <c r="AN1432">
        <v>-14.1857796311378</v>
      </c>
      <c r="AO1432">
        <v>-7.5044093132018999</v>
      </c>
      <c r="AP1432">
        <v>-0.62525900000000001</v>
      </c>
    </row>
    <row r="1433" spans="1:42" x14ac:dyDescent="0.45">
      <c r="A1433" t="s">
        <v>1645</v>
      </c>
      <c r="C1433">
        <v>97</v>
      </c>
      <c r="D1433">
        <v>386</v>
      </c>
      <c r="E1433">
        <v>334</v>
      </c>
      <c r="F1433">
        <v>71</v>
      </c>
      <c r="G1433">
        <v>54</v>
      </c>
      <c r="H1433">
        <v>10</v>
      </c>
      <c r="I1433">
        <v>1</v>
      </c>
      <c r="J1433">
        <v>6</v>
      </c>
      <c r="K1433">
        <v>39</v>
      </c>
      <c r="L1433">
        <v>37</v>
      </c>
      <c r="M1433">
        <v>44</v>
      </c>
      <c r="N1433">
        <v>0</v>
      </c>
      <c r="O1433">
        <v>102</v>
      </c>
      <c r="P1433">
        <v>3</v>
      </c>
      <c r="Q1433">
        <v>3</v>
      </c>
      <c r="R1433">
        <v>2</v>
      </c>
      <c r="S1433">
        <v>6</v>
      </c>
      <c r="T1433">
        <v>2</v>
      </c>
      <c r="U1433">
        <v>1</v>
      </c>
      <c r="V1433">
        <v>0.21257499999999999</v>
      </c>
      <c r="W1433">
        <v>0.11398999999999999</v>
      </c>
      <c r="X1433">
        <v>0.26424900000000001</v>
      </c>
      <c r="Y1433">
        <v>0.43137300000000001</v>
      </c>
      <c r="Z1433">
        <v>0.30729200000000001</v>
      </c>
      <c r="AA1433">
        <v>0.30239500000000002</v>
      </c>
      <c r="AB1433">
        <v>0.27730700000000003</v>
      </c>
      <c r="AC1433">
        <v>0.60968699999999998</v>
      </c>
      <c r="AD1433">
        <v>8.9820399999999995E-2</v>
      </c>
      <c r="AE1433">
        <v>3.26091</v>
      </c>
      <c r="AF1433">
        <v>0.28384300000000001</v>
      </c>
      <c r="AH1433">
        <v>-0.80029600000000001</v>
      </c>
      <c r="AI1433">
        <v>33.866500000000002</v>
      </c>
      <c r="AJ1433">
        <v>-13.1654</v>
      </c>
      <c r="AK1433">
        <v>74.786100000000005</v>
      </c>
      <c r="AL1433">
        <v>-0.80029600000000001</v>
      </c>
      <c r="AM1433">
        <v>-8</v>
      </c>
      <c r="AN1433">
        <v>-12.857485473155901</v>
      </c>
      <c r="AO1433">
        <v>-6.5817166566848702</v>
      </c>
      <c r="AP1433">
        <v>-0.62702899999999995</v>
      </c>
    </row>
    <row r="1434" spans="1:42" x14ac:dyDescent="0.45">
      <c r="A1434" t="s">
        <v>1646</v>
      </c>
      <c r="C1434">
        <v>84</v>
      </c>
      <c r="D1434">
        <v>310</v>
      </c>
      <c r="E1434">
        <v>275</v>
      </c>
      <c r="F1434">
        <v>57</v>
      </c>
      <c r="G1434">
        <v>43</v>
      </c>
      <c r="H1434">
        <v>13</v>
      </c>
      <c r="I1434">
        <v>0</v>
      </c>
      <c r="J1434">
        <v>1</v>
      </c>
      <c r="K1434">
        <v>30</v>
      </c>
      <c r="L1434">
        <v>22</v>
      </c>
      <c r="M1434">
        <v>32</v>
      </c>
      <c r="N1434">
        <v>0</v>
      </c>
      <c r="O1434">
        <v>66</v>
      </c>
      <c r="P1434">
        <v>3</v>
      </c>
      <c r="Q1434">
        <v>0</v>
      </c>
      <c r="R1434">
        <v>0</v>
      </c>
      <c r="S1434">
        <v>6</v>
      </c>
      <c r="T1434">
        <v>9</v>
      </c>
      <c r="U1434">
        <v>3</v>
      </c>
      <c r="V1434">
        <v>0.20727300000000001</v>
      </c>
      <c r="W1434">
        <v>0.103226</v>
      </c>
      <c r="X1434">
        <v>0.21290300000000001</v>
      </c>
      <c r="Y1434">
        <v>0.484848</v>
      </c>
      <c r="Z1434">
        <v>0.29677399999999998</v>
      </c>
      <c r="AA1434">
        <v>0.265455</v>
      </c>
      <c r="AB1434">
        <v>0.25990000000000002</v>
      </c>
      <c r="AC1434">
        <v>0.56222899999999998</v>
      </c>
      <c r="AD1434">
        <v>5.8181799999999999E-2</v>
      </c>
      <c r="AE1434">
        <v>4.2410300000000003</v>
      </c>
      <c r="AF1434">
        <v>0.269231</v>
      </c>
      <c r="AH1434">
        <v>-6.7233699999999993E-2</v>
      </c>
      <c r="AI1434">
        <v>22.716999999999999</v>
      </c>
      <c r="AJ1434">
        <v>-15.0547</v>
      </c>
      <c r="AK1434">
        <v>62.0426</v>
      </c>
      <c r="AL1434">
        <v>-6.7233699999999993E-2</v>
      </c>
      <c r="AM1434">
        <v>-3.8</v>
      </c>
      <c r="AN1434">
        <v>-14.1663252785801</v>
      </c>
      <c r="AO1434">
        <v>-2.6609641313552799</v>
      </c>
      <c r="AP1434">
        <v>-0.62805</v>
      </c>
    </row>
    <row r="1435" spans="1:42" x14ac:dyDescent="0.45">
      <c r="A1435" t="s">
        <v>1647</v>
      </c>
      <c r="C1435">
        <v>83</v>
      </c>
      <c r="D1435">
        <v>331</v>
      </c>
      <c r="E1435">
        <v>307</v>
      </c>
      <c r="F1435">
        <v>66</v>
      </c>
      <c r="G1435">
        <v>47</v>
      </c>
      <c r="H1435">
        <v>11</v>
      </c>
      <c r="I1435">
        <v>1</v>
      </c>
      <c r="J1435">
        <v>7</v>
      </c>
      <c r="K1435">
        <v>33</v>
      </c>
      <c r="L1435">
        <v>33</v>
      </c>
      <c r="M1435">
        <v>14</v>
      </c>
      <c r="N1435">
        <v>1</v>
      </c>
      <c r="O1435">
        <v>94</v>
      </c>
      <c r="P1435">
        <v>4</v>
      </c>
      <c r="Q1435">
        <v>2</v>
      </c>
      <c r="R1435">
        <v>4</v>
      </c>
      <c r="S1435">
        <v>6</v>
      </c>
      <c r="T1435">
        <v>6</v>
      </c>
      <c r="U1435">
        <v>5</v>
      </c>
      <c r="V1435">
        <v>0.21498400000000001</v>
      </c>
      <c r="W1435">
        <v>4.2296100000000003E-2</v>
      </c>
      <c r="X1435">
        <v>0.28398800000000002</v>
      </c>
      <c r="Y1435">
        <v>0.14893600000000001</v>
      </c>
      <c r="Z1435">
        <v>0.25688100000000003</v>
      </c>
      <c r="AA1435">
        <v>0.32573299999999999</v>
      </c>
      <c r="AB1435">
        <v>0.25370799999999999</v>
      </c>
      <c r="AC1435">
        <v>0.58261399999999997</v>
      </c>
      <c r="AD1435">
        <v>0.110749</v>
      </c>
      <c r="AE1435">
        <v>4.4430500000000004</v>
      </c>
      <c r="AF1435">
        <v>0.28365400000000002</v>
      </c>
      <c r="AH1435">
        <v>-1.4035200000000001</v>
      </c>
      <c r="AI1435">
        <v>22.553799999999999</v>
      </c>
      <c r="AJ1435">
        <v>-17.776599999999998</v>
      </c>
      <c r="AK1435">
        <v>60.433300000000003</v>
      </c>
      <c r="AL1435">
        <v>-1.4035200000000001</v>
      </c>
      <c r="AM1435">
        <v>3.7</v>
      </c>
      <c r="AN1435">
        <v>-17.6281865835189</v>
      </c>
      <c r="AO1435">
        <v>5.1410913467407199E-2</v>
      </c>
      <c r="AP1435">
        <v>-0.62817000000000001</v>
      </c>
    </row>
    <row r="1436" spans="1:42" x14ac:dyDescent="0.45">
      <c r="A1436" t="s">
        <v>1648</v>
      </c>
      <c r="B1436" t="s">
        <v>141</v>
      </c>
      <c r="C1436">
        <v>117</v>
      </c>
      <c r="D1436">
        <v>478</v>
      </c>
      <c r="E1436">
        <v>429</v>
      </c>
      <c r="F1436">
        <v>90</v>
      </c>
      <c r="G1436">
        <v>57</v>
      </c>
      <c r="H1436">
        <v>17</v>
      </c>
      <c r="I1436">
        <v>1</v>
      </c>
      <c r="J1436">
        <v>15</v>
      </c>
      <c r="K1436">
        <v>50</v>
      </c>
      <c r="L1436">
        <v>57</v>
      </c>
      <c r="M1436">
        <v>42</v>
      </c>
      <c r="N1436">
        <v>1</v>
      </c>
      <c r="O1436">
        <v>171</v>
      </c>
      <c r="P1436">
        <v>5</v>
      </c>
      <c r="Q1436">
        <v>2</v>
      </c>
      <c r="R1436">
        <v>0</v>
      </c>
      <c r="S1436">
        <v>8</v>
      </c>
      <c r="T1436">
        <v>1</v>
      </c>
      <c r="U1436">
        <v>1</v>
      </c>
      <c r="V1436">
        <v>0.20979</v>
      </c>
      <c r="W1436">
        <v>8.7866100000000003E-2</v>
      </c>
      <c r="X1436">
        <v>0.35774099999999998</v>
      </c>
      <c r="Y1436">
        <v>0.245614</v>
      </c>
      <c r="Z1436">
        <v>0.286611</v>
      </c>
      <c r="AA1436">
        <v>0.35897400000000002</v>
      </c>
      <c r="AB1436">
        <v>0.283524</v>
      </c>
      <c r="AC1436">
        <v>0.64558499999999996</v>
      </c>
      <c r="AD1436">
        <v>0.14918400000000001</v>
      </c>
      <c r="AE1436">
        <v>2.7394099999999999</v>
      </c>
      <c r="AF1436">
        <v>0.30612200000000001</v>
      </c>
      <c r="AH1436">
        <v>-1.0157099999999999</v>
      </c>
      <c r="AI1436">
        <v>44.406399999999998</v>
      </c>
      <c r="AJ1436">
        <v>-13.835100000000001</v>
      </c>
      <c r="AK1436">
        <v>77.539900000000003</v>
      </c>
      <c r="AL1436">
        <v>-1.0157099999999999</v>
      </c>
      <c r="AM1436">
        <v>0.5</v>
      </c>
      <c r="AN1436">
        <v>-14.3158738613128</v>
      </c>
      <c r="AO1436">
        <v>-8.2815990447997994</v>
      </c>
      <c r="AP1436">
        <v>-0.62940300000000005</v>
      </c>
    </row>
    <row r="1437" spans="1:42" x14ac:dyDescent="0.45">
      <c r="A1437" t="s">
        <v>1649</v>
      </c>
      <c r="B1437" t="s">
        <v>153</v>
      </c>
      <c r="C1437">
        <v>75</v>
      </c>
      <c r="D1437">
        <v>293</v>
      </c>
      <c r="E1437">
        <v>262</v>
      </c>
      <c r="F1437">
        <v>58</v>
      </c>
      <c r="G1437">
        <v>45</v>
      </c>
      <c r="H1437">
        <v>10</v>
      </c>
      <c r="I1437">
        <v>1</v>
      </c>
      <c r="J1437">
        <v>2</v>
      </c>
      <c r="K1437">
        <v>25</v>
      </c>
      <c r="L1437">
        <v>25</v>
      </c>
      <c r="M1437">
        <v>23</v>
      </c>
      <c r="N1437">
        <v>1</v>
      </c>
      <c r="O1437">
        <v>60</v>
      </c>
      <c r="P1437">
        <v>6</v>
      </c>
      <c r="Q1437">
        <v>2</v>
      </c>
      <c r="R1437">
        <v>0</v>
      </c>
      <c r="S1437">
        <v>11</v>
      </c>
      <c r="T1437">
        <v>2</v>
      </c>
      <c r="U1437">
        <v>1</v>
      </c>
      <c r="V1437">
        <v>0.22137399999999999</v>
      </c>
      <c r="W1437">
        <v>7.8498299999999993E-2</v>
      </c>
      <c r="X1437">
        <v>0.20477799999999999</v>
      </c>
      <c r="Y1437">
        <v>0.38333299999999998</v>
      </c>
      <c r="Z1437">
        <v>0.29692800000000003</v>
      </c>
      <c r="AA1437">
        <v>0.290076</v>
      </c>
      <c r="AB1437">
        <v>0.26505000000000001</v>
      </c>
      <c r="AC1437">
        <v>0.587005</v>
      </c>
      <c r="AD1437">
        <v>6.8702299999999994E-2</v>
      </c>
      <c r="AE1437">
        <v>3.3940700000000001</v>
      </c>
      <c r="AF1437">
        <v>0.27722799999999997</v>
      </c>
      <c r="AH1437">
        <v>-0.58455199999999996</v>
      </c>
      <c r="AI1437">
        <v>22.724499999999999</v>
      </c>
      <c r="AJ1437">
        <v>-12.9758</v>
      </c>
      <c r="AK1437">
        <v>62.433</v>
      </c>
      <c r="AL1437">
        <v>-0.58455199999999996</v>
      </c>
      <c r="AM1437">
        <v>-7.5</v>
      </c>
      <c r="AN1437">
        <v>-14.220739603042601</v>
      </c>
      <c r="AO1437">
        <v>-2.11713695526123</v>
      </c>
      <c r="AP1437">
        <v>-0.63373199999999996</v>
      </c>
    </row>
    <row r="1438" spans="1:42" x14ac:dyDescent="0.45">
      <c r="A1438" t="s">
        <v>1650</v>
      </c>
      <c r="C1438">
        <v>95</v>
      </c>
      <c r="D1438">
        <v>331</v>
      </c>
      <c r="E1438">
        <v>301</v>
      </c>
      <c r="F1438">
        <v>54</v>
      </c>
      <c r="G1438">
        <v>36</v>
      </c>
      <c r="H1438">
        <v>10</v>
      </c>
      <c r="I1438">
        <v>1</v>
      </c>
      <c r="J1438">
        <v>7</v>
      </c>
      <c r="K1438">
        <v>41</v>
      </c>
      <c r="L1438">
        <v>35</v>
      </c>
      <c r="M1438">
        <v>25</v>
      </c>
      <c r="N1438">
        <v>0</v>
      </c>
      <c r="O1438">
        <v>155</v>
      </c>
      <c r="P1438">
        <v>4</v>
      </c>
      <c r="Q1438">
        <v>1</v>
      </c>
      <c r="R1438">
        <v>0</v>
      </c>
      <c r="S1438">
        <v>7</v>
      </c>
      <c r="T1438">
        <v>16</v>
      </c>
      <c r="U1438">
        <v>4</v>
      </c>
      <c r="V1438">
        <v>0.17940200000000001</v>
      </c>
      <c r="W1438">
        <v>7.5528700000000004E-2</v>
      </c>
      <c r="X1438">
        <v>0.46827800000000003</v>
      </c>
      <c r="Y1438">
        <v>0.16128999999999999</v>
      </c>
      <c r="Z1438">
        <v>0.25075500000000001</v>
      </c>
      <c r="AA1438">
        <v>0.28903699999999999</v>
      </c>
      <c r="AB1438">
        <v>0.24201800000000001</v>
      </c>
      <c r="AC1438">
        <v>0.53979200000000005</v>
      </c>
      <c r="AD1438">
        <v>0.109635</v>
      </c>
      <c r="AE1438">
        <v>7.0708299999999999</v>
      </c>
      <c r="AF1438">
        <v>0.33571400000000001</v>
      </c>
      <c r="AH1438">
        <v>1.01085</v>
      </c>
      <c r="AI1438">
        <v>19.340299999999999</v>
      </c>
      <c r="AJ1438">
        <v>-20.990200000000002</v>
      </c>
      <c r="AK1438">
        <v>47.151299999999999</v>
      </c>
      <c r="AL1438">
        <v>1.01085</v>
      </c>
      <c r="AM1438">
        <v>1.8</v>
      </c>
      <c r="AN1438">
        <v>-20.660255312919599</v>
      </c>
      <c r="AO1438">
        <v>3.0161962509155198</v>
      </c>
      <c r="AP1438">
        <v>-0.63487899999999997</v>
      </c>
    </row>
    <row r="1439" spans="1:42" x14ac:dyDescent="0.45">
      <c r="A1439" t="s">
        <v>1651</v>
      </c>
      <c r="B1439" t="s">
        <v>61</v>
      </c>
      <c r="C1439">
        <v>110</v>
      </c>
      <c r="D1439">
        <v>430</v>
      </c>
      <c r="E1439">
        <v>397</v>
      </c>
      <c r="F1439">
        <v>82</v>
      </c>
      <c r="G1439">
        <v>44</v>
      </c>
      <c r="H1439">
        <v>19</v>
      </c>
      <c r="I1439">
        <v>1</v>
      </c>
      <c r="J1439">
        <v>18</v>
      </c>
      <c r="K1439">
        <v>47</v>
      </c>
      <c r="L1439">
        <v>60</v>
      </c>
      <c r="M1439">
        <v>27</v>
      </c>
      <c r="N1439">
        <v>0</v>
      </c>
      <c r="O1439">
        <v>174</v>
      </c>
      <c r="P1439">
        <v>5</v>
      </c>
      <c r="Q1439">
        <v>1</v>
      </c>
      <c r="R1439">
        <v>0</v>
      </c>
      <c r="S1439">
        <v>8</v>
      </c>
      <c r="T1439">
        <v>3</v>
      </c>
      <c r="U1439">
        <v>2</v>
      </c>
      <c r="V1439">
        <v>0.20654900000000001</v>
      </c>
      <c r="W1439">
        <v>6.2790700000000005E-2</v>
      </c>
      <c r="X1439">
        <v>0.40465099999999998</v>
      </c>
      <c r="Y1439">
        <v>0.155172</v>
      </c>
      <c r="Z1439">
        <v>0.26511600000000002</v>
      </c>
      <c r="AA1439">
        <v>0.39546599999999998</v>
      </c>
      <c r="AB1439">
        <v>0.28494199999999997</v>
      </c>
      <c r="AC1439">
        <v>0.660582</v>
      </c>
      <c r="AD1439">
        <v>0.188917</v>
      </c>
      <c r="AE1439">
        <v>3.63523</v>
      </c>
      <c r="AF1439">
        <v>0.31068000000000001</v>
      </c>
      <c r="AH1439">
        <v>-0.82974499999999995</v>
      </c>
      <c r="AI1439">
        <v>40.453600000000002</v>
      </c>
      <c r="AJ1439">
        <v>-11.939399999999999</v>
      </c>
      <c r="AK1439">
        <v>77.118200000000002</v>
      </c>
      <c r="AL1439">
        <v>-0.82974499999999995</v>
      </c>
      <c r="AM1439">
        <v>-0.1</v>
      </c>
      <c r="AN1439">
        <v>-13.0190154910087</v>
      </c>
      <c r="AO1439">
        <v>-7.9997650161385501</v>
      </c>
      <c r="AP1439">
        <v>-0.63505500000000004</v>
      </c>
    </row>
    <row r="1440" spans="1:42" x14ac:dyDescent="0.45">
      <c r="A1440" t="s">
        <v>1652</v>
      </c>
      <c r="B1440" t="s">
        <v>61</v>
      </c>
      <c r="C1440">
        <v>77</v>
      </c>
      <c r="D1440">
        <v>289</v>
      </c>
      <c r="E1440">
        <v>265</v>
      </c>
      <c r="F1440">
        <v>57</v>
      </c>
      <c r="G1440">
        <v>45</v>
      </c>
      <c r="H1440">
        <v>10</v>
      </c>
      <c r="I1440">
        <v>1</v>
      </c>
      <c r="J1440">
        <v>1</v>
      </c>
      <c r="K1440">
        <v>32</v>
      </c>
      <c r="L1440">
        <v>21</v>
      </c>
      <c r="M1440">
        <v>17</v>
      </c>
      <c r="N1440">
        <v>0</v>
      </c>
      <c r="O1440">
        <v>84</v>
      </c>
      <c r="P1440">
        <v>3</v>
      </c>
      <c r="Q1440">
        <v>2</v>
      </c>
      <c r="R1440">
        <v>2</v>
      </c>
      <c r="S1440">
        <v>4</v>
      </c>
      <c r="T1440">
        <v>9</v>
      </c>
      <c r="U1440">
        <v>1</v>
      </c>
      <c r="V1440">
        <v>0.21509400000000001</v>
      </c>
      <c r="W1440">
        <v>5.8823500000000001E-2</v>
      </c>
      <c r="X1440">
        <v>0.290657</v>
      </c>
      <c r="Y1440">
        <v>0.20238100000000001</v>
      </c>
      <c r="Z1440">
        <v>0.268293</v>
      </c>
      <c r="AA1440">
        <v>0.271698</v>
      </c>
      <c r="AB1440">
        <v>0.24297199999999999</v>
      </c>
      <c r="AC1440">
        <v>0.539991</v>
      </c>
      <c r="AD1440">
        <v>5.6603800000000003E-2</v>
      </c>
      <c r="AE1440">
        <v>6.1190800000000003</v>
      </c>
      <c r="AF1440">
        <v>0.30769200000000002</v>
      </c>
      <c r="AH1440">
        <v>0.87708900000000001</v>
      </c>
      <c r="AI1440">
        <v>17.115200000000002</v>
      </c>
      <c r="AJ1440">
        <v>-18.0977</v>
      </c>
      <c r="AK1440">
        <v>45.273600000000002</v>
      </c>
      <c r="AL1440">
        <v>0.87708900000000001</v>
      </c>
      <c r="AM1440">
        <v>-1.3</v>
      </c>
      <c r="AN1440">
        <v>-18.0737052559852</v>
      </c>
      <c r="AO1440">
        <v>1.88562607765197</v>
      </c>
      <c r="AP1440">
        <v>-0.63543400000000005</v>
      </c>
    </row>
    <row r="1441" spans="1:42" x14ac:dyDescent="0.45">
      <c r="A1441" t="s">
        <v>1653</v>
      </c>
      <c r="B1441" t="s">
        <v>215</v>
      </c>
      <c r="C1441">
        <v>115</v>
      </c>
      <c r="D1441">
        <v>477</v>
      </c>
      <c r="E1441">
        <v>424</v>
      </c>
      <c r="F1441">
        <v>86</v>
      </c>
      <c r="G1441">
        <v>51</v>
      </c>
      <c r="H1441">
        <v>18</v>
      </c>
      <c r="I1441">
        <v>1</v>
      </c>
      <c r="J1441">
        <v>16</v>
      </c>
      <c r="K1441">
        <v>50</v>
      </c>
      <c r="L1441">
        <v>57</v>
      </c>
      <c r="M1441">
        <v>48</v>
      </c>
      <c r="N1441">
        <v>2</v>
      </c>
      <c r="O1441">
        <v>188</v>
      </c>
      <c r="P1441">
        <v>3</v>
      </c>
      <c r="Q1441">
        <v>2</v>
      </c>
      <c r="R1441">
        <v>0</v>
      </c>
      <c r="S1441">
        <v>10</v>
      </c>
      <c r="T1441">
        <v>1</v>
      </c>
      <c r="U1441">
        <v>1</v>
      </c>
      <c r="V1441">
        <v>0.20283000000000001</v>
      </c>
      <c r="W1441">
        <v>0.100629</v>
      </c>
      <c r="X1441">
        <v>0.39412999999999998</v>
      </c>
      <c r="Y1441">
        <v>0.25531900000000002</v>
      </c>
      <c r="Z1441">
        <v>0.28721200000000002</v>
      </c>
      <c r="AA1441">
        <v>0.36320799999999998</v>
      </c>
      <c r="AB1441">
        <v>0.28467599999999998</v>
      </c>
      <c r="AC1441">
        <v>0.65041899999999997</v>
      </c>
      <c r="AD1441">
        <v>0.16037699999999999</v>
      </c>
      <c r="AE1441">
        <v>2.67075</v>
      </c>
      <c r="AF1441">
        <v>0.31531500000000001</v>
      </c>
      <c r="AH1441">
        <v>-0.99258999999999997</v>
      </c>
      <c r="AI1441">
        <v>44.769799999999996</v>
      </c>
      <c r="AJ1441">
        <v>-13.3498</v>
      </c>
      <c r="AK1441">
        <v>78.354100000000003</v>
      </c>
      <c r="AL1441">
        <v>-0.99258999999999997</v>
      </c>
      <c r="AM1441">
        <v>-0.1</v>
      </c>
      <c r="AN1441">
        <v>-13.783828258514401</v>
      </c>
      <c r="AO1441">
        <v>-8.8632274642586708</v>
      </c>
      <c r="AP1441">
        <v>-0.63774399999999998</v>
      </c>
    </row>
    <row r="1442" spans="1:42" x14ac:dyDescent="0.45">
      <c r="A1442" t="s">
        <v>1654</v>
      </c>
      <c r="C1442">
        <v>54</v>
      </c>
      <c r="D1442">
        <v>207</v>
      </c>
      <c r="E1442">
        <v>182</v>
      </c>
      <c r="F1442">
        <v>40</v>
      </c>
      <c r="G1442">
        <v>31</v>
      </c>
      <c r="H1442">
        <v>7</v>
      </c>
      <c r="I1442">
        <v>0</v>
      </c>
      <c r="J1442">
        <v>2</v>
      </c>
      <c r="K1442">
        <v>19</v>
      </c>
      <c r="L1442">
        <v>18</v>
      </c>
      <c r="M1442">
        <v>20</v>
      </c>
      <c r="N1442">
        <v>0</v>
      </c>
      <c r="O1442">
        <v>47</v>
      </c>
      <c r="P1442">
        <v>3</v>
      </c>
      <c r="Q1442">
        <v>2</v>
      </c>
      <c r="R1442">
        <v>0</v>
      </c>
      <c r="S1442">
        <v>5</v>
      </c>
      <c r="T1442">
        <v>1</v>
      </c>
      <c r="U1442">
        <v>1</v>
      </c>
      <c r="V1442">
        <v>0.21978</v>
      </c>
      <c r="W1442">
        <v>9.6618399999999993E-2</v>
      </c>
      <c r="X1442">
        <v>0.227053</v>
      </c>
      <c r="Y1442">
        <v>0.42553200000000002</v>
      </c>
      <c r="Z1442">
        <v>0.30434800000000001</v>
      </c>
      <c r="AA1442">
        <v>0.291209</v>
      </c>
      <c r="AB1442">
        <v>0.27134900000000001</v>
      </c>
      <c r="AC1442">
        <v>0.595557</v>
      </c>
      <c r="AD1442">
        <v>7.1428599999999995E-2</v>
      </c>
      <c r="AE1442">
        <v>2.2187899999999998</v>
      </c>
      <c r="AF1442">
        <v>0.28148099999999998</v>
      </c>
      <c r="AH1442">
        <v>-0.63815500000000003</v>
      </c>
      <c r="AI1442">
        <v>17.1373</v>
      </c>
      <c r="AJ1442">
        <v>-8.0844100000000001</v>
      </c>
      <c r="AK1442">
        <v>70.792100000000005</v>
      </c>
      <c r="AL1442">
        <v>-0.63815500000000003</v>
      </c>
      <c r="AM1442">
        <v>0</v>
      </c>
      <c r="AN1442">
        <v>-8.1282832622528005</v>
      </c>
      <c r="AO1442">
        <v>-5.32407426834106</v>
      </c>
      <c r="AP1442">
        <v>-0.63817199999999996</v>
      </c>
    </row>
    <row r="1443" spans="1:42" x14ac:dyDescent="0.45">
      <c r="A1443" t="s">
        <v>1655</v>
      </c>
      <c r="B1443" t="s">
        <v>184</v>
      </c>
      <c r="C1443">
        <v>94</v>
      </c>
      <c r="D1443">
        <v>380</v>
      </c>
      <c r="E1443">
        <v>333</v>
      </c>
      <c r="F1443">
        <v>75</v>
      </c>
      <c r="G1443">
        <v>52</v>
      </c>
      <c r="H1443">
        <v>12</v>
      </c>
      <c r="I1443">
        <v>2</v>
      </c>
      <c r="J1443">
        <v>9</v>
      </c>
      <c r="K1443">
        <v>42</v>
      </c>
      <c r="L1443">
        <v>44</v>
      </c>
      <c r="M1443">
        <v>35</v>
      </c>
      <c r="N1443">
        <v>1</v>
      </c>
      <c r="O1443">
        <v>103</v>
      </c>
      <c r="P1443">
        <v>9</v>
      </c>
      <c r="Q1443">
        <v>3</v>
      </c>
      <c r="R1443">
        <v>0</v>
      </c>
      <c r="S1443">
        <v>9</v>
      </c>
      <c r="T1443">
        <v>11</v>
      </c>
      <c r="U1443">
        <v>2</v>
      </c>
      <c r="V1443">
        <v>0.22522500000000001</v>
      </c>
      <c r="W1443">
        <v>9.2105300000000001E-2</v>
      </c>
      <c r="X1443">
        <v>0.27105299999999999</v>
      </c>
      <c r="Y1443">
        <v>0.339806</v>
      </c>
      <c r="Z1443">
        <v>0.31315799999999999</v>
      </c>
      <c r="AA1443">
        <v>0.354354</v>
      </c>
      <c r="AB1443">
        <v>0.29600599999999999</v>
      </c>
      <c r="AC1443">
        <v>0.66751199999999999</v>
      </c>
      <c r="AD1443">
        <v>0.12912899999999999</v>
      </c>
      <c r="AE1443">
        <v>5.7474400000000001</v>
      </c>
      <c r="AF1443">
        <v>0.29464299999999999</v>
      </c>
      <c r="AH1443">
        <v>0.62385699999999999</v>
      </c>
      <c r="AI1443">
        <v>39.241500000000002</v>
      </c>
      <c r="AJ1443">
        <v>-7.0592899999999998</v>
      </c>
      <c r="AK1443">
        <v>68.621499999999997</v>
      </c>
      <c r="AL1443">
        <v>0.62385699999999999</v>
      </c>
      <c r="AM1443">
        <v>-6.6</v>
      </c>
      <c r="AN1443">
        <v>-14.1479733586311</v>
      </c>
      <c r="AO1443">
        <v>-5.20376241207122</v>
      </c>
      <c r="AP1443">
        <v>-0.63869200000000004</v>
      </c>
    </row>
    <row r="1444" spans="1:42" x14ac:dyDescent="0.45">
      <c r="A1444" t="s">
        <v>1656</v>
      </c>
      <c r="B1444" t="s">
        <v>23</v>
      </c>
      <c r="C1444">
        <v>59</v>
      </c>
      <c r="D1444">
        <v>251</v>
      </c>
      <c r="E1444">
        <v>231</v>
      </c>
      <c r="F1444">
        <v>49</v>
      </c>
      <c r="G1444">
        <v>32</v>
      </c>
      <c r="H1444">
        <v>8</v>
      </c>
      <c r="I1444">
        <v>1</v>
      </c>
      <c r="J1444">
        <v>8</v>
      </c>
      <c r="K1444">
        <v>29</v>
      </c>
      <c r="L1444">
        <v>29</v>
      </c>
      <c r="M1444">
        <v>16</v>
      </c>
      <c r="N1444">
        <v>0</v>
      </c>
      <c r="O1444">
        <v>85</v>
      </c>
      <c r="P1444">
        <v>2</v>
      </c>
      <c r="Q1444">
        <v>2</v>
      </c>
      <c r="R1444">
        <v>0</v>
      </c>
      <c r="S1444">
        <v>4</v>
      </c>
      <c r="T1444">
        <v>2</v>
      </c>
      <c r="U1444">
        <v>1</v>
      </c>
      <c r="V1444">
        <v>0.212121</v>
      </c>
      <c r="W1444">
        <v>6.3744999999999996E-2</v>
      </c>
      <c r="X1444">
        <v>0.33864499999999997</v>
      </c>
      <c r="Y1444">
        <v>0.18823500000000001</v>
      </c>
      <c r="Z1444">
        <v>0.266932</v>
      </c>
      <c r="AA1444">
        <v>0.35930699999999999</v>
      </c>
      <c r="AB1444">
        <v>0.272428</v>
      </c>
      <c r="AC1444">
        <v>0.62624000000000002</v>
      </c>
      <c r="AD1444">
        <v>0.14718600000000001</v>
      </c>
      <c r="AE1444">
        <v>4.3157800000000002</v>
      </c>
      <c r="AF1444">
        <v>0.29285699999999998</v>
      </c>
      <c r="AH1444">
        <v>-0.40733399999999997</v>
      </c>
      <c r="AI1444">
        <v>21.004899999999999</v>
      </c>
      <c r="AJ1444">
        <v>-9.5779599999999991</v>
      </c>
      <c r="AK1444">
        <v>66.352599999999995</v>
      </c>
      <c r="AL1444">
        <v>-0.40733399999999997</v>
      </c>
      <c r="AM1444">
        <v>-8.6999999999999993</v>
      </c>
      <c r="AN1444">
        <v>-10.870029330253599</v>
      </c>
      <c r="AO1444">
        <v>-4.0887417793273899</v>
      </c>
      <c r="AP1444">
        <v>-0.63890199999999997</v>
      </c>
    </row>
    <row r="1445" spans="1:42" x14ac:dyDescent="0.45">
      <c r="A1445" t="s">
        <v>1657</v>
      </c>
      <c r="B1445" t="s">
        <v>61</v>
      </c>
      <c r="C1445">
        <v>82</v>
      </c>
      <c r="D1445">
        <v>322</v>
      </c>
      <c r="E1445">
        <v>289</v>
      </c>
      <c r="F1445">
        <v>61</v>
      </c>
      <c r="G1445">
        <v>41</v>
      </c>
      <c r="H1445">
        <v>13</v>
      </c>
      <c r="I1445">
        <v>1</v>
      </c>
      <c r="J1445">
        <v>6</v>
      </c>
      <c r="K1445">
        <v>33</v>
      </c>
      <c r="L1445">
        <v>39</v>
      </c>
      <c r="M1445">
        <v>25</v>
      </c>
      <c r="N1445">
        <v>0</v>
      </c>
      <c r="O1445">
        <v>100</v>
      </c>
      <c r="P1445">
        <v>7</v>
      </c>
      <c r="Q1445">
        <v>1</v>
      </c>
      <c r="R1445">
        <v>0</v>
      </c>
      <c r="S1445">
        <v>8</v>
      </c>
      <c r="T1445">
        <v>2</v>
      </c>
      <c r="U1445">
        <v>1</v>
      </c>
      <c r="V1445">
        <v>0.21107300000000001</v>
      </c>
      <c r="W1445">
        <v>7.7639799999999995E-2</v>
      </c>
      <c r="X1445">
        <v>0.31055899999999997</v>
      </c>
      <c r="Y1445">
        <v>0.25</v>
      </c>
      <c r="Z1445">
        <v>0.28882000000000002</v>
      </c>
      <c r="AA1445">
        <v>0.32525999999999999</v>
      </c>
      <c r="AB1445">
        <v>0.274615</v>
      </c>
      <c r="AC1445">
        <v>0.61407900000000004</v>
      </c>
      <c r="AD1445">
        <v>0.114187</v>
      </c>
      <c r="AE1445">
        <v>3.6672400000000001</v>
      </c>
      <c r="AF1445">
        <v>0.29891299999999998</v>
      </c>
      <c r="AH1445">
        <v>-0.58455199999999996</v>
      </c>
      <c r="AI1445">
        <v>27.531400000000001</v>
      </c>
      <c r="AJ1445">
        <v>-11.702400000000001</v>
      </c>
      <c r="AK1445">
        <v>68.703100000000006</v>
      </c>
      <c r="AL1445">
        <v>-0.58455199999999996</v>
      </c>
      <c r="AM1445">
        <v>1.6</v>
      </c>
      <c r="AN1445">
        <v>-13.0691797733306</v>
      </c>
      <c r="AO1445">
        <v>-4.3156379461288399</v>
      </c>
      <c r="AP1445">
        <v>-0.63960499999999998</v>
      </c>
    </row>
    <row r="1446" spans="1:42" x14ac:dyDescent="0.45">
      <c r="A1446" t="s">
        <v>1658</v>
      </c>
      <c r="B1446" t="s">
        <v>141</v>
      </c>
      <c r="C1446">
        <v>117</v>
      </c>
      <c r="D1446">
        <v>470</v>
      </c>
      <c r="E1446">
        <v>442</v>
      </c>
      <c r="F1446">
        <v>103</v>
      </c>
      <c r="G1446">
        <v>77</v>
      </c>
      <c r="H1446">
        <v>18</v>
      </c>
      <c r="I1446">
        <v>2</v>
      </c>
      <c r="J1446">
        <v>6</v>
      </c>
      <c r="K1446">
        <v>46</v>
      </c>
      <c r="L1446">
        <v>48</v>
      </c>
      <c r="M1446">
        <v>16</v>
      </c>
      <c r="N1446">
        <v>1</v>
      </c>
      <c r="O1446">
        <v>96</v>
      </c>
      <c r="P1446">
        <v>10</v>
      </c>
      <c r="Q1446">
        <v>2</v>
      </c>
      <c r="R1446">
        <v>0</v>
      </c>
      <c r="S1446">
        <v>16</v>
      </c>
      <c r="T1446">
        <v>3</v>
      </c>
      <c r="U1446">
        <v>3</v>
      </c>
      <c r="V1446">
        <v>0.23303199999999999</v>
      </c>
      <c r="W1446">
        <v>3.4042599999999999E-2</v>
      </c>
      <c r="X1446">
        <v>0.20425499999999999</v>
      </c>
      <c r="Y1446">
        <v>0.16666700000000001</v>
      </c>
      <c r="Z1446">
        <v>0.27446799999999999</v>
      </c>
      <c r="AA1446">
        <v>0.32352900000000001</v>
      </c>
      <c r="AB1446">
        <v>0.26269500000000001</v>
      </c>
      <c r="AC1446">
        <v>0.597997</v>
      </c>
      <c r="AD1446">
        <v>9.04977E-2</v>
      </c>
      <c r="AE1446">
        <v>3.8239999999999998</v>
      </c>
      <c r="AF1446">
        <v>0.28362599999999999</v>
      </c>
      <c r="AH1446">
        <v>-1.4521599999999999</v>
      </c>
      <c r="AI1446">
        <v>35.532899999999998</v>
      </c>
      <c r="AJ1446">
        <v>-21.733899999999998</v>
      </c>
      <c r="AK1446">
        <v>63.576599999999999</v>
      </c>
      <c r="AL1446">
        <v>-1.4521599999999999</v>
      </c>
      <c r="AM1446">
        <v>-1.5</v>
      </c>
      <c r="AN1446">
        <v>-22.660036802291799</v>
      </c>
      <c r="AO1446">
        <v>0.226925373077392</v>
      </c>
      <c r="AP1446">
        <v>-0.64019199999999998</v>
      </c>
    </row>
    <row r="1447" spans="1:42" x14ac:dyDescent="0.45">
      <c r="A1447" t="s">
        <v>1659</v>
      </c>
      <c r="B1447" t="s">
        <v>56</v>
      </c>
      <c r="C1447">
        <v>95</v>
      </c>
      <c r="D1447">
        <v>396</v>
      </c>
      <c r="E1447">
        <v>362</v>
      </c>
      <c r="F1447">
        <v>85</v>
      </c>
      <c r="G1447">
        <v>60</v>
      </c>
      <c r="H1447">
        <v>15</v>
      </c>
      <c r="I1447">
        <v>1</v>
      </c>
      <c r="J1447">
        <v>9</v>
      </c>
      <c r="K1447">
        <v>39</v>
      </c>
      <c r="L1447">
        <v>40</v>
      </c>
      <c r="M1447">
        <v>31</v>
      </c>
      <c r="N1447">
        <v>0</v>
      </c>
      <c r="O1447">
        <v>94</v>
      </c>
      <c r="P1447">
        <v>1</v>
      </c>
      <c r="Q1447">
        <v>2</v>
      </c>
      <c r="R1447">
        <v>0</v>
      </c>
      <c r="S1447">
        <v>8</v>
      </c>
      <c r="T1447">
        <v>1</v>
      </c>
      <c r="U1447">
        <v>1</v>
      </c>
      <c r="V1447">
        <v>0.23480699999999999</v>
      </c>
      <c r="W1447">
        <v>7.82828E-2</v>
      </c>
      <c r="X1447">
        <v>0.237374</v>
      </c>
      <c r="Y1447">
        <v>0.329787</v>
      </c>
      <c r="Z1447">
        <v>0.29545500000000002</v>
      </c>
      <c r="AA1447">
        <v>0.356354</v>
      </c>
      <c r="AB1447">
        <v>0.28665000000000002</v>
      </c>
      <c r="AC1447">
        <v>0.65180800000000005</v>
      </c>
      <c r="AD1447">
        <v>0.121547</v>
      </c>
      <c r="AE1447">
        <v>2.4075600000000001</v>
      </c>
      <c r="AF1447">
        <v>0.291188</v>
      </c>
      <c r="AH1447">
        <v>-0.93094900000000003</v>
      </c>
      <c r="AI1447">
        <v>37.816600000000001</v>
      </c>
      <c r="AJ1447">
        <v>-10.4337</v>
      </c>
      <c r="AK1447">
        <v>75.547399999999996</v>
      </c>
      <c r="AL1447">
        <v>-0.93094900000000003</v>
      </c>
      <c r="AM1447">
        <v>-14.7</v>
      </c>
      <c r="AN1447">
        <v>-12.5334970355033</v>
      </c>
      <c r="AO1447">
        <v>-7.4248676300048801</v>
      </c>
      <c r="AP1447">
        <v>-0.64900400000000003</v>
      </c>
    </row>
    <row r="1448" spans="1:42" x14ac:dyDescent="0.45">
      <c r="A1448" t="s">
        <v>1660</v>
      </c>
      <c r="B1448" t="s">
        <v>61</v>
      </c>
      <c r="C1448">
        <v>89</v>
      </c>
      <c r="D1448">
        <v>344</v>
      </c>
      <c r="E1448">
        <v>319</v>
      </c>
      <c r="F1448">
        <v>68</v>
      </c>
      <c r="G1448">
        <v>47</v>
      </c>
      <c r="H1448">
        <v>17</v>
      </c>
      <c r="I1448">
        <v>0</v>
      </c>
      <c r="J1448">
        <v>4</v>
      </c>
      <c r="K1448">
        <v>31</v>
      </c>
      <c r="L1448">
        <v>30</v>
      </c>
      <c r="M1448">
        <v>21</v>
      </c>
      <c r="N1448">
        <v>0</v>
      </c>
      <c r="O1448">
        <v>86</v>
      </c>
      <c r="P1448">
        <v>1</v>
      </c>
      <c r="Q1448">
        <v>2</v>
      </c>
      <c r="R1448">
        <v>1</v>
      </c>
      <c r="S1448">
        <v>7</v>
      </c>
      <c r="T1448">
        <v>2</v>
      </c>
      <c r="U1448">
        <v>1</v>
      </c>
      <c r="V1448">
        <v>0.21316599999999999</v>
      </c>
      <c r="W1448">
        <v>6.1046499999999997E-2</v>
      </c>
      <c r="X1448">
        <v>0.25</v>
      </c>
      <c r="Y1448">
        <v>0.24418599999999999</v>
      </c>
      <c r="Z1448">
        <v>0.26239099999999999</v>
      </c>
      <c r="AA1448">
        <v>0.30407499999999998</v>
      </c>
      <c r="AB1448">
        <v>0.25066899999999998</v>
      </c>
      <c r="AC1448">
        <v>0.56646600000000003</v>
      </c>
      <c r="AD1448">
        <v>9.0909100000000007E-2</v>
      </c>
      <c r="AE1448">
        <v>2.76254</v>
      </c>
      <c r="AF1448">
        <v>0.27705600000000002</v>
      </c>
      <c r="AH1448">
        <v>-0.553732</v>
      </c>
      <c r="AI1448">
        <v>22.571300000000001</v>
      </c>
      <c r="AJ1448">
        <v>-19.343</v>
      </c>
      <c r="AK1448">
        <v>54.142200000000003</v>
      </c>
      <c r="AL1448">
        <v>-0.553732</v>
      </c>
      <c r="AM1448">
        <v>0.6</v>
      </c>
      <c r="AN1448">
        <v>-20.096700310707</v>
      </c>
      <c r="AO1448">
        <v>1.8639624118804901</v>
      </c>
      <c r="AP1448">
        <v>-0.64941499999999996</v>
      </c>
    </row>
    <row r="1449" spans="1:42" x14ac:dyDescent="0.45">
      <c r="A1449" t="s">
        <v>1661</v>
      </c>
      <c r="B1449" t="s">
        <v>149</v>
      </c>
      <c r="C1449">
        <v>97</v>
      </c>
      <c r="D1449">
        <v>398</v>
      </c>
      <c r="E1449">
        <v>360</v>
      </c>
      <c r="F1449">
        <v>83</v>
      </c>
      <c r="G1449">
        <v>61</v>
      </c>
      <c r="H1449">
        <v>14</v>
      </c>
      <c r="I1449">
        <v>0</v>
      </c>
      <c r="J1449">
        <v>8</v>
      </c>
      <c r="K1449">
        <v>39</v>
      </c>
      <c r="L1449">
        <v>41</v>
      </c>
      <c r="M1449">
        <v>30</v>
      </c>
      <c r="N1449">
        <v>0</v>
      </c>
      <c r="O1449">
        <v>94</v>
      </c>
      <c r="P1449">
        <v>6</v>
      </c>
      <c r="Q1449">
        <v>2</v>
      </c>
      <c r="R1449">
        <v>0</v>
      </c>
      <c r="S1449">
        <v>11</v>
      </c>
      <c r="T1449">
        <v>1</v>
      </c>
      <c r="U1449">
        <v>2</v>
      </c>
      <c r="V1449">
        <v>0.23055600000000001</v>
      </c>
      <c r="W1449">
        <v>7.5376899999999997E-2</v>
      </c>
      <c r="X1449">
        <v>0.236181</v>
      </c>
      <c r="Y1449">
        <v>0.31914900000000002</v>
      </c>
      <c r="Z1449">
        <v>0.29899500000000001</v>
      </c>
      <c r="AA1449">
        <v>0.33611099999999999</v>
      </c>
      <c r="AB1449">
        <v>0.28269699999999998</v>
      </c>
      <c r="AC1449">
        <v>0.63510599999999995</v>
      </c>
      <c r="AD1449">
        <v>0.105556</v>
      </c>
      <c r="AE1449">
        <v>1.8687</v>
      </c>
      <c r="AF1449">
        <v>0.288462</v>
      </c>
      <c r="AH1449">
        <v>-1.3915500000000001</v>
      </c>
      <c r="AI1449">
        <v>36.700899999999997</v>
      </c>
      <c r="AJ1449">
        <v>-11.793100000000001</v>
      </c>
      <c r="AK1449">
        <v>73.254199999999997</v>
      </c>
      <c r="AL1449">
        <v>-1.3915500000000001</v>
      </c>
      <c r="AM1449">
        <v>1.8</v>
      </c>
      <c r="AN1449">
        <v>-14.5789023637771</v>
      </c>
      <c r="AO1449">
        <v>-5.5118753910064697</v>
      </c>
      <c r="AP1449">
        <v>-0.65123399999999998</v>
      </c>
    </row>
    <row r="1450" spans="1:42" x14ac:dyDescent="0.45">
      <c r="A1450" t="s">
        <v>1662</v>
      </c>
      <c r="C1450">
        <v>46</v>
      </c>
      <c r="D1450">
        <v>149</v>
      </c>
      <c r="E1450">
        <v>132</v>
      </c>
      <c r="F1450">
        <v>24</v>
      </c>
      <c r="G1450">
        <v>19</v>
      </c>
      <c r="H1450">
        <v>4</v>
      </c>
      <c r="I1450">
        <v>0</v>
      </c>
      <c r="J1450">
        <v>1</v>
      </c>
      <c r="K1450">
        <v>15</v>
      </c>
      <c r="L1450">
        <v>10</v>
      </c>
      <c r="M1450">
        <v>14</v>
      </c>
      <c r="N1450">
        <v>0</v>
      </c>
      <c r="O1450">
        <v>47</v>
      </c>
      <c r="P1450">
        <v>1</v>
      </c>
      <c r="Q1450">
        <v>1</v>
      </c>
      <c r="R1450">
        <v>1</v>
      </c>
      <c r="S1450">
        <v>2</v>
      </c>
      <c r="T1450">
        <v>1</v>
      </c>
      <c r="U1450">
        <v>1</v>
      </c>
      <c r="V1450">
        <v>0.18181800000000001</v>
      </c>
      <c r="W1450">
        <v>9.3959699999999993E-2</v>
      </c>
      <c r="X1450">
        <v>0.31543599999999999</v>
      </c>
      <c r="Y1450">
        <v>0.29787200000000003</v>
      </c>
      <c r="Z1450">
        <v>0.26351400000000003</v>
      </c>
      <c r="AA1450">
        <v>0.234848</v>
      </c>
      <c r="AB1450">
        <v>0.23118900000000001</v>
      </c>
      <c r="AC1450">
        <v>0.49836200000000003</v>
      </c>
      <c r="AD1450">
        <v>5.3030300000000002E-2</v>
      </c>
      <c r="AE1450">
        <v>2.95302</v>
      </c>
      <c r="AF1450">
        <v>0.270588</v>
      </c>
      <c r="AH1450">
        <v>-0.48405199999999998</v>
      </c>
      <c r="AI1450">
        <v>7.3659800000000004</v>
      </c>
      <c r="AJ1450">
        <v>-10.7888</v>
      </c>
      <c r="AK1450">
        <v>41.082999999999998</v>
      </c>
      <c r="AL1450">
        <v>-0.48405199999999998</v>
      </c>
      <c r="AM1450">
        <v>-0.8</v>
      </c>
      <c r="AN1450">
        <v>-11.359451830387099</v>
      </c>
      <c r="AO1450">
        <v>-0.25252795219421298</v>
      </c>
      <c r="AP1450">
        <v>-0.65170399999999995</v>
      </c>
    </row>
    <row r="1451" spans="1:42" x14ac:dyDescent="0.45">
      <c r="A1451" t="s">
        <v>1663</v>
      </c>
      <c r="B1451" t="s">
        <v>113</v>
      </c>
      <c r="C1451">
        <v>113</v>
      </c>
      <c r="D1451">
        <v>471</v>
      </c>
      <c r="E1451">
        <v>411</v>
      </c>
      <c r="F1451">
        <v>84</v>
      </c>
      <c r="G1451">
        <v>53</v>
      </c>
      <c r="H1451">
        <v>18</v>
      </c>
      <c r="I1451">
        <v>1</v>
      </c>
      <c r="J1451">
        <v>12</v>
      </c>
      <c r="K1451">
        <v>52</v>
      </c>
      <c r="L1451">
        <v>52</v>
      </c>
      <c r="M1451">
        <v>47</v>
      </c>
      <c r="N1451">
        <v>1</v>
      </c>
      <c r="O1451">
        <v>165</v>
      </c>
      <c r="P1451">
        <v>6</v>
      </c>
      <c r="Q1451">
        <v>3</v>
      </c>
      <c r="R1451">
        <v>4</v>
      </c>
      <c r="S1451">
        <v>6</v>
      </c>
      <c r="T1451">
        <v>4</v>
      </c>
      <c r="U1451">
        <v>2</v>
      </c>
      <c r="V1451">
        <v>0.20438000000000001</v>
      </c>
      <c r="W1451">
        <v>9.9787699999999993E-2</v>
      </c>
      <c r="X1451">
        <v>0.35031800000000002</v>
      </c>
      <c r="Y1451">
        <v>0.28484799999999999</v>
      </c>
      <c r="Z1451">
        <v>0.29336200000000001</v>
      </c>
      <c r="AA1451">
        <v>0.34063300000000002</v>
      </c>
      <c r="AB1451">
        <v>0.28143299999999999</v>
      </c>
      <c r="AC1451">
        <v>0.63399399999999995</v>
      </c>
      <c r="AD1451">
        <v>0.13625300000000001</v>
      </c>
      <c r="AE1451">
        <v>3.8649</v>
      </c>
      <c r="AF1451">
        <v>0.30379699999999998</v>
      </c>
      <c r="AH1451">
        <v>-0.85319400000000001</v>
      </c>
      <c r="AI1451">
        <v>42.938200000000002</v>
      </c>
      <c r="AJ1451">
        <v>-14.4504</v>
      </c>
      <c r="AK1451">
        <v>80.690899999999999</v>
      </c>
      <c r="AL1451">
        <v>-0.85319400000000001</v>
      </c>
      <c r="AM1451">
        <v>-5.6</v>
      </c>
      <c r="AN1451">
        <v>-11.7504022717475</v>
      </c>
      <c r="AO1451">
        <v>-10.791799068450899</v>
      </c>
      <c r="AP1451">
        <v>-0.65264299999999997</v>
      </c>
    </row>
    <row r="1452" spans="1:42" x14ac:dyDescent="0.45">
      <c r="A1452" t="s">
        <v>1664</v>
      </c>
      <c r="C1452">
        <v>72</v>
      </c>
      <c r="D1452">
        <v>275</v>
      </c>
      <c r="E1452">
        <v>253</v>
      </c>
      <c r="F1452">
        <v>50</v>
      </c>
      <c r="G1452">
        <v>38</v>
      </c>
      <c r="H1452">
        <v>8</v>
      </c>
      <c r="I1452">
        <v>1</v>
      </c>
      <c r="J1452">
        <v>3</v>
      </c>
      <c r="K1452">
        <v>25</v>
      </c>
      <c r="L1452">
        <v>24</v>
      </c>
      <c r="M1452">
        <v>18</v>
      </c>
      <c r="N1452">
        <v>0</v>
      </c>
      <c r="O1452">
        <v>93</v>
      </c>
      <c r="P1452">
        <v>4</v>
      </c>
      <c r="Q1452">
        <v>0</v>
      </c>
      <c r="R1452">
        <v>0</v>
      </c>
      <c r="S1452">
        <v>6</v>
      </c>
      <c r="T1452">
        <v>7</v>
      </c>
      <c r="U1452">
        <v>4</v>
      </c>
      <c r="V1452">
        <v>0.197628</v>
      </c>
      <c r="W1452">
        <v>6.5454499999999999E-2</v>
      </c>
      <c r="X1452">
        <v>0.33818199999999998</v>
      </c>
      <c r="Y1452">
        <v>0.193548</v>
      </c>
      <c r="Z1452">
        <v>0.261818</v>
      </c>
      <c r="AA1452">
        <v>0.272727</v>
      </c>
      <c r="AB1452">
        <v>0.241811</v>
      </c>
      <c r="AC1452">
        <v>0.53454500000000005</v>
      </c>
      <c r="AD1452">
        <v>7.5098799999999993E-2</v>
      </c>
      <c r="AE1452">
        <v>5.0204700000000004</v>
      </c>
      <c r="AF1452">
        <v>0.29936299999999999</v>
      </c>
      <c r="AH1452">
        <v>-0.75061999999999995</v>
      </c>
      <c r="AI1452">
        <v>16.020800000000001</v>
      </c>
      <c r="AJ1452">
        <v>-17.4864</v>
      </c>
      <c r="AK1452">
        <v>46.7117</v>
      </c>
      <c r="AL1452">
        <v>-0.75061999999999995</v>
      </c>
      <c r="AM1452">
        <v>-0.1</v>
      </c>
      <c r="AN1452">
        <v>-18.9050671458244</v>
      </c>
      <c r="AO1452">
        <v>2.9313050732016501</v>
      </c>
      <c r="AP1452">
        <v>-0.65857600000000005</v>
      </c>
    </row>
    <row r="1453" spans="1:42" x14ac:dyDescent="0.45">
      <c r="A1453" t="s">
        <v>1665</v>
      </c>
      <c r="C1453">
        <v>92</v>
      </c>
      <c r="D1453">
        <v>360</v>
      </c>
      <c r="E1453">
        <v>331</v>
      </c>
      <c r="F1453">
        <v>81</v>
      </c>
      <c r="G1453">
        <v>57</v>
      </c>
      <c r="H1453">
        <v>16</v>
      </c>
      <c r="I1453">
        <v>0</v>
      </c>
      <c r="J1453">
        <v>8</v>
      </c>
      <c r="K1453">
        <v>34</v>
      </c>
      <c r="L1453">
        <v>40</v>
      </c>
      <c r="M1453">
        <v>24</v>
      </c>
      <c r="N1453">
        <v>0</v>
      </c>
      <c r="O1453">
        <v>67</v>
      </c>
      <c r="P1453">
        <v>2</v>
      </c>
      <c r="Q1453">
        <v>3</v>
      </c>
      <c r="R1453">
        <v>0</v>
      </c>
      <c r="S1453">
        <v>9</v>
      </c>
      <c r="T1453">
        <v>0</v>
      </c>
      <c r="U1453">
        <v>1</v>
      </c>
      <c r="V1453">
        <v>0.24471300000000001</v>
      </c>
      <c r="W1453">
        <v>6.6666699999999995E-2</v>
      </c>
      <c r="X1453">
        <v>0.186111</v>
      </c>
      <c r="Y1453">
        <v>0.358209</v>
      </c>
      <c r="Z1453">
        <v>0.29722199999999999</v>
      </c>
      <c r="AA1453">
        <v>0.36555900000000002</v>
      </c>
      <c r="AB1453">
        <v>0.28997600000000001</v>
      </c>
      <c r="AC1453">
        <v>0.66278099999999995</v>
      </c>
      <c r="AD1453">
        <v>0.120846</v>
      </c>
      <c r="AE1453">
        <v>1.4470799999999999</v>
      </c>
      <c r="AF1453">
        <v>0.28185300000000002</v>
      </c>
      <c r="AH1453">
        <v>-1.0616000000000001</v>
      </c>
      <c r="AI1453">
        <v>35.373100000000001</v>
      </c>
      <c r="AJ1453">
        <v>-8.4908099999999997</v>
      </c>
      <c r="AK1453">
        <v>81.034599999999998</v>
      </c>
      <c r="AL1453">
        <v>-1.0616000000000001</v>
      </c>
      <c r="AM1453">
        <v>-3</v>
      </c>
      <c r="AN1453">
        <v>-9.2424113750457693</v>
      </c>
      <c r="AO1453">
        <v>-9.6137566566467196</v>
      </c>
      <c r="AP1453">
        <v>-0.661022</v>
      </c>
    </row>
    <row r="1454" spans="1:42" x14ac:dyDescent="0.45">
      <c r="A1454" t="s">
        <v>1666</v>
      </c>
      <c r="C1454">
        <v>100</v>
      </c>
      <c r="D1454">
        <v>403</v>
      </c>
      <c r="E1454">
        <v>365</v>
      </c>
      <c r="F1454">
        <v>78</v>
      </c>
      <c r="G1454">
        <v>50</v>
      </c>
      <c r="H1454">
        <v>14</v>
      </c>
      <c r="I1454">
        <v>1</v>
      </c>
      <c r="J1454">
        <v>13</v>
      </c>
      <c r="K1454">
        <v>46</v>
      </c>
      <c r="L1454">
        <v>44</v>
      </c>
      <c r="M1454">
        <v>36</v>
      </c>
      <c r="N1454">
        <v>1</v>
      </c>
      <c r="O1454">
        <v>114</v>
      </c>
      <c r="P1454">
        <v>1</v>
      </c>
      <c r="Q1454">
        <v>1</v>
      </c>
      <c r="R1454">
        <v>0</v>
      </c>
      <c r="S1454">
        <v>8</v>
      </c>
      <c r="T1454">
        <v>2</v>
      </c>
      <c r="U1454">
        <v>1</v>
      </c>
      <c r="V1454">
        <v>0.213699</v>
      </c>
      <c r="W1454">
        <v>8.9330000000000007E-2</v>
      </c>
      <c r="X1454">
        <v>0.28287800000000002</v>
      </c>
      <c r="Y1454">
        <v>0.31578899999999999</v>
      </c>
      <c r="Z1454">
        <v>0.28536</v>
      </c>
      <c r="AA1454">
        <v>0.36438399999999999</v>
      </c>
      <c r="AB1454">
        <v>0.28419</v>
      </c>
      <c r="AC1454">
        <v>0.64974299999999996</v>
      </c>
      <c r="AD1454">
        <v>0.15068500000000001</v>
      </c>
      <c r="AE1454">
        <v>3.4407000000000001</v>
      </c>
      <c r="AF1454">
        <v>0.27196700000000001</v>
      </c>
      <c r="AH1454">
        <v>-0.68471899999999997</v>
      </c>
      <c r="AI1454">
        <v>37.661700000000003</v>
      </c>
      <c r="AJ1454">
        <v>-11.4415</v>
      </c>
      <c r="AK1454">
        <v>80.2072</v>
      </c>
      <c r="AL1454">
        <v>-0.68471899999999997</v>
      </c>
      <c r="AM1454">
        <v>-2.4</v>
      </c>
      <c r="AN1454">
        <v>-10.5664077401161</v>
      </c>
      <c r="AO1454">
        <v>-9.8037333488464302</v>
      </c>
      <c r="AP1454">
        <v>-0.66210400000000003</v>
      </c>
    </row>
    <row r="1455" spans="1:42" x14ac:dyDescent="0.45">
      <c r="A1455" t="s">
        <v>1667</v>
      </c>
      <c r="C1455">
        <v>104</v>
      </c>
      <c r="D1455">
        <v>407</v>
      </c>
      <c r="E1455">
        <v>378</v>
      </c>
      <c r="F1455">
        <v>77</v>
      </c>
      <c r="G1455">
        <v>52</v>
      </c>
      <c r="H1455">
        <v>13</v>
      </c>
      <c r="I1455">
        <v>3</v>
      </c>
      <c r="J1455">
        <v>9</v>
      </c>
      <c r="K1455">
        <v>47</v>
      </c>
      <c r="L1455">
        <v>45</v>
      </c>
      <c r="M1455">
        <v>22</v>
      </c>
      <c r="N1455">
        <v>0</v>
      </c>
      <c r="O1455">
        <v>154</v>
      </c>
      <c r="P1455">
        <v>5</v>
      </c>
      <c r="Q1455">
        <v>2</v>
      </c>
      <c r="R1455">
        <v>0</v>
      </c>
      <c r="S1455">
        <v>8</v>
      </c>
      <c r="T1455">
        <v>13</v>
      </c>
      <c r="U1455">
        <v>6</v>
      </c>
      <c r="V1455">
        <v>0.203704</v>
      </c>
      <c r="W1455">
        <v>5.4054100000000001E-2</v>
      </c>
      <c r="X1455">
        <v>0.37837799999999999</v>
      </c>
      <c r="Y1455">
        <v>0.14285700000000001</v>
      </c>
      <c r="Z1455">
        <v>0.25552799999999998</v>
      </c>
      <c r="AA1455">
        <v>0.32539699999999999</v>
      </c>
      <c r="AB1455">
        <v>0.25490000000000002</v>
      </c>
      <c r="AC1455">
        <v>0.58092500000000002</v>
      </c>
      <c r="AD1455">
        <v>0.121693</v>
      </c>
      <c r="AE1455">
        <v>6.7390600000000003</v>
      </c>
      <c r="AF1455">
        <v>0.31336399999999998</v>
      </c>
      <c r="AH1455">
        <v>-0.54117300000000002</v>
      </c>
      <c r="AI1455">
        <v>28.135000000000002</v>
      </c>
      <c r="AJ1455">
        <v>-21.4556</v>
      </c>
      <c r="AK1455">
        <v>58.392600000000002</v>
      </c>
      <c r="AL1455">
        <v>-0.54117300000000002</v>
      </c>
      <c r="AM1455">
        <v>-0.5</v>
      </c>
      <c r="AN1455">
        <v>-21.520112037658599</v>
      </c>
      <c r="AO1455">
        <v>0.99544382095336903</v>
      </c>
      <c r="AP1455">
        <v>-0.66392399999999996</v>
      </c>
    </row>
    <row r="1456" spans="1:42" x14ac:dyDescent="0.45">
      <c r="A1456" t="s">
        <v>1668</v>
      </c>
      <c r="B1456" t="s">
        <v>215</v>
      </c>
      <c r="C1456">
        <v>117</v>
      </c>
      <c r="D1456">
        <v>463</v>
      </c>
      <c r="E1456">
        <v>406</v>
      </c>
      <c r="F1456">
        <v>83</v>
      </c>
      <c r="G1456">
        <v>58</v>
      </c>
      <c r="H1456">
        <v>15</v>
      </c>
      <c r="I1456">
        <v>2</v>
      </c>
      <c r="J1456">
        <v>8</v>
      </c>
      <c r="K1456">
        <v>52</v>
      </c>
      <c r="L1456">
        <v>42</v>
      </c>
      <c r="M1456">
        <v>50</v>
      </c>
      <c r="N1456">
        <v>1</v>
      </c>
      <c r="O1456">
        <v>156</v>
      </c>
      <c r="P1456">
        <v>3</v>
      </c>
      <c r="Q1456">
        <v>2</v>
      </c>
      <c r="R1456">
        <v>2</v>
      </c>
      <c r="S1456">
        <v>10</v>
      </c>
      <c r="T1456">
        <v>7</v>
      </c>
      <c r="U1456">
        <v>2</v>
      </c>
      <c r="V1456">
        <v>0.204434</v>
      </c>
      <c r="W1456">
        <v>0.107991</v>
      </c>
      <c r="X1456">
        <v>0.33693299999999998</v>
      </c>
      <c r="Y1456">
        <v>0.32051299999999999</v>
      </c>
      <c r="Z1456">
        <v>0.29501100000000002</v>
      </c>
      <c r="AA1456">
        <v>0.31034499999999998</v>
      </c>
      <c r="AB1456">
        <v>0.272372</v>
      </c>
      <c r="AC1456">
        <v>0.60535600000000001</v>
      </c>
      <c r="AD1456">
        <v>0.10591100000000001</v>
      </c>
      <c r="AE1456">
        <v>5.0899799999999997</v>
      </c>
      <c r="AF1456">
        <v>0.30737700000000001</v>
      </c>
      <c r="AH1456">
        <v>-0.29171999999999998</v>
      </c>
      <c r="AI1456">
        <v>38.724899999999998</v>
      </c>
      <c r="AJ1456">
        <v>-17.689</v>
      </c>
      <c r="AK1456">
        <v>71.478200000000001</v>
      </c>
      <c r="AL1456">
        <v>-0.29171999999999998</v>
      </c>
      <c r="AM1456">
        <v>-7.5</v>
      </c>
      <c r="AN1456">
        <v>-16.6514570713043</v>
      </c>
      <c r="AO1456">
        <v>-5.79879486560821</v>
      </c>
      <c r="AP1456">
        <v>-0.66568300000000002</v>
      </c>
    </row>
    <row r="1457" spans="1:42" x14ac:dyDescent="0.45">
      <c r="A1457" t="s">
        <v>1669</v>
      </c>
      <c r="B1457" t="s">
        <v>139</v>
      </c>
      <c r="C1457">
        <v>76</v>
      </c>
      <c r="D1457">
        <v>308</v>
      </c>
      <c r="E1457">
        <v>276</v>
      </c>
      <c r="F1457">
        <v>59</v>
      </c>
      <c r="G1457">
        <v>47</v>
      </c>
      <c r="H1457">
        <v>10</v>
      </c>
      <c r="I1457">
        <v>0</v>
      </c>
      <c r="J1457">
        <v>2</v>
      </c>
      <c r="K1457">
        <v>23</v>
      </c>
      <c r="L1457">
        <v>27</v>
      </c>
      <c r="M1457">
        <v>22</v>
      </c>
      <c r="N1457">
        <v>0</v>
      </c>
      <c r="O1457">
        <v>85</v>
      </c>
      <c r="P1457">
        <v>8</v>
      </c>
      <c r="Q1457">
        <v>2</v>
      </c>
      <c r="R1457">
        <v>0</v>
      </c>
      <c r="S1457">
        <v>10</v>
      </c>
      <c r="T1457">
        <v>0</v>
      </c>
      <c r="U1457">
        <v>1</v>
      </c>
      <c r="V1457">
        <v>0.21376800000000001</v>
      </c>
      <c r="W1457">
        <v>7.1428599999999995E-2</v>
      </c>
      <c r="X1457">
        <v>0.275974</v>
      </c>
      <c r="Y1457">
        <v>0.258824</v>
      </c>
      <c r="Z1457">
        <v>0.28896100000000002</v>
      </c>
      <c r="AA1457">
        <v>0.27173900000000001</v>
      </c>
      <c r="AB1457">
        <v>0.256633</v>
      </c>
      <c r="AC1457">
        <v>0.56069999999999998</v>
      </c>
      <c r="AD1457">
        <v>5.7971000000000002E-2</v>
      </c>
      <c r="AE1457">
        <v>1.46634</v>
      </c>
      <c r="AF1457">
        <v>0.298429</v>
      </c>
      <c r="AH1457">
        <v>-1.0153700000000001</v>
      </c>
      <c r="AI1457">
        <v>21.7347</v>
      </c>
      <c r="AJ1457">
        <v>-15.7933</v>
      </c>
      <c r="AK1457">
        <v>57.924100000000003</v>
      </c>
      <c r="AL1457">
        <v>-1.0153700000000001</v>
      </c>
      <c r="AM1457">
        <v>-6.3</v>
      </c>
      <c r="AN1457">
        <v>-16.543426752090401</v>
      </c>
      <c r="AO1457">
        <v>-0.64156389236450195</v>
      </c>
      <c r="AP1457">
        <v>-0.67049300000000001</v>
      </c>
    </row>
    <row r="1458" spans="1:42" x14ac:dyDescent="0.45">
      <c r="A1458" t="s">
        <v>1670</v>
      </c>
      <c r="C1458">
        <v>39</v>
      </c>
      <c r="D1458">
        <v>121</v>
      </c>
      <c r="E1458">
        <v>112</v>
      </c>
      <c r="F1458">
        <v>21</v>
      </c>
      <c r="G1458">
        <v>16</v>
      </c>
      <c r="H1458">
        <v>4</v>
      </c>
      <c r="I1458">
        <v>0</v>
      </c>
      <c r="J1458">
        <v>1</v>
      </c>
      <c r="K1458">
        <v>7</v>
      </c>
      <c r="L1458">
        <v>9</v>
      </c>
      <c r="M1458">
        <v>6</v>
      </c>
      <c r="N1458">
        <v>0</v>
      </c>
      <c r="O1458">
        <v>36</v>
      </c>
      <c r="P1458">
        <v>1</v>
      </c>
      <c r="Q1458">
        <v>1</v>
      </c>
      <c r="R1458">
        <v>1</v>
      </c>
      <c r="S1458">
        <v>3</v>
      </c>
      <c r="T1458">
        <v>0</v>
      </c>
      <c r="U1458">
        <v>1</v>
      </c>
      <c r="V1458">
        <v>0.1875</v>
      </c>
      <c r="W1458">
        <v>4.95868E-2</v>
      </c>
      <c r="X1458">
        <v>0.29752099999999998</v>
      </c>
      <c r="Y1458">
        <v>0.16666700000000001</v>
      </c>
      <c r="Z1458">
        <v>0.23333300000000001</v>
      </c>
      <c r="AA1458">
        <v>0.25</v>
      </c>
      <c r="AB1458">
        <v>0.21667600000000001</v>
      </c>
      <c r="AC1458">
        <v>0.48333300000000001</v>
      </c>
      <c r="AD1458">
        <v>6.25E-2</v>
      </c>
      <c r="AE1458">
        <v>1.57874</v>
      </c>
      <c r="AF1458">
        <v>0.263158</v>
      </c>
      <c r="AH1458">
        <v>-0.59929600000000005</v>
      </c>
      <c r="AI1458">
        <v>4.5233600000000003</v>
      </c>
      <c r="AJ1458">
        <v>-10.219799999999999</v>
      </c>
      <c r="AK1458">
        <v>33.337600000000002</v>
      </c>
      <c r="AL1458">
        <v>-0.59929600000000005</v>
      </c>
      <c r="AM1458">
        <v>-2.8</v>
      </c>
      <c r="AN1458">
        <v>-10.2642329335212</v>
      </c>
      <c r="AO1458">
        <v>-0.57704281806945801</v>
      </c>
      <c r="AP1458">
        <v>-0.67125500000000005</v>
      </c>
    </row>
    <row r="1459" spans="1:42" x14ac:dyDescent="0.45">
      <c r="A1459" t="s">
        <v>1671</v>
      </c>
      <c r="B1459" t="s">
        <v>36</v>
      </c>
      <c r="C1459">
        <v>118</v>
      </c>
      <c r="D1459">
        <v>514</v>
      </c>
      <c r="E1459">
        <v>471</v>
      </c>
      <c r="F1459">
        <v>101</v>
      </c>
      <c r="G1459">
        <v>72</v>
      </c>
      <c r="H1459">
        <v>20</v>
      </c>
      <c r="I1459">
        <v>3</v>
      </c>
      <c r="J1459">
        <v>6</v>
      </c>
      <c r="K1459">
        <v>53</v>
      </c>
      <c r="L1459">
        <v>47</v>
      </c>
      <c r="M1459">
        <v>35</v>
      </c>
      <c r="N1459">
        <v>0</v>
      </c>
      <c r="O1459">
        <v>145</v>
      </c>
      <c r="P1459">
        <v>3</v>
      </c>
      <c r="Q1459">
        <v>4</v>
      </c>
      <c r="R1459">
        <v>1</v>
      </c>
      <c r="S1459">
        <v>6</v>
      </c>
      <c r="T1459">
        <v>8</v>
      </c>
      <c r="U1459">
        <v>3</v>
      </c>
      <c r="V1459">
        <v>0.21443699999999999</v>
      </c>
      <c r="W1459">
        <v>6.8093399999999998E-2</v>
      </c>
      <c r="X1459">
        <v>0.28210099999999999</v>
      </c>
      <c r="Y1459">
        <v>0.24137900000000001</v>
      </c>
      <c r="Z1459">
        <v>0.270955</v>
      </c>
      <c r="AA1459">
        <v>0.30785600000000002</v>
      </c>
      <c r="AB1459">
        <v>0.256693</v>
      </c>
      <c r="AC1459">
        <v>0.57881099999999996</v>
      </c>
      <c r="AD1459">
        <v>9.3418299999999996E-2</v>
      </c>
      <c r="AE1459">
        <v>5.1391600000000004</v>
      </c>
      <c r="AF1459">
        <v>0.29321000000000003</v>
      </c>
      <c r="AH1459">
        <v>-0.51379799999999998</v>
      </c>
      <c r="AI1459">
        <v>36.297400000000003</v>
      </c>
      <c r="AJ1459">
        <v>-26.330500000000001</v>
      </c>
      <c r="AK1459">
        <v>61.074300000000001</v>
      </c>
      <c r="AL1459">
        <v>-0.51379799999999998</v>
      </c>
      <c r="AM1459">
        <v>-1.6</v>
      </c>
      <c r="AN1459">
        <v>-24.487356126308399</v>
      </c>
      <c r="AO1459">
        <v>0.288594961166381</v>
      </c>
      <c r="AP1459">
        <v>-0.67219700000000004</v>
      </c>
    </row>
    <row r="1460" spans="1:42" x14ac:dyDescent="0.45">
      <c r="A1460" t="s">
        <v>1672</v>
      </c>
      <c r="B1460" t="s">
        <v>67</v>
      </c>
      <c r="C1460">
        <v>124</v>
      </c>
      <c r="D1460">
        <v>529</v>
      </c>
      <c r="E1460">
        <v>475</v>
      </c>
      <c r="F1460">
        <v>97</v>
      </c>
      <c r="G1460">
        <v>56</v>
      </c>
      <c r="H1460">
        <v>24</v>
      </c>
      <c r="I1460">
        <v>3</v>
      </c>
      <c r="J1460">
        <v>14</v>
      </c>
      <c r="K1460">
        <v>54</v>
      </c>
      <c r="L1460">
        <v>62</v>
      </c>
      <c r="M1460">
        <v>45</v>
      </c>
      <c r="N1460">
        <v>1</v>
      </c>
      <c r="O1460">
        <v>200</v>
      </c>
      <c r="P1460">
        <v>7</v>
      </c>
      <c r="Q1460">
        <v>2</v>
      </c>
      <c r="R1460">
        <v>0</v>
      </c>
      <c r="S1460">
        <v>13</v>
      </c>
      <c r="T1460">
        <v>2</v>
      </c>
      <c r="U1460">
        <v>1</v>
      </c>
      <c r="V1460">
        <v>0.204211</v>
      </c>
      <c r="W1460">
        <v>8.5066199999999995E-2</v>
      </c>
      <c r="X1460">
        <v>0.37807200000000002</v>
      </c>
      <c r="Y1460">
        <v>0.22500000000000001</v>
      </c>
      <c r="Z1460">
        <v>0.28166400000000003</v>
      </c>
      <c r="AA1460">
        <v>0.35578900000000002</v>
      </c>
      <c r="AB1460">
        <v>0.27980699999999997</v>
      </c>
      <c r="AC1460">
        <v>0.63745300000000005</v>
      </c>
      <c r="AD1460">
        <v>0.15157899999999999</v>
      </c>
      <c r="AE1460">
        <v>3.9759000000000002</v>
      </c>
      <c r="AF1460">
        <v>0.31558900000000001</v>
      </c>
      <c r="AH1460">
        <v>-0.846526</v>
      </c>
      <c r="AI1460">
        <v>47.511299999999999</v>
      </c>
      <c r="AJ1460">
        <v>-16.944299999999998</v>
      </c>
      <c r="AK1460">
        <v>76.280199999999994</v>
      </c>
      <c r="AL1460">
        <v>-0.846526</v>
      </c>
      <c r="AM1460">
        <v>-3</v>
      </c>
      <c r="AN1460">
        <v>-15.8814107179641</v>
      </c>
      <c r="AO1460">
        <v>-8.8311285972595197</v>
      </c>
      <c r="AP1460">
        <v>-0.67262599999999995</v>
      </c>
    </row>
    <row r="1461" spans="1:42" x14ac:dyDescent="0.45">
      <c r="A1461" t="s">
        <v>1673</v>
      </c>
      <c r="C1461">
        <v>39</v>
      </c>
      <c r="D1461">
        <v>128</v>
      </c>
      <c r="E1461">
        <v>120</v>
      </c>
      <c r="F1461">
        <v>19</v>
      </c>
      <c r="G1461">
        <v>11</v>
      </c>
      <c r="H1461">
        <v>6</v>
      </c>
      <c r="I1461">
        <v>1</v>
      </c>
      <c r="J1461">
        <v>1</v>
      </c>
      <c r="K1461">
        <v>6</v>
      </c>
      <c r="L1461">
        <v>8</v>
      </c>
      <c r="M1461">
        <v>8</v>
      </c>
      <c r="N1461">
        <v>0</v>
      </c>
      <c r="O1461">
        <v>51</v>
      </c>
      <c r="P1461">
        <v>0</v>
      </c>
      <c r="Q1461">
        <v>0</v>
      </c>
      <c r="R1461">
        <v>0</v>
      </c>
      <c r="S1461">
        <v>4</v>
      </c>
      <c r="T1461">
        <v>0</v>
      </c>
      <c r="U1461">
        <v>1</v>
      </c>
      <c r="V1461">
        <v>0.158333</v>
      </c>
      <c r="W1461">
        <v>6.25E-2</v>
      </c>
      <c r="X1461">
        <v>0.39843800000000001</v>
      </c>
      <c r="Y1461">
        <v>0.156863</v>
      </c>
      <c r="Z1461">
        <v>0.21093799999999999</v>
      </c>
      <c r="AA1461">
        <v>0.25</v>
      </c>
      <c r="AB1461">
        <v>0.20555200000000001</v>
      </c>
      <c r="AC1461">
        <v>0.46093800000000001</v>
      </c>
      <c r="AD1461">
        <v>9.1666700000000004E-2</v>
      </c>
      <c r="AE1461">
        <v>3.1462699999999999</v>
      </c>
      <c r="AF1461">
        <v>0.264706</v>
      </c>
      <c r="AH1461">
        <v>-0.56847499999999995</v>
      </c>
      <c r="AI1461">
        <v>3.6024799999999999</v>
      </c>
      <c r="AJ1461">
        <v>-11.993600000000001</v>
      </c>
      <c r="AK1461">
        <v>24.915500000000002</v>
      </c>
      <c r="AL1461">
        <v>-0.56847499999999995</v>
      </c>
      <c r="AM1461">
        <v>-1.4</v>
      </c>
      <c r="AN1461">
        <v>-12.084237694740199</v>
      </c>
      <c r="AO1461">
        <v>0.95155799388885498</v>
      </c>
      <c r="AP1461">
        <v>-0.67660600000000004</v>
      </c>
    </row>
    <row r="1462" spans="1:42" x14ac:dyDescent="0.45">
      <c r="A1462" t="s">
        <v>1674</v>
      </c>
      <c r="C1462">
        <v>91</v>
      </c>
      <c r="D1462">
        <v>348</v>
      </c>
      <c r="E1462">
        <v>319</v>
      </c>
      <c r="F1462">
        <v>65</v>
      </c>
      <c r="G1462">
        <v>47</v>
      </c>
      <c r="H1462">
        <v>11</v>
      </c>
      <c r="I1462">
        <v>2</v>
      </c>
      <c r="J1462">
        <v>5</v>
      </c>
      <c r="K1462">
        <v>38</v>
      </c>
      <c r="L1462">
        <v>32</v>
      </c>
      <c r="M1462">
        <v>24</v>
      </c>
      <c r="N1462">
        <v>0</v>
      </c>
      <c r="O1462">
        <v>124</v>
      </c>
      <c r="P1462">
        <v>2</v>
      </c>
      <c r="Q1462">
        <v>3</v>
      </c>
      <c r="R1462">
        <v>0</v>
      </c>
      <c r="S1462">
        <v>7</v>
      </c>
      <c r="T1462">
        <v>17</v>
      </c>
      <c r="U1462">
        <v>6</v>
      </c>
      <c r="V1462">
        <v>0.203762</v>
      </c>
      <c r="W1462">
        <v>6.8965499999999999E-2</v>
      </c>
      <c r="X1462">
        <v>0.35632200000000003</v>
      </c>
      <c r="Y1462">
        <v>0.193548</v>
      </c>
      <c r="Z1462">
        <v>0.261494</v>
      </c>
      <c r="AA1462">
        <v>0.29780600000000002</v>
      </c>
      <c r="AB1462">
        <v>0.24848400000000001</v>
      </c>
      <c r="AC1462">
        <v>0.55930000000000002</v>
      </c>
      <c r="AD1462">
        <v>9.40439E-2</v>
      </c>
      <c r="AE1462">
        <v>6.8257500000000002</v>
      </c>
      <c r="AF1462">
        <v>0.31088100000000002</v>
      </c>
      <c r="AH1462">
        <v>0.305058</v>
      </c>
      <c r="AI1462">
        <v>22.202300000000001</v>
      </c>
      <c r="AJ1462">
        <v>-20.1995</v>
      </c>
      <c r="AK1462">
        <v>51.357399999999998</v>
      </c>
      <c r="AL1462">
        <v>0.305058</v>
      </c>
      <c r="AM1462">
        <v>5.2</v>
      </c>
      <c r="AN1462">
        <v>-19.977771520614599</v>
      </c>
      <c r="AO1462">
        <v>1.3640210628509499</v>
      </c>
      <c r="AP1462">
        <v>-0.67749099999999995</v>
      </c>
    </row>
    <row r="1463" spans="1:42" x14ac:dyDescent="0.45">
      <c r="A1463" t="s">
        <v>1675</v>
      </c>
      <c r="B1463" t="s">
        <v>42</v>
      </c>
      <c r="C1463">
        <v>100</v>
      </c>
      <c r="D1463">
        <v>405</v>
      </c>
      <c r="E1463">
        <v>361</v>
      </c>
      <c r="F1463">
        <v>67</v>
      </c>
      <c r="G1463">
        <v>48</v>
      </c>
      <c r="H1463">
        <v>12</v>
      </c>
      <c r="I1463">
        <v>1</v>
      </c>
      <c r="J1463">
        <v>6</v>
      </c>
      <c r="K1463">
        <v>34</v>
      </c>
      <c r="L1463">
        <v>33</v>
      </c>
      <c r="M1463">
        <v>40</v>
      </c>
      <c r="N1463">
        <v>0</v>
      </c>
      <c r="O1463">
        <v>128</v>
      </c>
      <c r="P1463">
        <v>3</v>
      </c>
      <c r="Q1463">
        <v>1</v>
      </c>
      <c r="R1463">
        <v>0</v>
      </c>
      <c r="S1463">
        <v>7</v>
      </c>
      <c r="T1463">
        <v>8</v>
      </c>
      <c r="U1463">
        <v>4</v>
      </c>
      <c r="V1463">
        <v>0.18559600000000001</v>
      </c>
      <c r="W1463">
        <v>9.8765400000000003E-2</v>
      </c>
      <c r="X1463">
        <v>0.31604900000000002</v>
      </c>
      <c r="Y1463">
        <v>0.3125</v>
      </c>
      <c r="Z1463">
        <v>0.27160499999999999</v>
      </c>
      <c r="AA1463">
        <v>0.27423799999999998</v>
      </c>
      <c r="AB1463">
        <v>0.24912200000000001</v>
      </c>
      <c r="AC1463">
        <v>0.54584299999999997</v>
      </c>
      <c r="AD1463">
        <v>8.8642700000000005E-2</v>
      </c>
      <c r="AE1463">
        <v>4.1735199999999999</v>
      </c>
      <c r="AF1463">
        <v>0.267544</v>
      </c>
      <c r="AH1463">
        <v>-0.78947800000000001</v>
      </c>
      <c r="AI1463">
        <v>26.0535</v>
      </c>
      <c r="AJ1463">
        <v>-23.293399999999998</v>
      </c>
      <c r="AK1463">
        <v>54.572200000000002</v>
      </c>
      <c r="AL1463">
        <v>-0.78947800000000001</v>
      </c>
      <c r="AM1463">
        <v>-2.2000000000000002</v>
      </c>
      <c r="AN1463">
        <v>-22.834417462348899</v>
      </c>
      <c r="AO1463">
        <v>2.2642858028411799</v>
      </c>
      <c r="AP1463">
        <v>-0.67952599999999996</v>
      </c>
    </row>
    <row r="1464" spans="1:42" x14ac:dyDescent="0.45">
      <c r="A1464" t="s">
        <v>1676</v>
      </c>
      <c r="C1464">
        <v>53</v>
      </c>
      <c r="D1464">
        <v>200</v>
      </c>
      <c r="E1464">
        <v>185</v>
      </c>
      <c r="F1464">
        <v>36</v>
      </c>
      <c r="G1464">
        <v>26</v>
      </c>
      <c r="H1464">
        <v>8</v>
      </c>
      <c r="I1464">
        <v>1</v>
      </c>
      <c r="J1464">
        <v>1</v>
      </c>
      <c r="K1464">
        <v>14</v>
      </c>
      <c r="L1464">
        <v>16</v>
      </c>
      <c r="M1464">
        <v>9</v>
      </c>
      <c r="N1464">
        <v>0</v>
      </c>
      <c r="O1464">
        <v>61</v>
      </c>
      <c r="P1464">
        <v>3</v>
      </c>
      <c r="Q1464">
        <v>1</v>
      </c>
      <c r="R1464">
        <v>2</v>
      </c>
      <c r="S1464">
        <v>4</v>
      </c>
      <c r="T1464">
        <v>4</v>
      </c>
      <c r="U1464">
        <v>1</v>
      </c>
      <c r="V1464">
        <v>0.19459499999999999</v>
      </c>
      <c r="W1464">
        <v>4.4999999999999998E-2</v>
      </c>
      <c r="X1464">
        <v>0.30499999999999999</v>
      </c>
      <c r="Y1464">
        <v>0.14754100000000001</v>
      </c>
      <c r="Z1464">
        <v>0.242424</v>
      </c>
      <c r="AA1464">
        <v>0.26486500000000002</v>
      </c>
      <c r="AB1464">
        <v>0.22681899999999999</v>
      </c>
      <c r="AC1464">
        <v>0.50728899999999999</v>
      </c>
      <c r="AD1464">
        <v>7.0270299999999994E-2</v>
      </c>
      <c r="AE1464">
        <v>5.2305599999999997</v>
      </c>
      <c r="AF1464">
        <v>0.28225800000000001</v>
      </c>
      <c r="AH1464">
        <v>8.5127300000000003E-2</v>
      </c>
      <c r="AI1464">
        <v>9.1613299999999995</v>
      </c>
      <c r="AJ1464">
        <v>-15.2075</v>
      </c>
      <c r="AK1464">
        <v>37.259399999999999</v>
      </c>
      <c r="AL1464">
        <v>8.5127300000000003E-2</v>
      </c>
      <c r="AM1464">
        <v>0.6</v>
      </c>
      <c r="AN1464">
        <v>-14.950152955949299</v>
      </c>
      <c r="AO1464">
        <v>1.33486187458038</v>
      </c>
      <c r="AP1464">
        <v>-0.68031200000000003</v>
      </c>
    </row>
    <row r="1465" spans="1:42" x14ac:dyDescent="0.45">
      <c r="A1465" t="s">
        <v>1677</v>
      </c>
      <c r="C1465">
        <v>74</v>
      </c>
      <c r="D1465">
        <v>220</v>
      </c>
      <c r="E1465">
        <v>196</v>
      </c>
      <c r="F1465">
        <v>40</v>
      </c>
      <c r="G1465">
        <v>30</v>
      </c>
      <c r="H1465">
        <v>5</v>
      </c>
      <c r="I1465">
        <v>2</v>
      </c>
      <c r="J1465">
        <v>3</v>
      </c>
      <c r="K1465">
        <v>28</v>
      </c>
      <c r="L1465">
        <v>18</v>
      </c>
      <c r="M1465">
        <v>21</v>
      </c>
      <c r="N1465">
        <v>0</v>
      </c>
      <c r="O1465">
        <v>69</v>
      </c>
      <c r="P1465">
        <v>1</v>
      </c>
      <c r="Q1465">
        <v>1</v>
      </c>
      <c r="R1465">
        <v>1</v>
      </c>
      <c r="S1465">
        <v>4</v>
      </c>
      <c r="T1465">
        <v>3</v>
      </c>
      <c r="U1465">
        <v>1</v>
      </c>
      <c r="V1465">
        <v>0.20408200000000001</v>
      </c>
      <c r="W1465">
        <v>9.5454499999999998E-2</v>
      </c>
      <c r="X1465">
        <v>0.31363600000000003</v>
      </c>
      <c r="Y1465">
        <v>0.30434800000000001</v>
      </c>
      <c r="Z1465">
        <v>0.283105</v>
      </c>
      <c r="AA1465">
        <v>0.29591800000000001</v>
      </c>
      <c r="AB1465">
        <v>0.26111800000000002</v>
      </c>
      <c r="AC1465">
        <v>0.57902299999999995</v>
      </c>
      <c r="AD1465">
        <v>9.1836699999999993E-2</v>
      </c>
      <c r="AE1465">
        <v>6.1909900000000002</v>
      </c>
      <c r="AF1465">
        <v>0.29599999999999999</v>
      </c>
      <c r="AH1465">
        <v>-0.222744</v>
      </c>
      <c r="AI1465">
        <v>16.3443</v>
      </c>
      <c r="AJ1465">
        <v>-10.461399999999999</v>
      </c>
      <c r="AK1465">
        <v>59.732799999999997</v>
      </c>
      <c r="AL1465">
        <v>-0.222744</v>
      </c>
      <c r="AM1465">
        <v>-0.7</v>
      </c>
      <c r="AN1465">
        <v>-11.1974349021911</v>
      </c>
      <c r="AO1465">
        <v>-3.1250440478324801</v>
      </c>
      <c r="AP1465">
        <v>-0.68077200000000004</v>
      </c>
    </row>
    <row r="1466" spans="1:42" x14ac:dyDescent="0.45">
      <c r="A1466" t="s">
        <v>1678</v>
      </c>
      <c r="C1466">
        <v>57</v>
      </c>
      <c r="D1466">
        <v>193</v>
      </c>
      <c r="E1466">
        <v>169</v>
      </c>
      <c r="F1466">
        <v>31</v>
      </c>
      <c r="G1466">
        <v>21</v>
      </c>
      <c r="H1466">
        <v>6</v>
      </c>
      <c r="I1466">
        <v>1</v>
      </c>
      <c r="J1466">
        <v>3</v>
      </c>
      <c r="K1466">
        <v>22</v>
      </c>
      <c r="L1466">
        <v>18</v>
      </c>
      <c r="M1466">
        <v>14</v>
      </c>
      <c r="N1466">
        <v>0</v>
      </c>
      <c r="O1466">
        <v>79</v>
      </c>
      <c r="P1466">
        <v>6</v>
      </c>
      <c r="Q1466">
        <v>1</v>
      </c>
      <c r="R1466">
        <v>3</v>
      </c>
      <c r="S1466">
        <v>1</v>
      </c>
      <c r="T1466">
        <v>5</v>
      </c>
      <c r="U1466">
        <v>2</v>
      </c>
      <c r="V1466">
        <v>0.18343200000000001</v>
      </c>
      <c r="W1466">
        <v>7.2538900000000003E-2</v>
      </c>
      <c r="X1466">
        <v>0.40932600000000002</v>
      </c>
      <c r="Y1466">
        <v>0.17721500000000001</v>
      </c>
      <c r="Z1466">
        <v>0.26842100000000002</v>
      </c>
      <c r="AA1466">
        <v>0.284024</v>
      </c>
      <c r="AB1466">
        <v>0.25092500000000001</v>
      </c>
      <c r="AC1466">
        <v>0.55244499999999996</v>
      </c>
      <c r="AD1466">
        <v>0.100592</v>
      </c>
      <c r="AE1466">
        <v>6.52332</v>
      </c>
      <c r="AF1466">
        <v>0.31818200000000002</v>
      </c>
      <c r="AH1466">
        <v>-0.16006600000000001</v>
      </c>
      <c r="AI1466">
        <v>12.704499999999999</v>
      </c>
      <c r="AJ1466">
        <v>-10.811400000000001</v>
      </c>
      <c r="AK1466">
        <v>48.2393</v>
      </c>
      <c r="AL1466">
        <v>-0.16006600000000001</v>
      </c>
      <c r="AM1466">
        <v>-1.6</v>
      </c>
      <c r="AN1466">
        <v>-12.5359501987695</v>
      </c>
      <c r="AO1466">
        <v>-0.89085835218429499</v>
      </c>
      <c r="AP1466">
        <v>-0.68318800000000002</v>
      </c>
    </row>
    <row r="1467" spans="1:42" x14ac:dyDescent="0.45">
      <c r="A1467" t="s">
        <v>1679</v>
      </c>
      <c r="B1467" t="s">
        <v>25</v>
      </c>
      <c r="C1467">
        <v>89</v>
      </c>
      <c r="D1467">
        <v>352</v>
      </c>
      <c r="E1467">
        <v>322</v>
      </c>
      <c r="F1467">
        <v>62</v>
      </c>
      <c r="G1467">
        <v>41</v>
      </c>
      <c r="H1467">
        <v>9</v>
      </c>
      <c r="I1467">
        <v>1</v>
      </c>
      <c r="J1467">
        <v>11</v>
      </c>
      <c r="K1467">
        <v>32</v>
      </c>
      <c r="L1467">
        <v>38</v>
      </c>
      <c r="M1467">
        <v>28</v>
      </c>
      <c r="N1467">
        <v>1</v>
      </c>
      <c r="O1467">
        <v>144</v>
      </c>
      <c r="P1467">
        <v>1</v>
      </c>
      <c r="Q1467">
        <v>1</v>
      </c>
      <c r="R1467">
        <v>0</v>
      </c>
      <c r="S1467">
        <v>4</v>
      </c>
      <c r="T1467">
        <v>1</v>
      </c>
      <c r="U1467">
        <v>1</v>
      </c>
      <c r="V1467">
        <v>0.192547</v>
      </c>
      <c r="W1467">
        <v>7.9545500000000005E-2</v>
      </c>
      <c r="X1467">
        <v>0.40909099999999998</v>
      </c>
      <c r="Y1467">
        <v>0.19444400000000001</v>
      </c>
      <c r="Z1467">
        <v>0.258523</v>
      </c>
      <c r="AA1467">
        <v>0.32919300000000001</v>
      </c>
      <c r="AB1467">
        <v>0.257855</v>
      </c>
      <c r="AC1467">
        <v>0.58771499999999999</v>
      </c>
      <c r="AD1467">
        <v>0.13664599999999999</v>
      </c>
      <c r="AE1467">
        <v>2.9042599999999998</v>
      </c>
      <c r="AF1467">
        <v>0.30357099999999998</v>
      </c>
      <c r="AH1467">
        <v>-0.75373199999999996</v>
      </c>
      <c r="AI1467">
        <v>25.196999999999999</v>
      </c>
      <c r="AJ1467">
        <v>-17.6921</v>
      </c>
      <c r="AK1467">
        <v>61.8339</v>
      </c>
      <c r="AL1467">
        <v>-0.75373199999999996</v>
      </c>
      <c r="AM1467">
        <v>4.5</v>
      </c>
      <c r="AN1467">
        <v>-16.851034939289001</v>
      </c>
      <c r="AO1467">
        <v>-1.9667844772338801</v>
      </c>
      <c r="AP1467">
        <v>-0.68429300000000004</v>
      </c>
    </row>
    <row r="1468" spans="1:42" x14ac:dyDescent="0.45">
      <c r="A1468" t="s">
        <v>1680</v>
      </c>
      <c r="B1468" t="s">
        <v>30</v>
      </c>
      <c r="C1468">
        <v>53</v>
      </c>
      <c r="D1468">
        <v>215</v>
      </c>
      <c r="E1468">
        <v>192</v>
      </c>
      <c r="F1468">
        <v>40</v>
      </c>
      <c r="G1468">
        <v>32</v>
      </c>
      <c r="H1468">
        <v>8</v>
      </c>
      <c r="I1468">
        <v>0</v>
      </c>
      <c r="J1468">
        <v>0</v>
      </c>
      <c r="K1468">
        <v>20</v>
      </c>
      <c r="L1468">
        <v>17</v>
      </c>
      <c r="M1468">
        <v>16</v>
      </c>
      <c r="N1468">
        <v>0</v>
      </c>
      <c r="O1468">
        <v>52</v>
      </c>
      <c r="P1468">
        <v>5</v>
      </c>
      <c r="Q1468">
        <v>1</v>
      </c>
      <c r="R1468">
        <v>1</v>
      </c>
      <c r="S1468">
        <v>4</v>
      </c>
      <c r="T1468">
        <v>5</v>
      </c>
      <c r="U1468">
        <v>3</v>
      </c>
      <c r="V1468">
        <v>0.20833299999999999</v>
      </c>
      <c r="W1468">
        <v>7.4418600000000001E-2</v>
      </c>
      <c r="X1468">
        <v>0.24185999999999999</v>
      </c>
      <c r="Y1468">
        <v>0.30769200000000002</v>
      </c>
      <c r="Z1468">
        <v>0.28504699999999999</v>
      </c>
      <c r="AA1468">
        <v>0.25</v>
      </c>
      <c r="AB1468">
        <v>0.24745700000000001</v>
      </c>
      <c r="AC1468">
        <v>0.53504700000000005</v>
      </c>
      <c r="AD1468">
        <v>4.1666700000000001E-2</v>
      </c>
      <c r="AE1468">
        <v>3.95574</v>
      </c>
      <c r="AF1468">
        <v>0.283688</v>
      </c>
      <c r="AH1468">
        <v>-0.67460600000000004</v>
      </c>
      <c r="AI1468">
        <v>13.5335</v>
      </c>
      <c r="AJ1468">
        <v>-12.663</v>
      </c>
      <c r="AK1468">
        <v>56.242400000000004</v>
      </c>
      <c r="AL1468">
        <v>-0.67460600000000004</v>
      </c>
      <c r="AM1468">
        <v>0.5</v>
      </c>
      <c r="AN1468">
        <v>-12.3295558094978</v>
      </c>
      <c r="AO1468">
        <v>-1.86992955207824</v>
      </c>
      <c r="AP1468">
        <v>-0.68549499999999997</v>
      </c>
    </row>
    <row r="1469" spans="1:42" x14ac:dyDescent="0.45">
      <c r="A1469" t="s">
        <v>1681</v>
      </c>
      <c r="C1469">
        <v>62</v>
      </c>
      <c r="D1469">
        <v>200</v>
      </c>
      <c r="E1469">
        <v>183</v>
      </c>
      <c r="F1469">
        <v>41</v>
      </c>
      <c r="G1469">
        <v>36</v>
      </c>
      <c r="H1469">
        <v>4</v>
      </c>
      <c r="I1469">
        <v>0</v>
      </c>
      <c r="J1469">
        <v>1</v>
      </c>
      <c r="K1469">
        <v>23</v>
      </c>
      <c r="L1469">
        <v>16</v>
      </c>
      <c r="M1469">
        <v>12</v>
      </c>
      <c r="N1469">
        <v>0</v>
      </c>
      <c r="O1469">
        <v>50</v>
      </c>
      <c r="P1469">
        <v>3</v>
      </c>
      <c r="Q1469">
        <v>0</v>
      </c>
      <c r="R1469">
        <v>2</v>
      </c>
      <c r="S1469">
        <v>6</v>
      </c>
      <c r="T1469">
        <v>7</v>
      </c>
      <c r="U1469">
        <v>2</v>
      </c>
      <c r="V1469">
        <v>0.22404399999999999</v>
      </c>
      <c r="W1469">
        <v>0.06</v>
      </c>
      <c r="X1469">
        <v>0.25</v>
      </c>
      <c r="Y1469">
        <v>0.24</v>
      </c>
      <c r="Z1469">
        <v>0.28282800000000002</v>
      </c>
      <c r="AA1469">
        <v>0.262295</v>
      </c>
      <c r="AB1469">
        <v>0.248885</v>
      </c>
      <c r="AC1469">
        <v>0.54512300000000002</v>
      </c>
      <c r="AD1469">
        <v>3.8251399999999998E-2</v>
      </c>
      <c r="AE1469">
        <v>5.0951199999999996</v>
      </c>
      <c r="AF1469">
        <v>0.30303000000000002</v>
      </c>
      <c r="AH1469">
        <v>0.162883</v>
      </c>
      <c r="AI1469">
        <v>12.826599999999999</v>
      </c>
      <c r="AJ1469">
        <v>-11.542199999999999</v>
      </c>
      <c r="AK1469">
        <v>51.754800000000003</v>
      </c>
      <c r="AL1469">
        <v>0.162883</v>
      </c>
      <c r="AM1469">
        <v>0.3</v>
      </c>
      <c r="AN1469">
        <v>-11.7908193469047</v>
      </c>
      <c r="AO1469">
        <v>-1.9045855402946399</v>
      </c>
      <c r="AP1469">
        <v>-0.68618999999999997</v>
      </c>
    </row>
    <row r="1470" spans="1:42" x14ac:dyDescent="0.45">
      <c r="A1470" t="s">
        <v>1682</v>
      </c>
      <c r="C1470">
        <v>61</v>
      </c>
      <c r="D1470">
        <v>186</v>
      </c>
      <c r="E1470">
        <v>167</v>
      </c>
      <c r="F1470">
        <v>33</v>
      </c>
      <c r="G1470">
        <v>29</v>
      </c>
      <c r="H1470">
        <v>4</v>
      </c>
      <c r="I1470">
        <v>0</v>
      </c>
      <c r="J1470">
        <v>0</v>
      </c>
      <c r="K1470">
        <v>23</v>
      </c>
      <c r="L1470">
        <v>14</v>
      </c>
      <c r="M1470">
        <v>14</v>
      </c>
      <c r="N1470">
        <v>0</v>
      </c>
      <c r="O1470">
        <v>59</v>
      </c>
      <c r="P1470">
        <v>3</v>
      </c>
      <c r="Q1470">
        <v>1</v>
      </c>
      <c r="R1470">
        <v>1</v>
      </c>
      <c r="S1470">
        <v>1</v>
      </c>
      <c r="T1470">
        <v>12</v>
      </c>
      <c r="U1470">
        <v>2</v>
      </c>
      <c r="V1470">
        <v>0.197605</v>
      </c>
      <c r="W1470">
        <v>7.5268799999999997E-2</v>
      </c>
      <c r="X1470">
        <v>0.31720399999999999</v>
      </c>
      <c r="Y1470">
        <v>0.237288</v>
      </c>
      <c r="Z1470">
        <v>0.27027000000000001</v>
      </c>
      <c r="AA1470">
        <v>0.221557</v>
      </c>
      <c r="AB1470">
        <v>0.22967199999999999</v>
      </c>
      <c r="AC1470">
        <v>0.49182700000000001</v>
      </c>
      <c r="AD1470">
        <v>2.39521E-2</v>
      </c>
      <c r="AE1470">
        <v>6.4695</v>
      </c>
      <c r="AF1470">
        <v>0.30275200000000002</v>
      </c>
      <c r="AH1470">
        <v>1.2014100000000001</v>
      </c>
      <c r="AI1470">
        <v>8.9607100000000006</v>
      </c>
      <c r="AJ1470">
        <v>-13.702299999999999</v>
      </c>
      <c r="AK1470">
        <v>40.065800000000003</v>
      </c>
      <c r="AL1470">
        <v>1.2014100000000001</v>
      </c>
      <c r="AM1470">
        <v>-1.3</v>
      </c>
      <c r="AN1470">
        <v>-12.608991742134</v>
      </c>
      <c r="AO1470">
        <v>-0.61657845973968495</v>
      </c>
      <c r="AP1470">
        <v>-0.68690300000000004</v>
      </c>
    </row>
    <row r="1471" spans="1:42" x14ac:dyDescent="0.45">
      <c r="A1471" t="s">
        <v>1683</v>
      </c>
      <c r="B1471" t="s">
        <v>149</v>
      </c>
      <c r="C1471">
        <v>63</v>
      </c>
      <c r="D1471">
        <v>277</v>
      </c>
      <c r="E1471">
        <v>253</v>
      </c>
      <c r="F1471">
        <v>61</v>
      </c>
      <c r="G1471">
        <v>47</v>
      </c>
      <c r="H1471">
        <v>6</v>
      </c>
      <c r="I1471">
        <v>0</v>
      </c>
      <c r="J1471">
        <v>8</v>
      </c>
      <c r="K1471">
        <v>30</v>
      </c>
      <c r="L1471">
        <v>31</v>
      </c>
      <c r="M1471">
        <v>16</v>
      </c>
      <c r="N1471">
        <v>1</v>
      </c>
      <c r="O1471">
        <v>70</v>
      </c>
      <c r="P1471">
        <v>4</v>
      </c>
      <c r="Q1471">
        <v>4</v>
      </c>
      <c r="R1471">
        <v>0</v>
      </c>
      <c r="S1471">
        <v>5</v>
      </c>
      <c r="T1471">
        <v>1</v>
      </c>
      <c r="U1471">
        <v>1</v>
      </c>
      <c r="V1471">
        <v>0.24110699999999999</v>
      </c>
      <c r="W1471">
        <v>5.7761699999999999E-2</v>
      </c>
      <c r="X1471">
        <v>0.25270799999999999</v>
      </c>
      <c r="Y1471">
        <v>0.228571</v>
      </c>
      <c r="Z1471">
        <v>0.29241899999999998</v>
      </c>
      <c r="AA1471">
        <v>0.359684</v>
      </c>
      <c r="AB1471">
        <v>0.28375800000000001</v>
      </c>
      <c r="AC1471">
        <v>0.65210299999999999</v>
      </c>
      <c r="AD1471">
        <v>0.118577</v>
      </c>
      <c r="AE1471">
        <v>2.28348</v>
      </c>
      <c r="AF1471">
        <v>0.29608899999999999</v>
      </c>
      <c r="AH1471">
        <v>-0.73061600000000004</v>
      </c>
      <c r="AI1471">
        <v>25.787199999999999</v>
      </c>
      <c r="AJ1471">
        <v>-7.9636500000000003</v>
      </c>
      <c r="AK1471">
        <v>73.965400000000002</v>
      </c>
      <c r="AL1471">
        <v>-0.73061600000000004</v>
      </c>
      <c r="AM1471">
        <v>-1.6</v>
      </c>
      <c r="AN1471">
        <v>-9.6646658182144094</v>
      </c>
      <c r="AO1471">
        <v>-6.6889182329177803</v>
      </c>
      <c r="AP1471">
        <v>-0.68965699999999996</v>
      </c>
    </row>
    <row r="1472" spans="1:42" x14ac:dyDescent="0.45">
      <c r="A1472" t="s">
        <v>1684</v>
      </c>
      <c r="C1472">
        <v>105</v>
      </c>
      <c r="D1472">
        <v>429</v>
      </c>
      <c r="E1472">
        <v>382</v>
      </c>
      <c r="F1472">
        <v>72</v>
      </c>
      <c r="G1472">
        <v>39</v>
      </c>
      <c r="H1472">
        <v>15</v>
      </c>
      <c r="I1472">
        <v>1</v>
      </c>
      <c r="J1472">
        <v>17</v>
      </c>
      <c r="K1472">
        <v>41</v>
      </c>
      <c r="L1472">
        <v>55</v>
      </c>
      <c r="M1472">
        <v>37</v>
      </c>
      <c r="N1472">
        <v>0</v>
      </c>
      <c r="O1472">
        <v>183</v>
      </c>
      <c r="P1472">
        <v>8</v>
      </c>
      <c r="Q1472">
        <v>2</v>
      </c>
      <c r="R1472">
        <v>0</v>
      </c>
      <c r="S1472">
        <v>5</v>
      </c>
      <c r="T1472">
        <v>1</v>
      </c>
      <c r="U1472">
        <v>2</v>
      </c>
      <c r="V1472">
        <v>0.18848200000000001</v>
      </c>
      <c r="W1472">
        <v>8.6247099999999993E-2</v>
      </c>
      <c r="X1472">
        <v>0.42657299999999998</v>
      </c>
      <c r="Y1472">
        <v>0.202186</v>
      </c>
      <c r="Z1472">
        <v>0.272727</v>
      </c>
      <c r="AA1472">
        <v>0.36649199999999998</v>
      </c>
      <c r="AB1472">
        <v>0.28034999999999999</v>
      </c>
      <c r="AC1472">
        <v>0.63921899999999998</v>
      </c>
      <c r="AD1472">
        <v>0.17801</v>
      </c>
      <c r="AE1472">
        <v>2.4650099999999999</v>
      </c>
      <c r="AF1472">
        <v>0.29891299999999998</v>
      </c>
      <c r="AH1472">
        <v>-1.29139</v>
      </c>
      <c r="AI1472">
        <v>38.723599999999998</v>
      </c>
      <c r="AJ1472">
        <v>-13.547599999999999</v>
      </c>
      <c r="AK1472">
        <v>71.663799999999995</v>
      </c>
      <c r="AL1472">
        <v>-1.29139</v>
      </c>
      <c r="AM1472">
        <v>-0.5</v>
      </c>
      <c r="AN1472">
        <v>-16.351107478141699</v>
      </c>
      <c r="AO1472">
        <v>-5.2288360595703098</v>
      </c>
      <c r="AP1472">
        <v>-0.69440999999999997</v>
      </c>
    </row>
    <row r="1473" spans="1:42" x14ac:dyDescent="0.45">
      <c r="A1473" t="s">
        <v>1685</v>
      </c>
      <c r="C1473">
        <v>63</v>
      </c>
      <c r="D1473">
        <v>229</v>
      </c>
      <c r="E1473">
        <v>205</v>
      </c>
      <c r="F1473">
        <v>51</v>
      </c>
      <c r="G1473">
        <v>41</v>
      </c>
      <c r="H1473">
        <v>8</v>
      </c>
      <c r="I1473">
        <v>1</v>
      </c>
      <c r="J1473">
        <v>1</v>
      </c>
      <c r="K1473">
        <v>18</v>
      </c>
      <c r="L1473">
        <v>20</v>
      </c>
      <c r="M1473">
        <v>19</v>
      </c>
      <c r="N1473">
        <v>0</v>
      </c>
      <c r="O1473">
        <v>51</v>
      </c>
      <c r="P1473">
        <v>3</v>
      </c>
      <c r="Q1473">
        <v>2</v>
      </c>
      <c r="R1473">
        <v>0</v>
      </c>
      <c r="S1473">
        <v>7</v>
      </c>
      <c r="T1473">
        <v>1</v>
      </c>
      <c r="U1473">
        <v>2</v>
      </c>
      <c r="V1473">
        <v>0.24878</v>
      </c>
      <c r="W1473">
        <v>8.2969399999999999E-2</v>
      </c>
      <c r="X1473">
        <v>0.22270699999999999</v>
      </c>
      <c r="Y1473">
        <v>0.37254900000000002</v>
      </c>
      <c r="Z1473">
        <v>0.31877699999999998</v>
      </c>
      <c r="AA1473">
        <v>0.312195</v>
      </c>
      <c r="AB1473">
        <v>0.28431099999999998</v>
      </c>
      <c r="AC1473">
        <v>0.63097199999999998</v>
      </c>
      <c r="AD1473">
        <v>6.3414600000000002E-2</v>
      </c>
      <c r="AE1473">
        <v>2.7134499999999999</v>
      </c>
      <c r="AF1473">
        <v>0.32258100000000001</v>
      </c>
      <c r="AH1473">
        <v>-1.12958</v>
      </c>
      <c r="AI1473">
        <v>21.4239</v>
      </c>
      <c r="AJ1473">
        <v>-6.4784300000000004</v>
      </c>
      <c r="AK1473">
        <v>75.280900000000003</v>
      </c>
      <c r="AL1473">
        <v>-1.12958</v>
      </c>
      <c r="AM1473">
        <v>-4.0999999999999996</v>
      </c>
      <c r="AN1473">
        <v>-8.1422970294952393</v>
      </c>
      <c r="AO1473">
        <v>-6.6242504119873002</v>
      </c>
      <c r="AP1473">
        <v>-0.69447700000000001</v>
      </c>
    </row>
    <row r="1474" spans="1:42" x14ac:dyDescent="0.45">
      <c r="A1474" t="s">
        <v>1686</v>
      </c>
      <c r="C1474">
        <v>87</v>
      </c>
      <c r="D1474">
        <v>317</v>
      </c>
      <c r="E1474">
        <v>288</v>
      </c>
      <c r="F1474">
        <v>62</v>
      </c>
      <c r="G1474">
        <v>40</v>
      </c>
      <c r="H1474">
        <v>17</v>
      </c>
      <c r="I1474">
        <v>1</v>
      </c>
      <c r="J1474">
        <v>4</v>
      </c>
      <c r="K1474">
        <v>32</v>
      </c>
      <c r="L1474">
        <v>30</v>
      </c>
      <c r="M1474">
        <v>21</v>
      </c>
      <c r="N1474">
        <v>0</v>
      </c>
      <c r="O1474">
        <v>89</v>
      </c>
      <c r="P1474">
        <v>2</v>
      </c>
      <c r="Q1474">
        <v>3</v>
      </c>
      <c r="R1474">
        <v>3</v>
      </c>
      <c r="S1474">
        <v>8</v>
      </c>
      <c r="T1474">
        <v>3</v>
      </c>
      <c r="U1474">
        <v>2</v>
      </c>
      <c r="V1474">
        <v>0.215278</v>
      </c>
      <c r="W1474">
        <v>6.6246100000000002E-2</v>
      </c>
      <c r="X1474">
        <v>0.28075699999999998</v>
      </c>
      <c r="Y1474">
        <v>0.235955</v>
      </c>
      <c r="Z1474">
        <v>0.27070100000000002</v>
      </c>
      <c r="AA1474">
        <v>0.32291700000000001</v>
      </c>
      <c r="AB1474">
        <v>0.26145400000000002</v>
      </c>
      <c r="AC1474">
        <v>0.59361699999999995</v>
      </c>
      <c r="AD1474">
        <v>0.107639</v>
      </c>
      <c r="AE1474">
        <v>3.9982500000000001</v>
      </c>
      <c r="AF1474">
        <v>0.29292899999999999</v>
      </c>
      <c r="AH1474">
        <v>-0.72957899999999998</v>
      </c>
      <c r="AI1474">
        <v>23.639199999999999</v>
      </c>
      <c r="AJ1474">
        <v>-14.9854</v>
      </c>
      <c r="AK1474">
        <v>60.181699999999999</v>
      </c>
      <c r="AL1474">
        <v>-0.72957899999999998</v>
      </c>
      <c r="AM1474">
        <v>-4.9000000000000004</v>
      </c>
      <c r="AN1474">
        <v>-16.366828799247699</v>
      </c>
      <c r="AO1474">
        <v>-1.4057319164276101</v>
      </c>
      <c r="AP1474">
        <v>-0.69525700000000001</v>
      </c>
    </row>
    <row r="1475" spans="1:42" x14ac:dyDescent="0.45">
      <c r="A1475" t="s">
        <v>1687</v>
      </c>
      <c r="C1475">
        <v>98</v>
      </c>
      <c r="D1475">
        <v>386</v>
      </c>
      <c r="E1475">
        <v>342</v>
      </c>
      <c r="F1475">
        <v>65</v>
      </c>
      <c r="G1475">
        <v>42</v>
      </c>
      <c r="H1475">
        <v>10</v>
      </c>
      <c r="I1475">
        <v>2</v>
      </c>
      <c r="J1475">
        <v>11</v>
      </c>
      <c r="K1475">
        <v>33</v>
      </c>
      <c r="L1475">
        <v>43</v>
      </c>
      <c r="M1475">
        <v>37</v>
      </c>
      <c r="N1475">
        <v>0</v>
      </c>
      <c r="O1475">
        <v>150</v>
      </c>
      <c r="P1475">
        <v>5</v>
      </c>
      <c r="Q1475">
        <v>2</v>
      </c>
      <c r="R1475">
        <v>0</v>
      </c>
      <c r="S1475">
        <v>6</v>
      </c>
      <c r="T1475">
        <v>6</v>
      </c>
      <c r="U1475">
        <v>1</v>
      </c>
      <c r="V1475">
        <v>0.190058</v>
      </c>
      <c r="W1475">
        <v>9.5854900000000007E-2</v>
      </c>
      <c r="X1475">
        <v>0.38860099999999997</v>
      </c>
      <c r="Y1475">
        <v>0.246667</v>
      </c>
      <c r="Z1475">
        <v>0.277202</v>
      </c>
      <c r="AA1475">
        <v>0.32748500000000003</v>
      </c>
      <c r="AB1475">
        <v>0.26959899999999998</v>
      </c>
      <c r="AC1475">
        <v>0.60468699999999997</v>
      </c>
      <c r="AD1475">
        <v>0.13742699999999999</v>
      </c>
      <c r="AE1475">
        <v>4.8959200000000003</v>
      </c>
      <c r="AF1475">
        <v>0.29508200000000001</v>
      </c>
      <c r="AH1475">
        <v>0.130692</v>
      </c>
      <c r="AI1475">
        <v>31.395700000000001</v>
      </c>
      <c r="AJ1475">
        <v>-15.636100000000001</v>
      </c>
      <c r="AK1475">
        <v>72.488900000000001</v>
      </c>
      <c r="AL1475">
        <v>0.130692</v>
      </c>
      <c r="AM1475">
        <v>-0.4</v>
      </c>
      <c r="AN1475">
        <v>-12.5934495329856</v>
      </c>
      <c r="AO1475">
        <v>-7.4914168417453704</v>
      </c>
      <c r="AP1475">
        <v>-0.69548699999999997</v>
      </c>
    </row>
    <row r="1476" spans="1:42" x14ac:dyDescent="0.45">
      <c r="A1476" t="s">
        <v>1688</v>
      </c>
      <c r="B1476" t="s">
        <v>58</v>
      </c>
      <c r="C1476">
        <v>107</v>
      </c>
      <c r="D1476">
        <v>461</v>
      </c>
      <c r="E1476">
        <v>416</v>
      </c>
      <c r="F1476">
        <v>87</v>
      </c>
      <c r="G1476">
        <v>64</v>
      </c>
      <c r="H1476">
        <v>15</v>
      </c>
      <c r="I1476">
        <v>2</v>
      </c>
      <c r="J1476">
        <v>6</v>
      </c>
      <c r="K1476">
        <v>55</v>
      </c>
      <c r="L1476">
        <v>46</v>
      </c>
      <c r="M1476">
        <v>29</v>
      </c>
      <c r="N1476">
        <v>0</v>
      </c>
      <c r="O1476">
        <v>143</v>
      </c>
      <c r="P1476">
        <v>12</v>
      </c>
      <c r="Q1476">
        <v>2</v>
      </c>
      <c r="R1476">
        <v>2</v>
      </c>
      <c r="S1476">
        <v>5</v>
      </c>
      <c r="T1476">
        <v>14</v>
      </c>
      <c r="U1476">
        <v>8</v>
      </c>
      <c r="V1476">
        <v>0.20913499999999999</v>
      </c>
      <c r="W1476">
        <v>6.2906699999999996E-2</v>
      </c>
      <c r="X1476">
        <v>0.310195</v>
      </c>
      <c r="Y1476">
        <v>0.20279700000000001</v>
      </c>
      <c r="Z1476">
        <v>0.27886699999999998</v>
      </c>
      <c r="AA1476">
        <v>0.29807699999999998</v>
      </c>
      <c r="AB1476">
        <v>0.259683</v>
      </c>
      <c r="AC1476">
        <v>0.57694400000000001</v>
      </c>
      <c r="AD1476">
        <v>8.8942300000000002E-2</v>
      </c>
      <c r="AE1476">
        <v>5.8738599999999996</v>
      </c>
      <c r="AF1476">
        <v>0.30111500000000002</v>
      </c>
      <c r="AH1476">
        <v>-1.3856599999999999</v>
      </c>
      <c r="AI1476">
        <v>33.699100000000001</v>
      </c>
      <c r="AJ1476">
        <v>-22.471</v>
      </c>
      <c r="AK1476">
        <v>62.434600000000003</v>
      </c>
      <c r="AL1476">
        <v>-1.3856599999999999</v>
      </c>
      <c r="AM1476">
        <v>-2.2000000000000002</v>
      </c>
      <c r="AN1476">
        <v>-22.135816812515198</v>
      </c>
      <c r="AO1476">
        <v>-0.50614345073699896</v>
      </c>
      <c r="AP1476">
        <v>-0.69645999999999997</v>
      </c>
    </row>
    <row r="1477" spans="1:42" x14ac:dyDescent="0.45">
      <c r="A1477" t="s">
        <v>1689</v>
      </c>
      <c r="C1477">
        <v>84</v>
      </c>
      <c r="D1477">
        <v>329</v>
      </c>
      <c r="E1477">
        <v>289</v>
      </c>
      <c r="F1477">
        <v>54</v>
      </c>
      <c r="G1477">
        <v>34</v>
      </c>
      <c r="H1477">
        <v>13</v>
      </c>
      <c r="I1477">
        <v>1</v>
      </c>
      <c r="J1477">
        <v>6</v>
      </c>
      <c r="K1477">
        <v>30</v>
      </c>
      <c r="L1477">
        <v>30</v>
      </c>
      <c r="M1477">
        <v>34</v>
      </c>
      <c r="N1477">
        <v>0</v>
      </c>
      <c r="O1477">
        <v>117</v>
      </c>
      <c r="P1477">
        <v>2</v>
      </c>
      <c r="Q1477">
        <v>3</v>
      </c>
      <c r="R1477">
        <v>1</v>
      </c>
      <c r="S1477">
        <v>4</v>
      </c>
      <c r="T1477">
        <v>1</v>
      </c>
      <c r="U1477">
        <v>1</v>
      </c>
      <c r="V1477">
        <v>0.18685099999999999</v>
      </c>
      <c r="W1477">
        <v>0.103343</v>
      </c>
      <c r="X1477">
        <v>0.35562300000000002</v>
      </c>
      <c r="Y1477">
        <v>0.29059800000000002</v>
      </c>
      <c r="Z1477">
        <v>0.27439000000000002</v>
      </c>
      <c r="AA1477">
        <v>0.30103799999999997</v>
      </c>
      <c r="AB1477">
        <v>0.25878400000000001</v>
      </c>
      <c r="AC1477">
        <v>0.57542800000000005</v>
      </c>
      <c r="AD1477">
        <v>0.114187</v>
      </c>
      <c r="AE1477">
        <v>3.08196</v>
      </c>
      <c r="AF1477">
        <v>0.284024</v>
      </c>
      <c r="AH1477">
        <v>-0.76143700000000003</v>
      </c>
      <c r="AI1477">
        <v>23.804500000000001</v>
      </c>
      <c r="AJ1477">
        <v>-16.2822</v>
      </c>
      <c r="AK1477">
        <v>61.812100000000001</v>
      </c>
      <c r="AL1477">
        <v>-0.76143700000000003</v>
      </c>
      <c r="AM1477">
        <v>3.7</v>
      </c>
      <c r="AN1477">
        <v>-15.8155243396759</v>
      </c>
      <c r="AO1477">
        <v>-2.3442385196685702</v>
      </c>
      <c r="AP1477">
        <v>-0.69657100000000005</v>
      </c>
    </row>
    <row r="1478" spans="1:42" x14ac:dyDescent="0.45">
      <c r="A1478" t="s">
        <v>1690</v>
      </c>
      <c r="B1478" t="s">
        <v>184</v>
      </c>
      <c r="C1478">
        <v>84</v>
      </c>
      <c r="D1478">
        <v>333</v>
      </c>
      <c r="E1478">
        <v>293</v>
      </c>
      <c r="F1478">
        <v>65</v>
      </c>
      <c r="G1478">
        <v>50</v>
      </c>
      <c r="H1478">
        <v>11</v>
      </c>
      <c r="I1478">
        <v>1</v>
      </c>
      <c r="J1478">
        <v>3</v>
      </c>
      <c r="K1478">
        <v>42</v>
      </c>
      <c r="L1478">
        <v>31</v>
      </c>
      <c r="M1478">
        <v>30</v>
      </c>
      <c r="N1478">
        <v>0</v>
      </c>
      <c r="O1478">
        <v>90</v>
      </c>
      <c r="P1478">
        <v>7</v>
      </c>
      <c r="Q1478">
        <v>2</v>
      </c>
      <c r="R1478">
        <v>1</v>
      </c>
      <c r="S1478">
        <v>7</v>
      </c>
      <c r="T1478">
        <v>8</v>
      </c>
      <c r="U1478">
        <v>3</v>
      </c>
      <c r="V1478">
        <v>0.22184300000000001</v>
      </c>
      <c r="W1478">
        <v>9.0090100000000006E-2</v>
      </c>
      <c r="X1478">
        <v>0.27027000000000001</v>
      </c>
      <c r="Y1478">
        <v>0.33333299999999999</v>
      </c>
      <c r="Z1478">
        <v>0.30722899999999997</v>
      </c>
      <c r="AA1478">
        <v>0.29692800000000003</v>
      </c>
      <c r="AB1478">
        <v>0.275146</v>
      </c>
      <c r="AC1478">
        <v>0.60415700000000006</v>
      </c>
      <c r="AD1478">
        <v>7.5085299999999994E-2</v>
      </c>
      <c r="AE1478">
        <v>5.3453299999999997</v>
      </c>
      <c r="AF1478">
        <v>0.30693100000000001</v>
      </c>
      <c r="AH1478">
        <v>-0.33657999999999999</v>
      </c>
      <c r="AI1478">
        <v>28.6189</v>
      </c>
      <c r="AJ1478">
        <v>-11.9552</v>
      </c>
      <c r="AK1478">
        <v>54.637099999999997</v>
      </c>
      <c r="AL1478">
        <v>-0.33657999999999999</v>
      </c>
      <c r="AM1478">
        <v>4.3</v>
      </c>
      <c r="AN1478">
        <v>-19.0504413247108</v>
      </c>
      <c r="AO1478">
        <v>0.62936520576476995</v>
      </c>
      <c r="AP1478">
        <v>-0.70556700000000006</v>
      </c>
    </row>
    <row r="1479" spans="1:42" x14ac:dyDescent="0.45">
      <c r="A1479" t="s">
        <v>1691</v>
      </c>
      <c r="B1479" t="s">
        <v>58</v>
      </c>
      <c r="C1479">
        <v>69</v>
      </c>
      <c r="D1479">
        <v>263</v>
      </c>
      <c r="E1479">
        <v>225</v>
      </c>
      <c r="F1479">
        <v>47</v>
      </c>
      <c r="G1479">
        <v>30</v>
      </c>
      <c r="H1479">
        <v>15</v>
      </c>
      <c r="I1479">
        <v>0</v>
      </c>
      <c r="J1479">
        <v>2</v>
      </c>
      <c r="K1479">
        <v>26</v>
      </c>
      <c r="L1479">
        <v>29</v>
      </c>
      <c r="M1479">
        <v>22</v>
      </c>
      <c r="N1479">
        <v>0</v>
      </c>
      <c r="O1479">
        <v>68</v>
      </c>
      <c r="P1479">
        <v>12</v>
      </c>
      <c r="Q1479">
        <v>2</v>
      </c>
      <c r="R1479">
        <v>2</v>
      </c>
      <c r="S1479">
        <v>6</v>
      </c>
      <c r="T1479">
        <v>2</v>
      </c>
      <c r="U1479">
        <v>1</v>
      </c>
      <c r="V1479">
        <v>0.20888899999999999</v>
      </c>
      <c r="W1479">
        <v>8.3650199999999994E-2</v>
      </c>
      <c r="X1479">
        <v>0.25855499999999998</v>
      </c>
      <c r="Y1479">
        <v>0.32352900000000001</v>
      </c>
      <c r="Z1479">
        <v>0.31034499999999998</v>
      </c>
      <c r="AA1479">
        <v>0.30222199999999999</v>
      </c>
      <c r="AB1479">
        <v>0.28031699999999998</v>
      </c>
      <c r="AC1479">
        <v>0.61256699999999997</v>
      </c>
      <c r="AD1479">
        <v>9.3333299999999994E-2</v>
      </c>
      <c r="AE1479">
        <v>3.20303</v>
      </c>
      <c r="AF1479">
        <v>0.28662399999999999</v>
      </c>
      <c r="AH1479">
        <v>-0.51520600000000005</v>
      </c>
      <c r="AI1479">
        <v>23.732299999999999</v>
      </c>
      <c r="AJ1479">
        <v>-8.3127499999999994</v>
      </c>
      <c r="AK1479">
        <v>76.736500000000007</v>
      </c>
      <c r="AL1479">
        <v>-0.51520600000000005</v>
      </c>
      <c r="AM1479">
        <v>-13</v>
      </c>
      <c r="AN1479">
        <v>-7.8462029695510802</v>
      </c>
      <c r="AO1479">
        <v>-8.1682834625244105</v>
      </c>
      <c r="AP1479">
        <v>-0.70618199999999998</v>
      </c>
    </row>
    <row r="1480" spans="1:42" x14ac:dyDescent="0.45">
      <c r="A1480" t="s">
        <v>1692</v>
      </c>
      <c r="C1480">
        <v>99</v>
      </c>
      <c r="D1480">
        <v>389</v>
      </c>
      <c r="E1480">
        <v>351</v>
      </c>
      <c r="F1480">
        <v>88</v>
      </c>
      <c r="G1480">
        <v>68</v>
      </c>
      <c r="H1480">
        <v>13</v>
      </c>
      <c r="I1480">
        <v>0</v>
      </c>
      <c r="J1480">
        <v>7</v>
      </c>
      <c r="K1480">
        <v>27</v>
      </c>
      <c r="L1480">
        <v>39</v>
      </c>
      <c r="M1480">
        <v>30</v>
      </c>
      <c r="N1480">
        <v>1</v>
      </c>
      <c r="O1480">
        <v>87</v>
      </c>
      <c r="P1480">
        <v>3</v>
      </c>
      <c r="Q1480">
        <v>5</v>
      </c>
      <c r="R1480">
        <v>0</v>
      </c>
      <c r="S1480">
        <v>12</v>
      </c>
      <c r="T1480">
        <v>0</v>
      </c>
      <c r="U1480">
        <v>1</v>
      </c>
      <c r="V1480">
        <v>0.25071199999999999</v>
      </c>
      <c r="W1480">
        <v>7.7120800000000003E-2</v>
      </c>
      <c r="X1480">
        <v>0.22364999999999999</v>
      </c>
      <c r="Y1480">
        <v>0.34482800000000002</v>
      </c>
      <c r="Z1480">
        <v>0.311054</v>
      </c>
      <c r="AA1480">
        <v>0.347578</v>
      </c>
      <c r="AB1480">
        <v>0.29012700000000002</v>
      </c>
      <c r="AC1480">
        <v>0.658632</v>
      </c>
      <c r="AD1480">
        <v>9.6866099999999997E-2</v>
      </c>
      <c r="AE1480">
        <v>0.86189499999999997</v>
      </c>
      <c r="AF1480">
        <v>0.30915999999999999</v>
      </c>
      <c r="AH1480">
        <v>-1.19259</v>
      </c>
      <c r="AI1480">
        <v>38.271500000000003</v>
      </c>
      <c r="AJ1480">
        <v>-9.1258999999999997</v>
      </c>
      <c r="AK1480">
        <v>81.849599999999995</v>
      </c>
      <c r="AL1480">
        <v>-1.19259</v>
      </c>
      <c r="AM1480">
        <v>-3.5</v>
      </c>
      <c r="AN1480">
        <v>-9.6525713205337507</v>
      </c>
      <c r="AO1480">
        <v>-10.6465315818786</v>
      </c>
      <c r="AP1480">
        <v>-0.70668900000000001</v>
      </c>
    </row>
    <row r="1481" spans="1:42" x14ac:dyDescent="0.45">
      <c r="A1481" t="s">
        <v>1693</v>
      </c>
      <c r="B1481" t="s">
        <v>61</v>
      </c>
      <c r="C1481">
        <v>122</v>
      </c>
      <c r="D1481">
        <v>519</v>
      </c>
      <c r="E1481">
        <v>457</v>
      </c>
      <c r="F1481">
        <v>104</v>
      </c>
      <c r="G1481">
        <v>72</v>
      </c>
      <c r="H1481">
        <v>19</v>
      </c>
      <c r="I1481">
        <v>1</v>
      </c>
      <c r="J1481">
        <v>12</v>
      </c>
      <c r="K1481">
        <v>48</v>
      </c>
      <c r="L1481">
        <v>58</v>
      </c>
      <c r="M1481">
        <v>51</v>
      </c>
      <c r="N1481">
        <v>1</v>
      </c>
      <c r="O1481">
        <v>141</v>
      </c>
      <c r="P1481">
        <v>8</v>
      </c>
      <c r="Q1481">
        <v>3</v>
      </c>
      <c r="R1481">
        <v>0</v>
      </c>
      <c r="S1481">
        <v>9</v>
      </c>
      <c r="T1481">
        <v>3</v>
      </c>
      <c r="U1481">
        <v>2</v>
      </c>
      <c r="V1481">
        <v>0.227571</v>
      </c>
      <c r="W1481">
        <v>9.8265900000000003E-2</v>
      </c>
      <c r="X1481">
        <v>0.27167599999999997</v>
      </c>
      <c r="Y1481">
        <v>0.36170200000000002</v>
      </c>
      <c r="Z1481">
        <v>0.31406600000000001</v>
      </c>
      <c r="AA1481">
        <v>0.352298</v>
      </c>
      <c r="AB1481">
        <v>0.29613</v>
      </c>
      <c r="AC1481">
        <v>0.66636300000000004</v>
      </c>
      <c r="AD1481">
        <v>0.124726</v>
      </c>
      <c r="AE1481">
        <v>2.69903</v>
      </c>
      <c r="AF1481">
        <v>0.299674</v>
      </c>
      <c r="AH1481">
        <v>-1.2458199999999999</v>
      </c>
      <c r="AI1481">
        <v>53.648899999999998</v>
      </c>
      <c r="AJ1481">
        <v>-9.5882100000000001</v>
      </c>
      <c r="AK1481">
        <v>84.618300000000005</v>
      </c>
      <c r="AL1481">
        <v>-1.2458199999999999</v>
      </c>
      <c r="AM1481">
        <v>-4.0999999999999996</v>
      </c>
      <c r="AN1481">
        <v>-11.1356527805328</v>
      </c>
      <c r="AO1481">
        <v>-13.6348319053649</v>
      </c>
      <c r="AP1481">
        <v>-0.70679599999999998</v>
      </c>
    </row>
    <row r="1482" spans="1:42" x14ac:dyDescent="0.45">
      <c r="A1482" t="s">
        <v>1694</v>
      </c>
      <c r="B1482" t="s">
        <v>61</v>
      </c>
      <c r="C1482">
        <v>95</v>
      </c>
      <c r="D1482">
        <v>370</v>
      </c>
      <c r="E1482">
        <v>321</v>
      </c>
      <c r="F1482">
        <v>66</v>
      </c>
      <c r="G1482">
        <v>45</v>
      </c>
      <c r="H1482">
        <v>11</v>
      </c>
      <c r="I1482">
        <v>2</v>
      </c>
      <c r="J1482">
        <v>8</v>
      </c>
      <c r="K1482">
        <v>49</v>
      </c>
      <c r="L1482">
        <v>42</v>
      </c>
      <c r="M1482">
        <v>35</v>
      </c>
      <c r="N1482">
        <v>0</v>
      </c>
      <c r="O1482">
        <v>116</v>
      </c>
      <c r="P1482">
        <v>11</v>
      </c>
      <c r="Q1482">
        <v>1</v>
      </c>
      <c r="R1482">
        <v>2</v>
      </c>
      <c r="S1482">
        <v>11</v>
      </c>
      <c r="T1482">
        <v>7</v>
      </c>
      <c r="U1482">
        <v>5</v>
      </c>
      <c r="V1482">
        <v>0.20560700000000001</v>
      </c>
      <c r="W1482">
        <v>9.4594600000000001E-2</v>
      </c>
      <c r="X1482">
        <v>0.31351400000000001</v>
      </c>
      <c r="Y1482">
        <v>0.30172399999999999</v>
      </c>
      <c r="Z1482">
        <v>0.30434800000000001</v>
      </c>
      <c r="AA1482">
        <v>0.32710299999999998</v>
      </c>
      <c r="AB1482">
        <v>0.285078</v>
      </c>
      <c r="AC1482">
        <v>0.63145099999999998</v>
      </c>
      <c r="AD1482">
        <v>0.12149500000000001</v>
      </c>
      <c r="AE1482">
        <v>5.4755399999999996</v>
      </c>
      <c r="AF1482">
        <v>0.29292899999999999</v>
      </c>
      <c r="AH1482">
        <v>-1.4115599999999999</v>
      </c>
      <c r="AI1482">
        <v>34.850700000000003</v>
      </c>
      <c r="AJ1482">
        <v>-10.2317</v>
      </c>
      <c r="AK1482">
        <v>77.209299999999999</v>
      </c>
      <c r="AL1482">
        <v>-1.4115599999999999</v>
      </c>
      <c r="AM1482">
        <v>-9.1999999999999993</v>
      </c>
      <c r="AN1482">
        <v>-11.8582451343536</v>
      </c>
      <c r="AO1482">
        <v>-7.8405053615569997</v>
      </c>
      <c r="AP1482">
        <v>-0.70726900000000004</v>
      </c>
    </row>
    <row r="1483" spans="1:42" x14ac:dyDescent="0.45">
      <c r="A1483" t="s">
        <v>1695</v>
      </c>
      <c r="C1483">
        <v>65</v>
      </c>
      <c r="D1483">
        <v>237</v>
      </c>
      <c r="E1483">
        <v>217</v>
      </c>
      <c r="F1483">
        <v>41</v>
      </c>
      <c r="G1483">
        <v>33</v>
      </c>
      <c r="H1483">
        <v>4</v>
      </c>
      <c r="I1483">
        <v>2</v>
      </c>
      <c r="J1483">
        <v>2</v>
      </c>
      <c r="K1483">
        <v>15</v>
      </c>
      <c r="L1483">
        <v>16</v>
      </c>
      <c r="M1483">
        <v>18</v>
      </c>
      <c r="N1483">
        <v>0</v>
      </c>
      <c r="O1483">
        <v>64</v>
      </c>
      <c r="P1483">
        <v>1</v>
      </c>
      <c r="Q1483">
        <v>1</v>
      </c>
      <c r="R1483">
        <v>0</v>
      </c>
      <c r="S1483">
        <v>4</v>
      </c>
      <c r="T1483">
        <v>2</v>
      </c>
      <c r="U1483">
        <v>1</v>
      </c>
      <c r="V1483">
        <v>0.18894</v>
      </c>
      <c r="W1483">
        <v>7.59494E-2</v>
      </c>
      <c r="X1483">
        <v>0.270042</v>
      </c>
      <c r="Y1483">
        <v>0.28125</v>
      </c>
      <c r="Z1483">
        <v>0.25316499999999997</v>
      </c>
      <c r="AA1483">
        <v>0.25345600000000001</v>
      </c>
      <c r="AB1483">
        <v>0.22994500000000001</v>
      </c>
      <c r="AC1483">
        <v>0.50662099999999999</v>
      </c>
      <c r="AD1483">
        <v>6.4516100000000007E-2</v>
      </c>
      <c r="AE1483">
        <v>4.1790000000000003</v>
      </c>
      <c r="AF1483">
        <v>0.256579</v>
      </c>
      <c r="AH1483">
        <v>-0.42274400000000001</v>
      </c>
      <c r="AI1483">
        <v>11.471500000000001</v>
      </c>
      <c r="AJ1483">
        <v>-17.4056</v>
      </c>
      <c r="AK1483">
        <v>44.708399999999997</v>
      </c>
      <c r="AL1483">
        <v>-0.42274400000000001</v>
      </c>
      <c r="AM1483">
        <v>0.1</v>
      </c>
      <c r="AN1483">
        <v>-16.124210059642699</v>
      </c>
      <c r="AO1483">
        <v>0.97081128507852499</v>
      </c>
      <c r="AP1483">
        <v>-0.70837399999999995</v>
      </c>
    </row>
    <row r="1484" spans="1:42" x14ac:dyDescent="0.45">
      <c r="A1484" t="s">
        <v>1696</v>
      </c>
      <c r="B1484" t="s">
        <v>139</v>
      </c>
      <c r="C1484">
        <v>108</v>
      </c>
      <c r="D1484">
        <v>369</v>
      </c>
      <c r="E1484">
        <v>326</v>
      </c>
      <c r="F1484">
        <v>57</v>
      </c>
      <c r="G1484">
        <v>37</v>
      </c>
      <c r="H1484">
        <v>9</v>
      </c>
      <c r="I1484">
        <v>0</v>
      </c>
      <c r="J1484">
        <v>11</v>
      </c>
      <c r="K1484">
        <v>32</v>
      </c>
      <c r="L1484">
        <v>34</v>
      </c>
      <c r="M1484">
        <v>31</v>
      </c>
      <c r="N1484">
        <v>0</v>
      </c>
      <c r="O1484">
        <v>120</v>
      </c>
      <c r="P1484">
        <v>4</v>
      </c>
      <c r="Q1484">
        <v>1</v>
      </c>
      <c r="R1484">
        <v>7</v>
      </c>
      <c r="S1484">
        <v>8</v>
      </c>
      <c r="T1484">
        <v>0</v>
      </c>
      <c r="U1484">
        <v>1</v>
      </c>
      <c r="V1484">
        <v>0.174847</v>
      </c>
      <c r="W1484">
        <v>8.4010799999999997E-2</v>
      </c>
      <c r="X1484">
        <v>0.32520300000000002</v>
      </c>
      <c r="Y1484">
        <v>0.25833299999999998</v>
      </c>
      <c r="Z1484">
        <v>0.25414399999999998</v>
      </c>
      <c r="AA1484">
        <v>0.30368099999999998</v>
      </c>
      <c r="AB1484">
        <v>0.24964</v>
      </c>
      <c r="AC1484">
        <v>0.55782500000000002</v>
      </c>
      <c r="AD1484">
        <v>0.128834</v>
      </c>
      <c r="AE1484">
        <v>1.51264</v>
      </c>
      <c r="AF1484">
        <v>0.23469400000000001</v>
      </c>
      <c r="AH1484">
        <v>-0.97684700000000002</v>
      </c>
      <c r="AI1484">
        <v>23.8964</v>
      </c>
      <c r="AJ1484">
        <v>-21.0641</v>
      </c>
      <c r="AK1484">
        <v>53.077300000000001</v>
      </c>
      <c r="AL1484">
        <v>-0.97684700000000002</v>
      </c>
      <c r="AM1484">
        <v>-4.7</v>
      </c>
      <c r="AN1484">
        <v>-21.723198175430198</v>
      </c>
      <c r="AO1484">
        <v>2.07910060882568</v>
      </c>
      <c r="AP1484">
        <v>-0.70911100000000005</v>
      </c>
    </row>
    <row r="1485" spans="1:42" x14ac:dyDescent="0.45">
      <c r="A1485" t="s">
        <v>1697</v>
      </c>
      <c r="B1485" t="s">
        <v>74</v>
      </c>
      <c r="C1485">
        <v>91</v>
      </c>
      <c r="D1485">
        <v>371</v>
      </c>
      <c r="E1485">
        <v>347</v>
      </c>
      <c r="F1485">
        <v>70</v>
      </c>
      <c r="G1485">
        <v>37</v>
      </c>
      <c r="H1485">
        <v>17</v>
      </c>
      <c r="I1485">
        <v>1</v>
      </c>
      <c r="J1485">
        <v>15</v>
      </c>
      <c r="K1485">
        <v>38</v>
      </c>
      <c r="L1485">
        <v>46</v>
      </c>
      <c r="M1485">
        <v>18</v>
      </c>
      <c r="N1485">
        <v>0</v>
      </c>
      <c r="O1485">
        <v>147</v>
      </c>
      <c r="P1485">
        <v>4</v>
      </c>
      <c r="Q1485">
        <v>2</v>
      </c>
      <c r="R1485">
        <v>0</v>
      </c>
      <c r="S1485">
        <v>7</v>
      </c>
      <c r="T1485">
        <v>0</v>
      </c>
      <c r="U1485">
        <v>1</v>
      </c>
      <c r="V1485">
        <v>0.20172899999999999</v>
      </c>
      <c r="W1485">
        <v>4.8517499999999998E-2</v>
      </c>
      <c r="X1485">
        <v>0.39622600000000002</v>
      </c>
      <c r="Y1485">
        <v>0.122449</v>
      </c>
      <c r="Z1485">
        <v>0.247978</v>
      </c>
      <c r="AA1485">
        <v>0.38616699999999998</v>
      </c>
      <c r="AB1485">
        <v>0.27185500000000001</v>
      </c>
      <c r="AC1485">
        <v>0.63414599999999999</v>
      </c>
      <c r="AD1485">
        <v>0.18443799999999999</v>
      </c>
      <c r="AE1485">
        <v>2.5757500000000002</v>
      </c>
      <c r="AF1485">
        <v>0.29411799999999999</v>
      </c>
      <c r="AH1485">
        <v>-0.87668000000000001</v>
      </c>
      <c r="AI1485">
        <v>30.870799999999999</v>
      </c>
      <c r="AJ1485">
        <v>-14.333399999999999</v>
      </c>
      <c r="AK1485">
        <v>62.271000000000001</v>
      </c>
      <c r="AL1485">
        <v>-0.87668000000000001</v>
      </c>
      <c r="AM1485">
        <v>-2.9</v>
      </c>
      <c r="AN1485">
        <v>-18.217405259609201</v>
      </c>
      <c r="AO1485">
        <v>-1.53683137893676</v>
      </c>
      <c r="AP1485">
        <v>-0.70940499999999995</v>
      </c>
    </row>
    <row r="1486" spans="1:42" x14ac:dyDescent="0.45">
      <c r="A1486" t="s">
        <v>1698</v>
      </c>
      <c r="C1486">
        <v>102</v>
      </c>
      <c r="D1486">
        <v>415</v>
      </c>
      <c r="E1486">
        <v>372</v>
      </c>
      <c r="F1486">
        <v>86</v>
      </c>
      <c r="G1486">
        <v>62</v>
      </c>
      <c r="H1486">
        <v>14</v>
      </c>
      <c r="I1486">
        <v>3</v>
      </c>
      <c r="J1486">
        <v>7</v>
      </c>
      <c r="K1486">
        <v>45</v>
      </c>
      <c r="L1486">
        <v>44</v>
      </c>
      <c r="M1486">
        <v>30</v>
      </c>
      <c r="N1486">
        <v>0</v>
      </c>
      <c r="O1486">
        <v>108</v>
      </c>
      <c r="P1486">
        <v>6</v>
      </c>
      <c r="Q1486">
        <v>2</v>
      </c>
      <c r="R1486">
        <v>5</v>
      </c>
      <c r="S1486">
        <v>6</v>
      </c>
      <c r="T1486">
        <v>7</v>
      </c>
      <c r="U1486">
        <v>7</v>
      </c>
      <c r="V1486">
        <v>0.231183</v>
      </c>
      <c r="W1486">
        <v>7.2289199999999998E-2</v>
      </c>
      <c r="X1486">
        <v>0.260241</v>
      </c>
      <c r="Y1486">
        <v>0.27777800000000002</v>
      </c>
      <c r="Z1486">
        <v>0.29756100000000002</v>
      </c>
      <c r="AA1486">
        <v>0.34139799999999998</v>
      </c>
      <c r="AB1486">
        <v>0.283167</v>
      </c>
      <c r="AC1486">
        <v>0.63895900000000005</v>
      </c>
      <c r="AD1486">
        <v>0.11021499999999999</v>
      </c>
      <c r="AE1486">
        <v>4.8553199999999999</v>
      </c>
      <c r="AF1486">
        <v>0.30501899999999998</v>
      </c>
      <c r="AH1486">
        <v>-2.30965</v>
      </c>
      <c r="AI1486">
        <v>38.430500000000002</v>
      </c>
      <c r="AJ1486">
        <v>-12.1348</v>
      </c>
      <c r="AK1486">
        <v>74.577799999999996</v>
      </c>
      <c r="AL1486">
        <v>-2.30965</v>
      </c>
      <c r="AM1486">
        <v>-1.3</v>
      </c>
      <c r="AN1486">
        <v>-15.3797693252563</v>
      </c>
      <c r="AO1486">
        <v>-5.8745148181915203</v>
      </c>
      <c r="AP1486">
        <v>-0.70950000000000002</v>
      </c>
    </row>
    <row r="1487" spans="1:42" x14ac:dyDescent="0.45">
      <c r="A1487" t="s">
        <v>1699</v>
      </c>
      <c r="B1487" t="s">
        <v>52</v>
      </c>
      <c r="C1487">
        <v>66</v>
      </c>
      <c r="D1487">
        <v>246</v>
      </c>
      <c r="E1487">
        <v>231</v>
      </c>
      <c r="F1487">
        <v>54</v>
      </c>
      <c r="G1487">
        <v>42</v>
      </c>
      <c r="H1487">
        <v>9</v>
      </c>
      <c r="I1487">
        <v>2</v>
      </c>
      <c r="J1487">
        <v>1</v>
      </c>
      <c r="K1487">
        <v>26</v>
      </c>
      <c r="L1487">
        <v>18</v>
      </c>
      <c r="M1487">
        <v>10</v>
      </c>
      <c r="N1487">
        <v>1</v>
      </c>
      <c r="O1487">
        <v>58</v>
      </c>
      <c r="P1487">
        <v>1</v>
      </c>
      <c r="Q1487">
        <v>1</v>
      </c>
      <c r="R1487">
        <v>3</v>
      </c>
      <c r="S1487">
        <v>4</v>
      </c>
      <c r="T1487">
        <v>2</v>
      </c>
      <c r="U1487">
        <v>1</v>
      </c>
      <c r="V1487">
        <v>0.233766</v>
      </c>
      <c r="W1487">
        <v>4.0650400000000003E-2</v>
      </c>
      <c r="X1487">
        <v>0.23577200000000001</v>
      </c>
      <c r="Y1487">
        <v>0.17241400000000001</v>
      </c>
      <c r="Z1487">
        <v>0.26749000000000001</v>
      </c>
      <c r="AA1487">
        <v>0.30303000000000002</v>
      </c>
      <c r="AB1487">
        <v>0.249551</v>
      </c>
      <c r="AC1487">
        <v>0.57052000000000003</v>
      </c>
      <c r="AD1487">
        <v>6.9264099999999995E-2</v>
      </c>
      <c r="AE1487">
        <v>4.96427</v>
      </c>
      <c r="AF1487">
        <v>0.30635800000000002</v>
      </c>
      <c r="AH1487">
        <v>-0.42274400000000001</v>
      </c>
      <c r="AI1487">
        <v>15.912699999999999</v>
      </c>
      <c r="AJ1487">
        <v>-14.061</v>
      </c>
      <c r="AK1487">
        <v>52.201999999999998</v>
      </c>
      <c r="AL1487">
        <v>-0.42274400000000001</v>
      </c>
      <c r="AM1487">
        <v>2.2000000000000002</v>
      </c>
      <c r="AN1487">
        <v>-14.989526450633999</v>
      </c>
      <c r="AO1487">
        <v>-0.51164007186889604</v>
      </c>
      <c r="AP1487">
        <v>-0.70997500000000002</v>
      </c>
    </row>
    <row r="1488" spans="1:42" x14ac:dyDescent="0.45">
      <c r="A1488" t="s">
        <v>1700</v>
      </c>
      <c r="B1488" t="s">
        <v>215</v>
      </c>
      <c r="C1488">
        <v>56</v>
      </c>
      <c r="D1488">
        <v>196</v>
      </c>
      <c r="E1488">
        <v>170</v>
      </c>
      <c r="F1488">
        <v>31</v>
      </c>
      <c r="G1488">
        <v>24</v>
      </c>
      <c r="H1488">
        <v>6</v>
      </c>
      <c r="I1488">
        <v>0</v>
      </c>
      <c r="J1488">
        <v>1</v>
      </c>
      <c r="K1488">
        <v>15</v>
      </c>
      <c r="L1488">
        <v>16</v>
      </c>
      <c r="M1488">
        <v>14</v>
      </c>
      <c r="N1488">
        <v>0</v>
      </c>
      <c r="O1488">
        <v>56</v>
      </c>
      <c r="P1488">
        <v>8</v>
      </c>
      <c r="Q1488">
        <v>0</v>
      </c>
      <c r="R1488">
        <v>4</v>
      </c>
      <c r="S1488">
        <v>5</v>
      </c>
      <c r="T1488">
        <v>0</v>
      </c>
      <c r="U1488">
        <v>1</v>
      </c>
      <c r="V1488">
        <v>0.18235299999999999</v>
      </c>
      <c r="W1488">
        <v>7.1428599999999995E-2</v>
      </c>
      <c r="X1488">
        <v>0.28571400000000002</v>
      </c>
      <c r="Y1488">
        <v>0.25</v>
      </c>
      <c r="Z1488">
        <v>0.27604200000000001</v>
      </c>
      <c r="AA1488">
        <v>0.235294</v>
      </c>
      <c r="AB1488">
        <v>0.240616</v>
      </c>
      <c r="AC1488">
        <v>0.51133600000000001</v>
      </c>
      <c r="AD1488">
        <v>5.2941200000000001E-2</v>
      </c>
      <c r="AE1488">
        <v>1.9430000000000001</v>
      </c>
      <c r="AF1488">
        <v>0.26548699999999997</v>
      </c>
      <c r="AH1488">
        <v>-0.77651400000000004</v>
      </c>
      <c r="AI1488">
        <v>11.2239</v>
      </c>
      <c r="AJ1488">
        <v>-12.657500000000001</v>
      </c>
      <c r="AK1488">
        <v>45.903599999999997</v>
      </c>
      <c r="AL1488">
        <v>-0.77651400000000004</v>
      </c>
      <c r="AM1488">
        <v>-3.9</v>
      </c>
      <c r="AN1488">
        <v>-13.4809882044792</v>
      </c>
      <c r="AO1488">
        <v>-0.29917693138122498</v>
      </c>
      <c r="AP1488">
        <v>-0.71030000000000004</v>
      </c>
    </row>
    <row r="1489" spans="1:42" x14ac:dyDescent="0.45">
      <c r="A1489" t="s">
        <v>1701</v>
      </c>
      <c r="B1489" t="s">
        <v>42</v>
      </c>
      <c r="C1489">
        <v>90</v>
      </c>
      <c r="D1489">
        <v>389</v>
      </c>
      <c r="E1489">
        <v>355</v>
      </c>
      <c r="F1489">
        <v>71</v>
      </c>
      <c r="G1489">
        <v>49</v>
      </c>
      <c r="H1489">
        <v>13</v>
      </c>
      <c r="I1489">
        <v>0</v>
      </c>
      <c r="J1489">
        <v>9</v>
      </c>
      <c r="K1489">
        <v>40</v>
      </c>
      <c r="L1489">
        <v>43</v>
      </c>
      <c r="M1489">
        <v>28</v>
      </c>
      <c r="N1489">
        <v>0</v>
      </c>
      <c r="O1489">
        <v>155</v>
      </c>
      <c r="P1489">
        <v>5</v>
      </c>
      <c r="Q1489">
        <v>1</v>
      </c>
      <c r="R1489">
        <v>0</v>
      </c>
      <c r="S1489">
        <v>6</v>
      </c>
      <c r="T1489">
        <v>12</v>
      </c>
      <c r="U1489">
        <v>4</v>
      </c>
      <c r="V1489">
        <v>0.2</v>
      </c>
      <c r="W1489">
        <v>7.1979399999999999E-2</v>
      </c>
      <c r="X1489">
        <v>0.39845799999999998</v>
      </c>
      <c r="Y1489">
        <v>0.180645</v>
      </c>
      <c r="Z1489">
        <v>0.26735199999999998</v>
      </c>
      <c r="AA1489">
        <v>0.31267600000000001</v>
      </c>
      <c r="AB1489">
        <v>0.258523</v>
      </c>
      <c r="AC1489">
        <v>0.58002799999999999</v>
      </c>
      <c r="AD1489">
        <v>0.112676</v>
      </c>
      <c r="AE1489">
        <v>4.5506599999999997</v>
      </c>
      <c r="AF1489">
        <v>0.32291700000000001</v>
      </c>
      <c r="AH1489">
        <v>7.98677E-2</v>
      </c>
      <c r="AI1489">
        <v>28.061199999999999</v>
      </c>
      <c r="AJ1489">
        <v>-19.336099999999998</v>
      </c>
      <c r="AK1489">
        <v>61.088000000000001</v>
      </c>
      <c r="AL1489">
        <v>7.98677E-2</v>
      </c>
      <c r="AM1489">
        <v>2</v>
      </c>
      <c r="AN1489">
        <v>-18.057127587497199</v>
      </c>
      <c r="AO1489">
        <v>-2.28791904449462</v>
      </c>
      <c r="AP1489">
        <v>-0.71127099999999999</v>
      </c>
    </row>
    <row r="1490" spans="1:42" x14ac:dyDescent="0.45">
      <c r="A1490" t="s">
        <v>1702</v>
      </c>
      <c r="B1490" t="s">
        <v>40</v>
      </c>
      <c r="C1490">
        <v>103</v>
      </c>
      <c r="D1490">
        <v>404</v>
      </c>
      <c r="E1490">
        <v>375</v>
      </c>
      <c r="F1490">
        <v>76</v>
      </c>
      <c r="G1490">
        <v>49</v>
      </c>
      <c r="H1490">
        <v>17</v>
      </c>
      <c r="I1490">
        <v>2</v>
      </c>
      <c r="J1490">
        <v>8</v>
      </c>
      <c r="K1490">
        <v>42</v>
      </c>
      <c r="L1490">
        <v>38</v>
      </c>
      <c r="M1490">
        <v>24</v>
      </c>
      <c r="N1490">
        <v>0</v>
      </c>
      <c r="O1490">
        <v>122</v>
      </c>
      <c r="P1490">
        <v>2</v>
      </c>
      <c r="Q1490">
        <v>2</v>
      </c>
      <c r="R1490">
        <v>1</v>
      </c>
      <c r="S1490">
        <v>9</v>
      </c>
      <c r="T1490">
        <v>3</v>
      </c>
      <c r="U1490">
        <v>2</v>
      </c>
      <c r="V1490">
        <v>0.20266700000000001</v>
      </c>
      <c r="W1490">
        <v>5.9405899999999998E-2</v>
      </c>
      <c r="X1490">
        <v>0.30198000000000003</v>
      </c>
      <c r="Y1490">
        <v>0.19672100000000001</v>
      </c>
      <c r="Z1490">
        <v>0.25310199999999999</v>
      </c>
      <c r="AA1490">
        <v>0.32266699999999998</v>
      </c>
      <c r="AB1490">
        <v>0.252388</v>
      </c>
      <c r="AC1490">
        <v>0.57576799999999995</v>
      </c>
      <c r="AD1490">
        <v>0.12</v>
      </c>
      <c r="AE1490">
        <v>4.4535499999999999</v>
      </c>
      <c r="AF1490">
        <v>0.27530399999999999</v>
      </c>
      <c r="AH1490">
        <v>-0.82203999999999999</v>
      </c>
      <c r="AI1490">
        <v>27.085000000000001</v>
      </c>
      <c r="AJ1490">
        <v>-22.1401</v>
      </c>
      <c r="AK1490">
        <v>58.887999999999998</v>
      </c>
      <c r="AL1490">
        <v>-0.82203999999999999</v>
      </c>
      <c r="AM1490">
        <v>-1</v>
      </c>
      <c r="AN1490">
        <v>-21.398395359516101</v>
      </c>
      <c r="AO1490">
        <v>0.484420895576477</v>
      </c>
      <c r="AP1490">
        <v>-0.71293700000000004</v>
      </c>
    </row>
    <row r="1491" spans="1:42" x14ac:dyDescent="0.45">
      <c r="A1491" t="s">
        <v>1703</v>
      </c>
      <c r="C1491">
        <v>78</v>
      </c>
      <c r="D1491">
        <v>314</v>
      </c>
      <c r="E1491">
        <v>287</v>
      </c>
      <c r="F1491">
        <v>60</v>
      </c>
      <c r="G1491">
        <v>44</v>
      </c>
      <c r="H1491">
        <v>10</v>
      </c>
      <c r="I1491">
        <v>1</v>
      </c>
      <c r="J1491">
        <v>5</v>
      </c>
      <c r="K1491">
        <v>29</v>
      </c>
      <c r="L1491">
        <v>29</v>
      </c>
      <c r="M1491">
        <v>23</v>
      </c>
      <c r="N1491">
        <v>0</v>
      </c>
      <c r="O1491">
        <v>102</v>
      </c>
      <c r="P1491">
        <v>3</v>
      </c>
      <c r="Q1491">
        <v>1</v>
      </c>
      <c r="R1491">
        <v>0</v>
      </c>
      <c r="S1491">
        <v>9</v>
      </c>
      <c r="T1491">
        <v>2</v>
      </c>
      <c r="U1491">
        <v>2</v>
      </c>
      <c r="V1491">
        <v>0.20905899999999999</v>
      </c>
      <c r="W1491">
        <v>7.3248400000000005E-2</v>
      </c>
      <c r="X1491">
        <v>0.32484099999999999</v>
      </c>
      <c r="Y1491">
        <v>0.22549</v>
      </c>
      <c r="Z1491">
        <v>0.27388499999999999</v>
      </c>
      <c r="AA1491">
        <v>0.30313600000000002</v>
      </c>
      <c r="AB1491">
        <v>0.25809700000000002</v>
      </c>
      <c r="AC1491">
        <v>0.57702100000000001</v>
      </c>
      <c r="AD1491">
        <v>9.4076699999999999E-2</v>
      </c>
      <c r="AE1491">
        <v>3.2499899999999999</v>
      </c>
      <c r="AF1491">
        <v>0.303867</v>
      </c>
      <c r="AH1491">
        <v>-0.98351500000000003</v>
      </c>
      <c r="AI1491">
        <v>22.539899999999999</v>
      </c>
      <c r="AJ1491">
        <v>-15.719200000000001</v>
      </c>
      <c r="AK1491">
        <v>61.232300000000002</v>
      </c>
      <c r="AL1491">
        <v>-0.98351500000000003</v>
      </c>
      <c r="AM1491">
        <v>1.2</v>
      </c>
      <c r="AN1491">
        <v>-15.5693759322166</v>
      </c>
      <c r="AO1491">
        <v>-2.2611992359161301</v>
      </c>
      <c r="AP1491">
        <v>-0.71454799999999996</v>
      </c>
    </row>
    <row r="1492" spans="1:42" x14ac:dyDescent="0.45">
      <c r="A1492" t="s">
        <v>1704</v>
      </c>
      <c r="B1492" t="s">
        <v>61</v>
      </c>
      <c r="C1492">
        <v>98</v>
      </c>
      <c r="D1492">
        <v>431</v>
      </c>
      <c r="E1492">
        <v>398</v>
      </c>
      <c r="F1492">
        <v>99</v>
      </c>
      <c r="G1492">
        <v>77</v>
      </c>
      <c r="H1492">
        <v>15</v>
      </c>
      <c r="I1492">
        <v>3</v>
      </c>
      <c r="J1492">
        <v>4</v>
      </c>
      <c r="K1492">
        <v>50</v>
      </c>
      <c r="L1492">
        <v>41</v>
      </c>
      <c r="M1492">
        <v>25</v>
      </c>
      <c r="N1492">
        <v>0</v>
      </c>
      <c r="O1492">
        <v>69</v>
      </c>
      <c r="P1492">
        <v>5</v>
      </c>
      <c r="Q1492">
        <v>3</v>
      </c>
      <c r="R1492">
        <v>0</v>
      </c>
      <c r="S1492">
        <v>14</v>
      </c>
      <c r="T1492">
        <v>9</v>
      </c>
      <c r="U1492">
        <v>3</v>
      </c>
      <c r="V1492">
        <v>0.24874399999999999</v>
      </c>
      <c r="W1492">
        <v>5.8004600000000003E-2</v>
      </c>
      <c r="X1492">
        <v>0.16009300000000001</v>
      </c>
      <c r="Y1492">
        <v>0.362319</v>
      </c>
      <c r="Z1492">
        <v>0.29930400000000001</v>
      </c>
      <c r="AA1492">
        <v>0.33165800000000001</v>
      </c>
      <c r="AB1492">
        <v>0.27926299999999998</v>
      </c>
      <c r="AC1492">
        <v>0.63096200000000002</v>
      </c>
      <c r="AD1492">
        <v>8.2914600000000005E-2</v>
      </c>
      <c r="AE1492">
        <v>5.5212500000000002</v>
      </c>
      <c r="AF1492">
        <v>0.289634</v>
      </c>
      <c r="AH1492">
        <v>-0.290682</v>
      </c>
      <c r="AI1492">
        <v>38.514899999999997</v>
      </c>
      <c r="AJ1492">
        <v>-14</v>
      </c>
      <c r="AK1492">
        <v>73.311000000000007</v>
      </c>
      <c r="AL1492">
        <v>-0.290682</v>
      </c>
      <c r="AM1492">
        <v>-8.9</v>
      </c>
      <c r="AN1492">
        <v>-14.5411372482776</v>
      </c>
      <c r="AO1492">
        <v>-7.3163723945617596</v>
      </c>
      <c r="AP1492">
        <v>-0.71529299999999996</v>
      </c>
    </row>
    <row r="1493" spans="1:42" x14ac:dyDescent="0.45">
      <c r="A1493" t="s">
        <v>1705</v>
      </c>
      <c r="B1493" t="s">
        <v>196</v>
      </c>
      <c r="C1493">
        <v>129</v>
      </c>
      <c r="D1493">
        <v>502</v>
      </c>
      <c r="E1493">
        <v>472</v>
      </c>
      <c r="F1493">
        <v>113</v>
      </c>
      <c r="G1493">
        <v>78</v>
      </c>
      <c r="H1493">
        <v>23</v>
      </c>
      <c r="I1493">
        <v>0</v>
      </c>
      <c r="J1493">
        <v>12</v>
      </c>
      <c r="K1493">
        <v>40</v>
      </c>
      <c r="L1493">
        <v>55</v>
      </c>
      <c r="M1493">
        <v>23</v>
      </c>
      <c r="N1493">
        <v>1</v>
      </c>
      <c r="O1493">
        <v>100</v>
      </c>
      <c r="P1493">
        <v>4</v>
      </c>
      <c r="Q1493">
        <v>3</v>
      </c>
      <c r="R1493">
        <v>0</v>
      </c>
      <c r="S1493">
        <v>19</v>
      </c>
      <c r="T1493">
        <v>0</v>
      </c>
      <c r="U1493">
        <v>1</v>
      </c>
      <c r="V1493">
        <v>0.23940700000000001</v>
      </c>
      <c r="W1493">
        <v>4.5816700000000002E-2</v>
      </c>
      <c r="X1493">
        <v>0.19920299999999999</v>
      </c>
      <c r="Y1493">
        <v>0.23</v>
      </c>
      <c r="Z1493">
        <v>0.27888400000000002</v>
      </c>
      <c r="AA1493">
        <v>0.36440699999999998</v>
      </c>
      <c r="AB1493">
        <v>0.27885700000000002</v>
      </c>
      <c r="AC1493">
        <v>0.64329099999999995</v>
      </c>
      <c r="AD1493">
        <v>0.125</v>
      </c>
      <c r="AE1493">
        <v>1.1416599999999999</v>
      </c>
      <c r="AF1493">
        <v>0.27823700000000001</v>
      </c>
      <c r="AH1493">
        <v>-1.2234100000000001</v>
      </c>
      <c r="AI1493">
        <v>44.690399999999997</v>
      </c>
      <c r="AJ1493">
        <v>-16.4754</v>
      </c>
      <c r="AK1493">
        <v>78.967799999999997</v>
      </c>
      <c r="AL1493">
        <v>-1.2234100000000001</v>
      </c>
      <c r="AM1493">
        <v>-12.2</v>
      </c>
      <c r="AN1493">
        <v>-13.8743221759796</v>
      </c>
      <c r="AO1493">
        <v>-10.3554965257644</v>
      </c>
      <c r="AP1493">
        <v>-0.71593600000000002</v>
      </c>
    </row>
    <row r="1494" spans="1:42" x14ac:dyDescent="0.45">
      <c r="A1494" t="s">
        <v>1706</v>
      </c>
      <c r="C1494">
        <v>42</v>
      </c>
      <c r="D1494">
        <v>154</v>
      </c>
      <c r="E1494">
        <v>137</v>
      </c>
      <c r="F1494">
        <v>27</v>
      </c>
      <c r="G1494">
        <v>18</v>
      </c>
      <c r="H1494">
        <v>7</v>
      </c>
      <c r="I1494">
        <v>0</v>
      </c>
      <c r="J1494">
        <v>2</v>
      </c>
      <c r="K1494">
        <v>13</v>
      </c>
      <c r="L1494">
        <v>15</v>
      </c>
      <c r="M1494">
        <v>12</v>
      </c>
      <c r="N1494">
        <v>0</v>
      </c>
      <c r="O1494">
        <v>49</v>
      </c>
      <c r="P1494">
        <v>4</v>
      </c>
      <c r="Q1494">
        <v>1</v>
      </c>
      <c r="R1494">
        <v>0</v>
      </c>
      <c r="S1494">
        <v>5</v>
      </c>
      <c r="T1494">
        <v>0</v>
      </c>
      <c r="U1494">
        <v>1</v>
      </c>
      <c r="V1494">
        <v>0.19708000000000001</v>
      </c>
      <c r="W1494">
        <v>7.7922099999999994E-2</v>
      </c>
      <c r="X1494">
        <v>0.31818200000000002</v>
      </c>
      <c r="Y1494">
        <v>0.244898</v>
      </c>
      <c r="Z1494">
        <v>0.279221</v>
      </c>
      <c r="AA1494">
        <v>0.29197099999999998</v>
      </c>
      <c r="AB1494">
        <v>0.258799</v>
      </c>
      <c r="AC1494">
        <v>0.57119200000000003</v>
      </c>
      <c r="AD1494">
        <v>9.4890500000000003E-2</v>
      </c>
      <c r="AE1494">
        <v>1.8851599999999999</v>
      </c>
      <c r="AF1494">
        <v>0.287356</v>
      </c>
      <c r="AH1494">
        <v>-0.68405199999999999</v>
      </c>
      <c r="AI1494">
        <v>11.144399999999999</v>
      </c>
      <c r="AJ1494">
        <v>-7.6196099999999998</v>
      </c>
      <c r="AK1494">
        <v>62.378799999999998</v>
      </c>
      <c r="AL1494">
        <v>-0.68405199999999999</v>
      </c>
      <c r="AM1494">
        <v>-7.4</v>
      </c>
      <c r="AN1494">
        <v>-7.8615329265594402</v>
      </c>
      <c r="AO1494">
        <v>-4.5707819461822501</v>
      </c>
      <c r="AP1494">
        <v>-0.71651900000000002</v>
      </c>
    </row>
    <row r="1495" spans="1:42" x14ac:dyDescent="0.45">
      <c r="A1495" t="s">
        <v>1707</v>
      </c>
      <c r="C1495">
        <v>104</v>
      </c>
      <c r="D1495">
        <v>387</v>
      </c>
      <c r="E1495">
        <v>354</v>
      </c>
      <c r="F1495">
        <v>72</v>
      </c>
      <c r="G1495">
        <v>54</v>
      </c>
      <c r="H1495">
        <v>9</v>
      </c>
      <c r="I1495">
        <v>3</v>
      </c>
      <c r="J1495">
        <v>6</v>
      </c>
      <c r="K1495">
        <v>42</v>
      </c>
      <c r="L1495">
        <v>39</v>
      </c>
      <c r="M1495">
        <v>22</v>
      </c>
      <c r="N1495">
        <v>0</v>
      </c>
      <c r="O1495">
        <v>126</v>
      </c>
      <c r="P1495">
        <v>6</v>
      </c>
      <c r="Q1495">
        <v>1</v>
      </c>
      <c r="R1495">
        <v>4</v>
      </c>
      <c r="S1495">
        <v>10</v>
      </c>
      <c r="T1495">
        <v>9</v>
      </c>
      <c r="U1495">
        <v>6</v>
      </c>
      <c r="V1495">
        <v>0.20338999999999999</v>
      </c>
      <c r="W1495">
        <v>5.6847500000000002E-2</v>
      </c>
      <c r="X1495">
        <v>0.32558100000000001</v>
      </c>
      <c r="Y1495">
        <v>0.17460300000000001</v>
      </c>
      <c r="Z1495">
        <v>0.26109700000000002</v>
      </c>
      <c r="AA1495">
        <v>0.29660999999999998</v>
      </c>
      <c r="AB1495">
        <v>0.24868899999999999</v>
      </c>
      <c r="AC1495">
        <v>0.55770699999999995</v>
      </c>
      <c r="AD1495">
        <v>9.3220300000000006E-2</v>
      </c>
      <c r="AE1495">
        <v>6.0701599999999996</v>
      </c>
      <c r="AF1495">
        <v>0.295964</v>
      </c>
      <c r="AH1495">
        <v>-1.36429</v>
      </c>
      <c r="AI1495">
        <v>24.7563</v>
      </c>
      <c r="AJ1495">
        <v>-22.397400000000001</v>
      </c>
      <c r="AK1495">
        <v>54.229100000000003</v>
      </c>
      <c r="AL1495">
        <v>-1.36429</v>
      </c>
      <c r="AM1495">
        <v>7.2</v>
      </c>
      <c r="AN1495">
        <v>-23.308448791503899</v>
      </c>
      <c r="AO1495">
        <v>2.9341268539428702</v>
      </c>
      <c r="AP1495">
        <v>-0.71687999999999996</v>
      </c>
    </row>
    <row r="1496" spans="1:42" x14ac:dyDescent="0.45">
      <c r="A1496" t="s">
        <v>1708</v>
      </c>
      <c r="B1496" t="s">
        <v>132</v>
      </c>
      <c r="C1496">
        <v>100</v>
      </c>
      <c r="D1496">
        <v>412</v>
      </c>
      <c r="E1496">
        <v>376</v>
      </c>
      <c r="F1496">
        <v>85</v>
      </c>
      <c r="G1496">
        <v>61</v>
      </c>
      <c r="H1496">
        <v>16</v>
      </c>
      <c r="I1496">
        <v>3</v>
      </c>
      <c r="J1496">
        <v>5</v>
      </c>
      <c r="K1496">
        <v>43</v>
      </c>
      <c r="L1496">
        <v>36</v>
      </c>
      <c r="M1496">
        <v>32</v>
      </c>
      <c r="N1496">
        <v>1</v>
      </c>
      <c r="O1496">
        <v>89</v>
      </c>
      <c r="P1496">
        <v>1</v>
      </c>
      <c r="Q1496">
        <v>3</v>
      </c>
      <c r="R1496">
        <v>0</v>
      </c>
      <c r="S1496">
        <v>7</v>
      </c>
      <c r="T1496">
        <v>4</v>
      </c>
      <c r="U1496">
        <v>1</v>
      </c>
      <c r="V1496">
        <v>0.22606399999999999</v>
      </c>
      <c r="W1496">
        <v>7.76699E-2</v>
      </c>
      <c r="X1496">
        <v>0.21601899999999999</v>
      </c>
      <c r="Y1496">
        <v>0.35955100000000001</v>
      </c>
      <c r="Z1496">
        <v>0.286408</v>
      </c>
      <c r="AA1496">
        <v>0.32446799999999998</v>
      </c>
      <c r="AB1496">
        <v>0.26949099999999998</v>
      </c>
      <c r="AC1496">
        <v>0.61087599999999997</v>
      </c>
      <c r="AD1496">
        <v>9.84043E-2</v>
      </c>
      <c r="AE1496">
        <v>4.9133800000000001</v>
      </c>
      <c r="AF1496">
        <v>0.28070200000000001</v>
      </c>
      <c r="AH1496">
        <v>-0.33865499999999998</v>
      </c>
      <c r="AI1496">
        <v>33.473500000000001</v>
      </c>
      <c r="AJ1496">
        <v>-16.726299999999998</v>
      </c>
      <c r="AK1496">
        <v>67.546599999999998</v>
      </c>
      <c r="AL1496">
        <v>-0.33865499999999998</v>
      </c>
      <c r="AM1496">
        <v>-0.3</v>
      </c>
      <c r="AN1496">
        <v>-16.359642982482899</v>
      </c>
      <c r="AO1496">
        <v>-4.8414462208747802</v>
      </c>
      <c r="AP1496">
        <v>-0.71873500000000001</v>
      </c>
    </row>
    <row r="1497" spans="1:42" x14ac:dyDescent="0.45">
      <c r="A1497" t="s">
        <v>1709</v>
      </c>
      <c r="C1497">
        <v>110</v>
      </c>
      <c r="D1497">
        <v>449</v>
      </c>
      <c r="E1497">
        <v>421</v>
      </c>
      <c r="F1497">
        <v>101</v>
      </c>
      <c r="G1497">
        <v>71</v>
      </c>
      <c r="H1497">
        <v>18</v>
      </c>
      <c r="I1497">
        <v>2</v>
      </c>
      <c r="J1497">
        <v>10</v>
      </c>
      <c r="K1497">
        <v>44</v>
      </c>
      <c r="L1497">
        <v>46</v>
      </c>
      <c r="M1497">
        <v>24</v>
      </c>
      <c r="N1497">
        <v>1</v>
      </c>
      <c r="O1497">
        <v>93</v>
      </c>
      <c r="P1497">
        <v>2</v>
      </c>
      <c r="Q1497">
        <v>2</v>
      </c>
      <c r="R1497">
        <v>0</v>
      </c>
      <c r="S1497">
        <v>10</v>
      </c>
      <c r="T1497">
        <v>2</v>
      </c>
      <c r="U1497">
        <v>1</v>
      </c>
      <c r="V1497">
        <v>0.23990500000000001</v>
      </c>
      <c r="W1497">
        <v>5.3452100000000002E-2</v>
      </c>
      <c r="X1497">
        <v>0.20712700000000001</v>
      </c>
      <c r="Y1497">
        <v>0.25806499999999999</v>
      </c>
      <c r="Z1497">
        <v>0.28285100000000002</v>
      </c>
      <c r="AA1497">
        <v>0.36342000000000002</v>
      </c>
      <c r="AB1497">
        <v>0.28054499999999999</v>
      </c>
      <c r="AC1497">
        <v>0.64627100000000004</v>
      </c>
      <c r="AD1497">
        <v>0.123515</v>
      </c>
      <c r="AE1497">
        <v>3.4338600000000001</v>
      </c>
      <c r="AF1497">
        <v>0.28437499999999999</v>
      </c>
      <c r="AH1497">
        <v>-0.76176999999999995</v>
      </c>
      <c r="AI1497">
        <v>40.601599999999998</v>
      </c>
      <c r="AJ1497">
        <v>-14.1065</v>
      </c>
      <c r="AK1497">
        <v>72.820499999999996</v>
      </c>
      <c r="AL1497">
        <v>-0.76176999999999995</v>
      </c>
      <c r="AM1497">
        <v>1.6</v>
      </c>
      <c r="AN1497">
        <v>-15.8801952600479</v>
      </c>
      <c r="AO1497">
        <v>-6.6488240957260096</v>
      </c>
      <c r="AP1497">
        <v>-0.72110099999999999</v>
      </c>
    </row>
    <row r="1498" spans="1:42" x14ac:dyDescent="0.45">
      <c r="A1498" t="s">
        <v>1710</v>
      </c>
      <c r="C1498">
        <v>76</v>
      </c>
      <c r="D1498">
        <v>278</v>
      </c>
      <c r="E1498">
        <v>245</v>
      </c>
      <c r="F1498">
        <v>54</v>
      </c>
      <c r="G1498">
        <v>44</v>
      </c>
      <c r="H1498">
        <v>8</v>
      </c>
      <c r="I1498">
        <v>2</v>
      </c>
      <c r="J1498">
        <v>0</v>
      </c>
      <c r="K1498">
        <v>33</v>
      </c>
      <c r="L1498">
        <v>21</v>
      </c>
      <c r="M1498">
        <v>27</v>
      </c>
      <c r="N1498">
        <v>0</v>
      </c>
      <c r="O1498">
        <v>65</v>
      </c>
      <c r="P1498">
        <v>3</v>
      </c>
      <c r="Q1498">
        <v>1</v>
      </c>
      <c r="R1498">
        <v>2</v>
      </c>
      <c r="S1498">
        <v>2</v>
      </c>
      <c r="T1498">
        <v>13</v>
      </c>
      <c r="U1498">
        <v>5</v>
      </c>
      <c r="V1498">
        <v>0.22040799999999999</v>
      </c>
      <c r="W1498">
        <v>9.7122299999999995E-2</v>
      </c>
      <c r="X1498">
        <v>0.23381299999999999</v>
      </c>
      <c r="Y1498">
        <v>0.415385</v>
      </c>
      <c r="Z1498">
        <v>0.30434800000000001</v>
      </c>
      <c r="AA1498">
        <v>0.26938800000000002</v>
      </c>
      <c r="AB1498">
        <v>0.26408300000000001</v>
      </c>
      <c r="AC1498">
        <v>0.57373600000000002</v>
      </c>
      <c r="AD1498">
        <v>4.8979599999999998E-2</v>
      </c>
      <c r="AE1498">
        <v>6.60649</v>
      </c>
      <c r="AF1498">
        <v>0.29834300000000002</v>
      </c>
      <c r="AH1498">
        <v>-8.0569299999999996E-2</v>
      </c>
      <c r="AI1498">
        <v>21.337700000000002</v>
      </c>
      <c r="AJ1498">
        <v>-12.535</v>
      </c>
      <c r="AK1498">
        <v>61.720199999999998</v>
      </c>
      <c r="AL1498">
        <v>-8.0569299999999996E-2</v>
      </c>
      <c r="AM1498">
        <v>-0.4</v>
      </c>
      <c r="AN1498">
        <v>-13.264146864414201</v>
      </c>
      <c r="AO1498">
        <v>-3.4643739759922001</v>
      </c>
      <c r="AP1498">
        <v>-0.72364700000000004</v>
      </c>
    </row>
    <row r="1499" spans="1:42" x14ac:dyDescent="0.45">
      <c r="A1499" t="s">
        <v>1711</v>
      </c>
      <c r="B1499" t="s">
        <v>58</v>
      </c>
      <c r="C1499">
        <v>103</v>
      </c>
      <c r="D1499">
        <v>412</v>
      </c>
      <c r="E1499">
        <v>383</v>
      </c>
      <c r="F1499">
        <v>81</v>
      </c>
      <c r="G1499">
        <v>52</v>
      </c>
      <c r="H1499">
        <v>19</v>
      </c>
      <c r="I1499">
        <v>2</v>
      </c>
      <c r="J1499">
        <v>8</v>
      </c>
      <c r="K1499">
        <v>40</v>
      </c>
      <c r="L1499">
        <v>43</v>
      </c>
      <c r="M1499">
        <v>22</v>
      </c>
      <c r="N1499">
        <v>0</v>
      </c>
      <c r="O1499">
        <v>138</v>
      </c>
      <c r="P1499">
        <v>3</v>
      </c>
      <c r="Q1499">
        <v>3</v>
      </c>
      <c r="R1499">
        <v>1</v>
      </c>
      <c r="S1499">
        <v>10</v>
      </c>
      <c r="T1499">
        <v>11</v>
      </c>
      <c r="U1499">
        <v>4</v>
      </c>
      <c r="V1499">
        <v>0.21148800000000001</v>
      </c>
      <c r="W1499">
        <v>5.3398099999999997E-2</v>
      </c>
      <c r="X1499">
        <v>0.334951</v>
      </c>
      <c r="Y1499">
        <v>0.15942000000000001</v>
      </c>
      <c r="Z1499">
        <v>0.25790800000000003</v>
      </c>
      <c r="AA1499">
        <v>0.334204</v>
      </c>
      <c r="AB1499">
        <v>0.25835000000000002</v>
      </c>
      <c r="AC1499">
        <v>0.59211100000000005</v>
      </c>
      <c r="AD1499">
        <v>0.122715</v>
      </c>
      <c r="AE1499">
        <v>5.6350800000000003</v>
      </c>
      <c r="AF1499">
        <v>0.30416700000000002</v>
      </c>
      <c r="AH1499">
        <v>-8.1606700000000004E-2</v>
      </c>
      <c r="AI1499">
        <v>29.661200000000001</v>
      </c>
      <c r="AJ1499">
        <v>-20.538599999999999</v>
      </c>
      <c r="AK1499">
        <v>61.510800000000003</v>
      </c>
      <c r="AL1499">
        <v>-8.1606700000000004E-2</v>
      </c>
      <c r="AM1499">
        <v>-3.7</v>
      </c>
      <c r="AN1499">
        <v>-19.0822665989398</v>
      </c>
      <c r="AO1499">
        <v>-2.18618464469909</v>
      </c>
      <c r="AP1499">
        <v>-0.72545300000000001</v>
      </c>
    </row>
    <row r="1500" spans="1:42" x14ac:dyDescent="0.45">
      <c r="A1500" t="s">
        <v>1712</v>
      </c>
      <c r="B1500" t="s">
        <v>32</v>
      </c>
      <c r="C1500">
        <v>72</v>
      </c>
      <c r="D1500">
        <v>289</v>
      </c>
      <c r="E1500">
        <v>268</v>
      </c>
      <c r="F1500">
        <v>50</v>
      </c>
      <c r="G1500">
        <v>33</v>
      </c>
      <c r="H1500">
        <v>11</v>
      </c>
      <c r="I1500">
        <v>1</v>
      </c>
      <c r="J1500">
        <v>5</v>
      </c>
      <c r="K1500">
        <v>29</v>
      </c>
      <c r="L1500">
        <v>26</v>
      </c>
      <c r="M1500">
        <v>15</v>
      </c>
      <c r="N1500">
        <v>0</v>
      </c>
      <c r="O1500">
        <v>94</v>
      </c>
      <c r="P1500">
        <v>4</v>
      </c>
      <c r="Q1500">
        <v>2</v>
      </c>
      <c r="R1500">
        <v>0</v>
      </c>
      <c r="S1500">
        <v>5</v>
      </c>
      <c r="T1500">
        <v>0</v>
      </c>
      <c r="U1500">
        <v>1</v>
      </c>
      <c r="V1500">
        <v>0.18656700000000001</v>
      </c>
      <c r="W1500">
        <v>5.1903100000000001E-2</v>
      </c>
      <c r="X1500">
        <v>0.32525999999999999</v>
      </c>
      <c r="Y1500">
        <v>0.15957399999999999</v>
      </c>
      <c r="Z1500">
        <v>0.23875399999999999</v>
      </c>
      <c r="AA1500">
        <v>0.291045</v>
      </c>
      <c r="AB1500">
        <v>0.23438400000000001</v>
      </c>
      <c r="AC1500">
        <v>0.52979900000000002</v>
      </c>
      <c r="AD1500">
        <v>0.104478</v>
      </c>
      <c r="AE1500">
        <v>3.3904899999999998</v>
      </c>
      <c r="AF1500">
        <v>0.263158</v>
      </c>
      <c r="AH1500">
        <v>-0.82274400000000003</v>
      </c>
      <c r="AI1500">
        <v>15.053900000000001</v>
      </c>
      <c r="AJ1500">
        <v>-20.159099999999999</v>
      </c>
      <c r="AK1500">
        <v>47.785299999999999</v>
      </c>
      <c r="AL1500">
        <v>-0.82274400000000003</v>
      </c>
      <c r="AM1500">
        <v>-3.5</v>
      </c>
      <c r="AN1500">
        <v>-18.903774380683899</v>
      </c>
      <c r="AO1500">
        <v>1.80937671661376</v>
      </c>
      <c r="AP1500">
        <v>-0.72580999999999996</v>
      </c>
    </row>
    <row r="1501" spans="1:42" x14ac:dyDescent="0.45">
      <c r="A1501" t="s">
        <v>1713</v>
      </c>
      <c r="B1501" t="s">
        <v>184</v>
      </c>
      <c r="C1501">
        <v>91</v>
      </c>
      <c r="D1501">
        <v>389</v>
      </c>
      <c r="E1501">
        <v>351</v>
      </c>
      <c r="F1501">
        <v>84</v>
      </c>
      <c r="G1501">
        <v>58</v>
      </c>
      <c r="H1501">
        <v>16</v>
      </c>
      <c r="I1501">
        <v>3</v>
      </c>
      <c r="J1501">
        <v>7</v>
      </c>
      <c r="K1501">
        <v>41</v>
      </c>
      <c r="L1501">
        <v>39</v>
      </c>
      <c r="M1501">
        <v>32</v>
      </c>
      <c r="N1501">
        <v>0</v>
      </c>
      <c r="O1501">
        <v>96</v>
      </c>
      <c r="P1501">
        <v>3</v>
      </c>
      <c r="Q1501">
        <v>3</v>
      </c>
      <c r="R1501">
        <v>0</v>
      </c>
      <c r="S1501">
        <v>8</v>
      </c>
      <c r="T1501">
        <v>22</v>
      </c>
      <c r="U1501">
        <v>4</v>
      </c>
      <c r="V1501">
        <v>0.239316</v>
      </c>
      <c r="W1501">
        <v>8.2262199999999994E-2</v>
      </c>
      <c r="X1501">
        <v>0.24678700000000001</v>
      </c>
      <c r="Y1501">
        <v>0.33333299999999999</v>
      </c>
      <c r="Z1501">
        <v>0.30591299999999999</v>
      </c>
      <c r="AA1501">
        <v>0.36182300000000001</v>
      </c>
      <c r="AB1501">
        <v>0.29375200000000001</v>
      </c>
      <c r="AC1501">
        <v>0.667736</v>
      </c>
      <c r="AD1501">
        <v>0.122507</v>
      </c>
      <c r="AE1501">
        <v>6.6646099999999997</v>
      </c>
      <c r="AF1501">
        <v>0.30677300000000002</v>
      </c>
      <c r="AH1501">
        <v>1.9951099999999999</v>
      </c>
      <c r="AI1501">
        <v>39.442599999999999</v>
      </c>
      <c r="AJ1501">
        <v>-7.9548100000000002</v>
      </c>
      <c r="AK1501">
        <v>67.110200000000006</v>
      </c>
      <c r="AL1501">
        <v>1.9951099999999999</v>
      </c>
      <c r="AM1501">
        <v>-2.4</v>
      </c>
      <c r="AN1501">
        <v>-13.854895710945099</v>
      </c>
      <c r="AO1501">
        <v>-6.6879191398620597</v>
      </c>
      <c r="AP1501">
        <v>-0.72688699999999995</v>
      </c>
    </row>
    <row r="1502" spans="1:42" x14ac:dyDescent="0.45">
      <c r="A1502" t="s">
        <v>1714</v>
      </c>
      <c r="C1502">
        <v>72</v>
      </c>
      <c r="D1502">
        <v>272</v>
      </c>
      <c r="E1502">
        <v>251</v>
      </c>
      <c r="F1502">
        <v>60</v>
      </c>
      <c r="G1502">
        <v>50</v>
      </c>
      <c r="H1502">
        <v>8</v>
      </c>
      <c r="I1502">
        <v>1</v>
      </c>
      <c r="J1502">
        <v>1</v>
      </c>
      <c r="K1502">
        <v>29</v>
      </c>
      <c r="L1502">
        <v>22</v>
      </c>
      <c r="M1502">
        <v>18</v>
      </c>
      <c r="N1502">
        <v>0</v>
      </c>
      <c r="O1502">
        <v>66</v>
      </c>
      <c r="P1502">
        <v>2</v>
      </c>
      <c r="Q1502">
        <v>1</v>
      </c>
      <c r="R1502">
        <v>0</v>
      </c>
      <c r="S1502">
        <v>3</v>
      </c>
      <c r="T1502">
        <v>4</v>
      </c>
      <c r="U1502">
        <v>2</v>
      </c>
      <c r="V1502">
        <v>0.23904400000000001</v>
      </c>
      <c r="W1502">
        <v>6.6176499999999999E-2</v>
      </c>
      <c r="X1502">
        <v>0.242647</v>
      </c>
      <c r="Y1502">
        <v>0.272727</v>
      </c>
      <c r="Z1502">
        <v>0.29411799999999999</v>
      </c>
      <c r="AA1502">
        <v>0.29083700000000001</v>
      </c>
      <c r="AB1502">
        <v>0.26333899999999999</v>
      </c>
      <c r="AC1502">
        <v>0.58495399999999997</v>
      </c>
      <c r="AD1502">
        <v>5.17928E-2</v>
      </c>
      <c r="AE1502">
        <v>4.3801100000000002</v>
      </c>
      <c r="AF1502">
        <v>0.31891900000000001</v>
      </c>
      <c r="AH1502">
        <v>-0.58351500000000001</v>
      </c>
      <c r="AI1502">
        <v>20.709099999999999</v>
      </c>
      <c r="AJ1502">
        <v>-12.432499999999999</v>
      </c>
      <c r="AK1502">
        <v>60.259500000000003</v>
      </c>
      <c r="AL1502">
        <v>-0.58351500000000001</v>
      </c>
      <c r="AM1502">
        <v>0.4</v>
      </c>
      <c r="AN1502">
        <v>-13.9747443795204</v>
      </c>
      <c r="AO1502">
        <v>-2.5982364118099199</v>
      </c>
      <c r="AP1502">
        <v>-0.72852099999999997</v>
      </c>
    </row>
    <row r="1503" spans="1:42" x14ac:dyDescent="0.45">
      <c r="A1503" t="s">
        <v>1715</v>
      </c>
      <c r="C1503">
        <v>71</v>
      </c>
      <c r="D1503">
        <v>288</v>
      </c>
      <c r="E1503">
        <v>270</v>
      </c>
      <c r="F1503">
        <v>61</v>
      </c>
      <c r="G1503">
        <v>44</v>
      </c>
      <c r="H1503">
        <v>11</v>
      </c>
      <c r="I1503">
        <v>1</v>
      </c>
      <c r="J1503">
        <v>5</v>
      </c>
      <c r="K1503">
        <v>31</v>
      </c>
      <c r="L1503">
        <v>29</v>
      </c>
      <c r="M1503">
        <v>13</v>
      </c>
      <c r="N1503">
        <v>0</v>
      </c>
      <c r="O1503">
        <v>74</v>
      </c>
      <c r="P1503">
        <v>3</v>
      </c>
      <c r="Q1503">
        <v>2</v>
      </c>
      <c r="R1503">
        <v>0</v>
      </c>
      <c r="S1503">
        <v>6</v>
      </c>
      <c r="T1503">
        <v>4</v>
      </c>
      <c r="U1503">
        <v>1</v>
      </c>
      <c r="V1503">
        <v>0.22592599999999999</v>
      </c>
      <c r="W1503">
        <v>4.5138900000000003E-2</v>
      </c>
      <c r="X1503">
        <v>0.25694400000000001</v>
      </c>
      <c r="Y1503">
        <v>0.175676</v>
      </c>
      <c r="Z1503">
        <v>0.26736100000000002</v>
      </c>
      <c r="AA1503">
        <v>0.32962999999999998</v>
      </c>
      <c r="AB1503">
        <v>0.26155200000000001</v>
      </c>
      <c r="AC1503">
        <v>0.59699100000000005</v>
      </c>
      <c r="AD1503">
        <v>0.103704</v>
      </c>
      <c r="AE1503">
        <v>4.7914300000000001</v>
      </c>
      <c r="AF1503">
        <v>0.290155</v>
      </c>
      <c r="AH1503">
        <v>-8.4385399999999999E-2</v>
      </c>
      <c r="AI1503">
        <v>21.5001</v>
      </c>
      <c r="AJ1503">
        <v>-13.591100000000001</v>
      </c>
      <c r="AK1503">
        <v>64.224599999999995</v>
      </c>
      <c r="AL1503">
        <v>-8.4385399999999999E-2</v>
      </c>
      <c r="AM1503">
        <v>-1.1000000000000001</v>
      </c>
      <c r="AN1503">
        <v>-12.848626665771</v>
      </c>
      <c r="AO1503">
        <v>-4.27460324764251</v>
      </c>
      <c r="AP1503">
        <v>-0.72903200000000001</v>
      </c>
    </row>
    <row r="1504" spans="1:42" x14ac:dyDescent="0.45">
      <c r="A1504" t="s">
        <v>1716</v>
      </c>
      <c r="C1504">
        <v>93</v>
      </c>
      <c r="D1504">
        <v>359</v>
      </c>
      <c r="E1504">
        <v>326</v>
      </c>
      <c r="F1504">
        <v>61</v>
      </c>
      <c r="G1504">
        <v>37</v>
      </c>
      <c r="H1504">
        <v>14</v>
      </c>
      <c r="I1504">
        <v>2</v>
      </c>
      <c r="J1504">
        <v>8</v>
      </c>
      <c r="K1504">
        <v>38</v>
      </c>
      <c r="L1504">
        <v>40</v>
      </c>
      <c r="M1504">
        <v>24</v>
      </c>
      <c r="N1504">
        <v>0</v>
      </c>
      <c r="O1504">
        <v>124</v>
      </c>
      <c r="P1504">
        <v>6</v>
      </c>
      <c r="Q1504">
        <v>2</v>
      </c>
      <c r="R1504">
        <v>1</v>
      </c>
      <c r="S1504">
        <v>3</v>
      </c>
      <c r="T1504">
        <v>10</v>
      </c>
      <c r="U1504">
        <v>3</v>
      </c>
      <c r="V1504">
        <v>0.18711700000000001</v>
      </c>
      <c r="W1504">
        <v>6.6852400000000006E-2</v>
      </c>
      <c r="X1504">
        <v>0.34540399999999999</v>
      </c>
      <c r="Y1504">
        <v>0.193548</v>
      </c>
      <c r="Z1504">
        <v>0.25419000000000003</v>
      </c>
      <c r="AA1504">
        <v>0.31595099999999998</v>
      </c>
      <c r="AB1504">
        <v>0.25222</v>
      </c>
      <c r="AC1504">
        <v>0.57014100000000001</v>
      </c>
      <c r="AD1504">
        <v>0.128834</v>
      </c>
      <c r="AE1504">
        <v>6.1398999999999999</v>
      </c>
      <c r="AF1504">
        <v>0.27040799999999998</v>
      </c>
      <c r="AH1504">
        <v>0.21752299999999999</v>
      </c>
      <c r="AI1504">
        <v>24.017900000000001</v>
      </c>
      <c r="AJ1504">
        <v>-19.7241</v>
      </c>
      <c r="AK1504">
        <v>56.5961</v>
      </c>
      <c r="AL1504">
        <v>0.21752299999999999</v>
      </c>
      <c r="AM1504">
        <v>3.5</v>
      </c>
      <c r="AN1504">
        <v>-19.086213111877399</v>
      </c>
      <c r="AO1504">
        <v>-0.457231044769287</v>
      </c>
      <c r="AP1504">
        <v>-0.72915399999999997</v>
      </c>
    </row>
    <row r="1505" spans="1:42" x14ac:dyDescent="0.45">
      <c r="A1505" t="s">
        <v>1717</v>
      </c>
      <c r="B1505" t="s">
        <v>104</v>
      </c>
      <c r="C1505">
        <v>65</v>
      </c>
      <c r="D1505">
        <v>246</v>
      </c>
      <c r="E1505">
        <v>225</v>
      </c>
      <c r="F1505">
        <v>44</v>
      </c>
      <c r="G1505">
        <v>26</v>
      </c>
      <c r="H1505">
        <v>13</v>
      </c>
      <c r="I1505">
        <v>1</v>
      </c>
      <c r="J1505">
        <v>4</v>
      </c>
      <c r="K1505">
        <v>19</v>
      </c>
      <c r="L1505">
        <v>24</v>
      </c>
      <c r="M1505">
        <v>17</v>
      </c>
      <c r="N1505">
        <v>0</v>
      </c>
      <c r="O1505">
        <v>104</v>
      </c>
      <c r="P1505">
        <v>3</v>
      </c>
      <c r="Q1505">
        <v>1</v>
      </c>
      <c r="R1505">
        <v>0</v>
      </c>
      <c r="S1505">
        <v>8</v>
      </c>
      <c r="T1505">
        <v>0</v>
      </c>
      <c r="U1505">
        <v>1</v>
      </c>
      <c r="V1505">
        <v>0.19555600000000001</v>
      </c>
      <c r="W1505">
        <v>6.9105700000000006E-2</v>
      </c>
      <c r="X1505">
        <v>0.42276399999999997</v>
      </c>
      <c r="Y1505">
        <v>0.163462</v>
      </c>
      <c r="Z1505">
        <v>0.26016299999999998</v>
      </c>
      <c r="AA1505">
        <v>0.315556</v>
      </c>
      <c r="AB1505">
        <v>0.25491200000000003</v>
      </c>
      <c r="AC1505">
        <v>0.57571799999999995</v>
      </c>
      <c r="AD1505">
        <v>0.12</v>
      </c>
      <c r="AE1505">
        <v>2.8143699999999998</v>
      </c>
      <c r="AF1505">
        <v>0.33898299999999998</v>
      </c>
      <c r="AH1505">
        <v>-0.77651400000000004</v>
      </c>
      <c r="AI1505">
        <v>17.008099999999999</v>
      </c>
      <c r="AJ1505">
        <v>-12.9656</v>
      </c>
      <c r="AK1505">
        <v>55.572600000000001</v>
      </c>
      <c r="AL1505">
        <v>-0.77651400000000004</v>
      </c>
      <c r="AM1505">
        <v>-5.9</v>
      </c>
      <c r="AN1505">
        <v>-14.316069304942999</v>
      </c>
      <c r="AO1505">
        <v>-1.38059997558593</v>
      </c>
      <c r="AP1505">
        <v>-0.72946999999999995</v>
      </c>
    </row>
    <row r="1506" spans="1:42" x14ac:dyDescent="0.45">
      <c r="A1506" t="s">
        <v>1718</v>
      </c>
      <c r="C1506">
        <v>51</v>
      </c>
      <c r="D1506">
        <v>188</v>
      </c>
      <c r="E1506">
        <v>165</v>
      </c>
      <c r="F1506">
        <v>31</v>
      </c>
      <c r="G1506">
        <v>20</v>
      </c>
      <c r="H1506">
        <v>5</v>
      </c>
      <c r="I1506">
        <v>0</v>
      </c>
      <c r="J1506">
        <v>6</v>
      </c>
      <c r="K1506">
        <v>20</v>
      </c>
      <c r="L1506">
        <v>20</v>
      </c>
      <c r="M1506">
        <v>20</v>
      </c>
      <c r="N1506">
        <v>0</v>
      </c>
      <c r="O1506">
        <v>71</v>
      </c>
      <c r="P1506">
        <v>3</v>
      </c>
      <c r="Q1506">
        <v>0</v>
      </c>
      <c r="R1506">
        <v>0</v>
      </c>
      <c r="S1506">
        <v>3</v>
      </c>
      <c r="T1506">
        <v>1</v>
      </c>
      <c r="U1506">
        <v>1</v>
      </c>
      <c r="V1506">
        <v>0.18787899999999999</v>
      </c>
      <c r="W1506">
        <v>0.10638300000000001</v>
      </c>
      <c r="X1506">
        <v>0.37766</v>
      </c>
      <c r="Y1506">
        <v>0.28169</v>
      </c>
      <c r="Z1506">
        <v>0.28723399999999999</v>
      </c>
      <c r="AA1506">
        <v>0.32727299999999998</v>
      </c>
      <c r="AB1506">
        <v>0.27654400000000001</v>
      </c>
      <c r="AC1506">
        <v>0.61450700000000003</v>
      </c>
      <c r="AD1506">
        <v>0.13939399999999999</v>
      </c>
      <c r="AE1506">
        <v>2.4312399999999998</v>
      </c>
      <c r="AF1506">
        <v>0.28409099999999998</v>
      </c>
      <c r="AH1506">
        <v>-0.55339799999999995</v>
      </c>
      <c r="AI1506">
        <v>16.375399999999999</v>
      </c>
      <c r="AJ1506">
        <v>-6.5312999999999999</v>
      </c>
      <c r="AK1506">
        <v>70.308300000000003</v>
      </c>
      <c r="AL1506">
        <v>-0.55339799999999995</v>
      </c>
      <c r="AM1506">
        <v>-4.4000000000000004</v>
      </c>
      <c r="AN1506">
        <v>-7.2418372631072998</v>
      </c>
      <c r="AO1506">
        <v>-6.4723105430603001</v>
      </c>
      <c r="AP1506">
        <v>-0.73081200000000002</v>
      </c>
    </row>
    <row r="1507" spans="1:42" x14ac:dyDescent="0.45">
      <c r="A1507" t="s">
        <v>1719</v>
      </c>
      <c r="B1507" t="s">
        <v>184</v>
      </c>
      <c r="C1507">
        <v>121</v>
      </c>
      <c r="D1507">
        <v>545</v>
      </c>
      <c r="E1507">
        <v>513</v>
      </c>
      <c r="F1507">
        <v>126</v>
      </c>
      <c r="G1507">
        <v>79</v>
      </c>
      <c r="H1507">
        <v>27</v>
      </c>
      <c r="I1507">
        <v>3</v>
      </c>
      <c r="J1507">
        <v>17</v>
      </c>
      <c r="K1507">
        <v>60</v>
      </c>
      <c r="L1507">
        <v>70</v>
      </c>
      <c r="M1507">
        <v>25</v>
      </c>
      <c r="N1507">
        <v>2</v>
      </c>
      <c r="O1507">
        <v>146</v>
      </c>
      <c r="P1507">
        <v>3</v>
      </c>
      <c r="Q1507">
        <v>4</v>
      </c>
      <c r="R1507">
        <v>0</v>
      </c>
      <c r="S1507">
        <v>11</v>
      </c>
      <c r="T1507">
        <v>1</v>
      </c>
      <c r="U1507">
        <v>1</v>
      </c>
      <c r="V1507">
        <v>0.245614</v>
      </c>
      <c r="W1507">
        <v>4.5871599999999998E-2</v>
      </c>
      <c r="X1507">
        <v>0.26789000000000002</v>
      </c>
      <c r="Y1507">
        <v>0.171233</v>
      </c>
      <c r="Z1507">
        <v>0.28256900000000001</v>
      </c>
      <c r="AA1507">
        <v>0.40935700000000003</v>
      </c>
      <c r="AB1507">
        <v>0.29514200000000002</v>
      </c>
      <c r="AC1507">
        <v>0.69192600000000004</v>
      </c>
      <c r="AD1507">
        <v>0.163743</v>
      </c>
      <c r="AE1507">
        <v>3.3541799999999999</v>
      </c>
      <c r="AF1507">
        <v>0.30791000000000002</v>
      </c>
      <c r="AH1507">
        <v>-1.03112</v>
      </c>
      <c r="AI1507">
        <v>55.889299999999999</v>
      </c>
      <c r="AJ1507">
        <v>-10.5158</v>
      </c>
      <c r="AK1507">
        <v>68.041899999999998</v>
      </c>
      <c r="AL1507">
        <v>-1.03112</v>
      </c>
      <c r="AM1507">
        <v>2.7</v>
      </c>
      <c r="AN1507">
        <v>-22.6083388328552</v>
      </c>
      <c r="AO1507">
        <v>-3.3074953556060702</v>
      </c>
      <c r="AP1507">
        <v>-0.73267499999999997</v>
      </c>
    </row>
    <row r="1508" spans="1:42" x14ac:dyDescent="0.45">
      <c r="A1508" t="s">
        <v>1720</v>
      </c>
      <c r="B1508" t="s">
        <v>104</v>
      </c>
      <c r="C1508">
        <v>106</v>
      </c>
      <c r="D1508">
        <v>437</v>
      </c>
      <c r="E1508">
        <v>405</v>
      </c>
      <c r="F1508">
        <v>99</v>
      </c>
      <c r="G1508">
        <v>70</v>
      </c>
      <c r="H1508">
        <v>18</v>
      </c>
      <c r="I1508">
        <v>2</v>
      </c>
      <c r="J1508">
        <v>9</v>
      </c>
      <c r="K1508">
        <v>51</v>
      </c>
      <c r="L1508">
        <v>44</v>
      </c>
      <c r="M1508">
        <v>26</v>
      </c>
      <c r="N1508">
        <v>1</v>
      </c>
      <c r="O1508">
        <v>138</v>
      </c>
      <c r="P1508">
        <v>3</v>
      </c>
      <c r="Q1508">
        <v>3</v>
      </c>
      <c r="R1508">
        <v>0</v>
      </c>
      <c r="S1508">
        <v>11</v>
      </c>
      <c r="T1508">
        <v>9</v>
      </c>
      <c r="U1508">
        <v>4</v>
      </c>
      <c r="V1508">
        <v>0.24444399999999999</v>
      </c>
      <c r="W1508">
        <v>5.9496599999999997E-2</v>
      </c>
      <c r="X1508">
        <v>0.31578899999999999</v>
      </c>
      <c r="Y1508">
        <v>0.18840599999999999</v>
      </c>
      <c r="Z1508">
        <v>0.292906</v>
      </c>
      <c r="AA1508">
        <v>0.36543199999999998</v>
      </c>
      <c r="AB1508">
        <v>0.28650300000000001</v>
      </c>
      <c r="AC1508">
        <v>0.65833799999999998</v>
      </c>
      <c r="AD1508">
        <v>0.120988</v>
      </c>
      <c r="AE1508">
        <v>5.0422399999999996</v>
      </c>
      <c r="AF1508">
        <v>0.34482800000000002</v>
      </c>
      <c r="AH1508">
        <v>-0.64341400000000004</v>
      </c>
      <c r="AI1508">
        <v>41.678800000000003</v>
      </c>
      <c r="AJ1508">
        <v>-11.5671</v>
      </c>
      <c r="AK1508">
        <v>76.750600000000006</v>
      </c>
      <c r="AL1508">
        <v>-0.64341400000000004</v>
      </c>
      <c r="AM1508">
        <v>-4.2</v>
      </c>
      <c r="AN1508">
        <v>-13.2301032543182</v>
      </c>
      <c r="AO1508">
        <v>-9.0170192718505806</v>
      </c>
      <c r="AP1508">
        <v>-0.73375999999999997</v>
      </c>
    </row>
    <row r="1509" spans="1:42" x14ac:dyDescent="0.45">
      <c r="A1509" t="s">
        <v>1721</v>
      </c>
      <c r="C1509">
        <v>104</v>
      </c>
      <c r="D1509">
        <v>397</v>
      </c>
      <c r="E1509">
        <v>358</v>
      </c>
      <c r="F1509">
        <v>86</v>
      </c>
      <c r="G1509">
        <v>60</v>
      </c>
      <c r="H1509">
        <v>15</v>
      </c>
      <c r="I1509">
        <v>0</v>
      </c>
      <c r="J1509">
        <v>11</v>
      </c>
      <c r="K1509">
        <v>34</v>
      </c>
      <c r="L1509">
        <v>51</v>
      </c>
      <c r="M1509">
        <v>32</v>
      </c>
      <c r="N1509">
        <v>2</v>
      </c>
      <c r="O1509">
        <v>98</v>
      </c>
      <c r="P1509">
        <v>2</v>
      </c>
      <c r="Q1509">
        <v>5</v>
      </c>
      <c r="R1509">
        <v>0</v>
      </c>
      <c r="S1509">
        <v>8</v>
      </c>
      <c r="T1509">
        <v>0</v>
      </c>
      <c r="U1509">
        <v>1</v>
      </c>
      <c r="V1509">
        <v>0.24022299999999999</v>
      </c>
      <c r="W1509">
        <v>8.0604499999999996E-2</v>
      </c>
      <c r="X1509">
        <v>0.24685099999999999</v>
      </c>
      <c r="Y1509">
        <v>0.32653100000000002</v>
      </c>
      <c r="Z1509">
        <v>0.30226700000000001</v>
      </c>
      <c r="AA1509">
        <v>0.37430200000000002</v>
      </c>
      <c r="AB1509">
        <v>0.29362700000000003</v>
      </c>
      <c r="AC1509">
        <v>0.67656899999999998</v>
      </c>
      <c r="AD1509">
        <v>0.134078</v>
      </c>
      <c r="AE1509">
        <v>1.0908100000000001</v>
      </c>
      <c r="AF1509">
        <v>0.29527599999999998</v>
      </c>
      <c r="AH1509">
        <v>-1.1309499999999999</v>
      </c>
      <c r="AI1509">
        <v>40.212699999999998</v>
      </c>
      <c r="AJ1509">
        <v>-8.1594899999999999</v>
      </c>
      <c r="AK1509">
        <v>80.564499999999995</v>
      </c>
      <c r="AL1509">
        <v>-1.1309499999999999</v>
      </c>
      <c r="AM1509">
        <v>0</v>
      </c>
      <c r="AN1509">
        <v>-10.6897968053817</v>
      </c>
      <c r="AO1509">
        <v>-10.2109050750732</v>
      </c>
      <c r="AP1509">
        <v>-0.73539500000000002</v>
      </c>
    </row>
    <row r="1510" spans="1:42" x14ac:dyDescent="0.45">
      <c r="A1510" t="s">
        <v>1722</v>
      </c>
      <c r="C1510">
        <v>67</v>
      </c>
      <c r="D1510">
        <v>165</v>
      </c>
      <c r="E1510">
        <v>153</v>
      </c>
      <c r="F1510">
        <v>34</v>
      </c>
      <c r="G1510">
        <v>24</v>
      </c>
      <c r="H1510">
        <v>7</v>
      </c>
      <c r="I1510">
        <v>1</v>
      </c>
      <c r="J1510">
        <v>2</v>
      </c>
      <c r="K1510">
        <v>14</v>
      </c>
      <c r="L1510">
        <v>15</v>
      </c>
      <c r="M1510">
        <v>8</v>
      </c>
      <c r="N1510">
        <v>0</v>
      </c>
      <c r="O1510">
        <v>53</v>
      </c>
      <c r="P1510">
        <v>1</v>
      </c>
      <c r="Q1510">
        <v>1</v>
      </c>
      <c r="R1510">
        <v>2</v>
      </c>
      <c r="S1510">
        <v>3</v>
      </c>
      <c r="T1510">
        <v>3</v>
      </c>
      <c r="U1510">
        <v>1</v>
      </c>
      <c r="V1510">
        <v>0.222222</v>
      </c>
      <c r="W1510">
        <v>4.8484800000000002E-2</v>
      </c>
      <c r="X1510">
        <v>0.321212</v>
      </c>
      <c r="Y1510">
        <v>0.15094299999999999</v>
      </c>
      <c r="Z1510">
        <v>0.26380399999999998</v>
      </c>
      <c r="AA1510">
        <v>0.32026100000000002</v>
      </c>
      <c r="AB1510">
        <v>0.25618099999999999</v>
      </c>
      <c r="AC1510">
        <v>0.58406499999999995</v>
      </c>
      <c r="AD1510">
        <v>9.8039200000000007E-2</v>
      </c>
      <c r="AE1510">
        <v>4.9905400000000002</v>
      </c>
      <c r="AF1510">
        <v>0.32323200000000002</v>
      </c>
      <c r="AH1510">
        <v>-7.6347100000000001E-2</v>
      </c>
      <c r="AI1510">
        <v>11.5817</v>
      </c>
      <c r="AJ1510">
        <v>-8.5226199999999999</v>
      </c>
      <c r="AK1510">
        <v>55.460999999999999</v>
      </c>
      <c r="AL1510">
        <v>-7.6347100000000001E-2</v>
      </c>
      <c r="AM1510">
        <v>-0.8</v>
      </c>
      <c r="AN1510">
        <v>-9.1805598735809308</v>
      </c>
      <c r="AO1510">
        <v>-3.8313050866127001</v>
      </c>
      <c r="AP1510">
        <v>-0.73693799999999998</v>
      </c>
    </row>
    <row r="1511" spans="1:42" x14ac:dyDescent="0.45">
      <c r="A1511" t="s">
        <v>1723</v>
      </c>
      <c r="C1511">
        <v>47</v>
      </c>
      <c r="D1511">
        <v>169</v>
      </c>
      <c r="E1511">
        <v>157</v>
      </c>
      <c r="F1511">
        <v>26</v>
      </c>
      <c r="G1511">
        <v>17</v>
      </c>
      <c r="H1511">
        <v>5</v>
      </c>
      <c r="I1511">
        <v>0</v>
      </c>
      <c r="J1511">
        <v>4</v>
      </c>
      <c r="K1511">
        <v>12</v>
      </c>
      <c r="L1511">
        <v>16</v>
      </c>
      <c r="M1511">
        <v>10</v>
      </c>
      <c r="N1511">
        <v>0</v>
      </c>
      <c r="O1511">
        <v>69</v>
      </c>
      <c r="P1511">
        <v>1</v>
      </c>
      <c r="Q1511">
        <v>1</v>
      </c>
      <c r="R1511">
        <v>0</v>
      </c>
      <c r="S1511">
        <v>2</v>
      </c>
      <c r="T1511">
        <v>0</v>
      </c>
      <c r="U1511">
        <v>1</v>
      </c>
      <c r="V1511">
        <v>0.165605</v>
      </c>
      <c r="W1511">
        <v>5.9171599999999998E-2</v>
      </c>
      <c r="X1511">
        <v>0.40828399999999998</v>
      </c>
      <c r="Y1511">
        <v>0.144928</v>
      </c>
      <c r="Z1511">
        <v>0.21893499999999999</v>
      </c>
      <c r="AA1511">
        <v>0.27388499999999999</v>
      </c>
      <c r="AB1511">
        <v>0.21848100000000001</v>
      </c>
      <c r="AC1511">
        <v>0.49281999999999998</v>
      </c>
      <c r="AD1511">
        <v>0.10828</v>
      </c>
      <c r="AE1511">
        <v>1.6248199999999999</v>
      </c>
      <c r="AF1511">
        <v>0.258824</v>
      </c>
      <c r="AH1511">
        <v>-0.63782099999999997</v>
      </c>
      <c r="AI1511">
        <v>6.5711000000000004</v>
      </c>
      <c r="AJ1511">
        <v>-14.0206</v>
      </c>
      <c r="AK1511">
        <v>30.187799999999999</v>
      </c>
      <c r="AL1511">
        <v>-0.63782099999999997</v>
      </c>
      <c r="AM1511">
        <v>-1</v>
      </c>
      <c r="AN1511">
        <v>-15.2540829777717</v>
      </c>
      <c r="AO1511">
        <v>2.1047914028167698</v>
      </c>
      <c r="AP1511">
        <v>-0.73705299999999996</v>
      </c>
    </row>
    <row r="1512" spans="1:42" x14ac:dyDescent="0.45">
      <c r="A1512" t="s">
        <v>1724</v>
      </c>
      <c r="B1512" t="s">
        <v>215</v>
      </c>
      <c r="C1512">
        <v>92</v>
      </c>
      <c r="D1512">
        <v>347</v>
      </c>
      <c r="E1512">
        <v>323</v>
      </c>
      <c r="F1512">
        <v>70</v>
      </c>
      <c r="G1512">
        <v>47</v>
      </c>
      <c r="H1512">
        <v>14</v>
      </c>
      <c r="I1512">
        <v>2</v>
      </c>
      <c r="J1512">
        <v>7</v>
      </c>
      <c r="K1512">
        <v>37</v>
      </c>
      <c r="L1512">
        <v>37</v>
      </c>
      <c r="M1512">
        <v>16</v>
      </c>
      <c r="N1512">
        <v>1</v>
      </c>
      <c r="O1512">
        <v>109</v>
      </c>
      <c r="P1512">
        <v>4</v>
      </c>
      <c r="Q1512">
        <v>2</v>
      </c>
      <c r="R1512">
        <v>2</v>
      </c>
      <c r="S1512">
        <v>8</v>
      </c>
      <c r="T1512">
        <v>7</v>
      </c>
      <c r="U1512">
        <v>3</v>
      </c>
      <c r="V1512">
        <v>0.21671799999999999</v>
      </c>
      <c r="W1512">
        <v>4.6109499999999998E-2</v>
      </c>
      <c r="X1512">
        <v>0.31412099999999998</v>
      </c>
      <c r="Y1512">
        <v>0.146789</v>
      </c>
      <c r="Z1512">
        <v>0.26086999999999999</v>
      </c>
      <c r="AA1512">
        <v>0.33746100000000001</v>
      </c>
      <c r="AB1512">
        <v>0.25988600000000001</v>
      </c>
      <c r="AC1512">
        <v>0.59833099999999995</v>
      </c>
      <c r="AD1512">
        <v>0.120743</v>
      </c>
      <c r="AE1512">
        <v>5.5302199999999999</v>
      </c>
      <c r="AF1512">
        <v>0.30143500000000001</v>
      </c>
      <c r="AH1512">
        <v>-0.37477199999999999</v>
      </c>
      <c r="AI1512">
        <v>25.424399999999999</v>
      </c>
      <c r="AJ1512">
        <v>-16.855499999999999</v>
      </c>
      <c r="AK1512">
        <v>59.260399999999997</v>
      </c>
      <c r="AL1512">
        <v>-0.37477199999999999</v>
      </c>
      <c r="AM1512">
        <v>-5.7</v>
      </c>
      <c r="AN1512">
        <v>-17.3134205043315</v>
      </c>
      <c r="AO1512">
        <v>-1.87504386901855</v>
      </c>
      <c r="AP1512">
        <v>-0.73818700000000004</v>
      </c>
    </row>
    <row r="1513" spans="1:42" x14ac:dyDescent="0.45">
      <c r="A1513" t="s">
        <v>1725</v>
      </c>
      <c r="C1513">
        <v>63</v>
      </c>
      <c r="D1513">
        <v>228</v>
      </c>
      <c r="E1513">
        <v>219</v>
      </c>
      <c r="F1513">
        <v>45</v>
      </c>
      <c r="G1513">
        <v>35</v>
      </c>
      <c r="H1513">
        <v>8</v>
      </c>
      <c r="I1513">
        <v>0</v>
      </c>
      <c r="J1513">
        <v>2</v>
      </c>
      <c r="K1513">
        <v>14</v>
      </c>
      <c r="L1513">
        <v>17</v>
      </c>
      <c r="M1513">
        <v>7</v>
      </c>
      <c r="N1513">
        <v>0</v>
      </c>
      <c r="O1513">
        <v>66</v>
      </c>
      <c r="P1513">
        <v>2</v>
      </c>
      <c r="Q1513">
        <v>0</v>
      </c>
      <c r="R1513">
        <v>0</v>
      </c>
      <c r="S1513">
        <v>9</v>
      </c>
      <c r="T1513">
        <v>0</v>
      </c>
      <c r="U1513">
        <v>1</v>
      </c>
      <c r="V1513">
        <v>0.20547899999999999</v>
      </c>
      <c r="W1513">
        <v>3.0701800000000001E-2</v>
      </c>
      <c r="X1513">
        <v>0.28947400000000001</v>
      </c>
      <c r="Y1513">
        <v>0.106061</v>
      </c>
      <c r="Z1513">
        <v>0.236842</v>
      </c>
      <c r="AA1513">
        <v>0.26940599999999998</v>
      </c>
      <c r="AB1513">
        <v>0.22443199999999999</v>
      </c>
      <c r="AC1513">
        <v>0.50624800000000003</v>
      </c>
      <c r="AD1513">
        <v>6.3926899999999995E-2</v>
      </c>
      <c r="AE1513">
        <v>1.42608</v>
      </c>
      <c r="AF1513">
        <v>0.28476800000000002</v>
      </c>
      <c r="AH1513">
        <v>-0.761104</v>
      </c>
      <c r="AI1513">
        <v>9.9918600000000009</v>
      </c>
      <c r="AJ1513">
        <v>-17.788599999999999</v>
      </c>
      <c r="AK1513">
        <v>40.146299999999997</v>
      </c>
      <c r="AL1513">
        <v>-0.761104</v>
      </c>
      <c r="AM1513">
        <v>-1.7</v>
      </c>
      <c r="AN1513">
        <v>-17.667225718498202</v>
      </c>
      <c r="AO1513">
        <v>2.4887125492095898</v>
      </c>
      <c r="AP1513">
        <v>-0.738954</v>
      </c>
    </row>
    <row r="1514" spans="1:42" x14ac:dyDescent="0.45">
      <c r="A1514" t="s">
        <v>1726</v>
      </c>
      <c r="B1514" t="s">
        <v>63</v>
      </c>
      <c r="C1514">
        <v>70</v>
      </c>
      <c r="D1514">
        <v>253</v>
      </c>
      <c r="E1514">
        <v>230</v>
      </c>
      <c r="F1514">
        <v>46</v>
      </c>
      <c r="G1514">
        <v>30</v>
      </c>
      <c r="H1514">
        <v>10</v>
      </c>
      <c r="I1514">
        <v>2</v>
      </c>
      <c r="J1514">
        <v>4</v>
      </c>
      <c r="K1514">
        <v>28</v>
      </c>
      <c r="L1514">
        <v>25</v>
      </c>
      <c r="M1514">
        <v>12</v>
      </c>
      <c r="N1514">
        <v>0</v>
      </c>
      <c r="O1514">
        <v>87</v>
      </c>
      <c r="P1514">
        <v>4</v>
      </c>
      <c r="Q1514">
        <v>1</v>
      </c>
      <c r="R1514">
        <v>6</v>
      </c>
      <c r="S1514">
        <v>4</v>
      </c>
      <c r="T1514">
        <v>5</v>
      </c>
      <c r="U1514">
        <v>5</v>
      </c>
      <c r="V1514">
        <v>0.2</v>
      </c>
      <c r="W1514">
        <v>4.7430800000000002E-2</v>
      </c>
      <c r="X1514">
        <v>0.34387400000000001</v>
      </c>
      <c r="Y1514">
        <v>0.137931</v>
      </c>
      <c r="Z1514">
        <v>0.25101200000000001</v>
      </c>
      <c r="AA1514">
        <v>0.31304300000000002</v>
      </c>
      <c r="AB1514">
        <v>0.24826999999999999</v>
      </c>
      <c r="AC1514">
        <v>0.564056</v>
      </c>
      <c r="AD1514">
        <v>0.113043</v>
      </c>
      <c r="AE1514">
        <v>6.0640599999999996</v>
      </c>
      <c r="AF1514">
        <v>0.3</v>
      </c>
      <c r="AH1514">
        <v>-1.4648300000000001</v>
      </c>
      <c r="AI1514">
        <v>16.096299999999999</v>
      </c>
      <c r="AJ1514">
        <v>-14.7302</v>
      </c>
      <c r="AK1514">
        <v>55.235900000000001</v>
      </c>
      <c r="AL1514">
        <v>-1.4648300000000001</v>
      </c>
      <c r="AM1514">
        <v>-1.9</v>
      </c>
      <c r="AN1514">
        <v>-15.0349266529083</v>
      </c>
      <c r="AO1514">
        <v>-0.97039973735809304</v>
      </c>
      <c r="AP1514">
        <v>-0.73913700000000004</v>
      </c>
    </row>
    <row r="1515" spans="1:42" x14ac:dyDescent="0.45">
      <c r="A1515" t="s">
        <v>1727</v>
      </c>
      <c r="B1515" t="s">
        <v>32</v>
      </c>
      <c r="C1515">
        <v>99</v>
      </c>
      <c r="D1515">
        <v>433</v>
      </c>
      <c r="E1515">
        <v>389</v>
      </c>
      <c r="F1515">
        <v>77</v>
      </c>
      <c r="G1515">
        <v>51</v>
      </c>
      <c r="H1515">
        <v>13</v>
      </c>
      <c r="I1515">
        <v>2</v>
      </c>
      <c r="J1515">
        <v>11</v>
      </c>
      <c r="K1515">
        <v>44</v>
      </c>
      <c r="L1515">
        <v>48</v>
      </c>
      <c r="M1515">
        <v>33</v>
      </c>
      <c r="N1515">
        <v>0</v>
      </c>
      <c r="O1515">
        <v>160</v>
      </c>
      <c r="P1515">
        <v>8</v>
      </c>
      <c r="Q1515">
        <v>3</v>
      </c>
      <c r="R1515">
        <v>0</v>
      </c>
      <c r="S1515">
        <v>9</v>
      </c>
      <c r="T1515">
        <v>5</v>
      </c>
      <c r="U1515">
        <v>1</v>
      </c>
      <c r="V1515">
        <v>0.19794300000000001</v>
      </c>
      <c r="W1515">
        <v>7.6212500000000002E-2</v>
      </c>
      <c r="X1515">
        <v>0.36951499999999998</v>
      </c>
      <c r="Y1515">
        <v>0.20624999999999999</v>
      </c>
      <c r="Z1515">
        <v>0.27251700000000001</v>
      </c>
      <c r="AA1515">
        <v>0.32647799999999999</v>
      </c>
      <c r="AB1515">
        <v>0.26589800000000002</v>
      </c>
      <c r="AC1515">
        <v>0.59899500000000006</v>
      </c>
      <c r="AD1515">
        <v>0.12853500000000001</v>
      </c>
      <c r="AE1515">
        <v>4.9044299999999996</v>
      </c>
      <c r="AF1515">
        <v>0.29864299999999999</v>
      </c>
      <c r="AH1515">
        <v>-0.13094900000000001</v>
      </c>
      <c r="AI1515">
        <v>33.887500000000003</v>
      </c>
      <c r="AJ1515">
        <v>-18.870999999999999</v>
      </c>
      <c r="AK1515">
        <v>69.628399999999999</v>
      </c>
      <c r="AL1515">
        <v>-0.13094900000000001</v>
      </c>
      <c r="AM1515">
        <v>1.7</v>
      </c>
      <c r="AN1515">
        <v>-15.8884843885898</v>
      </c>
      <c r="AO1515">
        <v>-6.2548792362213099</v>
      </c>
      <c r="AP1515">
        <v>-0.74157300000000004</v>
      </c>
    </row>
    <row r="1516" spans="1:42" x14ac:dyDescent="0.45">
      <c r="A1516" t="s">
        <v>1728</v>
      </c>
      <c r="C1516">
        <v>93</v>
      </c>
      <c r="D1516">
        <v>348</v>
      </c>
      <c r="E1516">
        <v>313</v>
      </c>
      <c r="F1516">
        <v>64</v>
      </c>
      <c r="G1516">
        <v>49</v>
      </c>
      <c r="H1516">
        <v>8</v>
      </c>
      <c r="I1516">
        <v>2</v>
      </c>
      <c r="J1516">
        <v>5</v>
      </c>
      <c r="K1516">
        <v>36</v>
      </c>
      <c r="L1516">
        <v>37</v>
      </c>
      <c r="M1516">
        <v>24</v>
      </c>
      <c r="N1516">
        <v>0</v>
      </c>
      <c r="O1516">
        <v>118</v>
      </c>
      <c r="P1516">
        <v>10</v>
      </c>
      <c r="Q1516">
        <v>1</v>
      </c>
      <c r="R1516">
        <v>0</v>
      </c>
      <c r="S1516">
        <v>7</v>
      </c>
      <c r="T1516">
        <v>6</v>
      </c>
      <c r="U1516">
        <v>2</v>
      </c>
      <c r="V1516">
        <v>0.20447299999999999</v>
      </c>
      <c r="W1516">
        <v>6.8965499999999999E-2</v>
      </c>
      <c r="X1516">
        <v>0.33907999999999999</v>
      </c>
      <c r="Y1516">
        <v>0.20338999999999999</v>
      </c>
      <c r="Z1516">
        <v>0.281609</v>
      </c>
      <c r="AA1516">
        <v>0.29073500000000002</v>
      </c>
      <c r="AB1516">
        <v>0.25952399999999998</v>
      </c>
      <c r="AC1516">
        <v>0.57234399999999996</v>
      </c>
      <c r="AD1516">
        <v>8.6262000000000005E-2</v>
      </c>
      <c r="AE1516">
        <v>5.6005900000000004</v>
      </c>
      <c r="AF1516">
        <v>0.30890099999999998</v>
      </c>
      <c r="AH1516">
        <v>-0.28368100000000002</v>
      </c>
      <c r="AI1516">
        <v>25.393000000000001</v>
      </c>
      <c r="AJ1516">
        <v>-17.008800000000001</v>
      </c>
      <c r="AK1516">
        <v>63.671700000000001</v>
      </c>
      <c r="AL1516">
        <v>-0.28368100000000002</v>
      </c>
      <c r="AM1516">
        <v>3</v>
      </c>
      <c r="AN1516">
        <v>-15.9455265402793</v>
      </c>
      <c r="AO1516">
        <v>-3.3932981491088801</v>
      </c>
      <c r="AP1516">
        <v>-0.74612100000000003</v>
      </c>
    </row>
    <row r="1517" spans="1:42" x14ac:dyDescent="0.45">
      <c r="A1517" t="s">
        <v>1729</v>
      </c>
      <c r="B1517" t="s">
        <v>44</v>
      </c>
      <c r="C1517">
        <v>89</v>
      </c>
      <c r="D1517">
        <v>334</v>
      </c>
      <c r="E1517">
        <v>300</v>
      </c>
      <c r="F1517">
        <v>63</v>
      </c>
      <c r="G1517">
        <v>50</v>
      </c>
      <c r="H1517">
        <v>10</v>
      </c>
      <c r="I1517">
        <v>1</v>
      </c>
      <c r="J1517">
        <v>2</v>
      </c>
      <c r="K1517">
        <v>31</v>
      </c>
      <c r="L1517">
        <v>27</v>
      </c>
      <c r="M1517">
        <v>27</v>
      </c>
      <c r="N1517">
        <v>0</v>
      </c>
      <c r="O1517">
        <v>87</v>
      </c>
      <c r="P1517">
        <v>3</v>
      </c>
      <c r="Q1517">
        <v>2</v>
      </c>
      <c r="R1517">
        <v>2</v>
      </c>
      <c r="S1517">
        <v>9</v>
      </c>
      <c r="T1517">
        <v>3</v>
      </c>
      <c r="U1517">
        <v>4</v>
      </c>
      <c r="V1517">
        <v>0.21</v>
      </c>
      <c r="W1517">
        <v>8.0838300000000002E-2</v>
      </c>
      <c r="X1517">
        <v>0.26047900000000002</v>
      </c>
      <c r="Y1517">
        <v>0.31034499999999998</v>
      </c>
      <c r="Z1517">
        <v>0.28011999999999998</v>
      </c>
      <c r="AA1517">
        <v>0.27</v>
      </c>
      <c r="AB1517">
        <v>0.25032799999999999</v>
      </c>
      <c r="AC1517">
        <v>0.55012000000000005</v>
      </c>
      <c r="AD1517">
        <v>0.06</v>
      </c>
      <c r="AE1517">
        <v>3.4043399999999999</v>
      </c>
      <c r="AF1517">
        <v>0.286385</v>
      </c>
      <c r="AH1517">
        <v>-1.70472</v>
      </c>
      <c r="AI1517">
        <v>21.820599999999999</v>
      </c>
      <c r="AJ1517">
        <v>-18.875399999999999</v>
      </c>
      <c r="AK1517">
        <v>52.137799999999999</v>
      </c>
      <c r="AL1517">
        <v>-1.70472</v>
      </c>
      <c r="AM1517">
        <v>0.8</v>
      </c>
      <c r="AN1517">
        <v>-20.859274506568902</v>
      </c>
      <c r="AO1517">
        <v>2.0272192358970602</v>
      </c>
      <c r="AP1517">
        <v>-0.74667600000000001</v>
      </c>
    </row>
    <row r="1518" spans="1:42" x14ac:dyDescent="0.45">
      <c r="A1518" t="s">
        <v>1730</v>
      </c>
      <c r="B1518" t="s">
        <v>40</v>
      </c>
      <c r="C1518">
        <v>126</v>
      </c>
      <c r="D1518">
        <v>555</v>
      </c>
      <c r="E1518">
        <v>510</v>
      </c>
      <c r="F1518">
        <v>110</v>
      </c>
      <c r="G1518">
        <v>79</v>
      </c>
      <c r="H1518">
        <v>21</v>
      </c>
      <c r="I1518">
        <v>3</v>
      </c>
      <c r="J1518">
        <v>7</v>
      </c>
      <c r="K1518">
        <v>57</v>
      </c>
      <c r="L1518">
        <v>49</v>
      </c>
      <c r="M1518">
        <v>39</v>
      </c>
      <c r="N1518">
        <v>0</v>
      </c>
      <c r="O1518">
        <v>146</v>
      </c>
      <c r="P1518">
        <v>4</v>
      </c>
      <c r="Q1518">
        <v>2</v>
      </c>
      <c r="R1518">
        <v>0</v>
      </c>
      <c r="S1518">
        <v>14</v>
      </c>
      <c r="T1518">
        <v>11</v>
      </c>
      <c r="U1518">
        <v>6</v>
      </c>
      <c r="V1518">
        <v>0.21568599999999999</v>
      </c>
      <c r="W1518">
        <v>7.0270299999999994E-2</v>
      </c>
      <c r="X1518">
        <v>0.26306299999999999</v>
      </c>
      <c r="Y1518">
        <v>0.267123</v>
      </c>
      <c r="Z1518">
        <v>0.27567599999999998</v>
      </c>
      <c r="AA1518">
        <v>0.30980400000000002</v>
      </c>
      <c r="AB1518">
        <v>0.260575</v>
      </c>
      <c r="AC1518">
        <v>0.58548</v>
      </c>
      <c r="AD1518">
        <v>9.4117599999999996E-2</v>
      </c>
      <c r="AE1518">
        <v>5.1152600000000001</v>
      </c>
      <c r="AF1518">
        <v>0.286908</v>
      </c>
      <c r="AH1518">
        <v>-1.2724899999999999</v>
      </c>
      <c r="AI1518">
        <v>40.981699999999996</v>
      </c>
      <c r="AJ1518">
        <v>-26.6418</v>
      </c>
      <c r="AK1518">
        <v>64.376000000000005</v>
      </c>
      <c r="AL1518">
        <v>-1.2724899999999999</v>
      </c>
      <c r="AM1518">
        <v>-2.7</v>
      </c>
      <c r="AN1518">
        <v>-25.766145706176701</v>
      </c>
      <c r="AO1518">
        <v>-0.66075849533080999</v>
      </c>
      <c r="AP1518">
        <v>-0.74966299999999997</v>
      </c>
    </row>
    <row r="1519" spans="1:42" x14ac:dyDescent="0.45">
      <c r="A1519" t="s">
        <v>1731</v>
      </c>
      <c r="C1519">
        <v>100</v>
      </c>
      <c r="D1519">
        <v>361</v>
      </c>
      <c r="E1519">
        <v>315</v>
      </c>
      <c r="F1519">
        <v>64</v>
      </c>
      <c r="G1519">
        <v>41</v>
      </c>
      <c r="H1519">
        <v>14</v>
      </c>
      <c r="I1519">
        <v>1</v>
      </c>
      <c r="J1519">
        <v>8</v>
      </c>
      <c r="K1519">
        <v>36</v>
      </c>
      <c r="L1519">
        <v>36</v>
      </c>
      <c r="M1519">
        <v>38</v>
      </c>
      <c r="N1519">
        <v>0</v>
      </c>
      <c r="O1519">
        <v>113</v>
      </c>
      <c r="P1519">
        <v>6</v>
      </c>
      <c r="Q1519">
        <v>2</v>
      </c>
      <c r="R1519">
        <v>0</v>
      </c>
      <c r="S1519">
        <v>9</v>
      </c>
      <c r="T1519">
        <v>5</v>
      </c>
      <c r="U1519">
        <v>3</v>
      </c>
      <c r="V1519">
        <v>0.20317499999999999</v>
      </c>
      <c r="W1519">
        <v>0.105263</v>
      </c>
      <c r="X1519">
        <v>0.31301899999999999</v>
      </c>
      <c r="Y1519">
        <v>0.336283</v>
      </c>
      <c r="Z1519">
        <v>0.29916900000000002</v>
      </c>
      <c r="AA1519">
        <v>0.33015899999999998</v>
      </c>
      <c r="AB1519">
        <v>0.28254499999999999</v>
      </c>
      <c r="AC1519">
        <v>0.629328</v>
      </c>
      <c r="AD1519">
        <v>0.12698400000000001</v>
      </c>
      <c r="AE1519">
        <v>3.9094799999999998</v>
      </c>
      <c r="AF1519">
        <v>0.28571400000000002</v>
      </c>
      <c r="AH1519">
        <v>-0.92117000000000004</v>
      </c>
      <c r="AI1519">
        <v>33.243499999999997</v>
      </c>
      <c r="AJ1519">
        <v>-10.7423</v>
      </c>
      <c r="AK1519">
        <v>75.884100000000004</v>
      </c>
      <c r="AL1519">
        <v>-0.92117000000000004</v>
      </c>
      <c r="AM1519">
        <v>-9.8000000000000007</v>
      </c>
      <c r="AN1519">
        <v>-11.3525775671005</v>
      </c>
      <c r="AO1519">
        <v>-8.4735745191574097</v>
      </c>
      <c r="AP1519">
        <v>-0.75436000000000003</v>
      </c>
    </row>
    <row r="1520" spans="1:42" x14ac:dyDescent="0.45">
      <c r="A1520" t="s">
        <v>1732</v>
      </c>
      <c r="B1520" t="s">
        <v>32</v>
      </c>
      <c r="C1520">
        <v>50</v>
      </c>
      <c r="D1520">
        <v>198</v>
      </c>
      <c r="E1520">
        <v>174</v>
      </c>
      <c r="F1520">
        <v>31</v>
      </c>
      <c r="G1520">
        <v>23</v>
      </c>
      <c r="H1520">
        <v>6</v>
      </c>
      <c r="I1520">
        <v>0</v>
      </c>
      <c r="J1520">
        <v>2</v>
      </c>
      <c r="K1520">
        <v>18</v>
      </c>
      <c r="L1520">
        <v>17</v>
      </c>
      <c r="M1520">
        <v>19</v>
      </c>
      <c r="N1520">
        <v>0</v>
      </c>
      <c r="O1520">
        <v>70</v>
      </c>
      <c r="P1520">
        <v>4</v>
      </c>
      <c r="Q1520">
        <v>1</v>
      </c>
      <c r="R1520">
        <v>0</v>
      </c>
      <c r="S1520">
        <v>4</v>
      </c>
      <c r="T1520">
        <v>0</v>
      </c>
      <c r="U1520">
        <v>1</v>
      </c>
      <c r="V1520">
        <v>0.17816100000000001</v>
      </c>
      <c r="W1520">
        <v>9.5959600000000006E-2</v>
      </c>
      <c r="X1520">
        <v>0.35353499999999999</v>
      </c>
      <c r="Y1520">
        <v>0.27142899999999998</v>
      </c>
      <c r="Z1520">
        <v>0.272727</v>
      </c>
      <c r="AA1520">
        <v>0.24712600000000001</v>
      </c>
      <c r="AB1520">
        <v>0.241895</v>
      </c>
      <c r="AC1520">
        <v>0.51985400000000004</v>
      </c>
      <c r="AD1520">
        <v>6.8965499999999999E-2</v>
      </c>
      <c r="AE1520">
        <v>2.00942</v>
      </c>
      <c r="AF1520">
        <v>0.281553</v>
      </c>
      <c r="AH1520">
        <v>-0.77651400000000004</v>
      </c>
      <c r="AI1520">
        <v>11.5489</v>
      </c>
      <c r="AJ1520">
        <v>-12.5763</v>
      </c>
      <c r="AK1520">
        <v>52.991500000000002</v>
      </c>
      <c r="AL1520">
        <v>-0.77651400000000004</v>
      </c>
      <c r="AM1520">
        <v>-6</v>
      </c>
      <c r="AN1520">
        <v>-11.929054915904899</v>
      </c>
      <c r="AO1520">
        <v>-2.3624339103698699</v>
      </c>
      <c r="AP1520">
        <v>-0.75451400000000002</v>
      </c>
    </row>
    <row r="1521" spans="1:42" x14ac:dyDescent="0.45">
      <c r="A1521" t="s">
        <v>1733</v>
      </c>
      <c r="C1521">
        <v>95</v>
      </c>
      <c r="D1521">
        <v>396</v>
      </c>
      <c r="E1521">
        <v>373</v>
      </c>
      <c r="F1521">
        <v>86</v>
      </c>
      <c r="G1521">
        <v>63</v>
      </c>
      <c r="H1521">
        <v>15</v>
      </c>
      <c r="I1521">
        <v>1</v>
      </c>
      <c r="J1521">
        <v>7</v>
      </c>
      <c r="K1521">
        <v>38</v>
      </c>
      <c r="L1521">
        <v>42</v>
      </c>
      <c r="M1521">
        <v>14</v>
      </c>
      <c r="N1521">
        <v>0</v>
      </c>
      <c r="O1521">
        <v>93</v>
      </c>
      <c r="P1521">
        <v>7</v>
      </c>
      <c r="Q1521">
        <v>2</v>
      </c>
      <c r="R1521">
        <v>0</v>
      </c>
      <c r="S1521">
        <v>11</v>
      </c>
      <c r="T1521">
        <v>1</v>
      </c>
      <c r="U1521">
        <v>1</v>
      </c>
      <c r="V1521">
        <v>0.23056299999999999</v>
      </c>
      <c r="W1521">
        <v>3.5353500000000003E-2</v>
      </c>
      <c r="X1521">
        <v>0.234848</v>
      </c>
      <c r="Y1521">
        <v>0.15053800000000001</v>
      </c>
      <c r="Z1521">
        <v>0.270202</v>
      </c>
      <c r="AA1521">
        <v>0.33244000000000001</v>
      </c>
      <c r="AB1521">
        <v>0.26433899999999999</v>
      </c>
      <c r="AC1521">
        <v>0.60264200000000001</v>
      </c>
      <c r="AD1521">
        <v>0.101877</v>
      </c>
      <c r="AE1521">
        <v>2.7846799999999998</v>
      </c>
      <c r="AF1521">
        <v>0.287273</v>
      </c>
      <c r="AH1521">
        <v>-0.86930799999999997</v>
      </c>
      <c r="AI1521">
        <v>30.479199999999999</v>
      </c>
      <c r="AJ1521">
        <v>-17.771100000000001</v>
      </c>
      <c r="AK1521">
        <v>67.560400000000001</v>
      </c>
      <c r="AL1521">
        <v>-0.86930799999999997</v>
      </c>
      <c r="AM1521">
        <v>2.9</v>
      </c>
      <c r="AN1521">
        <v>-16.783688485622399</v>
      </c>
      <c r="AO1521">
        <v>-4.3751320838928196</v>
      </c>
      <c r="AP1521">
        <v>-0.76453099999999996</v>
      </c>
    </row>
    <row r="1522" spans="1:42" x14ac:dyDescent="0.45">
      <c r="A1522" t="s">
        <v>1734</v>
      </c>
      <c r="B1522" t="s">
        <v>104</v>
      </c>
      <c r="C1522">
        <v>106</v>
      </c>
      <c r="D1522">
        <v>453</v>
      </c>
      <c r="E1522">
        <v>418</v>
      </c>
      <c r="F1522">
        <v>87</v>
      </c>
      <c r="G1522">
        <v>60</v>
      </c>
      <c r="H1522">
        <v>17</v>
      </c>
      <c r="I1522">
        <v>1</v>
      </c>
      <c r="J1522">
        <v>9</v>
      </c>
      <c r="K1522">
        <v>49</v>
      </c>
      <c r="L1522">
        <v>44</v>
      </c>
      <c r="M1522">
        <v>25</v>
      </c>
      <c r="N1522">
        <v>0</v>
      </c>
      <c r="O1522">
        <v>124</v>
      </c>
      <c r="P1522">
        <v>5</v>
      </c>
      <c r="Q1522">
        <v>3</v>
      </c>
      <c r="R1522">
        <v>2</v>
      </c>
      <c r="S1522">
        <v>7</v>
      </c>
      <c r="T1522">
        <v>2</v>
      </c>
      <c r="U1522">
        <v>2</v>
      </c>
      <c r="V1522">
        <v>0.20813400000000001</v>
      </c>
      <c r="W1522">
        <v>5.5187600000000003E-2</v>
      </c>
      <c r="X1522">
        <v>0.273731</v>
      </c>
      <c r="Y1522">
        <v>0.20161299999999999</v>
      </c>
      <c r="Z1522">
        <v>0.25942300000000001</v>
      </c>
      <c r="AA1522">
        <v>0.31818200000000002</v>
      </c>
      <c r="AB1522">
        <v>0.25438899999999998</v>
      </c>
      <c r="AC1522">
        <v>0.57760500000000004</v>
      </c>
      <c r="AD1522">
        <v>0.11004800000000001</v>
      </c>
      <c r="AE1522">
        <v>3.37365</v>
      </c>
      <c r="AF1522">
        <v>0.27083299999999999</v>
      </c>
      <c r="AH1522">
        <v>-1.1376200000000001</v>
      </c>
      <c r="AI1522">
        <v>31.122800000000002</v>
      </c>
      <c r="AJ1522">
        <v>-24.072600000000001</v>
      </c>
      <c r="AK1522">
        <v>55.221699999999998</v>
      </c>
      <c r="AL1522">
        <v>-1.1376200000000001</v>
      </c>
      <c r="AM1522">
        <v>1.5</v>
      </c>
      <c r="AN1522">
        <v>-26.267131924629201</v>
      </c>
      <c r="AO1522">
        <v>3.1644620895385698</v>
      </c>
      <c r="AP1522">
        <v>-0.76471500000000003</v>
      </c>
    </row>
    <row r="1523" spans="1:42" x14ac:dyDescent="0.45">
      <c r="A1523" t="s">
        <v>1735</v>
      </c>
      <c r="B1523" t="s">
        <v>149</v>
      </c>
      <c r="C1523">
        <v>61</v>
      </c>
      <c r="D1523">
        <v>221</v>
      </c>
      <c r="E1523">
        <v>204</v>
      </c>
      <c r="F1523">
        <v>40</v>
      </c>
      <c r="G1523">
        <v>29</v>
      </c>
      <c r="H1523">
        <v>8</v>
      </c>
      <c r="I1523">
        <v>0</v>
      </c>
      <c r="J1523">
        <v>3</v>
      </c>
      <c r="K1523">
        <v>23</v>
      </c>
      <c r="L1523">
        <v>19</v>
      </c>
      <c r="M1523">
        <v>14</v>
      </c>
      <c r="N1523">
        <v>0</v>
      </c>
      <c r="O1523">
        <v>64</v>
      </c>
      <c r="P1523">
        <v>2</v>
      </c>
      <c r="Q1523">
        <v>1</v>
      </c>
      <c r="R1523">
        <v>0</v>
      </c>
      <c r="S1523">
        <v>5</v>
      </c>
      <c r="T1523">
        <v>0</v>
      </c>
      <c r="U1523">
        <v>1</v>
      </c>
      <c r="V1523">
        <v>0.196078</v>
      </c>
      <c r="W1523">
        <v>6.3348399999999999E-2</v>
      </c>
      <c r="X1523">
        <v>0.28959299999999999</v>
      </c>
      <c r="Y1523">
        <v>0.21875</v>
      </c>
      <c r="Z1523">
        <v>0.25339400000000001</v>
      </c>
      <c r="AA1523">
        <v>0.27941199999999999</v>
      </c>
      <c r="AB1523">
        <v>0.23869000000000001</v>
      </c>
      <c r="AC1523">
        <v>0.53280499999999997</v>
      </c>
      <c r="AD1523">
        <v>8.3333299999999999E-2</v>
      </c>
      <c r="AE1523">
        <v>2.3706200000000002</v>
      </c>
      <c r="AF1523">
        <v>0.26811600000000002</v>
      </c>
      <c r="AH1523">
        <v>-0.76880899999999996</v>
      </c>
      <c r="AI1523">
        <v>12.302199999999999</v>
      </c>
      <c r="AJ1523">
        <v>-14.625400000000001</v>
      </c>
      <c r="AK1523">
        <v>43.753100000000003</v>
      </c>
      <c r="AL1523">
        <v>-0.76880899999999996</v>
      </c>
      <c r="AM1523">
        <v>-3.2</v>
      </c>
      <c r="AN1523">
        <v>-16.168401956558199</v>
      </c>
      <c r="AO1523">
        <v>0.86011147499084395</v>
      </c>
      <c r="AP1523">
        <v>-0.77567699999999995</v>
      </c>
    </row>
    <row r="1524" spans="1:42" x14ac:dyDescent="0.45">
      <c r="A1524" t="s">
        <v>1736</v>
      </c>
      <c r="B1524" t="s">
        <v>153</v>
      </c>
      <c r="C1524">
        <v>91</v>
      </c>
      <c r="D1524">
        <v>371</v>
      </c>
      <c r="E1524">
        <v>327</v>
      </c>
      <c r="F1524">
        <v>70</v>
      </c>
      <c r="G1524">
        <v>46</v>
      </c>
      <c r="H1524">
        <v>14</v>
      </c>
      <c r="I1524">
        <v>1</v>
      </c>
      <c r="J1524">
        <v>9</v>
      </c>
      <c r="K1524">
        <v>39</v>
      </c>
      <c r="L1524">
        <v>42</v>
      </c>
      <c r="M1524">
        <v>36</v>
      </c>
      <c r="N1524">
        <v>1</v>
      </c>
      <c r="O1524">
        <v>108</v>
      </c>
      <c r="P1524">
        <v>7</v>
      </c>
      <c r="Q1524">
        <v>1</v>
      </c>
      <c r="R1524">
        <v>0</v>
      </c>
      <c r="S1524">
        <v>7</v>
      </c>
      <c r="T1524">
        <v>0</v>
      </c>
      <c r="U1524">
        <v>1</v>
      </c>
      <c r="V1524">
        <v>0.21406700000000001</v>
      </c>
      <c r="W1524">
        <v>9.7034999999999996E-2</v>
      </c>
      <c r="X1524">
        <v>0.291105</v>
      </c>
      <c r="Y1524">
        <v>0.33333299999999999</v>
      </c>
      <c r="Z1524">
        <v>0.30458200000000002</v>
      </c>
      <c r="AA1524">
        <v>0.34556599999999998</v>
      </c>
      <c r="AB1524">
        <v>0.28933399999999998</v>
      </c>
      <c r="AC1524">
        <v>0.65014799999999995</v>
      </c>
      <c r="AD1524">
        <v>0.131498</v>
      </c>
      <c r="AE1524">
        <v>2.4523899999999998</v>
      </c>
      <c r="AF1524">
        <v>0.28910000000000002</v>
      </c>
      <c r="AH1524">
        <v>-1.1001300000000001</v>
      </c>
      <c r="AI1524">
        <v>36.256399999999999</v>
      </c>
      <c r="AJ1524">
        <v>-8.9478299999999997</v>
      </c>
      <c r="AK1524">
        <v>78.712599999999995</v>
      </c>
      <c r="AL1524">
        <v>-1.1001300000000001</v>
      </c>
      <c r="AM1524">
        <v>0</v>
      </c>
      <c r="AN1524">
        <v>-10.884114027023299</v>
      </c>
      <c r="AO1524">
        <v>-9.5421810150146396</v>
      </c>
      <c r="AP1524">
        <v>-0.77642100000000003</v>
      </c>
    </row>
    <row r="1525" spans="1:42" x14ac:dyDescent="0.45">
      <c r="A1525" t="s">
        <v>1737</v>
      </c>
      <c r="C1525">
        <v>82</v>
      </c>
      <c r="D1525">
        <v>332</v>
      </c>
      <c r="E1525">
        <v>302</v>
      </c>
      <c r="F1525">
        <v>60</v>
      </c>
      <c r="G1525">
        <v>37</v>
      </c>
      <c r="H1525">
        <v>13</v>
      </c>
      <c r="I1525">
        <v>0</v>
      </c>
      <c r="J1525">
        <v>10</v>
      </c>
      <c r="K1525">
        <v>37</v>
      </c>
      <c r="L1525">
        <v>41</v>
      </c>
      <c r="M1525">
        <v>20</v>
      </c>
      <c r="N1525">
        <v>1</v>
      </c>
      <c r="O1525">
        <v>109</v>
      </c>
      <c r="P1525">
        <v>7</v>
      </c>
      <c r="Q1525">
        <v>3</v>
      </c>
      <c r="R1525">
        <v>0</v>
      </c>
      <c r="S1525">
        <v>5</v>
      </c>
      <c r="T1525">
        <v>1</v>
      </c>
      <c r="U1525">
        <v>1</v>
      </c>
      <c r="V1525">
        <v>0.19867499999999999</v>
      </c>
      <c r="W1525">
        <v>6.0241000000000003E-2</v>
      </c>
      <c r="X1525">
        <v>0.32831300000000002</v>
      </c>
      <c r="Y1525">
        <v>0.18348600000000001</v>
      </c>
      <c r="Z1525">
        <v>0.262048</v>
      </c>
      <c r="AA1525">
        <v>0.34105999999999997</v>
      </c>
      <c r="AB1525">
        <v>0.263347</v>
      </c>
      <c r="AC1525">
        <v>0.60310799999999998</v>
      </c>
      <c r="AD1525">
        <v>0.14238400000000001</v>
      </c>
      <c r="AE1525">
        <v>2.7191800000000002</v>
      </c>
      <c r="AF1525">
        <v>0.26881699999999997</v>
      </c>
      <c r="AH1525">
        <v>-0.70750100000000005</v>
      </c>
      <c r="AI1525">
        <v>25.279699999999998</v>
      </c>
      <c r="AJ1525">
        <v>-15.172599999999999</v>
      </c>
      <c r="AK1525">
        <v>65.640500000000003</v>
      </c>
      <c r="AL1525">
        <v>-0.70750100000000005</v>
      </c>
      <c r="AM1525">
        <v>1.4</v>
      </c>
      <c r="AN1525">
        <v>-14.3758882284164</v>
      </c>
      <c r="AO1525">
        <v>-4.6993533372879002</v>
      </c>
      <c r="AP1525">
        <v>-0.77769999999999995</v>
      </c>
    </row>
    <row r="1526" spans="1:42" x14ac:dyDescent="0.45">
      <c r="A1526" t="s">
        <v>1738</v>
      </c>
      <c r="C1526">
        <v>114</v>
      </c>
      <c r="D1526">
        <v>459</v>
      </c>
      <c r="E1526">
        <v>410</v>
      </c>
      <c r="F1526">
        <v>82</v>
      </c>
      <c r="G1526">
        <v>44</v>
      </c>
      <c r="H1526">
        <v>21</v>
      </c>
      <c r="I1526">
        <v>2</v>
      </c>
      <c r="J1526">
        <v>15</v>
      </c>
      <c r="K1526">
        <v>45</v>
      </c>
      <c r="L1526">
        <v>57</v>
      </c>
      <c r="M1526">
        <v>40</v>
      </c>
      <c r="N1526">
        <v>1</v>
      </c>
      <c r="O1526">
        <v>178</v>
      </c>
      <c r="P1526">
        <v>6</v>
      </c>
      <c r="Q1526">
        <v>3</v>
      </c>
      <c r="R1526">
        <v>0</v>
      </c>
      <c r="S1526">
        <v>5</v>
      </c>
      <c r="T1526">
        <v>3</v>
      </c>
      <c r="U1526">
        <v>3</v>
      </c>
      <c r="V1526">
        <v>0.2</v>
      </c>
      <c r="W1526">
        <v>8.7146000000000001E-2</v>
      </c>
      <c r="X1526">
        <v>0.38779999999999998</v>
      </c>
      <c r="Y1526">
        <v>0.224719</v>
      </c>
      <c r="Z1526">
        <v>0.27886699999999998</v>
      </c>
      <c r="AA1526">
        <v>0.37073200000000001</v>
      </c>
      <c r="AB1526">
        <v>0.28306999999999999</v>
      </c>
      <c r="AC1526">
        <v>0.64959900000000004</v>
      </c>
      <c r="AD1526">
        <v>0.17073199999999999</v>
      </c>
      <c r="AE1526">
        <v>3.6634099999999998</v>
      </c>
      <c r="AF1526">
        <v>0.30454500000000001</v>
      </c>
      <c r="AH1526">
        <v>-1.35199</v>
      </c>
      <c r="AI1526">
        <v>42.468200000000003</v>
      </c>
      <c r="AJ1526">
        <v>-13.4582</v>
      </c>
      <c r="AK1526">
        <v>73.504400000000004</v>
      </c>
      <c r="AL1526">
        <v>-1.35199</v>
      </c>
      <c r="AM1526">
        <v>1.4</v>
      </c>
      <c r="AN1526">
        <v>-16.418231368064799</v>
      </c>
      <c r="AO1526">
        <v>-7.0325399637222201</v>
      </c>
      <c r="AP1526">
        <v>-0.77904200000000001</v>
      </c>
    </row>
    <row r="1527" spans="1:42" x14ac:dyDescent="0.45">
      <c r="A1527" t="s">
        <v>1739</v>
      </c>
      <c r="B1527" t="s">
        <v>38</v>
      </c>
      <c r="C1527">
        <v>121</v>
      </c>
      <c r="D1527">
        <v>504</v>
      </c>
      <c r="E1527">
        <v>457</v>
      </c>
      <c r="F1527">
        <v>95</v>
      </c>
      <c r="G1527">
        <v>63</v>
      </c>
      <c r="H1527">
        <v>19</v>
      </c>
      <c r="I1527">
        <v>4</v>
      </c>
      <c r="J1527">
        <v>9</v>
      </c>
      <c r="K1527">
        <v>55</v>
      </c>
      <c r="L1527">
        <v>50</v>
      </c>
      <c r="M1527">
        <v>40</v>
      </c>
      <c r="N1527">
        <v>0</v>
      </c>
      <c r="O1527">
        <v>180</v>
      </c>
      <c r="P1527">
        <v>5</v>
      </c>
      <c r="Q1527">
        <v>2</v>
      </c>
      <c r="R1527">
        <v>0</v>
      </c>
      <c r="S1527">
        <v>5</v>
      </c>
      <c r="T1527">
        <v>11</v>
      </c>
      <c r="U1527">
        <v>7</v>
      </c>
      <c r="V1527">
        <v>0.20787700000000001</v>
      </c>
      <c r="W1527">
        <v>7.9365099999999994E-2</v>
      </c>
      <c r="X1527">
        <v>0.35714299999999999</v>
      </c>
      <c r="Y1527">
        <v>0.222222</v>
      </c>
      <c r="Z1527">
        <v>0.27777800000000002</v>
      </c>
      <c r="AA1527">
        <v>0.32603900000000002</v>
      </c>
      <c r="AB1527">
        <v>0.267876</v>
      </c>
      <c r="AC1527">
        <v>0.60381700000000005</v>
      </c>
      <c r="AD1527">
        <v>0.118162</v>
      </c>
      <c r="AE1527">
        <v>5.7305700000000002</v>
      </c>
      <c r="AF1527">
        <v>0.318519</v>
      </c>
      <c r="AH1527">
        <v>-1.5867</v>
      </c>
      <c r="AI1527">
        <v>40.272199999999998</v>
      </c>
      <c r="AJ1527">
        <v>-21.1373</v>
      </c>
      <c r="AK1527">
        <v>64.185900000000004</v>
      </c>
      <c r="AL1527">
        <v>-1.5867</v>
      </c>
      <c r="AM1527">
        <v>-2.9</v>
      </c>
      <c r="AN1527">
        <v>-23.9483271837234</v>
      </c>
      <c r="AO1527">
        <v>-1.0481482744216899</v>
      </c>
      <c r="AP1527">
        <v>-0.78029300000000001</v>
      </c>
    </row>
    <row r="1528" spans="1:42" x14ac:dyDescent="0.45">
      <c r="A1528" t="s">
        <v>1740</v>
      </c>
      <c r="B1528" t="s">
        <v>184</v>
      </c>
      <c r="C1528">
        <v>54</v>
      </c>
      <c r="D1528">
        <v>200</v>
      </c>
      <c r="E1528">
        <v>184</v>
      </c>
      <c r="F1528">
        <v>35</v>
      </c>
      <c r="G1528">
        <v>19</v>
      </c>
      <c r="H1528">
        <v>8</v>
      </c>
      <c r="I1528">
        <v>3</v>
      </c>
      <c r="J1528">
        <v>5</v>
      </c>
      <c r="K1528">
        <v>20</v>
      </c>
      <c r="L1528">
        <v>23</v>
      </c>
      <c r="M1528">
        <v>12</v>
      </c>
      <c r="N1528">
        <v>0</v>
      </c>
      <c r="O1528">
        <v>95</v>
      </c>
      <c r="P1528">
        <v>3</v>
      </c>
      <c r="Q1528">
        <v>1</v>
      </c>
      <c r="R1528">
        <v>0</v>
      </c>
      <c r="S1528">
        <v>4</v>
      </c>
      <c r="T1528">
        <v>1</v>
      </c>
      <c r="U1528">
        <v>1</v>
      </c>
      <c r="V1528">
        <v>0.190217</v>
      </c>
      <c r="W1528">
        <v>0.06</v>
      </c>
      <c r="X1528">
        <v>0.47499999999999998</v>
      </c>
      <c r="Y1528">
        <v>0.12631600000000001</v>
      </c>
      <c r="Z1528">
        <v>0.25</v>
      </c>
      <c r="AA1528">
        <v>0.34782600000000002</v>
      </c>
      <c r="AB1528">
        <v>0.25987100000000002</v>
      </c>
      <c r="AC1528">
        <v>0.59782599999999997</v>
      </c>
      <c r="AD1528">
        <v>0.157609</v>
      </c>
      <c r="AE1528">
        <v>5.3219799999999999</v>
      </c>
      <c r="AF1528">
        <v>0.352941</v>
      </c>
      <c r="AH1528">
        <v>-0.48405199999999998</v>
      </c>
      <c r="AI1528">
        <v>14.651300000000001</v>
      </c>
      <c r="AJ1528">
        <v>-9.7175100000000008</v>
      </c>
      <c r="AK1528">
        <v>44.396999999999998</v>
      </c>
      <c r="AL1528">
        <v>-0.48405199999999998</v>
      </c>
      <c r="AM1528">
        <v>1.8</v>
      </c>
      <c r="AN1528">
        <v>-14.2607904076576</v>
      </c>
      <c r="AO1528">
        <v>-0.40458559989929199</v>
      </c>
      <c r="AP1528">
        <v>-0.78291299999999997</v>
      </c>
    </row>
    <row r="1529" spans="1:42" x14ac:dyDescent="0.45">
      <c r="A1529" t="s">
        <v>1741</v>
      </c>
      <c r="C1529">
        <v>90</v>
      </c>
      <c r="D1529">
        <v>355</v>
      </c>
      <c r="E1529">
        <v>324</v>
      </c>
      <c r="F1529">
        <v>76</v>
      </c>
      <c r="G1529">
        <v>51</v>
      </c>
      <c r="H1529">
        <v>18</v>
      </c>
      <c r="I1529">
        <v>1</v>
      </c>
      <c r="J1529">
        <v>6</v>
      </c>
      <c r="K1529">
        <v>35</v>
      </c>
      <c r="L1529">
        <v>38</v>
      </c>
      <c r="M1529">
        <v>25</v>
      </c>
      <c r="N1529">
        <v>0</v>
      </c>
      <c r="O1529">
        <v>82</v>
      </c>
      <c r="P1529">
        <v>3</v>
      </c>
      <c r="Q1529">
        <v>2</v>
      </c>
      <c r="R1529">
        <v>1</v>
      </c>
      <c r="S1529">
        <v>7</v>
      </c>
      <c r="T1529">
        <v>1</v>
      </c>
      <c r="U1529">
        <v>1</v>
      </c>
      <c r="V1529">
        <v>0.234568</v>
      </c>
      <c r="W1529">
        <v>7.0422499999999999E-2</v>
      </c>
      <c r="X1529">
        <v>0.230986</v>
      </c>
      <c r="Y1529">
        <v>0.30487799999999998</v>
      </c>
      <c r="Z1529">
        <v>0.29378500000000002</v>
      </c>
      <c r="AA1529">
        <v>0.351852</v>
      </c>
      <c r="AB1529">
        <v>0.28408499999999998</v>
      </c>
      <c r="AC1529">
        <v>0.64563700000000002</v>
      </c>
      <c r="AD1529">
        <v>0.117284</v>
      </c>
      <c r="AE1529">
        <v>2.8714200000000001</v>
      </c>
      <c r="AF1529">
        <v>0.29411799999999999</v>
      </c>
      <c r="AH1529">
        <v>-0.83078300000000005</v>
      </c>
      <c r="AI1529">
        <v>33.145099999999999</v>
      </c>
      <c r="AJ1529">
        <v>-10.1096</v>
      </c>
      <c r="AK1529">
        <v>76.543599999999998</v>
      </c>
      <c r="AL1529">
        <v>-0.83078300000000005</v>
      </c>
      <c r="AM1529">
        <v>-2.2999999999999998</v>
      </c>
      <c r="AN1529">
        <v>-11.146688401699</v>
      </c>
      <c r="AO1529">
        <v>-8.8218986988067591</v>
      </c>
      <c r="AP1529">
        <v>-0.785138</v>
      </c>
    </row>
    <row r="1530" spans="1:42" x14ac:dyDescent="0.45">
      <c r="A1530" t="s">
        <v>1742</v>
      </c>
      <c r="B1530" t="s">
        <v>38</v>
      </c>
      <c r="C1530">
        <v>90</v>
      </c>
      <c r="D1530">
        <v>360</v>
      </c>
      <c r="E1530">
        <v>326</v>
      </c>
      <c r="F1530">
        <v>72</v>
      </c>
      <c r="G1530">
        <v>49</v>
      </c>
      <c r="H1530">
        <v>15</v>
      </c>
      <c r="I1530">
        <v>2</v>
      </c>
      <c r="J1530">
        <v>6</v>
      </c>
      <c r="K1530">
        <v>39</v>
      </c>
      <c r="L1530">
        <v>39</v>
      </c>
      <c r="M1530">
        <v>27</v>
      </c>
      <c r="N1530">
        <v>1</v>
      </c>
      <c r="O1530">
        <v>102</v>
      </c>
      <c r="P1530">
        <v>5</v>
      </c>
      <c r="Q1530">
        <v>2</v>
      </c>
      <c r="R1530">
        <v>0</v>
      </c>
      <c r="S1530">
        <v>9</v>
      </c>
      <c r="T1530">
        <v>5</v>
      </c>
      <c r="U1530">
        <v>3</v>
      </c>
      <c r="V1530">
        <v>0.220859</v>
      </c>
      <c r="W1530">
        <v>7.4999999999999997E-2</v>
      </c>
      <c r="X1530">
        <v>0.283333</v>
      </c>
      <c r="Y1530">
        <v>0.264706</v>
      </c>
      <c r="Z1530">
        <v>0.28888900000000001</v>
      </c>
      <c r="AA1530">
        <v>0.33435599999999999</v>
      </c>
      <c r="AB1530">
        <v>0.275171</v>
      </c>
      <c r="AC1530">
        <v>0.62324500000000005</v>
      </c>
      <c r="AD1530">
        <v>0.113497</v>
      </c>
      <c r="AE1530">
        <v>4.7883500000000003</v>
      </c>
      <c r="AF1530">
        <v>0.3</v>
      </c>
      <c r="AH1530">
        <v>-0.88264399999999998</v>
      </c>
      <c r="AI1530">
        <v>30.946899999999999</v>
      </c>
      <c r="AJ1530">
        <v>-12.917</v>
      </c>
      <c r="AK1530">
        <v>69.076300000000003</v>
      </c>
      <c r="AL1530">
        <v>-0.88264399999999998</v>
      </c>
      <c r="AM1530">
        <v>-1.5</v>
      </c>
      <c r="AN1530">
        <v>-14.674192726612</v>
      </c>
      <c r="AO1530">
        <v>-5.4682538509368896</v>
      </c>
      <c r="AP1530">
        <v>-0.78548799999999996</v>
      </c>
    </row>
    <row r="1531" spans="1:42" x14ac:dyDescent="0.45">
      <c r="A1531" t="s">
        <v>1743</v>
      </c>
      <c r="C1531">
        <v>97</v>
      </c>
      <c r="D1531">
        <v>372</v>
      </c>
      <c r="E1531">
        <v>351</v>
      </c>
      <c r="F1531">
        <v>71</v>
      </c>
      <c r="G1531">
        <v>50</v>
      </c>
      <c r="H1531">
        <v>14</v>
      </c>
      <c r="I1531">
        <v>2</v>
      </c>
      <c r="J1531">
        <v>5</v>
      </c>
      <c r="K1531">
        <v>36</v>
      </c>
      <c r="L1531">
        <v>32</v>
      </c>
      <c r="M1531">
        <v>17</v>
      </c>
      <c r="N1531">
        <v>0</v>
      </c>
      <c r="O1531">
        <v>124</v>
      </c>
      <c r="P1531">
        <v>3</v>
      </c>
      <c r="Q1531">
        <v>1</v>
      </c>
      <c r="R1531">
        <v>0</v>
      </c>
      <c r="S1531">
        <v>13</v>
      </c>
      <c r="T1531">
        <v>1</v>
      </c>
      <c r="U1531">
        <v>1</v>
      </c>
      <c r="V1531">
        <v>0.20227899999999999</v>
      </c>
      <c r="W1531">
        <v>4.5698900000000001E-2</v>
      </c>
      <c r="X1531">
        <v>0.33333299999999999</v>
      </c>
      <c r="Y1531">
        <v>0.137097</v>
      </c>
      <c r="Z1531">
        <v>0.24462400000000001</v>
      </c>
      <c r="AA1531">
        <v>0.296296</v>
      </c>
      <c r="AB1531">
        <v>0.238457</v>
      </c>
      <c r="AC1531">
        <v>0.54091999999999996</v>
      </c>
      <c r="AD1531">
        <v>9.4017100000000006E-2</v>
      </c>
      <c r="AE1531">
        <v>3.8319100000000001</v>
      </c>
      <c r="AF1531">
        <v>0.295964</v>
      </c>
      <c r="AH1531">
        <v>-0.76143700000000003</v>
      </c>
      <c r="AI1531">
        <v>20.6357</v>
      </c>
      <c r="AJ1531">
        <v>-24.690300000000001</v>
      </c>
      <c r="AK1531">
        <v>44.541200000000003</v>
      </c>
      <c r="AL1531">
        <v>-0.76143700000000003</v>
      </c>
      <c r="AM1531">
        <v>4.4000000000000004</v>
      </c>
      <c r="AN1531">
        <v>-26.3197195529937</v>
      </c>
      <c r="AO1531">
        <v>5.7668430805206299</v>
      </c>
      <c r="AP1531">
        <v>-0.78564599999999996</v>
      </c>
    </row>
    <row r="1532" spans="1:42" x14ac:dyDescent="0.45">
      <c r="A1532" t="s">
        <v>1744</v>
      </c>
      <c r="C1532">
        <v>48</v>
      </c>
      <c r="D1532">
        <v>146</v>
      </c>
      <c r="E1532">
        <v>133</v>
      </c>
      <c r="F1532">
        <v>21</v>
      </c>
      <c r="G1532">
        <v>17</v>
      </c>
      <c r="H1532">
        <v>3</v>
      </c>
      <c r="I1532">
        <v>0</v>
      </c>
      <c r="J1532">
        <v>1</v>
      </c>
      <c r="K1532">
        <v>10</v>
      </c>
      <c r="L1532">
        <v>9</v>
      </c>
      <c r="M1532">
        <v>13</v>
      </c>
      <c r="N1532">
        <v>0</v>
      </c>
      <c r="O1532">
        <v>63</v>
      </c>
      <c r="P1532">
        <v>0</v>
      </c>
      <c r="Q1532">
        <v>0</v>
      </c>
      <c r="R1532">
        <v>0</v>
      </c>
      <c r="S1532">
        <v>5</v>
      </c>
      <c r="T1532">
        <v>0</v>
      </c>
      <c r="U1532">
        <v>1</v>
      </c>
      <c r="V1532">
        <v>0.15789500000000001</v>
      </c>
      <c r="W1532">
        <v>8.9041099999999998E-2</v>
      </c>
      <c r="X1532">
        <v>0.43150699999999997</v>
      </c>
      <c r="Y1532">
        <v>0.206349</v>
      </c>
      <c r="Z1532">
        <v>0.232877</v>
      </c>
      <c r="AA1532">
        <v>0.20300799999999999</v>
      </c>
      <c r="AB1532">
        <v>0.20400799999999999</v>
      </c>
      <c r="AC1532">
        <v>0.43588399999999999</v>
      </c>
      <c r="AD1532">
        <v>4.5112800000000002E-2</v>
      </c>
      <c r="AE1532">
        <v>1.7316</v>
      </c>
      <c r="AF1532">
        <v>0.28985499999999997</v>
      </c>
      <c r="AH1532">
        <v>-0.65323200000000003</v>
      </c>
      <c r="AI1532">
        <v>3.9219200000000001</v>
      </c>
      <c r="AJ1532">
        <v>-13.8673</v>
      </c>
      <c r="AK1532">
        <v>27.115400000000001</v>
      </c>
      <c r="AL1532">
        <v>-0.65323200000000003</v>
      </c>
      <c r="AM1532">
        <v>-1.7</v>
      </c>
      <c r="AN1532">
        <v>-13.8360139131546</v>
      </c>
      <c r="AO1532">
        <v>0.98224568367004395</v>
      </c>
      <c r="AP1532">
        <v>-0.78572399999999998</v>
      </c>
    </row>
    <row r="1533" spans="1:42" x14ac:dyDescent="0.45">
      <c r="A1533" t="s">
        <v>1745</v>
      </c>
      <c r="C1533">
        <v>70</v>
      </c>
      <c r="D1533">
        <v>273</v>
      </c>
      <c r="E1533">
        <v>254</v>
      </c>
      <c r="F1533">
        <v>50</v>
      </c>
      <c r="G1533">
        <v>32</v>
      </c>
      <c r="H1533">
        <v>11</v>
      </c>
      <c r="I1533">
        <v>1</v>
      </c>
      <c r="J1533">
        <v>6</v>
      </c>
      <c r="K1533">
        <v>26</v>
      </c>
      <c r="L1533">
        <v>29</v>
      </c>
      <c r="M1533">
        <v>14</v>
      </c>
      <c r="N1533">
        <v>0</v>
      </c>
      <c r="O1533">
        <v>106</v>
      </c>
      <c r="P1533">
        <v>3</v>
      </c>
      <c r="Q1533">
        <v>2</v>
      </c>
      <c r="R1533">
        <v>0</v>
      </c>
      <c r="S1533">
        <v>4</v>
      </c>
      <c r="T1533">
        <v>2</v>
      </c>
      <c r="U1533">
        <v>1</v>
      </c>
      <c r="V1533">
        <v>0.19685</v>
      </c>
      <c r="W1533">
        <v>5.1282099999999997E-2</v>
      </c>
      <c r="X1533">
        <v>0.38827800000000001</v>
      </c>
      <c r="Y1533">
        <v>0.132075</v>
      </c>
      <c r="Z1533">
        <v>0.245421</v>
      </c>
      <c r="AA1533">
        <v>0.31889800000000001</v>
      </c>
      <c r="AB1533">
        <v>0.24702099999999999</v>
      </c>
      <c r="AC1533">
        <v>0.56431900000000002</v>
      </c>
      <c r="AD1533">
        <v>0.122047</v>
      </c>
      <c r="AE1533">
        <v>4.1625199999999998</v>
      </c>
      <c r="AF1533">
        <v>0.30555599999999999</v>
      </c>
      <c r="AH1533">
        <v>-0.39962900000000001</v>
      </c>
      <c r="AI1533">
        <v>17.0855</v>
      </c>
      <c r="AJ1533">
        <v>-16.177900000000001</v>
      </c>
      <c r="AK1533">
        <v>54.482799999999997</v>
      </c>
      <c r="AL1533">
        <v>-0.39962900000000001</v>
      </c>
      <c r="AM1533">
        <v>3.6</v>
      </c>
      <c r="AN1533">
        <v>-15.793804615736001</v>
      </c>
      <c r="AO1533">
        <v>-1.41543197631835</v>
      </c>
      <c r="AP1533">
        <v>-0.78856999999999999</v>
      </c>
    </row>
    <row r="1534" spans="1:42" x14ac:dyDescent="0.45">
      <c r="A1534" t="s">
        <v>1746</v>
      </c>
      <c r="C1534">
        <v>91</v>
      </c>
      <c r="D1534">
        <v>351</v>
      </c>
      <c r="E1534">
        <v>313</v>
      </c>
      <c r="F1534">
        <v>57</v>
      </c>
      <c r="G1534">
        <v>36</v>
      </c>
      <c r="H1534">
        <v>12</v>
      </c>
      <c r="I1534">
        <v>2</v>
      </c>
      <c r="J1534">
        <v>7</v>
      </c>
      <c r="K1534">
        <v>39</v>
      </c>
      <c r="L1534">
        <v>32</v>
      </c>
      <c r="M1534">
        <v>32</v>
      </c>
      <c r="N1534">
        <v>0</v>
      </c>
      <c r="O1534">
        <v>118</v>
      </c>
      <c r="P1534">
        <v>3</v>
      </c>
      <c r="Q1534">
        <v>2</v>
      </c>
      <c r="R1534">
        <v>1</v>
      </c>
      <c r="S1534">
        <v>5</v>
      </c>
      <c r="T1534">
        <v>5</v>
      </c>
      <c r="U1534">
        <v>2</v>
      </c>
      <c r="V1534">
        <v>0.18210899999999999</v>
      </c>
      <c r="W1534">
        <v>9.1168100000000002E-2</v>
      </c>
      <c r="X1534">
        <v>0.33618199999999998</v>
      </c>
      <c r="Y1534">
        <v>0.27118599999999998</v>
      </c>
      <c r="Z1534">
        <v>0.26285700000000001</v>
      </c>
      <c r="AA1534">
        <v>0.300319</v>
      </c>
      <c r="AB1534">
        <v>0.25231399999999998</v>
      </c>
      <c r="AC1534">
        <v>0.56317700000000004</v>
      </c>
      <c r="AD1534">
        <v>0.118211</v>
      </c>
      <c r="AE1534">
        <v>5.50406</v>
      </c>
      <c r="AF1534">
        <v>0.263158</v>
      </c>
      <c r="AH1534">
        <v>-0.39122000000000001</v>
      </c>
      <c r="AI1534">
        <v>23.51</v>
      </c>
      <c r="AJ1534">
        <v>-19.257300000000001</v>
      </c>
      <c r="AK1534">
        <v>60.212699999999998</v>
      </c>
      <c r="AL1534">
        <v>-0.39122000000000001</v>
      </c>
      <c r="AM1534">
        <v>-4</v>
      </c>
      <c r="AN1534">
        <v>-17.124629735946598</v>
      </c>
      <c r="AO1534">
        <v>-2.7103174924850402</v>
      </c>
      <c r="AP1534">
        <v>-0.78910499999999995</v>
      </c>
    </row>
    <row r="1535" spans="1:42" x14ac:dyDescent="0.45">
      <c r="A1535" t="s">
        <v>1747</v>
      </c>
      <c r="B1535" t="s">
        <v>104</v>
      </c>
      <c r="C1535">
        <v>53</v>
      </c>
      <c r="D1535">
        <v>200</v>
      </c>
      <c r="E1535">
        <v>184</v>
      </c>
      <c r="F1535">
        <v>32</v>
      </c>
      <c r="G1535">
        <v>23</v>
      </c>
      <c r="H1535">
        <v>5</v>
      </c>
      <c r="I1535">
        <v>1</v>
      </c>
      <c r="J1535">
        <v>3</v>
      </c>
      <c r="K1535">
        <v>16</v>
      </c>
      <c r="L1535">
        <v>18</v>
      </c>
      <c r="M1535">
        <v>12</v>
      </c>
      <c r="N1535">
        <v>0</v>
      </c>
      <c r="O1535">
        <v>96</v>
      </c>
      <c r="P1535">
        <v>4</v>
      </c>
      <c r="Q1535">
        <v>0</v>
      </c>
      <c r="R1535">
        <v>0</v>
      </c>
      <c r="S1535">
        <v>5</v>
      </c>
      <c r="T1535">
        <v>1</v>
      </c>
      <c r="U1535">
        <v>1</v>
      </c>
      <c r="V1535">
        <v>0.17391300000000001</v>
      </c>
      <c r="W1535">
        <v>0.06</v>
      </c>
      <c r="X1535">
        <v>0.48</v>
      </c>
      <c r="Y1535">
        <v>0.125</v>
      </c>
      <c r="Z1535">
        <v>0.24</v>
      </c>
      <c r="AA1535">
        <v>0.26086999999999999</v>
      </c>
      <c r="AB1535">
        <v>0.226766</v>
      </c>
      <c r="AC1535">
        <v>0.50087000000000004</v>
      </c>
      <c r="AD1535">
        <v>8.6956500000000006E-2</v>
      </c>
      <c r="AE1535">
        <v>4.0181300000000002</v>
      </c>
      <c r="AF1535">
        <v>0.34117599999999998</v>
      </c>
      <c r="AH1535">
        <v>-0.52257799999999999</v>
      </c>
      <c r="AI1535">
        <v>9.1524999999999999</v>
      </c>
      <c r="AJ1535">
        <v>-15.2163</v>
      </c>
      <c r="AK1535">
        <v>36.703499999999998</v>
      </c>
      <c r="AL1535">
        <v>-0.52257799999999999</v>
      </c>
      <c r="AM1535">
        <v>-2.2000000000000002</v>
      </c>
      <c r="AN1535">
        <v>-16.2055402994155</v>
      </c>
      <c r="AO1535">
        <v>1.47430920600891</v>
      </c>
      <c r="AP1535">
        <v>-0.78947999999999996</v>
      </c>
    </row>
    <row r="1536" spans="1:42" x14ac:dyDescent="0.45">
      <c r="A1536" t="s">
        <v>1748</v>
      </c>
      <c r="B1536" t="s">
        <v>61</v>
      </c>
      <c r="C1536">
        <v>63</v>
      </c>
      <c r="D1536">
        <v>246</v>
      </c>
      <c r="E1536">
        <v>219</v>
      </c>
      <c r="F1536">
        <v>40</v>
      </c>
      <c r="G1536">
        <v>31</v>
      </c>
      <c r="H1536">
        <v>6</v>
      </c>
      <c r="I1536">
        <v>0</v>
      </c>
      <c r="J1536">
        <v>3</v>
      </c>
      <c r="K1536">
        <v>21</v>
      </c>
      <c r="L1536">
        <v>19</v>
      </c>
      <c r="M1536">
        <v>23</v>
      </c>
      <c r="N1536">
        <v>0</v>
      </c>
      <c r="O1536">
        <v>92</v>
      </c>
      <c r="P1536">
        <v>2</v>
      </c>
      <c r="Q1536">
        <v>1</v>
      </c>
      <c r="R1536">
        <v>1</v>
      </c>
      <c r="S1536">
        <v>2</v>
      </c>
      <c r="T1536">
        <v>1</v>
      </c>
      <c r="U1536">
        <v>1</v>
      </c>
      <c r="V1536">
        <v>0.182648</v>
      </c>
      <c r="W1536">
        <v>9.3495900000000007E-2</v>
      </c>
      <c r="X1536">
        <v>0.37398399999999998</v>
      </c>
      <c r="Y1536">
        <v>0.25</v>
      </c>
      <c r="Z1536">
        <v>0.26530599999999999</v>
      </c>
      <c r="AA1536">
        <v>0.25114199999999998</v>
      </c>
      <c r="AB1536">
        <v>0.237924</v>
      </c>
      <c r="AC1536">
        <v>0.51644800000000002</v>
      </c>
      <c r="AD1536">
        <v>6.8493200000000004E-2</v>
      </c>
      <c r="AE1536">
        <v>2.2268500000000002</v>
      </c>
      <c r="AF1536">
        <v>0.29599999999999999</v>
      </c>
      <c r="AH1536">
        <v>-0.65356499999999995</v>
      </c>
      <c r="AI1536">
        <v>13.5372</v>
      </c>
      <c r="AJ1536">
        <v>-16.436499999999999</v>
      </c>
      <c r="AK1536">
        <v>45.597700000000003</v>
      </c>
      <c r="AL1536">
        <v>-0.65356499999999995</v>
      </c>
      <c r="AM1536">
        <v>-3.6</v>
      </c>
      <c r="AN1536">
        <v>-17.2330422997474</v>
      </c>
      <c r="AO1536">
        <v>0.919400215148925</v>
      </c>
      <c r="AP1536">
        <v>-0.79099299999999995</v>
      </c>
    </row>
    <row r="1537" spans="1:42" x14ac:dyDescent="0.45">
      <c r="A1537" t="s">
        <v>1749</v>
      </c>
      <c r="C1537">
        <v>39</v>
      </c>
      <c r="D1537">
        <v>129</v>
      </c>
      <c r="E1537">
        <v>118</v>
      </c>
      <c r="F1537">
        <v>21</v>
      </c>
      <c r="G1537">
        <v>16</v>
      </c>
      <c r="H1537">
        <v>3</v>
      </c>
      <c r="I1537">
        <v>0</v>
      </c>
      <c r="J1537">
        <v>2</v>
      </c>
      <c r="K1537">
        <v>11</v>
      </c>
      <c r="L1537">
        <v>11</v>
      </c>
      <c r="M1537">
        <v>9</v>
      </c>
      <c r="N1537">
        <v>0</v>
      </c>
      <c r="O1537">
        <v>48</v>
      </c>
      <c r="P1537">
        <v>1</v>
      </c>
      <c r="Q1537">
        <v>1</v>
      </c>
      <c r="R1537">
        <v>0</v>
      </c>
      <c r="S1537">
        <v>5</v>
      </c>
      <c r="T1537">
        <v>1</v>
      </c>
      <c r="U1537">
        <v>1</v>
      </c>
      <c r="V1537">
        <v>0.17796600000000001</v>
      </c>
      <c r="W1537">
        <v>6.9767399999999993E-2</v>
      </c>
      <c r="X1537">
        <v>0.37209300000000001</v>
      </c>
      <c r="Y1537">
        <v>0.1875</v>
      </c>
      <c r="Z1537">
        <v>0.24031</v>
      </c>
      <c r="AA1537">
        <v>0.25423699999999999</v>
      </c>
      <c r="AB1537">
        <v>0.223637</v>
      </c>
      <c r="AC1537">
        <v>0.49454700000000001</v>
      </c>
      <c r="AD1537">
        <v>7.6271199999999997E-2</v>
      </c>
      <c r="AE1537">
        <v>2.7407300000000001</v>
      </c>
      <c r="AF1537">
        <v>0.275362</v>
      </c>
      <c r="AH1537">
        <v>-0.42241099999999998</v>
      </c>
      <c r="AI1537">
        <v>5.5681799999999999</v>
      </c>
      <c r="AJ1537">
        <v>-10.149699999999999</v>
      </c>
      <c r="AK1537">
        <v>37.434699999999999</v>
      </c>
      <c r="AL1537">
        <v>-0.42241099999999998</v>
      </c>
      <c r="AM1537">
        <v>-4.3</v>
      </c>
      <c r="AN1537">
        <v>-10.421066582202901</v>
      </c>
      <c r="AO1537">
        <v>-1.93007063865661</v>
      </c>
      <c r="AP1537">
        <v>-0.79335900000000004</v>
      </c>
    </row>
    <row r="1538" spans="1:42" x14ac:dyDescent="0.45">
      <c r="A1538" t="s">
        <v>1750</v>
      </c>
      <c r="B1538" t="s">
        <v>104</v>
      </c>
      <c r="C1538">
        <v>92</v>
      </c>
      <c r="D1538">
        <v>336</v>
      </c>
      <c r="E1538">
        <v>290</v>
      </c>
      <c r="F1538">
        <v>60</v>
      </c>
      <c r="G1538">
        <v>42</v>
      </c>
      <c r="H1538">
        <v>10</v>
      </c>
      <c r="I1538">
        <v>0</v>
      </c>
      <c r="J1538">
        <v>8</v>
      </c>
      <c r="K1538">
        <v>31</v>
      </c>
      <c r="L1538">
        <v>34</v>
      </c>
      <c r="M1538">
        <v>41</v>
      </c>
      <c r="N1538">
        <v>0</v>
      </c>
      <c r="O1538">
        <v>114</v>
      </c>
      <c r="P1538">
        <v>3</v>
      </c>
      <c r="Q1538">
        <v>2</v>
      </c>
      <c r="R1538">
        <v>0</v>
      </c>
      <c r="S1538">
        <v>8</v>
      </c>
      <c r="T1538">
        <v>0</v>
      </c>
      <c r="U1538">
        <v>1</v>
      </c>
      <c r="V1538">
        <v>0.206897</v>
      </c>
      <c r="W1538">
        <v>0.12202399999999999</v>
      </c>
      <c r="X1538">
        <v>0.33928599999999998</v>
      </c>
      <c r="Y1538">
        <v>0.359649</v>
      </c>
      <c r="Z1538">
        <v>0.30952400000000002</v>
      </c>
      <c r="AA1538">
        <v>0.32413799999999998</v>
      </c>
      <c r="AB1538">
        <v>0.28644900000000001</v>
      </c>
      <c r="AC1538">
        <v>0.63366199999999995</v>
      </c>
      <c r="AD1538">
        <v>0.117241</v>
      </c>
      <c r="AE1538">
        <v>1.31271</v>
      </c>
      <c r="AF1538">
        <v>0.30588199999999999</v>
      </c>
      <c r="AH1538">
        <v>-1.0847199999999999</v>
      </c>
      <c r="AI1538">
        <v>32.030900000000003</v>
      </c>
      <c r="AJ1538">
        <v>-8.9087800000000001</v>
      </c>
      <c r="AK1538">
        <v>76.714399999999998</v>
      </c>
      <c r="AL1538">
        <v>-1.0847199999999999</v>
      </c>
      <c r="AM1538">
        <v>0</v>
      </c>
      <c r="AN1538">
        <v>-10.777441978454499</v>
      </c>
      <c r="AO1538">
        <v>-8.6419754028320295</v>
      </c>
      <c r="AP1538">
        <v>-0.79492700000000005</v>
      </c>
    </row>
    <row r="1539" spans="1:42" x14ac:dyDescent="0.45">
      <c r="A1539" t="s">
        <v>1751</v>
      </c>
      <c r="B1539" t="s">
        <v>141</v>
      </c>
      <c r="C1539">
        <v>71</v>
      </c>
      <c r="D1539">
        <v>271</v>
      </c>
      <c r="E1539">
        <v>239</v>
      </c>
      <c r="F1539">
        <v>55</v>
      </c>
      <c r="G1539">
        <v>46</v>
      </c>
      <c r="H1539">
        <v>6</v>
      </c>
      <c r="I1539">
        <v>0</v>
      </c>
      <c r="J1539">
        <v>3</v>
      </c>
      <c r="K1539">
        <v>23</v>
      </c>
      <c r="L1539">
        <v>29</v>
      </c>
      <c r="M1539">
        <v>19</v>
      </c>
      <c r="N1539">
        <v>0</v>
      </c>
      <c r="O1539">
        <v>51</v>
      </c>
      <c r="P1539">
        <v>10</v>
      </c>
      <c r="Q1539">
        <v>3</v>
      </c>
      <c r="R1539">
        <v>0</v>
      </c>
      <c r="S1539">
        <v>5</v>
      </c>
      <c r="T1539">
        <v>1</v>
      </c>
      <c r="U1539">
        <v>1</v>
      </c>
      <c r="V1539">
        <v>0.230126</v>
      </c>
      <c r="W1539">
        <v>7.0110699999999998E-2</v>
      </c>
      <c r="X1539">
        <v>0.188192</v>
      </c>
      <c r="Y1539">
        <v>0.37254900000000002</v>
      </c>
      <c r="Z1539">
        <v>0.30996299999999999</v>
      </c>
      <c r="AA1539">
        <v>0.29288700000000001</v>
      </c>
      <c r="AB1539">
        <v>0.27510600000000002</v>
      </c>
      <c r="AC1539">
        <v>0.60285</v>
      </c>
      <c r="AD1539">
        <v>6.2761499999999998E-2</v>
      </c>
      <c r="AE1539">
        <v>2.0432700000000001</v>
      </c>
      <c r="AF1539">
        <v>0.27659600000000001</v>
      </c>
      <c r="AH1539">
        <v>-0.79996199999999995</v>
      </c>
      <c r="AI1539">
        <v>23.281400000000001</v>
      </c>
      <c r="AJ1539">
        <v>-9.7383400000000009</v>
      </c>
      <c r="AK1539">
        <v>71.896799999999999</v>
      </c>
      <c r="AL1539">
        <v>-0.79996199999999995</v>
      </c>
      <c r="AM1539">
        <v>0</v>
      </c>
      <c r="AN1539">
        <v>-10.235004723072</v>
      </c>
      <c r="AO1539">
        <v>-6.9701647758483798</v>
      </c>
      <c r="AP1539">
        <v>-0.79495899999999997</v>
      </c>
    </row>
    <row r="1540" spans="1:42" x14ac:dyDescent="0.45">
      <c r="A1540" t="s">
        <v>1752</v>
      </c>
      <c r="B1540" t="s">
        <v>34</v>
      </c>
      <c r="C1540">
        <v>98</v>
      </c>
      <c r="D1540">
        <v>388</v>
      </c>
      <c r="E1540">
        <v>339</v>
      </c>
      <c r="F1540">
        <v>66</v>
      </c>
      <c r="G1540">
        <v>47</v>
      </c>
      <c r="H1540">
        <v>14</v>
      </c>
      <c r="I1540">
        <v>1</v>
      </c>
      <c r="J1540">
        <v>4</v>
      </c>
      <c r="K1540">
        <v>43</v>
      </c>
      <c r="L1540">
        <v>34</v>
      </c>
      <c r="M1540">
        <v>39</v>
      </c>
      <c r="N1540">
        <v>1</v>
      </c>
      <c r="O1540">
        <v>119</v>
      </c>
      <c r="P1540">
        <v>7</v>
      </c>
      <c r="Q1540">
        <v>2</v>
      </c>
      <c r="R1540">
        <v>1</v>
      </c>
      <c r="S1540">
        <v>7</v>
      </c>
      <c r="T1540">
        <v>12</v>
      </c>
      <c r="U1540">
        <v>6</v>
      </c>
      <c r="V1540">
        <v>0.19469</v>
      </c>
      <c r="W1540">
        <v>0.10051499999999999</v>
      </c>
      <c r="X1540">
        <v>0.306701</v>
      </c>
      <c r="Y1540">
        <v>0.32773099999999999</v>
      </c>
      <c r="Z1540">
        <v>0.289406</v>
      </c>
      <c r="AA1540">
        <v>0.27728599999999998</v>
      </c>
      <c r="AB1540">
        <v>0.25907599999999997</v>
      </c>
      <c r="AC1540">
        <v>0.56669199999999997</v>
      </c>
      <c r="AD1540">
        <v>8.25959E-2</v>
      </c>
      <c r="AE1540">
        <v>5.2663900000000003</v>
      </c>
      <c r="AF1540">
        <v>0.28440399999999999</v>
      </c>
      <c r="AH1540">
        <v>-0.84133999999999998</v>
      </c>
      <c r="AI1540">
        <v>28.1675</v>
      </c>
      <c r="AJ1540">
        <v>-19.1081</v>
      </c>
      <c r="AK1540">
        <v>62.918100000000003</v>
      </c>
      <c r="AL1540">
        <v>-0.84133999999999998</v>
      </c>
      <c r="AM1540">
        <v>-4.5</v>
      </c>
      <c r="AN1540">
        <v>-18.0808987617492</v>
      </c>
      <c r="AO1540">
        <v>-3.07436800003051</v>
      </c>
      <c r="AP1540">
        <v>-0.79545100000000002</v>
      </c>
    </row>
    <row r="1541" spans="1:42" x14ac:dyDescent="0.45">
      <c r="A1541" t="s">
        <v>1753</v>
      </c>
      <c r="C1541">
        <v>35</v>
      </c>
      <c r="D1541">
        <v>137</v>
      </c>
      <c r="E1541">
        <v>123</v>
      </c>
      <c r="F1541">
        <v>29</v>
      </c>
      <c r="G1541">
        <v>21</v>
      </c>
      <c r="H1541">
        <v>5</v>
      </c>
      <c r="I1541">
        <v>0</v>
      </c>
      <c r="J1541">
        <v>3</v>
      </c>
      <c r="K1541">
        <v>13</v>
      </c>
      <c r="L1541">
        <v>16</v>
      </c>
      <c r="M1541">
        <v>11</v>
      </c>
      <c r="N1541">
        <v>0</v>
      </c>
      <c r="O1541">
        <v>30</v>
      </c>
      <c r="P1541">
        <v>1</v>
      </c>
      <c r="Q1541">
        <v>2</v>
      </c>
      <c r="R1541">
        <v>0</v>
      </c>
      <c r="S1541">
        <v>5</v>
      </c>
      <c r="T1541">
        <v>0</v>
      </c>
      <c r="U1541">
        <v>1</v>
      </c>
      <c r="V1541">
        <v>0.23577200000000001</v>
      </c>
      <c r="W1541">
        <v>8.0292000000000002E-2</v>
      </c>
      <c r="X1541">
        <v>0.21897800000000001</v>
      </c>
      <c r="Y1541">
        <v>0.36666700000000002</v>
      </c>
      <c r="Z1541">
        <v>0.29926999999999998</v>
      </c>
      <c r="AA1541">
        <v>0.34959299999999999</v>
      </c>
      <c r="AB1541">
        <v>0.28573199999999999</v>
      </c>
      <c r="AC1541">
        <v>0.648864</v>
      </c>
      <c r="AD1541">
        <v>0.11382100000000001</v>
      </c>
      <c r="AE1541">
        <v>1.69553</v>
      </c>
      <c r="AF1541">
        <v>0.282609</v>
      </c>
      <c r="AH1541">
        <v>-0.67634700000000003</v>
      </c>
      <c r="AI1541">
        <v>12.9786</v>
      </c>
      <c r="AJ1541">
        <v>-3.7140499999999999</v>
      </c>
      <c r="AK1541">
        <v>79.062200000000004</v>
      </c>
      <c r="AL1541">
        <v>-0.67634700000000003</v>
      </c>
      <c r="AM1541">
        <v>-5.9</v>
      </c>
      <c r="AN1541">
        <v>-4.2299593687057397</v>
      </c>
      <c r="AO1541">
        <v>-8.4169018268585205</v>
      </c>
      <c r="AP1541">
        <v>-0.79566899999999996</v>
      </c>
    </row>
    <row r="1542" spans="1:42" x14ac:dyDescent="0.45">
      <c r="A1542" t="s">
        <v>1754</v>
      </c>
      <c r="B1542" t="s">
        <v>141</v>
      </c>
      <c r="C1542">
        <v>40</v>
      </c>
      <c r="D1542">
        <v>136</v>
      </c>
      <c r="E1542">
        <v>118</v>
      </c>
      <c r="F1542">
        <v>20</v>
      </c>
      <c r="G1542">
        <v>14</v>
      </c>
      <c r="H1542">
        <v>4</v>
      </c>
      <c r="I1542">
        <v>0</v>
      </c>
      <c r="J1542">
        <v>2</v>
      </c>
      <c r="K1542">
        <v>9</v>
      </c>
      <c r="L1542">
        <v>16</v>
      </c>
      <c r="M1542">
        <v>9</v>
      </c>
      <c r="N1542">
        <v>0</v>
      </c>
      <c r="O1542">
        <v>62</v>
      </c>
      <c r="P1542">
        <v>7</v>
      </c>
      <c r="Q1542">
        <v>1</v>
      </c>
      <c r="R1542">
        <v>1</v>
      </c>
      <c r="S1542">
        <v>1</v>
      </c>
      <c r="T1542">
        <v>0</v>
      </c>
      <c r="U1542">
        <v>1</v>
      </c>
      <c r="V1542">
        <v>0.169492</v>
      </c>
      <c r="W1542">
        <v>6.6176499999999999E-2</v>
      </c>
      <c r="X1542">
        <v>0.45588200000000001</v>
      </c>
      <c r="Y1542">
        <v>0.14516100000000001</v>
      </c>
      <c r="Z1542">
        <v>0.26666699999999999</v>
      </c>
      <c r="AA1542">
        <v>0.25423699999999999</v>
      </c>
      <c r="AB1542">
        <v>0.24210300000000001</v>
      </c>
      <c r="AC1542">
        <v>0.52090400000000003</v>
      </c>
      <c r="AD1542">
        <v>8.4745799999999996E-2</v>
      </c>
      <c r="AE1542">
        <v>1.7400599999999999</v>
      </c>
      <c r="AF1542">
        <v>0.32727299999999998</v>
      </c>
      <c r="AH1542">
        <v>-0.65323200000000003</v>
      </c>
      <c r="AI1542">
        <v>7.9560300000000002</v>
      </c>
      <c r="AJ1542">
        <v>-8.6147799999999997</v>
      </c>
      <c r="AK1542">
        <v>49.772100000000002</v>
      </c>
      <c r="AL1542">
        <v>-0.65323200000000003</v>
      </c>
      <c r="AM1542">
        <v>0</v>
      </c>
      <c r="AN1542">
        <v>-9.1158057451248098</v>
      </c>
      <c r="AO1542">
        <v>-3.49794244766235</v>
      </c>
      <c r="AP1542">
        <v>-0.79576400000000003</v>
      </c>
    </row>
    <row r="1543" spans="1:42" x14ac:dyDescent="0.45">
      <c r="A1543" t="s">
        <v>1755</v>
      </c>
      <c r="B1543" t="s">
        <v>113</v>
      </c>
      <c r="C1543">
        <v>123</v>
      </c>
      <c r="D1543">
        <v>520</v>
      </c>
      <c r="E1543">
        <v>477</v>
      </c>
      <c r="F1543">
        <v>92</v>
      </c>
      <c r="G1543">
        <v>60</v>
      </c>
      <c r="H1543">
        <v>17</v>
      </c>
      <c r="I1543">
        <v>6</v>
      </c>
      <c r="J1543">
        <v>9</v>
      </c>
      <c r="K1543">
        <v>51</v>
      </c>
      <c r="L1543">
        <v>50</v>
      </c>
      <c r="M1543">
        <v>35</v>
      </c>
      <c r="N1543">
        <v>1</v>
      </c>
      <c r="O1543">
        <v>192</v>
      </c>
      <c r="P1543">
        <v>6</v>
      </c>
      <c r="Q1543">
        <v>2</v>
      </c>
      <c r="R1543">
        <v>0</v>
      </c>
      <c r="S1543">
        <v>5</v>
      </c>
      <c r="T1543">
        <v>27</v>
      </c>
      <c r="U1543">
        <v>7</v>
      </c>
      <c r="V1543">
        <v>0.19287199999999999</v>
      </c>
      <c r="W1543">
        <v>6.7307699999999998E-2</v>
      </c>
      <c r="X1543">
        <v>0.36923099999999998</v>
      </c>
      <c r="Y1543">
        <v>0.18229200000000001</v>
      </c>
      <c r="Z1543">
        <v>0.25576900000000002</v>
      </c>
      <c r="AA1543">
        <v>0.31027300000000002</v>
      </c>
      <c r="AB1543">
        <v>0.24964</v>
      </c>
      <c r="AC1543">
        <v>0.56604200000000005</v>
      </c>
      <c r="AD1543">
        <v>0.1174</v>
      </c>
      <c r="AE1543">
        <v>7.68</v>
      </c>
      <c r="AF1543">
        <v>0.29856100000000002</v>
      </c>
      <c r="AH1543">
        <v>1.6749400000000001</v>
      </c>
      <c r="AI1543">
        <v>33.674799999999998</v>
      </c>
      <c r="AJ1543">
        <v>-29.684100000000001</v>
      </c>
      <c r="AK1543">
        <v>58.654200000000003</v>
      </c>
      <c r="AL1543">
        <v>1.6749400000000001</v>
      </c>
      <c r="AM1543">
        <v>-3.5</v>
      </c>
      <c r="AN1543">
        <v>-24.0863004922866</v>
      </c>
      <c r="AO1543">
        <v>-1.5893591642379701</v>
      </c>
      <c r="AP1543">
        <v>-0.79914799999999997</v>
      </c>
    </row>
    <row r="1544" spans="1:42" x14ac:dyDescent="0.45">
      <c r="A1544" t="s">
        <v>1756</v>
      </c>
      <c r="C1544">
        <v>75</v>
      </c>
      <c r="D1544">
        <v>286</v>
      </c>
      <c r="E1544">
        <v>260</v>
      </c>
      <c r="F1544">
        <v>50</v>
      </c>
      <c r="G1544">
        <v>34</v>
      </c>
      <c r="H1544">
        <v>11</v>
      </c>
      <c r="I1544">
        <v>2</v>
      </c>
      <c r="J1544">
        <v>3</v>
      </c>
      <c r="K1544">
        <v>25</v>
      </c>
      <c r="L1544">
        <v>23</v>
      </c>
      <c r="M1544">
        <v>21</v>
      </c>
      <c r="N1544">
        <v>0</v>
      </c>
      <c r="O1544">
        <v>88</v>
      </c>
      <c r="P1544">
        <v>2</v>
      </c>
      <c r="Q1544">
        <v>2</v>
      </c>
      <c r="R1544">
        <v>1</v>
      </c>
      <c r="S1544">
        <v>5</v>
      </c>
      <c r="T1544">
        <v>6</v>
      </c>
      <c r="U1544">
        <v>3</v>
      </c>
      <c r="V1544">
        <v>0.19230800000000001</v>
      </c>
      <c r="W1544">
        <v>7.3426599999999995E-2</v>
      </c>
      <c r="X1544">
        <v>0.30769200000000002</v>
      </c>
      <c r="Y1544">
        <v>0.23863599999999999</v>
      </c>
      <c r="Z1544">
        <v>0.25613999999999998</v>
      </c>
      <c r="AA1544">
        <v>0.28461500000000001</v>
      </c>
      <c r="AB1544">
        <v>0.24176700000000001</v>
      </c>
      <c r="AC1544">
        <v>0.54075600000000001</v>
      </c>
      <c r="AD1544">
        <v>9.2307700000000006E-2</v>
      </c>
      <c r="AE1544">
        <v>5.3531199999999997</v>
      </c>
      <c r="AF1544">
        <v>0.27485399999999999</v>
      </c>
      <c r="AH1544">
        <v>-0.50542600000000004</v>
      </c>
      <c r="AI1544">
        <v>16.651299999999999</v>
      </c>
      <c r="AJ1544">
        <v>-18.196200000000001</v>
      </c>
      <c r="AK1544">
        <v>45.798200000000001</v>
      </c>
      <c r="AL1544">
        <v>-0.50542600000000004</v>
      </c>
      <c r="AM1544">
        <v>5.0999999999999996</v>
      </c>
      <c r="AN1544">
        <v>-19.709712743759098</v>
      </c>
      <c r="AO1544">
        <v>1.94744253158569</v>
      </c>
      <c r="AP1544">
        <v>-0.79955100000000001</v>
      </c>
    </row>
    <row r="1545" spans="1:42" x14ac:dyDescent="0.45">
      <c r="A1545" t="s">
        <v>1757</v>
      </c>
      <c r="B1545" t="s">
        <v>76</v>
      </c>
      <c r="C1545">
        <v>128</v>
      </c>
      <c r="D1545">
        <v>549</v>
      </c>
      <c r="E1545">
        <v>512</v>
      </c>
      <c r="F1545">
        <v>135</v>
      </c>
      <c r="G1545">
        <v>93</v>
      </c>
      <c r="H1545">
        <v>29</v>
      </c>
      <c r="I1545">
        <v>1</v>
      </c>
      <c r="J1545">
        <v>12</v>
      </c>
      <c r="K1545">
        <v>55</v>
      </c>
      <c r="L1545">
        <v>65</v>
      </c>
      <c r="M1545">
        <v>30</v>
      </c>
      <c r="N1545">
        <v>2</v>
      </c>
      <c r="O1545">
        <v>99</v>
      </c>
      <c r="P1545">
        <v>4</v>
      </c>
      <c r="Q1545">
        <v>3</v>
      </c>
      <c r="R1545">
        <v>0</v>
      </c>
      <c r="S1545">
        <v>18</v>
      </c>
      <c r="T1545">
        <v>1</v>
      </c>
      <c r="U1545">
        <v>1</v>
      </c>
      <c r="V1545">
        <v>0.26367200000000002</v>
      </c>
      <c r="W1545">
        <v>5.46448E-2</v>
      </c>
      <c r="X1545">
        <v>0.18032799999999999</v>
      </c>
      <c r="Y1545">
        <v>0.30303000000000002</v>
      </c>
      <c r="Z1545">
        <v>0.30783199999999999</v>
      </c>
      <c r="AA1545">
        <v>0.39453100000000002</v>
      </c>
      <c r="AB1545">
        <v>0.30375200000000002</v>
      </c>
      <c r="AC1545">
        <v>0.70236399999999999</v>
      </c>
      <c r="AD1545">
        <v>0.130859</v>
      </c>
      <c r="AE1545">
        <v>2.3147899999999999</v>
      </c>
      <c r="AF1545">
        <v>0.30445499999999998</v>
      </c>
      <c r="AH1545">
        <v>-1.1852199999999999</v>
      </c>
      <c r="AI1545">
        <v>60.225200000000001</v>
      </c>
      <c r="AJ1545">
        <v>-6.6672099999999999</v>
      </c>
      <c r="AK1545">
        <v>85.399699999999996</v>
      </c>
      <c r="AL1545">
        <v>-1.1852199999999999</v>
      </c>
      <c r="AM1545">
        <v>-5.8</v>
      </c>
      <c r="AN1545">
        <v>-10.789538979530301</v>
      </c>
      <c r="AO1545">
        <v>-15.885978698730399</v>
      </c>
      <c r="AP1545">
        <v>-0.80063300000000004</v>
      </c>
    </row>
    <row r="1546" spans="1:42" x14ac:dyDescent="0.45">
      <c r="A1546" t="s">
        <v>1758</v>
      </c>
      <c r="B1546" t="s">
        <v>63</v>
      </c>
      <c r="C1546">
        <v>108</v>
      </c>
      <c r="D1546">
        <v>448</v>
      </c>
      <c r="E1546">
        <v>407</v>
      </c>
      <c r="F1546">
        <v>86</v>
      </c>
      <c r="G1546">
        <v>57</v>
      </c>
      <c r="H1546">
        <v>18</v>
      </c>
      <c r="I1546">
        <v>2</v>
      </c>
      <c r="J1546">
        <v>9</v>
      </c>
      <c r="K1546">
        <v>43</v>
      </c>
      <c r="L1546">
        <v>46</v>
      </c>
      <c r="M1546">
        <v>34</v>
      </c>
      <c r="N1546">
        <v>0</v>
      </c>
      <c r="O1546">
        <v>117</v>
      </c>
      <c r="P1546">
        <v>4</v>
      </c>
      <c r="Q1546">
        <v>3</v>
      </c>
      <c r="R1546">
        <v>0</v>
      </c>
      <c r="S1546">
        <v>13</v>
      </c>
      <c r="T1546">
        <v>4</v>
      </c>
      <c r="U1546">
        <v>1</v>
      </c>
      <c r="V1546">
        <v>0.21130199999999999</v>
      </c>
      <c r="W1546">
        <v>7.5892899999999999E-2</v>
      </c>
      <c r="X1546">
        <v>0.26116099999999998</v>
      </c>
      <c r="Y1546">
        <v>0.29059800000000002</v>
      </c>
      <c r="Z1546">
        <v>0.27678599999999998</v>
      </c>
      <c r="AA1546">
        <v>0.33169500000000002</v>
      </c>
      <c r="AB1546">
        <v>0.26882099999999998</v>
      </c>
      <c r="AC1546">
        <v>0.60848100000000005</v>
      </c>
      <c r="AD1546">
        <v>0.120393</v>
      </c>
      <c r="AE1546">
        <v>4.1774199999999997</v>
      </c>
      <c r="AF1546">
        <v>0.27112700000000001</v>
      </c>
      <c r="AH1546">
        <v>-0.35406500000000002</v>
      </c>
      <c r="AI1546">
        <v>36.148800000000001</v>
      </c>
      <c r="AJ1546">
        <v>-18.4374</v>
      </c>
      <c r="AK1546">
        <v>65.119</v>
      </c>
      <c r="AL1546">
        <v>-0.35406500000000002</v>
      </c>
      <c r="AM1546">
        <v>4.5999999999999996</v>
      </c>
      <c r="AN1546">
        <v>-19.713147938251399</v>
      </c>
      <c r="AO1546">
        <v>-3.6304526329040501</v>
      </c>
      <c r="AP1546">
        <v>-0.80572699999999997</v>
      </c>
    </row>
    <row r="1547" spans="1:42" x14ac:dyDescent="0.45">
      <c r="A1547" t="s">
        <v>1759</v>
      </c>
      <c r="C1547">
        <v>46</v>
      </c>
      <c r="D1547">
        <v>167</v>
      </c>
      <c r="E1547">
        <v>152</v>
      </c>
      <c r="F1547">
        <v>28</v>
      </c>
      <c r="G1547">
        <v>19</v>
      </c>
      <c r="H1547">
        <v>6</v>
      </c>
      <c r="I1547">
        <v>0</v>
      </c>
      <c r="J1547">
        <v>3</v>
      </c>
      <c r="K1547">
        <v>14</v>
      </c>
      <c r="L1547">
        <v>16</v>
      </c>
      <c r="M1547">
        <v>12</v>
      </c>
      <c r="N1547">
        <v>0</v>
      </c>
      <c r="O1547">
        <v>68</v>
      </c>
      <c r="P1547">
        <v>2</v>
      </c>
      <c r="Q1547">
        <v>0</v>
      </c>
      <c r="R1547">
        <v>1</v>
      </c>
      <c r="S1547">
        <v>3</v>
      </c>
      <c r="T1547">
        <v>0</v>
      </c>
      <c r="U1547">
        <v>1</v>
      </c>
      <c r="V1547">
        <v>0.18421100000000001</v>
      </c>
      <c r="W1547">
        <v>7.1856299999999998E-2</v>
      </c>
      <c r="X1547">
        <v>0.40718599999999999</v>
      </c>
      <c r="Y1547">
        <v>0.17647099999999999</v>
      </c>
      <c r="Z1547">
        <v>0.25301200000000001</v>
      </c>
      <c r="AA1547">
        <v>0.28289500000000001</v>
      </c>
      <c r="AB1547">
        <v>0.24124000000000001</v>
      </c>
      <c r="AC1547">
        <v>0.53590700000000002</v>
      </c>
      <c r="AD1547">
        <v>9.86842E-2</v>
      </c>
      <c r="AE1547">
        <v>1.87456</v>
      </c>
      <c r="AF1547">
        <v>0.30864200000000003</v>
      </c>
      <c r="AH1547">
        <v>-0.67634700000000003</v>
      </c>
      <c r="AI1547">
        <v>9.6498799999999996</v>
      </c>
      <c r="AJ1547">
        <v>-10.6981</v>
      </c>
      <c r="AK1547">
        <v>31.907299999999999</v>
      </c>
      <c r="AL1547">
        <v>-0.67634700000000003</v>
      </c>
      <c r="AM1547">
        <v>-2.1</v>
      </c>
      <c r="AN1547">
        <v>-14.763901114463801</v>
      </c>
      <c r="AO1547">
        <v>0.96804833412170399</v>
      </c>
      <c r="AP1547">
        <v>-0.80832099999999996</v>
      </c>
    </row>
    <row r="1548" spans="1:42" x14ac:dyDescent="0.45">
      <c r="A1548" t="s">
        <v>1760</v>
      </c>
      <c r="B1548" t="s">
        <v>215</v>
      </c>
      <c r="C1548">
        <v>111</v>
      </c>
      <c r="D1548">
        <v>448</v>
      </c>
      <c r="E1548">
        <v>405</v>
      </c>
      <c r="F1548">
        <v>73</v>
      </c>
      <c r="G1548">
        <v>46</v>
      </c>
      <c r="H1548">
        <v>15</v>
      </c>
      <c r="I1548">
        <v>3</v>
      </c>
      <c r="J1548">
        <v>9</v>
      </c>
      <c r="K1548">
        <v>40</v>
      </c>
      <c r="L1548">
        <v>45</v>
      </c>
      <c r="M1548">
        <v>34</v>
      </c>
      <c r="N1548">
        <v>0</v>
      </c>
      <c r="O1548">
        <v>188</v>
      </c>
      <c r="P1548">
        <v>7</v>
      </c>
      <c r="Q1548">
        <v>2</v>
      </c>
      <c r="R1548">
        <v>0</v>
      </c>
      <c r="S1548">
        <v>8</v>
      </c>
      <c r="T1548">
        <v>10</v>
      </c>
      <c r="U1548">
        <v>4</v>
      </c>
      <c r="V1548">
        <v>0.18024699999999999</v>
      </c>
      <c r="W1548">
        <v>7.5892899999999999E-2</v>
      </c>
      <c r="X1548">
        <v>0.41964299999999999</v>
      </c>
      <c r="Y1548">
        <v>0.18085100000000001</v>
      </c>
      <c r="Z1548">
        <v>0.25446400000000002</v>
      </c>
      <c r="AA1548">
        <v>0.298765</v>
      </c>
      <c r="AB1548">
        <v>0.24718599999999999</v>
      </c>
      <c r="AC1548">
        <v>0.55323</v>
      </c>
      <c r="AD1548">
        <v>0.118519</v>
      </c>
      <c r="AE1548">
        <v>5.7791600000000001</v>
      </c>
      <c r="AF1548">
        <v>0.30476199999999998</v>
      </c>
      <c r="AH1548">
        <v>-0.35865799999999998</v>
      </c>
      <c r="AI1548">
        <v>28.099299999999999</v>
      </c>
      <c r="AJ1548">
        <v>-26.486899999999999</v>
      </c>
      <c r="AK1548">
        <v>53.230200000000004</v>
      </c>
      <c r="AL1548">
        <v>-0.35865799999999998</v>
      </c>
      <c r="AM1548">
        <v>-2.8</v>
      </c>
      <c r="AN1548">
        <v>-25.4645615220069</v>
      </c>
      <c r="AO1548">
        <v>2.13827157020568</v>
      </c>
      <c r="AP1548">
        <v>-0.808728</v>
      </c>
    </row>
    <row r="1549" spans="1:42" x14ac:dyDescent="0.45">
      <c r="A1549" t="s">
        <v>1761</v>
      </c>
      <c r="C1549">
        <v>82</v>
      </c>
      <c r="D1549">
        <v>323</v>
      </c>
      <c r="E1549">
        <v>285</v>
      </c>
      <c r="F1549">
        <v>53</v>
      </c>
      <c r="G1549">
        <v>30</v>
      </c>
      <c r="H1549">
        <v>14</v>
      </c>
      <c r="I1549">
        <v>2</v>
      </c>
      <c r="J1549">
        <v>7</v>
      </c>
      <c r="K1549">
        <v>37</v>
      </c>
      <c r="L1549">
        <v>34</v>
      </c>
      <c r="M1549">
        <v>32</v>
      </c>
      <c r="N1549">
        <v>0</v>
      </c>
      <c r="O1549">
        <v>126</v>
      </c>
      <c r="P1549">
        <v>5</v>
      </c>
      <c r="Q1549">
        <v>1</v>
      </c>
      <c r="R1549">
        <v>0</v>
      </c>
      <c r="S1549">
        <v>4</v>
      </c>
      <c r="T1549">
        <v>7</v>
      </c>
      <c r="U1549">
        <v>3</v>
      </c>
      <c r="V1549">
        <v>0.18596499999999999</v>
      </c>
      <c r="W1549">
        <v>9.9071199999999998E-2</v>
      </c>
      <c r="X1549">
        <v>0.39009300000000002</v>
      </c>
      <c r="Y1549">
        <v>0.25396800000000003</v>
      </c>
      <c r="Z1549">
        <v>0.278638</v>
      </c>
      <c r="AA1549">
        <v>0.32280700000000001</v>
      </c>
      <c r="AB1549">
        <v>0.269208</v>
      </c>
      <c r="AC1549">
        <v>0.60144500000000001</v>
      </c>
      <c r="AD1549">
        <v>0.13684199999999999</v>
      </c>
      <c r="AE1549">
        <v>6.0917199999999996</v>
      </c>
      <c r="AF1549">
        <v>0.30065399999999998</v>
      </c>
      <c r="AH1549">
        <v>-0.38247700000000001</v>
      </c>
      <c r="AI1549">
        <v>26.166499999999999</v>
      </c>
      <c r="AJ1549">
        <v>-13.1892</v>
      </c>
      <c r="AK1549">
        <v>65.078299999999999</v>
      </c>
      <c r="AL1549">
        <v>-0.38247700000000001</v>
      </c>
      <c r="AM1549">
        <v>-1.2</v>
      </c>
      <c r="AN1549">
        <v>-14.356337189674299</v>
      </c>
      <c r="AO1549">
        <v>-4.7604057788848797</v>
      </c>
      <c r="AP1549">
        <v>-0.80891100000000005</v>
      </c>
    </row>
    <row r="1550" spans="1:42" x14ac:dyDescent="0.45">
      <c r="A1550" t="s">
        <v>1762</v>
      </c>
      <c r="C1550">
        <v>75</v>
      </c>
      <c r="D1550">
        <v>282</v>
      </c>
      <c r="E1550">
        <v>246</v>
      </c>
      <c r="F1550">
        <v>55</v>
      </c>
      <c r="G1550">
        <v>45</v>
      </c>
      <c r="H1550">
        <v>9</v>
      </c>
      <c r="I1550">
        <v>1</v>
      </c>
      <c r="J1550">
        <v>0</v>
      </c>
      <c r="K1550">
        <v>35</v>
      </c>
      <c r="L1550">
        <v>21</v>
      </c>
      <c r="M1550">
        <v>31</v>
      </c>
      <c r="N1550">
        <v>0</v>
      </c>
      <c r="O1550">
        <v>66</v>
      </c>
      <c r="P1550">
        <v>3</v>
      </c>
      <c r="Q1550">
        <v>1</v>
      </c>
      <c r="R1550">
        <v>1</v>
      </c>
      <c r="S1550">
        <v>4</v>
      </c>
      <c r="T1550">
        <v>12</v>
      </c>
      <c r="U1550">
        <v>3</v>
      </c>
      <c r="V1550">
        <v>0.223577</v>
      </c>
      <c r="W1550">
        <v>0.109929</v>
      </c>
      <c r="X1550">
        <v>0.234043</v>
      </c>
      <c r="Y1550">
        <v>0.46969699999999998</v>
      </c>
      <c r="Z1550">
        <v>0.31672600000000001</v>
      </c>
      <c r="AA1550">
        <v>0.268293</v>
      </c>
      <c r="AB1550">
        <v>0.27127400000000002</v>
      </c>
      <c r="AC1550">
        <v>0.58501899999999996</v>
      </c>
      <c r="AD1550">
        <v>4.4715400000000002E-2</v>
      </c>
      <c r="AE1550">
        <v>5.9211900000000002</v>
      </c>
      <c r="AF1550">
        <v>0.303867</v>
      </c>
      <c r="AH1550">
        <v>0.525061</v>
      </c>
      <c r="AI1550">
        <v>23.328900000000001</v>
      </c>
      <c r="AJ1550">
        <v>-11.0312</v>
      </c>
      <c r="AK1550">
        <v>70.741600000000005</v>
      </c>
      <c r="AL1550">
        <v>0.525061</v>
      </c>
      <c r="AM1550">
        <v>-9.1999999999999993</v>
      </c>
      <c r="AN1550">
        <v>-9.6965365409851003</v>
      </c>
      <c r="AO1550">
        <v>-8.1638445854186994</v>
      </c>
      <c r="AP1550">
        <v>-0.82292399999999999</v>
      </c>
    </row>
    <row r="1551" spans="1:42" x14ac:dyDescent="0.45">
      <c r="A1551" t="s">
        <v>1763</v>
      </c>
      <c r="C1551">
        <v>69</v>
      </c>
      <c r="D1551">
        <v>275</v>
      </c>
      <c r="E1551">
        <v>254</v>
      </c>
      <c r="F1551">
        <v>57</v>
      </c>
      <c r="G1551">
        <v>39</v>
      </c>
      <c r="H1551">
        <v>12</v>
      </c>
      <c r="I1551">
        <v>1</v>
      </c>
      <c r="J1551">
        <v>5</v>
      </c>
      <c r="K1551">
        <v>33</v>
      </c>
      <c r="L1551">
        <v>30</v>
      </c>
      <c r="M1551">
        <v>12</v>
      </c>
      <c r="N1551">
        <v>0</v>
      </c>
      <c r="O1551">
        <v>69</v>
      </c>
      <c r="P1551">
        <v>7</v>
      </c>
      <c r="Q1551">
        <v>2</v>
      </c>
      <c r="R1551">
        <v>0</v>
      </c>
      <c r="S1551">
        <v>5</v>
      </c>
      <c r="T1551">
        <v>6</v>
      </c>
      <c r="U1551">
        <v>2</v>
      </c>
      <c r="V1551">
        <v>0.224409</v>
      </c>
      <c r="W1551">
        <v>4.3636399999999999E-2</v>
      </c>
      <c r="X1551">
        <v>0.25090899999999999</v>
      </c>
      <c r="Y1551">
        <v>0.17391300000000001</v>
      </c>
      <c r="Z1551">
        <v>0.276364</v>
      </c>
      <c r="AA1551">
        <v>0.33858300000000002</v>
      </c>
      <c r="AB1551">
        <v>0.27042300000000002</v>
      </c>
      <c r="AC1551">
        <v>0.61494599999999999</v>
      </c>
      <c r="AD1551">
        <v>0.114173</v>
      </c>
      <c r="AE1551">
        <v>5.5638300000000003</v>
      </c>
      <c r="AF1551">
        <v>0.28571400000000002</v>
      </c>
      <c r="AH1551">
        <v>-9.1053200000000001E-2</v>
      </c>
      <c r="AI1551">
        <v>22.555499999999999</v>
      </c>
      <c r="AJ1551">
        <v>-10.951700000000001</v>
      </c>
      <c r="AK1551">
        <v>68.1922</v>
      </c>
      <c r="AL1551">
        <v>-9.1053200000000001E-2</v>
      </c>
      <c r="AM1551">
        <v>0</v>
      </c>
      <c r="AN1551">
        <v>-10.571955911815101</v>
      </c>
      <c r="AO1551">
        <v>-7.0730452537536603</v>
      </c>
      <c r="AP1551">
        <v>-0.82813000000000003</v>
      </c>
    </row>
    <row r="1552" spans="1:42" x14ac:dyDescent="0.45">
      <c r="A1552" t="s">
        <v>1764</v>
      </c>
      <c r="C1552">
        <v>104</v>
      </c>
      <c r="D1552">
        <v>390</v>
      </c>
      <c r="E1552">
        <v>351</v>
      </c>
      <c r="F1552">
        <v>71</v>
      </c>
      <c r="G1552">
        <v>54</v>
      </c>
      <c r="H1552">
        <v>12</v>
      </c>
      <c r="I1552">
        <v>2</v>
      </c>
      <c r="J1552">
        <v>3</v>
      </c>
      <c r="K1552">
        <v>38</v>
      </c>
      <c r="L1552">
        <v>31</v>
      </c>
      <c r="M1552">
        <v>30</v>
      </c>
      <c r="N1552">
        <v>0</v>
      </c>
      <c r="O1552">
        <v>123</v>
      </c>
      <c r="P1552">
        <v>6</v>
      </c>
      <c r="Q1552">
        <v>2</v>
      </c>
      <c r="R1552">
        <v>1</v>
      </c>
      <c r="S1552">
        <v>5</v>
      </c>
      <c r="T1552">
        <v>11</v>
      </c>
      <c r="U1552">
        <v>4</v>
      </c>
      <c r="V1552">
        <v>0.20227899999999999</v>
      </c>
      <c r="W1552">
        <v>7.6923099999999994E-2</v>
      </c>
      <c r="X1552">
        <v>0.31538500000000003</v>
      </c>
      <c r="Y1552">
        <v>0.24390200000000001</v>
      </c>
      <c r="Z1552">
        <v>0.27506399999999998</v>
      </c>
      <c r="AA1552">
        <v>0.27350400000000002</v>
      </c>
      <c r="AB1552">
        <v>0.24926799999999999</v>
      </c>
      <c r="AC1552">
        <v>0.54856899999999997</v>
      </c>
      <c r="AD1552">
        <v>7.12251E-2</v>
      </c>
      <c r="AE1552">
        <v>5.6783700000000001</v>
      </c>
      <c r="AF1552">
        <v>0.29955900000000002</v>
      </c>
      <c r="AH1552">
        <v>-0.18177299999999999</v>
      </c>
      <c r="AI1552">
        <v>25.1358</v>
      </c>
      <c r="AJ1552">
        <v>-22.383500000000002</v>
      </c>
      <c r="AK1552">
        <v>51.710999999999999</v>
      </c>
      <c r="AL1552">
        <v>-0.18177299999999999</v>
      </c>
      <c r="AM1552">
        <v>0.4</v>
      </c>
      <c r="AN1552">
        <v>-23.512644842267001</v>
      </c>
      <c r="AO1552">
        <v>1.8329806625842999</v>
      </c>
      <c r="AP1552">
        <v>-0.83685299999999996</v>
      </c>
    </row>
    <row r="1553" spans="1:42" x14ac:dyDescent="0.45">
      <c r="A1553" t="s">
        <v>1765</v>
      </c>
      <c r="C1553">
        <v>111</v>
      </c>
      <c r="D1553">
        <v>421</v>
      </c>
      <c r="E1553">
        <v>366</v>
      </c>
      <c r="F1553">
        <v>73</v>
      </c>
      <c r="G1553">
        <v>43</v>
      </c>
      <c r="H1553">
        <v>20</v>
      </c>
      <c r="I1553">
        <v>1</v>
      </c>
      <c r="J1553">
        <v>9</v>
      </c>
      <c r="K1553">
        <v>41</v>
      </c>
      <c r="L1553">
        <v>40</v>
      </c>
      <c r="M1553">
        <v>50</v>
      </c>
      <c r="N1553">
        <v>1</v>
      </c>
      <c r="O1553">
        <v>148</v>
      </c>
      <c r="P1553">
        <v>2</v>
      </c>
      <c r="Q1553">
        <v>3</v>
      </c>
      <c r="R1553">
        <v>0</v>
      </c>
      <c r="S1553">
        <v>5</v>
      </c>
      <c r="T1553">
        <v>2</v>
      </c>
      <c r="U1553">
        <v>1</v>
      </c>
      <c r="V1553">
        <v>0.19945399999999999</v>
      </c>
      <c r="W1553">
        <v>0.118765</v>
      </c>
      <c r="X1553">
        <v>0.35154400000000002</v>
      </c>
      <c r="Y1553">
        <v>0.33783800000000003</v>
      </c>
      <c r="Z1553">
        <v>0.29691200000000001</v>
      </c>
      <c r="AA1553">
        <v>0.33333299999999999</v>
      </c>
      <c r="AB1553">
        <v>0.28090799999999999</v>
      </c>
      <c r="AC1553">
        <v>0.63024500000000006</v>
      </c>
      <c r="AD1553">
        <v>0.13388</v>
      </c>
      <c r="AE1553">
        <v>3.1151</v>
      </c>
      <c r="AF1553">
        <v>0.30188700000000002</v>
      </c>
      <c r="AH1553">
        <v>-0.74636000000000002</v>
      </c>
      <c r="AI1553">
        <v>38.196399999999997</v>
      </c>
      <c r="AJ1553">
        <v>-13.1</v>
      </c>
      <c r="AK1553">
        <v>77.857900000000001</v>
      </c>
      <c r="AL1553">
        <v>-0.74636000000000002</v>
      </c>
      <c r="AM1553">
        <v>0</v>
      </c>
      <c r="AN1553">
        <v>-11.915850460529301</v>
      </c>
      <c r="AO1553">
        <v>-10.828188896179199</v>
      </c>
      <c r="AP1553">
        <v>-0.842113</v>
      </c>
    </row>
    <row r="1554" spans="1:42" x14ac:dyDescent="0.45">
      <c r="A1554" t="s">
        <v>1766</v>
      </c>
      <c r="C1554">
        <v>113</v>
      </c>
      <c r="D1554">
        <v>432</v>
      </c>
      <c r="E1554">
        <v>389</v>
      </c>
      <c r="F1554">
        <v>84</v>
      </c>
      <c r="G1554">
        <v>50</v>
      </c>
      <c r="H1554">
        <v>17</v>
      </c>
      <c r="I1554">
        <v>4</v>
      </c>
      <c r="J1554">
        <v>13</v>
      </c>
      <c r="K1554">
        <v>46</v>
      </c>
      <c r="L1554">
        <v>47</v>
      </c>
      <c r="M1554">
        <v>37</v>
      </c>
      <c r="N1554">
        <v>0</v>
      </c>
      <c r="O1554">
        <v>128</v>
      </c>
      <c r="P1554">
        <v>3</v>
      </c>
      <c r="Q1554">
        <v>3</v>
      </c>
      <c r="R1554">
        <v>0</v>
      </c>
      <c r="S1554">
        <v>9</v>
      </c>
      <c r="T1554">
        <v>4</v>
      </c>
      <c r="U1554">
        <v>2</v>
      </c>
      <c r="V1554">
        <v>0.21593799999999999</v>
      </c>
      <c r="W1554">
        <v>8.5648100000000005E-2</v>
      </c>
      <c r="X1554">
        <v>0.296296</v>
      </c>
      <c r="Y1554">
        <v>0.28906199999999999</v>
      </c>
      <c r="Z1554">
        <v>0.28703699999999999</v>
      </c>
      <c r="AA1554">
        <v>0.380463</v>
      </c>
      <c r="AB1554">
        <v>0.29056900000000002</v>
      </c>
      <c r="AC1554">
        <v>0.66749999999999998</v>
      </c>
      <c r="AD1554">
        <v>0.164524</v>
      </c>
      <c r="AE1554">
        <v>5.01248</v>
      </c>
      <c r="AF1554">
        <v>0.28286899999999998</v>
      </c>
      <c r="AH1554">
        <v>-0.73761699999999997</v>
      </c>
      <c r="AI1554">
        <v>42.660699999999999</v>
      </c>
      <c r="AJ1554">
        <v>-9.9759899999999995</v>
      </c>
      <c r="AK1554">
        <v>80.527500000000003</v>
      </c>
      <c r="AL1554">
        <v>-0.73761699999999997</v>
      </c>
      <c r="AM1554">
        <v>-13.9</v>
      </c>
      <c r="AN1554">
        <v>-10.8170945048332</v>
      </c>
      <c r="AO1554">
        <v>-12.312698006629899</v>
      </c>
      <c r="AP1554">
        <v>-0.84332399999999996</v>
      </c>
    </row>
    <row r="1555" spans="1:42" x14ac:dyDescent="0.45">
      <c r="A1555" t="s">
        <v>1767</v>
      </c>
      <c r="C1555">
        <v>93</v>
      </c>
      <c r="D1555">
        <v>379</v>
      </c>
      <c r="E1555">
        <v>362</v>
      </c>
      <c r="F1555">
        <v>91</v>
      </c>
      <c r="G1555">
        <v>63</v>
      </c>
      <c r="H1555">
        <v>17</v>
      </c>
      <c r="I1555">
        <v>0</v>
      </c>
      <c r="J1555">
        <v>11</v>
      </c>
      <c r="K1555">
        <v>31</v>
      </c>
      <c r="L1555">
        <v>46</v>
      </c>
      <c r="M1555">
        <v>12</v>
      </c>
      <c r="N1555">
        <v>1</v>
      </c>
      <c r="O1555">
        <v>75</v>
      </c>
      <c r="P1555">
        <v>3</v>
      </c>
      <c r="Q1555">
        <v>2</v>
      </c>
      <c r="R1555">
        <v>0</v>
      </c>
      <c r="S1555">
        <v>14</v>
      </c>
      <c r="T1555">
        <v>0</v>
      </c>
      <c r="U1555">
        <v>1</v>
      </c>
      <c r="V1555">
        <v>0.25138100000000002</v>
      </c>
      <c r="W1555">
        <v>3.1662299999999997E-2</v>
      </c>
      <c r="X1555">
        <v>0.19788900000000001</v>
      </c>
      <c r="Y1555">
        <v>0.16</v>
      </c>
      <c r="Z1555">
        <v>0.27968300000000001</v>
      </c>
      <c r="AA1555">
        <v>0.38950299999999999</v>
      </c>
      <c r="AB1555">
        <v>0.28735899999999998</v>
      </c>
      <c r="AC1555">
        <v>0.66918599999999995</v>
      </c>
      <c r="AD1555">
        <v>0.13812199999999999</v>
      </c>
      <c r="AE1555">
        <v>1.1460900000000001</v>
      </c>
      <c r="AF1555">
        <v>0.28777000000000003</v>
      </c>
      <c r="AH1555">
        <v>-1.0153700000000001</v>
      </c>
      <c r="AI1555">
        <v>36.416400000000003</v>
      </c>
      <c r="AJ1555">
        <v>-9.7624999999999993</v>
      </c>
      <c r="AK1555">
        <v>77.388400000000004</v>
      </c>
      <c r="AL1555">
        <v>-1.0153700000000001</v>
      </c>
      <c r="AM1555">
        <v>0</v>
      </c>
      <c r="AN1555">
        <v>-11.6320564746856</v>
      </c>
      <c r="AO1555">
        <v>-9.74794197082519</v>
      </c>
      <c r="AP1555">
        <v>-0.84434299999999995</v>
      </c>
    </row>
    <row r="1556" spans="1:42" x14ac:dyDescent="0.45">
      <c r="A1556" t="s">
        <v>1768</v>
      </c>
      <c r="C1556">
        <v>107</v>
      </c>
      <c r="D1556">
        <v>428</v>
      </c>
      <c r="E1556">
        <v>386</v>
      </c>
      <c r="F1556">
        <v>77</v>
      </c>
      <c r="G1556">
        <v>46</v>
      </c>
      <c r="H1556">
        <v>18</v>
      </c>
      <c r="I1556">
        <v>2</v>
      </c>
      <c r="J1556">
        <v>11</v>
      </c>
      <c r="K1556">
        <v>42</v>
      </c>
      <c r="L1556">
        <v>49</v>
      </c>
      <c r="M1556">
        <v>34</v>
      </c>
      <c r="N1556">
        <v>1</v>
      </c>
      <c r="O1556">
        <v>140</v>
      </c>
      <c r="P1556">
        <v>6</v>
      </c>
      <c r="Q1556">
        <v>2</v>
      </c>
      <c r="R1556">
        <v>0</v>
      </c>
      <c r="S1556">
        <v>6</v>
      </c>
      <c r="T1556">
        <v>4</v>
      </c>
      <c r="U1556">
        <v>1</v>
      </c>
      <c r="V1556">
        <v>0.19948199999999999</v>
      </c>
      <c r="W1556">
        <v>7.9439300000000004E-2</v>
      </c>
      <c r="X1556">
        <v>0.32710299999999998</v>
      </c>
      <c r="Y1556">
        <v>0.24285699999999999</v>
      </c>
      <c r="Z1556">
        <v>0.273364</v>
      </c>
      <c r="AA1556">
        <v>0.34196900000000002</v>
      </c>
      <c r="AB1556">
        <v>0.27046399999999998</v>
      </c>
      <c r="AC1556">
        <v>0.61533300000000002</v>
      </c>
      <c r="AD1556">
        <v>0.142487</v>
      </c>
      <c r="AE1556">
        <v>4.5274099999999997</v>
      </c>
      <c r="AF1556">
        <v>0.27848099999999998</v>
      </c>
      <c r="AH1556">
        <v>-0.27701399999999998</v>
      </c>
      <c r="AI1556">
        <v>35.119100000000003</v>
      </c>
      <c r="AJ1556">
        <v>-17.0303</v>
      </c>
      <c r="AK1556">
        <v>65.053399999999996</v>
      </c>
      <c r="AL1556">
        <v>-0.27701399999999998</v>
      </c>
      <c r="AM1556">
        <v>3.6</v>
      </c>
      <c r="AN1556">
        <v>-18.8066613674163</v>
      </c>
      <c r="AO1556">
        <v>-4.2630219459533603</v>
      </c>
      <c r="AP1556">
        <v>-0.84636100000000003</v>
      </c>
    </row>
    <row r="1557" spans="1:42" x14ac:dyDescent="0.45">
      <c r="A1557" t="s">
        <v>1769</v>
      </c>
      <c r="B1557" t="s">
        <v>196</v>
      </c>
      <c r="C1557">
        <v>106</v>
      </c>
      <c r="D1557">
        <v>423</v>
      </c>
      <c r="E1557">
        <v>375</v>
      </c>
      <c r="F1557">
        <v>76</v>
      </c>
      <c r="G1557">
        <v>49</v>
      </c>
      <c r="H1557">
        <v>14</v>
      </c>
      <c r="I1557">
        <v>2</v>
      </c>
      <c r="J1557">
        <v>11</v>
      </c>
      <c r="K1557">
        <v>45</v>
      </c>
      <c r="L1557">
        <v>49</v>
      </c>
      <c r="M1557">
        <v>39</v>
      </c>
      <c r="N1557">
        <v>0</v>
      </c>
      <c r="O1557">
        <v>186</v>
      </c>
      <c r="P1557">
        <v>7</v>
      </c>
      <c r="Q1557">
        <v>1</v>
      </c>
      <c r="R1557">
        <v>1</v>
      </c>
      <c r="S1557">
        <v>5</v>
      </c>
      <c r="T1557">
        <v>10</v>
      </c>
      <c r="U1557">
        <v>7</v>
      </c>
      <c r="V1557">
        <v>0.20266700000000001</v>
      </c>
      <c r="W1557">
        <v>9.2198600000000006E-2</v>
      </c>
      <c r="X1557">
        <v>0.439716</v>
      </c>
      <c r="Y1557">
        <v>0.209677</v>
      </c>
      <c r="Z1557">
        <v>0.28910000000000002</v>
      </c>
      <c r="AA1557">
        <v>0.338667</v>
      </c>
      <c r="AB1557">
        <v>0.27976800000000002</v>
      </c>
      <c r="AC1557">
        <v>0.62776600000000005</v>
      </c>
      <c r="AD1557">
        <v>0.13600000000000001</v>
      </c>
      <c r="AE1557">
        <v>5.2495700000000003</v>
      </c>
      <c r="AF1557">
        <v>0.36312800000000001</v>
      </c>
      <c r="AH1557">
        <v>-1.6865300000000001</v>
      </c>
      <c r="AI1557">
        <v>37.9773</v>
      </c>
      <c r="AJ1557">
        <v>-13.562799999999999</v>
      </c>
      <c r="AK1557">
        <v>79.599000000000004</v>
      </c>
      <c r="AL1557">
        <v>-1.6865300000000001</v>
      </c>
      <c r="AM1557">
        <v>0</v>
      </c>
      <c r="AN1557">
        <v>-12.026648521423301</v>
      </c>
      <c r="AO1557">
        <v>-10.879630088806101</v>
      </c>
      <c r="AP1557">
        <v>-0.85151699999999997</v>
      </c>
    </row>
    <row r="1558" spans="1:42" x14ac:dyDescent="0.45">
      <c r="A1558" t="s">
        <v>1770</v>
      </c>
      <c r="B1558" t="s">
        <v>196</v>
      </c>
      <c r="C1558">
        <v>78</v>
      </c>
      <c r="D1558">
        <v>328</v>
      </c>
      <c r="E1558">
        <v>300</v>
      </c>
      <c r="F1558">
        <v>62</v>
      </c>
      <c r="G1558">
        <v>49</v>
      </c>
      <c r="H1558">
        <v>7</v>
      </c>
      <c r="I1558">
        <v>2</v>
      </c>
      <c r="J1558">
        <v>4</v>
      </c>
      <c r="K1558">
        <v>40</v>
      </c>
      <c r="L1558">
        <v>30</v>
      </c>
      <c r="M1558">
        <v>19</v>
      </c>
      <c r="N1558">
        <v>0</v>
      </c>
      <c r="O1558">
        <v>104</v>
      </c>
      <c r="P1558">
        <v>6</v>
      </c>
      <c r="Q1558">
        <v>3</v>
      </c>
      <c r="R1558">
        <v>0</v>
      </c>
      <c r="S1558">
        <v>1</v>
      </c>
      <c r="T1558">
        <v>5</v>
      </c>
      <c r="U1558">
        <v>2</v>
      </c>
      <c r="V1558">
        <v>0.20666699999999999</v>
      </c>
      <c r="W1558">
        <v>5.7926800000000001E-2</v>
      </c>
      <c r="X1558">
        <v>0.31707299999999999</v>
      </c>
      <c r="Y1558">
        <v>0.18269199999999999</v>
      </c>
      <c r="Z1558">
        <v>0.26524399999999998</v>
      </c>
      <c r="AA1558">
        <v>0.283333</v>
      </c>
      <c r="AB1558">
        <v>0.24598400000000001</v>
      </c>
      <c r="AC1558">
        <v>0.54857699999999998</v>
      </c>
      <c r="AD1558">
        <v>7.6666700000000004E-2</v>
      </c>
      <c r="AE1558">
        <v>5.7594500000000002</v>
      </c>
      <c r="AF1558">
        <v>0.29743599999999998</v>
      </c>
      <c r="AH1558">
        <v>-0.41433500000000001</v>
      </c>
      <c r="AI1558">
        <v>20.2454</v>
      </c>
      <c r="AJ1558">
        <v>-19.7195</v>
      </c>
      <c r="AK1558">
        <v>56.183</v>
      </c>
      <c r="AL1558">
        <v>-0.41433500000000001</v>
      </c>
      <c r="AM1558">
        <v>-3.3</v>
      </c>
      <c r="AN1558">
        <v>-17.634946793317699</v>
      </c>
      <c r="AO1558">
        <v>-2.09482657909393</v>
      </c>
      <c r="AP1558">
        <v>-0.85651500000000003</v>
      </c>
    </row>
    <row r="1559" spans="1:42" x14ac:dyDescent="0.45">
      <c r="A1559" t="s">
        <v>1771</v>
      </c>
      <c r="B1559" t="s">
        <v>196</v>
      </c>
      <c r="C1559">
        <v>66</v>
      </c>
      <c r="D1559">
        <v>269</v>
      </c>
      <c r="E1559">
        <v>247</v>
      </c>
      <c r="F1559">
        <v>46</v>
      </c>
      <c r="G1559">
        <v>31</v>
      </c>
      <c r="H1559">
        <v>11</v>
      </c>
      <c r="I1559">
        <v>0</v>
      </c>
      <c r="J1559">
        <v>4</v>
      </c>
      <c r="K1559">
        <v>29</v>
      </c>
      <c r="L1559">
        <v>24</v>
      </c>
      <c r="M1559">
        <v>15</v>
      </c>
      <c r="N1559">
        <v>0</v>
      </c>
      <c r="O1559">
        <v>103</v>
      </c>
      <c r="P1559">
        <v>4</v>
      </c>
      <c r="Q1559">
        <v>3</v>
      </c>
      <c r="R1559">
        <v>0</v>
      </c>
      <c r="S1559">
        <v>3</v>
      </c>
      <c r="T1559">
        <v>2</v>
      </c>
      <c r="U1559">
        <v>1</v>
      </c>
      <c r="V1559">
        <v>0.18623500000000001</v>
      </c>
      <c r="W1559">
        <v>5.5762100000000002E-2</v>
      </c>
      <c r="X1559">
        <v>0.38290000000000002</v>
      </c>
      <c r="Y1559">
        <v>0.14563100000000001</v>
      </c>
      <c r="Z1559">
        <v>0.24163599999999999</v>
      </c>
      <c r="AA1559">
        <v>0.27935199999999999</v>
      </c>
      <c r="AB1559">
        <v>0.23196600000000001</v>
      </c>
      <c r="AC1559">
        <v>0.52098800000000001</v>
      </c>
      <c r="AD1559">
        <v>9.3117400000000003E-2</v>
      </c>
      <c r="AE1559">
        <v>3.7529699999999999</v>
      </c>
      <c r="AF1559">
        <v>0.29370600000000002</v>
      </c>
      <c r="AH1559">
        <v>-0.40733399999999997</v>
      </c>
      <c r="AI1559">
        <v>13.472</v>
      </c>
      <c r="AJ1559">
        <v>-19.304099999999998</v>
      </c>
      <c r="AK1559">
        <v>46.466799999999999</v>
      </c>
      <c r="AL1559">
        <v>-0.40733399999999997</v>
      </c>
      <c r="AM1559">
        <v>2.9</v>
      </c>
      <c r="AN1559">
        <v>-17.6620644330978</v>
      </c>
      <c r="AO1559">
        <v>-6.5167427062988198E-2</v>
      </c>
      <c r="AP1559">
        <v>-0.85665100000000005</v>
      </c>
    </row>
    <row r="1560" spans="1:42" x14ac:dyDescent="0.45">
      <c r="A1560" t="s">
        <v>1772</v>
      </c>
      <c r="C1560">
        <v>83</v>
      </c>
      <c r="D1560">
        <v>310</v>
      </c>
      <c r="E1560">
        <v>282</v>
      </c>
      <c r="F1560">
        <v>54</v>
      </c>
      <c r="G1560">
        <v>33</v>
      </c>
      <c r="H1560">
        <v>10</v>
      </c>
      <c r="I1560">
        <v>1</v>
      </c>
      <c r="J1560">
        <v>10</v>
      </c>
      <c r="K1560">
        <v>31</v>
      </c>
      <c r="L1560">
        <v>31</v>
      </c>
      <c r="M1560">
        <v>25</v>
      </c>
      <c r="N1560">
        <v>0</v>
      </c>
      <c r="O1560">
        <v>121</v>
      </c>
      <c r="P1560">
        <v>2</v>
      </c>
      <c r="Q1560">
        <v>1</v>
      </c>
      <c r="R1560">
        <v>0</v>
      </c>
      <c r="S1560">
        <v>2</v>
      </c>
      <c r="T1560">
        <v>2</v>
      </c>
      <c r="U1560">
        <v>1</v>
      </c>
      <c r="V1560">
        <v>0.19148899999999999</v>
      </c>
      <c r="W1560">
        <v>8.06452E-2</v>
      </c>
      <c r="X1560">
        <v>0.39032299999999998</v>
      </c>
      <c r="Y1560">
        <v>0.20661199999999999</v>
      </c>
      <c r="Z1560">
        <v>0.26129000000000002</v>
      </c>
      <c r="AA1560">
        <v>0.34042600000000001</v>
      </c>
      <c r="AB1560">
        <v>0.26458300000000001</v>
      </c>
      <c r="AC1560">
        <v>0.60171600000000003</v>
      </c>
      <c r="AD1560">
        <v>0.14893600000000001</v>
      </c>
      <c r="AE1560">
        <v>3.7720400000000001</v>
      </c>
      <c r="AF1560">
        <v>0.28947400000000001</v>
      </c>
      <c r="AH1560">
        <v>-0.48438500000000001</v>
      </c>
      <c r="AI1560">
        <v>23.922699999999999</v>
      </c>
      <c r="AJ1560">
        <v>-13.849</v>
      </c>
      <c r="AK1560">
        <v>60.252400000000002</v>
      </c>
      <c r="AL1560">
        <v>-0.48438500000000001</v>
      </c>
      <c r="AM1560">
        <v>-0.5</v>
      </c>
      <c r="AN1560">
        <v>-15.2484407126903</v>
      </c>
      <c r="AO1560">
        <v>-3.9171075820922798</v>
      </c>
      <c r="AP1560">
        <v>-0.86121599999999998</v>
      </c>
    </row>
    <row r="1561" spans="1:42" x14ac:dyDescent="0.45">
      <c r="A1561" t="s">
        <v>1773</v>
      </c>
      <c r="B1561" t="s">
        <v>184</v>
      </c>
      <c r="C1561">
        <v>67</v>
      </c>
      <c r="D1561">
        <v>251</v>
      </c>
      <c r="E1561">
        <v>214</v>
      </c>
      <c r="F1561">
        <v>42</v>
      </c>
      <c r="G1561">
        <v>28</v>
      </c>
      <c r="H1561">
        <v>11</v>
      </c>
      <c r="I1561">
        <v>0</v>
      </c>
      <c r="J1561">
        <v>3</v>
      </c>
      <c r="K1561">
        <v>23</v>
      </c>
      <c r="L1561">
        <v>28</v>
      </c>
      <c r="M1561">
        <v>23</v>
      </c>
      <c r="N1561">
        <v>0</v>
      </c>
      <c r="O1561">
        <v>77</v>
      </c>
      <c r="P1561">
        <v>12</v>
      </c>
      <c r="Q1561">
        <v>1</v>
      </c>
      <c r="R1561">
        <v>1</v>
      </c>
      <c r="S1561">
        <v>4</v>
      </c>
      <c r="T1561">
        <v>1</v>
      </c>
      <c r="U1561">
        <v>2</v>
      </c>
      <c r="V1561">
        <v>0.19626199999999999</v>
      </c>
      <c r="W1561">
        <v>9.1633500000000007E-2</v>
      </c>
      <c r="X1561">
        <v>0.30677300000000002</v>
      </c>
      <c r="Y1561">
        <v>0.29870099999999999</v>
      </c>
      <c r="Z1561">
        <v>0.308</v>
      </c>
      <c r="AA1561">
        <v>0.28971999999999998</v>
      </c>
      <c r="AB1561">
        <v>0.27649000000000001</v>
      </c>
      <c r="AC1561">
        <v>0.59772000000000003</v>
      </c>
      <c r="AD1561">
        <v>9.3457899999999997E-2</v>
      </c>
      <c r="AE1561">
        <v>2.2573300000000001</v>
      </c>
      <c r="AF1561">
        <v>0.28888900000000001</v>
      </c>
      <c r="AH1561">
        <v>-1.12958</v>
      </c>
      <c r="AI1561">
        <v>21.851800000000001</v>
      </c>
      <c r="AJ1561">
        <v>-8.7311300000000003</v>
      </c>
      <c r="AK1561">
        <v>55.5381</v>
      </c>
      <c r="AL1561">
        <v>-1.12958</v>
      </c>
      <c r="AM1561">
        <v>2.2999999999999998</v>
      </c>
      <c r="AN1561">
        <v>-14.9550449848175</v>
      </c>
      <c r="AO1561">
        <v>-2.31125807762146</v>
      </c>
      <c r="AP1561">
        <v>-0.86900299999999997</v>
      </c>
    </row>
    <row r="1562" spans="1:42" x14ac:dyDescent="0.45">
      <c r="A1562" t="s">
        <v>1774</v>
      </c>
      <c r="C1562">
        <v>85</v>
      </c>
      <c r="D1562">
        <v>332</v>
      </c>
      <c r="E1562">
        <v>303</v>
      </c>
      <c r="F1562">
        <v>64</v>
      </c>
      <c r="G1562">
        <v>43</v>
      </c>
      <c r="H1562">
        <v>16</v>
      </c>
      <c r="I1562">
        <v>0</v>
      </c>
      <c r="J1562">
        <v>5</v>
      </c>
      <c r="K1562">
        <v>25</v>
      </c>
      <c r="L1562">
        <v>32</v>
      </c>
      <c r="M1562">
        <v>25</v>
      </c>
      <c r="N1562">
        <v>0</v>
      </c>
      <c r="O1562">
        <v>102</v>
      </c>
      <c r="P1562">
        <v>1</v>
      </c>
      <c r="Q1562">
        <v>3</v>
      </c>
      <c r="R1562">
        <v>0</v>
      </c>
      <c r="S1562">
        <v>8</v>
      </c>
      <c r="T1562">
        <v>1</v>
      </c>
      <c r="U1562">
        <v>1</v>
      </c>
      <c r="V1562">
        <v>0.21122099999999999</v>
      </c>
      <c r="W1562">
        <v>7.5301199999999999E-2</v>
      </c>
      <c r="X1562">
        <v>0.30722899999999997</v>
      </c>
      <c r="Y1562">
        <v>0.24509800000000001</v>
      </c>
      <c r="Z1562">
        <v>0.27108399999999999</v>
      </c>
      <c r="AA1562">
        <v>0.313531</v>
      </c>
      <c r="AB1562">
        <v>0.25901600000000002</v>
      </c>
      <c r="AC1562">
        <v>0.58461600000000002</v>
      </c>
      <c r="AD1562">
        <v>0.10231</v>
      </c>
      <c r="AE1562">
        <v>1.7400599999999999</v>
      </c>
      <c r="AF1562">
        <v>0.29648200000000002</v>
      </c>
      <c r="AH1562">
        <v>-0.75373199999999996</v>
      </c>
      <c r="AI1562">
        <v>24.0854</v>
      </c>
      <c r="AJ1562">
        <v>-16.366800000000001</v>
      </c>
      <c r="AK1562">
        <v>61.429900000000004</v>
      </c>
      <c r="AL1562">
        <v>-0.75373199999999996</v>
      </c>
      <c r="AM1562">
        <v>2.2000000000000002</v>
      </c>
      <c r="AN1562">
        <v>-16.097121059894501</v>
      </c>
      <c r="AO1562">
        <v>-3.8993532657623202</v>
      </c>
      <c r="AP1562">
        <v>-0.86956299999999997</v>
      </c>
    </row>
    <row r="1563" spans="1:42" x14ac:dyDescent="0.45">
      <c r="A1563" t="s">
        <v>1775</v>
      </c>
      <c r="C1563">
        <v>55</v>
      </c>
      <c r="D1563">
        <v>190</v>
      </c>
      <c r="E1563">
        <v>176</v>
      </c>
      <c r="F1563">
        <v>39</v>
      </c>
      <c r="G1563">
        <v>32</v>
      </c>
      <c r="H1563">
        <v>5</v>
      </c>
      <c r="I1563">
        <v>1</v>
      </c>
      <c r="J1563">
        <v>1</v>
      </c>
      <c r="K1563">
        <v>16</v>
      </c>
      <c r="L1563">
        <v>15</v>
      </c>
      <c r="M1563">
        <v>9</v>
      </c>
      <c r="N1563">
        <v>0</v>
      </c>
      <c r="O1563">
        <v>47</v>
      </c>
      <c r="P1563">
        <v>4</v>
      </c>
      <c r="Q1563">
        <v>1</v>
      </c>
      <c r="R1563">
        <v>0</v>
      </c>
      <c r="S1563">
        <v>5</v>
      </c>
      <c r="T1563">
        <v>0</v>
      </c>
      <c r="U1563">
        <v>1</v>
      </c>
      <c r="V1563">
        <v>0.22159100000000001</v>
      </c>
      <c r="W1563">
        <v>4.7368399999999998E-2</v>
      </c>
      <c r="X1563">
        <v>0.247368</v>
      </c>
      <c r="Y1563">
        <v>0.19148899999999999</v>
      </c>
      <c r="Z1563">
        <v>0.27368399999999998</v>
      </c>
      <c r="AA1563">
        <v>0.27840900000000002</v>
      </c>
      <c r="AB1563">
        <v>0.248421</v>
      </c>
      <c r="AC1563">
        <v>0.55209299999999994</v>
      </c>
      <c r="AD1563">
        <v>5.6818199999999999E-2</v>
      </c>
      <c r="AE1563">
        <v>2.9274399999999998</v>
      </c>
      <c r="AF1563">
        <v>0.294574</v>
      </c>
      <c r="AH1563">
        <v>-0.76880899999999996</v>
      </c>
      <c r="AI1563">
        <v>12.1121</v>
      </c>
      <c r="AJ1563">
        <v>-11.0383</v>
      </c>
      <c r="AK1563">
        <v>57.81</v>
      </c>
      <c r="AL1563">
        <v>-0.76880899999999996</v>
      </c>
      <c r="AM1563">
        <v>0</v>
      </c>
      <c r="AN1563">
        <v>-10.3737766742706</v>
      </c>
      <c r="AO1563">
        <v>-4.8868312835693297</v>
      </c>
      <c r="AP1563">
        <v>-0.878247</v>
      </c>
    </row>
    <row r="1564" spans="1:42" x14ac:dyDescent="0.45">
      <c r="A1564" t="s">
        <v>1776</v>
      </c>
      <c r="B1564" t="s">
        <v>32</v>
      </c>
      <c r="C1564">
        <v>119</v>
      </c>
      <c r="D1564">
        <v>531</v>
      </c>
      <c r="E1564">
        <v>488</v>
      </c>
      <c r="F1564">
        <v>107</v>
      </c>
      <c r="G1564">
        <v>72</v>
      </c>
      <c r="H1564">
        <v>24</v>
      </c>
      <c r="I1564">
        <v>3</v>
      </c>
      <c r="J1564">
        <v>8</v>
      </c>
      <c r="K1564">
        <v>54</v>
      </c>
      <c r="L1564">
        <v>54</v>
      </c>
      <c r="M1564">
        <v>34</v>
      </c>
      <c r="N1564">
        <v>0</v>
      </c>
      <c r="O1564">
        <v>154</v>
      </c>
      <c r="P1564">
        <v>6</v>
      </c>
      <c r="Q1564">
        <v>2</v>
      </c>
      <c r="R1564">
        <v>1</v>
      </c>
      <c r="S1564">
        <v>8</v>
      </c>
      <c r="T1564">
        <v>5</v>
      </c>
      <c r="U1564">
        <v>3</v>
      </c>
      <c r="V1564">
        <v>0.21926200000000001</v>
      </c>
      <c r="W1564">
        <v>6.4030100000000006E-2</v>
      </c>
      <c r="X1564">
        <v>0.29001900000000003</v>
      </c>
      <c r="Y1564">
        <v>0.220779</v>
      </c>
      <c r="Z1564">
        <v>0.27735900000000002</v>
      </c>
      <c r="AA1564">
        <v>0.32991799999999999</v>
      </c>
      <c r="AB1564">
        <v>0.268206</v>
      </c>
      <c r="AC1564">
        <v>0.60727600000000004</v>
      </c>
      <c r="AD1564">
        <v>0.110656</v>
      </c>
      <c r="AE1564">
        <v>4.4641700000000002</v>
      </c>
      <c r="AF1564">
        <v>0.30182900000000001</v>
      </c>
      <c r="AH1564">
        <v>-1.12921</v>
      </c>
      <c r="AI1564">
        <v>42.574800000000003</v>
      </c>
      <c r="AJ1564">
        <v>-22.124400000000001</v>
      </c>
      <c r="AK1564">
        <v>71.227800000000002</v>
      </c>
      <c r="AL1564">
        <v>-1.12921</v>
      </c>
      <c r="AM1564">
        <v>-1.6</v>
      </c>
      <c r="AN1564">
        <v>-19.435488104820202</v>
      </c>
      <c r="AO1564">
        <v>-7.45317471027374</v>
      </c>
      <c r="AP1564">
        <v>-0.88285000000000002</v>
      </c>
    </row>
    <row r="1565" spans="1:42" x14ac:dyDescent="0.45">
      <c r="A1565" t="s">
        <v>1777</v>
      </c>
      <c r="C1565">
        <v>56</v>
      </c>
      <c r="D1565">
        <v>222</v>
      </c>
      <c r="E1565">
        <v>207</v>
      </c>
      <c r="F1565">
        <v>44</v>
      </c>
      <c r="G1565">
        <v>30</v>
      </c>
      <c r="H1565">
        <v>11</v>
      </c>
      <c r="I1565">
        <v>2</v>
      </c>
      <c r="J1565">
        <v>1</v>
      </c>
      <c r="K1565">
        <v>23</v>
      </c>
      <c r="L1565">
        <v>17</v>
      </c>
      <c r="M1565">
        <v>14</v>
      </c>
      <c r="N1565">
        <v>0</v>
      </c>
      <c r="O1565">
        <v>65</v>
      </c>
      <c r="P1565">
        <v>1</v>
      </c>
      <c r="Q1565">
        <v>0</v>
      </c>
      <c r="R1565">
        <v>0</v>
      </c>
      <c r="S1565">
        <v>3</v>
      </c>
      <c r="T1565">
        <v>1</v>
      </c>
      <c r="U1565">
        <v>1</v>
      </c>
      <c r="V1565">
        <v>0.21256</v>
      </c>
      <c r="W1565">
        <v>6.3063099999999997E-2</v>
      </c>
      <c r="X1565">
        <v>0.29279300000000003</v>
      </c>
      <c r="Y1565">
        <v>0.21538499999999999</v>
      </c>
      <c r="Z1565">
        <v>0.265766</v>
      </c>
      <c r="AA1565">
        <v>0.29951699999999998</v>
      </c>
      <c r="AB1565">
        <v>0.25120700000000001</v>
      </c>
      <c r="AC1565">
        <v>0.56528299999999998</v>
      </c>
      <c r="AD1565">
        <v>8.6956500000000006E-2</v>
      </c>
      <c r="AE1565">
        <v>4.5971900000000003</v>
      </c>
      <c r="AF1565">
        <v>0.30496499999999999</v>
      </c>
      <c r="AH1565">
        <v>-0.56880900000000001</v>
      </c>
      <c r="AI1565">
        <v>14.6656</v>
      </c>
      <c r="AJ1565">
        <v>-12.383900000000001</v>
      </c>
      <c r="AK1565">
        <v>48.979599999999998</v>
      </c>
      <c r="AL1565">
        <v>-0.56880900000000001</v>
      </c>
      <c r="AM1565">
        <v>1.8</v>
      </c>
      <c r="AN1565">
        <v>-14.1403456330299</v>
      </c>
      <c r="AO1565">
        <v>-2.2784831523895201</v>
      </c>
      <c r="AP1565">
        <v>-0.88536300000000001</v>
      </c>
    </row>
    <row r="1566" spans="1:42" x14ac:dyDescent="0.45">
      <c r="A1566" t="s">
        <v>1778</v>
      </c>
      <c r="C1566">
        <v>59</v>
      </c>
      <c r="D1566">
        <v>240</v>
      </c>
      <c r="E1566">
        <v>222</v>
      </c>
      <c r="F1566">
        <v>48</v>
      </c>
      <c r="G1566">
        <v>33</v>
      </c>
      <c r="H1566">
        <v>9</v>
      </c>
      <c r="I1566">
        <v>1</v>
      </c>
      <c r="J1566">
        <v>5</v>
      </c>
      <c r="K1566">
        <v>24</v>
      </c>
      <c r="L1566">
        <v>27</v>
      </c>
      <c r="M1566">
        <v>13</v>
      </c>
      <c r="N1566">
        <v>1</v>
      </c>
      <c r="O1566">
        <v>75</v>
      </c>
      <c r="P1566">
        <v>4</v>
      </c>
      <c r="Q1566">
        <v>1</v>
      </c>
      <c r="R1566">
        <v>0</v>
      </c>
      <c r="S1566">
        <v>6</v>
      </c>
      <c r="T1566">
        <v>3</v>
      </c>
      <c r="U1566">
        <v>2</v>
      </c>
      <c r="V1566">
        <v>0.21621599999999999</v>
      </c>
      <c r="W1566">
        <v>5.4166699999999998E-2</v>
      </c>
      <c r="X1566">
        <v>0.3125</v>
      </c>
      <c r="Y1566">
        <v>0.17333299999999999</v>
      </c>
      <c r="Z1566">
        <v>0.27083299999999999</v>
      </c>
      <c r="AA1566">
        <v>0.33333299999999999</v>
      </c>
      <c r="AB1566">
        <v>0.26427499999999998</v>
      </c>
      <c r="AC1566">
        <v>0.60416700000000001</v>
      </c>
      <c r="AD1566">
        <v>0.117117</v>
      </c>
      <c r="AE1566">
        <v>4.36531</v>
      </c>
      <c r="AF1566">
        <v>0.30069899999999999</v>
      </c>
      <c r="AH1566">
        <v>-0.62170700000000001</v>
      </c>
      <c r="AI1566">
        <v>18.459399999999999</v>
      </c>
      <c r="AJ1566">
        <v>-10.783200000000001</v>
      </c>
      <c r="AK1566">
        <v>65.075100000000006</v>
      </c>
      <c r="AL1566">
        <v>-0.62170700000000001</v>
      </c>
      <c r="AM1566">
        <v>-2</v>
      </c>
      <c r="AN1566">
        <v>-10.6650573611259</v>
      </c>
      <c r="AO1566">
        <v>-6.4091711044311497</v>
      </c>
      <c r="AP1566">
        <v>-0.88975400000000004</v>
      </c>
    </row>
    <row r="1567" spans="1:42" x14ac:dyDescent="0.45">
      <c r="A1567" t="s">
        <v>1779</v>
      </c>
      <c r="B1567" t="s">
        <v>38</v>
      </c>
      <c r="C1567">
        <v>78</v>
      </c>
      <c r="D1567">
        <v>310</v>
      </c>
      <c r="E1567">
        <v>281</v>
      </c>
      <c r="F1567">
        <v>64</v>
      </c>
      <c r="G1567">
        <v>48</v>
      </c>
      <c r="H1567">
        <v>9</v>
      </c>
      <c r="I1567">
        <v>1</v>
      </c>
      <c r="J1567">
        <v>6</v>
      </c>
      <c r="K1567">
        <v>33</v>
      </c>
      <c r="L1567">
        <v>28</v>
      </c>
      <c r="M1567">
        <v>25</v>
      </c>
      <c r="N1567">
        <v>0</v>
      </c>
      <c r="O1567">
        <v>81</v>
      </c>
      <c r="P1567">
        <v>2</v>
      </c>
      <c r="Q1567">
        <v>2</v>
      </c>
      <c r="R1567">
        <v>0</v>
      </c>
      <c r="S1567">
        <v>7</v>
      </c>
      <c r="T1567">
        <v>0</v>
      </c>
      <c r="U1567">
        <v>1</v>
      </c>
      <c r="V1567">
        <v>0.22775799999999999</v>
      </c>
      <c r="W1567">
        <v>8.06452E-2</v>
      </c>
      <c r="X1567">
        <v>0.26129000000000002</v>
      </c>
      <c r="Y1567">
        <v>0.30864200000000003</v>
      </c>
      <c r="Z1567">
        <v>0.29354799999999998</v>
      </c>
      <c r="AA1567">
        <v>0.33096100000000001</v>
      </c>
      <c r="AB1567">
        <v>0.27741500000000002</v>
      </c>
      <c r="AC1567">
        <v>0.62450899999999998</v>
      </c>
      <c r="AD1567">
        <v>0.103203</v>
      </c>
      <c r="AE1567">
        <v>2.5761400000000001</v>
      </c>
      <c r="AF1567">
        <v>0.29591800000000001</v>
      </c>
      <c r="AH1567">
        <v>-0.99996200000000002</v>
      </c>
      <c r="AI1567">
        <v>27.226299999999998</v>
      </c>
      <c r="AJ1567">
        <v>-10.545400000000001</v>
      </c>
      <c r="AK1567">
        <v>70.580299999999994</v>
      </c>
      <c r="AL1567">
        <v>-0.99996200000000002</v>
      </c>
      <c r="AM1567">
        <v>-12.9</v>
      </c>
      <c r="AN1567">
        <v>-12.298399448394701</v>
      </c>
      <c r="AO1567">
        <v>-7.2048201560974103</v>
      </c>
      <c r="AP1567">
        <v>-0.89161599999999996</v>
      </c>
    </row>
    <row r="1568" spans="1:42" x14ac:dyDescent="0.45">
      <c r="A1568" t="s">
        <v>1780</v>
      </c>
      <c r="B1568" t="s">
        <v>153</v>
      </c>
      <c r="C1568">
        <v>108</v>
      </c>
      <c r="D1568">
        <v>381</v>
      </c>
      <c r="E1568">
        <v>346</v>
      </c>
      <c r="F1568">
        <v>77</v>
      </c>
      <c r="G1568">
        <v>56</v>
      </c>
      <c r="H1568">
        <v>14</v>
      </c>
      <c r="I1568">
        <v>1</v>
      </c>
      <c r="J1568">
        <v>6</v>
      </c>
      <c r="K1568">
        <v>46</v>
      </c>
      <c r="L1568">
        <v>35</v>
      </c>
      <c r="M1568">
        <v>29</v>
      </c>
      <c r="N1568">
        <v>0</v>
      </c>
      <c r="O1568">
        <v>76</v>
      </c>
      <c r="P1568">
        <v>3</v>
      </c>
      <c r="Q1568">
        <v>2</v>
      </c>
      <c r="R1568">
        <v>1</v>
      </c>
      <c r="S1568">
        <v>8</v>
      </c>
      <c r="T1568">
        <v>7</v>
      </c>
      <c r="U1568">
        <v>4</v>
      </c>
      <c r="V1568">
        <v>0.22254299999999999</v>
      </c>
      <c r="W1568">
        <v>7.6115500000000003E-2</v>
      </c>
      <c r="X1568">
        <v>0.19947500000000001</v>
      </c>
      <c r="Y1568">
        <v>0.381579</v>
      </c>
      <c r="Z1568">
        <v>0.28684199999999999</v>
      </c>
      <c r="AA1568">
        <v>0.32080900000000001</v>
      </c>
      <c r="AB1568">
        <v>0.27049299999999998</v>
      </c>
      <c r="AC1568">
        <v>0.60765100000000005</v>
      </c>
      <c r="AD1568">
        <v>9.8265900000000003E-2</v>
      </c>
      <c r="AE1568">
        <v>4.5425899999999997</v>
      </c>
      <c r="AF1568">
        <v>0.26691700000000002</v>
      </c>
      <c r="AH1568">
        <v>-0.96636299999999997</v>
      </c>
      <c r="AI1568">
        <v>31.271799999999999</v>
      </c>
      <c r="AJ1568">
        <v>-15.1508</v>
      </c>
      <c r="AK1568">
        <v>66.081599999999995</v>
      </c>
      <c r="AL1568">
        <v>-0.96636299999999997</v>
      </c>
      <c r="AM1568">
        <v>-6.4</v>
      </c>
      <c r="AN1568">
        <v>-16.975886404514299</v>
      </c>
      <c r="AO1568">
        <v>-5.00008833408355</v>
      </c>
      <c r="AP1568">
        <v>-0.89697700000000002</v>
      </c>
    </row>
    <row r="1569" spans="1:42" x14ac:dyDescent="0.45">
      <c r="A1569" t="s">
        <v>1781</v>
      </c>
      <c r="C1569">
        <v>83</v>
      </c>
      <c r="D1569">
        <v>311</v>
      </c>
      <c r="E1569">
        <v>270</v>
      </c>
      <c r="F1569">
        <v>47</v>
      </c>
      <c r="G1569">
        <v>33</v>
      </c>
      <c r="H1569">
        <v>7</v>
      </c>
      <c r="I1569">
        <v>1</v>
      </c>
      <c r="J1569">
        <v>6</v>
      </c>
      <c r="K1569">
        <v>35</v>
      </c>
      <c r="L1569">
        <v>30</v>
      </c>
      <c r="M1569">
        <v>34</v>
      </c>
      <c r="N1569">
        <v>0</v>
      </c>
      <c r="O1569">
        <v>125</v>
      </c>
      <c r="P1569">
        <v>5</v>
      </c>
      <c r="Q1569">
        <v>1</v>
      </c>
      <c r="R1569">
        <v>1</v>
      </c>
      <c r="S1569">
        <v>3</v>
      </c>
      <c r="T1569">
        <v>4</v>
      </c>
      <c r="U1569">
        <v>1</v>
      </c>
      <c r="V1569">
        <v>0.17407400000000001</v>
      </c>
      <c r="W1569">
        <v>0.10932500000000001</v>
      </c>
      <c r="X1569">
        <v>0.40192899999999998</v>
      </c>
      <c r="Y1569">
        <v>0.27200000000000002</v>
      </c>
      <c r="Z1569">
        <v>0.27741900000000003</v>
      </c>
      <c r="AA1569">
        <v>0.27407399999999998</v>
      </c>
      <c r="AB1569">
        <v>0.253917</v>
      </c>
      <c r="AC1569">
        <v>0.55149300000000001</v>
      </c>
      <c r="AD1569">
        <v>0.1</v>
      </c>
      <c r="AE1569">
        <v>4.9863499999999998</v>
      </c>
      <c r="AF1569">
        <v>0.29285699999999998</v>
      </c>
      <c r="AH1569">
        <v>-0.176847</v>
      </c>
      <c r="AI1569">
        <v>21.244900000000001</v>
      </c>
      <c r="AJ1569">
        <v>-16.648599999999998</v>
      </c>
      <c r="AK1569">
        <v>55.122900000000001</v>
      </c>
      <c r="AL1569">
        <v>-0.176847</v>
      </c>
      <c r="AM1569">
        <v>3</v>
      </c>
      <c r="AN1569">
        <v>-16.899993374943701</v>
      </c>
      <c r="AO1569">
        <v>-2.71355104446411</v>
      </c>
      <c r="AP1569">
        <v>-0.90250200000000003</v>
      </c>
    </row>
    <row r="1570" spans="1:42" x14ac:dyDescent="0.45">
      <c r="A1570" t="s">
        <v>1782</v>
      </c>
      <c r="B1570" t="s">
        <v>23</v>
      </c>
      <c r="C1570">
        <v>68</v>
      </c>
      <c r="D1570">
        <v>266</v>
      </c>
      <c r="E1570">
        <v>236</v>
      </c>
      <c r="F1570">
        <v>45</v>
      </c>
      <c r="G1570">
        <v>29</v>
      </c>
      <c r="H1570">
        <v>10</v>
      </c>
      <c r="I1570">
        <v>1</v>
      </c>
      <c r="J1570">
        <v>5</v>
      </c>
      <c r="K1570">
        <v>28</v>
      </c>
      <c r="L1570">
        <v>27</v>
      </c>
      <c r="M1570">
        <v>22</v>
      </c>
      <c r="N1570">
        <v>0</v>
      </c>
      <c r="O1570">
        <v>100</v>
      </c>
      <c r="P1570">
        <v>6</v>
      </c>
      <c r="Q1570">
        <v>2</v>
      </c>
      <c r="R1570">
        <v>0</v>
      </c>
      <c r="S1570">
        <v>4</v>
      </c>
      <c r="T1570">
        <v>4</v>
      </c>
      <c r="U1570">
        <v>2</v>
      </c>
      <c r="V1570">
        <v>0.19067799999999999</v>
      </c>
      <c r="W1570">
        <v>8.2706799999999997E-2</v>
      </c>
      <c r="X1570">
        <v>0.37594</v>
      </c>
      <c r="Y1570">
        <v>0.22</v>
      </c>
      <c r="Z1570">
        <v>0.27443600000000001</v>
      </c>
      <c r="AA1570">
        <v>0.305085</v>
      </c>
      <c r="AB1570">
        <v>0.26047500000000001</v>
      </c>
      <c r="AC1570">
        <v>0.57952099999999995</v>
      </c>
      <c r="AD1570">
        <v>0.11440699999999999</v>
      </c>
      <c r="AE1570">
        <v>4.8460400000000003</v>
      </c>
      <c r="AF1570">
        <v>0.30075200000000002</v>
      </c>
      <c r="AH1570">
        <v>-0.483348</v>
      </c>
      <c r="AI1570">
        <v>19.619700000000002</v>
      </c>
      <c r="AJ1570">
        <v>-12.790800000000001</v>
      </c>
      <c r="AK1570">
        <v>58.3399</v>
      </c>
      <c r="AL1570">
        <v>-0.483348</v>
      </c>
      <c r="AM1570">
        <v>-1</v>
      </c>
      <c r="AN1570">
        <v>-14.2117693424224</v>
      </c>
      <c r="AO1570">
        <v>-3.9320988655090301</v>
      </c>
      <c r="AP1570">
        <v>-0.90555099999999999</v>
      </c>
    </row>
    <row r="1571" spans="1:42" x14ac:dyDescent="0.45">
      <c r="A1571" t="s">
        <v>1783</v>
      </c>
      <c r="C1571">
        <v>52</v>
      </c>
      <c r="D1571">
        <v>197</v>
      </c>
      <c r="E1571">
        <v>181</v>
      </c>
      <c r="F1571">
        <v>33</v>
      </c>
      <c r="G1571">
        <v>19</v>
      </c>
      <c r="H1571">
        <v>9</v>
      </c>
      <c r="I1571">
        <v>0</v>
      </c>
      <c r="J1571">
        <v>5</v>
      </c>
      <c r="K1571">
        <v>19</v>
      </c>
      <c r="L1571">
        <v>22</v>
      </c>
      <c r="M1571">
        <v>11</v>
      </c>
      <c r="N1571">
        <v>0</v>
      </c>
      <c r="O1571">
        <v>84</v>
      </c>
      <c r="P1571">
        <v>5</v>
      </c>
      <c r="Q1571">
        <v>0</v>
      </c>
      <c r="R1571">
        <v>0</v>
      </c>
      <c r="S1571">
        <v>6</v>
      </c>
      <c r="T1571">
        <v>1</v>
      </c>
      <c r="U1571">
        <v>1</v>
      </c>
      <c r="V1571">
        <v>0.18232000000000001</v>
      </c>
      <c r="W1571">
        <v>5.5837600000000001E-2</v>
      </c>
      <c r="X1571">
        <v>0.426396</v>
      </c>
      <c r="Y1571">
        <v>0.13095200000000001</v>
      </c>
      <c r="Z1571">
        <v>0.24873100000000001</v>
      </c>
      <c r="AA1571">
        <v>0.314917</v>
      </c>
      <c r="AB1571">
        <v>0.25008900000000001</v>
      </c>
      <c r="AC1571">
        <v>0.56364800000000004</v>
      </c>
      <c r="AD1571">
        <v>0.13259699999999999</v>
      </c>
      <c r="AE1571">
        <v>2.8497599999999998</v>
      </c>
      <c r="AF1571">
        <v>0.30434800000000001</v>
      </c>
      <c r="AH1571">
        <v>-0.491757</v>
      </c>
      <c r="AI1571">
        <v>12.831099999999999</v>
      </c>
      <c r="AJ1571">
        <v>-11.1722</v>
      </c>
      <c r="AK1571">
        <v>58.006900000000002</v>
      </c>
      <c r="AL1571">
        <v>-0.491757</v>
      </c>
      <c r="AM1571">
        <v>0</v>
      </c>
      <c r="AN1571">
        <v>-10.7403106391429</v>
      </c>
      <c r="AO1571">
        <v>-5.06687259674072</v>
      </c>
      <c r="AP1571">
        <v>-0.90696299999999996</v>
      </c>
    </row>
    <row r="1572" spans="1:42" x14ac:dyDescent="0.45">
      <c r="A1572" t="s">
        <v>1784</v>
      </c>
      <c r="C1572">
        <v>74</v>
      </c>
      <c r="D1572">
        <v>278</v>
      </c>
      <c r="E1572">
        <v>260</v>
      </c>
      <c r="F1572">
        <v>49</v>
      </c>
      <c r="G1572">
        <v>30</v>
      </c>
      <c r="H1572">
        <v>12</v>
      </c>
      <c r="I1572">
        <v>2</v>
      </c>
      <c r="J1572">
        <v>5</v>
      </c>
      <c r="K1572">
        <v>25</v>
      </c>
      <c r="L1572">
        <v>26</v>
      </c>
      <c r="M1572">
        <v>15</v>
      </c>
      <c r="N1572">
        <v>0</v>
      </c>
      <c r="O1572">
        <v>112</v>
      </c>
      <c r="P1572">
        <v>2</v>
      </c>
      <c r="Q1572">
        <v>1</v>
      </c>
      <c r="R1572">
        <v>0</v>
      </c>
      <c r="S1572">
        <v>4</v>
      </c>
      <c r="T1572">
        <v>1</v>
      </c>
      <c r="U1572">
        <v>1</v>
      </c>
      <c r="V1572">
        <v>0.18846199999999999</v>
      </c>
      <c r="W1572">
        <v>5.3956799999999999E-2</v>
      </c>
      <c r="X1572">
        <v>0.40287800000000001</v>
      </c>
      <c r="Y1572">
        <v>0.13392899999999999</v>
      </c>
      <c r="Z1572">
        <v>0.23741000000000001</v>
      </c>
      <c r="AA1572">
        <v>0.30769200000000002</v>
      </c>
      <c r="AB1572">
        <v>0.23902899999999999</v>
      </c>
      <c r="AC1572">
        <v>0.54510199999999998</v>
      </c>
      <c r="AD1572">
        <v>0.119231</v>
      </c>
      <c r="AE1572">
        <v>4.2756499999999997</v>
      </c>
      <c r="AF1572">
        <v>0.30555599999999999</v>
      </c>
      <c r="AH1572">
        <v>-0.58421900000000004</v>
      </c>
      <c r="AI1572">
        <v>15.5533</v>
      </c>
      <c r="AJ1572">
        <v>-18.319400000000002</v>
      </c>
      <c r="AK1572">
        <v>45.148000000000003</v>
      </c>
      <c r="AL1572">
        <v>-0.58421900000000004</v>
      </c>
      <c r="AM1572">
        <v>-4.2</v>
      </c>
      <c r="AN1572">
        <v>-19.475242495536801</v>
      </c>
      <c r="AO1572">
        <v>0.90728998184204102</v>
      </c>
      <c r="AP1572">
        <v>-0.90707000000000004</v>
      </c>
    </row>
    <row r="1573" spans="1:42" x14ac:dyDescent="0.45">
      <c r="A1573" t="s">
        <v>1785</v>
      </c>
      <c r="C1573">
        <v>93</v>
      </c>
      <c r="D1573">
        <v>366</v>
      </c>
      <c r="E1573">
        <v>338</v>
      </c>
      <c r="F1573">
        <v>78</v>
      </c>
      <c r="G1573">
        <v>60</v>
      </c>
      <c r="H1573">
        <v>12</v>
      </c>
      <c r="I1573">
        <v>0</v>
      </c>
      <c r="J1573">
        <v>6</v>
      </c>
      <c r="K1573">
        <v>29</v>
      </c>
      <c r="L1573">
        <v>33</v>
      </c>
      <c r="M1573">
        <v>22</v>
      </c>
      <c r="N1573">
        <v>0</v>
      </c>
      <c r="O1573">
        <v>65</v>
      </c>
      <c r="P1573">
        <v>2</v>
      </c>
      <c r="Q1573">
        <v>4</v>
      </c>
      <c r="R1573">
        <v>0</v>
      </c>
      <c r="S1573">
        <v>9</v>
      </c>
      <c r="T1573">
        <v>0</v>
      </c>
      <c r="U1573">
        <v>1</v>
      </c>
      <c r="V1573">
        <v>0.230769</v>
      </c>
      <c r="W1573">
        <v>6.0109299999999997E-2</v>
      </c>
      <c r="X1573">
        <v>0.177596</v>
      </c>
      <c r="Y1573">
        <v>0.33846199999999999</v>
      </c>
      <c r="Z1573">
        <v>0.27868900000000002</v>
      </c>
      <c r="AA1573">
        <v>0.31952700000000001</v>
      </c>
      <c r="AB1573">
        <v>0.26410899999999998</v>
      </c>
      <c r="AC1573">
        <v>0.59821500000000005</v>
      </c>
      <c r="AD1573">
        <v>8.87574E-2</v>
      </c>
      <c r="AE1573">
        <v>1.2986500000000001</v>
      </c>
      <c r="AF1573">
        <v>0.265683</v>
      </c>
      <c r="AH1573">
        <v>-1.06931</v>
      </c>
      <c r="AI1573">
        <v>28.1</v>
      </c>
      <c r="AJ1573">
        <v>-16.495000000000001</v>
      </c>
      <c r="AK1573">
        <v>64.524299999999997</v>
      </c>
      <c r="AL1573">
        <v>-1.06931</v>
      </c>
      <c r="AM1573">
        <v>2.2999999999999998</v>
      </c>
      <c r="AN1573">
        <v>-17.154648900032001</v>
      </c>
      <c r="AO1573">
        <v>-4.4239857196807799</v>
      </c>
      <c r="AP1573">
        <v>-0.90831600000000001</v>
      </c>
    </row>
    <row r="1574" spans="1:42" x14ac:dyDescent="0.45">
      <c r="A1574" t="s">
        <v>1786</v>
      </c>
      <c r="B1574" t="s">
        <v>76</v>
      </c>
      <c r="C1574">
        <v>73</v>
      </c>
      <c r="D1574">
        <v>280</v>
      </c>
      <c r="E1574">
        <v>251</v>
      </c>
      <c r="F1574">
        <v>47</v>
      </c>
      <c r="G1574">
        <v>27</v>
      </c>
      <c r="H1574">
        <v>13</v>
      </c>
      <c r="I1574">
        <v>2</v>
      </c>
      <c r="J1574">
        <v>5</v>
      </c>
      <c r="K1574">
        <v>33</v>
      </c>
      <c r="L1574">
        <v>29</v>
      </c>
      <c r="M1574">
        <v>23</v>
      </c>
      <c r="N1574">
        <v>0</v>
      </c>
      <c r="O1574">
        <v>111</v>
      </c>
      <c r="P1574">
        <v>5</v>
      </c>
      <c r="Q1574">
        <v>1</v>
      </c>
      <c r="R1574">
        <v>0</v>
      </c>
      <c r="S1574">
        <v>3</v>
      </c>
      <c r="T1574">
        <v>4</v>
      </c>
      <c r="U1574">
        <v>2</v>
      </c>
      <c r="V1574">
        <v>0.187251</v>
      </c>
      <c r="W1574">
        <v>8.2142900000000005E-2</v>
      </c>
      <c r="X1574">
        <v>0.39642899999999998</v>
      </c>
      <c r="Y1574">
        <v>0.207207</v>
      </c>
      <c r="Z1574">
        <v>0.26785700000000001</v>
      </c>
      <c r="AA1574">
        <v>0.31474099999999999</v>
      </c>
      <c r="AB1574">
        <v>0.25996900000000001</v>
      </c>
      <c r="AC1574">
        <v>0.58259799999999995</v>
      </c>
      <c r="AD1574">
        <v>0.12748999999999999</v>
      </c>
      <c r="AE1574">
        <v>5.9681600000000001</v>
      </c>
      <c r="AF1574">
        <v>0.30882399999999999</v>
      </c>
      <c r="AH1574">
        <v>-0.46793800000000002</v>
      </c>
      <c r="AI1574">
        <v>20.534700000000001</v>
      </c>
      <c r="AJ1574">
        <v>-13.5817</v>
      </c>
      <c r="AK1574">
        <v>55.052999999999997</v>
      </c>
      <c r="AL1574">
        <v>-0.46793800000000002</v>
      </c>
      <c r="AM1574">
        <v>0</v>
      </c>
      <c r="AN1574">
        <v>-15.547596395015701</v>
      </c>
      <c r="AO1574">
        <v>-3.0864198207855198</v>
      </c>
      <c r="AP1574">
        <v>-0.90981800000000002</v>
      </c>
    </row>
    <row r="1575" spans="1:42" x14ac:dyDescent="0.45">
      <c r="A1575" t="s">
        <v>1787</v>
      </c>
      <c r="C1575">
        <v>76</v>
      </c>
      <c r="D1575">
        <v>267</v>
      </c>
      <c r="E1575">
        <v>244</v>
      </c>
      <c r="F1575">
        <v>53</v>
      </c>
      <c r="G1575">
        <v>43</v>
      </c>
      <c r="H1575">
        <v>8</v>
      </c>
      <c r="I1575">
        <v>1</v>
      </c>
      <c r="J1575">
        <v>1</v>
      </c>
      <c r="K1575">
        <v>27</v>
      </c>
      <c r="L1575">
        <v>19</v>
      </c>
      <c r="M1575">
        <v>18</v>
      </c>
      <c r="N1575">
        <v>0</v>
      </c>
      <c r="O1575">
        <v>80</v>
      </c>
      <c r="P1575">
        <v>2</v>
      </c>
      <c r="Q1575">
        <v>2</v>
      </c>
      <c r="R1575">
        <v>1</v>
      </c>
      <c r="S1575">
        <v>6</v>
      </c>
      <c r="T1575">
        <v>14</v>
      </c>
      <c r="U1575">
        <v>3</v>
      </c>
      <c r="V1575">
        <v>0.21721299999999999</v>
      </c>
      <c r="W1575">
        <v>6.7415699999999995E-2</v>
      </c>
      <c r="X1575">
        <v>0.29962499999999997</v>
      </c>
      <c r="Y1575">
        <v>0.22500000000000001</v>
      </c>
      <c r="Z1575">
        <v>0.27443600000000001</v>
      </c>
      <c r="AA1575">
        <v>0.27049200000000001</v>
      </c>
      <c r="AB1575">
        <v>0.24605399999999999</v>
      </c>
      <c r="AC1575">
        <v>0.54492799999999997</v>
      </c>
      <c r="AD1575">
        <v>5.3278699999999998E-2</v>
      </c>
      <c r="AE1575">
        <v>6.3936500000000001</v>
      </c>
      <c r="AF1575">
        <v>0.31515199999999999</v>
      </c>
      <c r="AH1575">
        <v>1.04834</v>
      </c>
      <c r="AI1575">
        <v>16.495699999999999</v>
      </c>
      <c r="AJ1575">
        <v>-16.0367</v>
      </c>
      <c r="AK1575">
        <v>49.857700000000001</v>
      </c>
      <c r="AL1575">
        <v>1.04834</v>
      </c>
      <c r="AM1575">
        <v>-3.7</v>
      </c>
      <c r="AN1575">
        <v>-15.5373711585998</v>
      </c>
      <c r="AO1575">
        <v>-2.7189595103263802</v>
      </c>
      <c r="AP1575">
        <v>-0.91336799999999996</v>
      </c>
    </row>
    <row r="1576" spans="1:42" x14ac:dyDescent="0.45">
      <c r="A1576" t="s">
        <v>1788</v>
      </c>
      <c r="B1576" t="s">
        <v>215</v>
      </c>
      <c r="C1576">
        <v>119</v>
      </c>
      <c r="D1576">
        <v>505</v>
      </c>
      <c r="E1576">
        <v>443</v>
      </c>
      <c r="F1576">
        <v>91</v>
      </c>
      <c r="G1576">
        <v>59</v>
      </c>
      <c r="H1576">
        <v>20</v>
      </c>
      <c r="I1576">
        <v>3</v>
      </c>
      <c r="J1576">
        <v>9</v>
      </c>
      <c r="K1576">
        <v>52</v>
      </c>
      <c r="L1576">
        <v>56</v>
      </c>
      <c r="M1576">
        <v>46</v>
      </c>
      <c r="N1576">
        <v>1</v>
      </c>
      <c r="O1576">
        <v>170</v>
      </c>
      <c r="P1576">
        <v>15</v>
      </c>
      <c r="Q1576">
        <v>1</v>
      </c>
      <c r="R1576">
        <v>0</v>
      </c>
      <c r="S1576">
        <v>6</v>
      </c>
      <c r="T1576">
        <v>3</v>
      </c>
      <c r="U1576">
        <v>3</v>
      </c>
      <c r="V1576">
        <v>0.20541799999999999</v>
      </c>
      <c r="W1576">
        <v>9.1089100000000006E-2</v>
      </c>
      <c r="X1576">
        <v>0.33663399999999999</v>
      </c>
      <c r="Y1576">
        <v>0.270588</v>
      </c>
      <c r="Z1576">
        <v>0.30098999999999998</v>
      </c>
      <c r="AA1576">
        <v>0.32505600000000001</v>
      </c>
      <c r="AB1576">
        <v>0.28153600000000001</v>
      </c>
      <c r="AC1576">
        <v>0.62604700000000002</v>
      </c>
      <c r="AD1576">
        <v>0.119639</v>
      </c>
      <c r="AE1576">
        <v>4.1513999999999998</v>
      </c>
      <c r="AF1576">
        <v>0.30943399999999999</v>
      </c>
      <c r="AH1576">
        <v>-1.58314</v>
      </c>
      <c r="AI1576">
        <v>46.0809</v>
      </c>
      <c r="AJ1576">
        <v>-15.4504</v>
      </c>
      <c r="AK1576">
        <v>74.266300000000001</v>
      </c>
      <c r="AL1576">
        <v>-1.58314</v>
      </c>
      <c r="AM1576">
        <v>-3.6</v>
      </c>
      <c r="AN1576">
        <v>-17.154522538185098</v>
      </c>
      <c r="AO1576">
        <v>-9.1665782928466797</v>
      </c>
      <c r="AP1576">
        <v>-0.91431300000000004</v>
      </c>
    </row>
    <row r="1577" spans="1:42" x14ac:dyDescent="0.45">
      <c r="A1577" t="s">
        <v>1789</v>
      </c>
      <c r="B1577" t="s">
        <v>132</v>
      </c>
      <c r="C1577">
        <v>109</v>
      </c>
      <c r="D1577">
        <v>437</v>
      </c>
      <c r="E1577">
        <v>392</v>
      </c>
      <c r="F1577">
        <v>82</v>
      </c>
      <c r="G1577">
        <v>55</v>
      </c>
      <c r="H1577">
        <v>16</v>
      </c>
      <c r="I1577">
        <v>3</v>
      </c>
      <c r="J1577">
        <v>8</v>
      </c>
      <c r="K1577">
        <v>55</v>
      </c>
      <c r="L1577">
        <v>48</v>
      </c>
      <c r="M1577">
        <v>32</v>
      </c>
      <c r="N1577">
        <v>0</v>
      </c>
      <c r="O1577">
        <v>141</v>
      </c>
      <c r="P1577">
        <v>10</v>
      </c>
      <c r="Q1577">
        <v>2</v>
      </c>
      <c r="R1577">
        <v>1</v>
      </c>
      <c r="S1577">
        <v>4</v>
      </c>
      <c r="T1577">
        <v>8</v>
      </c>
      <c r="U1577">
        <v>5</v>
      </c>
      <c r="V1577">
        <v>0.20918400000000001</v>
      </c>
      <c r="W1577">
        <v>7.32265E-2</v>
      </c>
      <c r="X1577">
        <v>0.322654</v>
      </c>
      <c r="Y1577">
        <v>0.22695000000000001</v>
      </c>
      <c r="Z1577">
        <v>0.28440399999999999</v>
      </c>
      <c r="AA1577">
        <v>0.32653100000000002</v>
      </c>
      <c r="AB1577">
        <v>0.27226600000000001</v>
      </c>
      <c r="AC1577">
        <v>0.61093399999999998</v>
      </c>
      <c r="AD1577">
        <v>0.11734700000000001</v>
      </c>
      <c r="AE1577">
        <v>5.8405800000000001</v>
      </c>
      <c r="AF1577">
        <v>0.302041</v>
      </c>
      <c r="AH1577">
        <v>-1.25779</v>
      </c>
      <c r="AI1577">
        <v>36.511699999999998</v>
      </c>
      <c r="AJ1577">
        <v>-16.734200000000001</v>
      </c>
      <c r="AK1577">
        <v>69.469800000000006</v>
      </c>
      <c r="AL1577">
        <v>-1.25779</v>
      </c>
      <c r="AM1577">
        <v>-8.4</v>
      </c>
      <c r="AN1577">
        <v>-17.243931293487499</v>
      </c>
      <c r="AO1577">
        <v>-6.7943265438079798</v>
      </c>
      <c r="AP1577">
        <v>-0.91697899999999999</v>
      </c>
    </row>
    <row r="1578" spans="1:42" x14ac:dyDescent="0.45">
      <c r="A1578" t="s">
        <v>1790</v>
      </c>
      <c r="C1578">
        <v>56</v>
      </c>
      <c r="D1578">
        <v>201</v>
      </c>
      <c r="E1578">
        <v>177</v>
      </c>
      <c r="F1578">
        <v>31</v>
      </c>
      <c r="G1578">
        <v>18</v>
      </c>
      <c r="H1578">
        <v>8</v>
      </c>
      <c r="I1578">
        <v>0</v>
      </c>
      <c r="J1578">
        <v>5</v>
      </c>
      <c r="K1578">
        <v>20</v>
      </c>
      <c r="L1578">
        <v>21</v>
      </c>
      <c r="M1578">
        <v>19</v>
      </c>
      <c r="N1578">
        <v>1</v>
      </c>
      <c r="O1578">
        <v>69</v>
      </c>
      <c r="P1578">
        <v>4</v>
      </c>
      <c r="Q1578">
        <v>1</v>
      </c>
      <c r="R1578">
        <v>0</v>
      </c>
      <c r="S1578">
        <v>3</v>
      </c>
      <c r="T1578">
        <v>0</v>
      </c>
      <c r="U1578">
        <v>1</v>
      </c>
      <c r="V1578">
        <v>0.17514099999999999</v>
      </c>
      <c r="W1578">
        <v>9.4527399999999998E-2</v>
      </c>
      <c r="X1578">
        <v>0.34328399999999998</v>
      </c>
      <c r="Y1578">
        <v>0.275362</v>
      </c>
      <c r="Z1578">
        <v>0.26865699999999998</v>
      </c>
      <c r="AA1578">
        <v>0.305085</v>
      </c>
      <c r="AB1578">
        <v>0.25643300000000002</v>
      </c>
      <c r="AC1578">
        <v>0.57374099999999995</v>
      </c>
      <c r="AD1578">
        <v>0.129944</v>
      </c>
      <c r="AE1578">
        <v>2.0454699999999999</v>
      </c>
      <c r="AF1578">
        <v>0.25</v>
      </c>
      <c r="AH1578">
        <v>-0.73028300000000002</v>
      </c>
      <c r="AI1578">
        <v>14.150600000000001</v>
      </c>
      <c r="AJ1578">
        <v>-10.3401</v>
      </c>
      <c r="AK1578">
        <v>57.785200000000003</v>
      </c>
      <c r="AL1578">
        <v>-0.73028300000000002</v>
      </c>
      <c r="AM1578">
        <v>0</v>
      </c>
      <c r="AN1578">
        <v>-10.8972961306571</v>
      </c>
      <c r="AO1578">
        <v>-5.1697530746459899</v>
      </c>
      <c r="AP1578">
        <v>-0.921408</v>
      </c>
    </row>
    <row r="1579" spans="1:42" x14ac:dyDescent="0.45">
      <c r="A1579" t="s">
        <v>1791</v>
      </c>
      <c r="B1579" t="s">
        <v>153</v>
      </c>
      <c r="C1579">
        <v>71</v>
      </c>
      <c r="D1579">
        <v>227</v>
      </c>
      <c r="E1579">
        <v>201</v>
      </c>
      <c r="F1579">
        <v>32</v>
      </c>
      <c r="G1579">
        <v>25</v>
      </c>
      <c r="H1579">
        <v>5</v>
      </c>
      <c r="I1579">
        <v>1</v>
      </c>
      <c r="J1579">
        <v>1</v>
      </c>
      <c r="K1579">
        <v>20</v>
      </c>
      <c r="L1579">
        <v>15</v>
      </c>
      <c r="M1579">
        <v>13</v>
      </c>
      <c r="N1579">
        <v>0</v>
      </c>
      <c r="O1579">
        <v>89</v>
      </c>
      <c r="P1579">
        <v>4</v>
      </c>
      <c r="Q1579">
        <v>1</v>
      </c>
      <c r="R1579">
        <v>8</v>
      </c>
      <c r="S1579">
        <v>4</v>
      </c>
      <c r="T1579">
        <v>10</v>
      </c>
      <c r="U1579">
        <v>3</v>
      </c>
      <c r="V1579">
        <v>0.15920400000000001</v>
      </c>
      <c r="W1579">
        <v>5.7268699999999999E-2</v>
      </c>
      <c r="X1579">
        <v>0.39206999999999997</v>
      </c>
      <c r="Y1579">
        <v>0.146067</v>
      </c>
      <c r="Z1579">
        <v>0.223744</v>
      </c>
      <c r="AA1579">
        <v>0.208955</v>
      </c>
      <c r="AB1579">
        <v>0.20002700000000001</v>
      </c>
      <c r="AC1579">
        <v>0.43269999999999997</v>
      </c>
      <c r="AD1579">
        <v>4.9751200000000002E-2</v>
      </c>
      <c r="AE1579">
        <v>6.9706700000000001</v>
      </c>
      <c r="AF1579">
        <v>0.27678599999999998</v>
      </c>
      <c r="AH1579">
        <v>0.41015099999999999</v>
      </c>
      <c r="AI1579">
        <v>5.3472</v>
      </c>
      <c r="AJ1579">
        <v>-22.311399999999999</v>
      </c>
      <c r="AK1579">
        <v>18.842400000000001</v>
      </c>
      <c r="AL1579">
        <v>0.41015099999999999</v>
      </c>
      <c r="AM1579">
        <v>4.5999999999999996</v>
      </c>
      <c r="AN1579">
        <v>-22.412889301776801</v>
      </c>
      <c r="AO1579">
        <v>5.4340680837631199</v>
      </c>
      <c r="AP1579">
        <v>-0.92187399999999997</v>
      </c>
    </row>
    <row r="1580" spans="1:42" x14ac:dyDescent="0.45">
      <c r="A1580" t="s">
        <v>1792</v>
      </c>
      <c r="B1580" t="s">
        <v>63</v>
      </c>
      <c r="C1580">
        <v>82</v>
      </c>
      <c r="D1580">
        <v>335</v>
      </c>
      <c r="E1580">
        <v>296</v>
      </c>
      <c r="F1580">
        <v>58</v>
      </c>
      <c r="G1580">
        <v>35</v>
      </c>
      <c r="H1580">
        <v>12</v>
      </c>
      <c r="I1580">
        <v>1</v>
      </c>
      <c r="J1580">
        <v>10</v>
      </c>
      <c r="K1580">
        <v>30</v>
      </c>
      <c r="L1580">
        <v>39</v>
      </c>
      <c r="M1580">
        <v>32</v>
      </c>
      <c r="N1580">
        <v>1</v>
      </c>
      <c r="O1580">
        <v>106</v>
      </c>
      <c r="P1580">
        <v>6</v>
      </c>
      <c r="Q1580">
        <v>1</v>
      </c>
      <c r="R1580">
        <v>0</v>
      </c>
      <c r="S1580">
        <v>7</v>
      </c>
      <c r="T1580">
        <v>2</v>
      </c>
      <c r="U1580">
        <v>1</v>
      </c>
      <c r="V1580">
        <v>0.19594600000000001</v>
      </c>
      <c r="W1580">
        <v>9.5522399999999993E-2</v>
      </c>
      <c r="X1580">
        <v>0.31641799999999998</v>
      </c>
      <c r="Y1580">
        <v>0.30188700000000002</v>
      </c>
      <c r="Z1580">
        <v>0.28656700000000002</v>
      </c>
      <c r="AA1580">
        <v>0.34459499999999998</v>
      </c>
      <c r="AB1580">
        <v>0.279499</v>
      </c>
      <c r="AC1580">
        <v>0.631162</v>
      </c>
      <c r="AD1580">
        <v>0.148649</v>
      </c>
      <c r="AE1580">
        <v>3.1030600000000002</v>
      </c>
      <c r="AF1580">
        <v>0.26519300000000001</v>
      </c>
      <c r="AH1580">
        <v>-0.576847</v>
      </c>
      <c r="AI1580">
        <v>30.001899999999999</v>
      </c>
      <c r="AJ1580">
        <v>-10.815899999999999</v>
      </c>
      <c r="AK1580">
        <v>72.277900000000002</v>
      </c>
      <c r="AL1580">
        <v>-0.576847</v>
      </c>
      <c r="AM1580">
        <v>0</v>
      </c>
      <c r="AN1580">
        <v>-12.0819147825241</v>
      </c>
      <c r="AO1580">
        <v>-8.6162548065185494</v>
      </c>
      <c r="AP1580">
        <v>-0.92583800000000005</v>
      </c>
    </row>
    <row r="1581" spans="1:42" x14ac:dyDescent="0.45">
      <c r="A1581" t="s">
        <v>1793</v>
      </c>
      <c r="B1581" t="s">
        <v>30</v>
      </c>
      <c r="C1581">
        <v>118</v>
      </c>
      <c r="D1581">
        <v>521</v>
      </c>
      <c r="E1581">
        <v>471</v>
      </c>
      <c r="F1581">
        <v>102</v>
      </c>
      <c r="G1581">
        <v>67</v>
      </c>
      <c r="H1581">
        <v>18</v>
      </c>
      <c r="I1581">
        <v>2</v>
      </c>
      <c r="J1581">
        <v>15</v>
      </c>
      <c r="K1581">
        <v>55</v>
      </c>
      <c r="L1581">
        <v>69</v>
      </c>
      <c r="M1581">
        <v>32</v>
      </c>
      <c r="N1581">
        <v>0</v>
      </c>
      <c r="O1581">
        <v>175</v>
      </c>
      <c r="P1581">
        <v>14</v>
      </c>
      <c r="Q1581">
        <v>4</v>
      </c>
      <c r="R1581">
        <v>0</v>
      </c>
      <c r="S1581">
        <v>14</v>
      </c>
      <c r="T1581">
        <v>1</v>
      </c>
      <c r="U1581">
        <v>1</v>
      </c>
      <c r="V1581">
        <v>0.216561</v>
      </c>
      <c r="W1581">
        <v>6.1420299999999997E-2</v>
      </c>
      <c r="X1581">
        <v>0.335893</v>
      </c>
      <c r="Y1581">
        <v>0.18285699999999999</v>
      </c>
      <c r="Z1581">
        <v>0.28406900000000002</v>
      </c>
      <c r="AA1581">
        <v>0.35881099999999999</v>
      </c>
      <c r="AB1581">
        <v>0.28243699999999999</v>
      </c>
      <c r="AC1581">
        <v>0.64288000000000001</v>
      </c>
      <c r="AD1581">
        <v>0.14225099999999999</v>
      </c>
      <c r="AE1581">
        <v>3.2147399999999999</v>
      </c>
      <c r="AF1581">
        <v>0.30526300000000001</v>
      </c>
      <c r="AH1581">
        <v>-1.09276</v>
      </c>
      <c r="AI1581">
        <v>47.930900000000001</v>
      </c>
      <c r="AJ1581">
        <v>-15.549899999999999</v>
      </c>
      <c r="AK1581">
        <v>79.692800000000005</v>
      </c>
      <c r="AL1581">
        <v>-1.09276</v>
      </c>
      <c r="AM1581">
        <v>-7.1</v>
      </c>
      <c r="AN1581">
        <v>-14.199852705001801</v>
      </c>
      <c r="AO1581">
        <v>-12.8429450988769</v>
      </c>
      <c r="AP1581">
        <v>-0.92659100000000005</v>
      </c>
    </row>
    <row r="1582" spans="1:42" x14ac:dyDescent="0.45">
      <c r="A1582" t="s">
        <v>1794</v>
      </c>
      <c r="B1582" t="s">
        <v>28</v>
      </c>
      <c r="C1582">
        <v>100</v>
      </c>
      <c r="D1582">
        <v>411</v>
      </c>
      <c r="E1582">
        <v>383</v>
      </c>
      <c r="F1582">
        <v>76</v>
      </c>
      <c r="G1582">
        <v>46</v>
      </c>
      <c r="H1582">
        <v>16</v>
      </c>
      <c r="I1582">
        <v>0</v>
      </c>
      <c r="J1582">
        <v>14</v>
      </c>
      <c r="K1582">
        <v>42</v>
      </c>
      <c r="L1582">
        <v>50</v>
      </c>
      <c r="M1582">
        <v>22</v>
      </c>
      <c r="N1582">
        <v>1</v>
      </c>
      <c r="O1582">
        <v>143</v>
      </c>
      <c r="P1582">
        <v>5</v>
      </c>
      <c r="Q1582">
        <v>1</v>
      </c>
      <c r="R1582">
        <v>0</v>
      </c>
      <c r="S1582">
        <v>12</v>
      </c>
      <c r="T1582">
        <v>1</v>
      </c>
      <c r="U1582">
        <v>1</v>
      </c>
      <c r="V1582">
        <v>0.198433</v>
      </c>
      <c r="W1582">
        <v>5.3527999999999999E-2</v>
      </c>
      <c r="X1582">
        <v>0.34793200000000002</v>
      </c>
      <c r="Y1582">
        <v>0.15384600000000001</v>
      </c>
      <c r="Z1582">
        <v>0.250608</v>
      </c>
      <c r="AA1582">
        <v>0.34986899999999999</v>
      </c>
      <c r="AB1582">
        <v>0.26048300000000002</v>
      </c>
      <c r="AC1582">
        <v>0.60047799999999996</v>
      </c>
      <c r="AD1582">
        <v>0.15143599999999999</v>
      </c>
      <c r="AE1582">
        <v>2.3188</v>
      </c>
      <c r="AF1582">
        <v>0.27312799999999998</v>
      </c>
      <c r="AH1582">
        <v>-0.77684699999999995</v>
      </c>
      <c r="AI1582">
        <v>30.317499999999999</v>
      </c>
      <c r="AJ1582">
        <v>-19.7605</v>
      </c>
      <c r="AK1582">
        <v>62.135899999999999</v>
      </c>
      <c r="AL1582">
        <v>-0.77684699999999995</v>
      </c>
      <c r="AM1582">
        <v>4.3</v>
      </c>
      <c r="AN1582">
        <v>-20.056012213230101</v>
      </c>
      <c r="AO1582">
        <v>-3.2507052421569802</v>
      </c>
      <c r="AP1582">
        <v>-0.92775300000000005</v>
      </c>
    </row>
    <row r="1583" spans="1:42" x14ac:dyDescent="0.45">
      <c r="A1583" t="s">
        <v>1795</v>
      </c>
      <c r="B1583" t="s">
        <v>67</v>
      </c>
      <c r="C1583">
        <v>94</v>
      </c>
      <c r="D1583">
        <v>398</v>
      </c>
      <c r="E1583">
        <v>350</v>
      </c>
      <c r="F1583">
        <v>62</v>
      </c>
      <c r="G1583">
        <v>34</v>
      </c>
      <c r="H1583">
        <v>17</v>
      </c>
      <c r="I1583">
        <v>0</v>
      </c>
      <c r="J1583">
        <v>11</v>
      </c>
      <c r="K1583">
        <v>38</v>
      </c>
      <c r="L1583">
        <v>43</v>
      </c>
      <c r="M1583">
        <v>41</v>
      </c>
      <c r="N1583">
        <v>0</v>
      </c>
      <c r="O1583">
        <v>154</v>
      </c>
      <c r="P1583">
        <v>5</v>
      </c>
      <c r="Q1583">
        <v>2</v>
      </c>
      <c r="R1583">
        <v>0</v>
      </c>
      <c r="S1583">
        <v>9</v>
      </c>
      <c r="T1583">
        <v>1</v>
      </c>
      <c r="U1583">
        <v>1</v>
      </c>
      <c r="V1583">
        <v>0.17714299999999999</v>
      </c>
      <c r="W1583">
        <v>0.103015</v>
      </c>
      <c r="X1583">
        <v>0.38693499999999997</v>
      </c>
      <c r="Y1583">
        <v>0.26623400000000003</v>
      </c>
      <c r="Z1583">
        <v>0.27135700000000001</v>
      </c>
      <c r="AA1583">
        <v>0.32</v>
      </c>
      <c r="AB1583">
        <v>0.26471699999999998</v>
      </c>
      <c r="AC1583">
        <v>0.59135700000000002</v>
      </c>
      <c r="AD1583">
        <v>0.14285700000000001</v>
      </c>
      <c r="AE1583">
        <v>2.0428299999999999</v>
      </c>
      <c r="AF1583">
        <v>0.272727</v>
      </c>
      <c r="AH1583">
        <v>-0.83848800000000001</v>
      </c>
      <c r="AI1583">
        <v>30.757899999999999</v>
      </c>
      <c r="AJ1583">
        <v>-17.7361</v>
      </c>
      <c r="AK1583">
        <v>65.820899999999995</v>
      </c>
      <c r="AL1583">
        <v>-0.83848800000000001</v>
      </c>
      <c r="AM1583">
        <v>1.6</v>
      </c>
      <c r="AN1583">
        <v>-17.138061821460699</v>
      </c>
      <c r="AO1583">
        <v>-5.7118753194808898</v>
      </c>
      <c r="AP1583">
        <v>-0.93057000000000001</v>
      </c>
    </row>
    <row r="1584" spans="1:42" x14ac:dyDescent="0.45">
      <c r="A1584" t="s">
        <v>1796</v>
      </c>
      <c r="C1584">
        <v>94</v>
      </c>
      <c r="D1584">
        <v>385</v>
      </c>
      <c r="E1584">
        <v>356</v>
      </c>
      <c r="F1584">
        <v>75</v>
      </c>
      <c r="G1584">
        <v>53</v>
      </c>
      <c r="H1584">
        <v>14</v>
      </c>
      <c r="I1584">
        <v>2</v>
      </c>
      <c r="J1584">
        <v>6</v>
      </c>
      <c r="K1584">
        <v>39</v>
      </c>
      <c r="L1584">
        <v>35</v>
      </c>
      <c r="M1584">
        <v>22</v>
      </c>
      <c r="N1584">
        <v>0</v>
      </c>
      <c r="O1584">
        <v>136</v>
      </c>
      <c r="P1584">
        <v>5</v>
      </c>
      <c r="Q1584">
        <v>2</v>
      </c>
      <c r="R1584">
        <v>0</v>
      </c>
      <c r="S1584">
        <v>5</v>
      </c>
      <c r="T1584">
        <v>7</v>
      </c>
      <c r="U1584">
        <v>2</v>
      </c>
      <c r="V1584">
        <v>0.210674</v>
      </c>
      <c r="W1584">
        <v>5.7142900000000003E-2</v>
      </c>
      <c r="X1584">
        <v>0.35324699999999998</v>
      </c>
      <c r="Y1584">
        <v>0.16176499999999999</v>
      </c>
      <c r="Z1584">
        <v>0.26493499999999998</v>
      </c>
      <c r="AA1584">
        <v>0.31179800000000002</v>
      </c>
      <c r="AB1584">
        <v>0.255297</v>
      </c>
      <c r="AC1584">
        <v>0.57673300000000005</v>
      </c>
      <c r="AD1584">
        <v>0.10112400000000001</v>
      </c>
      <c r="AE1584">
        <v>5.4362599999999999</v>
      </c>
      <c r="AF1584">
        <v>0.31944400000000001</v>
      </c>
      <c r="AH1584">
        <v>-6.0566000000000002E-2</v>
      </c>
      <c r="AI1584">
        <v>26.741199999999999</v>
      </c>
      <c r="AJ1584">
        <v>-20.168800000000001</v>
      </c>
      <c r="AK1584">
        <v>55.894399999999997</v>
      </c>
      <c r="AL1584">
        <v>-6.0566000000000002E-2</v>
      </c>
      <c r="AM1584">
        <v>2.8</v>
      </c>
      <c r="AN1584">
        <v>-21.097053535282601</v>
      </c>
      <c r="AO1584">
        <v>-1.4438273906707699</v>
      </c>
      <c r="AP1584">
        <v>-0.93971800000000005</v>
      </c>
    </row>
    <row r="1585" spans="1:42" x14ac:dyDescent="0.45">
      <c r="A1585" t="s">
        <v>1797</v>
      </c>
      <c r="B1585" t="s">
        <v>101</v>
      </c>
      <c r="C1585">
        <v>105</v>
      </c>
      <c r="D1585">
        <v>417</v>
      </c>
      <c r="E1585">
        <v>374</v>
      </c>
      <c r="F1585">
        <v>82</v>
      </c>
      <c r="G1585">
        <v>62</v>
      </c>
      <c r="H1585">
        <v>13</v>
      </c>
      <c r="I1585">
        <v>0</v>
      </c>
      <c r="J1585">
        <v>7</v>
      </c>
      <c r="K1585">
        <v>42</v>
      </c>
      <c r="L1585">
        <v>37</v>
      </c>
      <c r="M1585">
        <v>38</v>
      </c>
      <c r="N1585">
        <v>0</v>
      </c>
      <c r="O1585">
        <v>103</v>
      </c>
      <c r="P1585">
        <v>3</v>
      </c>
      <c r="Q1585">
        <v>2</v>
      </c>
      <c r="R1585">
        <v>0</v>
      </c>
      <c r="S1585">
        <v>8</v>
      </c>
      <c r="T1585">
        <v>1</v>
      </c>
      <c r="U1585">
        <v>1</v>
      </c>
      <c r="V1585">
        <v>0.219251</v>
      </c>
      <c r="W1585">
        <v>9.1127100000000003E-2</v>
      </c>
      <c r="X1585">
        <v>0.247002</v>
      </c>
      <c r="Y1585">
        <v>0.36893199999999998</v>
      </c>
      <c r="Z1585">
        <v>0.294964</v>
      </c>
      <c r="AA1585">
        <v>0.31015999999999999</v>
      </c>
      <c r="AB1585">
        <v>0.27227099999999999</v>
      </c>
      <c r="AC1585">
        <v>0.605124</v>
      </c>
      <c r="AD1585">
        <v>9.0909100000000007E-2</v>
      </c>
      <c r="AE1585">
        <v>2.0628199999999999</v>
      </c>
      <c r="AF1585">
        <v>0.28195500000000001</v>
      </c>
      <c r="AH1585">
        <v>-1.0157099999999999</v>
      </c>
      <c r="AI1585">
        <v>34.842500000000001</v>
      </c>
      <c r="AJ1585">
        <v>-15.9665</v>
      </c>
      <c r="AK1585">
        <v>71.410499999999999</v>
      </c>
      <c r="AL1585">
        <v>-1.0157099999999999</v>
      </c>
      <c r="AM1585">
        <v>-0.2</v>
      </c>
      <c r="AN1585">
        <v>-15.7850549221038</v>
      </c>
      <c r="AO1585">
        <v>-7.8609349280595699</v>
      </c>
      <c r="AP1585">
        <v>-0.94120000000000004</v>
      </c>
    </row>
    <row r="1586" spans="1:42" x14ac:dyDescent="0.45">
      <c r="A1586" t="s">
        <v>1798</v>
      </c>
      <c r="B1586" t="s">
        <v>139</v>
      </c>
      <c r="C1586">
        <v>110</v>
      </c>
      <c r="D1586">
        <v>465</v>
      </c>
      <c r="E1586">
        <v>434</v>
      </c>
      <c r="F1586">
        <v>91</v>
      </c>
      <c r="G1586">
        <v>55</v>
      </c>
      <c r="H1586">
        <v>16</v>
      </c>
      <c r="I1586">
        <v>4</v>
      </c>
      <c r="J1586">
        <v>16</v>
      </c>
      <c r="K1586">
        <v>52</v>
      </c>
      <c r="L1586">
        <v>58</v>
      </c>
      <c r="M1586">
        <v>23</v>
      </c>
      <c r="N1586">
        <v>0</v>
      </c>
      <c r="O1586">
        <v>168</v>
      </c>
      <c r="P1586">
        <v>6</v>
      </c>
      <c r="Q1586">
        <v>2</v>
      </c>
      <c r="R1586">
        <v>0</v>
      </c>
      <c r="S1586">
        <v>16</v>
      </c>
      <c r="T1586">
        <v>7</v>
      </c>
      <c r="U1586">
        <v>1</v>
      </c>
      <c r="V1586">
        <v>0.209677</v>
      </c>
      <c r="W1586">
        <v>4.9462399999999997E-2</v>
      </c>
      <c r="X1586">
        <v>0.36129</v>
      </c>
      <c r="Y1586">
        <v>0.136905</v>
      </c>
      <c r="Z1586">
        <v>0.25806499999999999</v>
      </c>
      <c r="AA1586">
        <v>0.37557600000000002</v>
      </c>
      <c r="AB1586">
        <v>0.27342499999999997</v>
      </c>
      <c r="AC1586">
        <v>0.63364100000000001</v>
      </c>
      <c r="AD1586">
        <v>0.16589899999999999</v>
      </c>
      <c r="AE1586">
        <v>6.2876899999999996</v>
      </c>
      <c r="AF1586">
        <v>0.29761900000000002</v>
      </c>
      <c r="AH1586">
        <v>0.33069199999999999</v>
      </c>
      <c r="AI1586">
        <v>39.298499999999997</v>
      </c>
      <c r="AJ1586">
        <v>-17.359000000000002</v>
      </c>
      <c r="AK1586">
        <v>69.562899999999999</v>
      </c>
      <c r="AL1586">
        <v>0.33069199999999999</v>
      </c>
      <c r="AM1586">
        <v>-3.5</v>
      </c>
      <c r="AN1586">
        <v>-16.6278865039348</v>
      </c>
      <c r="AO1586">
        <v>-8.6256613731384206</v>
      </c>
      <c r="AP1586">
        <v>-0.94333299999999998</v>
      </c>
    </row>
    <row r="1587" spans="1:42" x14ac:dyDescent="0.45">
      <c r="A1587" t="s">
        <v>1799</v>
      </c>
      <c r="C1587">
        <v>96</v>
      </c>
      <c r="D1587">
        <v>351</v>
      </c>
      <c r="E1587">
        <v>330</v>
      </c>
      <c r="F1587">
        <v>73</v>
      </c>
      <c r="G1587">
        <v>54</v>
      </c>
      <c r="H1587">
        <v>12</v>
      </c>
      <c r="I1587">
        <v>1</v>
      </c>
      <c r="J1587">
        <v>6</v>
      </c>
      <c r="K1587">
        <v>35</v>
      </c>
      <c r="L1587">
        <v>36</v>
      </c>
      <c r="M1587">
        <v>15</v>
      </c>
      <c r="N1587">
        <v>0</v>
      </c>
      <c r="O1587">
        <v>97</v>
      </c>
      <c r="P1587">
        <v>4</v>
      </c>
      <c r="Q1587">
        <v>2</v>
      </c>
      <c r="R1587">
        <v>0</v>
      </c>
      <c r="S1587">
        <v>8</v>
      </c>
      <c r="T1587">
        <v>2</v>
      </c>
      <c r="U1587">
        <v>1</v>
      </c>
      <c r="V1587">
        <v>0.22121199999999999</v>
      </c>
      <c r="W1587">
        <v>4.2735000000000002E-2</v>
      </c>
      <c r="X1587">
        <v>0.27635300000000002</v>
      </c>
      <c r="Y1587">
        <v>0.154639</v>
      </c>
      <c r="Z1587">
        <v>0.26210800000000001</v>
      </c>
      <c r="AA1587">
        <v>0.31818200000000002</v>
      </c>
      <c r="AB1587">
        <v>0.25503700000000001</v>
      </c>
      <c r="AC1587">
        <v>0.58028999999999997</v>
      </c>
      <c r="AD1587">
        <v>9.6969700000000006E-2</v>
      </c>
      <c r="AE1587">
        <v>3.7262900000000001</v>
      </c>
      <c r="AF1587">
        <v>0.292576</v>
      </c>
      <c r="AH1587">
        <v>-0.58455199999999996</v>
      </c>
      <c r="AI1587">
        <v>24.303999999999998</v>
      </c>
      <c r="AJ1587">
        <v>-18.4633</v>
      </c>
      <c r="AK1587">
        <v>54.694400000000002</v>
      </c>
      <c r="AL1587">
        <v>-0.58455199999999996</v>
      </c>
      <c r="AM1587">
        <v>5.3</v>
      </c>
      <c r="AN1587">
        <v>-20.2850582599639</v>
      </c>
      <c r="AO1587">
        <v>-1.1484127044677701</v>
      </c>
      <c r="AP1587">
        <v>-0.94480200000000003</v>
      </c>
    </row>
    <row r="1588" spans="1:42" x14ac:dyDescent="0.45">
      <c r="A1588" t="s">
        <v>1800</v>
      </c>
      <c r="B1588" t="s">
        <v>63</v>
      </c>
      <c r="C1588">
        <v>88</v>
      </c>
      <c r="D1588">
        <v>345</v>
      </c>
      <c r="E1588">
        <v>310</v>
      </c>
      <c r="F1588">
        <v>61</v>
      </c>
      <c r="G1588">
        <v>41</v>
      </c>
      <c r="H1588">
        <v>11</v>
      </c>
      <c r="I1588">
        <v>3</v>
      </c>
      <c r="J1588">
        <v>6</v>
      </c>
      <c r="K1588">
        <v>37</v>
      </c>
      <c r="L1588">
        <v>34</v>
      </c>
      <c r="M1588">
        <v>33</v>
      </c>
      <c r="N1588">
        <v>0</v>
      </c>
      <c r="O1588">
        <v>140</v>
      </c>
      <c r="P1588">
        <v>2</v>
      </c>
      <c r="Q1588">
        <v>0</v>
      </c>
      <c r="R1588">
        <v>0</v>
      </c>
      <c r="S1588">
        <v>6</v>
      </c>
      <c r="T1588">
        <v>9</v>
      </c>
      <c r="U1588">
        <v>5</v>
      </c>
      <c r="V1588">
        <v>0.196774</v>
      </c>
      <c r="W1588">
        <v>9.5652200000000007E-2</v>
      </c>
      <c r="X1588">
        <v>0.40579700000000002</v>
      </c>
      <c r="Y1588">
        <v>0.23571400000000001</v>
      </c>
      <c r="Z1588">
        <v>0.27826099999999998</v>
      </c>
      <c r="AA1588">
        <v>0.30967699999999998</v>
      </c>
      <c r="AB1588">
        <v>0.26380700000000001</v>
      </c>
      <c r="AC1588">
        <v>0.58793799999999996</v>
      </c>
      <c r="AD1588">
        <v>0.112903</v>
      </c>
      <c r="AE1588">
        <v>6.1051599999999997</v>
      </c>
      <c r="AF1588">
        <v>0.335366</v>
      </c>
      <c r="AH1588">
        <v>-0.89598</v>
      </c>
      <c r="AI1588">
        <v>26.401199999999999</v>
      </c>
      <c r="AJ1588">
        <v>-15.635</v>
      </c>
      <c r="AK1588">
        <v>61.757899999999999</v>
      </c>
      <c r="AL1588">
        <v>-0.89598</v>
      </c>
      <c r="AM1588">
        <v>-0.3</v>
      </c>
      <c r="AN1588">
        <v>-17.240755736827801</v>
      </c>
      <c r="AO1588">
        <v>-4.1029101014137197</v>
      </c>
      <c r="AP1588">
        <v>-0.95623100000000005</v>
      </c>
    </row>
    <row r="1589" spans="1:42" x14ac:dyDescent="0.45">
      <c r="A1589" t="s">
        <v>1801</v>
      </c>
      <c r="B1589" t="s">
        <v>36</v>
      </c>
      <c r="C1589">
        <v>64</v>
      </c>
      <c r="D1589">
        <v>219</v>
      </c>
      <c r="E1589">
        <v>201</v>
      </c>
      <c r="F1589">
        <v>38</v>
      </c>
      <c r="G1589">
        <v>25</v>
      </c>
      <c r="H1589">
        <v>9</v>
      </c>
      <c r="I1589">
        <v>1</v>
      </c>
      <c r="J1589">
        <v>3</v>
      </c>
      <c r="K1589">
        <v>21</v>
      </c>
      <c r="L1589">
        <v>22</v>
      </c>
      <c r="M1589">
        <v>11</v>
      </c>
      <c r="N1589">
        <v>0</v>
      </c>
      <c r="O1589">
        <v>78</v>
      </c>
      <c r="P1589">
        <v>6</v>
      </c>
      <c r="Q1589">
        <v>1</v>
      </c>
      <c r="R1589">
        <v>0</v>
      </c>
      <c r="S1589">
        <v>7</v>
      </c>
      <c r="T1589">
        <v>1</v>
      </c>
      <c r="U1589">
        <v>1</v>
      </c>
      <c r="V1589">
        <v>0.189055</v>
      </c>
      <c r="W1589">
        <v>5.0228299999999997E-2</v>
      </c>
      <c r="X1589">
        <v>0.35616399999999998</v>
      </c>
      <c r="Y1589">
        <v>0.14102600000000001</v>
      </c>
      <c r="Z1589">
        <v>0.25114199999999998</v>
      </c>
      <c r="AA1589">
        <v>0.28855700000000001</v>
      </c>
      <c r="AB1589">
        <v>0.24132100000000001</v>
      </c>
      <c r="AC1589">
        <v>0.53969900000000004</v>
      </c>
      <c r="AD1589">
        <v>9.9502499999999994E-2</v>
      </c>
      <c r="AE1589">
        <v>4.2121199999999996</v>
      </c>
      <c r="AF1589">
        <v>0.28925600000000001</v>
      </c>
      <c r="AH1589">
        <v>-0.54569299999999998</v>
      </c>
      <c r="AI1589">
        <v>12.6694</v>
      </c>
      <c r="AJ1589">
        <v>-14.0145</v>
      </c>
      <c r="AK1589">
        <v>50.419699999999999</v>
      </c>
      <c r="AL1589">
        <v>-0.54569299999999998</v>
      </c>
      <c r="AM1589">
        <v>-7.5</v>
      </c>
      <c r="AN1589">
        <v>-13.555955708026801</v>
      </c>
      <c r="AO1589">
        <v>-3.4766311645507799</v>
      </c>
      <c r="AP1589">
        <v>-0.95672599999999997</v>
      </c>
    </row>
    <row r="1590" spans="1:42" x14ac:dyDescent="0.45">
      <c r="A1590" t="s">
        <v>1802</v>
      </c>
      <c r="B1590" t="s">
        <v>52</v>
      </c>
      <c r="C1590">
        <v>65</v>
      </c>
      <c r="D1590">
        <v>265</v>
      </c>
      <c r="E1590">
        <v>244</v>
      </c>
      <c r="F1590">
        <v>53</v>
      </c>
      <c r="G1590">
        <v>40</v>
      </c>
      <c r="H1590">
        <v>9</v>
      </c>
      <c r="I1590">
        <v>2</v>
      </c>
      <c r="J1590">
        <v>2</v>
      </c>
      <c r="K1590">
        <v>25</v>
      </c>
      <c r="L1590">
        <v>22</v>
      </c>
      <c r="M1590">
        <v>17</v>
      </c>
      <c r="N1590">
        <v>0</v>
      </c>
      <c r="O1590">
        <v>80</v>
      </c>
      <c r="P1590">
        <v>2</v>
      </c>
      <c r="Q1590">
        <v>2</v>
      </c>
      <c r="R1590">
        <v>0</v>
      </c>
      <c r="S1590">
        <v>5</v>
      </c>
      <c r="T1590">
        <v>3</v>
      </c>
      <c r="U1590">
        <v>2</v>
      </c>
      <c r="V1590">
        <v>0.21721299999999999</v>
      </c>
      <c r="W1590">
        <v>6.4150899999999997E-2</v>
      </c>
      <c r="X1590">
        <v>0.30188700000000002</v>
      </c>
      <c r="Y1590">
        <v>0.21249999999999999</v>
      </c>
      <c r="Z1590">
        <v>0.271698</v>
      </c>
      <c r="AA1590">
        <v>0.29508200000000001</v>
      </c>
      <c r="AB1590">
        <v>0.25254199999999999</v>
      </c>
      <c r="AC1590">
        <v>0.56677999999999995</v>
      </c>
      <c r="AD1590">
        <v>7.7868800000000002E-2</v>
      </c>
      <c r="AE1590">
        <v>4.7192400000000001</v>
      </c>
      <c r="AF1590">
        <v>0.31097599999999997</v>
      </c>
      <c r="AH1590">
        <v>-0.69875799999999999</v>
      </c>
      <c r="AI1590">
        <v>17.8</v>
      </c>
      <c r="AJ1590">
        <v>-14.4887</v>
      </c>
      <c r="AK1590">
        <v>54.207000000000001</v>
      </c>
      <c r="AL1590">
        <v>-0.69875799999999999</v>
      </c>
      <c r="AM1590">
        <v>0</v>
      </c>
      <c r="AN1590">
        <v>-15.732376337051299</v>
      </c>
      <c r="AO1590">
        <v>-2.9210758209228498</v>
      </c>
      <c r="AP1590">
        <v>-0.95976300000000003</v>
      </c>
    </row>
    <row r="1591" spans="1:42" x14ac:dyDescent="0.45">
      <c r="A1591" t="s">
        <v>1803</v>
      </c>
      <c r="B1591" t="s">
        <v>104</v>
      </c>
      <c r="C1591">
        <v>85</v>
      </c>
      <c r="D1591">
        <v>341</v>
      </c>
      <c r="E1591">
        <v>306</v>
      </c>
      <c r="F1591">
        <v>68</v>
      </c>
      <c r="G1591">
        <v>47</v>
      </c>
      <c r="H1591">
        <v>13</v>
      </c>
      <c r="I1591">
        <v>0</v>
      </c>
      <c r="J1591">
        <v>8</v>
      </c>
      <c r="K1591">
        <v>38</v>
      </c>
      <c r="L1591">
        <v>40</v>
      </c>
      <c r="M1591">
        <v>22</v>
      </c>
      <c r="N1591">
        <v>0</v>
      </c>
      <c r="O1591">
        <v>96</v>
      </c>
      <c r="P1591">
        <v>10</v>
      </c>
      <c r="Q1591">
        <v>1</v>
      </c>
      <c r="R1591">
        <v>2</v>
      </c>
      <c r="S1591">
        <v>9</v>
      </c>
      <c r="T1591">
        <v>3</v>
      </c>
      <c r="U1591">
        <v>1</v>
      </c>
      <c r="V1591">
        <v>0.222222</v>
      </c>
      <c r="W1591">
        <v>6.4516100000000007E-2</v>
      </c>
      <c r="X1591">
        <v>0.28152500000000003</v>
      </c>
      <c r="Y1591">
        <v>0.22916700000000001</v>
      </c>
      <c r="Z1591">
        <v>0.294985</v>
      </c>
      <c r="AA1591">
        <v>0.34313700000000003</v>
      </c>
      <c r="AB1591">
        <v>0.28392600000000001</v>
      </c>
      <c r="AC1591">
        <v>0.63812199999999997</v>
      </c>
      <c r="AD1591">
        <v>0.12091499999999999</v>
      </c>
      <c r="AE1591">
        <v>3.4701</v>
      </c>
      <c r="AF1591">
        <v>0.295566</v>
      </c>
      <c r="AH1591">
        <v>-0.43078300000000003</v>
      </c>
      <c r="AI1591">
        <v>31.7928</v>
      </c>
      <c r="AJ1591">
        <v>-9.7560400000000005</v>
      </c>
      <c r="AK1591">
        <v>75.022599999999997</v>
      </c>
      <c r="AL1591">
        <v>-0.43078300000000003</v>
      </c>
      <c r="AM1591">
        <v>-4</v>
      </c>
      <c r="AN1591">
        <v>-10.982430934906001</v>
      </c>
      <c r="AO1591">
        <v>-10.264697074890099</v>
      </c>
      <c r="AP1591">
        <v>-0.96019399999999999</v>
      </c>
    </row>
    <row r="1592" spans="1:42" x14ac:dyDescent="0.45">
      <c r="A1592" t="s">
        <v>1804</v>
      </c>
      <c r="C1592">
        <v>85</v>
      </c>
      <c r="D1592">
        <v>338</v>
      </c>
      <c r="E1592">
        <v>301</v>
      </c>
      <c r="F1592">
        <v>57</v>
      </c>
      <c r="G1592">
        <v>36</v>
      </c>
      <c r="H1592">
        <v>15</v>
      </c>
      <c r="I1592">
        <v>0</v>
      </c>
      <c r="J1592">
        <v>6</v>
      </c>
      <c r="K1592">
        <v>34</v>
      </c>
      <c r="L1592">
        <v>34</v>
      </c>
      <c r="M1592">
        <v>31</v>
      </c>
      <c r="N1592">
        <v>0</v>
      </c>
      <c r="O1592">
        <v>98</v>
      </c>
      <c r="P1592">
        <v>5</v>
      </c>
      <c r="Q1592">
        <v>1</v>
      </c>
      <c r="R1592">
        <v>0</v>
      </c>
      <c r="S1592">
        <v>8</v>
      </c>
      <c r="T1592">
        <v>1</v>
      </c>
      <c r="U1592">
        <v>1</v>
      </c>
      <c r="V1592">
        <v>0.18936900000000001</v>
      </c>
      <c r="W1592">
        <v>9.1716000000000006E-2</v>
      </c>
      <c r="X1592">
        <v>0.289941</v>
      </c>
      <c r="Y1592">
        <v>0.31632700000000002</v>
      </c>
      <c r="Z1592">
        <v>0.275148</v>
      </c>
      <c r="AA1592">
        <v>0.29900300000000002</v>
      </c>
      <c r="AB1592">
        <v>0.25933499999999998</v>
      </c>
      <c r="AC1592">
        <v>0.57415099999999997</v>
      </c>
      <c r="AD1592">
        <v>0.109635</v>
      </c>
      <c r="AE1592">
        <v>2.38924</v>
      </c>
      <c r="AF1592">
        <v>0.25757600000000003</v>
      </c>
      <c r="AH1592">
        <v>-0.77684699999999995</v>
      </c>
      <c r="AI1592">
        <v>24.610299999999999</v>
      </c>
      <c r="AJ1592">
        <v>-16.573</v>
      </c>
      <c r="AK1592">
        <v>53.877699999999997</v>
      </c>
      <c r="AL1592">
        <v>-0.77684699999999995</v>
      </c>
      <c r="AM1592">
        <v>-2.4</v>
      </c>
      <c r="AN1592">
        <v>-20.0896807312965</v>
      </c>
      <c r="AO1592">
        <v>-1.1580835580825799</v>
      </c>
      <c r="AP1592">
        <v>-0.97045000000000003</v>
      </c>
    </row>
    <row r="1593" spans="1:42" x14ac:dyDescent="0.45">
      <c r="A1593" t="s">
        <v>1805</v>
      </c>
      <c r="B1593" t="s">
        <v>153</v>
      </c>
      <c r="C1593">
        <v>89</v>
      </c>
      <c r="D1593">
        <v>338</v>
      </c>
      <c r="E1593">
        <v>314</v>
      </c>
      <c r="F1593">
        <v>59</v>
      </c>
      <c r="G1593">
        <v>43</v>
      </c>
      <c r="H1593">
        <v>9</v>
      </c>
      <c r="I1593">
        <v>2</v>
      </c>
      <c r="J1593">
        <v>5</v>
      </c>
      <c r="K1593">
        <v>35</v>
      </c>
      <c r="L1593">
        <v>28</v>
      </c>
      <c r="M1593">
        <v>19</v>
      </c>
      <c r="N1593">
        <v>0</v>
      </c>
      <c r="O1593">
        <v>125</v>
      </c>
      <c r="P1593">
        <v>2</v>
      </c>
      <c r="Q1593">
        <v>1</v>
      </c>
      <c r="R1593">
        <v>2</v>
      </c>
      <c r="S1593">
        <v>3</v>
      </c>
      <c r="T1593">
        <v>18</v>
      </c>
      <c r="U1593">
        <v>4</v>
      </c>
      <c r="V1593">
        <v>0.18789800000000001</v>
      </c>
      <c r="W1593">
        <v>5.6212999999999999E-2</v>
      </c>
      <c r="X1593">
        <v>0.36982199999999998</v>
      </c>
      <c r="Y1593">
        <v>0.152</v>
      </c>
      <c r="Z1593">
        <v>0.238095</v>
      </c>
      <c r="AA1593">
        <v>0.27706999999999998</v>
      </c>
      <c r="AB1593">
        <v>0.22909299999999999</v>
      </c>
      <c r="AC1593">
        <v>0.51516499999999998</v>
      </c>
      <c r="AD1593">
        <v>8.9172000000000001E-2</v>
      </c>
      <c r="AE1593">
        <v>7.3657399999999997</v>
      </c>
      <c r="AF1593">
        <v>0.29189199999999998</v>
      </c>
      <c r="AH1593">
        <v>1.41856</v>
      </c>
      <c r="AI1593">
        <v>16.121099999999998</v>
      </c>
      <c r="AJ1593">
        <v>-25.0623</v>
      </c>
      <c r="AK1593">
        <v>38.327800000000003</v>
      </c>
      <c r="AL1593">
        <v>1.41856</v>
      </c>
      <c r="AM1593">
        <v>-0.6</v>
      </c>
      <c r="AN1593">
        <v>-24.405498504638601</v>
      </c>
      <c r="AO1593">
        <v>3.1257494688034</v>
      </c>
      <c r="AP1593">
        <v>-0.97363999999999995</v>
      </c>
    </row>
    <row r="1594" spans="1:42" x14ac:dyDescent="0.45">
      <c r="A1594" t="s">
        <v>1806</v>
      </c>
      <c r="C1594">
        <v>69</v>
      </c>
      <c r="D1594">
        <v>278</v>
      </c>
      <c r="E1594">
        <v>252</v>
      </c>
      <c r="F1594">
        <v>54</v>
      </c>
      <c r="G1594">
        <v>38</v>
      </c>
      <c r="H1594">
        <v>11</v>
      </c>
      <c r="I1594">
        <v>1</v>
      </c>
      <c r="J1594">
        <v>4</v>
      </c>
      <c r="K1594">
        <v>25</v>
      </c>
      <c r="L1594">
        <v>31</v>
      </c>
      <c r="M1594">
        <v>19</v>
      </c>
      <c r="N1594">
        <v>0</v>
      </c>
      <c r="O1594">
        <v>84</v>
      </c>
      <c r="P1594">
        <v>6</v>
      </c>
      <c r="Q1594">
        <v>1</v>
      </c>
      <c r="R1594">
        <v>0</v>
      </c>
      <c r="S1594">
        <v>8</v>
      </c>
      <c r="T1594">
        <v>2</v>
      </c>
      <c r="U1594">
        <v>1</v>
      </c>
      <c r="V1594">
        <v>0.214286</v>
      </c>
      <c r="W1594">
        <v>6.8345299999999998E-2</v>
      </c>
      <c r="X1594">
        <v>0.30215799999999998</v>
      </c>
      <c r="Y1594">
        <v>0.22619</v>
      </c>
      <c r="Z1594">
        <v>0.28417300000000001</v>
      </c>
      <c r="AA1594">
        <v>0.31349199999999999</v>
      </c>
      <c r="AB1594">
        <v>0.26755800000000002</v>
      </c>
      <c r="AC1594">
        <v>0.597665</v>
      </c>
      <c r="AD1594">
        <v>9.92064E-2</v>
      </c>
      <c r="AE1594">
        <v>3.81141</v>
      </c>
      <c r="AF1594">
        <v>0.30303000000000002</v>
      </c>
      <c r="AH1594">
        <v>-0.50750099999999998</v>
      </c>
      <c r="AI1594">
        <v>22.1402</v>
      </c>
      <c r="AJ1594">
        <v>-11.7325</v>
      </c>
      <c r="AK1594">
        <v>65.496700000000004</v>
      </c>
      <c r="AL1594">
        <v>-0.50750099999999998</v>
      </c>
      <c r="AM1594">
        <v>-2.2000000000000002</v>
      </c>
      <c r="AN1594">
        <v>-12.000621974468199</v>
      </c>
      <c r="AO1594">
        <v>-7.30728983879089</v>
      </c>
      <c r="AP1594">
        <v>-0.98379099999999997</v>
      </c>
    </row>
    <row r="1595" spans="1:42" x14ac:dyDescent="0.45">
      <c r="A1595" t="s">
        <v>1807</v>
      </c>
      <c r="B1595" t="s">
        <v>23</v>
      </c>
      <c r="C1595">
        <v>74</v>
      </c>
      <c r="D1595">
        <v>297</v>
      </c>
      <c r="E1595">
        <v>258</v>
      </c>
      <c r="F1595">
        <v>59</v>
      </c>
      <c r="G1595">
        <v>39</v>
      </c>
      <c r="H1595">
        <v>12</v>
      </c>
      <c r="I1595">
        <v>1</v>
      </c>
      <c r="J1595">
        <v>7</v>
      </c>
      <c r="K1595">
        <v>30</v>
      </c>
      <c r="L1595">
        <v>37</v>
      </c>
      <c r="M1595">
        <v>27</v>
      </c>
      <c r="N1595">
        <v>0</v>
      </c>
      <c r="O1595">
        <v>73</v>
      </c>
      <c r="P1595">
        <v>10</v>
      </c>
      <c r="Q1595">
        <v>2</v>
      </c>
      <c r="R1595">
        <v>0</v>
      </c>
      <c r="S1595">
        <v>10</v>
      </c>
      <c r="T1595">
        <v>1</v>
      </c>
      <c r="U1595">
        <v>1</v>
      </c>
      <c r="V1595">
        <v>0.228682</v>
      </c>
      <c r="W1595">
        <v>9.0909100000000007E-2</v>
      </c>
      <c r="X1595">
        <v>0.24579100000000001</v>
      </c>
      <c r="Y1595">
        <v>0.369863</v>
      </c>
      <c r="Z1595">
        <v>0.32323200000000002</v>
      </c>
      <c r="AA1595">
        <v>0.36434100000000003</v>
      </c>
      <c r="AB1595">
        <v>0.306367</v>
      </c>
      <c r="AC1595">
        <v>0.68757299999999999</v>
      </c>
      <c r="AD1595">
        <v>0.135659</v>
      </c>
      <c r="AE1595">
        <v>2.83989</v>
      </c>
      <c r="AF1595">
        <v>0.28888900000000001</v>
      </c>
      <c r="AH1595">
        <v>-0.80766700000000002</v>
      </c>
      <c r="AI1595">
        <v>33.225900000000003</v>
      </c>
      <c r="AJ1595">
        <v>-2.9617900000000001</v>
      </c>
      <c r="AK1595">
        <v>89.105099999999993</v>
      </c>
      <c r="AL1595">
        <v>-0.80766700000000002</v>
      </c>
      <c r="AM1595">
        <v>-20.7</v>
      </c>
      <c r="AN1595">
        <v>-4.8163344264030403</v>
      </c>
      <c r="AO1595">
        <v>-15.2436513900756</v>
      </c>
      <c r="AP1595">
        <v>-0.99130200000000002</v>
      </c>
    </row>
    <row r="1596" spans="1:42" x14ac:dyDescent="0.45">
      <c r="A1596" t="s">
        <v>1808</v>
      </c>
      <c r="C1596">
        <v>84</v>
      </c>
      <c r="D1596">
        <v>335</v>
      </c>
      <c r="E1596">
        <v>313</v>
      </c>
      <c r="F1596">
        <v>63</v>
      </c>
      <c r="G1596">
        <v>43</v>
      </c>
      <c r="H1596">
        <v>11</v>
      </c>
      <c r="I1596">
        <v>2</v>
      </c>
      <c r="J1596">
        <v>7</v>
      </c>
      <c r="K1596">
        <v>34</v>
      </c>
      <c r="L1596">
        <v>34</v>
      </c>
      <c r="M1596">
        <v>13</v>
      </c>
      <c r="N1596">
        <v>0</v>
      </c>
      <c r="O1596">
        <v>112</v>
      </c>
      <c r="P1596">
        <v>4</v>
      </c>
      <c r="Q1596">
        <v>3</v>
      </c>
      <c r="R1596">
        <v>2</v>
      </c>
      <c r="S1596">
        <v>5</v>
      </c>
      <c r="T1596">
        <v>9</v>
      </c>
      <c r="U1596">
        <v>2</v>
      </c>
      <c r="V1596">
        <v>0.20127800000000001</v>
      </c>
      <c r="W1596">
        <v>3.8806E-2</v>
      </c>
      <c r="X1596">
        <v>0.33432800000000001</v>
      </c>
      <c r="Y1596">
        <v>0.11607099999999999</v>
      </c>
      <c r="Z1596">
        <v>0.24024000000000001</v>
      </c>
      <c r="AA1596">
        <v>0.31629400000000002</v>
      </c>
      <c r="AB1596">
        <v>0.24248500000000001</v>
      </c>
      <c r="AC1596">
        <v>0.55653399999999997</v>
      </c>
      <c r="AD1596">
        <v>0.11501599999999999</v>
      </c>
      <c r="AE1596">
        <v>6.2337300000000004</v>
      </c>
      <c r="AF1596">
        <v>0.28426400000000002</v>
      </c>
      <c r="AH1596">
        <v>0.493537</v>
      </c>
      <c r="AI1596">
        <v>19.703900000000001</v>
      </c>
      <c r="AJ1596">
        <v>-21.113900000000001</v>
      </c>
      <c r="AK1596">
        <v>51.418500000000002</v>
      </c>
      <c r="AL1596">
        <v>0.493537</v>
      </c>
      <c r="AM1596">
        <v>-3.6</v>
      </c>
      <c r="AN1596">
        <v>-19.007081449031801</v>
      </c>
      <c r="AO1596">
        <v>-2.3691062927246</v>
      </c>
      <c r="AP1596">
        <v>-0.99698399999999998</v>
      </c>
    </row>
    <row r="1597" spans="1:42" x14ac:dyDescent="0.45">
      <c r="A1597" t="s">
        <v>1809</v>
      </c>
      <c r="B1597" t="s">
        <v>113</v>
      </c>
      <c r="C1597">
        <v>77</v>
      </c>
      <c r="D1597">
        <v>262</v>
      </c>
      <c r="E1597">
        <v>234</v>
      </c>
      <c r="F1597">
        <v>44</v>
      </c>
      <c r="G1597">
        <v>37</v>
      </c>
      <c r="H1597">
        <v>6</v>
      </c>
      <c r="I1597">
        <v>0</v>
      </c>
      <c r="J1597">
        <v>1</v>
      </c>
      <c r="K1597">
        <v>25</v>
      </c>
      <c r="L1597">
        <v>20</v>
      </c>
      <c r="M1597">
        <v>15</v>
      </c>
      <c r="N1597">
        <v>0</v>
      </c>
      <c r="O1597">
        <v>80</v>
      </c>
      <c r="P1597">
        <v>7</v>
      </c>
      <c r="Q1597">
        <v>1</v>
      </c>
      <c r="R1597">
        <v>5</v>
      </c>
      <c r="S1597">
        <v>6</v>
      </c>
      <c r="T1597">
        <v>6</v>
      </c>
      <c r="U1597">
        <v>3</v>
      </c>
      <c r="V1597">
        <v>0.18803400000000001</v>
      </c>
      <c r="W1597">
        <v>5.7251900000000001E-2</v>
      </c>
      <c r="X1597">
        <v>0.305344</v>
      </c>
      <c r="Y1597">
        <v>0.1875</v>
      </c>
      <c r="Z1597">
        <v>0.25680900000000001</v>
      </c>
      <c r="AA1597">
        <v>0.226496</v>
      </c>
      <c r="AB1597">
        <v>0.22428400000000001</v>
      </c>
      <c r="AC1597">
        <v>0.48330499999999998</v>
      </c>
      <c r="AD1597">
        <v>3.8461500000000003E-2</v>
      </c>
      <c r="AE1597">
        <v>4.4785300000000001</v>
      </c>
      <c r="AF1597">
        <v>0.279221</v>
      </c>
      <c r="AH1597">
        <v>-0.52083599999999997</v>
      </c>
      <c r="AI1597">
        <v>11.4499</v>
      </c>
      <c r="AJ1597">
        <v>-20.473299999999998</v>
      </c>
      <c r="AK1597">
        <v>41.08</v>
      </c>
      <c r="AL1597">
        <v>-0.52083599999999997</v>
      </c>
      <c r="AM1597">
        <v>-1</v>
      </c>
      <c r="AN1597">
        <v>-19.017624437808902</v>
      </c>
      <c r="AO1597">
        <v>-3.7330985069274902E-2</v>
      </c>
      <c r="AP1597">
        <v>-1.0127600000000001</v>
      </c>
    </row>
    <row r="1598" spans="1:42" x14ac:dyDescent="0.45">
      <c r="A1598" t="s">
        <v>1810</v>
      </c>
      <c r="B1598" t="s">
        <v>23</v>
      </c>
      <c r="C1598">
        <v>92</v>
      </c>
      <c r="D1598">
        <v>358</v>
      </c>
      <c r="E1598">
        <v>323</v>
      </c>
      <c r="F1598">
        <v>58</v>
      </c>
      <c r="G1598">
        <v>41</v>
      </c>
      <c r="H1598">
        <v>10</v>
      </c>
      <c r="I1598">
        <v>1</v>
      </c>
      <c r="J1598">
        <v>6</v>
      </c>
      <c r="K1598">
        <v>33</v>
      </c>
      <c r="L1598">
        <v>31</v>
      </c>
      <c r="M1598">
        <v>29</v>
      </c>
      <c r="N1598">
        <v>0</v>
      </c>
      <c r="O1598">
        <v>139</v>
      </c>
      <c r="P1598">
        <v>4</v>
      </c>
      <c r="Q1598">
        <v>2</v>
      </c>
      <c r="R1598">
        <v>0</v>
      </c>
      <c r="S1598">
        <v>10</v>
      </c>
      <c r="T1598">
        <v>4</v>
      </c>
      <c r="U1598">
        <v>2</v>
      </c>
      <c r="V1598">
        <v>0.179567</v>
      </c>
      <c r="W1598">
        <v>8.1005599999999997E-2</v>
      </c>
      <c r="X1598">
        <v>0.388268</v>
      </c>
      <c r="Y1598">
        <v>0.20863300000000001</v>
      </c>
      <c r="Z1598">
        <v>0.25419000000000003</v>
      </c>
      <c r="AA1598">
        <v>0.27244600000000002</v>
      </c>
      <c r="AB1598">
        <v>0.23826900000000001</v>
      </c>
      <c r="AC1598">
        <v>0.52663599999999999</v>
      </c>
      <c r="AD1598">
        <v>9.2879299999999998E-2</v>
      </c>
      <c r="AE1598">
        <v>4.0986799999999999</v>
      </c>
      <c r="AF1598">
        <v>0.28888900000000001</v>
      </c>
      <c r="AH1598">
        <v>-0.61433499999999996</v>
      </c>
      <c r="AI1598">
        <v>19.803100000000001</v>
      </c>
      <c r="AJ1598">
        <v>-23.8171</v>
      </c>
      <c r="AK1598">
        <v>43.453099999999999</v>
      </c>
      <c r="AL1598">
        <v>-0.61433499999999996</v>
      </c>
      <c r="AM1598">
        <v>2</v>
      </c>
      <c r="AN1598">
        <v>-25.693349063396401</v>
      </c>
      <c r="AO1598">
        <v>3.3154027462005602</v>
      </c>
      <c r="AP1598">
        <v>-1.0152000000000001</v>
      </c>
    </row>
    <row r="1599" spans="1:42" x14ac:dyDescent="0.45">
      <c r="A1599" t="s">
        <v>1811</v>
      </c>
      <c r="B1599" t="s">
        <v>153</v>
      </c>
      <c r="C1599">
        <v>123</v>
      </c>
      <c r="D1599">
        <v>555</v>
      </c>
      <c r="E1599">
        <v>501</v>
      </c>
      <c r="F1599">
        <v>105</v>
      </c>
      <c r="G1599">
        <v>78</v>
      </c>
      <c r="H1599">
        <v>19</v>
      </c>
      <c r="I1599">
        <v>1</v>
      </c>
      <c r="J1599">
        <v>7</v>
      </c>
      <c r="K1599">
        <v>56</v>
      </c>
      <c r="L1599">
        <v>47</v>
      </c>
      <c r="M1599">
        <v>46</v>
      </c>
      <c r="N1599">
        <v>1</v>
      </c>
      <c r="O1599">
        <v>165</v>
      </c>
      <c r="P1599">
        <v>4</v>
      </c>
      <c r="Q1599">
        <v>2</v>
      </c>
      <c r="R1599">
        <v>2</v>
      </c>
      <c r="S1599">
        <v>12</v>
      </c>
      <c r="T1599">
        <v>10</v>
      </c>
      <c r="U1599">
        <v>3</v>
      </c>
      <c r="V1599">
        <v>0.20958099999999999</v>
      </c>
      <c r="W1599">
        <v>8.2882899999999995E-2</v>
      </c>
      <c r="X1599">
        <v>0.29729699999999998</v>
      </c>
      <c r="Y1599">
        <v>0.27878799999999998</v>
      </c>
      <c r="Z1599">
        <v>0.28028900000000001</v>
      </c>
      <c r="AA1599">
        <v>0.29341299999999998</v>
      </c>
      <c r="AB1599">
        <v>0.25776500000000002</v>
      </c>
      <c r="AC1599">
        <v>0.57370299999999996</v>
      </c>
      <c r="AD1599">
        <v>8.3832299999999998E-2</v>
      </c>
      <c r="AE1599">
        <v>4.43797</v>
      </c>
      <c r="AF1599">
        <v>0.29607299999999998</v>
      </c>
      <c r="AH1599">
        <v>-0.244785</v>
      </c>
      <c r="AI1599">
        <v>39.686900000000001</v>
      </c>
      <c r="AJ1599">
        <v>-27.936699999999998</v>
      </c>
      <c r="AK1599">
        <v>57.549199999999999</v>
      </c>
      <c r="AL1599">
        <v>-0.244785</v>
      </c>
      <c r="AM1599">
        <v>-1.7</v>
      </c>
      <c r="AN1599">
        <v>-29.432284802198399</v>
      </c>
      <c r="AO1599">
        <v>0.33924150466918901</v>
      </c>
      <c r="AP1599">
        <v>-1.01552</v>
      </c>
    </row>
    <row r="1600" spans="1:42" x14ac:dyDescent="0.45">
      <c r="A1600" t="s">
        <v>1812</v>
      </c>
      <c r="C1600">
        <v>85</v>
      </c>
      <c r="D1600">
        <v>352</v>
      </c>
      <c r="E1600">
        <v>326</v>
      </c>
      <c r="F1600">
        <v>65</v>
      </c>
      <c r="G1600">
        <v>45</v>
      </c>
      <c r="H1600">
        <v>13</v>
      </c>
      <c r="I1600">
        <v>1</v>
      </c>
      <c r="J1600">
        <v>6</v>
      </c>
      <c r="K1600">
        <v>36</v>
      </c>
      <c r="L1600">
        <v>32</v>
      </c>
      <c r="M1600">
        <v>19</v>
      </c>
      <c r="N1600">
        <v>0</v>
      </c>
      <c r="O1600">
        <v>114</v>
      </c>
      <c r="P1600">
        <v>3</v>
      </c>
      <c r="Q1600">
        <v>4</v>
      </c>
      <c r="R1600">
        <v>0</v>
      </c>
      <c r="S1600">
        <v>5</v>
      </c>
      <c r="T1600">
        <v>4</v>
      </c>
      <c r="U1600">
        <v>1</v>
      </c>
      <c r="V1600">
        <v>0.19938700000000001</v>
      </c>
      <c r="W1600">
        <v>5.3977299999999999E-2</v>
      </c>
      <c r="X1600">
        <v>0.32386399999999999</v>
      </c>
      <c r="Y1600">
        <v>0.16666700000000001</v>
      </c>
      <c r="Z1600">
        <v>0.24715899999999999</v>
      </c>
      <c r="AA1600">
        <v>0.30061300000000002</v>
      </c>
      <c r="AB1600">
        <v>0.24112700000000001</v>
      </c>
      <c r="AC1600">
        <v>0.54777299999999995</v>
      </c>
      <c r="AD1600">
        <v>0.101227</v>
      </c>
      <c r="AE1600">
        <v>4.6896100000000001</v>
      </c>
      <c r="AF1600">
        <v>0.28095199999999998</v>
      </c>
      <c r="AH1600">
        <v>-0.138321</v>
      </c>
      <c r="AI1600">
        <v>20.306699999999999</v>
      </c>
      <c r="AJ1600">
        <v>-22.5825</v>
      </c>
      <c r="AK1600">
        <v>52.4589</v>
      </c>
      <c r="AL1600">
        <v>-0.138321</v>
      </c>
      <c r="AM1600">
        <v>-3.3</v>
      </c>
      <c r="AN1600">
        <v>-20.189714819192801</v>
      </c>
      <c r="AO1600">
        <v>-2.0066430568695002</v>
      </c>
      <c r="AP1600">
        <v>-1.02119</v>
      </c>
    </row>
    <row r="1601" spans="1:42" x14ac:dyDescent="0.45">
      <c r="A1601" t="s">
        <v>1813</v>
      </c>
      <c r="B1601" t="s">
        <v>149</v>
      </c>
      <c r="C1601">
        <v>77</v>
      </c>
      <c r="D1601">
        <v>303</v>
      </c>
      <c r="E1601">
        <v>267</v>
      </c>
      <c r="F1601">
        <v>53</v>
      </c>
      <c r="G1601">
        <v>35</v>
      </c>
      <c r="H1601">
        <v>10</v>
      </c>
      <c r="I1601">
        <v>2</v>
      </c>
      <c r="J1601">
        <v>6</v>
      </c>
      <c r="K1601">
        <v>31</v>
      </c>
      <c r="L1601">
        <v>29</v>
      </c>
      <c r="M1601">
        <v>30</v>
      </c>
      <c r="N1601">
        <v>0</v>
      </c>
      <c r="O1601">
        <v>103</v>
      </c>
      <c r="P1601">
        <v>3</v>
      </c>
      <c r="Q1601">
        <v>2</v>
      </c>
      <c r="R1601">
        <v>1</v>
      </c>
      <c r="S1601">
        <v>6</v>
      </c>
      <c r="T1601">
        <v>1</v>
      </c>
      <c r="U1601">
        <v>1</v>
      </c>
      <c r="V1601">
        <v>0.19850200000000001</v>
      </c>
      <c r="W1601">
        <v>9.9009899999999998E-2</v>
      </c>
      <c r="X1601">
        <v>0.33993400000000001</v>
      </c>
      <c r="Y1601">
        <v>0.29126200000000002</v>
      </c>
      <c r="Z1601">
        <v>0.28476800000000002</v>
      </c>
      <c r="AA1601">
        <v>0.31835200000000002</v>
      </c>
      <c r="AB1601">
        <v>0.270013</v>
      </c>
      <c r="AC1601">
        <v>0.60311999999999999</v>
      </c>
      <c r="AD1601">
        <v>0.11985</v>
      </c>
      <c r="AE1601">
        <v>3.8026</v>
      </c>
      <c r="AF1601">
        <v>0.29375000000000001</v>
      </c>
      <c r="AH1601">
        <v>-0.74602599999999997</v>
      </c>
      <c r="AI1601">
        <v>24.748799999999999</v>
      </c>
      <c r="AJ1601">
        <v>-12.17</v>
      </c>
      <c r="AK1601">
        <v>64.751000000000005</v>
      </c>
      <c r="AL1601">
        <v>-0.74602599999999997</v>
      </c>
      <c r="AM1601">
        <v>-7.7</v>
      </c>
      <c r="AN1601">
        <v>-13.977498471736901</v>
      </c>
      <c r="AO1601">
        <v>-6.5866841077804503</v>
      </c>
      <c r="AP1601">
        <v>-1.02119</v>
      </c>
    </row>
    <row r="1602" spans="1:42" x14ac:dyDescent="0.45">
      <c r="A1602" t="s">
        <v>1814</v>
      </c>
      <c r="C1602">
        <v>95</v>
      </c>
      <c r="D1602">
        <v>390</v>
      </c>
      <c r="E1602">
        <v>364</v>
      </c>
      <c r="F1602">
        <v>82</v>
      </c>
      <c r="G1602">
        <v>54</v>
      </c>
      <c r="H1602">
        <v>20</v>
      </c>
      <c r="I1602">
        <v>4</v>
      </c>
      <c r="J1602">
        <v>4</v>
      </c>
      <c r="K1602">
        <v>42</v>
      </c>
      <c r="L1602">
        <v>35</v>
      </c>
      <c r="M1602">
        <v>22</v>
      </c>
      <c r="N1602">
        <v>0</v>
      </c>
      <c r="O1602">
        <v>98</v>
      </c>
      <c r="P1602">
        <v>2</v>
      </c>
      <c r="Q1602">
        <v>2</v>
      </c>
      <c r="R1602">
        <v>0</v>
      </c>
      <c r="S1602">
        <v>3</v>
      </c>
      <c r="T1602">
        <v>7</v>
      </c>
      <c r="U1602">
        <v>4</v>
      </c>
      <c r="V1602">
        <v>0.225275</v>
      </c>
      <c r="W1602">
        <v>5.6410299999999997E-2</v>
      </c>
      <c r="X1602">
        <v>0.25128200000000001</v>
      </c>
      <c r="Y1602">
        <v>0.22449</v>
      </c>
      <c r="Z1602">
        <v>0.27179500000000001</v>
      </c>
      <c r="AA1602">
        <v>0.33516499999999999</v>
      </c>
      <c r="AB1602">
        <v>0.26560499999999998</v>
      </c>
      <c r="AC1602">
        <v>0.60696000000000006</v>
      </c>
      <c r="AD1602">
        <v>0.10989</v>
      </c>
      <c r="AE1602">
        <v>5.7365399999999998</v>
      </c>
      <c r="AF1602">
        <v>0.29545500000000002</v>
      </c>
      <c r="AH1602">
        <v>-0.88931199999999999</v>
      </c>
      <c r="AI1602">
        <v>30.427299999999999</v>
      </c>
      <c r="AJ1602">
        <v>-17.091999999999999</v>
      </c>
      <c r="AK1602">
        <v>61.796199999999999</v>
      </c>
      <c r="AL1602">
        <v>-0.88931199999999999</v>
      </c>
      <c r="AM1602">
        <v>0.1</v>
      </c>
      <c r="AN1602">
        <v>-19.347544670104899</v>
      </c>
      <c r="AO1602">
        <v>-4.19894161075353</v>
      </c>
      <c r="AP1602">
        <v>-1.02301</v>
      </c>
    </row>
    <row r="1603" spans="1:42" x14ac:dyDescent="0.45">
      <c r="A1603" t="s">
        <v>1815</v>
      </c>
      <c r="B1603" t="s">
        <v>52</v>
      </c>
      <c r="C1603">
        <v>78</v>
      </c>
      <c r="D1603">
        <v>312</v>
      </c>
      <c r="E1603">
        <v>268</v>
      </c>
      <c r="F1603">
        <v>47</v>
      </c>
      <c r="G1603">
        <v>29</v>
      </c>
      <c r="H1603">
        <v>15</v>
      </c>
      <c r="I1603">
        <v>1</v>
      </c>
      <c r="J1603">
        <v>2</v>
      </c>
      <c r="K1603">
        <v>29</v>
      </c>
      <c r="L1603">
        <v>22</v>
      </c>
      <c r="M1603">
        <v>37</v>
      </c>
      <c r="N1603">
        <v>1</v>
      </c>
      <c r="O1603">
        <v>117</v>
      </c>
      <c r="P1603">
        <v>3</v>
      </c>
      <c r="Q1603">
        <v>1</v>
      </c>
      <c r="R1603">
        <v>3</v>
      </c>
      <c r="S1603">
        <v>3</v>
      </c>
      <c r="T1603">
        <v>7</v>
      </c>
      <c r="U1603">
        <v>2</v>
      </c>
      <c r="V1603">
        <v>0.175373</v>
      </c>
      <c r="W1603">
        <v>0.11859</v>
      </c>
      <c r="X1603">
        <v>0.375</v>
      </c>
      <c r="Y1603">
        <v>0.31623899999999999</v>
      </c>
      <c r="Z1603">
        <v>0.281553</v>
      </c>
      <c r="AA1603">
        <v>0.26119399999999998</v>
      </c>
      <c r="AB1603">
        <v>0.25018699999999999</v>
      </c>
      <c r="AC1603">
        <v>0.54274699999999998</v>
      </c>
      <c r="AD1603">
        <v>8.5820900000000006E-2</v>
      </c>
      <c r="AE1603">
        <v>5.1378399999999997</v>
      </c>
      <c r="AF1603">
        <v>0.3</v>
      </c>
      <c r="AH1603">
        <v>3.18955E-2</v>
      </c>
      <c r="AI1603">
        <v>20.346699999999998</v>
      </c>
      <c r="AJ1603">
        <v>-17.668700000000001</v>
      </c>
      <c r="AK1603">
        <v>52.628300000000003</v>
      </c>
      <c r="AL1603">
        <v>3.18955E-2</v>
      </c>
      <c r="AM1603">
        <v>0.8</v>
      </c>
      <c r="AN1603">
        <v>-18.2782775089144</v>
      </c>
      <c r="AO1603">
        <v>-2.6391534209251399</v>
      </c>
      <c r="AP1603">
        <v>-1.0258400000000001</v>
      </c>
    </row>
    <row r="1604" spans="1:42" x14ac:dyDescent="0.45">
      <c r="A1604" t="s">
        <v>1816</v>
      </c>
      <c r="C1604">
        <v>32</v>
      </c>
      <c r="D1604">
        <v>119</v>
      </c>
      <c r="E1604">
        <v>108</v>
      </c>
      <c r="F1604">
        <v>17</v>
      </c>
      <c r="G1604">
        <v>10</v>
      </c>
      <c r="H1604">
        <v>5</v>
      </c>
      <c r="I1604">
        <v>1</v>
      </c>
      <c r="J1604">
        <v>1</v>
      </c>
      <c r="K1604">
        <v>6</v>
      </c>
      <c r="L1604">
        <v>9</v>
      </c>
      <c r="M1604">
        <v>7</v>
      </c>
      <c r="N1604">
        <v>0</v>
      </c>
      <c r="O1604">
        <v>58</v>
      </c>
      <c r="P1604">
        <v>1</v>
      </c>
      <c r="Q1604">
        <v>1</v>
      </c>
      <c r="R1604">
        <v>2</v>
      </c>
      <c r="S1604">
        <v>1</v>
      </c>
      <c r="T1604">
        <v>0</v>
      </c>
      <c r="U1604">
        <v>1</v>
      </c>
      <c r="V1604">
        <v>0.15740699999999999</v>
      </c>
      <c r="W1604">
        <v>5.8823500000000001E-2</v>
      </c>
      <c r="X1604">
        <v>0.48739500000000002</v>
      </c>
      <c r="Y1604">
        <v>0.12069000000000001</v>
      </c>
      <c r="Z1604">
        <v>0.213675</v>
      </c>
      <c r="AA1604">
        <v>0.25</v>
      </c>
      <c r="AB1604">
        <v>0.20696100000000001</v>
      </c>
      <c r="AC1604">
        <v>0.463675</v>
      </c>
      <c r="AD1604">
        <v>9.2592599999999997E-2</v>
      </c>
      <c r="AE1604">
        <v>3.8498899999999998</v>
      </c>
      <c r="AF1604">
        <v>0.32</v>
      </c>
      <c r="AH1604">
        <v>-0.56076999999999999</v>
      </c>
      <c r="AI1604">
        <v>3.4884499999999998</v>
      </c>
      <c r="AJ1604">
        <v>-11.010999999999999</v>
      </c>
      <c r="AK1604">
        <v>20.313400000000001</v>
      </c>
      <c r="AL1604">
        <v>-0.56076999999999999</v>
      </c>
      <c r="AM1604">
        <v>-4.5999999999999996</v>
      </c>
      <c r="AN1604">
        <v>-11.9230291843414</v>
      </c>
      <c r="AO1604">
        <v>-2.41378593444824</v>
      </c>
      <c r="AP1604">
        <v>-1.0266</v>
      </c>
    </row>
    <row r="1605" spans="1:42" x14ac:dyDescent="0.45">
      <c r="A1605" t="s">
        <v>1817</v>
      </c>
      <c r="B1605" t="s">
        <v>44</v>
      </c>
      <c r="C1605">
        <v>62</v>
      </c>
      <c r="D1605">
        <v>227</v>
      </c>
      <c r="E1605">
        <v>200</v>
      </c>
      <c r="F1605">
        <v>34</v>
      </c>
      <c r="G1605">
        <v>21</v>
      </c>
      <c r="H1605">
        <v>10</v>
      </c>
      <c r="I1605">
        <v>0</v>
      </c>
      <c r="J1605">
        <v>3</v>
      </c>
      <c r="K1605">
        <v>21</v>
      </c>
      <c r="L1605">
        <v>19</v>
      </c>
      <c r="M1605">
        <v>21</v>
      </c>
      <c r="N1605">
        <v>0</v>
      </c>
      <c r="O1605">
        <v>92</v>
      </c>
      <c r="P1605">
        <v>3</v>
      </c>
      <c r="Q1605">
        <v>1</v>
      </c>
      <c r="R1605">
        <v>2</v>
      </c>
      <c r="S1605">
        <v>2</v>
      </c>
      <c r="T1605">
        <v>1</v>
      </c>
      <c r="U1605">
        <v>1</v>
      </c>
      <c r="V1605">
        <v>0.17</v>
      </c>
      <c r="W1605">
        <v>9.2510999999999996E-2</v>
      </c>
      <c r="X1605">
        <v>0.40528599999999998</v>
      </c>
      <c r="Y1605">
        <v>0.22826099999999999</v>
      </c>
      <c r="Z1605">
        <v>0.25777800000000001</v>
      </c>
      <c r="AA1605">
        <v>0.26500000000000001</v>
      </c>
      <c r="AB1605">
        <v>0.23900099999999999</v>
      </c>
      <c r="AC1605">
        <v>0.52277799999999996</v>
      </c>
      <c r="AD1605">
        <v>9.5000000000000001E-2</v>
      </c>
      <c r="AE1605">
        <v>2.6143299999999998</v>
      </c>
      <c r="AF1605">
        <v>0.29245300000000002</v>
      </c>
      <c r="AH1605">
        <v>-0.56880900000000001</v>
      </c>
      <c r="AI1605">
        <v>12.694699999999999</v>
      </c>
      <c r="AJ1605">
        <v>-14.964</v>
      </c>
      <c r="AK1605">
        <v>44.2866</v>
      </c>
      <c r="AL1605">
        <v>-0.56880900000000001</v>
      </c>
      <c r="AM1605">
        <v>-6.5</v>
      </c>
      <c r="AN1605">
        <v>-15.722499907016701</v>
      </c>
      <c r="AO1605">
        <v>-2.3296589851379301</v>
      </c>
      <c r="AP1605">
        <v>-1.0313000000000001</v>
      </c>
    </row>
    <row r="1606" spans="1:42" x14ac:dyDescent="0.45">
      <c r="A1606" t="s">
        <v>1818</v>
      </c>
      <c r="C1606">
        <v>105</v>
      </c>
      <c r="D1606">
        <v>383</v>
      </c>
      <c r="E1606">
        <v>359</v>
      </c>
      <c r="F1606">
        <v>82</v>
      </c>
      <c r="G1606">
        <v>65</v>
      </c>
      <c r="H1606">
        <v>15</v>
      </c>
      <c r="I1606">
        <v>0</v>
      </c>
      <c r="J1606">
        <v>2</v>
      </c>
      <c r="K1606">
        <v>39</v>
      </c>
      <c r="L1606">
        <v>30</v>
      </c>
      <c r="M1606">
        <v>17</v>
      </c>
      <c r="N1606">
        <v>0</v>
      </c>
      <c r="O1606">
        <v>80</v>
      </c>
      <c r="P1606">
        <v>1</v>
      </c>
      <c r="Q1606">
        <v>2</v>
      </c>
      <c r="R1606">
        <v>4</v>
      </c>
      <c r="S1606">
        <v>12</v>
      </c>
      <c r="T1606">
        <v>6</v>
      </c>
      <c r="U1606">
        <v>2</v>
      </c>
      <c r="V1606">
        <v>0.228412</v>
      </c>
      <c r="W1606">
        <v>4.4386399999999999E-2</v>
      </c>
      <c r="X1606">
        <v>0.20887700000000001</v>
      </c>
      <c r="Y1606">
        <v>0.21249999999999999</v>
      </c>
      <c r="Z1606">
        <v>0.26385199999999998</v>
      </c>
      <c r="AA1606">
        <v>0.286908</v>
      </c>
      <c r="AB1606">
        <v>0.24429000000000001</v>
      </c>
      <c r="AC1606">
        <v>0.55076000000000003</v>
      </c>
      <c r="AD1606">
        <v>5.8495800000000001E-2</v>
      </c>
      <c r="AE1606">
        <v>4.0485899999999999</v>
      </c>
      <c r="AF1606">
        <v>0.28673799999999999</v>
      </c>
      <c r="AH1606">
        <v>-0.28368100000000002</v>
      </c>
      <c r="AI1606">
        <v>23.101199999999999</v>
      </c>
      <c r="AJ1606">
        <v>-23.565200000000001</v>
      </c>
      <c r="AK1606">
        <v>51.279899999999998</v>
      </c>
      <c r="AL1606">
        <v>-0.28368100000000002</v>
      </c>
      <c r="AM1606">
        <v>-1.4</v>
      </c>
      <c r="AN1606">
        <v>-23.4003366827964</v>
      </c>
      <c r="AO1606">
        <v>7.2604417800903303E-3</v>
      </c>
      <c r="AP1606">
        <v>-1.03149</v>
      </c>
    </row>
    <row r="1607" spans="1:42" x14ac:dyDescent="0.45">
      <c r="A1607" t="s">
        <v>1819</v>
      </c>
      <c r="B1607" t="s">
        <v>36</v>
      </c>
      <c r="C1607">
        <v>82</v>
      </c>
      <c r="D1607">
        <v>331</v>
      </c>
      <c r="E1607">
        <v>314</v>
      </c>
      <c r="F1607">
        <v>66</v>
      </c>
      <c r="G1607">
        <v>43</v>
      </c>
      <c r="H1607">
        <v>15</v>
      </c>
      <c r="I1607">
        <v>0</v>
      </c>
      <c r="J1607">
        <v>8</v>
      </c>
      <c r="K1607">
        <v>33</v>
      </c>
      <c r="L1607">
        <v>40</v>
      </c>
      <c r="M1607">
        <v>11</v>
      </c>
      <c r="N1607">
        <v>1</v>
      </c>
      <c r="O1607">
        <v>93</v>
      </c>
      <c r="P1607">
        <v>4</v>
      </c>
      <c r="Q1607">
        <v>2</v>
      </c>
      <c r="R1607">
        <v>0</v>
      </c>
      <c r="S1607">
        <v>10</v>
      </c>
      <c r="T1607">
        <v>3</v>
      </c>
      <c r="U1607">
        <v>1</v>
      </c>
      <c r="V1607">
        <v>0.21019099999999999</v>
      </c>
      <c r="W1607">
        <v>3.3232600000000001E-2</v>
      </c>
      <c r="X1607">
        <v>0.28096700000000002</v>
      </c>
      <c r="Y1607">
        <v>0.11828</v>
      </c>
      <c r="Z1607">
        <v>0.24471300000000001</v>
      </c>
      <c r="AA1607">
        <v>0.334395</v>
      </c>
      <c r="AB1607">
        <v>0.250004</v>
      </c>
      <c r="AC1607">
        <v>0.57910799999999996</v>
      </c>
      <c r="AD1607">
        <v>0.12420399999999999</v>
      </c>
      <c r="AE1607">
        <v>3.5720800000000001</v>
      </c>
      <c r="AF1607">
        <v>0.26976699999999998</v>
      </c>
      <c r="AH1607">
        <v>-0.26127</v>
      </c>
      <c r="AI1607">
        <v>21.535499999999999</v>
      </c>
      <c r="AJ1607">
        <v>-18.794899999999998</v>
      </c>
      <c r="AK1607">
        <v>56.437800000000003</v>
      </c>
      <c r="AL1607">
        <v>-0.26127</v>
      </c>
      <c r="AM1607">
        <v>-0.4</v>
      </c>
      <c r="AN1607">
        <v>-17.538363963365502</v>
      </c>
      <c r="AO1607">
        <v>-4.0485891401767704</v>
      </c>
      <c r="AP1607">
        <v>-1.03155</v>
      </c>
    </row>
    <row r="1608" spans="1:42" x14ac:dyDescent="0.45">
      <c r="A1608" t="s">
        <v>1820</v>
      </c>
      <c r="B1608" t="s">
        <v>196</v>
      </c>
      <c r="C1608">
        <v>123</v>
      </c>
      <c r="D1608">
        <v>512</v>
      </c>
      <c r="E1608">
        <v>463</v>
      </c>
      <c r="F1608">
        <v>87</v>
      </c>
      <c r="G1608">
        <v>58</v>
      </c>
      <c r="H1608">
        <v>20</v>
      </c>
      <c r="I1608">
        <v>1</v>
      </c>
      <c r="J1608">
        <v>8</v>
      </c>
      <c r="K1608">
        <v>50</v>
      </c>
      <c r="L1608">
        <v>44</v>
      </c>
      <c r="M1608">
        <v>39</v>
      </c>
      <c r="N1608">
        <v>0</v>
      </c>
      <c r="O1608">
        <v>197</v>
      </c>
      <c r="P1608">
        <v>3</v>
      </c>
      <c r="Q1608">
        <v>3</v>
      </c>
      <c r="R1608">
        <v>4</v>
      </c>
      <c r="S1608">
        <v>9</v>
      </c>
      <c r="T1608">
        <v>21</v>
      </c>
      <c r="U1608">
        <v>6</v>
      </c>
      <c r="V1608">
        <v>0.18790499999999999</v>
      </c>
      <c r="W1608">
        <v>7.6171900000000001E-2</v>
      </c>
      <c r="X1608">
        <v>0.384766</v>
      </c>
      <c r="Y1608">
        <v>0.19797000000000001</v>
      </c>
      <c r="Z1608">
        <v>0.25393700000000002</v>
      </c>
      <c r="AA1608">
        <v>0.28725699999999998</v>
      </c>
      <c r="AB1608">
        <v>0.242091</v>
      </c>
      <c r="AC1608">
        <v>0.54119399999999995</v>
      </c>
      <c r="AD1608">
        <v>9.9352099999999999E-2</v>
      </c>
      <c r="AE1608">
        <v>5.5564099999999996</v>
      </c>
      <c r="AF1608">
        <v>0.30268200000000001</v>
      </c>
      <c r="AH1608">
        <v>0.89701900000000001</v>
      </c>
      <c r="AI1608">
        <v>29.946999999999999</v>
      </c>
      <c r="AJ1608">
        <v>-32.4373</v>
      </c>
      <c r="AK1608">
        <v>53.484400000000001</v>
      </c>
      <c r="AL1608">
        <v>0.89701900000000001</v>
      </c>
      <c r="AM1608">
        <v>-2</v>
      </c>
      <c r="AN1608">
        <v>-27.639534890651699</v>
      </c>
      <c r="AO1608">
        <v>-0.118753671646118</v>
      </c>
      <c r="AP1608">
        <v>-1.03392</v>
      </c>
    </row>
    <row r="1609" spans="1:42" x14ac:dyDescent="0.45">
      <c r="A1609" t="s">
        <v>1821</v>
      </c>
      <c r="C1609">
        <v>70</v>
      </c>
      <c r="D1609">
        <v>280</v>
      </c>
      <c r="E1609">
        <v>258</v>
      </c>
      <c r="F1609">
        <v>62</v>
      </c>
      <c r="G1609">
        <v>47</v>
      </c>
      <c r="H1609">
        <v>10</v>
      </c>
      <c r="I1609">
        <v>1</v>
      </c>
      <c r="J1609">
        <v>4</v>
      </c>
      <c r="K1609">
        <v>26</v>
      </c>
      <c r="L1609">
        <v>31</v>
      </c>
      <c r="M1609">
        <v>11</v>
      </c>
      <c r="N1609">
        <v>0</v>
      </c>
      <c r="O1609">
        <v>54</v>
      </c>
      <c r="P1609">
        <v>9</v>
      </c>
      <c r="Q1609">
        <v>2</v>
      </c>
      <c r="R1609">
        <v>0</v>
      </c>
      <c r="S1609">
        <v>9</v>
      </c>
      <c r="T1609">
        <v>2</v>
      </c>
      <c r="U1609">
        <v>2</v>
      </c>
      <c r="V1609">
        <v>0.24031</v>
      </c>
      <c r="W1609">
        <v>3.92857E-2</v>
      </c>
      <c r="X1609">
        <v>0.192857</v>
      </c>
      <c r="Y1609">
        <v>0.203704</v>
      </c>
      <c r="Z1609">
        <v>0.29285699999999998</v>
      </c>
      <c r="AA1609">
        <v>0.33333299999999999</v>
      </c>
      <c r="AB1609">
        <v>0.27746799999999999</v>
      </c>
      <c r="AC1609">
        <v>0.62619000000000002</v>
      </c>
      <c r="AD1609">
        <v>9.3023300000000003E-2</v>
      </c>
      <c r="AE1609">
        <v>3.3951099999999999</v>
      </c>
      <c r="AF1609">
        <v>0.28712900000000002</v>
      </c>
      <c r="AH1609">
        <v>-0.960399</v>
      </c>
      <c r="AI1609">
        <v>24.603899999999999</v>
      </c>
      <c r="AJ1609">
        <v>-9.5124899999999997</v>
      </c>
      <c r="AK1609">
        <v>66.033600000000007</v>
      </c>
      <c r="AL1609">
        <v>-0.960399</v>
      </c>
      <c r="AM1609">
        <v>0</v>
      </c>
      <c r="AN1609">
        <v>-12.742582082748401</v>
      </c>
      <c r="AO1609">
        <v>-7.2016463279724103</v>
      </c>
      <c r="AP1609">
        <v>-1.0375099999999999</v>
      </c>
    </row>
    <row r="1610" spans="1:42" x14ac:dyDescent="0.45">
      <c r="A1610" t="s">
        <v>1822</v>
      </c>
      <c r="B1610" t="s">
        <v>52</v>
      </c>
      <c r="C1610">
        <v>101</v>
      </c>
      <c r="D1610">
        <v>417</v>
      </c>
      <c r="E1610">
        <v>383</v>
      </c>
      <c r="F1610">
        <v>77</v>
      </c>
      <c r="G1610">
        <v>52</v>
      </c>
      <c r="H1610">
        <v>13</v>
      </c>
      <c r="I1610">
        <v>3</v>
      </c>
      <c r="J1610">
        <v>9</v>
      </c>
      <c r="K1610">
        <v>42</v>
      </c>
      <c r="L1610">
        <v>44</v>
      </c>
      <c r="M1610">
        <v>27</v>
      </c>
      <c r="N1610">
        <v>0</v>
      </c>
      <c r="O1610">
        <v>161</v>
      </c>
      <c r="P1610">
        <v>6</v>
      </c>
      <c r="Q1610">
        <v>1</v>
      </c>
      <c r="R1610">
        <v>0</v>
      </c>
      <c r="S1610">
        <v>5</v>
      </c>
      <c r="T1610">
        <v>11</v>
      </c>
      <c r="U1610">
        <v>5</v>
      </c>
      <c r="V1610">
        <v>0.201044</v>
      </c>
      <c r="W1610">
        <v>6.4748200000000006E-2</v>
      </c>
      <c r="X1610">
        <v>0.38609100000000002</v>
      </c>
      <c r="Y1610">
        <v>0.16770199999999999</v>
      </c>
      <c r="Z1610">
        <v>0.263789</v>
      </c>
      <c r="AA1610">
        <v>0.32114900000000002</v>
      </c>
      <c r="AB1610">
        <v>0.25887199999999999</v>
      </c>
      <c r="AC1610">
        <v>0.58493799999999996</v>
      </c>
      <c r="AD1610">
        <v>0.120104</v>
      </c>
      <c r="AE1610">
        <v>6.0389499999999998</v>
      </c>
      <c r="AF1610">
        <v>0.31775700000000001</v>
      </c>
      <c r="AH1610">
        <v>-0.565326</v>
      </c>
      <c r="AI1610">
        <v>30.202100000000002</v>
      </c>
      <c r="AJ1610">
        <v>-20.606999999999999</v>
      </c>
      <c r="AK1610">
        <v>58.450699999999998</v>
      </c>
      <c r="AL1610">
        <v>-0.565326</v>
      </c>
      <c r="AM1610">
        <v>2</v>
      </c>
      <c r="AN1610">
        <v>-22.029709756374299</v>
      </c>
      <c r="AO1610">
        <v>-2.5965609550475999</v>
      </c>
      <c r="AP1610">
        <v>-1.03895</v>
      </c>
    </row>
    <row r="1611" spans="1:42" x14ac:dyDescent="0.45">
      <c r="A1611" t="s">
        <v>1823</v>
      </c>
      <c r="B1611" t="s">
        <v>101</v>
      </c>
      <c r="C1611">
        <v>108</v>
      </c>
      <c r="D1611">
        <v>437</v>
      </c>
      <c r="E1611">
        <v>393</v>
      </c>
      <c r="F1611">
        <v>78</v>
      </c>
      <c r="G1611">
        <v>50</v>
      </c>
      <c r="H1611">
        <v>16</v>
      </c>
      <c r="I1611">
        <v>1</v>
      </c>
      <c r="J1611">
        <v>11</v>
      </c>
      <c r="K1611">
        <v>44</v>
      </c>
      <c r="L1611">
        <v>43</v>
      </c>
      <c r="M1611">
        <v>39</v>
      </c>
      <c r="N1611">
        <v>1</v>
      </c>
      <c r="O1611">
        <v>145</v>
      </c>
      <c r="P1611">
        <v>2</v>
      </c>
      <c r="Q1611">
        <v>2</v>
      </c>
      <c r="R1611">
        <v>1</v>
      </c>
      <c r="S1611">
        <v>12</v>
      </c>
      <c r="T1611">
        <v>0</v>
      </c>
      <c r="U1611">
        <v>1</v>
      </c>
      <c r="V1611">
        <v>0.19847300000000001</v>
      </c>
      <c r="W1611">
        <v>8.9244799999999999E-2</v>
      </c>
      <c r="X1611">
        <v>0.33180799999999999</v>
      </c>
      <c r="Y1611">
        <v>0.26896599999999998</v>
      </c>
      <c r="Z1611">
        <v>0.27293600000000001</v>
      </c>
      <c r="AA1611">
        <v>0.32824399999999998</v>
      </c>
      <c r="AB1611">
        <v>0.26560299999999998</v>
      </c>
      <c r="AC1611">
        <v>0.60118000000000005</v>
      </c>
      <c r="AD1611">
        <v>0.129771</v>
      </c>
      <c r="AE1611">
        <v>2.4493299999999998</v>
      </c>
      <c r="AF1611">
        <v>0.280335</v>
      </c>
      <c r="AH1611">
        <v>-1.11554</v>
      </c>
      <c r="AI1611">
        <v>34.093400000000003</v>
      </c>
      <c r="AJ1611">
        <v>-19.1525</v>
      </c>
      <c r="AK1611">
        <v>66.94</v>
      </c>
      <c r="AL1611">
        <v>-1.11554</v>
      </c>
      <c r="AM1611">
        <v>-7.9</v>
      </c>
      <c r="AN1611">
        <v>-19.013446450233399</v>
      </c>
      <c r="AO1611">
        <v>-6.2943270206451398</v>
      </c>
      <c r="AP1611">
        <v>-1.0389600000000001</v>
      </c>
    </row>
    <row r="1612" spans="1:42" x14ac:dyDescent="0.45">
      <c r="A1612" t="s">
        <v>1824</v>
      </c>
      <c r="B1612" t="s">
        <v>32</v>
      </c>
      <c r="C1612">
        <v>66</v>
      </c>
      <c r="D1612">
        <v>233</v>
      </c>
      <c r="E1612">
        <v>214</v>
      </c>
      <c r="F1612">
        <v>35</v>
      </c>
      <c r="G1612">
        <v>23</v>
      </c>
      <c r="H1612">
        <v>9</v>
      </c>
      <c r="I1612">
        <v>1</v>
      </c>
      <c r="J1612">
        <v>2</v>
      </c>
      <c r="K1612">
        <v>21</v>
      </c>
      <c r="L1612">
        <v>18</v>
      </c>
      <c r="M1612">
        <v>12</v>
      </c>
      <c r="N1612">
        <v>0</v>
      </c>
      <c r="O1612">
        <v>98</v>
      </c>
      <c r="P1612">
        <v>3</v>
      </c>
      <c r="Q1612">
        <v>2</v>
      </c>
      <c r="R1612">
        <v>2</v>
      </c>
      <c r="S1612">
        <v>4</v>
      </c>
      <c r="T1612">
        <v>5</v>
      </c>
      <c r="U1612">
        <v>2</v>
      </c>
      <c r="V1612">
        <v>0.163551</v>
      </c>
      <c r="W1612">
        <v>5.1502100000000002E-2</v>
      </c>
      <c r="X1612">
        <v>0.420601</v>
      </c>
      <c r="Y1612">
        <v>0.122449</v>
      </c>
      <c r="Z1612">
        <v>0.21645</v>
      </c>
      <c r="AA1612">
        <v>0.24299100000000001</v>
      </c>
      <c r="AB1612">
        <v>0.20605200000000001</v>
      </c>
      <c r="AC1612">
        <v>0.45944099999999999</v>
      </c>
      <c r="AD1612">
        <v>7.9439300000000004E-2</v>
      </c>
      <c r="AE1612">
        <v>6.0329199999999998</v>
      </c>
      <c r="AF1612">
        <v>0.28448299999999999</v>
      </c>
      <c r="AH1612">
        <v>-0.13695099999999999</v>
      </c>
      <c r="AI1612">
        <v>6.6544699999999999</v>
      </c>
      <c r="AJ1612">
        <v>-21.735199999999999</v>
      </c>
      <c r="AK1612">
        <v>28.148</v>
      </c>
      <c r="AL1612">
        <v>-0.13695099999999999</v>
      </c>
      <c r="AM1612">
        <v>1</v>
      </c>
      <c r="AN1612">
        <v>-20.196784302592199</v>
      </c>
      <c r="AO1612">
        <v>1.8561140298843299</v>
      </c>
      <c r="AP1612">
        <v>-1.03975</v>
      </c>
    </row>
    <row r="1613" spans="1:42" x14ac:dyDescent="0.45">
      <c r="A1613" t="s">
        <v>1825</v>
      </c>
      <c r="B1613" t="s">
        <v>153</v>
      </c>
      <c r="C1613">
        <v>107</v>
      </c>
      <c r="D1613">
        <v>427</v>
      </c>
      <c r="E1613">
        <v>379</v>
      </c>
      <c r="F1613">
        <v>78</v>
      </c>
      <c r="G1613">
        <v>58</v>
      </c>
      <c r="H1613">
        <v>14</v>
      </c>
      <c r="I1613">
        <v>1</v>
      </c>
      <c r="J1613">
        <v>5</v>
      </c>
      <c r="K1613">
        <v>37</v>
      </c>
      <c r="L1613">
        <v>39</v>
      </c>
      <c r="M1613">
        <v>41</v>
      </c>
      <c r="N1613">
        <v>1</v>
      </c>
      <c r="O1613">
        <v>129</v>
      </c>
      <c r="P1613">
        <v>5</v>
      </c>
      <c r="Q1613">
        <v>2</v>
      </c>
      <c r="R1613">
        <v>0</v>
      </c>
      <c r="S1613">
        <v>10</v>
      </c>
      <c r="T1613">
        <v>1</v>
      </c>
      <c r="U1613">
        <v>1</v>
      </c>
      <c r="V1613">
        <v>0.20580499999999999</v>
      </c>
      <c r="W1613">
        <v>9.6018699999999998E-2</v>
      </c>
      <c r="X1613">
        <v>0.30210799999999999</v>
      </c>
      <c r="Y1613">
        <v>0.31782899999999997</v>
      </c>
      <c r="Z1613">
        <v>0.29039799999999999</v>
      </c>
      <c r="AA1613">
        <v>0.28759899999999999</v>
      </c>
      <c r="AB1613">
        <v>0.262102</v>
      </c>
      <c r="AC1613">
        <v>0.57799699999999998</v>
      </c>
      <c r="AD1613">
        <v>8.1794199999999997E-2</v>
      </c>
      <c r="AE1613">
        <v>2.6321699999999999</v>
      </c>
      <c r="AF1613">
        <v>0.295547</v>
      </c>
      <c r="AH1613">
        <v>-1.0157099999999999</v>
      </c>
      <c r="AI1613">
        <v>32.071599999999997</v>
      </c>
      <c r="AJ1613">
        <v>-19.9559</v>
      </c>
      <c r="AK1613">
        <v>64.822900000000004</v>
      </c>
      <c r="AL1613">
        <v>-1.0157099999999999</v>
      </c>
      <c r="AM1613">
        <v>1.9</v>
      </c>
      <c r="AN1613">
        <v>-19.013567686080901</v>
      </c>
      <c r="AO1613">
        <v>-5.9446502923965401</v>
      </c>
      <c r="AP1613">
        <v>-1.0425800000000001</v>
      </c>
    </row>
    <row r="1614" spans="1:42" x14ac:dyDescent="0.45">
      <c r="A1614" t="s">
        <v>1826</v>
      </c>
      <c r="B1614" t="s">
        <v>153</v>
      </c>
      <c r="C1614">
        <v>64</v>
      </c>
      <c r="D1614">
        <v>237</v>
      </c>
      <c r="E1614">
        <v>219</v>
      </c>
      <c r="F1614">
        <v>46</v>
      </c>
      <c r="G1614">
        <v>28</v>
      </c>
      <c r="H1614">
        <v>12</v>
      </c>
      <c r="I1614">
        <v>1</v>
      </c>
      <c r="J1614">
        <v>5</v>
      </c>
      <c r="K1614">
        <v>24</v>
      </c>
      <c r="L1614">
        <v>24</v>
      </c>
      <c r="M1614">
        <v>12</v>
      </c>
      <c r="N1614">
        <v>0</v>
      </c>
      <c r="O1614">
        <v>53</v>
      </c>
      <c r="P1614">
        <v>3</v>
      </c>
      <c r="Q1614">
        <v>2</v>
      </c>
      <c r="R1614">
        <v>1</v>
      </c>
      <c r="S1614">
        <v>5</v>
      </c>
      <c r="T1614">
        <v>0</v>
      </c>
      <c r="U1614">
        <v>1</v>
      </c>
      <c r="V1614">
        <v>0.21004600000000001</v>
      </c>
      <c r="W1614">
        <v>5.0632900000000002E-2</v>
      </c>
      <c r="X1614">
        <v>0.22362899999999999</v>
      </c>
      <c r="Y1614">
        <v>0.22641500000000001</v>
      </c>
      <c r="Z1614">
        <v>0.25847500000000001</v>
      </c>
      <c r="AA1614">
        <v>0.34246599999999999</v>
      </c>
      <c r="AB1614">
        <v>0.26167099999999999</v>
      </c>
      <c r="AC1614">
        <v>0.60094000000000003</v>
      </c>
      <c r="AD1614">
        <v>0.13242000000000001</v>
      </c>
      <c r="AE1614">
        <v>3.1802600000000001</v>
      </c>
      <c r="AF1614">
        <v>0.25153399999999998</v>
      </c>
      <c r="AH1614">
        <v>-0.75339800000000001</v>
      </c>
      <c r="AI1614">
        <v>17.716100000000001</v>
      </c>
      <c r="AJ1614">
        <v>-11.161</v>
      </c>
      <c r="AK1614">
        <v>60.167499999999997</v>
      </c>
      <c r="AL1614">
        <v>-0.75339800000000001</v>
      </c>
      <c r="AM1614">
        <v>0</v>
      </c>
      <c r="AN1614">
        <v>-12.4485096335411</v>
      </c>
      <c r="AO1614">
        <v>-6.0956788063049299</v>
      </c>
      <c r="AP1614">
        <v>-1.04399</v>
      </c>
    </row>
    <row r="1615" spans="1:42" x14ac:dyDescent="0.45">
      <c r="A1615" t="s">
        <v>1827</v>
      </c>
      <c r="B1615" t="s">
        <v>61</v>
      </c>
      <c r="C1615">
        <v>87</v>
      </c>
      <c r="D1615">
        <v>353</v>
      </c>
      <c r="E1615">
        <v>318</v>
      </c>
      <c r="F1615">
        <v>66</v>
      </c>
      <c r="G1615">
        <v>47</v>
      </c>
      <c r="H1615">
        <v>11</v>
      </c>
      <c r="I1615">
        <v>1</v>
      </c>
      <c r="J1615">
        <v>7</v>
      </c>
      <c r="K1615">
        <v>32</v>
      </c>
      <c r="L1615">
        <v>36</v>
      </c>
      <c r="M1615">
        <v>28</v>
      </c>
      <c r="N1615">
        <v>0</v>
      </c>
      <c r="O1615">
        <v>113</v>
      </c>
      <c r="P1615">
        <v>3</v>
      </c>
      <c r="Q1615">
        <v>4</v>
      </c>
      <c r="R1615">
        <v>0</v>
      </c>
      <c r="S1615">
        <v>6</v>
      </c>
      <c r="T1615">
        <v>5</v>
      </c>
      <c r="U1615">
        <v>2</v>
      </c>
      <c r="V1615">
        <v>0.20754700000000001</v>
      </c>
      <c r="W1615">
        <v>7.9320100000000004E-2</v>
      </c>
      <c r="X1615">
        <v>0.32011299999999998</v>
      </c>
      <c r="Y1615">
        <v>0.24778800000000001</v>
      </c>
      <c r="Z1615">
        <v>0.27478799999999998</v>
      </c>
      <c r="AA1615">
        <v>0.31446499999999999</v>
      </c>
      <c r="AB1615">
        <v>0.26181700000000002</v>
      </c>
      <c r="AC1615">
        <v>0.58925300000000003</v>
      </c>
      <c r="AD1615">
        <v>0.106918</v>
      </c>
      <c r="AE1615">
        <v>4.0543399999999998</v>
      </c>
      <c r="AF1615">
        <v>0.29207899999999998</v>
      </c>
      <c r="AH1615">
        <v>-0.445156</v>
      </c>
      <c r="AI1615">
        <v>26.430099999999999</v>
      </c>
      <c r="AJ1615">
        <v>-16.5809</v>
      </c>
      <c r="AK1615">
        <v>61.615600000000001</v>
      </c>
      <c r="AL1615">
        <v>-0.445156</v>
      </c>
      <c r="AM1615">
        <v>-1.4</v>
      </c>
      <c r="AN1615">
        <v>-17.231204599142</v>
      </c>
      <c r="AO1615">
        <v>-5.2910934686660704</v>
      </c>
      <c r="AP1615">
        <v>-1.0465800000000001</v>
      </c>
    </row>
    <row r="1616" spans="1:42" x14ac:dyDescent="0.45">
      <c r="A1616" t="s">
        <v>1828</v>
      </c>
      <c r="B1616" t="s">
        <v>67</v>
      </c>
      <c r="C1616">
        <v>81</v>
      </c>
      <c r="D1616">
        <v>320</v>
      </c>
      <c r="E1616">
        <v>295</v>
      </c>
      <c r="F1616">
        <v>57</v>
      </c>
      <c r="G1616">
        <v>42</v>
      </c>
      <c r="H1616">
        <v>10</v>
      </c>
      <c r="I1616">
        <v>1</v>
      </c>
      <c r="J1616">
        <v>4</v>
      </c>
      <c r="K1616">
        <v>26</v>
      </c>
      <c r="L1616">
        <v>29</v>
      </c>
      <c r="M1616">
        <v>20</v>
      </c>
      <c r="N1616">
        <v>0</v>
      </c>
      <c r="O1616">
        <v>118</v>
      </c>
      <c r="P1616">
        <v>4</v>
      </c>
      <c r="Q1616">
        <v>1</v>
      </c>
      <c r="R1616">
        <v>0</v>
      </c>
      <c r="S1616">
        <v>6</v>
      </c>
      <c r="T1616">
        <v>1</v>
      </c>
      <c r="U1616">
        <v>1</v>
      </c>
      <c r="V1616">
        <v>0.19322</v>
      </c>
      <c r="W1616">
        <v>6.25E-2</v>
      </c>
      <c r="X1616">
        <v>0.36875000000000002</v>
      </c>
      <c r="Y1616">
        <v>0.169492</v>
      </c>
      <c r="Z1616">
        <v>0.25312499999999999</v>
      </c>
      <c r="AA1616">
        <v>0.27457599999999999</v>
      </c>
      <c r="AB1616">
        <v>0.23722299999999999</v>
      </c>
      <c r="AC1616">
        <v>0.52770099999999998</v>
      </c>
      <c r="AD1616">
        <v>8.1355899999999995E-2</v>
      </c>
      <c r="AE1616">
        <v>2.9174500000000001</v>
      </c>
      <c r="AF1616">
        <v>0.30459799999999998</v>
      </c>
      <c r="AH1616">
        <v>-0.73061600000000004</v>
      </c>
      <c r="AI1616">
        <v>17.423200000000001</v>
      </c>
      <c r="AJ1616">
        <v>-21.5669</v>
      </c>
      <c r="AK1616">
        <v>43.552300000000002</v>
      </c>
      <c r="AL1616">
        <v>-0.73061600000000004</v>
      </c>
      <c r="AM1616">
        <v>-0.3</v>
      </c>
      <c r="AN1616">
        <v>-22.374178528785698</v>
      </c>
      <c r="AO1616">
        <v>0.87577897310256902</v>
      </c>
      <c r="AP1616">
        <v>-1.0599700000000001</v>
      </c>
    </row>
    <row r="1617" spans="1:42" x14ac:dyDescent="0.45">
      <c r="A1617" t="s">
        <v>1829</v>
      </c>
      <c r="B1617" t="s">
        <v>113</v>
      </c>
      <c r="C1617">
        <v>87</v>
      </c>
      <c r="D1617">
        <v>352</v>
      </c>
      <c r="E1617">
        <v>320</v>
      </c>
      <c r="F1617">
        <v>56</v>
      </c>
      <c r="G1617">
        <v>35</v>
      </c>
      <c r="H1617">
        <v>12</v>
      </c>
      <c r="I1617">
        <v>1</v>
      </c>
      <c r="J1617">
        <v>8</v>
      </c>
      <c r="K1617">
        <v>40</v>
      </c>
      <c r="L1617">
        <v>33</v>
      </c>
      <c r="M1617">
        <v>26</v>
      </c>
      <c r="N1617">
        <v>0</v>
      </c>
      <c r="O1617">
        <v>152</v>
      </c>
      <c r="P1617">
        <v>1</v>
      </c>
      <c r="Q1617">
        <v>3</v>
      </c>
      <c r="R1617">
        <v>2</v>
      </c>
      <c r="S1617">
        <v>3</v>
      </c>
      <c r="T1617">
        <v>3</v>
      </c>
      <c r="U1617">
        <v>1</v>
      </c>
      <c r="V1617">
        <v>0.17499999999999999</v>
      </c>
      <c r="W1617">
        <v>7.3863600000000001E-2</v>
      </c>
      <c r="X1617">
        <v>0.43181799999999998</v>
      </c>
      <c r="Y1617">
        <v>0.17105300000000001</v>
      </c>
      <c r="Z1617">
        <v>0.23714299999999999</v>
      </c>
      <c r="AA1617">
        <v>0.29375000000000001</v>
      </c>
      <c r="AB1617">
        <v>0.234957</v>
      </c>
      <c r="AC1617">
        <v>0.53089299999999995</v>
      </c>
      <c r="AD1617">
        <v>0.11874999999999999</v>
      </c>
      <c r="AE1617">
        <v>4.9281100000000002</v>
      </c>
      <c r="AF1617">
        <v>0.29447899999999999</v>
      </c>
      <c r="AH1617">
        <v>-0.29979600000000001</v>
      </c>
      <c r="AI1617">
        <v>18.5031</v>
      </c>
      <c r="AJ1617">
        <v>-24.386099999999999</v>
      </c>
      <c r="AK1617">
        <v>48.477600000000002</v>
      </c>
      <c r="AL1617">
        <v>-0.29979600000000001</v>
      </c>
      <c r="AM1617">
        <v>3.3</v>
      </c>
      <c r="AN1617">
        <v>-22.030369341373401</v>
      </c>
      <c r="AO1617">
        <v>-0.58007049560546797</v>
      </c>
      <c r="AP1617">
        <v>-1.0624800000000001</v>
      </c>
    </row>
    <row r="1618" spans="1:42" x14ac:dyDescent="0.45">
      <c r="A1618" t="s">
        <v>1830</v>
      </c>
      <c r="C1618">
        <v>103</v>
      </c>
      <c r="D1618">
        <v>418</v>
      </c>
      <c r="E1618">
        <v>383</v>
      </c>
      <c r="F1618">
        <v>87</v>
      </c>
      <c r="G1618">
        <v>66</v>
      </c>
      <c r="H1618">
        <v>15</v>
      </c>
      <c r="I1618">
        <v>1</v>
      </c>
      <c r="J1618">
        <v>5</v>
      </c>
      <c r="K1618">
        <v>36</v>
      </c>
      <c r="L1618">
        <v>39</v>
      </c>
      <c r="M1618">
        <v>26</v>
      </c>
      <c r="N1618">
        <v>0</v>
      </c>
      <c r="O1618">
        <v>79</v>
      </c>
      <c r="P1618">
        <v>7</v>
      </c>
      <c r="Q1618">
        <v>1</v>
      </c>
      <c r="R1618">
        <v>1</v>
      </c>
      <c r="S1618">
        <v>13</v>
      </c>
      <c r="T1618">
        <v>5</v>
      </c>
      <c r="U1618">
        <v>2</v>
      </c>
      <c r="V1618">
        <v>0.22715399999999999</v>
      </c>
      <c r="W1618">
        <v>6.2200999999999999E-2</v>
      </c>
      <c r="X1618">
        <v>0.188995</v>
      </c>
      <c r="Y1618">
        <v>0.32911400000000002</v>
      </c>
      <c r="Z1618">
        <v>0.28777000000000003</v>
      </c>
      <c r="AA1618">
        <v>0.31070500000000001</v>
      </c>
      <c r="AB1618">
        <v>0.267791</v>
      </c>
      <c r="AC1618">
        <v>0.59847499999999998</v>
      </c>
      <c r="AD1618">
        <v>8.3550899999999997E-2</v>
      </c>
      <c r="AE1618">
        <v>3.63896</v>
      </c>
      <c r="AF1618">
        <v>0.27333299999999999</v>
      </c>
      <c r="AH1618">
        <v>-0.60696300000000003</v>
      </c>
      <c r="AI1618">
        <v>33.370600000000003</v>
      </c>
      <c r="AJ1618">
        <v>-17.560300000000002</v>
      </c>
      <c r="AK1618">
        <v>69.873900000000006</v>
      </c>
      <c r="AL1618">
        <v>-0.60696300000000003</v>
      </c>
      <c r="AM1618">
        <v>-10.3</v>
      </c>
      <c r="AN1618">
        <v>-16.2074109911918</v>
      </c>
      <c r="AO1618">
        <v>-8.76413893699646</v>
      </c>
      <c r="AP1618">
        <v>-1.0699799999999999</v>
      </c>
    </row>
    <row r="1619" spans="1:42" x14ac:dyDescent="0.45">
      <c r="A1619" t="s">
        <v>1831</v>
      </c>
      <c r="C1619">
        <v>103</v>
      </c>
      <c r="D1619">
        <v>428</v>
      </c>
      <c r="E1619">
        <v>398</v>
      </c>
      <c r="F1619">
        <v>100</v>
      </c>
      <c r="G1619">
        <v>74</v>
      </c>
      <c r="H1619">
        <v>20</v>
      </c>
      <c r="I1619">
        <v>1</v>
      </c>
      <c r="J1619">
        <v>5</v>
      </c>
      <c r="K1619">
        <v>49</v>
      </c>
      <c r="L1619">
        <v>40</v>
      </c>
      <c r="M1619">
        <v>24</v>
      </c>
      <c r="N1619">
        <v>0</v>
      </c>
      <c r="O1619">
        <v>61</v>
      </c>
      <c r="P1619">
        <v>2</v>
      </c>
      <c r="Q1619">
        <v>4</v>
      </c>
      <c r="R1619">
        <v>0</v>
      </c>
      <c r="S1619">
        <v>9</v>
      </c>
      <c r="T1619">
        <v>3</v>
      </c>
      <c r="U1619">
        <v>3</v>
      </c>
      <c r="V1619">
        <v>0.25125599999999998</v>
      </c>
      <c r="W1619">
        <v>5.6074800000000001E-2</v>
      </c>
      <c r="X1619">
        <v>0.14252300000000001</v>
      </c>
      <c r="Y1619">
        <v>0.39344299999999999</v>
      </c>
      <c r="Z1619">
        <v>0.29439300000000002</v>
      </c>
      <c r="AA1619">
        <v>0.344221</v>
      </c>
      <c r="AB1619">
        <v>0.28020099999999998</v>
      </c>
      <c r="AC1619">
        <v>0.63861400000000001</v>
      </c>
      <c r="AD1619">
        <v>9.29648E-2</v>
      </c>
      <c r="AE1619">
        <v>3.4074</v>
      </c>
      <c r="AF1619">
        <v>0.28273799999999999</v>
      </c>
      <c r="AH1619">
        <v>-1.43675</v>
      </c>
      <c r="AI1619">
        <v>38.580199999999998</v>
      </c>
      <c r="AJ1619">
        <v>-13.569100000000001</v>
      </c>
      <c r="AK1619">
        <v>76.113600000000005</v>
      </c>
      <c r="AL1619">
        <v>-1.43675</v>
      </c>
      <c r="AM1619">
        <v>-13.2</v>
      </c>
      <c r="AN1619">
        <v>-13.68650329113</v>
      </c>
      <c r="AO1619">
        <v>-11.6273955106735</v>
      </c>
      <c r="AP1619">
        <v>-1.0746599999999999</v>
      </c>
    </row>
    <row r="1620" spans="1:42" x14ac:dyDescent="0.45">
      <c r="A1620" t="s">
        <v>1832</v>
      </c>
      <c r="C1620">
        <v>96</v>
      </c>
      <c r="D1620">
        <v>406</v>
      </c>
      <c r="E1620">
        <v>374</v>
      </c>
      <c r="F1620">
        <v>79</v>
      </c>
      <c r="G1620">
        <v>50</v>
      </c>
      <c r="H1620">
        <v>19</v>
      </c>
      <c r="I1620">
        <v>2</v>
      </c>
      <c r="J1620">
        <v>8</v>
      </c>
      <c r="K1620">
        <v>40</v>
      </c>
      <c r="L1620">
        <v>48</v>
      </c>
      <c r="M1620">
        <v>20</v>
      </c>
      <c r="N1620">
        <v>0</v>
      </c>
      <c r="O1620">
        <v>136</v>
      </c>
      <c r="P1620">
        <v>10</v>
      </c>
      <c r="Q1620">
        <v>2</v>
      </c>
      <c r="R1620">
        <v>0</v>
      </c>
      <c r="S1620">
        <v>13</v>
      </c>
      <c r="T1620">
        <v>3</v>
      </c>
      <c r="U1620">
        <v>2</v>
      </c>
      <c r="V1620">
        <v>0.21123</v>
      </c>
      <c r="W1620">
        <v>4.9261100000000002E-2</v>
      </c>
      <c r="X1620">
        <v>0.33497500000000002</v>
      </c>
      <c r="Y1620">
        <v>0.147059</v>
      </c>
      <c r="Z1620">
        <v>0.26847300000000002</v>
      </c>
      <c r="AA1620">
        <v>0.33689799999999998</v>
      </c>
      <c r="AB1620">
        <v>0.26627299999999998</v>
      </c>
      <c r="AC1620">
        <v>0.60537099999999999</v>
      </c>
      <c r="AD1620">
        <v>0.125668</v>
      </c>
      <c r="AE1620">
        <v>4.3603300000000003</v>
      </c>
      <c r="AF1620">
        <v>0.30603399999999997</v>
      </c>
      <c r="AH1620">
        <v>-0.86056600000000005</v>
      </c>
      <c r="AI1620">
        <v>31.9009</v>
      </c>
      <c r="AJ1620">
        <v>-17.567900000000002</v>
      </c>
      <c r="AK1620">
        <v>65.975399999999993</v>
      </c>
      <c r="AL1620">
        <v>-0.86056600000000005</v>
      </c>
      <c r="AM1620">
        <v>-2.2000000000000002</v>
      </c>
      <c r="AN1620">
        <v>-17.974032223224601</v>
      </c>
      <c r="AO1620">
        <v>-6.6753084659576398</v>
      </c>
      <c r="AP1620">
        <v>-1.0786199999999999</v>
      </c>
    </row>
    <row r="1621" spans="1:42" x14ac:dyDescent="0.45">
      <c r="A1621" t="s">
        <v>1833</v>
      </c>
      <c r="B1621" t="s">
        <v>30</v>
      </c>
      <c r="C1621">
        <v>86</v>
      </c>
      <c r="D1621">
        <v>377</v>
      </c>
      <c r="E1621">
        <v>332</v>
      </c>
      <c r="F1621">
        <v>67</v>
      </c>
      <c r="G1621">
        <v>46</v>
      </c>
      <c r="H1621">
        <v>10</v>
      </c>
      <c r="I1621">
        <v>3</v>
      </c>
      <c r="J1621">
        <v>8</v>
      </c>
      <c r="K1621">
        <v>50</v>
      </c>
      <c r="L1621">
        <v>43</v>
      </c>
      <c r="M1621">
        <v>17</v>
      </c>
      <c r="N1621">
        <v>0</v>
      </c>
      <c r="O1621">
        <v>133</v>
      </c>
      <c r="P1621">
        <v>11</v>
      </c>
      <c r="Q1621">
        <v>3</v>
      </c>
      <c r="R1621">
        <v>14</v>
      </c>
      <c r="S1621">
        <v>6</v>
      </c>
      <c r="T1621">
        <v>15</v>
      </c>
      <c r="U1621">
        <v>3</v>
      </c>
      <c r="V1621">
        <v>0.20180699999999999</v>
      </c>
      <c r="W1621">
        <v>4.5092800000000002E-2</v>
      </c>
      <c r="X1621">
        <v>0.35278500000000002</v>
      </c>
      <c r="Y1621">
        <v>0.12781999999999999</v>
      </c>
      <c r="Z1621">
        <v>0.261708</v>
      </c>
      <c r="AA1621">
        <v>0.32228899999999999</v>
      </c>
      <c r="AB1621">
        <v>0.257824</v>
      </c>
      <c r="AC1621">
        <v>0.58399699999999999</v>
      </c>
      <c r="AD1621">
        <v>0.12048200000000001</v>
      </c>
      <c r="AE1621">
        <v>7.9282599999999999</v>
      </c>
      <c r="AF1621">
        <v>0.30412400000000001</v>
      </c>
      <c r="AH1621">
        <v>1.1635899999999999</v>
      </c>
      <c r="AI1621">
        <v>26.976800000000001</v>
      </c>
      <c r="AJ1621">
        <v>-18.958500000000001</v>
      </c>
      <c r="AK1621">
        <v>63.192399999999999</v>
      </c>
      <c r="AL1621">
        <v>1.1635899999999999</v>
      </c>
      <c r="AM1621">
        <v>-3.5</v>
      </c>
      <c r="AN1621">
        <v>-16.027266383171</v>
      </c>
      <c r="AO1621">
        <v>-7.6556439399719203</v>
      </c>
      <c r="AP1621">
        <v>-1.0807800000000001</v>
      </c>
    </row>
    <row r="1622" spans="1:42" x14ac:dyDescent="0.45">
      <c r="A1622" t="s">
        <v>1834</v>
      </c>
      <c r="B1622" t="s">
        <v>63</v>
      </c>
      <c r="C1622">
        <v>109</v>
      </c>
      <c r="D1622">
        <v>439</v>
      </c>
      <c r="E1622">
        <v>407</v>
      </c>
      <c r="F1622">
        <v>75</v>
      </c>
      <c r="G1622">
        <v>50</v>
      </c>
      <c r="H1622">
        <v>18</v>
      </c>
      <c r="I1622">
        <v>1</v>
      </c>
      <c r="J1622">
        <v>6</v>
      </c>
      <c r="K1622">
        <v>37</v>
      </c>
      <c r="L1622">
        <v>37</v>
      </c>
      <c r="M1622">
        <v>24</v>
      </c>
      <c r="N1622">
        <v>0</v>
      </c>
      <c r="O1622">
        <v>151</v>
      </c>
      <c r="P1622">
        <v>5</v>
      </c>
      <c r="Q1622">
        <v>2</v>
      </c>
      <c r="R1622">
        <v>1</v>
      </c>
      <c r="S1622">
        <v>7</v>
      </c>
      <c r="T1622">
        <v>9</v>
      </c>
      <c r="U1622">
        <v>3</v>
      </c>
      <c r="V1622">
        <v>0.18427499999999999</v>
      </c>
      <c r="W1622">
        <v>5.4669700000000002E-2</v>
      </c>
      <c r="X1622">
        <v>0.34396399999999999</v>
      </c>
      <c r="Y1622">
        <v>0.15894</v>
      </c>
      <c r="Z1622">
        <v>0.23744299999999999</v>
      </c>
      <c r="AA1622">
        <v>0.27764100000000003</v>
      </c>
      <c r="AB1622">
        <v>0.22931399999999999</v>
      </c>
      <c r="AC1622">
        <v>0.51508399999999999</v>
      </c>
      <c r="AD1622">
        <v>9.3366099999999994E-2</v>
      </c>
      <c r="AE1622">
        <v>4.9157700000000002</v>
      </c>
      <c r="AF1622">
        <v>0.27381</v>
      </c>
      <c r="AH1622">
        <v>-7.4938900000000003E-2</v>
      </c>
      <c r="AI1622">
        <v>21.018899999999999</v>
      </c>
      <c r="AJ1622">
        <v>-32.470700000000001</v>
      </c>
      <c r="AK1622">
        <v>38.334400000000002</v>
      </c>
      <c r="AL1622">
        <v>-7.4938900000000003E-2</v>
      </c>
      <c r="AM1622">
        <v>2.9</v>
      </c>
      <c r="AN1622">
        <v>-33.612063504755497</v>
      </c>
      <c r="AO1622">
        <v>7.7390651702880797</v>
      </c>
      <c r="AP1622">
        <v>-1.08853</v>
      </c>
    </row>
    <row r="1623" spans="1:42" x14ac:dyDescent="0.45">
      <c r="A1623" t="s">
        <v>1835</v>
      </c>
      <c r="B1623" t="s">
        <v>196</v>
      </c>
      <c r="C1623">
        <v>128</v>
      </c>
      <c r="D1623">
        <v>573</v>
      </c>
      <c r="E1623">
        <v>534</v>
      </c>
      <c r="F1623">
        <v>113</v>
      </c>
      <c r="G1623">
        <v>71</v>
      </c>
      <c r="H1623">
        <v>28</v>
      </c>
      <c r="I1623">
        <v>4</v>
      </c>
      <c r="J1623">
        <v>10</v>
      </c>
      <c r="K1623">
        <v>60</v>
      </c>
      <c r="L1623">
        <v>61</v>
      </c>
      <c r="M1623">
        <v>24</v>
      </c>
      <c r="N1623">
        <v>0</v>
      </c>
      <c r="O1623">
        <v>187</v>
      </c>
      <c r="P1623">
        <v>12</v>
      </c>
      <c r="Q1623">
        <v>1</v>
      </c>
      <c r="R1623">
        <v>2</v>
      </c>
      <c r="S1623">
        <v>9</v>
      </c>
      <c r="T1623">
        <v>13</v>
      </c>
      <c r="U1623">
        <v>4</v>
      </c>
      <c r="V1623">
        <v>0.21160999999999999</v>
      </c>
      <c r="W1623">
        <v>4.18848E-2</v>
      </c>
      <c r="X1623">
        <v>0.326353</v>
      </c>
      <c r="Y1623">
        <v>0.12834200000000001</v>
      </c>
      <c r="Z1623">
        <v>0.26094600000000001</v>
      </c>
      <c r="AA1623">
        <v>0.335206</v>
      </c>
      <c r="AB1623">
        <v>0.26132300000000003</v>
      </c>
      <c r="AC1623">
        <v>0.59615200000000002</v>
      </c>
      <c r="AD1623">
        <v>0.123596</v>
      </c>
      <c r="AE1623">
        <v>6.1955900000000002</v>
      </c>
      <c r="AF1623">
        <v>0.304734</v>
      </c>
      <c r="AH1623">
        <v>8.72396E-2</v>
      </c>
      <c r="AI1623">
        <v>42.667099999999998</v>
      </c>
      <c r="AJ1623">
        <v>-27.1496</v>
      </c>
      <c r="AK1623">
        <v>66.814700000000002</v>
      </c>
      <c r="AL1623">
        <v>8.72396E-2</v>
      </c>
      <c r="AM1623">
        <v>-1.4</v>
      </c>
      <c r="AN1623">
        <v>-22.696934327483099</v>
      </c>
      <c r="AO1623">
        <v>-7.7161377668380702</v>
      </c>
      <c r="AP1623">
        <v>-1.09205</v>
      </c>
    </row>
    <row r="1624" spans="1:42" x14ac:dyDescent="0.45">
      <c r="A1624" t="s">
        <v>1836</v>
      </c>
      <c r="C1624">
        <v>71</v>
      </c>
      <c r="D1624">
        <v>242</v>
      </c>
      <c r="E1624">
        <v>221</v>
      </c>
      <c r="F1624">
        <v>39</v>
      </c>
      <c r="G1624">
        <v>26</v>
      </c>
      <c r="H1624">
        <v>9</v>
      </c>
      <c r="I1624">
        <v>2</v>
      </c>
      <c r="J1624">
        <v>2</v>
      </c>
      <c r="K1624">
        <v>27</v>
      </c>
      <c r="L1624">
        <v>20</v>
      </c>
      <c r="M1624">
        <v>12</v>
      </c>
      <c r="N1624">
        <v>0</v>
      </c>
      <c r="O1624">
        <v>102</v>
      </c>
      <c r="P1624">
        <v>4</v>
      </c>
      <c r="Q1624">
        <v>1</v>
      </c>
      <c r="R1624">
        <v>4</v>
      </c>
      <c r="S1624">
        <v>4</v>
      </c>
      <c r="T1624">
        <v>7</v>
      </c>
      <c r="U1624">
        <v>1</v>
      </c>
      <c r="V1624">
        <v>0.17647099999999999</v>
      </c>
      <c r="W1624">
        <v>4.95868E-2</v>
      </c>
      <c r="X1624">
        <v>0.42148799999999997</v>
      </c>
      <c r="Y1624">
        <v>0.117647</v>
      </c>
      <c r="Z1624">
        <v>0.23109199999999999</v>
      </c>
      <c r="AA1624">
        <v>0.26244299999999998</v>
      </c>
      <c r="AB1624">
        <v>0.22075900000000001</v>
      </c>
      <c r="AC1624">
        <v>0.49353599999999997</v>
      </c>
      <c r="AD1624">
        <v>8.5972900000000005E-2</v>
      </c>
      <c r="AE1624">
        <v>7.9314200000000001</v>
      </c>
      <c r="AF1624">
        <v>0.31355899999999998</v>
      </c>
      <c r="AH1624">
        <v>0.65430699999999997</v>
      </c>
      <c r="AI1624">
        <v>9.8672299999999993</v>
      </c>
      <c r="AJ1624">
        <v>-19.6191</v>
      </c>
      <c r="AK1624">
        <v>34.090699999999998</v>
      </c>
      <c r="AL1624">
        <v>0.65430699999999997</v>
      </c>
      <c r="AM1624">
        <v>-1</v>
      </c>
      <c r="AN1624">
        <v>-19.1053997278213</v>
      </c>
      <c r="AO1624">
        <v>-0.110817193984985</v>
      </c>
      <c r="AP1624">
        <v>-1.09402</v>
      </c>
    </row>
    <row r="1625" spans="1:42" x14ac:dyDescent="0.45">
      <c r="A1625" t="s">
        <v>1837</v>
      </c>
      <c r="B1625" t="s">
        <v>139</v>
      </c>
      <c r="C1625">
        <v>132</v>
      </c>
      <c r="D1625">
        <v>566</v>
      </c>
      <c r="E1625">
        <v>536</v>
      </c>
      <c r="F1625">
        <v>124</v>
      </c>
      <c r="G1625">
        <v>79</v>
      </c>
      <c r="H1625">
        <v>27</v>
      </c>
      <c r="I1625">
        <v>2</v>
      </c>
      <c r="J1625">
        <v>16</v>
      </c>
      <c r="K1625">
        <v>61</v>
      </c>
      <c r="L1625">
        <v>70</v>
      </c>
      <c r="M1625">
        <v>20</v>
      </c>
      <c r="N1625">
        <v>1</v>
      </c>
      <c r="O1625">
        <v>177</v>
      </c>
      <c r="P1625">
        <v>5</v>
      </c>
      <c r="Q1625">
        <v>5</v>
      </c>
      <c r="R1625">
        <v>0</v>
      </c>
      <c r="S1625">
        <v>18</v>
      </c>
      <c r="T1625">
        <v>11</v>
      </c>
      <c r="U1625">
        <v>3</v>
      </c>
      <c r="V1625">
        <v>0.23134299999999999</v>
      </c>
      <c r="W1625">
        <v>3.5335699999999998E-2</v>
      </c>
      <c r="X1625">
        <v>0.31272100000000003</v>
      </c>
      <c r="Y1625">
        <v>0.112994</v>
      </c>
      <c r="Z1625">
        <v>0.26325100000000001</v>
      </c>
      <c r="AA1625">
        <v>0.37873099999999998</v>
      </c>
      <c r="AB1625">
        <v>0.27496900000000002</v>
      </c>
      <c r="AC1625">
        <v>0.64198200000000005</v>
      </c>
      <c r="AD1625">
        <v>0.14738799999999999</v>
      </c>
      <c r="AE1625">
        <v>5.27156</v>
      </c>
      <c r="AF1625">
        <v>0.31034499999999998</v>
      </c>
      <c r="AH1625">
        <v>0.14013800000000001</v>
      </c>
      <c r="AI1625">
        <v>48.560200000000002</v>
      </c>
      <c r="AJ1625">
        <v>-20.403600000000001</v>
      </c>
      <c r="AK1625">
        <v>70.633099999999999</v>
      </c>
      <c r="AL1625">
        <v>0.14013800000000001</v>
      </c>
      <c r="AM1625">
        <v>-4.2</v>
      </c>
      <c r="AN1625">
        <v>-19.776068195700599</v>
      </c>
      <c r="AO1625">
        <v>-10.4389767646789</v>
      </c>
      <c r="AP1625">
        <v>-1.0960099999999999</v>
      </c>
    </row>
    <row r="1626" spans="1:42" x14ac:dyDescent="0.45">
      <c r="A1626" t="s">
        <v>1838</v>
      </c>
      <c r="C1626">
        <v>89</v>
      </c>
      <c r="D1626">
        <v>378</v>
      </c>
      <c r="E1626">
        <v>344</v>
      </c>
      <c r="F1626">
        <v>81</v>
      </c>
      <c r="G1626">
        <v>64</v>
      </c>
      <c r="H1626">
        <v>12</v>
      </c>
      <c r="I1626">
        <v>3</v>
      </c>
      <c r="J1626">
        <v>2</v>
      </c>
      <c r="K1626">
        <v>44</v>
      </c>
      <c r="L1626">
        <v>35</v>
      </c>
      <c r="M1626">
        <v>19</v>
      </c>
      <c r="N1626">
        <v>0</v>
      </c>
      <c r="O1626">
        <v>88</v>
      </c>
      <c r="P1626">
        <v>8</v>
      </c>
      <c r="Q1626">
        <v>2</v>
      </c>
      <c r="R1626">
        <v>5</v>
      </c>
      <c r="S1626">
        <v>8</v>
      </c>
      <c r="T1626">
        <v>12</v>
      </c>
      <c r="U1626">
        <v>9</v>
      </c>
      <c r="V1626">
        <v>0.23546500000000001</v>
      </c>
      <c r="W1626">
        <v>5.0264499999999997E-2</v>
      </c>
      <c r="X1626">
        <v>0.23280400000000001</v>
      </c>
      <c r="Y1626">
        <v>0.21590899999999999</v>
      </c>
      <c r="Z1626">
        <v>0.28954400000000002</v>
      </c>
      <c r="AA1626">
        <v>0.30523299999999998</v>
      </c>
      <c r="AB1626">
        <v>0.265824</v>
      </c>
      <c r="AC1626">
        <v>0.594777</v>
      </c>
      <c r="AD1626">
        <v>6.9767399999999993E-2</v>
      </c>
      <c r="AE1626">
        <v>6.0831900000000001</v>
      </c>
      <c r="AF1626">
        <v>0.30859399999999998</v>
      </c>
      <c r="AH1626">
        <v>-2.0998700000000001</v>
      </c>
      <c r="AI1626">
        <v>29.559899999999999</v>
      </c>
      <c r="AJ1626">
        <v>-16.497199999999999</v>
      </c>
      <c r="AK1626">
        <v>48.387999999999998</v>
      </c>
      <c r="AL1626">
        <v>-2.0998700000000001</v>
      </c>
      <c r="AM1626">
        <v>1</v>
      </c>
      <c r="AN1626">
        <v>-26.269010305404599</v>
      </c>
      <c r="AO1626">
        <v>2.3888888359069802</v>
      </c>
      <c r="AP1626">
        <v>-1.0970500000000001</v>
      </c>
    </row>
    <row r="1627" spans="1:42" x14ac:dyDescent="0.45">
      <c r="A1627" t="s">
        <v>1839</v>
      </c>
      <c r="B1627" t="s">
        <v>184</v>
      </c>
      <c r="C1627">
        <v>109</v>
      </c>
      <c r="D1627">
        <v>422</v>
      </c>
      <c r="E1627">
        <v>381</v>
      </c>
      <c r="F1627">
        <v>93</v>
      </c>
      <c r="G1627">
        <v>68</v>
      </c>
      <c r="H1627">
        <v>19</v>
      </c>
      <c r="I1627">
        <v>1</v>
      </c>
      <c r="J1627">
        <v>5</v>
      </c>
      <c r="K1627">
        <v>42</v>
      </c>
      <c r="L1627">
        <v>41</v>
      </c>
      <c r="M1627">
        <v>23</v>
      </c>
      <c r="N1627">
        <v>0</v>
      </c>
      <c r="O1627">
        <v>83</v>
      </c>
      <c r="P1627">
        <v>7</v>
      </c>
      <c r="Q1627">
        <v>5</v>
      </c>
      <c r="R1627">
        <v>6</v>
      </c>
      <c r="S1627">
        <v>8</v>
      </c>
      <c r="T1627">
        <v>5</v>
      </c>
      <c r="U1627">
        <v>4</v>
      </c>
      <c r="V1627">
        <v>0.24409400000000001</v>
      </c>
      <c r="W1627">
        <v>5.4502399999999999E-2</v>
      </c>
      <c r="X1627">
        <v>0.196682</v>
      </c>
      <c r="Y1627">
        <v>0.27710800000000002</v>
      </c>
      <c r="Z1627">
        <v>0.29567300000000002</v>
      </c>
      <c r="AA1627">
        <v>0.33858300000000002</v>
      </c>
      <c r="AB1627">
        <v>0.27961799999999998</v>
      </c>
      <c r="AC1627">
        <v>0.63425600000000004</v>
      </c>
      <c r="AD1627">
        <v>9.4488199999999994E-2</v>
      </c>
      <c r="AE1627">
        <v>3.63476</v>
      </c>
      <c r="AF1627">
        <v>0.29530200000000001</v>
      </c>
      <c r="AH1627">
        <v>-1.4434100000000001</v>
      </c>
      <c r="AI1627">
        <v>37.835099999999997</v>
      </c>
      <c r="AJ1627">
        <v>-13.5832</v>
      </c>
      <c r="AK1627">
        <v>57.635100000000001</v>
      </c>
      <c r="AL1627">
        <v>-1.4434100000000001</v>
      </c>
      <c r="AM1627">
        <v>-3.4</v>
      </c>
      <c r="AN1627">
        <v>-23.591556191444301</v>
      </c>
      <c r="AO1627">
        <v>-1.8494416475296001</v>
      </c>
      <c r="AP1627">
        <v>-1.10321</v>
      </c>
    </row>
    <row r="1628" spans="1:42" x14ac:dyDescent="0.45">
      <c r="A1628" t="s">
        <v>1840</v>
      </c>
      <c r="B1628" t="s">
        <v>67</v>
      </c>
      <c r="C1628">
        <v>107</v>
      </c>
      <c r="D1628">
        <v>440</v>
      </c>
      <c r="E1628">
        <v>398</v>
      </c>
      <c r="F1628">
        <v>79</v>
      </c>
      <c r="G1628">
        <v>49</v>
      </c>
      <c r="H1628">
        <v>17</v>
      </c>
      <c r="I1628">
        <v>1</v>
      </c>
      <c r="J1628">
        <v>12</v>
      </c>
      <c r="K1628">
        <v>45</v>
      </c>
      <c r="L1628">
        <v>51</v>
      </c>
      <c r="M1628">
        <v>29</v>
      </c>
      <c r="N1628">
        <v>1</v>
      </c>
      <c r="O1628">
        <v>148</v>
      </c>
      <c r="P1628">
        <v>9</v>
      </c>
      <c r="Q1628">
        <v>4</v>
      </c>
      <c r="R1628">
        <v>0</v>
      </c>
      <c r="S1628">
        <v>5</v>
      </c>
      <c r="T1628">
        <v>1</v>
      </c>
      <c r="U1628">
        <v>1</v>
      </c>
      <c r="V1628">
        <v>0.198492</v>
      </c>
      <c r="W1628">
        <v>6.5909099999999998E-2</v>
      </c>
      <c r="X1628">
        <v>0.336364</v>
      </c>
      <c r="Y1628">
        <v>0.19594600000000001</v>
      </c>
      <c r="Z1628">
        <v>0.26590900000000001</v>
      </c>
      <c r="AA1628">
        <v>0.33668300000000001</v>
      </c>
      <c r="AB1628">
        <v>0.264295</v>
      </c>
      <c r="AC1628">
        <v>0.60259300000000005</v>
      </c>
      <c r="AD1628">
        <v>0.13819100000000001</v>
      </c>
      <c r="AE1628">
        <v>3.0883099999999999</v>
      </c>
      <c r="AF1628">
        <v>0.27685900000000002</v>
      </c>
      <c r="AH1628">
        <v>-0.88471900000000003</v>
      </c>
      <c r="AI1628">
        <v>33.849600000000002</v>
      </c>
      <c r="AJ1628">
        <v>-19.761900000000001</v>
      </c>
      <c r="AK1628">
        <v>65.528700000000001</v>
      </c>
      <c r="AL1628">
        <v>-0.88471900000000003</v>
      </c>
      <c r="AM1628">
        <v>-2.1</v>
      </c>
      <c r="AN1628">
        <v>-19.058424711227399</v>
      </c>
      <c r="AO1628">
        <v>-6.9500880241393999</v>
      </c>
      <c r="AP1628">
        <v>-1.1032900000000001</v>
      </c>
    </row>
    <row r="1629" spans="1:42" x14ac:dyDescent="0.45">
      <c r="A1629" t="s">
        <v>1841</v>
      </c>
      <c r="B1629" t="s">
        <v>38</v>
      </c>
      <c r="C1629">
        <v>108</v>
      </c>
      <c r="D1629">
        <v>433</v>
      </c>
      <c r="E1629">
        <v>390</v>
      </c>
      <c r="F1629">
        <v>82</v>
      </c>
      <c r="G1629">
        <v>52</v>
      </c>
      <c r="H1629">
        <v>20</v>
      </c>
      <c r="I1629">
        <v>4</v>
      </c>
      <c r="J1629">
        <v>6</v>
      </c>
      <c r="K1629">
        <v>44</v>
      </c>
      <c r="L1629">
        <v>41</v>
      </c>
      <c r="M1629">
        <v>32</v>
      </c>
      <c r="N1629">
        <v>1</v>
      </c>
      <c r="O1629">
        <v>125</v>
      </c>
      <c r="P1629">
        <v>7</v>
      </c>
      <c r="Q1629">
        <v>4</v>
      </c>
      <c r="R1629">
        <v>0</v>
      </c>
      <c r="S1629">
        <v>5</v>
      </c>
      <c r="T1629">
        <v>3</v>
      </c>
      <c r="U1629">
        <v>2</v>
      </c>
      <c r="V1629">
        <v>0.210256</v>
      </c>
      <c r="W1629">
        <v>7.3902999999999996E-2</v>
      </c>
      <c r="X1629">
        <v>0.288684</v>
      </c>
      <c r="Y1629">
        <v>0.25600000000000001</v>
      </c>
      <c r="Z1629">
        <v>0.27944600000000003</v>
      </c>
      <c r="AA1629">
        <v>0.32820500000000002</v>
      </c>
      <c r="AB1629">
        <v>0.26787499999999997</v>
      </c>
      <c r="AC1629">
        <v>0.60765100000000005</v>
      </c>
      <c r="AD1629">
        <v>0.117949</v>
      </c>
      <c r="AE1629">
        <v>4.76464</v>
      </c>
      <c r="AF1629">
        <v>0.28897299999999998</v>
      </c>
      <c r="AH1629">
        <v>-0.93761700000000003</v>
      </c>
      <c r="AI1629">
        <v>34.598599999999998</v>
      </c>
      <c r="AJ1629">
        <v>-18.16</v>
      </c>
      <c r="AK1629">
        <v>64.185199999999995</v>
      </c>
      <c r="AL1629">
        <v>-0.93761700000000003</v>
      </c>
      <c r="AM1629">
        <v>-0.9</v>
      </c>
      <c r="AN1629">
        <v>-20.149456858634899</v>
      </c>
      <c r="AO1629">
        <v>-5.6729277372360203</v>
      </c>
      <c r="AP1629">
        <v>-1.1038699999999999</v>
      </c>
    </row>
    <row r="1630" spans="1:42" x14ac:dyDescent="0.45">
      <c r="A1630" t="s">
        <v>1842</v>
      </c>
      <c r="B1630" t="s">
        <v>215</v>
      </c>
      <c r="C1630">
        <v>121</v>
      </c>
      <c r="D1630">
        <v>512</v>
      </c>
      <c r="E1630">
        <v>466</v>
      </c>
      <c r="F1630">
        <v>95</v>
      </c>
      <c r="G1630">
        <v>70</v>
      </c>
      <c r="H1630">
        <v>18</v>
      </c>
      <c r="I1630">
        <v>4</v>
      </c>
      <c r="J1630">
        <v>3</v>
      </c>
      <c r="K1630">
        <v>54</v>
      </c>
      <c r="L1630">
        <v>40</v>
      </c>
      <c r="M1630">
        <v>32</v>
      </c>
      <c r="N1630">
        <v>0</v>
      </c>
      <c r="O1630">
        <v>161</v>
      </c>
      <c r="P1630">
        <v>3</v>
      </c>
      <c r="Q1630">
        <v>2</v>
      </c>
      <c r="R1630">
        <v>9</v>
      </c>
      <c r="S1630">
        <v>8</v>
      </c>
      <c r="T1630">
        <v>16</v>
      </c>
      <c r="U1630">
        <v>6</v>
      </c>
      <c r="V1630">
        <v>0.20386299999999999</v>
      </c>
      <c r="W1630">
        <v>6.25E-2</v>
      </c>
      <c r="X1630">
        <v>0.31445299999999998</v>
      </c>
      <c r="Y1630">
        <v>0.19875799999999999</v>
      </c>
      <c r="Z1630">
        <v>0.25844899999999998</v>
      </c>
      <c r="AA1630">
        <v>0.27897</v>
      </c>
      <c r="AB1630">
        <v>0.24035799999999999</v>
      </c>
      <c r="AC1630">
        <v>0.53741899999999998</v>
      </c>
      <c r="AD1630">
        <v>7.5107300000000002E-2</v>
      </c>
      <c r="AE1630">
        <v>6.6716499999999996</v>
      </c>
      <c r="AF1630">
        <v>0.30263200000000001</v>
      </c>
      <c r="AH1630">
        <v>-0.14150599999999999</v>
      </c>
      <c r="AI1630">
        <v>29.209900000000001</v>
      </c>
      <c r="AJ1630">
        <v>-33.174300000000002</v>
      </c>
      <c r="AK1630">
        <v>45.724800000000002</v>
      </c>
      <c r="AL1630">
        <v>-0.14150599999999999</v>
      </c>
      <c r="AM1630">
        <v>3</v>
      </c>
      <c r="AN1630">
        <v>-33.438426971435497</v>
      </c>
      <c r="AO1630">
        <v>4.8812463283538801</v>
      </c>
      <c r="AP1630">
        <v>-1.11358</v>
      </c>
    </row>
    <row r="1631" spans="1:42" x14ac:dyDescent="0.45">
      <c r="A1631" t="s">
        <v>1843</v>
      </c>
      <c r="C1631">
        <v>89</v>
      </c>
      <c r="D1631">
        <v>351</v>
      </c>
      <c r="E1631">
        <v>322</v>
      </c>
      <c r="F1631">
        <v>65</v>
      </c>
      <c r="G1631">
        <v>47</v>
      </c>
      <c r="H1631">
        <v>13</v>
      </c>
      <c r="I1631">
        <v>1</v>
      </c>
      <c r="J1631">
        <v>4</v>
      </c>
      <c r="K1631">
        <v>31</v>
      </c>
      <c r="L1631">
        <v>27</v>
      </c>
      <c r="M1631">
        <v>24</v>
      </c>
      <c r="N1631">
        <v>0</v>
      </c>
      <c r="O1631">
        <v>117</v>
      </c>
      <c r="P1631">
        <v>2</v>
      </c>
      <c r="Q1631">
        <v>1</v>
      </c>
      <c r="R1631">
        <v>2</v>
      </c>
      <c r="S1631">
        <v>5</v>
      </c>
      <c r="T1631">
        <v>3</v>
      </c>
      <c r="U1631">
        <v>2</v>
      </c>
      <c r="V1631">
        <v>0.20186299999999999</v>
      </c>
      <c r="W1631">
        <v>6.8376099999999995E-2</v>
      </c>
      <c r="X1631">
        <v>0.33333299999999999</v>
      </c>
      <c r="Y1631">
        <v>0.205128</v>
      </c>
      <c r="Z1631">
        <v>0.260745</v>
      </c>
      <c r="AA1631">
        <v>0.28571400000000002</v>
      </c>
      <c r="AB1631">
        <v>0.24466199999999999</v>
      </c>
      <c r="AC1631">
        <v>0.54645900000000003</v>
      </c>
      <c r="AD1631">
        <v>8.3850900000000006E-2</v>
      </c>
      <c r="AE1631">
        <v>3.6721300000000001</v>
      </c>
      <c r="AF1631">
        <v>0.30198000000000003</v>
      </c>
      <c r="AH1631">
        <v>-0.80662999999999996</v>
      </c>
      <c r="AI1631">
        <v>21.279499999999999</v>
      </c>
      <c r="AJ1631">
        <v>-21.4878</v>
      </c>
      <c r="AK1631">
        <v>48.924500000000002</v>
      </c>
      <c r="AL1631">
        <v>-0.80662999999999996</v>
      </c>
      <c r="AM1631">
        <v>-1.4</v>
      </c>
      <c r="AN1631">
        <v>-23.016116082668301</v>
      </c>
      <c r="AO1631">
        <v>-0.110317468643188</v>
      </c>
      <c r="AP1631">
        <v>-1.1136200000000001</v>
      </c>
    </row>
    <row r="1632" spans="1:42" x14ac:dyDescent="0.45">
      <c r="A1632" t="s">
        <v>1844</v>
      </c>
      <c r="B1632" t="s">
        <v>196</v>
      </c>
      <c r="C1632">
        <v>107</v>
      </c>
      <c r="D1632">
        <v>430</v>
      </c>
      <c r="E1632">
        <v>395</v>
      </c>
      <c r="F1632">
        <v>77</v>
      </c>
      <c r="G1632">
        <v>49</v>
      </c>
      <c r="H1632">
        <v>18</v>
      </c>
      <c r="I1632">
        <v>3</v>
      </c>
      <c r="J1632">
        <v>7</v>
      </c>
      <c r="K1632">
        <v>39</v>
      </c>
      <c r="L1632">
        <v>38</v>
      </c>
      <c r="M1632">
        <v>26</v>
      </c>
      <c r="N1632">
        <v>0</v>
      </c>
      <c r="O1632">
        <v>130</v>
      </c>
      <c r="P1632">
        <v>6</v>
      </c>
      <c r="Q1632">
        <v>2</v>
      </c>
      <c r="R1632">
        <v>1</v>
      </c>
      <c r="S1632">
        <v>14</v>
      </c>
      <c r="T1632">
        <v>13</v>
      </c>
      <c r="U1632">
        <v>3</v>
      </c>
      <c r="V1632">
        <v>0.194937</v>
      </c>
      <c r="W1632">
        <v>6.0465100000000001E-2</v>
      </c>
      <c r="X1632">
        <v>0.30232599999999998</v>
      </c>
      <c r="Y1632">
        <v>0.2</v>
      </c>
      <c r="Z1632">
        <v>0.254079</v>
      </c>
      <c r="AA1632">
        <v>0.308861</v>
      </c>
      <c r="AB1632">
        <v>0.24898999999999999</v>
      </c>
      <c r="AC1632">
        <v>0.56294</v>
      </c>
      <c r="AD1632">
        <v>0.113924</v>
      </c>
      <c r="AE1632">
        <v>6.2121899999999997</v>
      </c>
      <c r="AF1632">
        <v>0.269231</v>
      </c>
      <c r="AH1632">
        <v>0.70965100000000003</v>
      </c>
      <c r="AI1632">
        <v>27.614599999999999</v>
      </c>
      <c r="AJ1632">
        <v>-24.778400000000001</v>
      </c>
      <c r="AK1632">
        <v>58.266300000000001</v>
      </c>
      <c r="AL1632">
        <v>0.70965100000000003</v>
      </c>
      <c r="AM1632">
        <v>-6.6</v>
      </c>
      <c r="AN1632">
        <v>-20.792780995368901</v>
      </c>
      <c r="AO1632">
        <v>-5.0200469493865896</v>
      </c>
      <c r="AP1632">
        <v>-1.11764</v>
      </c>
    </row>
    <row r="1633" spans="1:42" x14ac:dyDescent="0.45">
      <c r="A1633" t="s">
        <v>1845</v>
      </c>
      <c r="C1633">
        <v>39</v>
      </c>
      <c r="D1633">
        <v>127</v>
      </c>
      <c r="E1633">
        <v>117</v>
      </c>
      <c r="F1633">
        <v>19</v>
      </c>
      <c r="G1633">
        <v>14</v>
      </c>
      <c r="H1633">
        <v>3</v>
      </c>
      <c r="I1633">
        <v>0</v>
      </c>
      <c r="J1633">
        <v>2</v>
      </c>
      <c r="K1633">
        <v>15</v>
      </c>
      <c r="L1633">
        <v>9</v>
      </c>
      <c r="M1633">
        <v>9</v>
      </c>
      <c r="N1633">
        <v>0</v>
      </c>
      <c r="O1633">
        <v>55</v>
      </c>
      <c r="P1633">
        <v>1</v>
      </c>
      <c r="Q1633">
        <v>0</v>
      </c>
      <c r="R1633">
        <v>0</v>
      </c>
      <c r="S1633">
        <v>2</v>
      </c>
      <c r="T1633">
        <v>3</v>
      </c>
      <c r="U1633">
        <v>1</v>
      </c>
      <c r="V1633">
        <v>0.16239300000000001</v>
      </c>
      <c r="W1633">
        <v>7.0866100000000001E-2</v>
      </c>
      <c r="X1633">
        <v>0.43307099999999998</v>
      </c>
      <c r="Y1633">
        <v>0.163636</v>
      </c>
      <c r="Z1633">
        <v>0.22834599999999999</v>
      </c>
      <c r="AA1633">
        <v>0.239316</v>
      </c>
      <c r="AB1633">
        <v>0.21326100000000001</v>
      </c>
      <c r="AC1633">
        <v>0.467663</v>
      </c>
      <c r="AD1633">
        <v>7.6923099999999994E-2</v>
      </c>
      <c r="AE1633">
        <v>5.3049900000000001</v>
      </c>
      <c r="AF1633">
        <v>0.283333</v>
      </c>
      <c r="AH1633">
        <v>-7.0010000000000003E-3</v>
      </c>
      <c r="AI1633">
        <v>4.38741</v>
      </c>
      <c r="AJ1633">
        <v>-11.0868</v>
      </c>
      <c r="AK1633">
        <v>27.713999999999999</v>
      </c>
      <c r="AL1633">
        <v>-7.0010000000000003E-3</v>
      </c>
      <c r="AM1633">
        <v>-2.8</v>
      </c>
      <c r="AN1633">
        <v>-11.3800297565758</v>
      </c>
      <c r="AO1633">
        <v>-4.1999117136001498</v>
      </c>
      <c r="AP1633">
        <v>-1.12212</v>
      </c>
    </row>
    <row r="1634" spans="1:42" x14ac:dyDescent="0.45">
      <c r="A1634" t="s">
        <v>1846</v>
      </c>
      <c r="B1634" t="s">
        <v>42</v>
      </c>
      <c r="C1634">
        <v>69</v>
      </c>
      <c r="D1634">
        <v>297</v>
      </c>
      <c r="E1634">
        <v>268</v>
      </c>
      <c r="F1634">
        <v>55</v>
      </c>
      <c r="G1634">
        <v>39</v>
      </c>
      <c r="H1634">
        <v>10</v>
      </c>
      <c r="I1634">
        <v>1</v>
      </c>
      <c r="J1634">
        <v>5</v>
      </c>
      <c r="K1634">
        <v>34</v>
      </c>
      <c r="L1634">
        <v>30</v>
      </c>
      <c r="M1634">
        <v>22</v>
      </c>
      <c r="N1634">
        <v>0</v>
      </c>
      <c r="O1634">
        <v>96</v>
      </c>
      <c r="P1634">
        <v>5</v>
      </c>
      <c r="Q1634">
        <v>2</v>
      </c>
      <c r="R1634">
        <v>0</v>
      </c>
      <c r="S1634">
        <v>6</v>
      </c>
      <c r="T1634">
        <v>7</v>
      </c>
      <c r="U1634">
        <v>2</v>
      </c>
      <c r="V1634">
        <v>0.20522399999999999</v>
      </c>
      <c r="W1634">
        <v>7.4074100000000004E-2</v>
      </c>
      <c r="X1634">
        <v>0.32323200000000002</v>
      </c>
      <c r="Y1634">
        <v>0.22916700000000001</v>
      </c>
      <c r="Z1634">
        <v>0.27609400000000001</v>
      </c>
      <c r="AA1634">
        <v>0.30597000000000002</v>
      </c>
      <c r="AB1634">
        <v>0.26055800000000001</v>
      </c>
      <c r="AC1634">
        <v>0.58206400000000003</v>
      </c>
      <c r="AD1634">
        <v>0.100746</v>
      </c>
      <c r="AE1634">
        <v>5.6677099999999996</v>
      </c>
      <c r="AF1634">
        <v>0.29585800000000001</v>
      </c>
      <c r="AH1634">
        <v>4.7305800000000002E-2</v>
      </c>
      <c r="AI1634">
        <v>21.9267</v>
      </c>
      <c r="AJ1634">
        <v>-14.260999999999999</v>
      </c>
      <c r="AK1634">
        <v>62.498800000000003</v>
      </c>
      <c r="AL1634">
        <v>4.7305800000000002E-2</v>
      </c>
      <c r="AM1634">
        <v>-2.6</v>
      </c>
      <c r="AN1634">
        <v>-13.298171330243299</v>
      </c>
      <c r="AO1634">
        <v>-8.0563492774963308</v>
      </c>
      <c r="AP1634">
        <v>-1.1235200000000001</v>
      </c>
    </row>
    <row r="1635" spans="1:42" x14ac:dyDescent="0.45">
      <c r="A1635" t="s">
        <v>1847</v>
      </c>
      <c r="C1635">
        <v>83</v>
      </c>
      <c r="D1635">
        <v>297</v>
      </c>
      <c r="E1635">
        <v>270</v>
      </c>
      <c r="F1635">
        <v>48</v>
      </c>
      <c r="G1635">
        <v>30</v>
      </c>
      <c r="H1635">
        <v>10</v>
      </c>
      <c r="I1635">
        <v>4</v>
      </c>
      <c r="J1635">
        <v>4</v>
      </c>
      <c r="K1635">
        <v>29</v>
      </c>
      <c r="L1635">
        <v>26</v>
      </c>
      <c r="M1635">
        <v>20</v>
      </c>
      <c r="N1635">
        <v>1</v>
      </c>
      <c r="O1635">
        <v>122</v>
      </c>
      <c r="P1635">
        <v>3</v>
      </c>
      <c r="Q1635">
        <v>1</v>
      </c>
      <c r="R1635">
        <v>3</v>
      </c>
      <c r="S1635">
        <v>6</v>
      </c>
      <c r="T1635">
        <v>10</v>
      </c>
      <c r="U1635">
        <v>2</v>
      </c>
      <c r="V1635">
        <v>0.17777799999999999</v>
      </c>
      <c r="W1635">
        <v>6.73401E-2</v>
      </c>
      <c r="X1635">
        <v>0.41077399999999997</v>
      </c>
      <c r="Y1635">
        <v>0.163934</v>
      </c>
      <c r="Z1635">
        <v>0.24149699999999999</v>
      </c>
      <c r="AA1635">
        <v>0.28888900000000001</v>
      </c>
      <c r="AB1635">
        <v>0.234149</v>
      </c>
      <c r="AC1635">
        <v>0.530385</v>
      </c>
      <c r="AD1635">
        <v>0.111111</v>
      </c>
      <c r="AE1635">
        <v>7.7792700000000004</v>
      </c>
      <c r="AF1635">
        <v>0.303448</v>
      </c>
      <c r="AH1635">
        <v>0.75517699999999999</v>
      </c>
      <c r="AI1635">
        <v>15.412699999999999</v>
      </c>
      <c r="AJ1635">
        <v>-20.774999999999999</v>
      </c>
      <c r="AK1635">
        <v>44.633899999999997</v>
      </c>
      <c r="AL1635">
        <v>0.75517699999999999</v>
      </c>
      <c r="AM1635">
        <v>-3.6</v>
      </c>
      <c r="AN1635">
        <v>-18.947867393493599</v>
      </c>
      <c r="AO1635">
        <v>-2.5087300539016701</v>
      </c>
      <c r="AP1635">
        <v>-1.1336999999999999</v>
      </c>
    </row>
    <row r="1636" spans="1:42" x14ac:dyDescent="0.45">
      <c r="A1636" t="s">
        <v>1848</v>
      </c>
      <c r="C1636">
        <v>109</v>
      </c>
      <c r="D1636">
        <v>349</v>
      </c>
      <c r="E1636">
        <v>329</v>
      </c>
      <c r="F1636">
        <v>91</v>
      </c>
      <c r="G1636">
        <v>69</v>
      </c>
      <c r="H1636">
        <v>16</v>
      </c>
      <c r="I1636">
        <v>1</v>
      </c>
      <c r="J1636">
        <v>5</v>
      </c>
      <c r="K1636">
        <v>34</v>
      </c>
      <c r="L1636">
        <v>42</v>
      </c>
      <c r="M1636">
        <v>14</v>
      </c>
      <c r="N1636">
        <v>0</v>
      </c>
      <c r="O1636">
        <v>73</v>
      </c>
      <c r="P1636">
        <v>1</v>
      </c>
      <c r="Q1636">
        <v>3</v>
      </c>
      <c r="R1636">
        <v>2</v>
      </c>
      <c r="S1636">
        <v>6</v>
      </c>
      <c r="T1636">
        <v>1</v>
      </c>
      <c r="U1636">
        <v>1</v>
      </c>
      <c r="V1636">
        <v>0.27659600000000001</v>
      </c>
      <c r="W1636">
        <v>4.01146E-2</v>
      </c>
      <c r="X1636">
        <v>0.20916899999999999</v>
      </c>
      <c r="Y1636">
        <v>0.19178100000000001</v>
      </c>
      <c r="Z1636">
        <v>0.30547600000000003</v>
      </c>
      <c r="AA1636">
        <v>0.37690000000000001</v>
      </c>
      <c r="AB1636">
        <v>0.29640699999999998</v>
      </c>
      <c r="AC1636">
        <v>0.68237499999999995</v>
      </c>
      <c r="AD1636">
        <v>0.100304</v>
      </c>
      <c r="AE1636">
        <v>2.7523900000000001</v>
      </c>
      <c r="AF1636">
        <v>0.33858300000000002</v>
      </c>
      <c r="AH1636">
        <v>-0.86930799999999997</v>
      </c>
      <c r="AI1636">
        <v>36.156300000000002</v>
      </c>
      <c r="AJ1636">
        <v>-6.3672800000000001</v>
      </c>
      <c r="AK1636">
        <v>68.890100000000004</v>
      </c>
      <c r="AL1636">
        <v>-0.86930799999999997</v>
      </c>
      <c r="AM1636">
        <v>-10.3</v>
      </c>
      <c r="AN1636">
        <v>-14.319947183132101</v>
      </c>
      <c r="AO1636">
        <v>-9.0176662206649691</v>
      </c>
      <c r="AP1636">
        <v>-1.14147</v>
      </c>
    </row>
    <row r="1637" spans="1:42" x14ac:dyDescent="0.45">
      <c r="A1637" t="s">
        <v>1849</v>
      </c>
      <c r="B1637" t="s">
        <v>184</v>
      </c>
      <c r="C1637">
        <v>113</v>
      </c>
      <c r="D1637">
        <v>470</v>
      </c>
      <c r="E1637">
        <v>444</v>
      </c>
      <c r="F1637">
        <v>113</v>
      </c>
      <c r="G1637">
        <v>82</v>
      </c>
      <c r="H1637">
        <v>19</v>
      </c>
      <c r="I1637">
        <v>3</v>
      </c>
      <c r="J1637">
        <v>9</v>
      </c>
      <c r="K1637">
        <v>56</v>
      </c>
      <c r="L1637">
        <v>53</v>
      </c>
      <c r="M1637">
        <v>7</v>
      </c>
      <c r="N1637">
        <v>0</v>
      </c>
      <c r="O1637">
        <v>96</v>
      </c>
      <c r="P1637">
        <v>4</v>
      </c>
      <c r="Q1637">
        <v>3</v>
      </c>
      <c r="R1637">
        <v>12</v>
      </c>
      <c r="S1637">
        <v>8</v>
      </c>
      <c r="T1637">
        <v>12</v>
      </c>
      <c r="U1637">
        <v>6</v>
      </c>
      <c r="V1637">
        <v>0.25450499999999998</v>
      </c>
      <c r="W1637">
        <v>1.48936E-2</v>
      </c>
      <c r="X1637">
        <v>0.20425499999999999</v>
      </c>
      <c r="Y1637">
        <v>7.2916700000000001E-2</v>
      </c>
      <c r="Z1637">
        <v>0.27074199999999998</v>
      </c>
      <c r="AA1637">
        <v>0.37162200000000001</v>
      </c>
      <c r="AB1637">
        <v>0.27624100000000001</v>
      </c>
      <c r="AC1637">
        <v>0.64236400000000005</v>
      </c>
      <c r="AD1637">
        <v>0.117117</v>
      </c>
      <c r="AE1637">
        <v>5.9328900000000004</v>
      </c>
      <c r="AF1637">
        <v>0.30409399999999998</v>
      </c>
      <c r="AH1637">
        <v>-0.84904500000000005</v>
      </c>
      <c r="AI1637">
        <v>40.820300000000003</v>
      </c>
      <c r="AJ1637">
        <v>-16.4465</v>
      </c>
      <c r="AK1637">
        <v>55.371000000000002</v>
      </c>
      <c r="AL1637">
        <v>-0.84904500000000005</v>
      </c>
      <c r="AM1637">
        <v>-2.4</v>
      </c>
      <c r="AN1637">
        <v>-26.834686219692198</v>
      </c>
      <c r="AO1637">
        <v>-0.67307472229003895</v>
      </c>
      <c r="AP1637">
        <v>-1.14622</v>
      </c>
    </row>
    <row r="1638" spans="1:42" x14ac:dyDescent="0.45">
      <c r="A1638" t="s">
        <v>1850</v>
      </c>
      <c r="B1638" t="s">
        <v>76</v>
      </c>
      <c r="C1638">
        <v>97</v>
      </c>
      <c r="D1638">
        <v>399</v>
      </c>
      <c r="E1638">
        <v>373</v>
      </c>
      <c r="F1638">
        <v>86</v>
      </c>
      <c r="G1638">
        <v>60</v>
      </c>
      <c r="H1638">
        <v>15</v>
      </c>
      <c r="I1638">
        <v>3</v>
      </c>
      <c r="J1638">
        <v>8</v>
      </c>
      <c r="K1638">
        <v>44</v>
      </c>
      <c r="L1638">
        <v>43</v>
      </c>
      <c r="M1638">
        <v>19</v>
      </c>
      <c r="N1638">
        <v>0</v>
      </c>
      <c r="O1638">
        <v>120</v>
      </c>
      <c r="P1638">
        <v>4</v>
      </c>
      <c r="Q1638">
        <v>3</v>
      </c>
      <c r="R1638">
        <v>0</v>
      </c>
      <c r="S1638">
        <v>6</v>
      </c>
      <c r="T1638">
        <v>9</v>
      </c>
      <c r="U1638">
        <v>3</v>
      </c>
      <c r="V1638">
        <v>0.23056299999999999</v>
      </c>
      <c r="W1638">
        <v>4.7619000000000002E-2</v>
      </c>
      <c r="X1638">
        <v>0.30075200000000002</v>
      </c>
      <c r="Y1638">
        <v>0.158333</v>
      </c>
      <c r="Z1638">
        <v>0.27318300000000001</v>
      </c>
      <c r="AA1638">
        <v>0.35120600000000002</v>
      </c>
      <c r="AB1638">
        <v>0.27186500000000002</v>
      </c>
      <c r="AC1638">
        <v>0.62438899999999997</v>
      </c>
      <c r="AD1638">
        <v>0.120643</v>
      </c>
      <c r="AE1638">
        <v>5.8873300000000004</v>
      </c>
      <c r="AF1638">
        <v>0.31451600000000002</v>
      </c>
      <c r="AH1638">
        <v>-0.10575900000000001</v>
      </c>
      <c r="AI1638">
        <v>33.203899999999997</v>
      </c>
      <c r="AJ1638">
        <v>-15.412000000000001</v>
      </c>
      <c r="AK1638">
        <v>63.298200000000001</v>
      </c>
      <c r="AL1638">
        <v>-0.10575900000000001</v>
      </c>
      <c r="AM1638">
        <v>-0.1</v>
      </c>
      <c r="AN1638">
        <v>-17.6523501724004</v>
      </c>
      <c r="AO1638">
        <v>-7.43024692684412</v>
      </c>
      <c r="AP1638">
        <v>-1.1498200000000001</v>
      </c>
    </row>
    <row r="1639" spans="1:42" x14ac:dyDescent="0.45">
      <c r="A1639" t="s">
        <v>1851</v>
      </c>
      <c r="C1639">
        <v>71</v>
      </c>
      <c r="D1639">
        <v>280</v>
      </c>
      <c r="E1639">
        <v>256</v>
      </c>
      <c r="F1639">
        <v>51</v>
      </c>
      <c r="G1639">
        <v>34</v>
      </c>
      <c r="H1639">
        <v>12</v>
      </c>
      <c r="I1639">
        <v>1</v>
      </c>
      <c r="J1639">
        <v>4</v>
      </c>
      <c r="K1639">
        <v>22</v>
      </c>
      <c r="L1639">
        <v>29</v>
      </c>
      <c r="M1639">
        <v>14</v>
      </c>
      <c r="N1639">
        <v>0</v>
      </c>
      <c r="O1639">
        <v>89</v>
      </c>
      <c r="P1639">
        <v>8</v>
      </c>
      <c r="Q1639">
        <v>2</v>
      </c>
      <c r="R1639">
        <v>0</v>
      </c>
      <c r="S1639">
        <v>6</v>
      </c>
      <c r="T1639">
        <v>3</v>
      </c>
      <c r="U1639">
        <v>2</v>
      </c>
      <c r="V1639">
        <v>0.19921900000000001</v>
      </c>
      <c r="W1639">
        <v>0.05</v>
      </c>
      <c r="X1639">
        <v>0.317857</v>
      </c>
      <c r="Y1639">
        <v>0.157303</v>
      </c>
      <c r="Z1639">
        <v>0.260714</v>
      </c>
      <c r="AA1639">
        <v>0.30078100000000002</v>
      </c>
      <c r="AB1639">
        <v>0.25024000000000002</v>
      </c>
      <c r="AC1639">
        <v>0.561496</v>
      </c>
      <c r="AD1639">
        <v>0.101562</v>
      </c>
      <c r="AE1639">
        <v>4.0332299999999996</v>
      </c>
      <c r="AF1639">
        <v>0.28484799999999999</v>
      </c>
      <c r="AH1639">
        <v>-0.67564299999999999</v>
      </c>
      <c r="AI1639">
        <v>18.272300000000001</v>
      </c>
      <c r="AJ1639">
        <v>-15.843999999999999</v>
      </c>
      <c r="AK1639">
        <v>52.362900000000003</v>
      </c>
      <c r="AL1639">
        <v>-0.67564299999999999</v>
      </c>
      <c r="AM1639">
        <v>-0.8</v>
      </c>
      <c r="AN1639">
        <v>-17.199883520603102</v>
      </c>
      <c r="AO1639">
        <v>-3.8864198327064501</v>
      </c>
      <c r="AP1639">
        <v>-1.1514</v>
      </c>
    </row>
    <row r="1640" spans="1:42" x14ac:dyDescent="0.45">
      <c r="A1640" t="s">
        <v>1852</v>
      </c>
      <c r="B1640" t="s">
        <v>101</v>
      </c>
      <c r="C1640">
        <v>108</v>
      </c>
      <c r="D1640">
        <v>469</v>
      </c>
      <c r="E1640">
        <v>427</v>
      </c>
      <c r="F1640">
        <v>88</v>
      </c>
      <c r="G1640">
        <v>58</v>
      </c>
      <c r="H1640">
        <v>18</v>
      </c>
      <c r="I1640">
        <v>4</v>
      </c>
      <c r="J1640">
        <v>8</v>
      </c>
      <c r="K1640">
        <v>53</v>
      </c>
      <c r="L1640">
        <v>47</v>
      </c>
      <c r="M1640">
        <v>29</v>
      </c>
      <c r="N1640">
        <v>0</v>
      </c>
      <c r="O1640">
        <v>153</v>
      </c>
      <c r="P1640">
        <v>9</v>
      </c>
      <c r="Q1640">
        <v>3</v>
      </c>
      <c r="R1640">
        <v>1</v>
      </c>
      <c r="S1640">
        <v>13</v>
      </c>
      <c r="T1640">
        <v>14</v>
      </c>
      <c r="U1640">
        <v>2</v>
      </c>
      <c r="V1640">
        <v>0.20608899999999999</v>
      </c>
      <c r="W1640">
        <v>6.1833699999999998E-2</v>
      </c>
      <c r="X1640">
        <v>0.32622600000000002</v>
      </c>
      <c r="Y1640">
        <v>0.18954199999999999</v>
      </c>
      <c r="Z1640">
        <v>0.269231</v>
      </c>
      <c r="AA1640">
        <v>0.323185</v>
      </c>
      <c r="AB1640">
        <v>0.26196199999999997</v>
      </c>
      <c r="AC1640">
        <v>0.59241600000000005</v>
      </c>
      <c r="AD1640">
        <v>0.11709600000000001</v>
      </c>
      <c r="AE1640">
        <v>7.0430400000000004</v>
      </c>
      <c r="AF1640">
        <v>0.297398</v>
      </c>
      <c r="AH1640">
        <v>1.2161500000000001</v>
      </c>
      <c r="AI1640">
        <v>35.171900000000001</v>
      </c>
      <c r="AJ1640">
        <v>-21.973099999999999</v>
      </c>
      <c r="AK1640">
        <v>64.499399999999994</v>
      </c>
      <c r="AL1640">
        <v>1.2161500000000001</v>
      </c>
      <c r="AM1640">
        <v>-13.3</v>
      </c>
      <c r="AN1640">
        <v>-19.410446286201399</v>
      </c>
      <c r="AO1640">
        <v>-8.1302471160888601</v>
      </c>
      <c r="AP1640">
        <v>-1.1529</v>
      </c>
    </row>
    <row r="1641" spans="1:42" x14ac:dyDescent="0.45">
      <c r="A1641" t="s">
        <v>1853</v>
      </c>
      <c r="C1641">
        <v>55</v>
      </c>
      <c r="D1641">
        <v>212</v>
      </c>
      <c r="E1641">
        <v>189</v>
      </c>
      <c r="F1641">
        <v>29</v>
      </c>
      <c r="G1641">
        <v>15</v>
      </c>
      <c r="H1641">
        <v>7</v>
      </c>
      <c r="I1641">
        <v>0</v>
      </c>
      <c r="J1641">
        <v>7</v>
      </c>
      <c r="K1641">
        <v>20</v>
      </c>
      <c r="L1641">
        <v>22</v>
      </c>
      <c r="M1641">
        <v>21</v>
      </c>
      <c r="N1641">
        <v>0</v>
      </c>
      <c r="O1641">
        <v>92</v>
      </c>
      <c r="P1641">
        <v>2</v>
      </c>
      <c r="Q1641">
        <v>0</v>
      </c>
      <c r="R1641">
        <v>0</v>
      </c>
      <c r="S1641">
        <v>4</v>
      </c>
      <c r="T1641">
        <v>0</v>
      </c>
      <c r="U1641">
        <v>1</v>
      </c>
      <c r="V1641">
        <v>0.15343899999999999</v>
      </c>
      <c r="W1641">
        <v>9.9056599999999995E-2</v>
      </c>
      <c r="X1641">
        <v>0.43396200000000001</v>
      </c>
      <c r="Y1641">
        <v>0.22826099999999999</v>
      </c>
      <c r="Z1641">
        <v>0.245283</v>
      </c>
      <c r="AA1641">
        <v>0.30158699999999999</v>
      </c>
      <c r="AB1641">
        <v>0.24546699999999999</v>
      </c>
      <c r="AC1641">
        <v>0.54686999999999997</v>
      </c>
      <c r="AD1641">
        <v>0.148148</v>
      </c>
      <c r="AE1641">
        <v>1.8597699999999999</v>
      </c>
      <c r="AF1641">
        <v>0.24444399999999999</v>
      </c>
      <c r="AH1641">
        <v>-0.71487299999999998</v>
      </c>
      <c r="AI1641">
        <v>12.994300000000001</v>
      </c>
      <c r="AJ1641">
        <v>-12.836600000000001</v>
      </c>
      <c r="AK1641">
        <v>50.184800000000003</v>
      </c>
      <c r="AL1641">
        <v>-0.71487299999999998</v>
      </c>
      <c r="AM1641">
        <v>0</v>
      </c>
      <c r="AN1641">
        <v>-13.3689397573471</v>
      </c>
      <c r="AO1641">
        <v>-5.45267486572265</v>
      </c>
      <c r="AP1641">
        <v>-1.15883</v>
      </c>
    </row>
    <row r="1642" spans="1:42" x14ac:dyDescent="0.45">
      <c r="A1642" t="s">
        <v>1854</v>
      </c>
      <c r="B1642" t="s">
        <v>38</v>
      </c>
      <c r="C1642">
        <v>109</v>
      </c>
      <c r="D1642">
        <v>453</v>
      </c>
      <c r="E1642">
        <v>407</v>
      </c>
      <c r="F1642">
        <v>82</v>
      </c>
      <c r="G1642">
        <v>51</v>
      </c>
      <c r="H1642">
        <v>21</v>
      </c>
      <c r="I1642">
        <v>1</v>
      </c>
      <c r="J1642">
        <v>9</v>
      </c>
      <c r="K1642">
        <v>41</v>
      </c>
      <c r="L1642">
        <v>45</v>
      </c>
      <c r="M1642">
        <v>43</v>
      </c>
      <c r="N1642">
        <v>1</v>
      </c>
      <c r="O1642">
        <v>143</v>
      </c>
      <c r="P1642">
        <v>1</v>
      </c>
      <c r="Q1642">
        <v>2</v>
      </c>
      <c r="R1642">
        <v>0</v>
      </c>
      <c r="S1642">
        <v>7</v>
      </c>
      <c r="T1642">
        <v>0</v>
      </c>
      <c r="U1642">
        <v>1</v>
      </c>
      <c r="V1642">
        <v>0.20147399999999999</v>
      </c>
      <c r="W1642">
        <v>9.4922699999999999E-2</v>
      </c>
      <c r="X1642">
        <v>0.31567299999999998</v>
      </c>
      <c r="Y1642">
        <v>0.30069899999999999</v>
      </c>
      <c r="Z1642">
        <v>0.278146</v>
      </c>
      <c r="AA1642">
        <v>0.324324</v>
      </c>
      <c r="AB1642">
        <v>0.267009</v>
      </c>
      <c r="AC1642">
        <v>0.60246999999999995</v>
      </c>
      <c r="AD1642">
        <v>0.12285</v>
      </c>
      <c r="AE1642">
        <v>2.2174999999999998</v>
      </c>
      <c r="AF1642">
        <v>0.28404699999999999</v>
      </c>
      <c r="AH1642">
        <v>-1.14636</v>
      </c>
      <c r="AI1642">
        <v>35.870600000000003</v>
      </c>
      <c r="AJ1642">
        <v>-19.3248</v>
      </c>
      <c r="AK1642">
        <v>63.604300000000002</v>
      </c>
      <c r="AL1642">
        <v>-1.14636</v>
      </c>
      <c r="AM1642">
        <v>2.8</v>
      </c>
      <c r="AN1642">
        <v>-21.571603059768599</v>
      </c>
      <c r="AO1642">
        <v>-5.5223104953765798</v>
      </c>
      <c r="AP1642">
        <v>-1.1627099999999999</v>
      </c>
    </row>
    <row r="1643" spans="1:42" x14ac:dyDescent="0.45">
      <c r="A1643" t="s">
        <v>1855</v>
      </c>
      <c r="C1643">
        <v>89</v>
      </c>
      <c r="D1643">
        <v>347</v>
      </c>
      <c r="E1643">
        <v>320</v>
      </c>
      <c r="F1643">
        <v>67</v>
      </c>
      <c r="G1643">
        <v>41</v>
      </c>
      <c r="H1643">
        <v>14</v>
      </c>
      <c r="I1643">
        <v>2</v>
      </c>
      <c r="J1643">
        <v>10</v>
      </c>
      <c r="K1643">
        <v>39</v>
      </c>
      <c r="L1643">
        <v>38</v>
      </c>
      <c r="M1643">
        <v>23</v>
      </c>
      <c r="N1643">
        <v>0</v>
      </c>
      <c r="O1643">
        <v>119</v>
      </c>
      <c r="P1643">
        <v>2</v>
      </c>
      <c r="Q1643">
        <v>2</v>
      </c>
      <c r="R1643">
        <v>0</v>
      </c>
      <c r="S1643">
        <v>9</v>
      </c>
      <c r="T1643">
        <v>7</v>
      </c>
      <c r="U1643">
        <v>2</v>
      </c>
      <c r="V1643">
        <v>0.20937500000000001</v>
      </c>
      <c r="W1643">
        <v>6.6282400000000005E-2</v>
      </c>
      <c r="X1643">
        <v>0.34293899999999999</v>
      </c>
      <c r="Y1643">
        <v>0.193277</v>
      </c>
      <c r="Z1643">
        <v>0.26512999999999998</v>
      </c>
      <c r="AA1643">
        <v>0.359375</v>
      </c>
      <c r="AB1643">
        <v>0.271565</v>
      </c>
      <c r="AC1643">
        <v>0.62450499999999998</v>
      </c>
      <c r="AD1643">
        <v>0.15</v>
      </c>
      <c r="AE1643">
        <v>5.5770799999999996</v>
      </c>
      <c r="AF1643">
        <v>0.29533700000000002</v>
      </c>
      <c r="AH1643">
        <v>4.7305800000000002E-2</v>
      </c>
      <c r="AI1643">
        <v>28.790099999999999</v>
      </c>
      <c r="AJ1643">
        <v>-13.489800000000001</v>
      </c>
      <c r="AK1643">
        <v>52.236600000000003</v>
      </c>
      <c r="AL1643">
        <v>4.7305800000000002E-2</v>
      </c>
      <c r="AM1643">
        <v>-4.3</v>
      </c>
      <c r="AN1643">
        <v>-20.485256481915702</v>
      </c>
      <c r="AO1643">
        <v>-3.0250148773193302</v>
      </c>
      <c r="AP1643">
        <v>-1.1654899999999999</v>
      </c>
    </row>
    <row r="1644" spans="1:42" x14ac:dyDescent="0.45">
      <c r="A1644" t="s">
        <v>1856</v>
      </c>
      <c r="B1644" t="s">
        <v>42</v>
      </c>
      <c r="C1644">
        <v>96</v>
      </c>
      <c r="D1644">
        <v>393</v>
      </c>
      <c r="E1644">
        <v>370</v>
      </c>
      <c r="F1644">
        <v>82</v>
      </c>
      <c r="G1644">
        <v>59</v>
      </c>
      <c r="H1644">
        <v>15</v>
      </c>
      <c r="I1644">
        <v>0</v>
      </c>
      <c r="J1644">
        <v>8</v>
      </c>
      <c r="K1644">
        <v>38</v>
      </c>
      <c r="L1644">
        <v>39</v>
      </c>
      <c r="M1644">
        <v>19</v>
      </c>
      <c r="N1644">
        <v>0</v>
      </c>
      <c r="O1644">
        <v>94</v>
      </c>
      <c r="P1644">
        <v>2</v>
      </c>
      <c r="Q1644">
        <v>2</v>
      </c>
      <c r="R1644">
        <v>0</v>
      </c>
      <c r="S1644">
        <v>9</v>
      </c>
      <c r="T1644">
        <v>3</v>
      </c>
      <c r="U1644">
        <v>3</v>
      </c>
      <c r="V1644">
        <v>0.22162200000000001</v>
      </c>
      <c r="W1644">
        <v>4.8346100000000003E-2</v>
      </c>
      <c r="X1644">
        <v>0.23918600000000001</v>
      </c>
      <c r="Y1644">
        <v>0.202128</v>
      </c>
      <c r="Z1644">
        <v>0.26208700000000001</v>
      </c>
      <c r="AA1644">
        <v>0.32702700000000001</v>
      </c>
      <c r="AB1644">
        <v>0.25809900000000002</v>
      </c>
      <c r="AC1644">
        <v>0.58911400000000003</v>
      </c>
      <c r="AD1644">
        <v>0.105405</v>
      </c>
      <c r="AE1644">
        <v>2.7269600000000001</v>
      </c>
      <c r="AF1644">
        <v>0.27407399999999998</v>
      </c>
      <c r="AH1644">
        <v>-1.28264</v>
      </c>
      <c r="AI1644">
        <v>28.211600000000001</v>
      </c>
      <c r="AJ1644">
        <v>-19.673200000000001</v>
      </c>
      <c r="AK1644">
        <v>60.794499999999999</v>
      </c>
      <c r="AL1644">
        <v>-1.28264</v>
      </c>
      <c r="AM1644">
        <v>1.9</v>
      </c>
      <c r="AN1644">
        <v>-19.744367361068701</v>
      </c>
      <c r="AO1644">
        <v>-5.32001745700836</v>
      </c>
      <c r="AP1644">
        <v>-1.16832</v>
      </c>
    </row>
    <row r="1645" spans="1:42" x14ac:dyDescent="0.45">
      <c r="A1645" t="s">
        <v>1857</v>
      </c>
      <c r="B1645" t="s">
        <v>215</v>
      </c>
      <c r="C1645">
        <v>69</v>
      </c>
      <c r="D1645">
        <v>260</v>
      </c>
      <c r="E1645">
        <v>240</v>
      </c>
      <c r="F1645">
        <v>43</v>
      </c>
      <c r="G1645">
        <v>34</v>
      </c>
      <c r="H1645">
        <v>8</v>
      </c>
      <c r="I1645">
        <v>0</v>
      </c>
      <c r="J1645">
        <v>1</v>
      </c>
      <c r="K1645">
        <v>24</v>
      </c>
      <c r="L1645">
        <v>15</v>
      </c>
      <c r="M1645">
        <v>18</v>
      </c>
      <c r="N1645">
        <v>0</v>
      </c>
      <c r="O1645">
        <v>91</v>
      </c>
      <c r="P1645">
        <v>1</v>
      </c>
      <c r="Q1645">
        <v>0</v>
      </c>
      <c r="R1645">
        <v>1</v>
      </c>
      <c r="S1645">
        <v>10</v>
      </c>
      <c r="T1645">
        <v>1</v>
      </c>
      <c r="U1645">
        <v>1</v>
      </c>
      <c r="V1645">
        <v>0.17916699999999999</v>
      </c>
      <c r="W1645">
        <v>6.9230799999999995E-2</v>
      </c>
      <c r="X1645">
        <v>0.35</v>
      </c>
      <c r="Y1645">
        <v>0.19780200000000001</v>
      </c>
      <c r="Z1645">
        <v>0.23938200000000001</v>
      </c>
      <c r="AA1645">
        <v>0.22500000000000001</v>
      </c>
      <c r="AB1645">
        <v>0.213176</v>
      </c>
      <c r="AC1645">
        <v>0.46438200000000002</v>
      </c>
      <c r="AD1645">
        <v>4.58333E-2</v>
      </c>
      <c r="AE1645">
        <v>2.7560199999999999</v>
      </c>
      <c r="AF1645">
        <v>0.28378399999999998</v>
      </c>
      <c r="AH1645">
        <v>-0.63044999999999995</v>
      </c>
      <c r="AI1645">
        <v>8.9638799999999996</v>
      </c>
      <c r="AJ1645">
        <v>-22.715599999999998</v>
      </c>
      <c r="AK1645">
        <v>26.884799999999998</v>
      </c>
      <c r="AL1645">
        <v>-0.63044999999999995</v>
      </c>
      <c r="AM1645">
        <v>-2</v>
      </c>
      <c r="AN1645">
        <v>-23.408336937427499</v>
      </c>
      <c r="AO1645">
        <v>2.7766017913818302</v>
      </c>
      <c r="AP1645">
        <v>-1.17676</v>
      </c>
    </row>
    <row r="1646" spans="1:42" x14ac:dyDescent="0.45">
      <c r="A1646" t="s">
        <v>1858</v>
      </c>
      <c r="B1646" t="s">
        <v>42</v>
      </c>
      <c r="C1646">
        <v>86</v>
      </c>
      <c r="D1646">
        <v>349</v>
      </c>
      <c r="E1646">
        <v>326</v>
      </c>
      <c r="F1646">
        <v>64</v>
      </c>
      <c r="G1646">
        <v>45</v>
      </c>
      <c r="H1646">
        <v>14</v>
      </c>
      <c r="I1646">
        <v>1</v>
      </c>
      <c r="J1646">
        <v>4</v>
      </c>
      <c r="K1646">
        <v>23</v>
      </c>
      <c r="L1646">
        <v>33</v>
      </c>
      <c r="M1646">
        <v>12</v>
      </c>
      <c r="N1646">
        <v>0</v>
      </c>
      <c r="O1646">
        <v>116</v>
      </c>
      <c r="P1646">
        <v>9</v>
      </c>
      <c r="Q1646">
        <v>2</v>
      </c>
      <c r="R1646">
        <v>0</v>
      </c>
      <c r="S1646">
        <v>11</v>
      </c>
      <c r="T1646">
        <v>7</v>
      </c>
      <c r="U1646">
        <v>2</v>
      </c>
      <c r="V1646">
        <v>0.19631899999999999</v>
      </c>
      <c r="W1646">
        <v>3.4383999999999998E-2</v>
      </c>
      <c r="X1646">
        <v>0.33237800000000001</v>
      </c>
      <c r="Y1646">
        <v>0.103448</v>
      </c>
      <c r="Z1646">
        <v>0.24355299999999999</v>
      </c>
      <c r="AA1646">
        <v>0.28220899999999999</v>
      </c>
      <c r="AB1646">
        <v>0.23380200000000001</v>
      </c>
      <c r="AC1646">
        <v>0.52576199999999995</v>
      </c>
      <c r="AD1646">
        <v>8.5889599999999997E-2</v>
      </c>
      <c r="AE1646">
        <v>4.5384700000000002</v>
      </c>
      <c r="AF1646">
        <v>0.288462</v>
      </c>
      <c r="AH1646">
        <v>4.7305800000000002E-2</v>
      </c>
      <c r="AI1646">
        <v>18.0106</v>
      </c>
      <c r="AJ1646">
        <v>-24.513000000000002</v>
      </c>
      <c r="AK1646">
        <v>43.953600000000002</v>
      </c>
      <c r="AL1646">
        <v>4.7305800000000002E-2</v>
      </c>
      <c r="AM1646">
        <v>-6.7</v>
      </c>
      <c r="AN1646">
        <v>-23.389894772320901</v>
      </c>
      <c r="AO1646">
        <v>-0.288330078125</v>
      </c>
      <c r="AP1646">
        <v>-1.1791199999999999</v>
      </c>
    </row>
    <row r="1647" spans="1:42" x14ac:dyDescent="0.45">
      <c r="A1647" t="s">
        <v>1859</v>
      </c>
      <c r="B1647" t="s">
        <v>61</v>
      </c>
      <c r="C1647">
        <v>97</v>
      </c>
      <c r="D1647">
        <v>380</v>
      </c>
      <c r="E1647">
        <v>347</v>
      </c>
      <c r="F1647">
        <v>67</v>
      </c>
      <c r="G1647">
        <v>46</v>
      </c>
      <c r="H1647">
        <v>9</v>
      </c>
      <c r="I1647">
        <v>2</v>
      </c>
      <c r="J1647">
        <v>10</v>
      </c>
      <c r="K1647">
        <v>39</v>
      </c>
      <c r="L1647">
        <v>43</v>
      </c>
      <c r="M1647">
        <v>23</v>
      </c>
      <c r="N1647">
        <v>0</v>
      </c>
      <c r="O1647">
        <v>148</v>
      </c>
      <c r="P1647">
        <v>7</v>
      </c>
      <c r="Q1647">
        <v>2</v>
      </c>
      <c r="R1647">
        <v>1</v>
      </c>
      <c r="S1647">
        <v>5</v>
      </c>
      <c r="T1647">
        <v>9</v>
      </c>
      <c r="U1647">
        <v>4</v>
      </c>
      <c r="V1647">
        <v>0.19308400000000001</v>
      </c>
      <c r="W1647">
        <v>6.0526299999999998E-2</v>
      </c>
      <c r="X1647">
        <v>0.38947399999999999</v>
      </c>
      <c r="Y1647">
        <v>0.15540499999999999</v>
      </c>
      <c r="Z1647">
        <v>0.25593700000000003</v>
      </c>
      <c r="AA1647">
        <v>0.31700299999999998</v>
      </c>
      <c r="AB1647">
        <v>0.25344899999999998</v>
      </c>
      <c r="AC1647">
        <v>0.57294</v>
      </c>
      <c r="AD1647">
        <v>0.123919</v>
      </c>
      <c r="AE1647">
        <v>5.8170200000000003</v>
      </c>
      <c r="AF1647">
        <v>0.298429</v>
      </c>
      <c r="AH1647">
        <v>-0.47390199999999999</v>
      </c>
      <c r="AI1647">
        <v>25.810600000000001</v>
      </c>
      <c r="AJ1647">
        <v>-20.490100000000002</v>
      </c>
      <c r="AK1647">
        <v>56.005499999999998</v>
      </c>
      <c r="AL1647">
        <v>-0.47390199999999999</v>
      </c>
      <c r="AM1647">
        <v>0.6</v>
      </c>
      <c r="AN1647">
        <v>-21.184886723756701</v>
      </c>
      <c r="AO1647">
        <v>-3.58871257305145</v>
      </c>
      <c r="AP1647">
        <v>-1.1793499999999999</v>
      </c>
    </row>
    <row r="1648" spans="1:42" x14ac:dyDescent="0.45">
      <c r="A1648" t="s">
        <v>1860</v>
      </c>
      <c r="C1648">
        <v>55</v>
      </c>
      <c r="D1648">
        <v>193</v>
      </c>
      <c r="E1648">
        <v>174</v>
      </c>
      <c r="F1648">
        <v>29</v>
      </c>
      <c r="G1648">
        <v>20</v>
      </c>
      <c r="H1648">
        <v>7</v>
      </c>
      <c r="I1648">
        <v>1</v>
      </c>
      <c r="J1648">
        <v>1</v>
      </c>
      <c r="K1648">
        <v>16</v>
      </c>
      <c r="L1648">
        <v>16</v>
      </c>
      <c r="M1648">
        <v>14</v>
      </c>
      <c r="N1648">
        <v>0</v>
      </c>
      <c r="O1648">
        <v>79</v>
      </c>
      <c r="P1648">
        <v>4</v>
      </c>
      <c r="Q1648">
        <v>1</v>
      </c>
      <c r="R1648">
        <v>0</v>
      </c>
      <c r="S1648">
        <v>5</v>
      </c>
      <c r="T1648">
        <v>8</v>
      </c>
      <c r="U1648">
        <v>3</v>
      </c>
      <c r="V1648">
        <v>0.16666700000000001</v>
      </c>
      <c r="W1648">
        <v>7.2538900000000003E-2</v>
      </c>
      <c r="X1648">
        <v>0.40932600000000002</v>
      </c>
      <c r="Y1648">
        <v>0.17721500000000001</v>
      </c>
      <c r="Z1648">
        <v>0.24352299999999999</v>
      </c>
      <c r="AA1648">
        <v>0.23563200000000001</v>
      </c>
      <c r="AB1648">
        <v>0.220605</v>
      </c>
      <c r="AC1648">
        <v>0.47915600000000003</v>
      </c>
      <c r="AD1648">
        <v>6.8965499999999999E-2</v>
      </c>
      <c r="AE1648">
        <v>6.5211499999999996</v>
      </c>
      <c r="AF1648">
        <v>0.29473700000000003</v>
      </c>
      <c r="AH1648">
        <v>4.0971199999999999E-2</v>
      </c>
      <c r="AI1648">
        <v>7.8445999999999998</v>
      </c>
      <c r="AJ1648">
        <v>-15.6713</v>
      </c>
      <c r="AK1648">
        <v>31.535799999999998</v>
      </c>
      <c r="AL1648">
        <v>4.0971199999999999E-2</v>
      </c>
      <c r="AM1648">
        <v>-0.5</v>
      </c>
      <c r="AN1648">
        <v>-15.791665636003</v>
      </c>
      <c r="AO1648">
        <v>-2.6274249553680402</v>
      </c>
      <c r="AP1648">
        <v>-1.1830400000000001</v>
      </c>
    </row>
    <row r="1649" spans="1:42" x14ac:dyDescent="0.45">
      <c r="A1649" t="s">
        <v>1861</v>
      </c>
      <c r="B1649" t="s">
        <v>58</v>
      </c>
      <c r="C1649">
        <v>57</v>
      </c>
      <c r="D1649">
        <v>210</v>
      </c>
      <c r="E1649">
        <v>193</v>
      </c>
      <c r="F1649">
        <v>37</v>
      </c>
      <c r="G1649">
        <v>27</v>
      </c>
      <c r="H1649">
        <v>7</v>
      </c>
      <c r="I1649">
        <v>0</v>
      </c>
      <c r="J1649">
        <v>3</v>
      </c>
      <c r="K1649">
        <v>16</v>
      </c>
      <c r="L1649">
        <v>18</v>
      </c>
      <c r="M1649">
        <v>13</v>
      </c>
      <c r="N1649">
        <v>0</v>
      </c>
      <c r="O1649">
        <v>70</v>
      </c>
      <c r="P1649">
        <v>3</v>
      </c>
      <c r="Q1649">
        <v>1</v>
      </c>
      <c r="R1649">
        <v>0</v>
      </c>
      <c r="S1649">
        <v>6</v>
      </c>
      <c r="T1649">
        <v>0</v>
      </c>
      <c r="U1649">
        <v>1</v>
      </c>
      <c r="V1649">
        <v>0.19170999999999999</v>
      </c>
      <c r="W1649">
        <v>6.1904800000000003E-2</v>
      </c>
      <c r="X1649">
        <v>0.33333299999999999</v>
      </c>
      <c r="Y1649">
        <v>0.18571399999999999</v>
      </c>
      <c r="Z1649">
        <v>0.25238100000000002</v>
      </c>
      <c r="AA1649">
        <v>0.27461099999999999</v>
      </c>
      <c r="AB1649">
        <v>0.237009</v>
      </c>
      <c r="AC1649">
        <v>0.52699200000000002</v>
      </c>
      <c r="AD1649">
        <v>8.2901600000000006E-2</v>
      </c>
      <c r="AE1649">
        <v>1.66842</v>
      </c>
      <c r="AF1649">
        <v>0.28099200000000002</v>
      </c>
      <c r="AH1649">
        <v>-0.75339800000000001</v>
      </c>
      <c r="AI1649">
        <v>11.396599999999999</v>
      </c>
      <c r="AJ1649">
        <v>-14.1907</v>
      </c>
      <c r="AK1649">
        <v>46.718899999999998</v>
      </c>
      <c r="AL1649">
        <v>-0.75339800000000001</v>
      </c>
      <c r="AM1649">
        <v>-8.6999999999999993</v>
      </c>
      <c r="AN1649">
        <v>-14.160185277462</v>
      </c>
      <c r="AO1649">
        <v>-4.84197521209716</v>
      </c>
      <c r="AP1649">
        <v>-1.1836100000000001</v>
      </c>
    </row>
    <row r="1650" spans="1:42" x14ac:dyDescent="0.45">
      <c r="A1650" t="s">
        <v>1862</v>
      </c>
      <c r="C1650">
        <v>85</v>
      </c>
      <c r="D1650">
        <v>340</v>
      </c>
      <c r="E1650">
        <v>309</v>
      </c>
      <c r="F1650">
        <v>66</v>
      </c>
      <c r="G1650">
        <v>43</v>
      </c>
      <c r="H1650">
        <v>16</v>
      </c>
      <c r="I1650">
        <v>0</v>
      </c>
      <c r="J1650">
        <v>7</v>
      </c>
      <c r="K1650">
        <v>36</v>
      </c>
      <c r="L1650">
        <v>36</v>
      </c>
      <c r="M1650">
        <v>24</v>
      </c>
      <c r="N1650">
        <v>0</v>
      </c>
      <c r="O1650">
        <v>97</v>
      </c>
      <c r="P1650">
        <v>5</v>
      </c>
      <c r="Q1650">
        <v>1</v>
      </c>
      <c r="R1650">
        <v>1</v>
      </c>
      <c r="S1650">
        <v>10</v>
      </c>
      <c r="T1650">
        <v>5</v>
      </c>
      <c r="U1650">
        <v>3</v>
      </c>
      <c r="V1650">
        <v>0.213592</v>
      </c>
      <c r="W1650">
        <v>7.0588200000000004E-2</v>
      </c>
      <c r="X1650">
        <v>0.28529399999999999</v>
      </c>
      <c r="Y1650">
        <v>0.247423</v>
      </c>
      <c r="Z1650">
        <v>0.28023599999999999</v>
      </c>
      <c r="AA1650">
        <v>0.33333299999999999</v>
      </c>
      <c r="AB1650">
        <v>0.272005</v>
      </c>
      <c r="AC1650">
        <v>0.61356900000000003</v>
      </c>
      <c r="AD1650">
        <v>0.119741</v>
      </c>
      <c r="AE1650">
        <v>3.5922800000000001</v>
      </c>
      <c r="AF1650">
        <v>0.286408</v>
      </c>
      <c r="AH1650">
        <v>-0.82100300000000004</v>
      </c>
      <c r="AI1650">
        <v>28.333500000000001</v>
      </c>
      <c r="AJ1650">
        <v>-13.093500000000001</v>
      </c>
      <c r="AK1650">
        <v>66.953400000000002</v>
      </c>
      <c r="AL1650">
        <v>-0.82100300000000004</v>
      </c>
      <c r="AM1650">
        <v>0</v>
      </c>
      <c r="AN1650">
        <v>-14.740506231784799</v>
      </c>
      <c r="AO1650">
        <v>-8.7448558807372994</v>
      </c>
      <c r="AP1650">
        <v>-1.1867799999999999</v>
      </c>
    </row>
    <row r="1651" spans="1:42" x14ac:dyDescent="0.45">
      <c r="A1651" t="s">
        <v>1863</v>
      </c>
      <c r="B1651" t="s">
        <v>32</v>
      </c>
      <c r="C1651">
        <v>93</v>
      </c>
      <c r="D1651">
        <v>365</v>
      </c>
      <c r="E1651">
        <v>321</v>
      </c>
      <c r="F1651">
        <v>68</v>
      </c>
      <c r="G1651">
        <v>51</v>
      </c>
      <c r="H1651">
        <v>12</v>
      </c>
      <c r="I1651">
        <v>0</v>
      </c>
      <c r="J1651">
        <v>5</v>
      </c>
      <c r="K1651">
        <v>39</v>
      </c>
      <c r="L1651">
        <v>40</v>
      </c>
      <c r="M1651">
        <v>29</v>
      </c>
      <c r="N1651">
        <v>0</v>
      </c>
      <c r="O1651">
        <v>70</v>
      </c>
      <c r="P1651">
        <v>6</v>
      </c>
      <c r="Q1651">
        <v>2</v>
      </c>
      <c r="R1651">
        <v>7</v>
      </c>
      <c r="S1651">
        <v>7</v>
      </c>
      <c r="T1651">
        <v>6</v>
      </c>
      <c r="U1651">
        <v>4</v>
      </c>
      <c r="V1651">
        <v>0.211838</v>
      </c>
      <c r="W1651">
        <v>7.9452099999999998E-2</v>
      </c>
      <c r="X1651">
        <v>0.19178100000000001</v>
      </c>
      <c r="Y1651">
        <v>0.41428599999999999</v>
      </c>
      <c r="Z1651">
        <v>0.28771000000000002</v>
      </c>
      <c r="AA1651">
        <v>0.29594999999999999</v>
      </c>
      <c r="AB1651">
        <v>0.26394499999999999</v>
      </c>
      <c r="AC1651">
        <v>0.58365999999999996</v>
      </c>
      <c r="AD1651">
        <v>8.4112199999999998E-2</v>
      </c>
      <c r="AE1651">
        <v>3.6914799999999999</v>
      </c>
      <c r="AF1651">
        <v>0.25403199999999998</v>
      </c>
      <c r="AH1651">
        <v>-1.1509499999999999</v>
      </c>
      <c r="AI1651">
        <v>27.973500000000001</v>
      </c>
      <c r="AJ1651">
        <v>-16.499600000000001</v>
      </c>
      <c r="AK1651">
        <v>64.456299999999999</v>
      </c>
      <c r="AL1651">
        <v>-1.1509499999999999</v>
      </c>
      <c r="AM1651">
        <v>-3.1</v>
      </c>
      <c r="AN1651">
        <v>-17.223124980926499</v>
      </c>
      <c r="AO1651">
        <v>-7.12336874008178</v>
      </c>
      <c r="AP1651">
        <v>-1.1877200000000001</v>
      </c>
    </row>
    <row r="1652" spans="1:42" x14ac:dyDescent="0.45">
      <c r="A1652" t="s">
        <v>1864</v>
      </c>
      <c r="B1652" t="s">
        <v>63</v>
      </c>
      <c r="C1652">
        <v>88</v>
      </c>
      <c r="D1652">
        <v>343</v>
      </c>
      <c r="E1652">
        <v>303</v>
      </c>
      <c r="F1652">
        <v>64</v>
      </c>
      <c r="G1652">
        <v>45</v>
      </c>
      <c r="H1652">
        <v>13</v>
      </c>
      <c r="I1652">
        <v>2</v>
      </c>
      <c r="J1652">
        <v>4</v>
      </c>
      <c r="K1652">
        <v>37</v>
      </c>
      <c r="L1652">
        <v>32</v>
      </c>
      <c r="M1652">
        <v>34</v>
      </c>
      <c r="N1652">
        <v>0</v>
      </c>
      <c r="O1652">
        <v>103</v>
      </c>
      <c r="P1652">
        <v>4</v>
      </c>
      <c r="Q1652">
        <v>1</v>
      </c>
      <c r="R1652">
        <v>1</v>
      </c>
      <c r="S1652">
        <v>4</v>
      </c>
      <c r="T1652">
        <v>5</v>
      </c>
      <c r="U1652">
        <v>3</v>
      </c>
      <c r="V1652">
        <v>0.21122099999999999</v>
      </c>
      <c r="W1652">
        <v>9.9125400000000002E-2</v>
      </c>
      <c r="X1652">
        <v>0.300292</v>
      </c>
      <c r="Y1652">
        <v>0.33009699999999997</v>
      </c>
      <c r="Z1652">
        <v>0.29824600000000001</v>
      </c>
      <c r="AA1652">
        <v>0.30693100000000001</v>
      </c>
      <c r="AB1652">
        <v>0.27368999999999999</v>
      </c>
      <c r="AC1652">
        <v>0.60517600000000005</v>
      </c>
      <c r="AD1652">
        <v>9.5709600000000006E-2</v>
      </c>
      <c r="AE1652">
        <v>4.75319</v>
      </c>
      <c r="AF1652">
        <v>0.30456899999999998</v>
      </c>
      <c r="AH1652">
        <v>-0.90575899999999998</v>
      </c>
      <c r="AI1652">
        <v>29.063400000000001</v>
      </c>
      <c r="AJ1652">
        <v>-12.729100000000001</v>
      </c>
      <c r="AK1652">
        <v>68.383300000000006</v>
      </c>
      <c r="AL1652">
        <v>-0.90575899999999998</v>
      </c>
      <c r="AM1652">
        <v>-5.5</v>
      </c>
      <c r="AN1652">
        <v>-14.340514719486199</v>
      </c>
      <c r="AO1652">
        <v>-9.2808642387390101</v>
      </c>
      <c r="AP1652">
        <v>-1.19015</v>
      </c>
    </row>
    <row r="1653" spans="1:42" x14ac:dyDescent="0.45">
      <c r="A1653" t="s">
        <v>1865</v>
      </c>
      <c r="C1653">
        <v>82</v>
      </c>
      <c r="D1653">
        <v>316</v>
      </c>
      <c r="E1653">
        <v>290</v>
      </c>
      <c r="F1653">
        <v>56</v>
      </c>
      <c r="G1653">
        <v>37</v>
      </c>
      <c r="H1653">
        <v>11</v>
      </c>
      <c r="I1653">
        <v>3</v>
      </c>
      <c r="J1653">
        <v>5</v>
      </c>
      <c r="K1653">
        <v>29</v>
      </c>
      <c r="L1653">
        <v>30</v>
      </c>
      <c r="M1653">
        <v>21</v>
      </c>
      <c r="N1653">
        <v>0</v>
      </c>
      <c r="O1653">
        <v>130</v>
      </c>
      <c r="P1653">
        <v>2</v>
      </c>
      <c r="Q1653">
        <v>2</v>
      </c>
      <c r="R1653">
        <v>1</v>
      </c>
      <c r="S1653">
        <v>5</v>
      </c>
      <c r="T1653">
        <v>6</v>
      </c>
      <c r="U1653">
        <v>3</v>
      </c>
      <c r="V1653">
        <v>0.193103</v>
      </c>
      <c r="W1653">
        <v>6.6455700000000006E-2</v>
      </c>
      <c r="X1653">
        <v>0.41139199999999998</v>
      </c>
      <c r="Y1653">
        <v>0.16153799999999999</v>
      </c>
      <c r="Z1653">
        <v>0.25079400000000002</v>
      </c>
      <c r="AA1653">
        <v>0.303448</v>
      </c>
      <c r="AB1653">
        <v>0.24485199999999999</v>
      </c>
      <c r="AC1653">
        <v>0.55424200000000001</v>
      </c>
      <c r="AD1653">
        <v>0.110345</v>
      </c>
      <c r="AE1653">
        <v>6.1025799999999997</v>
      </c>
      <c r="AF1653">
        <v>0.32484099999999999</v>
      </c>
      <c r="AH1653">
        <v>-0.52854199999999996</v>
      </c>
      <c r="AI1653">
        <v>19.2074</v>
      </c>
      <c r="AJ1653">
        <v>-19.295300000000001</v>
      </c>
      <c r="AK1653">
        <v>52.866599999999998</v>
      </c>
      <c r="AL1653">
        <v>-0.52854199999999996</v>
      </c>
      <c r="AM1653">
        <v>-0.9</v>
      </c>
      <c r="AN1653">
        <v>-18.374854981899201</v>
      </c>
      <c r="AO1653">
        <v>-4.3832451105117798</v>
      </c>
      <c r="AP1653">
        <v>-1.19913</v>
      </c>
    </row>
    <row r="1654" spans="1:42" x14ac:dyDescent="0.45">
      <c r="A1654" t="s">
        <v>1866</v>
      </c>
      <c r="B1654" t="s">
        <v>52</v>
      </c>
      <c r="C1654">
        <v>104</v>
      </c>
      <c r="D1654">
        <v>444</v>
      </c>
      <c r="E1654">
        <v>396</v>
      </c>
      <c r="F1654">
        <v>84</v>
      </c>
      <c r="G1654">
        <v>55</v>
      </c>
      <c r="H1654">
        <v>17</v>
      </c>
      <c r="I1654">
        <v>5</v>
      </c>
      <c r="J1654">
        <v>7</v>
      </c>
      <c r="K1654">
        <v>48</v>
      </c>
      <c r="L1654">
        <v>45</v>
      </c>
      <c r="M1654">
        <v>39</v>
      </c>
      <c r="N1654">
        <v>1</v>
      </c>
      <c r="O1654">
        <v>140</v>
      </c>
      <c r="P1654">
        <v>7</v>
      </c>
      <c r="Q1654">
        <v>2</v>
      </c>
      <c r="R1654">
        <v>0</v>
      </c>
      <c r="S1654">
        <v>6</v>
      </c>
      <c r="T1654">
        <v>6</v>
      </c>
      <c r="U1654">
        <v>3</v>
      </c>
      <c r="V1654">
        <v>0.212121</v>
      </c>
      <c r="W1654">
        <v>8.7837799999999994E-2</v>
      </c>
      <c r="X1654">
        <v>0.31531500000000001</v>
      </c>
      <c r="Y1654">
        <v>0.27857100000000001</v>
      </c>
      <c r="Z1654">
        <v>0.29279300000000003</v>
      </c>
      <c r="AA1654">
        <v>0.33333299999999999</v>
      </c>
      <c r="AB1654">
        <v>0.277839</v>
      </c>
      <c r="AC1654">
        <v>0.62612599999999996</v>
      </c>
      <c r="AD1654">
        <v>0.121212</v>
      </c>
      <c r="AE1654">
        <v>5.8375899999999996</v>
      </c>
      <c r="AF1654">
        <v>0.30677300000000002</v>
      </c>
      <c r="AH1654">
        <v>-0.83674599999999999</v>
      </c>
      <c r="AI1654">
        <v>39.151600000000002</v>
      </c>
      <c r="AJ1654">
        <v>-14.9472</v>
      </c>
      <c r="AK1654">
        <v>71.165999999999997</v>
      </c>
      <c r="AL1654">
        <v>-0.83674599999999999</v>
      </c>
      <c r="AM1654">
        <v>-5.6</v>
      </c>
      <c r="AN1654">
        <v>-16.696874856948799</v>
      </c>
      <c r="AO1654">
        <v>-10.4941797256469</v>
      </c>
      <c r="AP1654">
        <v>-1.2029700000000001</v>
      </c>
    </row>
    <row r="1655" spans="1:42" x14ac:dyDescent="0.45">
      <c r="A1655" t="s">
        <v>1867</v>
      </c>
      <c r="B1655" t="s">
        <v>184</v>
      </c>
      <c r="C1655">
        <v>125</v>
      </c>
      <c r="D1655">
        <v>530</v>
      </c>
      <c r="E1655">
        <v>476</v>
      </c>
      <c r="F1655">
        <v>105</v>
      </c>
      <c r="G1655">
        <v>63</v>
      </c>
      <c r="H1655">
        <v>22</v>
      </c>
      <c r="I1655">
        <v>3</v>
      </c>
      <c r="J1655">
        <v>17</v>
      </c>
      <c r="K1655">
        <v>59</v>
      </c>
      <c r="L1655">
        <v>63</v>
      </c>
      <c r="M1655">
        <v>48</v>
      </c>
      <c r="N1655">
        <v>1</v>
      </c>
      <c r="O1655">
        <v>155</v>
      </c>
      <c r="P1655">
        <v>3</v>
      </c>
      <c r="Q1655">
        <v>3</v>
      </c>
      <c r="R1655">
        <v>0</v>
      </c>
      <c r="S1655">
        <v>9</v>
      </c>
      <c r="T1655">
        <v>4</v>
      </c>
      <c r="U1655">
        <v>2</v>
      </c>
      <c r="V1655">
        <v>0.22058800000000001</v>
      </c>
      <c r="W1655">
        <v>9.0565999999999994E-2</v>
      </c>
      <c r="X1655">
        <v>0.29245300000000002</v>
      </c>
      <c r="Y1655">
        <v>0.30967699999999998</v>
      </c>
      <c r="Z1655">
        <v>0.29433999999999999</v>
      </c>
      <c r="AA1655">
        <v>0.38655499999999998</v>
      </c>
      <c r="AB1655">
        <v>0.29607600000000001</v>
      </c>
      <c r="AC1655">
        <v>0.680894</v>
      </c>
      <c r="AD1655">
        <v>0.165966</v>
      </c>
      <c r="AE1655">
        <v>4.11463</v>
      </c>
      <c r="AF1655">
        <v>0.28664499999999998</v>
      </c>
      <c r="AH1655">
        <v>-0.91483499999999995</v>
      </c>
      <c r="AI1655">
        <v>54.762300000000003</v>
      </c>
      <c r="AJ1655">
        <v>-9.8151299999999999</v>
      </c>
      <c r="AK1655">
        <v>68.668300000000002</v>
      </c>
      <c r="AL1655">
        <v>-0.91483499999999995</v>
      </c>
      <c r="AM1655">
        <v>1.1000000000000001</v>
      </c>
      <c r="AN1655">
        <v>-21.486927092075302</v>
      </c>
      <c r="AO1655">
        <v>-8.6369193792343104</v>
      </c>
      <c r="AP1655">
        <v>-1.2032499999999999</v>
      </c>
    </row>
    <row r="1656" spans="1:42" x14ac:dyDescent="0.45">
      <c r="A1656" t="s">
        <v>1868</v>
      </c>
      <c r="B1656" t="s">
        <v>104</v>
      </c>
      <c r="C1656">
        <v>90</v>
      </c>
      <c r="D1656">
        <v>363</v>
      </c>
      <c r="E1656">
        <v>337</v>
      </c>
      <c r="F1656">
        <v>77</v>
      </c>
      <c r="G1656">
        <v>59</v>
      </c>
      <c r="H1656">
        <v>9</v>
      </c>
      <c r="I1656">
        <v>4</v>
      </c>
      <c r="J1656">
        <v>5</v>
      </c>
      <c r="K1656">
        <v>36</v>
      </c>
      <c r="L1656">
        <v>32</v>
      </c>
      <c r="M1656">
        <v>20</v>
      </c>
      <c r="N1656">
        <v>0</v>
      </c>
      <c r="O1656">
        <v>69</v>
      </c>
      <c r="P1656">
        <v>4</v>
      </c>
      <c r="Q1656">
        <v>1</v>
      </c>
      <c r="R1656">
        <v>1</v>
      </c>
      <c r="S1656">
        <v>8</v>
      </c>
      <c r="T1656">
        <v>3</v>
      </c>
      <c r="U1656">
        <v>1</v>
      </c>
      <c r="V1656">
        <v>0.228487</v>
      </c>
      <c r="W1656">
        <v>5.5096399999999997E-2</v>
      </c>
      <c r="X1656">
        <v>0.190083</v>
      </c>
      <c r="Y1656">
        <v>0.28985499999999997</v>
      </c>
      <c r="Z1656">
        <v>0.27900599999999998</v>
      </c>
      <c r="AA1656">
        <v>0.32344200000000001</v>
      </c>
      <c r="AB1656">
        <v>0.26624700000000001</v>
      </c>
      <c r="AC1656">
        <v>0.60244799999999998</v>
      </c>
      <c r="AD1656">
        <v>9.4955499999999998E-2</v>
      </c>
      <c r="AE1656">
        <v>4.9581099999999996</v>
      </c>
      <c r="AF1656">
        <v>0.272727</v>
      </c>
      <c r="AH1656">
        <v>-0.46160299999999999</v>
      </c>
      <c r="AI1656">
        <v>28.514399999999998</v>
      </c>
      <c r="AJ1656">
        <v>-15.715</v>
      </c>
      <c r="AK1656">
        <v>63.171300000000002</v>
      </c>
      <c r="AL1656">
        <v>-0.46160299999999999</v>
      </c>
      <c r="AM1656">
        <v>-3.5</v>
      </c>
      <c r="AN1656">
        <v>-17.023555874824499</v>
      </c>
      <c r="AO1656">
        <v>-7.5013227462768501</v>
      </c>
      <c r="AP1656">
        <v>-1.2122999999999999</v>
      </c>
    </row>
    <row r="1657" spans="1:42" x14ac:dyDescent="0.45">
      <c r="A1657" t="s">
        <v>1869</v>
      </c>
      <c r="C1657">
        <v>106</v>
      </c>
      <c r="D1657">
        <v>424</v>
      </c>
      <c r="E1657">
        <v>385</v>
      </c>
      <c r="F1657">
        <v>88</v>
      </c>
      <c r="G1657">
        <v>59</v>
      </c>
      <c r="H1657">
        <v>17</v>
      </c>
      <c r="I1657">
        <v>1</v>
      </c>
      <c r="J1657">
        <v>11</v>
      </c>
      <c r="K1657">
        <v>37</v>
      </c>
      <c r="L1657">
        <v>48</v>
      </c>
      <c r="M1657">
        <v>33</v>
      </c>
      <c r="N1657">
        <v>1</v>
      </c>
      <c r="O1657">
        <v>106</v>
      </c>
      <c r="P1657">
        <v>3</v>
      </c>
      <c r="Q1657">
        <v>3</v>
      </c>
      <c r="R1657">
        <v>0</v>
      </c>
      <c r="S1657">
        <v>7</v>
      </c>
      <c r="T1657">
        <v>0</v>
      </c>
      <c r="U1657">
        <v>1</v>
      </c>
      <c r="V1657">
        <v>0.228571</v>
      </c>
      <c r="W1657">
        <v>7.7830200000000002E-2</v>
      </c>
      <c r="X1657">
        <v>0.25</v>
      </c>
      <c r="Y1657">
        <v>0.31132100000000001</v>
      </c>
      <c r="Z1657">
        <v>0.29245300000000002</v>
      </c>
      <c r="AA1657">
        <v>0.36363600000000001</v>
      </c>
      <c r="AB1657">
        <v>0.28670099999999998</v>
      </c>
      <c r="AC1657">
        <v>0.65608900000000003</v>
      </c>
      <c r="AD1657">
        <v>0.13506499999999999</v>
      </c>
      <c r="AE1657">
        <v>1.72462</v>
      </c>
      <c r="AF1657">
        <v>0.28413300000000002</v>
      </c>
      <c r="AH1657">
        <v>-1.14636</v>
      </c>
      <c r="AI1657">
        <v>40.508499999999998</v>
      </c>
      <c r="AJ1657">
        <v>-11.153499999999999</v>
      </c>
      <c r="AK1657">
        <v>72.223100000000002</v>
      </c>
      <c r="AL1657">
        <v>-1.14636</v>
      </c>
      <c r="AM1657">
        <v>0</v>
      </c>
      <c r="AN1657">
        <v>-15.7367928028106</v>
      </c>
      <c r="AO1657">
        <v>-10.9053497314453</v>
      </c>
      <c r="AP1657">
        <v>-1.2161900000000001</v>
      </c>
    </row>
    <row r="1658" spans="1:42" x14ac:dyDescent="0.45">
      <c r="A1658" t="s">
        <v>1870</v>
      </c>
      <c r="B1658" t="s">
        <v>74</v>
      </c>
      <c r="C1658">
        <v>103</v>
      </c>
      <c r="D1658">
        <v>391</v>
      </c>
      <c r="E1658">
        <v>352</v>
      </c>
      <c r="F1658">
        <v>68</v>
      </c>
      <c r="G1658">
        <v>46</v>
      </c>
      <c r="H1658">
        <v>13</v>
      </c>
      <c r="I1658">
        <v>2</v>
      </c>
      <c r="J1658">
        <v>7</v>
      </c>
      <c r="K1658">
        <v>40</v>
      </c>
      <c r="L1658">
        <v>39</v>
      </c>
      <c r="M1658">
        <v>34</v>
      </c>
      <c r="N1658">
        <v>0</v>
      </c>
      <c r="O1658">
        <v>149</v>
      </c>
      <c r="P1658">
        <v>4</v>
      </c>
      <c r="Q1658">
        <v>1</v>
      </c>
      <c r="R1658">
        <v>0</v>
      </c>
      <c r="S1658">
        <v>4</v>
      </c>
      <c r="T1658">
        <v>7</v>
      </c>
      <c r="U1658">
        <v>3</v>
      </c>
      <c r="V1658">
        <v>0.19318199999999999</v>
      </c>
      <c r="W1658">
        <v>8.6956500000000006E-2</v>
      </c>
      <c r="X1658">
        <v>0.38107400000000002</v>
      </c>
      <c r="Y1658">
        <v>0.228188</v>
      </c>
      <c r="Z1658">
        <v>0.27110000000000001</v>
      </c>
      <c r="AA1658">
        <v>0.30113600000000001</v>
      </c>
      <c r="AB1658">
        <v>0.257025</v>
      </c>
      <c r="AC1658">
        <v>0.57223599999999997</v>
      </c>
      <c r="AD1658">
        <v>0.107955</v>
      </c>
      <c r="AE1658">
        <v>5.1336000000000004</v>
      </c>
      <c r="AF1658">
        <v>0.309645</v>
      </c>
      <c r="AH1658">
        <v>-0.51346499999999995</v>
      </c>
      <c r="AI1658">
        <v>27.719100000000001</v>
      </c>
      <c r="AJ1658">
        <v>-19.922000000000001</v>
      </c>
      <c r="AK1658">
        <v>52.328800000000001</v>
      </c>
      <c r="AL1658">
        <v>-0.51346499999999995</v>
      </c>
      <c r="AM1658">
        <v>-3.4</v>
      </c>
      <c r="AN1658">
        <v>-23.604921877384101</v>
      </c>
      <c r="AO1658">
        <v>-1.96334517002105</v>
      </c>
      <c r="AP1658">
        <v>-1.22122</v>
      </c>
    </row>
    <row r="1659" spans="1:42" x14ac:dyDescent="0.45">
      <c r="A1659" t="s">
        <v>1871</v>
      </c>
      <c r="B1659" t="s">
        <v>58</v>
      </c>
      <c r="C1659">
        <v>117</v>
      </c>
      <c r="D1659">
        <v>484</v>
      </c>
      <c r="E1659">
        <v>455</v>
      </c>
      <c r="F1659">
        <v>104</v>
      </c>
      <c r="G1659">
        <v>74</v>
      </c>
      <c r="H1659">
        <v>18</v>
      </c>
      <c r="I1659">
        <v>1</v>
      </c>
      <c r="J1659">
        <v>11</v>
      </c>
      <c r="K1659">
        <v>47</v>
      </c>
      <c r="L1659">
        <v>52</v>
      </c>
      <c r="M1659">
        <v>24</v>
      </c>
      <c r="N1659">
        <v>1</v>
      </c>
      <c r="O1659">
        <v>135</v>
      </c>
      <c r="P1659">
        <v>3</v>
      </c>
      <c r="Q1659">
        <v>2</v>
      </c>
      <c r="R1659">
        <v>0</v>
      </c>
      <c r="S1659">
        <v>14</v>
      </c>
      <c r="T1659">
        <v>0</v>
      </c>
      <c r="U1659">
        <v>1</v>
      </c>
      <c r="V1659">
        <v>0.228571</v>
      </c>
      <c r="W1659">
        <v>4.95868E-2</v>
      </c>
      <c r="X1659">
        <v>0.27892600000000001</v>
      </c>
      <c r="Y1659">
        <v>0.17777799999999999</v>
      </c>
      <c r="Z1659">
        <v>0.27066099999999998</v>
      </c>
      <c r="AA1659">
        <v>0.345055</v>
      </c>
      <c r="AB1659">
        <v>0.26810200000000001</v>
      </c>
      <c r="AC1659">
        <v>0.61571600000000004</v>
      </c>
      <c r="AD1659">
        <v>0.116484</v>
      </c>
      <c r="AE1659">
        <v>2.1588500000000002</v>
      </c>
      <c r="AF1659">
        <v>0.299035</v>
      </c>
      <c r="AH1659">
        <v>-1.19259</v>
      </c>
      <c r="AI1659">
        <v>38.764600000000002</v>
      </c>
      <c r="AJ1659">
        <v>-20.207999999999998</v>
      </c>
      <c r="AK1659">
        <v>68.270099999999999</v>
      </c>
      <c r="AL1659">
        <v>-1.19259</v>
      </c>
      <c r="AM1659">
        <v>-0.2</v>
      </c>
      <c r="AN1659">
        <v>-19.593827843665999</v>
      </c>
      <c r="AO1659">
        <v>-9.0918285399675298</v>
      </c>
      <c r="AP1659">
        <v>-1.22122</v>
      </c>
    </row>
    <row r="1660" spans="1:42" x14ac:dyDescent="0.45">
      <c r="A1660" t="s">
        <v>1872</v>
      </c>
      <c r="C1660">
        <v>65</v>
      </c>
      <c r="D1660">
        <v>250</v>
      </c>
      <c r="E1660">
        <v>234</v>
      </c>
      <c r="F1660">
        <v>47</v>
      </c>
      <c r="G1660">
        <v>33</v>
      </c>
      <c r="H1660">
        <v>7</v>
      </c>
      <c r="I1660">
        <v>0</v>
      </c>
      <c r="J1660">
        <v>7</v>
      </c>
      <c r="K1660">
        <v>19</v>
      </c>
      <c r="L1660">
        <v>28</v>
      </c>
      <c r="M1660">
        <v>11</v>
      </c>
      <c r="N1660">
        <v>0</v>
      </c>
      <c r="O1660">
        <v>92</v>
      </c>
      <c r="P1660">
        <v>3</v>
      </c>
      <c r="Q1660">
        <v>2</v>
      </c>
      <c r="R1660">
        <v>0</v>
      </c>
      <c r="S1660">
        <v>7</v>
      </c>
      <c r="T1660">
        <v>0</v>
      </c>
      <c r="U1660">
        <v>1</v>
      </c>
      <c r="V1660">
        <v>0.20085500000000001</v>
      </c>
      <c r="W1660">
        <v>4.3999999999999997E-2</v>
      </c>
      <c r="X1660">
        <v>0.36799999999999999</v>
      </c>
      <c r="Y1660">
        <v>0.119565</v>
      </c>
      <c r="Z1660">
        <v>0.24399999999999999</v>
      </c>
      <c r="AA1660">
        <v>0.32051299999999999</v>
      </c>
      <c r="AB1660">
        <v>0.24676699999999999</v>
      </c>
      <c r="AC1660">
        <v>0.56451300000000004</v>
      </c>
      <c r="AD1660">
        <v>0.119658</v>
      </c>
      <c r="AE1660">
        <v>1.3839999999999999</v>
      </c>
      <c r="AF1660">
        <v>0.29197099999999998</v>
      </c>
      <c r="AH1660">
        <v>-0.784219</v>
      </c>
      <c r="AI1660">
        <v>15.593299999999999</v>
      </c>
      <c r="AJ1660">
        <v>-14.867699999999999</v>
      </c>
      <c r="AK1660">
        <v>49.149799999999999</v>
      </c>
      <c r="AL1660">
        <v>-0.784219</v>
      </c>
      <c r="AM1660">
        <v>-8.9</v>
      </c>
      <c r="AN1660">
        <v>-16.533143103122701</v>
      </c>
      <c r="AO1660">
        <v>-4.3071131706237704</v>
      </c>
      <c r="AP1660">
        <v>-1.22879</v>
      </c>
    </row>
    <row r="1661" spans="1:42" x14ac:dyDescent="0.45">
      <c r="A1661" t="s">
        <v>1873</v>
      </c>
      <c r="C1661">
        <v>115</v>
      </c>
      <c r="D1661">
        <v>493</v>
      </c>
      <c r="E1661">
        <v>454</v>
      </c>
      <c r="F1661">
        <v>94</v>
      </c>
      <c r="G1661">
        <v>62</v>
      </c>
      <c r="H1661">
        <v>19</v>
      </c>
      <c r="I1661">
        <v>3</v>
      </c>
      <c r="J1661">
        <v>10</v>
      </c>
      <c r="K1661">
        <v>47</v>
      </c>
      <c r="L1661">
        <v>49</v>
      </c>
      <c r="M1661">
        <v>27</v>
      </c>
      <c r="N1661">
        <v>1</v>
      </c>
      <c r="O1661">
        <v>163</v>
      </c>
      <c r="P1661">
        <v>8</v>
      </c>
      <c r="Q1661">
        <v>4</v>
      </c>
      <c r="R1661">
        <v>0</v>
      </c>
      <c r="S1661">
        <v>10</v>
      </c>
      <c r="T1661">
        <v>9</v>
      </c>
      <c r="U1661">
        <v>4</v>
      </c>
      <c r="V1661">
        <v>0.20704800000000001</v>
      </c>
      <c r="W1661">
        <v>5.4766700000000001E-2</v>
      </c>
      <c r="X1661">
        <v>0.33062900000000001</v>
      </c>
      <c r="Y1661">
        <v>0.16564400000000001</v>
      </c>
      <c r="Z1661">
        <v>0.26166299999999998</v>
      </c>
      <c r="AA1661">
        <v>0.32819399999999999</v>
      </c>
      <c r="AB1661">
        <v>0.25812600000000002</v>
      </c>
      <c r="AC1661">
        <v>0.58985699999999996</v>
      </c>
      <c r="AD1661">
        <v>0.121145</v>
      </c>
      <c r="AE1661">
        <v>5.38035</v>
      </c>
      <c r="AF1661">
        <v>0.29473700000000003</v>
      </c>
      <c r="AH1661">
        <v>-0.62800400000000001</v>
      </c>
      <c r="AI1661">
        <v>35.4009</v>
      </c>
      <c r="AJ1661">
        <v>-24.668299999999999</v>
      </c>
      <c r="AK1661">
        <v>55.776600000000002</v>
      </c>
      <c r="AL1661">
        <v>-0.62800400000000001</v>
      </c>
      <c r="AM1661">
        <v>-4.2</v>
      </c>
      <c r="AN1661">
        <v>-26.751514375209801</v>
      </c>
      <c r="AO1661">
        <v>-2.3885653018951398</v>
      </c>
      <c r="AP1661">
        <v>-1.2360599999999999</v>
      </c>
    </row>
    <row r="1662" spans="1:42" x14ac:dyDescent="0.45">
      <c r="A1662" t="s">
        <v>1874</v>
      </c>
      <c r="B1662" t="s">
        <v>139</v>
      </c>
      <c r="C1662">
        <v>80</v>
      </c>
      <c r="D1662">
        <v>342</v>
      </c>
      <c r="E1662">
        <v>308</v>
      </c>
      <c r="F1662">
        <v>68</v>
      </c>
      <c r="G1662">
        <v>51</v>
      </c>
      <c r="H1662">
        <v>12</v>
      </c>
      <c r="I1662">
        <v>1</v>
      </c>
      <c r="J1662">
        <v>4</v>
      </c>
      <c r="K1662">
        <v>29</v>
      </c>
      <c r="L1662">
        <v>36</v>
      </c>
      <c r="M1662">
        <v>23</v>
      </c>
      <c r="N1662">
        <v>1</v>
      </c>
      <c r="O1662">
        <v>63</v>
      </c>
      <c r="P1662">
        <v>7</v>
      </c>
      <c r="Q1662">
        <v>4</v>
      </c>
      <c r="R1662">
        <v>0</v>
      </c>
      <c r="S1662">
        <v>15</v>
      </c>
      <c r="T1662">
        <v>1</v>
      </c>
      <c r="U1662">
        <v>1</v>
      </c>
      <c r="V1662">
        <v>0.220779</v>
      </c>
      <c r="W1662">
        <v>6.7251500000000006E-2</v>
      </c>
      <c r="X1662">
        <v>0.18421100000000001</v>
      </c>
      <c r="Y1662">
        <v>0.36507899999999999</v>
      </c>
      <c r="Z1662">
        <v>0.28655000000000003</v>
      </c>
      <c r="AA1662">
        <v>0.30519499999999999</v>
      </c>
      <c r="AB1662">
        <v>0.26367099999999999</v>
      </c>
      <c r="AC1662">
        <v>0.59174499999999997</v>
      </c>
      <c r="AD1662">
        <v>8.4415599999999993E-2</v>
      </c>
      <c r="AE1662">
        <v>2.7702200000000001</v>
      </c>
      <c r="AF1662">
        <v>0.26122400000000001</v>
      </c>
      <c r="AH1662">
        <v>-0.83848800000000001</v>
      </c>
      <c r="AI1662">
        <v>26.132899999999999</v>
      </c>
      <c r="AJ1662">
        <v>-15.537800000000001</v>
      </c>
      <c r="AK1662">
        <v>62.802</v>
      </c>
      <c r="AL1662">
        <v>-0.83848800000000001</v>
      </c>
      <c r="AM1662">
        <v>-11.7</v>
      </c>
      <c r="AN1662">
        <v>-16.081756889820099</v>
      </c>
      <c r="AO1662">
        <v>-7.9301586151123002</v>
      </c>
      <c r="AP1662">
        <v>-1.2361</v>
      </c>
    </row>
    <row r="1663" spans="1:42" x14ac:dyDescent="0.45">
      <c r="A1663" t="s">
        <v>1875</v>
      </c>
      <c r="B1663" t="s">
        <v>30</v>
      </c>
      <c r="C1663">
        <v>104</v>
      </c>
      <c r="D1663">
        <v>431</v>
      </c>
      <c r="E1663">
        <v>382</v>
      </c>
      <c r="F1663">
        <v>74</v>
      </c>
      <c r="G1663">
        <v>45</v>
      </c>
      <c r="H1663">
        <v>15</v>
      </c>
      <c r="I1663">
        <v>0</v>
      </c>
      <c r="J1663">
        <v>14</v>
      </c>
      <c r="K1663">
        <v>46</v>
      </c>
      <c r="L1663">
        <v>49</v>
      </c>
      <c r="M1663">
        <v>40</v>
      </c>
      <c r="N1663">
        <v>1</v>
      </c>
      <c r="O1663">
        <v>161</v>
      </c>
      <c r="P1663">
        <v>6</v>
      </c>
      <c r="Q1663">
        <v>3</v>
      </c>
      <c r="R1663">
        <v>0</v>
      </c>
      <c r="S1663">
        <v>7</v>
      </c>
      <c r="T1663">
        <v>0</v>
      </c>
      <c r="U1663">
        <v>1</v>
      </c>
      <c r="V1663">
        <v>0.193717</v>
      </c>
      <c r="W1663">
        <v>9.2807399999999998E-2</v>
      </c>
      <c r="X1663">
        <v>0.37354999999999999</v>
      </c>
      <c r="Y1663">
        <v>0.248447</v>
      </c>
      <c r="Z1663">
        <v>0.278422</v>
      </c>
      <c r="AA1663">
        <v>0.34293200000000001</v>
      </c>
      <c r="AB1663">
        <v>0.27424199999999999</v>
      </c>
      <c r="AC1663">
        <v>0.62135399999999996</v>
      </c>
      <c r="AD1663">
        <v>0.14921499999999999</v>
      </c>
      <c r="AE1663">
        <v>1.7623800000000001</v>
      </c>
      <c r="AF1663">
        <v>0.28571400000000002</v>
      </c>
      <c r="AH1663">
        <v>-1.11554</v>
      </c>
      <c r="AI1663">
        <v>36.717700000000001</v>
      </c>
      <c r="AJ1663">
        <v>-15.7971</v>
      </c>
      <c r="AK1663">
        <v>74.198999999999998</v>
      </c>
      <c r="AL1663">
        <v>-1.11554</v>
      </c>
      <c r="AM1663">
        <v>-4.3</v>
      </c>
      <c r="AN1663">
        <v>-14.8918310403823</v>
      </c>
      <c r="AO1663">
        <v>-12.218136787414499</v>
      </c>
      <c r="AP1663">
        <v>-1.2390600000000001</v>
      </c>
    </row>
    <row r="1664" spans="1:42" x14ac:dyDescent="0.45">
      <c r="A1664" t="s">
        <v>1876</v>
      </c>
      <c r="C1664">
        <v>98</v>
      </c>
      <c r="D1664">
        <v>413</v>
      </c>
      <c r="E1664">
        <v>368</v>
      </c>
      <c r="F1664">
        <v>85</v>
      </c>
      <c r="G1664">
        <v>58</v>
      </c>
      <c r="H1664">
        <v>16</v>
      </c>
      <c r="I1664">
        <v>5</v>
      </c>
      <c r="J1664">
        <v>6</v>
      </c>
      <c r="K1664">
        <v>40</v>
      </c>
      <c r="L1664">
        <v>40</v>
      </c>
      <c r="M1664">
        <v>39</v>
      </c>
      <c r="N1664">
        <v>0</v>
      </c>
      <c r="O1664">
        <v>123</v>
      </c>
      <c r="P1664">
        <v>1</v>
      </c>
      <c r="Q1664">
        <v>3</v>
      </c>
      <c r="R1664">
        <v>2</v>
      </c>
      <c r="S1664">
        <v>8</v>
      </c>
      <c r="T1664">
        <v>3</v>
      </c>
      <c r="U1664">
        <v>2</v>
      </c>
      <c r="V1664">
        <v>0.23097799999999999</v>
      </c>
      <c r="W1664">
        <v>9.4431000000000001E-2</v>
      </c>
      <c r="X1664">
        <v>0.297821</v>
      </c>
      <c r="Y1664">
        <v>0.31707299999999999</v>
      </c>
      <c r="Z1664">
        <v>0.30413600000000002</v>
      </c>
      <c r="AA1664">
        <v>0.35054299999999999</v>
      </c>
      <c r="AB1664">
        <v>0.28910599999999997</v>
      </c>
      <c r="AC1664">
        <v>0.65468000000000004</v>
      </c>
      <c r="AD1664">
        <v>0.119565</v>
      </c>
      <c r="AE1664">
        <v>4.8160600000000002</v>
      </c>
      <c r="AF1664">
        <v>0.32644600000000001</v>
      </c>
      <c r="AH1664">
        <v>-0.99925799999999998</v>
      </c>
      <c r="AI1664">
        <v>40.282400000000003</v>
      </c>
      <c r="AJ1664">
        <v>-10.039199999999999</v>
      </c>
      <c r="AK1664">
        <v>63.995399999999997</v>
      </c>
      <c r="AL1664">
        <v>-0.99925799999999998</v>
      </c>
      <c r="AM1664">
        <v>-2.6</v>
      </c>
      <c r="AN1664">
        <v>-19.420803248882201</v>
      </c>
      <c r="AO1664">
        <v>-7.1524691581726003</v>
      </c>
      <c r="AP1664">
        <v>-1.2466900000000001</v>
      </c>
    </row>
    <row r="1665" spans="1:42" x14ac:dyDescent="0.45">
      <c r="A1665" t="s">
        <v>1877</v>
      </c>
      <c r="C1665">
        <v>96</v>
      </c>
      <c r="D1665">
        <v>361</v>
      </c>
      <c r="E1665">
        <v>330</v>
      </c>
      <c r="F1665">
        <v>71</v>
      </c>
      <c r="G1665">
        <v>49</v>
      </c>
      <c r="H1665">
        <v>16</v>
      </c>
      <c r="I1665">
        <v>1</v>
      </c>
      <c r="J1665">
        <v>5</v>
      </c>
      <c r="K1665">
        <v>34</v>
      </c>
      <c r="L1665">
        <v>32</v>
      </c>
      <c r="M1665">
        <v>27</v>
      </c>
      <c r="N1665">
        <v>0</v>
      </c>
      <c r="O1665">
        <v>88</v>
      </c>
      <c r="P1665">
        <v>2</v>
      </c>
      <c r="Q1665">
        <v>2</v>
      </c>
      <c r="R1665">
        <v>0</v>
      </c>
      <c r="S1665">
        <v>7</v>
      </c>
      <c r="T1665">
        <v>2</v>
      </c>
      <c r="U1665">
        <v>1</v>
      </c>
      <c r="V1665">
        <v>0.21515200000000001</v>
      </c>
      <c r="W1665">
        <v>7.4792200000000003E-2</v>
      </c>
      <c r="X1665">
        <v>0.24376700000000001</v>
      </c>
      <c r="Y1665">
        <v>0.30681799999999998</v>
      </c>
      <c r="Z1665">
        <v>0.27700799999999998</v>
      </c>
      <c r="AA1665">
        <v>0.31515199999999999</v>
      </c>
      <c r="AB1665">
        <v>0.26308900000000002</v>
      </c>
      <c r="AC1665">
        <v>0.59216000000000002</v>
      </c>
      <c r="AD1665">
        <v>0.1</v>
      </c>
      <c r="AE1665">
        <v>3.4215800000000001</v>
      </c>
      <c r="AF1665">
        <v>0.27615099999999998</v>
      </c>
      <c r="AH1665">
        <v>-0.62307800000000002</v>
      </c>
      <c r="AI1665">
        <v>27.410499999999999</v>
      </c>
      <c r="AJ1665">
        <v>-16.575299999999999</v>
      </c>
      <c r="AK1665">
        <v>61.480499999999999</v>
      </c>
      <c r="AL1665">
        <v>-0.62307800000000002</v>
      </c>
      <c r="AM1665">
        <v>-3.5</v>
      </c>
      <c r="AN1665">
        <v>-17.284817039966502</v>
      </c>
      <c r="AO1665">
        <v>-7.4792768955230704</v>
      </c>
      <c r="AP1665">
        <v>-1.2467600000000001</v>
      </c>
    </row>
    <row r="1666" spans="1:42" x14ac:dyDescent="0.45">
      <c r="A1666" t="s">
        <v>1878</v>
      </c>
      <c r="C1666">
        <v>110</v>
      </c>
      <c r="D1666">
        <v>441</v>
      </c>
      <c r="E1666">
        <v>412</v>
      </c>
      <c r="F1666">
        <v>91</v>
      </c>
      <c r="G1666">
        <v>57</v>
      </c>
      <c r="H1666">
        <v>18</v>
      </c>
      <c r="I1666">
        <v>3</v>
      </c>
      <c r="J1666">
        <v>13</v>
      </c>
      <c r="K1666">
        <v>42</v>
      </c>
      <c r="L1666">
        <v>53</v>
      </c>
      <c r="M1666">
        <v>24</v>
      </c>
      <c r="N1666">
        <v>1</v>
      </c>
      <c r="O1666">
        <v>144</v>
      </c>
      <c r="P1666">
        <v>3</v>
      </c>
      <c r="Q1666">
        <v>2</v>
      </c>
      <c r="R1666">
        <v>0</v>
      </c>
      <c r="S1666">
        <v>8</v>
      </c>
      <c r="T1666">
        <v>7</v>
      </c>
      <c r="U1666">
        <v>3</v>
      </c>
      <c r="V1666">
        <v>0.22087399999999999</v>
      </c>
      <c r="W1666">
        <v>5.4421799999999999E-2</v>
      </c>
      <c r="X1666">
        <v>0.32653100000000002</v>
      </c>
      <c r="Y1666">
        <v>0.16666700000000001</v>
      </c>
      <c r="Z1666">
        <v>0.26757399999999998</v>
      </c>
      <c r="AA1666">
        <v>0.37378600000000001</v>
      </c>
      <c r="AB1666">
        <v>0.276445</v>
      </c>
      <c r="AC1666">
        <v>0.64136000000000004</v>
      </c>
      <c r="AD1666">
        <v>0.15291299999999999</v>
      </c>
      <c r="AE1666">
        <v>4.9457899999999997</v>
      </c>
      <c r="AF1666">
        <v>0.30350199999999999</v>
      </c>
      <c r="AH1666">
        <v>-0.50575899999999996</v>
      </c>
      <c r="AI1666">
        <v>38.3765</v>
      </c>
      <c r="AJ1666">
        <v>-15.3568</v>
      </c>
      <c r="AK1666">
        <v>65.347999999999999</v>
      </c>
      <c r="AL1666">
        <v>-0.50575899999999996</v>
      </c>
      <c r="AM1666">
        <v>0</v>
      </c>
      <c r="AN1666">
        <v>-19.437295079231198</v>
      </c>
      <c r="AO1666">
        <v>-8.1018514633178693</v>
      </c>
      <c r="AP1666">
        <v>-1.2478800000000001</v>
      </c>
    </row>
    <row r="1667" spans="1:42" x14ac:dyDescent="0.45">
      <c r="A1667" t="s">
        <v>1879</v>
      </c>
      <c r="C1667">
        <v>98</v>
      </c>
      <c r="D1667">
        <v>403</v>
      </c>
      <c r="E1667">
        <v>360</v>
      </c>
      <c r="F1667">
        <v>71</v>
      </c>
      <c r="G1667">
        <v>47</v>
      </c>
      <c r="H1667">
        <v>17</v>
      </c>
      <c r="I1667">
        <v>1</v>
      </c>
      <c r="J1667">
        <v>6</v>
      </c>
      <c r="K1667">
        <v>38</v>
      </c>
      <c r="L1667">
        <v>34</v>
      </c>
      <c r="M1667">
        <v>37</v>
      </c>
      <c r="N1667">
        <v>0</v>
      </c>
      <c r="O1667">
        <v>113</v>
      </c>
      <c r="P1667">
        <v>3</v>
      </c>
      <c r="Q1667">
        <v>3</v>
      </c>
      <c r="R1667">
        <v>0</v>
      </c>
      <c r="S1667">
        <v>7</v>
      </c>
      <c r="T1667">
        <v>6</v>
      </c>
      <c r="U1667">
        <v>3</v>
      </c>
      <c r="V1667">
        <v>0.19722200000000001</v>
      </c>
      <c r="W1667">
        <v>9.1811400000000001E-2</v>
      </c>
      <c r="X1667">
        <v>0.28039700000000001</v>
      </c>
      <c r="Y1667">
        <v>0.327434</v>
      </c>
      <c r="Z1667">
        <v>0.27543400000000001</v>
      </c>
      <c r="AA1667">
        <v>0.3</v>
      </c>
      <c r="AB1667">
        <v>0.25841900000000001</v>
      </c>
      <c r="AC1667">
        <v>0.575434</v>
      </c>
      <c r="AD1667">
        <v>0.10277799999999999</v>
      </c>
      <c r="AE1667">
        <v>4.17964</v>
      </c>
      <c r="AF1667">
        <v>0.26639299999999999</v>
      </c>
      <c r="AH1667">
        <v>-0.73658000000000001</v>
      </c>
      <c r="AI1667">
        <v>29.0366</v>
      </c>
      <c r="AJ1667">
        <v>-20.066600000000001</v>
      </c>
      <c r="AK1667">
        <v>57.987699999999997</v>
      </c>
      <c r="AL1667">
        <v>-0.73658000000000001</v>
      </c>
      <c r="AM1667">
        <v>-0.1</v>
      </c>
      <c r="AN1667">
        <v>-21.711488723754801</v>
      </c>
      <c r="AO1667">
        <v>-4.5422397628426499</v>
      </c>
      <c r="AP1667">
        <v>-1.2487999999999999</v>
      </c>
    </row>
    <row r="1668" spans="1:42" x14ac:dyDescent="0.45">
      <c r="A1668" t="s">
        <v>1880</v>
      </c>
      <c r="B1668" t="s">
        <v>40</v>
      </c>
      <c r="C1668">
        <v>84</v>
      </c>
      <c r="D1668">
        <v>343</v>
      </c>
      <c r="E1668">
        <v>311</v>
      </c>
      <c r="F1668">
        <v>60</v>
      </c>
      <c r="G1668">
        <v>46</v>
      </c>
      <c r="H1668">
        <v>9</v>
      </c>
      <c r="I1668">
        <v>1</v>
      </c>
      <c r="J1668">
        <v>4</v>
      </c>
      <c r="K1668">
        <v>38</v>
      </c>
      <c r="L1668">
        <v>27</v>
      </c>
      <c r="M1668">
        <v>25</v>
      </c>
      <c r="N1668">
        <v>0</v>
      </c>
      <c r="O1668">
        <v>115</v>
      </c>
      <c r="P1668">
        <v>4</v>
      </c>
      <c r="Q1668">
        <v>1</v>
      </c>
      <c r="R1668">
        <v>2</v>
      </c>
      <c r="S1668">
        <v>2</v>
      </c>
      <c r="T1668">
        <v>16</v>
      </c>
      <c r="U1668">
        <v>4</v>
      </c>
      <c r="V1668">
        <v>0.19292599999999999</v>
      </c>
      <c r="W1668">
        <v>7.2886300000000001E-2</v>
      </c>
      <c r="X1668">
        <v>0.33527699999999999</v>
      </c>
      <c r="Y1668">
        <v>0.217391</v>
      </c>
      <c r="Z1668">
        <v>0.26099699999999998</v>
      </c>
      <c r="AA1668">
        <v>0.26688099999999998</v>
      </c>
      <c r="AB1668">
        <v>0.23952300000000001</v>
      </c>
      <c r="AC1668">
        <v>0.52787799999999996</v>
      </c>
      <c r="AD1668">
        <v>7.3955000000000007E-2</v>
      </c>
      <c r="AE1668">
        <v>6.3343400000000001</v>
      </c>
      <c r="AF1668">
        <v>0.290155</v>
      </c>
      <c r="AH1668">
        <v>0.93380399999999997</v>
      </c>
      <c r="AI1668">
        <v>19.3306</v>
      </c>
      <c r="AJ1668">
        <v>-22.4619</v>
      </c>
      <c r="AK1668">
        <v>46.064900000000002</v>
      </c>
      <c r="AL1668">
        <v>0.93380399999999997</v>
      </c>
      <c r="AM1668">
        <v>-4.3</v>
      </c>
      <c r="AN1668">
        <v>-21.2327517867088</v>
      </c>
      <c r="AO1668">
        <v>-3.03971207141876</v>
      </c>
      <c r="AP1668">
        <v>-1.2586999999999999</v>
      </c>
    </row>
    <row r="1669" spans="1:42" x14ac:dyDescent="0.45">
      <c r="A1669" t="s">
        <v>1881</v>
      </c>
      <c r="B1669" t="s">
        <v>113</v>
      </c>
      <c r="C1669">
        <v>96</v>
      </c>
      <c r="D1669">
        <v>349</v>
      </c>
      <c r="E1669">
        <v>325</v>
      </c>
      <c r="F1669">
        <v>63</v>
      </c>
      <c r="G1669">
        <v>52</v>
      </c>
      <c r="H1669">
        <v>6</v>
      </c>
      <c r="I1669">
        <v>1</v>
      </c>
      <c r="J1669">
        <v>4</v>
      </c>
      <c r="K1669">
        <v>34</v>
      </c>
      <c r="L1669">
        <v>27</v>
      </c>
      <c r="M1669">
        <v>17</v>
      </c>
      <c r="N1669">
        <v>0</v>
      </c>
      <c r="O1669">
        <v>119</v>
      </c>
      <c r="P1669">
        <v>4</v>
      </c>
      <c r="Q1669">
        <v>1</v>
      </c>
      <c r="R1669">
        <v>2</v>
      </c>
      <c r="S1669">
        <v>12</v>
      </c>
      <c r="T1669">
        <v>4</v>
      </c>
      <c r="U1669">
        <v>6</v>
      </c>
      <c r="V1669">
        <v>0.19384599999999999</v>
      </c>
      <c r="W1669">
        <v>4.87106E-2</v>
      </c>
      <c r="X1669">
        <v>0.340974</v>
      </c>
      <c r="Y1669">
        <v>0.14285700000000001</v>
      </c>
      <c r="Z1669">
        <v>0.24207500000000001</v>
      </c>
      <c r="AA1669">
        <v>0.25538499999999997</v>
      </c>
      <c r="AB1669">
        <v>0.22384499999999999</v>
      </c>
      <c r="AC1669">
        <v>0.49746000000000001</v>
      </c>
      <c r="AD1669">
        <v>6.1538500000000003E-2</v>
      </c>
      <c r="AE1669">
        <v>3.9930599999999998</v>
      </c>
      <c r="AF1669">
        <v>0.29064000000000001</v>
      </c>
      <c r="AH1669">
        <v>-2.29494</v>
      </c>
      <c r="AI1669">
        <v>15.1244</v>
      </c>
      <c r="AJ1669">
        <v>-27.3992</v>
      </c>
      <c r="AK1669">
        <v>40.775199999999998</v>
      </c>
      <c r="AL1669">
        <v>-2.29494</v>
      </c>
      <c r="AM1669">
        <v>1.3</v>
      </c>
      <c r="AN1669">
        <v>-27.061263561248701</v>
      </c>
      <c r="AO1669">
        <v>2.5823339223861601</v>
      </c>
      <c r="AP1669">
        <v>-1.2589699999999999</v>
      </c>
    </row>
    <row r="1670" spans="1:42" x14ac:dyDescent="0.45">
      <c r="A1670" t="s">
        <v>1882</v>
      </c>
      <c r="B1670" t="s">
        <v>30</v>
      </c>
      <c r="C1670">
        <v>82</v>
      </c>
      <c r="D1670">
        <v>324</v>
      </c>
      <c r="E1670">
        <v>298</v>
      </c>
      <c r="F1670">
        <v>57</v>
      </c>
      <c r="G1670">
        <v>38</v>
      </c>
      <c r="H1670">
        <v>12</v>
      </c>
      <c r="I1670">
        <v>1</v>
      </c>
      <c r="J1670">
        <v>6</v>
      </c>
      <c r="K1670">
        <v>32</v>
      </c>
      <c r="L1670">
        <v>32</v>
      </c>
      <c r="M1670">
        <v>18</v>
      </c>
      <c r="N1670">
        <v>0</v>
      </c>
      <c r="O1670">
        <v>122</v>
      </c>
      <c r="P1670">
        <v>4</v>
      </c>
      <c r="Q1670">
        <v>1</v>
      </c>
      <c r="R1670">
        <v>3</v>
      </c>
      <c r="S1670">
        <v>8</v>
      </c>
      <c r="T1670">
        <v>8</v>
      </c>
      <c r="U1670">
        <v>3</v>
      </c>
      <c r="V1670">
        <v>0.191275</v>
      </c>
      <c r="W1670">
        <v>5.5555599999999997E-2</v>
      </c>
      <c r="X1670">
        <v>0.37654300000000002</v>
      </c>
      <c r="Y1670">
        <v>0.14754100000000001</v>
      </c>
      <c r="Z1670">
        <v>0.24610599999999999</v>
      </c>
      <c r="AA1670">
        <v>0.29865799999999998</v>
      </c>
      <c r="AB1670">
        <v>0.24138699999999999</v>
      </c>
      <c r="AC1670">
        <v>0.54476400000000003</v>
      </c>
      <c r="AD1670">
        <v>0.10738300000000001</v>
      </c>
      <c r="AE1670">
        <v>5.5673399999999997</v>
      </c>
      <c r="AF1670">
        <v>0.29824600000000001</v>
      </c>
      <c r="AH1670">
        <v>-0.12854199999999999</v>
      </c>
      <c r="AI1670">
        <v>18.761399999999998</v>
      </c>
      <c r="AJ1670">
        <v>-20.716100000000001</v>
      </c>
      <c r="AK1670">
        <v>52.173400000000001</v>
      </c>
      <c r="AL1670">
        <v>-0.12854199999999999</v>
      </c>
      <c r="AM1670">
        <v>-1</v>
      </c>
      <c r="AN1670">
        <v>-19.325522959232298</v>
      </c>
      <c r="AO1670">
        <v>-4.57142853736877</v>
      </c>
      <c r="AP1670">
        <v>-1.2821800000000001</v>
      </c>
    </row>
    <row r="1671" spans="1:42" x14ac:dyDescent="0.45">
      <c r="A1671" t="s">
        <v>1883</v>
      </c>
      <c r="B1671" t="s">
        <v>215</v>
      </c>
      <c r="C1671">
        <v>113</v>
      </c>
      <c r="D1671">
        <v>467</v>
      </c>
      <c r="E1671">
        <v>432</v>
      </c>
      <c r="F1671">
        <v>102</v>
      </c>
      <c r="G1671">
        <v>69</v>
      </c>
      <c r="H1671">
        <v>21</v>
      </c>
      <c r="I1671">
        <v>3</v>
      </c>
      <c r="J1671">
        <v>9</v>
      </c>
      <c r="K1671">
        <v>48</v>
      </c>
      <c r="L1671">
        <v>49</v>
      </c>
      <c r="M1671">
        <v>27</v>
      </c>
      <c r="N1671">
        <v>1</v>
      </c>
      <c r="O1671">
        <v>116</v>
      </c>
      <c r="P1671">
        <v>2</v>
      </c>
      <c r="Q1671">
        <v>4</v>
      </c>
      <c r="R1671">
        <v>2</v>
      </c>
      <c r="S1671">
        <v>8</v>
      </c>
      <c r="T1671">
        <v>4</v>
      </c>
      <c r="U1671">
        <v>3</v>
      </c>
      <c r="V1671">
        <v>0.23611099999999999</v>
      </c>
      <c r="W1671">
        <v>5.7815800000000001E-2</v>
      </c>
      <c r="X1671">
        <v>0.248394</v>
      </c>
      <c r="Y1671">
        <v>0.23275899999999999</v>
      </c>
      <c r="Z1671">
        <v>0.28172000000000003</v>
      </c>
      <c r="AA1671">
        <v>0.36111100000000002</v>
      </c>
      <c r="AB1671">
        <v>0.27866999999999997</v>
      </c>
      <c r="AC1671">
        <v>0.64283199999999996</v>
      </c>
      <c r="AD1671">
        <v>0.125</v>
      </c>
      <c r="AE1671">
        <v>4.1651600000000002</v>
      </c>
      <c r="AF1671">
        <v>0.299035</v>
      </c>
      <c r="AH1671">
        <v>-1.21363</v>
      </c>
      <c r="AI1671">
        <v>41.502000000000002</v>
      </c>
      <c r="AJ1671">
        <v>-15.3992</v>
      </c>
      <c r="AK1671">
        <v>72.28</v>
      </c>
      <c r="AL1671">
        <v>-1.21363</v>
      </c>
      <c r="AM1671">
        <v>0</v>
      </c>
      <c r="AN1671">
        <v>-16.7247328758239</v>
      </c>
      <c r="AO1671">
        <v>-12.011317253112701</v>
      </c>
      <c r="AP1671">
        <v>-1.28383</v>
      </c>
    </row>
    <row r="1672" spans="1:42" x14ac:dyDescent="0.45">
      <c r="A1672" t="s">
        <v>1884</v>
      </c>
      <c r="B1672" t="s">
        <v>67</v>
      </c>
      <c r="C1672">
        <v>119</v>
      </c>
      <c r="D1672">
        <v>482</v>
      </c>
      <c r="E1672">
        <v>435</v>
      </c>
      <c r="F1672">
        <v>93</v>
      </c>
      <c r="G1672">
        <v>63</v>
      </c>
      <c r="H1672">
        <v>20</v>
      </c>
      <c r="I1672">
        <v>4</v>
      </c>
      <c r="J1672">
        <v>6</v>
      </c>
      <c r="K1672">
        <v>44</v>
      </c>
      <c r="L1672">
        <v>46</v>
      </c>
      <c r="M1672">
        <v>32</v>
      </c>
      <c r="N1672">
        <v>0</v>
      </c>
      <c r="O1672">
        <v>143</v>
      </c>
      <c r="P1672">
        <v>8</v>
      </c>
      <c r="Q1672">
        <v>5</v>
      </c>
      <c r="R1672">
        <v>2</v>
      </c>
      <c r="S1672">
        <v>7</v>
      </c>
      <c r="T1672">
        <v>6</v>
      </c>
      <c r="U1672">
        <v>8</v>
      </c>
      <c r="V1672">
        <v>0.21379300000000001</v>
      </c>
      <c r="W1672">
        <v>6.6390000000000005E-2</v>
      </c>
      <c r="X1672">
        <v>0.29668099999999997</v>
      </c>
      <c r="Y1672">
        <v>0.223776</v>
      </c>
      <c r="Z1672">
        <v>0.27708300000000002</v>
      </c>
      <c r="AA1672">
        <v>0.31953999999999999</v>
      </c>
      <c r="AB1672">
        <v>0.26427499999999998</v>
      </c>
      <c r="AC1672">
        <v>0.59662400000000004</v>
      </c>
      <c r="AD1672">
        <v>0.10574699999999999</v>
      </c>
      <c r="AE1672">
        <v>4.6346800000000004</v>
      </c>
      <c r="AF1672">
        <v>0.29896899999999998</v>
      </c>
      <c r="AH1672">
        <v>-2.9702500000000001</v>
      </c>
      <c r="AI1672">
        <v>37.072600000000001</v>
      </c>
      <c r="AJ1672">
        <v>-21.656300000000002</v>
      </c>
      <c r="AK1672">
        <v>65.514700000000005</v>
      </c>
      <c r="AL1672">
        <v>-2.9702500000000001</v>
      </c>
      <c r="AM1672">
        <v>-8.1999999999999993</v>
      </c>
      <c r="AN1672">
        <v>-22.8867940902709</v>
      </c>
      <c r="AO1672">
        <v>-6.4289827346801696</v>
      </c>
      <c r="AP1672">
        <v>-1.2908299999999999</v>
      </c>
    </row>
    <row r="1673" spans="1:42" x14ac:dyDescent="0.45">
      <c r="A1673" t="s">
        <v>1885</v>
      </c>
      <c r="C1673">
        <v>101</v>
      </c>
      <c r="D1673">
        <v>354</v>
      </c>
      <c r="E1673">
        <v>335</v>
      </c>
      <c r="F1673">
        <v>70</v>
      </c>
      <c r="G1673">
        <v>46</v>
      </c>
      <c r="H1673">
        <v>14</v>
      </c>
      <c r="I1673">
        <v>0</v>
      </c>
      <c r="J1673">
        <v>10</v>
      </c>
      <c r="K1673">
        <v>28</v>
      </c>
      <c r="L1673">
        <v>37</v>
      </c>
      <c r="M1673">
        <v>17</v>
      </c>
      <c r="N1673">
        <v>1</v>
      </c>
      <c r="O1673">
        <v>115</v>
      </c>
      <c r="P1673">
        <v>1</v>
      </c>
      <c r="Q1673">
        <v>1</v>
      </c>
      <c r="R1673">
        <v>0</v>
      </c>
      <c r="S1673">
        <v>9</v>
      </c>
      <c r="T1673">
        <v>0</v>
      </c>
      <c r="U1673">
        <v>1</v>
      </c>
      <c r="V1673">
        <v>0.208955</v>
      </c>
      <c r="W1673">
        <v>4.8022599999999999E-2</v>
      </c>
      <c r="X1673">
        <v>0.32485900000000001</v>
      </c>
      <c r="Y1673">
        <v>0.14782600000000001</v>
      </c>
      <c r="Z1673">
        <v>0.248588</v>
      </c>
      <c r="AA1673">
        <v>0.34029900000000002</v>
      </c>
      <c r="AB1673">
        <v>0.25470500000000001</v>
      </c>
      <c r="AC1673">
        <v>0.58888600000000002</v>
      </c>
      <c r="AD1673">
        <v>0.13134299999999999</v>
      </c>
      <c r="AE1673">
        <v>1.286</v>
      </c>
      <c r="AF1673">
        <v>0.28436</v>
      </c>
      <c r="AH1673">
        <v>-0.907501</v>
      </c>
      <c r="AI1673">
        <v>24.413900000000002</v>
      </c>
      <c r="AJ1673">
        <v>-18.718900000000001</v>
      </c>
      <c r="AK1673">
        <v>55.497399999999999</v>
      </c>
      <c r="AL1673">
        <v>-0.907501</v>
      </c>
      <c r="AM1673">
        <v>1.9</v>
      </c>
      <c r="AN1673">
        <v>-20.424239695072099</v>
      </c>
      <c r="AO1673">
        <v>-4.6035271883010802</v>
      </c>
      <c r="AP1673">
        <v>-1.2930200000000001</v>
      </c>
    </row>
    <row r="1674" spans="1:42" x14ac:dyDescent="0.45">
      <c r="A1674" t="s">
        <v>1886</v>
      </c>
      <c r="C1674">
        <v>68</v>
      </c>
      <c r="D1674">
        <v>280</v>
      </c>
      <c r="E1674">
        <v>252</v>
      </c>
      <c r="F1674">
        <v>51</v>
      </c>
      <c r="G1674">
        <v>34</v>
      </c>
      <c r="H1674">
        <v>11</v>
      </c>
      <c r="I1674">
        <v>1</v>
      </c>
      <c r="J1674">
        <v>5</v>
      </c>
      <c r="K1674">
        <v>30</v>
      </c>
      <c r="L1674">
        <v>29</v>
      </c>
      <c r="M1674">
        <v>19</v>
      </c>
      <c r="N1674">
        <v>0</v>
      </c>
      <c r="O1674">
        <v>99</v>
      </c>
      <c r="P1674">
        <v>5</v>
      </c>
      <c r="Q1674">
        <v>1</v>
      </c>
      <c r="R1674">
        <v>3</v>
      </c>
      <c r="S1674">
        <v>5</v>
      </c>
      <c r="T1674">
        <v>3</v>
      </c>
      <c r="U1674">
        <v>3</v>
      </c>
      <c r="V1674">
        <v>0.20238100000000001</v>
      </c>
      <c r="W1674">
        <v>6.7857100000000004E-2</v>
      </c>
      <c r="X1674">
        <v>0.35357100000000002</v>
      </c>
      <c r="Y1674">
        <v>0.19191900000000001</v>
      </c>
      <c r="Z1674">
        <v>0.270758</v>
      </c>
      <c r="AA1674">
        <v>0.31349199999999999</v>
      </c>
      <c r="AB1674">
        <v>0.26039400000000001</v>
      </c>
      <c r="AC1674">
        <v>0.58425000000000005</v>
      </c>
      <c r="AD1674">
        <v>0.111111</v>
      </c>
      <c r="AE1674">
        <v>4.3545999999999996</v>
      </c>
      <c r="AF1674">
        <v>0.30872500000000003</v>
      </c>
      <c r="AH1674">
        <v>-1.11313</v>
      </c>
      <c r="AI1674">
        <v>20.633500000000002</v>
      </c>
      <c r="AJ1674">
        <v>-13.482900000000001</v>
      </c>
      <c r="AK1674">
        <v>57.3489</v>
      </c>
      <c r="AL1674">
        <v>-1.11313</v>
      </c>
      <c r="AM1674">
        <v>0</v>
      </c>
      <c r="AN1674">
        <v>-15.4225165843963</v>
      </c>
      <c r="AO1674">
        <v>-7.2016463279724103</v>
      </c>
      <c r="AP1674">
        <v>-1.3077099999999999</v>
      </c>
    </row>
    <row r="1675" spans="1:42" x14ac:dyDescent="0.45">
      <c r="A1675" t="s">
        <v>1887</v>
      </c>
      <c r="C1675">
        <v>65</v>
      </c>
      <c r="D1675">
        <v>268</v>
      </c>
      <c r="E1675">
        <v>240</v>
      </c>
      <c r="F1675">
        <v>46</v>
      </c>
      <c r="G1675">
        <v>31</v>
      </c>
      <c r="H1675">
        <v>9</v>
      </c>
      <c r="I1675">
        <v>0</v>
      </c>
      <c r="J1675">
        <v>6</v>
      </c>
      <c r="K1675">
        <v>22</v>
      </c>
      <c r="L1675">
        <v>30</v>
      </c>
      <c r="M1675">
        <v>22</v>
      </c>
      <c r="N1675">
        <v>0</v>
      </c>
      <c r="O1675">
        <v>105</v>
      </c>
      <c r="P1675">
        <v>4</v>
      </c>
      <c r="Q1675">
        <v>2</v>
      </c>
      <c r="R1675">
        <v>0</v>
      </c>
      <c r="S1675">
        <v>4</v>
      </c>
      <c r="T1675">
        <v>1</v>
      </c>
      <c r="U1675">
        <v>2</v>
      </c>
      <c r="V1675">
        <v>0.191667</v>
      </c>
      <c r="W1675">
        <v>8.2089599999999999E-2</v>
      </c>
      <c r="X1675">
        <v>0.391791</v>
      </c>
      <c r="Y1675">
        <v>0.20952399999999999</v>
      </c>
      <c r="Z1675">
        <v>0.26865699999999998</v>
      </c>
      <c r="AA1675">
        <v>0.30416700000000002</v>
      </c>
      <c r="AB1675">
        <v>0.25668299999999999</v>
      </c>
      <c r="AC1675">
        <v>0.57282299999999997</v>
      </c>
      <c r="AD1675">
        <v>0.1125</v>
      </c>
      <c r="AE1675">
        <v>1.8375999999999999</v>
      </c>
      <c r="AF1675">
        <v>0.305344</v>
      </c>
      <c r="AH1675">
        <v>-1.08335</v>
      </c>
      <c r="AI1675">
        <v>18.923100000000002</v>
      </c>
      <c r="AJ1675">
        <v>-13.7311</v>
      </c>
      <c r="AK1675">
        <v>56.981999999999999</v>
      </c>
      <c r="AL1675">
        <v>-1.08335</v>
      </c>
      <c r="AM1675">
        <v>0</v>
      </c>
      <c r="AN1675">
        <v>-15.3658283948898</v>
      </c>
      <c r="AO1675">
        <v>-6.8930039405822701</v>
      </c>
      <c r="AP1675">
        <v>-1.3090900000000001</v>
      </c>
    </row>
    <row r="1676" spans="1:42" x14ac:dyDescent="0.45">
      <c r="A1676" t="s">
        <v>1888</v>
      </c>
      <c r="B1676" t="s">
        <v>184</v>
      </c>
      <c r="C1676">
        <v>105</v>
      </c>
      <c r="D1676">
        <v>481</v>
      </c>
      <c r="E1676">
        <v>443</v>
      </c>
      <c r="F1676">
        <v>103</v>
      </c>
      <c r="G1676">
        <v>73</v>
      </c>
      <c r="H1676">
        <v>20</v>
      </c>
      <c r="I1676">
        <v>3</v>
      </c>
      <c r="J1676">
        <v>7</v>
      </c>
      <c r="K1676">
        <v>51</v>
      </c>
      <c r="L1676">
        <v>49</v>
      </c>
      <c r="M1676">
        <v>31</v>
      </c>
      <c r="N1676">
        <v>0</v>
      </c>
      <c r="O1676">
        <v>151</v>
      </c>
      <c r="P1676">
        <v>6</v>
      </c>
      <c r="Q1676">
        <v>1</v>
      </c>
      <c r="R1676">
        <v>0</v>
      </c>
      <c r="S1676">
        <v>14</v>
      </c>
      <c r="T1676">
        <v>9</v>
      </c>
      <c r="U1676">
        <v>3</v>
      </c>
      <c r="V1676">
        <v>0.23250599999999999</v>
      </c>
      <c r="W1676">
        <v>6.4449099999999995E-2</v>
      </c>
      <c r="X1676">
        <v>0.31392900000000001</v>
      </c>
      <c r="Y1676">
        <v>0.20529800000000001</v>
      </c>
      <c r="Z1676">
        <v>0.29105999999999999</v>
      </c>
      <c r="AA1676">
        <v>0.33860000000000001</v>
      </c>
      <c r="AB1676">
        <v>0.27851300000000001</v>
      </c>
      <c r="AC1676">
        <v>0.62966100000000003</v>
      </c>
      <c r="AD1676">
        <v>0.10609499999999999</v>
      </c>
      <c r="AE1676">
        <v>5.4914199999999997</v>
      </c>
      <c r="AF1676">
        <v>0.33566400000000002</v>
      </c>
      <c r="AH1676">
        <v>-0.31379800000000002</v>
      </c>
      <c r="AI1676">
        <v>42.683300000000003</v>
      </c>
      <c r="AJ1676">
        <v>-15.9237</v>
      </c>
      <c r="AK1676">
        <v>56.894199999999998</v>
      </c>
      <c r="AL1676">
        <v>-0.31379800000000002</v>
      </c>
      <c r="AM1676">
        <v>-5.3</v>
      </c>
      <c r="AN1676">
        <v>-25.9999663829803</v>
      </c>
      <c r="AO1676">
        <v>-3.5326575040817199</v>
      </c>
      <c r="AP1676">
        <v>-1.31077</v>
      </c>
    </row>
    <row r="1677" spans="1:42" x14ac:dyDescent="0.45">
      <c r="A1677" t="s">
        <v>1889</v>
      </c>
      <c r="B1677" t="s">
        <v>153</v>
      </c>
      <c r="C1677">
        <v>85</v>
      </c>
      <c r="D1677">
        <v>340</v>
      </c>
      <c r="E1677">
        <v>314</v>
      </c>
      <c r="F1677">
        <v>72</v>
      </c>
      <c r="G1677">
        <v>53</v>
      </c>
      <c r="H1677">
        <v>14</v>
      </c>
      <c r="I1677">
        <v>1</v>
      </c>
      <c r="J1677">
        <v>4</v>
      </c>
      <c r="K1677">
        <v>30</v>
      </c>
      <c r="L1677">
        <v>30</v>
      </c>
      <c r="M1677">
        <v>17</v>
      </c>
      <c r="N1677">
        <v>0</v>
      </c>
      <c r="O1677">
        <v>78</v>
      </c>
      <c r="P1677">
        <v>8</v>
      </c>
      <c r="Q1677">
        <v>1</v>
      </c>
      <c r="R1677">
        <v>0</v>
      </c>
      <c r="S1677">
        <v>9</v>
      </c>
      <c r="T1677">
        <v>3</v>
      </c>
      <c r="U1677">
        <v>3</v>
      </c>
      <c r="V1677">
        <v>0.229299</v>
      </c>
      <c r="W1677">
        <v>0.05</v>
      </c>
      <c r="X1677">
        <v>0.229412</v>
      </c>
      <c r="Y1677">
        <v>0.217949</v>
      </c>
      <c r="Z1677">
        <v>0.28529399999999999</v>
      </c>
      <c r="AA1677">
        <v>0.318471</v>
      </c>
      <c r="AB1677">
        <v>0.26885500000000001</v>
      </c>
      <c r="AC1677">
        <v>0.603765</v>
      </c>
      <c r="AD1677">
        <v>8.9172000000000001E-2</v>
      </c>
      <c r="AE1677">
        <v>3.4402300000000001</v>
      </c>
      <c r="AF1677">
        <v>0.29184599999999999</v>
      </c>
      <c r="AH1677">
        <v>-1.2672300000000001</v>
      </c>
      <c r="AI1677">
        <v>27.444099999999999</v>
      </c>
      <c r="AJ1677">
        <v>-13.982900000000001</v>
      </c>
      <c r="AK1677">
        <v>64.983599999999996</v>
      </c>
      <c r="AL1677">
        <v>-1.2672300000000001</v>
      </c>
      <c r="AM1677">
        <v>0</v>
      </c>
      <c r="AN1677">
        <v>-16.016446948051399</v>
      </c>
      <c r="AO1677">
        <v>-8.7448558807372994</v>
      </c>
      <c r="AP1677">
        <v>-1.31402</v>
      </c>
    </row>
    <row r="1678" spans="1:42" x14ac:dyDescent="0.45">
      <c r="A1678" t="s">
        <v>1890</v>
      </c>
      <c r="C1678">
        <v>75</v>
      </c>
      <c r="D1678">
        <v>287</v>
      </c>
      <c r="E1678">
        <v>263</v>
      </c>
      <c r="F1678">
        <v>59</v>
      </c>
      <c r="G1678">
        <v>37</v>
      </c>
      <c r="H1678">
        <v>14</v>
      </c>
      <c r="I1678">
        <v>2</v>
      </c>
      <c r="J1678">
        <v>6</v>
      </c>
      <c r="K1678">
        <v>28</v>
      </c>
      <c r="L1678">
        <v>31</v>
      </c>
      <c r="M1678">
        <v>21</v>
      </c>
      <c r="N1678">
        <v>1</v>
      </c>
      <c r="O1678">
        <v>86</v>
      </c>
      <c r="P1678">
        <v>1</v>
      </c>
      <c r="Q1678">
        <v>2</v>
      </c>
      <c r="R1678">
        <v>0</v>
      </c>
      <c r="S1678">
        <v>2</v>
      </c>
      <c r="T1678">
        <v>1</v>
      </c>
      <c r="U1678">
        <v>1</v>
      </c>
      <c r="V1678">
        <v>0.22433500000000001</v>
      </c>
      <c r="W1678">
        <v>7.3170700000000005E-2</v>
      </c>
      <c r="X1678">
        <v>0.29965199999999997</v>
      </c>
      <c r="Y1678">
        <v>0.24418599999999999</v>
      </c>
      <c r="Z1678">
        <v>0.28222999999999998</v>
      </c>
      <c r="AA1678">
        <v>0.36121700000000001</v>
      </c>
      <c r="AB1678">
        <v>0.27927600000000002</v>
      </c>
      <c r="AC1678">
        <v>0.64344699999999999</v>
      </c>
      <c r="AD1678">
        <v>0.136882</v>
      </c>
      <c r="AE1678">
        <v>3.67272</v>
      </c>
      <c r="AF1678">
        <v>0.30635800000000002</v>
      </c>
      <c r="AH1678">
        <v>-0.66897499999999999</v>
      </c>
      <c r="AI1678">
        <v>25.649899999999999</v>
      </c>
      <c r="AJ1678">
        <v>-9.3194099999999995</v>
      </c>
      <c r="AK1678">
        <v>57.405700000000003</v>
      </c>
      <c r="AL1678">
        <v>-0.66897499999999999</v>
      </c>
      <c r="AM1678">
        <v>0</v>
      </c>
      <c r="AN1678">
        <v>-15.8133767843246</v>
      </c>
      <c r="AO1678">
        <v>-7.3816871643066397</v>
      </c>
      <c r="AP1678">
        <v>-1.3379000000000001</v>
      </c>
    </row>
    <row r="1679" spans="1:42" x14ac:dyDescent="0.45">
      <c r="A1679" t="s">
        <v>1891</v>
      </c>
      <c r="C1679">
        <v>59</v>
      </c>
      <c r="D1679">
        <v>229</v>
      </c>
      <c r="E1679">
        <v>208</v>
      </c>
      <c r="F1679">
        <v>37</v>
      </c>
      <c r="G1679">
        <v>26</v>
      </c>
      <c r="H1679">
        <v>7</v>
      </c>
      <c r="I1679">
        <v>0</v>
      </c>
      <c r="J1679">
        <v>4</v>
      </c>
      <c r="K1679">
        <v>22</v>
      </c>
      <c r="L1679">
        <v>24</v>
      </c>
      <c r="M1679">
        <v>14</v>
      </c>
      <c r="N1679">
        <v>0</v>
      </c>
      <c r="O1679">
        <v>97</v>
      </c>
      <c r="P1679">
        <v>6</v>
      </c>
      <c r="Q1679">
        <v>1</v>
      </c>
      <c r="R1679">
        <v>0</v>
      </c>
      <c r="S1679">
        <v>6</v>
      </c>
      <c r="T1679">
        <v>1</v>
      </c>
      <c r="U1679">
        <v>1</v>
      </c>
      <c r="V1679">
        <v>0.17788499999999999</v>
      </c>
      <c r="W1679">
        <v>6.1135399999999999E-2</v>
      </c>
      <c r="X1679">
        <v>0.42358099999999999</v>
      </c>
      <c r="Y1679">
        <v>0.14433000000000001</v>
      </c>
      <c r="Z1679">
        <v>0.24890799999999999</v>
      </c>
      <c r="AA1679">
        <v>0.269231</v>
      </c>
      <c r="AB1679">
        <v>0.234792</v>
      </c>
      <c r="AC1679">
        <v>0.51813900000000002</v>
      </c>
      <c r="AD1679">
        <v>9.1346200000000002E-2</v>
      </c>
      <c r="AE1679">
        <v>2.8629699999999998</v>
      </c>
      <c r="AF1679">
        <v>0.30555599999999999</v>
      </c>
      <c r="AH1679">
        <v>-0.57651399999999997</v>
      </c>
      <c r="AI1679">
        <v>12.0061</v>
      </c>
      <c r="AJ1679">
        <v>-15.8963</v>
      </c>
      <c r="AK1679">
        <v>44.912700000000001</v>
      </c>
      <c r="AL1679">
        <v>-0.57651399999999997</v>
      </c>
      <c r="AM1679">
        <v>-2.6</v>
      </c>
      <c r="AN1679">
        <v>-16.2045969367027</v>
      </c>
      <c r="AO1679">
        <v>-5.1242504119873002</v>
      </c>
      <c r="AP1679">
        <v>-1.3488500000000001</v>
      </c>
    </row>
    <row r="1680" spans="1:42" x14ac:dyDescent="0.45">
      <c r="A1680" t="s">
        <v>1892</v>
      </c>
      <c r="B1680" t="s">
        <v>23</v>
      </c>
      <c r="C1680">
        <v>117</v>
      </c>
      <c r="D1680">
        <v>507</v>
      </c>
      <c r="E1680">
        <v>460</v>
      </c>
      <c r="F1680">
        <v>106</v>
      </c>
      <c r="G1680">
        <v>80</v>
      </c>
      <c r="H1680">
        <v>17</v>
      </c>
      <c r="I1680">
        <v>5</v>
      </c>
      <c r="J1680">
        <v>4</v>
      </c>
      <c r="K1680">
        <v>54</v>
      </c>
      <c r="L1680">
        <v>44</v>
      </c>
      <c r="M1680">
        <v>39</v>
      </c>
      <c r="N1680">
        <v>0</v>
      </c>
      <c r="O1680">
        <v>115</v>
      </c>
      <c r="P1680">
        <v>6</v>
      </c>
      <c r="Q1680">
        <v>1</v>
      </c>
      <c r="R1680">
        <v>1</v>
      </c>
      <c r="S1680">
        <v>12</v>
      </c>
      <c r="T1680">
        <v>14</v>
      </c>
      <c r="U1680">
        <v>8</v>
      </c>
      <c r="V1680">
        <v>0.230435</v>
      </c>
      <c r="W1680">
        <v>7.6923099999999994E-2</v>
      </c>
      <c r="X1680">
        <v>0.226824</v>
      </c>
      <c r="Y1680">
        <v>0.33912999999999999</v>
      </c>
      <c r="Z1680">
        <v>0.29841899999999999</v>
      </c>
      <c r="AA1680">
        <v>0.31521700000000002</v>
      </c>
      <c r="AB1680">
        <v>0.27490900000000001</v>
      </c>
      <c r="AC1680">
        <v>0.61363599999999996</v>
      </c>
      <c r="AD1680">
        <v>8.47826E-2</v>
      </c>
      <c r="AE1680">
        <v>5.8385899999999999</v>
      </c>
      <c r="AF1680">
        <v>0.29824600000000001</v>
      </c>
      <c r="AH1680">
        <v>-1.53976</v>
      </c>
      <c r="AI1680">
        <v>43.472999999999999</v>
      </c>
      <c r="AJ1680">
        <v>-18.302</v>
      </c>
      <c r="AK1680">
        <v>68.015900000000002</v>
      </c>
      <c r="AL1680">
        <v>-1.53976</v>
      </c>
      <c r="AM1680">
        <v>-11.1</v>
      </c>
      <c r="AN1680">
        <v>-21.6288932561874</v>
      </c>
      <c r="AO1680">
        <v>-9.2371256351470894</v>
      </c>
      <c r="AP1680">
        <v>-1.3553999999999999</v>
      </c>
    </row>
    <row r="1681" spans="1:42" x14ac:dyDescent="0.45">
      <c r="A1681" t="s">
        <v>1893</v>
      </c>
      <c r="B1681" t="s">
        <v>74</v>
      </c>
      <c r="C1681">
        <v>120</v>
      </c>
      <c r="D1681">
        <v>483</v>
      </c>
      <c r="E1681">
        <v>453</v>
      </c>
      <c r="F1681">
        <v>91</v>
      </c>
      <c r="G1681">
        <v>57</v>
      </c>
      <c r="H1681">
        <v>25</v>
      </c>
      <c r="I1681">
        <v>2</v>
      </c>
      <c r="J1681">
        <v>7</v>
      </c>
      <c r="K1681">
        <v>46</v>
      </c>
      <c r="L1681">
        <v>47</v>
      </c>
      <c r="M1681">
        <v>24</v>
      </c>
      <c r="N1681">
        <v>0</v>
      </c>
      <c r="O1681">
        <v>166</v>
      </c>
      <c r="P1681">
        <v>3</v>
      </c>
      <c r="Q1681">
        <v>3</v>
      </c>
      <c r="R1681">
        <v>0</v>
      </c>
      <c r="S1681">
        <v>8</v>
      </c>
      <c r="T1681">
        <v>2</v>
      </c>
      <c r="U1681">
        <v>1</v>
      </c>
      <c r="V1681">
        <v>0.20088300000000001</v>
      </c>
      <c r="W1681">
        <v>4.9689400000000002E-2</v>
      </c>
      <c r="X1681">
        <v>0.34368500000000002</v>
      </c>
      <c r="Y1681">
        <v>0.14457800000000001</v>
      </c>
      <c r="Z1681">
        <v>0.244306</v>
      </c>
      <c r="AA1681">
        <v>0.31125799999999998</v>
      </c>
      <c r="AB1681">
        <v>0.24315700000000001</v>
      </c>
      <c r="AC1681">
        <v>0.55556499999999998</v>
      </c>
      <c r="AD1681">
        <v>0.110375</v>
      </c>
      <c r="AE1681">
        <v>3.8757199999999998</v>
      </c>
      <c r="AF1681">
        <v>0.29681999999999997</v>
      </c>
      <c r="AH1681">
        <v>-0.66930800000000001</v>
      </c>
      <c r="AI1681">
        <v>28.6783</v>
      </c>
      <c r="AJ1681">
        <v>-30.172499999999999</v>
      </c>
      <c r="AK1681">
        <v>43.0319</v>
      </c>
      <c r="AL1681">
        <v>-0.66930800000000001</v>
      </c>
      <c r="AM1681">
        <v>2.9</v>
      </c>
      <c r="AN1681">
        <v>-34.756996870040801</v>
      </c>
      <c r="AO1681">
        <v>4.6746914386749197</v>
      </c>
      <c r="AP1681">
        <v>-1.3587800000000001</v>
      </c>
    </row>
    <row r="1682" spans="1:42" x14ac:dyDescent="0.45">
      <c r="A1682" t="s">
        <v>1894</v>
      </c>
      <c r="B1682" t="s">
        <v>40</v>
      </c>
      <c r="C1682">
        <v>119</v>
      </c>
      <c r="D1682">
        <v>463</v>
      </c>
      <c r="E1682">
        <v>409</v>
      </c>
      <c r="F1682">
        <v>66</v>
      </c>
      <c r="G1682">
        <v>44</v>
      </c>
      <c r="H1682">
        <v>11</v>
      </c>
      <c r="I1682">
        <v>2</v>
      </c>
      <c r="J1682">
        <v>9</v>
      </c>
      <c r="K1682">
        <v>52</v>
      </c>
      <c r="L1682">
        <v>41</v>
      </c>
      <c r="M1682">
        <v>44</v>
      </c>
      <c r="N1682">
        <v>0</v>
      </c>
      <c r="O1682">
        <v>209</v>
      </c>
      <c r="P1682">
        <v>7</v>
      </c>
      <c r="Q1682">
        <v>2</v>
      </c>
      <c r="R1682">
        <v>1</v>
      </c>
      <c r="S1682">
        <v>7</v>
      </c>
      <c r="T1682">
        <v>15</v>
      </c>
      <c r="U1682">
        <v>4</v>
      </c>
      <c r="V1682">
        <v>0.16136900000000001</v>
      </c>
      <c r="W1682">
        <v>9.5032400000000003E-2</v>
      </c>
      <c r="X1682">
        <v>0.45140400000000003</v>
      </c>
      <c r="Y1682">
        <v>0.21052599999999999</v>
      </c>
      <c r="Z1682">
        <v>0.253247</v>
      </c>
      <c r="AA1682">
        <v>0.26405899999999999</v>
      </c>
      <c r="AB1682">
        <v>0.23677300000000001</v>
      </c>
      <c r="AC1682">
        <v>0.51730500000000001</v>
      </c>
      <c r="AD1682">
        <v>0.102689</v>
      </c>
      <c r="AE1682">
        <v>6.4933100000000001</v>
      </c>
      <c r="AF1682">
        <v>0.29533700000000002</v>
      </c>
      <c r="AH1682">
        <v>0.57970100000000002</v>
      </c>
      <c r="AI1682">
        <v>25.036200000000001</v>
      </c>
      <c r="AJ1682">
        <v>-31.377600000000001</v>
      </c>
      <c r="AK1682">
        <v>48.420200000000001</v>
      </c>
      <c r="AL1682">
        <v>0.57970100000000002</v>
      </c>
      <c r="AM1682">
        <v>4.7</v>
      </c>
      <c r="AN1682">
        <v>-29.005828201770701</v>
      </c>
      <c r="AO1682">
        <v>-0.40361547470092701</v>
      </c>
      <c r="AP1682">
        <v>-1.35964</v>
      </c>
    </row>
    <row r="1683" spans="1:42" x14ac:dyDescent="0.45">
      <c r="A1683" t="s">
        <v>1895</v>
      </c>
      <c r="C1683">
        <v>64</v>
      </c>
      <c r="D1683">
        <v>226</v>
      </c>
      <c r="E1683">
        <v>208</v>
      </c>
      <c r="F1683">
        <v>45</v>
      </c>
      <c r="G1683">
        <v>31</v>
      </c>
      <c r="H1683">
        <v>10</v>
      </c>
      <c r="I1683">
        <v>1</v>
      </c>
      <c r="J1683">
        <v>3</v>
      </c>
      <c r="K1683">
        <v>26</v>
      </c>
      <c r="L1683">
        <v>22</v>
      </c>
      <c r="M1683">
        <v>11</v>
      </c>
      <c r="N1683">
        <v>0</v>
      </c>
      <c r="O1683">
        <v>68</v>
      </c>
      <c r="P1683">
        <v>4</v>
      </c>
      <c r="Q1683">
        <v>2</v>
      </c>
      <c r="R1683">
        <v>1</v>
      </c>
      <c r="S1683">
        <v>4</v>
      </c>
      <c r="T1683">
        <v>7</v>
      </c>
      <c r="U1683">
        <v>3</v>
      </c>
      <c r="V1683">
        <v>0.21634600000000001</v>
      </c>
      <c r="W1683">
        <v>4.8672600000000003E-2</v>
      </c>
      <c r="X1683">
        <v>0.30088500000000001</v>
      </c>
      <c r="Y1683">
        <v>0.16176499999999999</v>
      </c>
      <c r="Z1683">
        <v>0.26666699999999999</v>
      </c>
      <c r="AA1683">
        <v>0.31730799999999998</v>
      </c>
      <c r="AB1683">
        <v>0.25749499999999997</v>
      </c>
      <c r="AC1683">
        <v>0.58397399999999999</v>
      </c>
      <c r="AD1683">
        <v>0.100962</v>
      </c>
      <c r="AE1683">
        <v>6.0467700000000004</v>
      </c>
      <c r="AF1683">
        <v>0.30215799999999998</v>
      </c>
      <c r="AH1683">
        <v>-0.22067000000000001</v>
      </c>
      <c r="AI1683">
        <v>16.11</v>
      </c>
      <c r="AJ1683">
        <v>-11.4268</v>
      </c>
      <c r="AK1683">
        <v>57.1053</v>
      </c>
      <c r="AL1683">
        <v>-0.22067000000000001</v>
      </c>
      <c r="AM1683">
        <v>-7</v>
      </c>
      <c r="AN1683">
        <v>-11.8363438099622</v>
      </c>
      <c r="AO1683">
        <v>-9.4911816120147705</v>
      </c>
      <c r="AP1683">
        <v>-1.3613</v>
      </c>
    </row>
    <row r="1684" spans="1:42" x14ac:dyDescent="0.45">
      <c r="A1684" t="s">
        <v>1896</v>
      </c>
      <c r="B1684" t="s">
        <v>34</v>
      </c>
      <c r="C1684">
        <v>85</v>
      </c>
      <c r="D1684">
        <v>343</v>
      </c>
      <c r="E1684">
        <v>312</v>
      </c>
      <c r="F1684">
        <v>60</v>
      </c>
      <c r="G1684">
        <v>41</v>
      </c>
      <c r="H1684">
        <v>11</v>
      </c>
      <c r="I1684">
        <v>1</v>
      </c>
      <c r="J1684">
        <v>7</v>
      </c>
      <c r="K1684">
        <v>35</v>
      </c>
      <c r="L1684">
        <v>35</v>
      </c>
      <c r="M1684">
        <v>26</v>
      </c>
      <c r="N1684">
        <v>0</v>
      </c>
      <c r="O1684">
        <v>123</v>
      </c>
      <c r="P1684">
        <v>4</v>
      </c>
      <c r="Q1684">
        <v>1</v>
      </c>
      <c r="R1684">
        <v>0</v>
      </c>
      <c r="S1684">
        <v>6</v>
      </c>
      <c r="T1684">
        <v>1</v>
      </c>
      <c r="U1684">
        <v>1</v>
      </c>
      <c r="V1684">
        <v>0.19230800000000001</v>
      </c>
      <c r="W1684">
        <v>7.5801800000000003E-2</v>
      </c>
      <c r="X1684">
        <v>0.358601</v>
      </c>
      <c r="Y1684">
        <v>0.21138199999999999</v>
      </c>
      <c r="Z1684">
        <v>0.26239099999999999</v>
      </c>
      <c r="AA1684">
        <v>0.30128199999999999</v>
      </c>
      <c r="AB1684">
        <v>0.25207099999999999</v>
      </c>
      <c r="AC1684">
        <v>0.56367299999999998</v>
      </c>
      <c r="AD1684">
        <v>0.108974</v>
      </c>
      <c r="AE1684">
        <v>3.2191100000000001</v>
      </c>
      <c r="AF1684">
        <v>0.28961700000000001</v>
      </c>
      <c r="AH1684">
        <v>-0.76914199999999999</v>
      </c>
      <c r="AI1684">
        <v>22.905100000000001</v>
      </c>
      <c r="AJ1684">
        <v>-18.8874</v>
      </c>
      <c r="AK1684">
        <v>58.0627</v>
      </c>
      <c r="AL1684">
        <v>-0.76914199999999999</v>
      </c>
      <c r="AM1684">
        <v>-1</v>
      </c>
      <c r="AN1684">
        <v>-18.0047909021377</v>
      </c>
      <c r="AO1684">
        <v>-7.3014402389526296</v>
      </c>
      <c r="AP1684">
        <v>-1.36178</v>
      </c>
    </row>
    <row r="1685" spans="1:42" x14ac:dyDescent="0.45">
      <c r="A1685" t="s">
        <v>1897</v>
      </c>
      <c r="B1685" t="s">
        <v>23</v>
      </c>
      <c r="C1685">
        <v>123</v>
      </c>
      <c r="D1685">
        <v>553</v>
      </c>
      <c r="E1685">
        <v>508</v>
      </c>
      <c r="F1685">
        <v>112</v>
      </c>
      <c r="G1685">
        <v>84</v>
      </c>
      <c r="H1685">
        <v>18</v>
      </c>
      <c r="I1685">
        <v>4</v>
      </c>
      <c r="J1685">
        <v>6</v>
      </c>
      <c r="K1685">
        <v>67</v>
      </c>
      <c r="L1685">
        <v>48</v>
      </c>
      <c r="M1685">
        <v>32</v>
      </c>
      <c r="N1685">
        <v>1</v>
      </c>
      <c r="O1685">
        <v>141</v>
      </c>
      <c r="P1685">
        <v>7</v>
      </c>
      <c r="Q1685">
        <v>3</v>
      </c>
      <c r="R1685">
        <v>3</v>
      </c>
      <c r="S1685">
        <v>8</v>
      </c>
      <c r="T1685">
        <v>16</v>
      </c>
      <c r="U1685">
        <v>7</v>
      </c>
      <c r="V1685">
        <v>0.220472</v>
      </c>
      <c r="W1685">
        <v>5.78662E-2</v>
      </c>
      <c r="X1685">
        <v>0.25497300000000001</v>
      </c>
      <c r="Y1685">
        <v>0.22695000000000001</v>
      </c>
      <c r="Z1685">
        <v>0.27454499999999998</v>
      </c>
      <c r="AA1685">
        <v>0.307087</v>
      </c>
      <c r="AB1685">
        <v>0.25769700000000001</v>
      </c>
      <c r="AC1685">
        <v>0.58163200000000004</v>
      </c>
      <c r="AD1685">
        <v>8.6614200000000002E-2</v>
      </c>
      <c r="AE1685">
        <v>6.4137000000000004</v>
      </c>
      <c r="AF1685">
        <v>0.291209</v>
      </c>
      <c r="AH1685">
        <v>-0.69457100000000005</v>
      </c>
      <c r="AI1685">
        <v>39.512599999999999</v>
      </c>
      <c r="AJ1685">
        <v>-27.8672</v>
      </c>
      <c r="AK1685">
        <v>56.477600000000002</v>
      </c>
      <c r="AL1685">
        <v>-0.69457100000000005</v>
      </c>
      <c r="AM1685">
        <v>-8.1</v>
      </c>
      <c r="AN1685">
        <v>-30.5110481381416</v>
      </c>
      <c r="AO1685">
        <v>-2.00432157516479</v>
      </c>
      <c r="AP1685">
        <v>-1.36358</v>
      </c>
    </row>
    <row r="1686" spans="1:42" x14ac:dyDescent="0.45">
      <c r="A1686" t="s">
        <v>1898</v>
      </c>
      <c r="C1686">
        <v>44</v>
      </c>
      <c r="D1686">
        <v>171</v>
      </c>
      <c r="E1686">
        <v>156</v>
      </c>
      <c r="F1686">
        <v>23</v>
      </c>
      <c r="G1686">
        <v>18</v>
      </c>
      <c r="H1686">
        <v>4</v>
      </c>
      <c r="I1686">
        <v>0</v>
      </c>
      <c r="J1686">
        <v>1</v>
      </c>
      <c r="K1686">
        <v>17</v>
      </c>
      <c r="L1686">
        <v>13</v>
      </c>
      <c r="M1686">
        <v>9</v>
      </c>
      <c r="N1686">
        <v>0</v>
      </c>
      <c r="O1686">
        <v>80</v>
      </c>
      <c r="P1686">
        <v>5</v>
      </c>
      <c r="Q1686">
        <v>1</v>
      </c>
      <c r="R1686">
        <v>0</v>
      </c>
      <c r="S1686">
        <v>3</v>
      </c>
      <c r="T1686">
        <v>5</v>
      </c>
      <c r="U1686">
        <v>1</v>
      </c>
      <c r="V1686">
        <v>0.14743600000000001</v>
      </c>
      <c r="W1686">
        <v>5.2631600000000001E-2</v>
      </c>
      <c r="X1686">
        <v>0.46783599999999997</v>
      </c>
      <c r="Y1686">
        <v>0.1125</v>
      </c>
      <c r="Z1686">
        <v>0.21637400000000001</v>
      </c>
      <c r="AA1686">
        <v>0.19230800000000001</v>
      </c>
      <c r="AB1686">
        <v>0.19156699999999999</v>
      </c>
      <c r="AC1686">
        <v>0.40868199999999999</v>
      </c>
      <c r="AD1686">
        <v>4.4871800000000003E-2</v>
      </c>
      <c r="AE1686">
        <v>5.8452500000000001</v>
      </c>
      <c r="AF1686">
        <v>0.28947400000000001</v>
      </c>
      <c r="AH1686">
        <v>0.33135799999999999</v>
      </c>
      <c r="AI1686">
        <v>2.8265799999999999</v>
      </c>
      <c r="AJ1686">
        <v>-18.008800000000001</v>
      </c>
      <c r="AK1686">
        <v>18.402899999999999</v>
      </c>
      <c r="AL1686">
        <v>0.33135799999999999</v>
      </c>
      <c r="AM1686">
        <v>-3.8</v>
      </c>
      <c r="AN1686">
        <v>-16.3873843550682</v>
      </c>
      <c r="AO1686">
        <v>-3.1716930866241402</v>
      </c>
      <c r="AP1686">
        <v>-1.3712299999999999</v>
      </c>
    </row>
    <row r="1687" spans="1:42" x14ac:dyDescent="0.45">
      <c r="A1687" t="s">
        <v>1899</v>
      </c>
      <c r="B1687" t="s">
        <v>44</v>
      </c>
      <c r="C1687">
        <v>99</v>
      </c>
      <c r="D1687">
        <v>393</v>
      </c>
      <c r="E1687">
        <v>371</v>
      </c>
      <c r="F1687">
        <v>79</v>
      </c>
      <c r="G1687">
        <v>55</v>
      </c>
      <c r="H1687">
        <v>13</v>
      </c>
      <c r="I1687">
        <v>2</v>
      </c>
      <c r="J1687">
        <v>9</v>
      </c>
      <c r="K1687">
        <v>44</v>
      </c>
      <c r="L1687">
        <v>41</v>
      </c>
      <c r="M1687">
        <v>16</v>
      </c>
      <c r="N1687">
        <v>1</v>
      </c>
      <c r="O1687">
        <v>126</v>
      </c>
      <c r="P1687">
        <v>2</v>
      </c>
      <c r="Q1687">
        <v>3</v>
      </c>
      <c r="R1687">
        <v>1</v>
      </c>
      <c r="S1687">
        <v>2</v>
      </c>
      <c r="T1687">
        <v>5</v>
      </c>
      <c r="U1687">
        <v>2</v>
      </c>
      <c r="V1687">
        <v>0.21293799999999999</v>
      </c>
      <c r="W1687">
        <v>4.0712499999999999E-2</v>
      </c>
      <c r="X1687">
        <v>0.32061099999999998</v>
      </c>
      <c r="Y1687">
        <v>0.12698400000000001</v>
      </c>
      <c r="Z1687">
        <v>0.247449</v>
      </c>
      <c r="AA1687">
        <v>0.331536</v>
      </c>
      <c r="AB1687">
        <v>0.25006</v>
      </c>
      <c r="AC1687">
        <v>0.57898499999999997</v>
      </c>
      <c r="AD1687">
        <v>0.118598</v>
      </c>
      <c r="AE1687">
        <v>5.2960500000000001</v>
      </c>
      <c r="AF1687">
        <v>0.29288700000000001</v>
      </c>
      <c r="AH1687">
        <v>-0.39892499999999997</v>
      </c>
      <c r="AI1687">
        <v>25.587700000000002</v>
      </c>
      <c r="AJ1687">
        <v>-22.297000000000001</v>
      </c>
      <c r="AK1687">
        <v>51.952199999999998</v>
      </c>
      <c r="AL1687">
        <v>-0.39892499999999997</v>
      </c>
      <c r="AM1687">
        <v>3</v>
      </c>
      <c r="AN1687">
        <v>-23.024451404809898</v>
      </c>
      <c r="AO1687">
        <v>-4.2200174331665004</v>
      </c>
      <c r="AP1687">
        <v>-1.3857200000000001</v>
      </c>
    </row>
    <row r="1688" spans="1:42" x14ac:dyDescent="0.45">
      <c r="A1688" t="s">
        <v>1900</v>
      </c>
      <c r="C1688">
        <v>102</v>
      </c>
      <c r="D1688">
        <v>424</v>
      </c>
      <c r="E1688">
        <v>391</v>
      </c>
      <c r="F1688">
        <v>77</v>
      </c>
      <c r="G1688">
        <v>53</v>
      </c>
      <c r="H1688">
        <v>16</v>
      </c>
      <c r="I1688">
        <v>2</v>
      </c>
      <c r="J1688">
        <v>6</v>
      </c>
      <c r="K1688">
        <v>44</v>
      </c>
      <c r="L1688">
        <v>40</v>
      </c>
      <c r="M1688">
        <v>23</v>
      </c>
      <c r="N1688">
        <v>0</v>
      </c>
      <c r="O1688">
        <v>135</v>
      </c>
      <c r="P1688">
        <v>8</v>
      </c>
      <c r="Q1688">
        <v>1</v>
      </c>
      <c r="R1688">
        <v>1</v>
      </c>
      <c r="S1688">
        <v>7</v>
      </c>
      <c r="T1688">
        <v>9</v>
      </c>
      <c r="U1688">
        <v>3</v>
      </c>
      <c r="V1688">
        <v>0.19693099999999999</v>
      </c>
      <c r="W1688">
        <v>5.4245300000000003E-2</v>
      </c>
      <c r="X1688">
        <v>0.31839600000000001</v>
      </c>
      <c r="Y1688">
        <v>0.17036999999999999</v>
      </c>
      <c r="Z1688">
        <v>0.25531900000000002</v>
      </c>
      <c r="AA1688">
        <v>0.29411799999999999</v>
      </c>
      <c r="AB1688">
        <v>0.245037</v>
      </c>
      <c r="AC1688">
        <v>0.54943699999999995</v>
      </c>
      <c r="AD1688">
        <v>9.7186700000000001E-2</v>
      </c>
      <c r="AE1688">
        <v>5.8516199999999996</v>
      </c>
      <c r="AF1688">
        <v>0.28286899999999998</v>
      </c>
      <c r="AH1688">
        <v>-0.113464</v>
      </c>
      <c r="AI1688">
        <v>25.837299999999999</v>
      </c>
      <c r="AJ1688">
        <v>-25.8246</v>
      </c>
      <c r="AK1688">
        <v>51.740900000000003</v>
      </c>
      <c r="AL1688">
        <v>-0.113464</v>
      </c>
      <c r="AM1688">
        <v>1</v>
      </c>
      <c r="AN1688">
        <v>-24.631052151322301</v>
      </c>
      <c r="AO1688">
        <v>-3.6737213134765598</v>
      </c>
      <c r="AP1688">
        <v>-1.38645</v>
      </c>
    </row>
    <row r="1689" spans="1:42" x14ac:dyDescent="0.45">
      <c r="A1689" t="s">
        <v>1901</v>
      </c>
      <c r="C1689">
        <v>97</v>
      </c>
      <c r="D1689">
        <v>393</v>
      </c>
      <c r="E1689">
        <v>352</v>
      </c>
      <c r="F1689">
        <v>68</v>
      </c>
      <c r="G1689">
        <v>44</v>
      </c>
      <c r="H1689">
        <v>17</v>
      </c>
      <c r="I1689">
        <v>2</v>
      </c>
      <c r="J1689">
        <v>5</v>
      </c>
      <c r="K1689">
        <v>34</v>
      </c>
      <c r="L1689">
        <v>33</v>
      </c>
      <c r="M1689">
        <v>33</v>
      </c>
      <c r="N1689">
        <v>0</v>
      </c>
      <c r="O1689">
        <v>135</v>
      </c>
      <c r="P1689">
        <v>4</v>
      </c>
      <c r="Q1689">
        <v>1</v>
      </c>
      <c r="R1689">
        <v>3</v>
      </c>
      <c r="S1689">
        <v>7</v>
      </c>
      <c r="T1689">
        <v>3</v>
      </c>
      <c r="U1689">
        <v>1</v>
      </c>
      <c r="V1689">
        <v>0.19318199999999999</v>
      </c>
      <c r="W1689">
        <v>8.3969500000000002E-2</v>
      </c>
      <c r="X1689">
        <v>0.34351100000000001</v>
      </c>
      <c r="Y1689">
        <v>0.24444399999999999</v>
      </c>
      <c r="Z1689">
        <v>0.269231</v>
      </c>
      <c r="AA1689">
        <v>0.29545500000000002</v>
      </c>
      <c r="AB1689">
        <v>0.253853</v>
      </c>
      <c r="AC1689">
        <v>0.56468499999999999</v>
      </c>
      <c r="AD1689">
        <v>0.102273</v>
      </c>
      <c r="AE1689">
        <v>4.2187000000000001</v>
      </c>
      <c r="AF1689">
        <v>0.29577500000000001</v>
      </c>
      <c r="AH1689">
        <v>-0.44619300000000001</v>
      </c>
      <c r="AI1689">
        <v>26.825600000000001</v>
      </c>
      <c r="AJ1689">
        <v>-21.059200000000001</v>
      </c>
      <c r="AK1689">
        <v>54.784599999999998</v>
      </c>
      <c r="AL1689">
        <v>-0.44619300000000001</v>
      </c>
      <c r="AM1689">
        <v>-9.1999999999999993</v>
      </c>
      <c r="AN1689">
        <v>-22.460107147693599</v>
      </c>
      <c r="AO1689">
        <v>-4.8679890632629297</v>
      </c>
      <c r="AP1689">
        <v>-1.38991</v>
      </c>
    </row>
    <row r="1690" spans="1:42" x14ac:dyDescent="0.45">
      <c r="A1690" t="s">
        <v>1902</v>
      </c>
      <c r="B1690" t="s">
        <v>215</v>
      </c>
      <c r="C1690">
        <v>90</v>
      </c>
      <c r="D1690">
        <v>372</v>
      </c>
      <c r="E1690">
        <v>332</v>
      </c>
      <c r="F1690">
        <v>59</v>
      </c>
      <c r="G1690">
        <v>39</v>
      </c>
      <c r="H1690">
        <v>13</v>
      </c>
      <c r="I1690">
        <v>2</v>
      </c>
      <c r="J1690">
        <v>5</v>
      </c>
      <c r="K1690">
        <v>38</v>
      </c>
      <c r="L1690">
        <v>34</v>
      </c>
      <c r="M1690">
        <v>34</v>
      </c>
      <c r="N1690">
        <v>0</v>
      </c>
      <c r="O1690">
        <v>159</v>
      </c>
      <c r="P1690">
        <v>5</v>
      </c>
      <c r="Q1690">
        <v>1</v>
      </c>
      <c r="R1690">
        <v>0</v>
      </c>
      <c r="S1690">
        <v>4</v>
      </c>
      <c r="T1690">
        <v>12</v>
      </c>
      <c r="U1690">
        <v>1</v>
      </c>
      <c r="V1690">
        <v>0.17771100000000001</v>
      </c>
      <c r="W1690">
        <v>9.1397900000000004E-2</v>
      </c>
      <c r="X1690">
        <v>0.42741899999999999</v>
      </c>
      <c r="Y1690">
        <v>0.213836</v>
      </c>
      <c r="Z1690">
        <v>0.26344099999999998</v>
      </c>
      <c r="AA1690">
        <v>0.27409600000000001</v>
      </c>
      <c r="AB1690">
        <v>0.244722</v>
      </c>
      <c r="AC1690">
        <v>0.53753700000000004</v>
      </c>
      <c r="AD1690">
        <v>9.6385499999999999E-2</v>
      </c>
      <c r="AE1690">
        <v>6.7224199999999996</v>
      </c>
      <c r="AF1690">
        <v>0.31952700000000001</v>
      </c>
      <c r="AH1690">
        <v>1.3769199999999999</v>
      </c>
      <c r="AI1690">
        <v>22.571300000000001</v>
      </c>
      <c r="AJ1690">
        <v>-22.7547</v>
      </c>
      <c r="AK1690">
        <v>48.750100000000003</v>
      </c>
      <c r="AL1690">
        <v>1.3769199999999999</v>
      </c>
      <c r="AM1690">
        <v>-6.5</v>
      </c>
      <c r="AN1690">
        <v>-21.466882944106999</v>
      </c>
      <c r="AO1690">
        <v>-5.1331570148468</v>
      </c>
      <c r="AP1690">
        <v>-1.3925799999999999</v>
      </c>
    </row>
    <row r="1691" spans="1:42" x14ac:dyDescent="0.45">
      <c r="A1691" t="s">
        <v>1903</v>
      </c>
      <c r="C1691">
        <v>66</v>
      </c>
      <c r="D1691">
        <v>219</v>
      </c>
      <c r="E1691">
        <v>204</v>
      </c>
      <c r="F1691">
        <v>39</v>
      </c>
      <c r="G1691">
        <v>28</v>
      </c>
      <c r="H1691">
        <v>9</v>
      </c>
      <c r="I1691">
        <v>1</v>
      </c>
      <c r="J1691">
        <v>1</v>
      </c>
      <c r="K1691">
        <v>20</v>
      </c>
      <c r="L1691">
        <v>16</v>
      </c>
      <c r="M1691">
        <v>12</v>
      </c>
      <c r="N1691">
        <v>1</v>
      </c>
      <c r="O1691">
        <v>69</v>
      </c>
      <c r="P1691">
        <v>2</v>
      </c>
      <c r="Q1691">
        <v>1</v>
      </c>
      <c r="R1691">
        <v>0</v>
      </c>
      <c r="S1691">
        <v>5</v>
      </c>
      <c r="T1691">
        <v>5</v>
      </c>
      <c r="U1691">
        <v>3</v>
      </c>
      <c r="V1691">
        <v>0.19117600000000001</v>
      </c>
      <c r="W1691">
        <v>5.4794500000000003E-2</v>
      </c>
      <c r="X1691">
        <v>0.31506800000000001</v>
      </c>
      <c r="Y1691">
        <v>0.17391300000000001</v>
      </c>
      <c r="Z1691">
        <v>0.242009</v>
      </c>
      <c r="AA1691">
        <v>0.25980399999999998</v>
      </c>
      <c r="AB1691">
        <v>0.22286600000000001</v>
      </c>
      <c r="AC1691">
        <v>0.50181299999999995</v>
      </c>
      <c r="AD1691">
        <v>6.8627499999999994E-2</v>
      </c>
      <c r="AE1691">
        <v>5.2344499999999998</v>
      </c>
      <c r="AF1691">
        <v>0.28148099999999998</v>
      </c>
      <c r="AH1691">
        <v>-0.58214399999999999</v>
      </c>
      <c r="AI1691">
        <v>9.3126899999999999</v>
      </c>
      <c r="AJ1691">
        <v>-17.371200000000002</v>
      </c>
      <c r="AK1691">
        <v>39.757199999999997</v>
      </c>
      <c r="AL1691">
        <v>-0.58214399999999999</v>
      </c>
      <c r="AM1691">
        <v>-5.4</v>
      </c>
      <c r="AN1691">
        <v>-16.9265045523643</v>
      </c>
      <c r="AO1691">
        <v>-4.5953263640403703</v>
      </c>
      <c r="AP1691">
        <v>-1.4020699999999999</v>
      </c>
    </row>
    <row r="1692" spans="1:42" x14ac:dyDescent="0.45">
      <c r="A1692" t="s">
        <v>1904</v>
      </c>
      <c r="B1692" t="s">
        <v>184</v>
      </c>
      <c r="C1692">
        <v>122</v>
      </c>
      <c r="D1692">
        <v>517</v>
      </c>
      <c r="E1692">
        <v>458</v>
      </c>
      <c r="F1692">
        <v>106</v>
      </c>
      <c r="G1692">
        <v>74</v>
      </c>
      <c r="H1692">
        <v>19</v>
      </c>
      <c r="I1692">
        <v>4</v>
      </c>
      <c r="J1692">
        <v>9</v>
      </c>
      <c r="K1692">
        <v>48</v>
      </c>
      <c r="L1692">
        <v>55</v>
      </c>
      <c r="M1692">
        <v>49</v>
      </c>
      <c r="N1692">
        <v>1</v>
      </c>
      <c r="O1692">
        <v>146</v>
      </c>
      <c r="P1692">
        <v>7</v>
      </c>
      <c r="Q1692">
        <v>2</v>
      </c>
      <c r="R1692">
        <v>1</v>
      </c>
      <c r="S1692">
        <v>8</v>
      </c>
      <c r="T1692">
        <v>2</v>
      </c>
      <c r="U1692">
        <v>2</v>
      </c>
      <c r="V1692">
        <v>0.23144100000000001</v>
      </c>
      <c r="W1692">
        <v>9.4777600000000004E-2</v>
      </c>
      <c r="X1692">
        <v>0.28239799999999998</v>
      </c>
      <c r="Y1692">
        <v>0.33561600000000003</v>
      </c>
      <c r="Z1692">
        <v>0.31395299999999998</v>
      </c>
      <c r="AA1692">
        <v>0.34934500000000002</v>
      </c>
      <c r="AB1692">
        <v>0.29463499999999998</v>
      </c>
      <c r="AC1692">
        <v>0.66329800000000005</v>
      </c>
      <c r="AD1692">
        <v>0.11790399999999999</v>
      </c>
      <c r="AE1692">
        <v>3.72383</v>
      </c>
      <c r="AF1692">
        <v>0.31803300000000001</v>
      </c>
      <c r="AH1692">
        <v>-1.4381200000000001</v>
      </c>
      <c r="AI1692">
        <v>52.800199999999997</v>
      </c>
      <c r="AJ1692">
        <v>-10.193300000000001</v>
      </c>
      <c r="AK1692">
        <v>67.701999999999998</v>
      </c>
      <c r="AL1692">
        <v>-1.4381200000000001</v>
      </c>
      <c r="AM1692">
        <v>-0.1</v>
      </c>
      <c r="AN1692">
        <v>-22.124491691589299</v>
      </c>
      <c r="AO1692">
        <v>-9.5980897918343508</v>
      </c>
      <c r="AP1692">
        <v>-1.4068400000000001</v>
      </c>
    </row>
    <row r="1693" spans="1:42" x14ac:dyDescent="0.45">
      <c r="A1693" t="s">
        <v>1905</v>
      </c>
      <c r="B1693" t="s">
        <v>58</v>
      </c>
      <c r="C1693">
        <v>80</v>
      </c>
      <c r="D1693">
        <v>303</v>
      </c>
      <c r="E1693">
        <v>283</v>
      </c>
      <c r="F1693">
        <v>52</v>
      </c>
      <c r="G1693">
        <v>31</v>
      </c>
      <c r="H1693">
        <v>13</v>
      </c>
      <c r="I1693">
        <v>2</v>
      </c>
      <c r="J1693">
        <v>6</v>
      </c>
      <c r="K1693">
        <v>27</v>
      </c>
      <c r="L1693">
        <v>29</v>
      </c>
      <c r="M1693">
        <v>14</v>
      </c>
      <c r="N1693">
        <v>0</v>
      </c>
      <c r="O1693">
        <v>138</v>
      </c>
      <c r="P1693">
        <v>2</v>
      </c>
      <c r="Q1693">
        <v>2</v>
      </c>
      <c r="R1693">
        <v>2</v>
      </c>
      <c r="S1693">
        <v>4</v>
      </c>
      <c r="T1693">
        <v>2</v>
      </c>
      <c r="U1693">
        <v>2</v>
      </c>
      <c r="V1693">
        <v>0.18374599999999999</v>
      </c>
      <c r="W1693">
        <v>4.6204599999999998E-2</v>
      </c>
      <c r="X1693">
        <v>0.45544600000000002</v>
      </c>
      <c r="Y1693">
        <v>0.101449</v>
      </c>
      <c r="Z1693">
        <v>0.225914</v>
      </c>
      <c r="AA1693">
        <v>0.30742000000000003</v>
      </c>
      <c r="AB1693">
        <v>0.23217399999999999</v>
      </c>
      <c r="AC1693">
        <v>0.53333399999999997</v>
      </c>
      <c r="AD1693">
        <v>0.12367499999999999</v>
      </c>
      <c r="AE1693">
        <v>4.70974</v>
      </c>
      <c r="AF1693">
        <v>0.326241</v>
      </c>
      <c r="AH1693">
        <v>-0.80629700000000004</v>
      </c>
      <c r="AI1693">
        <v>15.2271</v>
      </c>
      <c r="AJ1693">
        <v>-21.691700000000001</v>
      </c>
      <c r="AK1693">
        <v>43.368099999999998</v>
      </c>
      <c r="AL1693">
        <v>-0.80629700000000004</v>
      </c>
      <c r="AM1693">
        <v>0.3</v>
      </c>
      <c r="AN1693">
        <v>-21.366929590702</v>
      </c>
      <c r="AO1693">
        <v>-3.0399469733238198</v>
      </c>
      <c r="AP1693">
        <v>-1.4075800000000001</v>
      </c>
    </row>
    <row r="1694" spans="1:42" x14ac:dyDescent="0.45">
      <c r="A1694" t="s">
        <v>1906</v>
      </c>
      <c r="C1694">
        <v>104</v>
      </c>
      <c r="D1694">
        <v>431</v>
      </c>
      <c r="E1694">
        <v>392</v>
      </c>
      <c r="F1694">
        <v>78</v>
      </c>
      <c r="G1694">
        <v>52</v>
      </c>
      <c r="H1694">
        <v>14</v>
      </c>
      <c r="I1694">
        <v>1</v>
      </c>
      <c r="J1694">
        <v>11</v>
      </c>
      <c r="K1694">
        <v>41</v>
      </c>
      <c r="L1694">
        <v>48</v>
      </c>
      <c r="M1694">
        <v>31</v>
      </c>
      <c r="N1694">
        <v>0</v>
      </c>
      <c r="O1694">
        <v>161</v>
      </c>
      <c r="P1694">
        <v>7</v>
      </c>
      <c r="Q1694">
        <v>1</v>
      </c>
      <c r="R1694">
        <v>0</v>
      </c>
      <c r="S1694">
        <v>9</v>
      </c>
      <c r="T1694">
        <v>2</v>
      </c>
      <c r="U1694">
        <v>1</v>
      </c>
      <c r="V1694">
        <v>0.19897999999999999</v>
      </c>
      <c r="W1694">
        <v>7.1925799999999998E-2</v>
      </c>
      <c r="X1694">
        <v>0.37354999999999999</v>
      </c>
      <c r="Y1694">
        <v>0.192547</v>
      </c>
      <c r="Z1694">
        <v>0.26914199999999999</v>
      </c>
      <c r="AA1694">
        <v>0.32397999999999999</v>
      </c>
      <c r="AB1694">
        <v>0.26351200000000002</v>
      </c>
      <c r="AC1694">
        <v>0.59312100000000001</v>
      </c>
      <c r="AD1694">
        <v>0.125</v>
      </c>
      <c r="AE1694">
        <v>3.30497</v>
      </c>
      <c r="AF1694">
        <v>0.30316700000000002</v>
      </c>
      <c r="AH1694">
        <v>-0.71553900000000004</v>
      </c>
      <c r="AI1694">
        <v>32.8767</v>
      </c>
      <c r="AJ1694">
        <v>-19.638100000000001</v>
      </c>
      <c r="AK1694">
        <v>61.259700000000002</v>
      </c>
      <c r="AL1694">
        <v>-0.71553900000000004</v>
      </c>
      <c r="AM1694">
        <v>0.5</v>
      </c>
      <c r="AN1694">
        <v>-21.400668323040001</v>
      </c>
      <c r="AO1694">
        <v>-7.4181365966796804</v>
      </c>
      <c r="AP1694">
        <v>-1.4094599999999999</v>
      </c>
    </row>
    <row r="1695" spans="1:42" x14ac:dyDescent="0.45">
      <c r="A1695" t="s">
        <v>1907</v>
      </c>
      <c r="B1695" t="s">
        <v>38</v>
      </c>
      <c r="C1695">
        <v>87</v>
      </c>
      <c r="D1695">
        <v>336</v>
      </c>
      <c r="E1695">
        <v>301</v>
      </c>
      <c r="F1695">
        <v>52</v>
      </c>
      <c r="G1695">
        <v>33</v>
      </c>
      <c r="H1695">
        <v>9</v>
      </c>
      <c r="I1695">
        <v>0</v>
      </c>
      <c r="J1695">
        <v>10</v>
      </c>
      <c r="K1695">
        <v>27</v>
      </c>
      <c r="L1695">
        <v>33</v>
      </c>
      <c r="M1695">
        <v>33</v>
      </c>
      <c r="N1695">
        <v>0</v>
      </c>
      <c r="O1695">
        <v>152</v>
      </c>
      <c r="P1695">
        <v>1</v>
      </c>
      <c r="Q1695">
        <v>1</v>
      </c>
      <c r="R1695">
        <v>0</v>
      </c>
      <c r="S1695">
        <v>5</v>
      </c>
      <c r="T1695">
        <v>2</v>
      </c>
      <c r="U1695">
        <v>1</v>
      </c>
      <c r="V1695">
        <v>0.17275699999999999</v>
      </c>
      <c r="W1695">
        <v>9.8214300000000004E-2</v>
      </c>
      <c r="X1695">
        <v>0.45238099999999998</v>
      </c>
      <c r="Y1695">
        <v>0.21710499999999999</v>
      </c>
      <c r="Z1695">
        <v>0.25595200000000001</v>
      </c>
      <c r="AA1695">
        <v>0.30232599999999998</v>
      </c>
      <c r="AB1695">
        <v>0.25014700000000001</v>
      </c>
      <c r="AC1695">
        <v>0.55827800000000005</v>
      </c>
      <c r="AD1695">
        <v>0.12956799999999999</v>
      </c>
      <c r="AE1695">
        <v>2.2120600000000001</v>
      </c>
      <c r="AF1695">
        <v>0.3</v>
      </c>
      <c r="AH1695">
        <v>-0.53832100000000005</v>
      </c>
      <c r="AI1695">
        <v>21.900700000000001</v>
      </c>
      <c r="AJ1695">
        <v>-19.039000000000001</v>
      </c>
      <c r="AK1695">
        <v>52.300199999999997</v>
      </c>
      <c r="AL1695">
        <v>-0.53832100000000005</v>
      </c>
      <c r="AM1695">
        <v>-1.5</v>
      </c>
      <c r="AN1695">
        <v>-20.3935344815254</v>
      </c>
      <c r="AO1695">
        <v>-5.2037036418914697</v>
      </c>
      <c r="AP1695">
        <v>-1.41096</v>
      </c>
    </row>
    <row r="1696" spans="1:42" x14ac:dyDescent="0.45">
      <c r="A1696" t="s">
        <v>1908</v>
      </c>
      <c r="B1696" t="s">
        <v>101</v>
      </c>
      <c r="C1696">
        <v>123</v>
      </c>
      <c r="D1696">
        <v>528</v>
      </c>
      <c r="E1696">
        <v>486</v>
      </c>
      <c r="F1696">
        <v>113</v>
      </c>
      <c r="G1696">
        <v>78</v>
      </c>
      <c r="H1696">
        <v>19</v>
      </c>
      <c r="I1696">
        <v>2</v>
      </c>
      <c r="J1696">
        <v>14</v>
      </c>
      <c r="K1696">
        <v>58</v>
      </c>
      <c r="L1696">
        <v>58</v>
      </c>
      <c r="M1696">
        <v>33</v>
      </c>
      <c r="N1696">
        <v>0</v>
      </c>
      <c r="O1696">
        <v>138</v>
      </c>
      <c r="P1696">
        <v>1</v>
      </c>
      <c r="Q1696">
        <v>6</v>
      </c>
      <c r="R1696">
        <v>2</v>
      </c>
      <c r="S1696">
        <v>18</v>
      </c>
      <c r="T1696">
        <v>1</v>
      </c>
      <c r="U1696">
        <v>1</v>
      </c>
      <c r="V1696">
        <v>0.23250999999999999</v>
      </c>
      <c r="W1696">
        <v>6.25E-2</v>
      </c>
      <c r="X1696">
        <v>0.26136399999999999</v>
      </c>
      <c r="Y1696">
        <v>0.23913000000000001</v>
      </c>
      <c r="Z1696">
        <v>0.27946799999999999</v>
      </c>
      <c r="AA1696">
        <v>0.366255</v>
      </c>
      <c r="AB1696">
        <v>0.28014299999999998</v>
      </c>
      <c r="AC1696">
        <v>0.64572300000000005</v>
      </c>
      <c r="AD1696">
        <v>0.133745</v>
      </c>
      <c r="AE1696">
        <v>3.16812</v>
      </c>
      <c r="AF1696">
        <v>0.29117599999999999</v>
      </c>
      <c r="AH1696">
        <v>-1.0850500000000001</v>
      </c>
      <c r="AI1696">
        <v>47.568899999999999</v>
      </c>
      <c r="AJ1696">
        <v>-16.764900000000001</v>
      </c>
      <c r="AK1696">
        <v>76.6875</v>
      </c>
      <c r="AL1696">
        <v>-1.0850500000000001</v>
      </c>
      <c r="AM1696">
        <v>-10</v>
      </c>
      <c r="AN1696">
        <v>-16.3340677022933</v>
      </c>
      <c r="AO1696">
        <v>-15.8201060295104</v>
      </c>
      <c r="AP1696">
        <v>-1.4125000000000001</v>
      </c>
    </row>
    <row r="1697" spans="1:42" x14ac:dyDescent="0.45">
      <c r="A1697" t="s">
        <v>1909</v>
      </c>
      <c r="B1697" t="s">
        <v>28</v>
      </c>
      <c r="C1697">
        <v>110</v>
      </c>
      <c r="D1697">
        <v>466</v>
      </c>
      <c r="E1697">
        <v>421</v>
      </c>
      <c r="F1697">
        <v>83</v>
      </c>
      <c r="G1697">
        <v>53</v>
      </c>
      <c r="H1697">
        <v>19</v>
      </c>
      <c r="I1697">
        <v>2</v>
      </c>
      <c r="J1697">
        <v>9</v>
      </c>
      <c r="K1697">
        <v>49</v>
      </c>
      <c r="L1697">
        <v>48</v>
      </c>
      <c r="M1697">
        <v>38</v>
      </c>
      <c r="N1697">
        <v>0</v>
      </c>
      <c r="O1697">
        <v>175</v>
      </c>
      <c r="P1697">
        <v>6</v>
      </c>
      <c r="Q1697">
        <v>1</v>
      </c>
      <c r="R1697">
        <v>0</v>
      </c>
      <c r="S1697">
        <v>12</v>
      </c>
      <c r="T1697">
        <v>2</v>
      </c>
      <c r="U1697">
        <v>2</v>
      </c>
      <c r="V1697">
        <v>0.19714999999999999</v>
      </c>
      <c r="W1697">
        <v>8.1545099999999995E-2</v>
      </c>
      <c r="X1697">
        <v>0.37553599999999998</v>
      </c>
      <c r="Y1697">
        <v>0.217143</v>
      </c>
      <c r="Z1697">
        <v>0.272532</v>
      </c>
      <c r="AA1697">
        <v>0.31591399999999997</v>
      </c>
      <c r="AB1697">
        <v>0.26262000000000002</v>
      </c>
      <c r="AC1697">
        <v>0.58844700000000005</v>
      </c>
      <c r="AD1697">
        <v>0.118765</v>
      </c>
      <c r="AE1697">
        <v>3.9001600000000001</v>
      </c>
      <c r="AF1697">
        <v>0.31092399999999998</v>
      </c>
      <c r="AH1697">
        <v>-1.1915500000000001</v>
      </c>
      <c r="AI1697">
        <v>35.2014</v>
      </c>
      <c r="AJ1697">
        <v>-21.577999999999999</v>
      </c>
      <c r="AK1697">
        <v>63.568100000000001</v>
      </c>
      <c r="AL1697">
        <v>-1.1915500000000001</v>
      </c>
      <c r="AM1697">
        <v>-3</v>
      </c>
      <c r="AN1697">
        <v>-22.2238254547119</v>
      </c>
      <c r="AO1697">
        <v>-8.1366844177246094</v>
      </c>
      <c r="AP1697">
        <v>-1.44428</v>
      </c>
    </row>
    <row r="1698" spans="1:42" x14ac:dyDescent="0.45">
      <c r="A1698" t="s">
        <v>1910</v>
      </c>
      <c r="B1698" t="s">
        <v>101</v>
      </c>
      <c r="C1698">
        <v>73</v>
      </c>
      <c r="D1698">
        <v>266</v>
      </c>
      <c r="E1698">
        <v>246</v>
      </c>
      <c r="F1698">
        <v>47</v>
      </c>
      <c r="G1698">
        <v>36</v>
      </c>
      <c r="H1698">
        <v>7</v>
      </c>
      <c r="I1698">
        <v>1</v>
      </c>
      <c r="J1698">
        <v>3</v>
      </c>
      <c r="K1698">
        <v>23</v>
      </c>
      <c r="L1698">
        <v>21</v>
      </c>
      <c r="M1698">
        <v>15</v>
      </c>
      <c r="N1698">
        <v>0</v>
      </c>
      <c r="O1698">
        <v>100</v>
      </c>
      <c r="P1698">
        <v>3</v>
      </c>
      <c r="Q1698">
        <v>1</v>
      </c>
      <c r="R1698">
        <v>1</v>
      </c>
      <c r="S1698">
        <v>4</v>
      </c>
      <c r="T1698">
        <v>3</v>
      </c>
      <c r="U1698">
        <v>2</v>
      </c>
      <c r="V1698">
        <v>0.191057</v>
      </c>
      <c r="W1698">
        <v>5.6390999999999997E-2</v>
      </c>
      <c r="X1698">
        <v>0.37594</v>
      </c>
      <c r="Y1698">
        <v>0.15</v>
      </c>
      <c r="Z1698">
        <v>0.245283</v>
      </c>
      <c r="AA1698">
        <v>0.26422800000000002</v>
      </c>
      <c r="AB1698">
        <v>0.228964</v>
      </c>
      <c r="AC1698">
        <v>0.50951100000000005</v>
      </c>
      <c r="AD1698">
        <v>7.3170700000000005E-2</v>
      </c>
      <c r="AE1698">
        <v>4.2836400000000001</v>
      </c>
      <c r="AF1698">
        <v>0.30555599999999999</v>
      </c>
      <c r="AH1698">
        <v>-0.66023299999999996</v>
      </c>
      <c r="AI1698">
        <v>12.6584</v>
      </c>
      <c r="AJ1698">
        <v>-19.752199999999998</v>
      </c>
      <c r="AK1698">
        <v>42.377600000000001</v>
      </c>
      <c r="AL1698">
        <v>-0.66023299999999996</v>
      </c>
      <c r="AM1698">
        <v>-4.9000000000000004</v>
      </c>
      <c r="AN1698">
        <v>-19.648752450942901</v>
      </c>
      <c r="AO1698">
        <v>-3.9226338267326302</v>
      </c>
      <c r="AP1698">
        <v>-1.4467699999999999</v>
      </c>
    </row>
    <row r="1699" spans="1:42" x14ac:dyDescent="0.45">
      <c r="A1699" t="s">
        <v>1911</v>
      </c>
      <c r="B1699" t="s">
        <v>44</v>
      </c>
      <c r="C1699">
        <v>119</v>
      </c>
      <c r="D1699">
        <v>493</v>
      </c>
      <c r="E1699">
        <v>453</v>
      </c>
      <c r="F1699">
        <v>101</v>
      </c>
      <c r="G1699">
        <v>76</v>
      </c>
      <c r="H1699">
        <v>18</v>
      </c>
      <c r="I1699">
        <v>2</v>
      </c>
      <c r="J1699">
        <v>5</v>
      </c>
      <c r="K1699">
        <v>57</v>
      </c>
      <c r="L1699">
        <v>44</v>
      </c>
      <c r="M1699">
        <v>27</v>
      </c>
      <c r="N1699">
        <v>1</v>
      </c>
      <c r="O1699">
        <v>121</v>
      </c>
      <c r="P1699">
        <v>4</v>
      </c>
      <c r="Q1699">
        <v>3</v>
      </c>
      <c r="R1699">
        <v>6</v>
      </c>
      <c r="S1699">
        <v>11</v>
      </c>
      <c r="T1699">
        <v>12</v>
      </c>
      <c r="U1699">
        <v>4</v>
      </c>
      <c r="V1699">
        <v>0.22295799999999999</v>
      </c>
      <c r="W1699">
        <v>5.4766700000000001E-2</v>
      </c>
      <c r="X1699">
        <v>0.24543599999999999</v>
      </c>
      <c r="Y1699">
        <v>0.22314000000000001</v>
      </c>
      <c r="Z1699">
        <v>0.27104699999999998</v>
      </c>
      <c r="AA1699">
        <v>0.30463600000000002</v>
      </c>
      <c r="AB1699">
        <v>0.25435400000000002</v>
      </c>
      <c r="AC1699">
        <v>0.57568299999999994</v>
      </c>
      <c r="AD1699">
        <v>8.1677700000000006E-2</v>
      </c>
      <c r="AE1699">
        <v>5.7499200000000004</v>
      </c>
      <c r="AF1699">
        <v>0.29090899999999997</v>
      </c>
      <c r="AH1699">
        <v>-0.105055</v>
      </c>
      <c r="AI1699">
        <v>33.856699999999996</v>
      </c>
      <c r="AJ1699">
        <v>-26.212399999999999</v>
      </c>
      <c r="AK1699">
        <v>54.9285</v>
      </c>
      <c r="AL1699">
        <v>-0.105055</v>
      </c>
      <c r="AM1699">
        <v>-10</v>
      </c>
      <c r="AN1699">
        <v>-26.729561239480901</v>
      </c>
      <c r="AO1699">
        <v>-4.5656967163085902</v>
      </c>
      <c r="AP1699">
        <v>-1.4509700000000001</v>
      </c>
    </row>
    <row r="1700" spans="1:42" x14ac:dyDescent="0.45">
      <c r="A1700" t="s">
        <v>1912</v>
      </c>
      <c r="C1700">
        <v>73</v>
      </c>
      <c r="D1700">
        <v>293</v>
      </c>
      <c r="E1700">
        <v>268</v>
      </c>
      <c r="F1700">
        <v>52</v>
      </c>
      <c r="G1700">
        <v>33</v>
      </c>
      <c r="H1700">
        <v>12</v>
      </c>
      <c r="I1700">
        <v>1</v>
      </c>
      <c r="J1700">
        <v>6</v>
      </c>
      <c r="K1700">
        <v>28</v>
      </c>
      <c r="L1700">
        <v>27</v>
      </c>
      <c r="M1700">
        <v>22</v>
      </c>
      <c r="N1700">
        <v>1</v>
      </c>
      <c r="O1700">
        <v>103</v>
      </c>
      <c r="P1700">
        <v>2</v>
      </c>
      <c r="Q1700">
        <v>1</v>
      </c>
      <c r="R1700">
        <v>0</v>
      </c>
      <c r="S1700">
        <v>7</v>
      </c>
      <c r="T1700">
        <v>0</v>
      </c>
      <c r="U1700">
        <v>1</v>
      </c>
      <c r="V1700">
        <v>0.19403000000000001</v>
      </c>
      <c r="W1700">
        <v>7.5085299999999994E-2</v>
      </c>
      <c r="X1700">
        <v>0.35153600000000002</v>
      </c>
      <c r="Y1700">
        <v>0.213592</v>
      </c>
      <c r="Z1700">
        <v>0.25938600000000001</v>
      </c>
      <c r="AA1700">
        <v>0.31343300000000002</v>
      </c>
      <c r="AB1700">
        <v>0.25242599999999998</v>
      </c>
      <c r="AC1700">
        <v>0.57281899999999997</v>
      </c>
      <c r="AD1700">
        <v>0.119403</v>
      </c>
      <c r="AE1700">
        <v>2.8786299999999998</v>
      </c>
      <c r="AF1700">
        <v>0.28749999999999998</v>
      </c>
      <c r="AH1700">
        <v>-0.85356500000000002</v>
      </c>
      <c r="AI1700">
        <v>19.6524</v>
      </c>
      <c r="AJ1700">
        <v>-16.047899999999998</v>
      </c>
      <c r="AK1700">
        <v>54.128100000000003</v>
      </c>
      <c r="AL1700">
        <v>-0.85356500000000002</v>
      </c>
      <c r="AM1700">
        <v>-3.8</v>
      </c>
      <c r="AN1700">
        <v>-17.504277944564802</v>
      </c>
      <c r="AO1700">
        <v>-7.0297176837921098</v>
      </c>
      <c r="AP1700">
        <v>-1.45103</v>
      </c>
    </row>
    <row r="1701" spans="1:42" x14ac:dyDescent="0.45">
      <c r="A1701" t="s">
        <v>1913</v>
      </c>
      <c r="B1701" t="s">
        <v>40</v>
      </c>
      <c r="C1701">
        <v>115</v>
      </c>
      <c r="D1701">
        <v>506</v>
      </c>
      <c r="E1701">
        <v>442</v>
      </c>
      <c r="F1701">
        <v>87</v>
      </c>
      <c r="G1701">
        <v>58</v>
      </c>
      <c r="H1701">
        <v>15</v>
      </c>
      <c r="I1701">
        <v>0</v>
      </c>
      <c r="J1701">
        <v>14</v>
      </c>
      <c r="K1701">
        <v>50</v>
      </c>
      <c r="L1701">
        <v>58</v>
      </c>
      <c r="M1701">
        <v>47</v>
      </c>
      <c r="N1701">
        <v>0</v>
      </c>
      <c r="O1701">
        <v>172</v>
      </c>
      <c r="P1701">
        <v>13</v>
      </c>
      <c r="Q1701">
        <v>4</v>
      </c>
      <c r="R1701">
        <v>0</v>
      </c>
      <c r="S1701">
        <v>6</v>
      </c>
      <c r="T1701">
        <v>2</v>
      </c>
      <c r="U1701">
        <v>1</v>
      </c>
      <c r="V1701">
        <v>0.19683300000000001</v>
      </c>
      <c r="W1701">
        <v>9.2885400000000007E-2</v>
      </c>
      <c r="X1701">
        <v>0.33992099999999997</v>
      </c>
      <c r="Y1701">
        <v>0.273256</v>
      </c>
      <c r="Z1701">
        <v>0.29051399999999999</v>
      </c>
      <c r="AA1701">
        <v>0.32579200000000003</v>
      </c>
      <c r="AB1701">
        <v>0.27677200000000002</v>
      </c>
      <c r="AC1701">
        <v>0.61630600000000002</v>
      </c>
      <c r="AD1701">
        <v>0.12895899999999999</v>
      </c>
      <c r="AE1701">
        <v>2.3976700000000002</v>
      </c>
      <c r="AF1701">
        <v>0.28076899999999999</v>
      </c>
      <c r="AH1701">
        <v>-0.93128299999999997</v>
      </c>
      <c r="AI1701">
        <v>44.17</v>
      </c>
      <c r="AJ1701">
        <v>-17.4831</v>
      </c>
      <c r="AK1701">
        <v>75.234200000000001</v>
      </c>
      <c r="AL1701">
        <v>-0.93128299999999997</v>
      </c>
      <c r="AM1701">
        <v>-6.1</v>
      </c>
      <c r="AN1701">
        <v>-16.455896019935601</v>
      </c>
      <c r="AO1701">
        <v>-15.396002292633</v>
      </c>
      <c r="AP1701">
        <v>-1.4571000000000001</v>
      </c>
    </row>
    <row r="1702" spans="1:42" x14ac:dyDescent="0.45">
      <c r="A1702" t="s">
        <v>1914</v>
      </c>
      <c r="B1702" t="s">
        <v>42</v>
      </c>
      <c r="C1702">
        <v>88</v>
      </c>
      <c r="D1702">
        <v>369</v>
      </c>
      <c r="E1702">
        <v>337</v>
      </c>
      <c r="F1702">
        <v>59</v>
      </c>
      <c r="G1702">
        <v>40</v>
      </c>
      <c r="H1702">
        <v>9</v>
      </c>
      <c r="I1702">
        <v>2</v>
      </c>
      <c r="J1702">
        <v>8</v>
      </c>
      <c r="K1702">
        <v>37</v>
      </c>
      <c r="L1702">
        <v>37</v>
      </c>
      <c r="M1702">
        <v>25</v>
      </c>
      <c r="N1702">
        <v>0</v>
      </c>
      <c r="O1702">
        <v>160</v>
      </c>
      <c r="P1702">
        <v>5</v>
      </c>
      <c r="Q1702">
        <v>2</v>
      </c>
      <c r="R1702">
        <v>0</v>
      </c>
      <c r="S1702">
        <v>4</v>
      </c>
      <c r="T1702">
        <v>11</v>
      </c>
      <c r="U1702">
        <v>3</v>
      </c>
      <c r="V1702">
        <v>0.17507400000000001</v>
      </c>
      <c r="W1702">
        <v>6.7750699999999997E-2</v>
      </c>
      <c r="X1702">
        <v>0.43360399999999999</v>
      </c>
      <c r="Y1702">
        <v>0.15625</v>
      </c>
      <c r="Z1702">
        <v>0.24119199999999999</v>
      </c>
      <c r="AA1702">
        <v>0.28486600000000001</v>
      </c>
      <c r="AB1702">
        <v>0.23494100000000001</v>
      </c>
      <c r="AC1702">
        <v>0.52605900000000005</v>
      </c>
      <c r="AD1702">
        <v>0.109792</v>
      </c>
      <c r="AE1702">
        <v>6.4259599999999999</v>
      </c>
      <c r="AF1702">
        <v>0.29824600000000001</v>
      </c>
      <c r="AH1702">
        <v>0.39440700000000001</v>
      </c>
      <c r="AI1702">
        <v>19.3919</v>
      </c>
      <c r="AJ1702">
        <v>-25.5686</v>
      </c>
      <c r="AK1702">
        <v>44.743299999999998</v>
      </c>
      <c r="AL1702">
        <v>0.39440700000000001</v>
      </c>
      <c r="AM1702">
        <v>-4.5</v>
      </c>
      <c r="AN1702">
        <v>-24.036727935075699</v>
      </c>
      <c r="AO1702">
        <v>-3.1441799402236899</v>
      </c>
      <c r="AP1702">
        <v>-1.4606600000000001</v>
      </c>
    </row>
    <row r="1703" spans="1:42" x14ac:dyDescent="0.45">
      <c r="A1703" t="s">
        <v>1915</v>
      </c>
      <c r="B1703" t="s">
        <v>38</v>
      </c>
      <c r="C1703">
        <v>123</v>
      </c>
      <c r="D1703">
        <v>514</v>
      </c>
      <c r="E1703">
        <v>469</v>
      </c>
      <c r="F1703">
        <v>99</v>
      </c>
      <c r="G1703">
        <v>65</v>
      </c>
      <c r="H1703">
        <v>20</v>
      </c>
      <c r="I1703">
        <v>1</v>
      </c>
      <c r="J1703">
        <v>13</v>
      </c>
      <c r="K1703">
        <v>51</v>
      </c>
      <c r="L1703">
        <v>61</v>
      </c>
      <c r="M1703">
        <v>32</v>
      </c>
      <c r="N1703">
        <v>0</v>
      </c>
      <c r="O1703">
        <v>178</v>
      </c>
      <c r="P1703">
        <v>10</v>
      </c>
      <c r="Q1703">
        <v>3</v>
      </c>
      <c r="R1703">
        <v>0</v>
      </c>
      <c r="S1703">
        <v>11</v>
      </c>
      <c r="T1703">
        <v>2</v>
      </c>
      <c r="U1703">
        <v>1</v>
      </c>
      <c r="V1703">
        <v>0.211087</v>
      </c>
      <c r="W1703">
        <v>6.2256800000000001E-2</v>
      </c>
      <c r="X1703">
        <v>0.34630300000000003</v>
      </c>
      <c r="Y1703">
        <v>0.17977499999999999</v>
      </c>
      <c r="Z1703">
        <v>0.27431899999999998</v>
      </c>
      <c r="AA1703">
        <v>0.34115099999999998</v>
      </c>
      <c r="AB1703">
        <v>0.27118900000000001</v>
      </c>
      <c r="AC1703">
        <v>0.61546999999999996</v>
      </c>
      <c r="AD1703">
        <v>0.13006400000000001</v>
      </c>
      <c r="AE1703">
        <v>3.0556199999999998</v>
      </c>
      <c r="AF1703">
        <v>0.30604999999999999</v>
      </c>
      <c r="AH1703">
        <v>-0.846526</v>
      </c>
      <c r="AI1703">
        <v>42.485300000000002</v>
      </c>
      <c r="AJ1703">
        <v>-20.142600000000002</v>
      </c>
      <c r="AK1703">
        <v>66.406599999999997</v>
      </c>
      <c r="AL1703">
        <v>-0.846526</v>
      </c>
      <c r="AM1703">
        <v>-0.5</v>
      </c>
      <c r="AN1703">
        <v>-22.237771153450002</v>
      </c>
      <c r="AO1703">
        <v>-9.9429750442504794</v>
      </c>
      <c r="AP1703">
        <v>-1.46272</v>
      </c>
    </row>
    <row r="1704" spans="1:42" x14ac:dyDescent="0.45">
      <c r="A1704" t="s">
        <v>1916</v>
      </c>
      <c r="C1704">
        <v>73</v>
      </c>
      <c r="D1704">
        <v>293</v>
      </c>
      <c r="E1704">
        <v>274</v>
      </c>
      <c r="F1704">
        <v>51</v>
      </c>
      <c r="G1704">
        <v>39</v>
      </c>
      <c r="H1704">
        <v>7</v>
      </c>
      <c r="I1704">
        <v>2</v>
      </c>
      <c r="J1704">
        <v>3</v>
      </c>
      <c r="K1704">
        <v>25</v>
      </c>
      <c r="L1704">
        <v>23</v>
      </c>
      <c r="M1704">
        <v>16</v>
      </c>
      <c r="N1704">
        <v>0</v>
      </c>
      <c r="O1704">
        <v>107</v>
      </c>
      <c r="P1704">
        <v>2</v>
      </c>
      <c r="Q1704">
        <v>1</v>
      </c>
      <c r="R1704">
        <v>0</v>
      </c>
      <c r="S1704">
        <v>8</v>
      </c>
      <c r="T1704">
        <v>7</v>
      </c>
      <c r="U1704">
        <v>1</v>
      </c>
      <c r="V1704">
        <v>0.18613099999999999</v>
      </c>
      <c r="W1704">
        <v>5.4607500000000003E-2</v>
      </c>
      <c r="X1704">
        <v>0.36518800000000001</v>
      </c>
      <c r="Y1704">
        <v>0.149533</v>
      </c>
      <c r="Z1704">
        <v>0.23549500000000001</v>
      </c>
      <c r="AA1704">
        <v>0.25912400000000002</v>
      </c>
      <c r="AB1704">
        <v>0.22137100000000001</v>
      </c>
      <c r="AC1704">
        <v>0.49461899999999998</v>
      </c>
      <c r="AD1704">
        <v>7.2992699999999994E-2</v>
      </c>
      <c r="AE1704">
        <v>6.0922900000000002</v>
      </c>
      <c r="AF1704">
        <v>0.29090899999999997</v>
      </c>
      <c r="AH1704">
        <v>0.53873000000000004</v>
      </c>
      <c r="AI1704">
        <v>12.095700000000001</v>
      </c>
      <c r="AJ1704">
        <v>-23.604700000000001</v>
      </c>
      <c r="AK1704">
        <v>38.765700000000002</v>
      </c>
      <c r="AL1704">
        <v>0.53873000000000004</v>
      </c>
      <c r="AM1704">
        <v>-4.9000000000000004</v>
      </c>
      <c r="AN1704">
        <v>-20.959107160568198</v>
      </c>
      <c r="AO1704">
        <v>-3.8234274387359601</v>
      </c>
      <c r="AP1704">
        <v>-1.4789000000000001</v>
      </c>
    </row>
    <row r="1705" spans="1:42" x14ac:dyDescent="0.45">
      <c r="A1705" t="s">
        <v>1917</v>
      </c>
      <c r="B1705" t="s">
        <v>149</v>
      </c>
      <c r="C1705">
        <v>94</v>
      </c>
      <c r="D1705">
        <v>382</v>
      </c>
      <c r="E1705">
        <v>341</v>
      </c>
      <c r="F1705">
        <v>64</v>
      </c>
      <c r="G1705">
        <v>47</v>
      </c>
      <c r="H1705">
        <v>12</v>
      </c>
      <c r="I1705">
        <v>1</v>
      </c>
      <c r="J1705">
        <v>4</v>
      </c>
      <c r="K1705">
        <v>39</v>
      </c>
      <c r="L1705">
        <v>31</v>
      </c>
      <c r="M1705">
        <v>34</v>
      </c>
      <c r="N1705">
        <v>0</v>
      </c>
      <c r="O1705">
        <v>138</v>
      </c>
      <c r="P1705">
        <v>3</v>
      </c>
      <c r="Q1705">
        <v>1</v>
      </c>
      <c r="R1705">
        <v>3</v>
      </c>
      <c r="S1705">
        <v>5</v>
      </c>
      <c r="T1705">
        <v>8</v>
      </c>
      <c r="U1705">
        <v>4</v>
      </c>
      <c r="V1705">
        <v>0.18768299999999999</v>
      </c>
      <c r="W1705">
        <v>8.9005200000000007E-2</v>
      </c>
      <c r="X1705">
        <v>0.36125699999999999</v>
      </c>
      <c r="Y1705">
        <v>0.24637700000000001</v>
      </c>
      <c r="Z1705">
        <v>0.26649099999999998</v>
      </c>
      <c r="AA1705">
        <v>0.26393</v>
      </c>
      <c r="AB1705">
        <v>0.24229100000000001</v>
      </c>
      <c r="AC1705">
        <v>0.53042</v>
      </c>
      <c r="AD1705">
        <v>7.6246300000000003E-2</v>
      </c>
      <c r="AE1705">
        <v>4.8377100000000004</v>
      </c>
      <c r="AF1705">
        <v>0.3</v>
      </c>
      <c r="AH1705">
        <v>-0.73554299999999995</v>
      </c>
      <c r="AI1705">
        <v>22.406700000000001</v>
      </c>
      <c r="AJ1705">
        <v>-24.137699999999999</v>
      </c>
      <c r="AK1705">
        <v>46.166899999999998</v>
      </c>
      <c r="AL1705">
        <v>-0.73554299999999995</v>
      </c>
      <c r="AM1705">
        <v>2.5</v>
      </c>
      <c r="AN1705">
        <v>-26.211536645889201</v>
      </c>
      <c r="AO1705">
        <v>-1.7107582092285101</v>
      </c>
      <c r="AP1705">
        <v>-1.4865299999999999</v>
      </c>
    </row>
    <row r="1706" spans="1:42" x14ac:dyDescent="0.45">
      <c r="A1706" t="s">
        <v>1918</v>
      </c>
      <c r="B1706" t="s">
        <v>30</v>
      </c>
      <c r="C1706">
        <v>116</v>
      </c>
      <c r="D1706">
        <v>482</v>
      </c>
      <c r="E1706">
        <v>430</v>
      </c>
      <c r="F1706">
        <v>82</v>
      </c>
      <c r="G1706">
        <v>59</v>
      </c>
      <c r="H1706">
        <v>15</v>
      </c>
      <c r="I1706">
        <v>3</v>
      </c>
      <c r="J1706">
        <v>5</v>
      </c>
      <c r="K1706">
        <v>50</v>
      </c>
      <c r="L1706">
        <v>43</v>
      </c>
      <c r="M1706">
        <v>40</v>
      </c>
      <c r="N1706">
        <v>1</v>
      </c>
      <c r="O1706">
        <v>160</v>
      </c>
      <c r="P1706">
        <v>9</v>
      </c>
      <c r="Q1706">
        <v>2</v>
      </c>
      <c r="R1706">
        <v>1</v>
      </c>
      <c r="S1706">
        <v>13</v>
      </c>
      <c r="T1706">
        <v>8</v>
      </c>
      <c r="U1706">
        <v>5</v>
      </c>
      <c r="V1706">
        <v>0.19069800000000001</v>
      </c>
      <c r="W1706">
        <v>8.2987599999999995E-2</v>
      </c>
      <c r="X1706">
        <v>0.33195000000000002</v>
      </c>
      <c r="Y1706">
        <v>0.25</v>
      </c>
      <c r="Z1706">
        <v>0.27234900000000001</v>
      </c>
      <c r="AA1706">
        <v>0.27441900000000002</v>
      </c>
      <c r="AB1706">
        <v>0.24818200000000001</v>
      </c>
      <c r="AC1706">
        <v>0.54676800000000003</v>
      </c>
      <c r="AD1706">
        <v>8.3720900000000001E-2</v>
      </c>
      <c r="AE1706">
        <v>5.3679100000000002</v>
      </c>
      <c r="AF1706">
        <v>0.28838999999999998</v>
      </c>
      <c r="AH1706">
        <v>-1.33484</v>
      </c>
      <c r="AI1706">
        <v>30.630600000000001</v>
      </c>
      <c r="AJ1706">
        <v>-28.098299999999998</v>
      </c>
      <c r="AK1706">
        <v>56.728700000000003</v>
      </c>
      <c r="AL1706">
        <v>-1.33484</v>
      </c>
      <c r="AM1706">
        <v>1.1000000000000001</v>
      </c>
      <c r="AN1706">
        <v>-27.173223018646201</v>
      </c>
      <c r="AO1706">
        <v>-4.2130511999130196</v>
      </c>
      <c r="AP1706">
        <v>-1.49221</v>
      </c>
    </row>
    <row r="1707" spans="1:42" x14ac:dyDescent="0.45">
      <c r="A1707" t="s">
        <v>1919</v>
      </c>
      <c r="B1707" t="s">
        <v>196</v>
      </c>
      <c r="C1707">
        <v>112</v>
      </c>
      <c r="D1707">
        <v>460</v>
      </c>
      <c r="E1707">
        <v>425</v>
      </c>
      <c r="F1707">
        <v>97</v>
      </c>
      <c r="G1707">
        <v>74</v>
      </c>
      <c r="H1707">
        <v>19</v>
      </c>
      <c r="I1707">
        <v>2</v>
      </c>
      <c r="J1707">
        <v>2</v>
      </c>
      <c r="K1707">
        <v>39</v>
      </c>
      <c r="L1707">
        <v>37</v>
      </c>
      <c r="M1707">
        <v>19</v>
      </c>
      <c r="N1707">
        <v>0</v>
      </c>
      <c r="O1707">
        <v>78</v>
      </c>
      <c r="P1707">
        <v>8</v>
      </c>
      <c r="Q1707">
        <v>3</v>
      </c>
      <c r="R1707">
        <v>5</v>
      </c>
      <c r="S1707">
        <v>14</v>
      </c>
      <c r="T1707">
        <v>9</v>
      </c>
      <c r="U1707">
        <v>6</v>
      </c>
      <c r="V1707">
        <v>0.22823499999999999</v>
      </c>
      <c r="W1707">
        <v>4.1304300000000002E-2</v>
      </c>
      <c r="X1707">
        <v>0.16956499999999999</v>
      </c>
      <c r="Y1707">
        <v>0.24359</v>
      </c>
      <c r="Z1707">
        <v>0.27252700000000002</v>
      </c>
      <c r="AA1707">
        <v>0.29647099999999998</v>
      </c>
      <c r="AB1707">
        <v>0.25300099999999998</v>
      </c>
      <c r="AC1707">
        <v>0.568998</v>
      </c>
      <c r="AD1707">
        <v>6.8235299999999999E-2</v>
      </c>
      <c r="AE1707">
        <v>4.3619700000000003</v>
      </c>
      <c r="AF1707">
        <v>0.27298800000000001</v>
      </c>
      <c r="AH1707">
        <v>-1.5106900000000001</v>
      </c>
      <c r="AI1707">
        <v>31.0733</v>
      </c>
      <c r="AJ1707">
        <v>-24.975000000000001</v>
      </c>
      <c r="AK1707">
        <v>61.046100000000003</v>
      </c>
      <c r="AL1707">
        <v>-1.5106900000000001</v>
      </c>
      <c r="AM1707">
        <v>0.7</v>
      </c>
      <c r="AN1707">
        <v>-22.981154203414899</v>
      </c>
      <c r="AO1707">
        <v>-7.75091153383255</v>
      </c>
      <c r="AP1707">
        <v>-1.50657</v>
      </c>
    </row>
    <row r="1708" spans="1:42" x14ac:dyDescent="0.45">
      <c r="A1708" t="s">
        <v>1920</v>
      </c>
      <c r="C1708">
        <v>107</v>
      </c>
      <c r="D1708">
        <v>417</v>
      </c>
      <c r="E1708">
        <v>374</v>
      </c>
      <c r="F1708">
        <v>67</v>
      </c>
      <c r="G1708">
        <v>47</v>
      </c>
      <c r="H1708">
        <v>14</v>
      </c>
      <c r="I1708">
        <v>1</v>
      </c>
      <c r="J1708">
        <v>5</v>
      </c>
      <c r="K1708">
        <v>41</v>
      </c>
      <c r="L1708">
        <v>32</v>
      </c>
      <c r="M1708">
        <v>38</v>
      </c>
      <c r="N1708">
        <v>0</v>
      </c>
      <c r="O1708">
        <v>160</v>
      </c>
      <c r="P1708">
        <v>3</v>
      </c>
      <c r="Q1708">
        <v>2</v>
      </c>
      <c r="R1708">
        <v>0</v>
      </c>
      <c r="S1708">
        <v>5</v>
      </c>
      <c r="T1708">
        <v>12</v>
      </c>
      <c r="U1708">
        <v>3</v>
      </c>
      <c r="V1708">
        <v>0.179144</v>
      </c>
      <c r="W1708">
        <v>9.1127100000000003E-2</v>
      </c>
      <c r="X1708">
        <v>0.38369300000000001</v>
      </c>
      <c r="Y1708">
        <v>0.23749999999999999</v>
      </c>
      <c r="Z1708">
        <v>0.25899299999999997</v>
      </c>
      <c r="AA1708">
        <v>0.26203199999999999</v>
      </c>
      <c r="AB1708">
        <v>0.23765800000000001</v>
      </c>
      <c r="AC1708">
        <v>0.52102499999999996</v>
      </c>
      <c r="AD1708">
        <v>8.2887699999999995E-2</v>
      </c>
      <c r="AE1708">
        <v>5.4204800000000004</v>
      </c>
      <c r="AF1708">
        <v>0.29383900000000002</v>
      </c>
      <c r="AH1708">
        <v>0.45571499999999998</v>
      </c>
      <c r="AI1708">
        <v>22.8553</v>
      </c>
      <c r="AJ1708">
        <v>-27.953700000000001</v>
      </c>
      <c r="AK1708">
        <v>49.6738</v>
      </c>
      <c r="AL1708">
        <v>0.45571499999999998</v>
      </c>
      <c r="AM1708">
        <v>0.8</v>
      </c>
      <c r="AN1708">
        <v>-25.542820125818199</v>
      </c>
      <c r="AO1708">
        <v>-3.79656094312667</v>
      </c>
      <c r="AP1708">
        <v>-1.5089300000000001</v>
      </c>
    </row>
    <row r="1709" spans="1:42" x14ac:dyDescent="0.45">
      <c r="A1709" t="s">
        <v>1921</v>
      </c>
      <c r="C1709">
        <v>81</v>
      </c>
      <c r="D1709">
        <v>317</v>
      </c>
      <c r="E1709">
        <v>294</v>
      </c>
      <c r="F1709">
        <v>52</v>
      </c>
      <c r="G1709">
        <v>29</v>
      </c>
      <c r="H1709">
        <v>14</v>
      </c>
      <c r="I1709">
        <v>0</v>
      </c>
      <c r="J1709">
        <v>9</v>
      </c>
      <c r="K1709">
        <v>26</v>
      </c>
      <c r="L1709">
        <v>34</v>
      </c>
      <c r="M1709">
        <v>19</v>
      </c>
      <c r="N1709">
        <v>0</v>
      </c>
      <c r="O1709">
        <v>133</v>
      </c>
      <c r="P1709">
        <v>2</v>
      </c>
      <c r="Q1709">
        <v>2</v>
      </c>
      <c r="R1709">
        <v>0</v>
      </c>
      <c r="S1709">
        <v>9</v>
      </c>
      <c r="T1709">
        <v>0</v>
      </c>
      <c r="U1709">
        <v>1</v>
      </c>
      <c r="V1709">
        <v>0.176871</v>
      </c>
      <c r="W1709">
        <v>5.9936900000000001E-2</v>
      </c>
      <c r="X1709">
        <v>0.41955799999999999</v>
      </c>
      <c r="Y1709">
        <v>0.14285700000000001</v>
      </c>
      <c r="Z1709">
        <v>0.23028399999999999</v>
      </c>
      <c r="AA1709">
        <v>0.31632700000000002</v>
      </c>
      <c r="AB1709">
        <v>0.23885600000000001</v>
      </c>
      <c r="AC1709">
        <v>0.54661000000000004</v>
      </c>
      <c r="AD1709">
        <v>0.139456</v>
      </c>
      <c r="AE1709">
        <v>1.6042000000000001</v>
      </c>
      <c r="AF1709">
        <v>0.279221</v>
      </c>
      <c r="AH1709">
        <v>-0.807334</v>
      </c>
      <c r="AI1709">
        <v>17.689599999999999</v>
      </c>
      <c r="AJ1709">
        <v>-20.934999999999999</v>
      </c>
      <c r="AK1709">
        <v>43.846499999999999</v>
      </c>
      <c r="AL1709">
        <v>-0.807334</v>
      </c>
      <c r="AM1709">
        <v>2.7</v>
      </c>
      <c r="AN1709">
        <v>-22.8596776127815</v>
      </c>
      <c r="AO1709">
        <v>-3.1237800121307302</v>
      </c>
      <c r="AP1709">
        <v>-1.51403</v>
      </c>
    </row>
    <row r="1710" spans="1:42" x14ac:dyDescent="0.45">
      <c r="A1710" t="s">
        <v>1922</v>
      </c>
      <c r="B1710" t="s">
        <v>30</v>
      </c>
      <c r="C1710">
        <v>87</v>
      </c>
      <c r="D1710">
        <v>355</v>
      </c>
      <c r="E1710">
        <v>334</v>
      </c>
      <c r="F1710">
        <v>74</v>
      </c>
      <c r="G1710">
        <v>51</v>
      </c>
      <c r="H1710">
        <v>16</v>
      </c>
      <c r="I1710">
        <v>1</v>
      </c>
      <c r="J1710">
        <v>6</v>
      </c>
      <c r="K1710">
        <v>32</v>
      </c>
      <c r="L1710">
        <v>37</v>
      </c>
      <c r="M1710">
        <v>15</v>
      </c>
      <c r="N1710">
        <v>0</v>
      </c>
      <c r="O1710">
        <v>80</v>
      </c>
      <c r="P1710">
        <v>4</v>
      </c>
      <c r="Q1710">
        <v>2</v>
      </c>
      <c r="R1710">
        <v>0</v>
      </c>
      <c r="S1710">
        <v>11</v>
      </c>
      <c r="T1710">
        <v>0</v>
      </c>
      <c r="U1710">
        <v>1</v>
      </c>
      <c r="V1710">
        <v>0.221557</v>
      </c>
      <c r="W1710">
        <v>4.2253499999999999E-2</v>
      </c>
      <c r="X1710">
        <v>0.225352</v>
      </c>
      <c r="Y1710">
        <v>0.1875</v>
      </c>
      <c r="Z1710">
        <v>0.26197199999999998</v>
      </c>
      <c r="AA1710">
        <v>0.32934099999999999</v>
      </c>
      <c r="AB1710">
        <v>0.25872000000000001</v>
      </c>
      <c r="AC1710">
        <v>0.59131299999999998</v>
      </c>
      <c r="AD1710">
        <v>0.107784</v>
      </c>
      <c r="AE1710">
        <v>2.52244</v>
      </c>
      <c r="AF1710">
        <v>0.27200000000000002</v>
      </c>
      <c r="AH1710">
        <v>-0.96143699999999999</v>
      </c>
      <c r="AI1710">
        <v>25.666699999999999</v>
      </c>
      <c r="AJ1710">
        <v>-17.588000000000001</v>
      </c>
      <c r="AK1710">
        <v>60.911799999999999</v>
      </c>
      <c r="AL1710">
        <v>-0.96143699999999999</v>
      </c>
      <c r="AM1710">
        <v>0</v>
      </c>
      <c r="AN1710">
        <v>-18.1521162390708</v>
      </c>
      <c r="AO1710">
        <v>-9.1306581497192294</v>
      </c>
      <c r="AP1710">
        <v>-1.5144899999999999</v>
      </c>
    </row>
    <row r="1711" spans="1:42" x14ac:dyDescent="0.45">
      <c r="A1711" t="s">
        <v>1923</v>
      </c>
      <c r="C1711">
        <v>90</v>
      </c>
      <c r="D1711">
        <v>345</v>
      </c>
      <c r="E1711">
        <v>325</v>
      </c>
      <c r="F1711">
        <v>60</v>
      </c>
      <c r="G1711">
        <v>43</v>
      </c>
      <c r="H1711">
        <v>10</v>
      </c>
      <c r="I1711">
        <v>1</v>
      </c>
      <c r="J1711">
        <v>6</v>
      </c>
      <c r="K1711">
        <v>33</v>
      </c>
      <c r="L1711">
        <v>32</v>
      </c>
      <c r="M1711">
        <v>14</v>
      </c>
      <c r="N1711">
        <v>0</v>
      </c>
      <c r="O1711">
        <v>146</v>
      </c>
      <c r="P1711">
        <v>5</v>
      </c>
      <c r="Q1711">
        <v>1</v>
      </c>
      <c r="R1711">
        <v>0</v>
      </c>
      <c r="S1711">
        <v>9</v>
      </c>
      <c r="T1711">
        <v>9</v>
      </c>
      <c r="U1711">
        <v>4</v>
      </c>
      <c r="V1711">
        <v>0.184615</v>
      </c>
      <c r="W1711">
        <v>4.0579700000000003E-2</v>
      </c>
      <c r="X1711">
        <v>0.42318800000000001</v>
      </c>
      <c r="Y1711">
        <v>9.5890400000000001E-2</v>
      </c>
      <c r="Z1711">
        <v>0.228986</v>
      </c>
      <c r="AA1711">
        <v>0.27692299999999997</v>
      </c>
      <c r="AB1711">
        <v>0.22421099999999999</v>
      </c>
      <c r="AC1711">
        <v>0.50590900000000005</v>
      </c>
      <c r="AD1711">
        <v>9.2307700000000006E-2</v>
      </c>
      <c r="AE1711">
        <v>5.4619900000000001</v>
      </c>
      <c r="AF1711">
        <v>0.31034499999999998</v>
      </c>
      <c r="AH1711">
        <v>-0.36603000000000002</v>
      </c>
      <c r="AI1711">
        <v>15.056100000000001</v>
      </c>
      <c r="AJ1711">
        <v>-26.9802</v>
      </c>
      <c r="AK1711">
        <v>35.451700000000002</v>
      </c>
      <c r="AL1711">
        <v>-0.36603000000000002</v>
      </c>
      <c r="AM1711">
        <v>3.7</v>
      </c>
      <c r="AN1711">
        <v>-27.049121916293998</v>
      </c>
      <c r="AO1711">
        <v>-0.102910041809082</v>
      </c>
      <c r="AP1711">
        <v>-1.5390699999999999</v>
      </c>
    </row>
    <row r="1712" spans="1:42" x14ac:dyDescent="0.45">
      <c r="A1712" t="s">
        <v>1924</v>
      </c>
      <c r="B1712" t="s">
        <v>104</v>
      </c>
      <c r="C1712">
        <v>117</v>
      </c>
      <c r="D1712">
        <v>446</v>
      </c>
      <c r="E1712">
        <v>413</v>
      </c>
      <c r="F1712">
        <v>89</v>
      </c>
      <c r="G1712">
        <v>69</v>
      </c>
      <c r="H1712">
        <v>13</v>
      </c>
      <c r="I1712">
        <v>2</v>
      </c>
      <c r="J1712">
        <v>5</v>
      </c>
      <c r="K1712">
        <v>48</v>
      </c>
      <c r="L1712">
        <v>38</v>
      </c>
      <c r="M1712">
        <v>21</v>
      </c>
      <c r="N1712">
        <v>0</v>
      </c>
      <c r="O1712">
        <v>139</v>
      </c>
      <c r="P1712">
        <v>5</v>
      </c>
      <c r="Q1712">
        <v>4</v>
      </c>
      <c r="R1712">
        <v>3</v>
      </c>
      <c r="S1712">
        <v>5</v>
      </c>
      <c r="T1712">
        <v>12</v>
      </c>
      <c r="U1712">
        <v>5</v>
      </c>
      <c r="V1712">
        <v>0.21549599999999999</v>
      </c>
      <c r="W1712">
        <v>4.7085200000000001E-2</v>
      </c>
      <c r="X1712">
        <v>0.31165900000000002</v>
      </c>
      <c r="Y1712">
        <v>0.15107899999999999</v>
      </c>
      <c r="Z1712">
        <v>0.25959399999999999</v>
      </c>
      <c r="AA1712">
        <v>0.29297800000000002</v>
      </c>
      <c r="AB1712">
        <v>0.24484400000000001</v>
      </c>
      <c r="AC1712">
        <v>0.55257199999999995</v>
      </c>
      <c r="AD1712">
        <v>7.7481800000000003E-2</v>
      </c>
      <c r="AE1712">
        <v>5.6911899999999997</v>
      </c>
      <c r="AF1712">
        <v>0.30769200000000002</v>
      </c>
      <c r="AH1712">
        <v>-0.44237700000000002</v>
      </c>
      <c r="AI1712">
        <v>27.1065</v>
      </c>
      <c r="AJ1712">
        <v>-27.236000000000001</v>
      </c>
      <c r="AK1712">
        <v>48.8232</v>
      </c>
      <c r="AL1712">
        <v>-0.44237700000000002</v>
      </c>
      <c r="AM1712">
        <v>-4</v>
      </c>
      <c r="AN1712">
        <v>-28.718931019306101</v>
      </c>
      <c r="AO1712">
        <v>-2.3612580299377401</v>
      </c>
      <c r="AP1712">
        <v>-1.58399</v>
      </c>
    </row>
    <row r="1713" spans="1:42" x14ac:dyDescent="0.45">
      <c r="A1713" t="s">
        <v>1925</v>
      </c>
      <c r="B1713" t="s">
        <v>23</v>
      </c>
      <c r="C1713">
        <v>68</v>
      </c>
      <c r="D1713">
        <v>278</v>
      </c>
      <c r="E1713">
        <v>250</v>
      </c>
      <c r="F1713">
        <v>41</v>
      </c>
      <c r="G1713">
        <v>26</v>
      </c>
      <c r="H1713">
        <v>8</v>
      </c>
      <c r="I1713">
        <v>3</v>
      </c>
      <c r="J1713">
        <v>4</v>
      </c>
      <c r="K1713">
        <v>24</v>
      </c>
      <c r="L1713">
        <v>24</v>
      </c>
      <c r="M1713">
        <v>23</v>
      </c>
      <c r="N1713">
        <v>0</v>
      </c>
      <c r="O1713">
        <v>125</v>
      </c>
      <c r="P1713">
        <v>4</v>
      </c>
      <c r="Q1713">
        <v>1</v>
      </c>
      <c r="R1713">
        <v>0</v>
      </c>
      <c r="S1713">
        <v>3</v>
      </c>
      <c r="T1713">
        <v>7</v>
      </c>
      <c r="U1713">
        <v>1</v>
      </c>
      <c r="V1713">
        <v>0.16400000000000001</v>
      </c>
      <c r="W1713">
        <v>8.2733799999999996E-2</v>
      </c>
      <c r="X1713">
        <v>0.44963999999999998</v>
      </c>
      <c r="Y1713">
        <v>0.184</v>
      </c>
      <c r="Z1713">
        <v>0.24460399999999999</v>
      </c>
      <c r="AA1713">
        <v>0.26800000000000002</v>
      </c>
      <c r="AB1713">
        <v>0.23211799999999999</v>
      </c>
      <c r="AC1713">
        <v>0.51260399999999995</v>
      </c>
      <c r="AD1713">
        <v>0.104</v>
      </c>
      <c r="AE1713">
        <v>7.1325099999999999</v>
      </c>
      <c r="AF1713">
        <v>0.30327900000000002</v>
      </c>
      <c r="AH1713">
        <v>0.56955</v>
      </c>
      <c r="AI1713">
        <v>13.957700000000001</v>
      </c>
      <c r="AJ1713">
        <v>-19.914999999999999</v>
      </c>
      <c r="AK1713">
        <v>39.329599999999999</v>
      </c>
      <c r="AL1713">
        <v>0.56955</v>
      </c>
      <c r="AM1713">
        <v>-2</v>
      </c>
      <c r="AN1713">
        <v>-20.325324118137299</v>
      </c>
      <c r="AO1713">
        <v>-5.0643739700317303</v>
      </c>
      <c r="AP1713">
        <v>-1.5873200000000001</v>
      </c>
    </row>
    <row r="1714" spans="1:42" x14ac:dyDescent="0.45">
      <c r="A1714" t="s">
        <v>1926</v>
      </c>
      <c r="C1714">
        <v>97</v>
      </c>
      <c r="D1714">
        <v>390</v>
      </c>
      <c r="E1714">
        <v>365</v>
      </c>
      <c r="F1714">
        <v>82</v>
      </c>
      <c r="G1714">
        <v>60</v>
      </c>
      <c r="H1714">
        <v>16</v>
      </c>
      <c r="I1714">
        <v>1</v>
      </c>
      <c r="J1714">
        <v>5</v>
      </c>
      <c r="K1714">
        <v>35</v>
      </c>
      <c r="L1714">
        <v>34</v>
      </c>
      <c r="M1714">
        <v>20</v>
      </c>
      <c r="N1714">
        <v>0</v>
      </c>
      <c r="O1714">
        <v>103</v>
      </c>
      <c r="P1714">
        <v>2</v>
      </c>
      <c r="Q1714">
        <v>3</v>
      </c>
      <c r="R1714">
        <v>0</v>
      </c>
      <c r="S1714">
        <v>12</v>
      </c>
      <c r="T1714">
        <v>0</v>
      </c>
      <c r="U1714">
        <v>1</v>
      </c>
      <c r="V1714">
        <v>0.224658</v>
      </c>
      <c r="W1714">
        <v>5.1282099999999997E-2</v>
      </c>
      <c r="X1714">
        <v>0.26410299999999998</v>
      </c>
      <c r="Y1714">
        <v>0.19417499999999999</v>
      </c>
      <c r="Z1714">
        <v>0.26666699999999999</v>
      </c>
      <c r="AA1714">
        <v>0.31506800000000001</v>
      </c>
      <c r="AB1714">
        <v>0.25592799999999999</v>
      </c>
      <c r="AC1714">
        <v>0.581735</v>
      </c>
      <c r="AD1714">
        <v>9.0411000000000005E-2</v>
      </c>
      <c r="AE1714">
        <v>2.20729</v>
      </c>
      <c r="AF1714">
        <v>0.29615399999999997</v>
      </c>
      <c r="AH1714">
        <v>-1.0539000000000001</v>
      </c>
      <c r="AI1714">
        <v>27.2928</v>
      </c>
      <c r="AJ1714">
        <v>-20.226400000000002</v>
      </c>
      <c r="AK1714">
        <v>61.921199999999999</v>
      </c>
      <c r="AL1714">
        <v>-1.0539000000000001</v>
      </c>
      <c r="AM1714">
        <v>0</v>
      </c>
      <c r="AN1714">
        <v>-19.451713919639499</v>
      </c>
      <c r="AO1714">
        <v>-10.0308637619018</v>
      </c>
      <c r="AP1714">
        <v>-1.61494</v>
      </c>
    </row>
    <row r="1715" spans="1:42" x14ac:dyDescent="0.45">
      <c r="A1715" t="s">
        <v>1927</v>
      </c>
      <c r="B1715" t="s">
        <v>215</v>
      </c>
      <c r="C1715">
        <v>131</v>
      </c>
      <c r="D1715">
        <v>570</v>
      </c>
      <c r="E1715">
        <v>524</v>
      </c>
      <c r="F1715">
        <v>106</v>
      </c>
      <c r="G1715">
        <v>85</v>
      </c>
      <c r="H1715">
        <v>15</v>
      </c>
      <c r="I1715">
        <v>2</v>
      </c>
      <c r="J1715">
        <v>4</v>
      </c>
      <c r="K1715">
        <v>57</v>
      </c>
      <c r="L1715">
        <v>42</v>
      </c>
      <c r="M1715">
        <v>29</v>
      </c>
      <c r="N1715">
        <v>0</v>
      </c>
      <c r="O1715">
        <v>176</v>
      </c>
      <c r="P1715">
        <v>4</v>
      </c>
      <c r="Q1715">
        <v>5</v>
      </c>
      <c r="R1715">
        <v>8</v>
      </c>
      <c r="S1715">
        <v>15</v>
      </c>
      <c r="T1715">
        <v>8</v>
      </c>
      <c r="U1715">
        <v>4</v>
      </c>
      <c r="V1715">
        <v>0.20229</v>
      </c>
      <c r="W1715">
        <v>5.0877199999999997E-2</v>
      </c>
      <c r="X1715">
        <v>0.30877199999999999</v>
      </c>
      <c r="Y1715">
        <v>0.164773</v>
      </c>
      <c r="Z1715">
        <v>0.247331</v>
      </c>
      <c r="AA1715">
        <v>0.26145000000000002</v>
      </c>
      <c r="AB1715">
        <v>0.2276</v>
      </c>
      <c r="AC1715">
        <v>0.50878100000000004</v>
      </c>
      <c r="AD1715">
        <v>5.9160299999999999E-2</v>
      </c>
      <c r="AE1715">
        <v>4.9711999999999996</v>
      </c>
      <c r="AF1715">
        <v>0.29226400000000002</v>
      </c>
      <c r="AH1715">
        <v>-0.99751699999999999</v>
      </c>
      <c r="AI1715">
        <v>26.479700000000001</v>
      </c>
      <c r="AJ1715">
        <v>-42.971499999999999</v>
      </c>
      <c r="AK1715">
        <v>36.882300000000001</v>
      </c>
      <c r="AL1715">
        <v>-0.99751699999999999</v>
      </c>
      <c r="AM1715">
        <v>1.9</v>
      </c>
      <c r="AN1715">
        <v>-44.105575680732699</v>
      </c>
      <c r="AO1715">
        <v>8.1830686330795199</v>
      </c>
      <c r="AP1715">
        <v>-1.6516</v>
      </c>
    </row>
    <row r="1716" spans="1:42" x14ac:dyDescent="0.45">
      <c r="A1716" t="s">
        <v>1928</v>
      </c>
      <c r="B1716" t="s">
        <v>67</v>
      </c>
      <c r="C1716">
        <v>108</v>
      </c>
      <c r="D1716">
        <v>433</v>
      </c>
      <c r="E1716">
        <v>397</v>
      </c>
      <c r="F1716">
        <v>78</v>
      </c>
      <c r="G1716">
        <v>49</v>
      </c>
      <c r="H1716">
        <v>16</v>
      </c>
      <c r="I1716">
        <v>2</v>
      </c>
      <c r="J1716">
        <v>11</v>
      </c>
      <c r="K1716">
        <v>34</v>
      </c>
      <c r="L1716">
        <v>48</v>
      </c>
      <c r="M1716">
        <v>28</v>
      </c>
      <c r="N1716">
        <v>0</v>
      </c>
      <c r="O1716">
        <v>159</v>
      </c>
      <c r="P1716">
        <v>7</v>
      </c>
      <c r="Q1716">
        <v>1</v>
      </c>
      <c r="R1716">
        <v>0</v>
      </c>
      <c r="S1716">
        <v>10</v>
      </c>
      <c r="T1716">
        <v>2</v>
      </c>
      <c r="U1716">
        <v>1</v>
      </c>
      <c r="V1716">
        <v>0.19647400000000001</v>
      </c>
      <c r="W1716">
        <v>6.4665100000000003E-2</v>
      </c>
      <c r="X1716">
        <v>0.36720599999999998</v>
      </c>
      <c r="Y1716">
        <v>0.17610100000000001</v>
      </c>
      <c r="Z1716">
        <v>0.26096999999999998</v>
      </c>
      <c r="AA1716">
        <v>0.32997500000000002</v>
      </c>
      <c r="AB1716">
        <v>0.26072699999999999</v>
      </c>
      <c r="AC1716">
        <v>0.59094500000000005</v>
      </c>
      <c r="AD1716">
        <v>0.13350100000000001</v>
      </c>
      <c r="AE1716">
        <v>3.4295300000000002</v>
      </c>
      <c r="AF1716">
        <v>0.29386000000000001</v>
      </c>
      <c r="AH1716">
        <v>-0.66930800000000001</v>
      </c>
      <c r="AI1716">
        <v>32.027700000000003</v>
      </c>
      <c r="AJ1716">
        <v>-20.730799999999999</v>
      </c>
      <c r="AK1716">
        <v>59.392699999999998</v>
      </c>
      <c r="AL1716">
        <v>-0.66930800000000001</v>
      </c>
      <c r="AM1716">
        <v>-1.2</v>
      </c>
      <c r="AN1716">
        <v>-22.4519717693328</v>
      </c>
      <c r="AO1716">
        <v>-9.1548793315887398</v>
      </c>
      <c r="AP1716">
        <v>-1.68068</v>
      </c>
    </row>
    <row r="1717" spans="1:42" x14ac:dyDescent="0.45">
      <c r="A1717" t="s">
        <v>1929</v>
      </c>
      <c r="B1717" t="s">
        <v>38</v>
      </c>
      <c r="C1717">
        <v>116</v>
      </c>
      <c r="D1717">
        <v>472</v>
      </c>
      <c r="E1717">
        <v>444</v>
      </c>
      <c r="F1717">
        <v>97</v>
      </c>
      <c r="G1717">
        <v>65</v>
      </c>
      <c r="H1717">
        <v>20</v>
      </c>
      <c r="I1717">
        <v>3</v>
      </c>
      <c r="J1717">
        <v>9</v>
      </c>
      <c r="K1717">
        <v>40</v>
      </c>
      <c r="L1717">
        <v>47</v>
      </c>
      <c r="M1717">
        <v>22</v>
      </c>
      <c r="N1717">
        <v>0</v>
      </c>
      <c r="O1717">
        <v>129</v>
      </c>
      <c r="P1717">
        <v>4</v>
      </c>
      <c r="Q1717">
        <v>2</v>
      </c>
      <c r="R1717">
        <v>0</v>
      </c>
      <c r="S1717">
        <v>11</v>
      </c>
      <c r="T1717">
        <v>8</v>
      </c>
      <c r="U1717">
        <v>5</v>
      </c>
      <c r="V1717">
        <v>0.218468</v>
      </c>
      <c r="W1717">
        <v>4.6610199999999997E-2</v>
      </c>
      <c r="X1717">
        <v>0.27330500000000002</v>
      </c>
      <c r="Y1717">
        <v>0.170543</v>
      </c>
      <c r="Z1717">
        <v>0.26059300000000002</v>
      </c>
      <c r="AA1717">
        <v>0.33783800000000003</v>
      </c>
      <c r="AB1717">
        <v>0.26101200000000002</v>
      </c>
      <c r="AC1717">
        <v>0.59843100000000005</v>
      </c>
      <c r="AD1717">
        <v>0.119369</v>
      </c>
      <c r="AE1717">
        <v>4.5659099999999997</v>
      </c>
      <c r="AF1717">
        <v>0.28571400000000002</v>
      </c>
      <c r="AH1717">
        <v>-1.21156</v>
      </c>
      <c r="AI1717">
        <v>35.0242</v>
      </c>
      <c r="AJ1717">
        <v>-22.4863</v>
      </c>
      <c r="AK1717">
        <v>59.5837</v>
      </c>
      <c r="AL1717">
        <v>-1.21156</v>
      </c>
      <c r="AM1717">
        <v>-3.2</v>
      </c>
      <c r="AN1717">
        <v>-24.844433784484799</v>
      </c>
      <c r="AO1717">
        <v>-8.4028217792510898</v>
      </c>
      <c r="AP1717">
        <v>-1.7117599999999999</v>
      </c>
    </row>
    <row r="1718" spans="1:42" x14ac:dyDescent="0.45">
      <c r="A1718" t="s">
        <v>1930</v>
      </c>
      <c r="B1718" t="s">
        <v>153</v>
      </c>
      <c r="C1718">
        <v>96</v>
      </c>
      <c r="D1718">
        <v>394</v>
      </c>
      <c r="E1718">
        <v>360</v>
      </c>
      <c r="F1718">
        <v>70</v>
      </c>
      <c r="G1718">
        <v>46</v>
      </c>
      <c r="H1718">
        <v>16</v>
      </c>
      <c r="I1718">
        <v>1</v>
      </c>
      <c r="J1718">
        <v>7</v>
      </c>
      <c r="K1718">
        <v>40</v>
      </c>
      <c r="L1718">
        <v>40</v>
      </c>
      <c r="M1718">
        <v>24</v>
      </c>
      <c r="N1718">
        <v>0</v>
      </c>
      <c r="O1718">
        <v>130</v>
      </c>
      <c r="P1718">
        <v>8</v>
      </c>
      <c r="Q1718">
        <v>2</v>
      </c>
      <c r="R1718">
        <v>0</v>
      </c>
      <c r="S1718">
        <v>5</v>
      </c>
      <c r="T1718">
        <v>8</v>
      </c>
      <c r="U1718">
        <v>4</v>
      </c>
      <c r="V1718">
        <v>0.19444400000000001</v>
      </c>
      <c r="W1718">
        <v>6.0913700000000001E-2</v>
      </c>
      <c r="X1718">
        <v>0.32994899999999999</v>
      </c>
      <c r="Y1718">
        <v>0.184615</v>
      </c>
      <c r="Z1718">
        <v>0.25888299999999997</v>
      </c>
      <c r="AA1718">
        <v>0.30277799999999999</v>
      </c>
      <c r="AB1718">
        <v>0.25026399999999999</v>
      </c>
      <c r="AC1718">
        <v>0.56166099999999997</v>
      </c>
      <c r="AD1718">
        <v>0.108333</v>
      </c>
      <c r="AE1718">
        <v>4.9780199999999999</v>
      </c>
      <c r="AF1718">
        <v>0.28000000000000003</v>
      </c>
      <c r="AH1718">
        <v>-0.68931200000000004</v>
      </c>
      <c r="AI1718">
        <v>25.7196</v>
      </c>
      <c r="AJ1718">
        <v>-22.286999999999999</v>
      </c>
      <c r="AK1718">
        <v>52.520600000000002</v>
      </c>
      <c r="AL1718">
        <v>-0.68931200000000004</v>
      </c>
      <c r="AM1718">
        <v>-8.3000000000000007</v>
      </c>
      <c r="AN1718">
        <v>-23.864328205585402</v>
      </c>
      <c r="AO1718">
        <v>-6.8523223400115896</v>
      </c>
      <c r="AP1718">
        <v>-1.72441</v>
      </c>
    </row>
    <row r="1719" spans="1:42" x14ac:dyDescent="0.45">
      <c r="A1719" t="s">
        <v>1931</v>
      </c>
      <c r="B1719" t="s">
        <v>153</v>
      </c>
      <c r="C1719">
        <v>100</v>
      </c>
      <c r="D1719">
        <v>423</v>
      </c>
      <c r="E1719">
        <v>392</v>
      </c>
      <c r="F1719">
        <v>79</v>
      </c>
      <c r="G1719">
        <v>55</v>
      </c>
      <c r="H1719">
        <v>15</v>
      </c>
      <c r="I1719">
        <v>2</v>
      </c>
      <c r="J1719">
        <v>7</v>
      </c>
      <c r="K1719">
        <v>40</v>
      </c>
      <c r="L1719">
        <v>39</v>
      </c>
      <c r="M1719">
        <v>29</v>
      </c>
      <c r="N1719">
        <v>0</v>
      </c>
      <c r="O1719">
        <v>154</v>
      </c>
      <c r="P1719">
        <v>1</v>
      </c>
      <c r="Q1719">
        <v>1</v>
      </c>
      <c r="R1719">
        <v>0</v>
      </c>
      <c r="S1719">
        <v>6</v>
      </c>
      <c r="T1719">
        <v>10</v>
      </c>
      <c r="U1719">
        <v>5</v>
      </c>
      <c r="V1719">
        <v>0.20153099999999999</v>
      </c>
      <c r="W1719">
        <v>6.8557900000000005E-2</v>
      </c>
      <c r="X1719">
        <v>0.364066</v>
      </c>
      <c r="Y1719">
        <v>0.18831200000000001</v>
      </c>
      <c r="Z1719">
        <v>0.257683</v>
      </c>
      <c r="AA1719">
        <v>0.30357099999999998</v>
      </c>
      <c r="AB1719">
        <v>0.248864</v>
      </c>
      <c r="AC1719">
        <v>0.56125499999999995</v>
      </c>
      <c r="AD1719">
        <v>0.10204100000000001</v>
      </c>
      <c r="AE1719">
        <v>5.2149099999999997</v>
      </c>
      <c r="AF1719">
        <v>0.31034499999999998</v>
      </c>
      <c r="AH1719">
        <v>-0.76532599999999995</v>
      </c>
      <c r="AI1719">
        <v>27.120799999999999</v>
      </c>
      <c r="AJ1719">
        <v>-24.4193</v>
      </c>
      <c r="AK1719">
        <v>51.582000000000001</v>
      </c>
      <c r="AL1719">
        <v>-0.76532599999999995</v>
      </c>
      <c r="AM1719">
        <v>-1.3</v>
      </c>
      <c r="AN1719">
        <v>-26.137985348701399</v>
      </c>
      <c r="AO1719">
        <v>-5.9626982212066597</v>
      </c>
      <c r="AP1719">
        <v>-1.7639</v>
      </c>
    </row>
    <row r="1720" spans="1:42" x14ac:dyDescent="0.45">
      <c r="A1720" t="s">
        <v>1932</v>
      </c>
      <c r="B1720" t="s">
        <v>44</v>
      </c>
      <c r="C1720">
        <v>100</v>
      </c>
      <c r="D1720">
        <v>450</v>
      </c>
      <c r="E1720">
        <v>388</v>
      </c>
      <c r="F1720">
        <v>72</v>
      </c>
      <c r="G1720">
        <v>50</v>
      </c>
      <c r="H1720">
        <v>15</v>
      </c>
      <c r="I1720">
        <v>1</v>
      </c>
      <c r="J1720">
        <v>6</v>
      </c>
      <c r="K1720">
        <v>46</v>
      </c>
      <c r="L1720">
        <v>43</v>
      </c>
      <c r="M1720">
        <v>51</v>
      </c>
      <c r="N1720">
        <v>0</v>
      </c>
      <c r="O1720">
        <v>167</v>
      </c>
      <c r="P1720">
        <v>9</v>
      </c>
      <c r="Q1720">
        <v>2</v>
      </c>
      <c r="R1720">
        <v>0</v>
      </c>
      <c r="S1720">
        <v>5</v>
      </c>
      <c r="T1720">
        <v>5</v>
      </c>
      <c r="U1720">
        <v>2</v>
      </c>
      <c r="V1720">
        <v>0.18556700000000001</v>
      </c>
      <c r="W1720">
        <v>0.113333</v>
      </c>
      <c r="X1720">
        <v>0.37111100000000002</v>
      </c>
      <c r="Y1720">
        <v>0.30538900000000002</v>
      </c>
      <c r="Z1720">
        <v>0.29333300000000001</v>
      </c>
      <c r="AA1720">
        <v>0.27577299999999999</v>
      </c>
      <c r="AB1720">
        <v>0.26311499999999999</v>
      </c>
      <c r="AC1720">
        <v>0.56910700000000003</v>
      </c>
      <c r="AD1720">
        <v>9.02062E-2</v>
      </c>
      <c r="AE1720">
        <v>4.1611599999999997</v>
      </c>
      <c r="AF1720">
        <v>0.304147</v>
      </c>
      <c r="AH1720">
        <v>-0.69172</v>
      </c>
      <c r="AI1720">
        <v>34.177900000000001</v>
      </c>
      <c r="AJ1720">
        <v>-20.652000000000001</v>
      </c>
      <c r="AK1720">
        <v>61.000799999999998</v>
      </c>
      <c r="AL1720">
        <v>-0.69172</v>
      </c>
      <c r="AM1720">
        <v>-6.3</v>
      </c>
      <c r="AN1720">
        <v>-21.719864487648</v>
      </c>
      <c r="AO1720">
        <v>-11.260317802429199</v>
      </c>
      <c r="AP1720">
        <v>-1.7646200000000001</v>
      </c>
    </row>
    <row r="1721" spans="1:42" x14ac:dyDescent="0.45">
      <c r="A1721" t="s">
        <v>1933</v>
      </c>
      <c r="B1721" t="s">
        <v>23</v>
      </c>
      <c r="C1721">
        <v>99</v>
      </c>
      <c r="D1721">
        <v>404</v>
      </c>
      <c r="E1721">
        <v>367</v>
      </c>
      <c r="F1721">
        <v>63</v>
      </c>
      <c r="G1721">
        <v>47</v>
      </c>
      <c r="H1721">
        <v>9</v>
      </c>
      <c r="I1721">
        <v>0</v>
      </c>
      <c r="J1721">
        <v>7</v>
      </c>
      <c r="K1721">
        <v>31</v>
      </c>
      <c r="L1721">
        <v>48</v>
      </c>
      <c r="M1721">
        <v>17</v>
      </c>
      <c r="N1721">
        <v>0</v>
      </c>
      <c r="O1721">
        <v>187</v>
      </c>
      <c r="P1721">
        <v>18</v>
      </c>
      <c r="Q1721">
        <v>2</v>
      </c>
      <c r="R1721">
        <v>0</v>
      </c>
      <c r="S1721">
        <v>10</v>
      </c>
      <c r="T1721">
        <v>4</v>
      </c>
      <c r="U1721">
        <v>2</v>
      </c>
      <c r="V1721">
        <v>0.17166200000000001</v>
      </c>
      <c r="W1721">
        <v>4.2079199999999997E-2</v>
      </c>
      <c r="X1721">
        <v>0.46287099999999998</v>
      </c>
      <c r="Y1721">
        <v>9.0909100000000007E-2</v>
      </c>
      <c r="Z1721">
        <v>0.24257400000000001</v>
      </c>
      <c r="AA1721">
        <v>0.25340600000000002</v>
      </c>
      <c r="AB1721">
        <v>0.22673299999999999</v>
      </c>
      <c r="AC1721">
        <v>0.49597999999999998</v>
      </c>
      <c r="AD1721">
        <v>8.1743899999999994E-2</v>
      </c>
      <c r="AE1721">
        <v>3.3329</v>
      </c>
      <c r="AF1721">
        <v>0.32</v>
      </c>
      <c r="AH1721">
        <v>-0.67597600000000002</v>
      </c>
      <c r="AI1721">
        <v>18.4771</v>
      </c>
      <c r="AJ1721">
        <v>-30.747900000000001</v>
      </c>
      <c r="AK1721">
        <v>39.053899999999999</v>
      </c>
      <c r="AL1721">
        <v>-0.67597600000000002</v>
      </c>
      <c r="AM1721">
        <v>-2.8</v>
      </c>
      <c r="AN1721">
        <v>-30.178533971309601</v>
      </c>
      <c r="AO1721">
        <v>-1.3155790567398</v>
      </c>
      <c r="AP1721">
        <v>-1.7722199999999999</v>
      </c>
    </row>
    <row r="1722" spans="1:42" x14ac:dyDescent="0.45">
      <c r="A1722" t="s">
        <v>1934</v>
      </c>
      <c r="C1722">
        <v>94</v>
      </c>
      <c r="D1722">
        <v>387</v>
      </c>
      <c r="E1722">
        <v>357</v>
      </c>
      <c r="F1722">
        <v>70</v>
      </c>
      <c r="G1722">
        <v>48</v>
      </c>
      <c r="H1722">
        <v>15</v>
      </c>
      <c r="I1722">
        <v>1</v>
      </c>
      <c r="J1722">
        <v>6</v>
      </c>
      <c r="K1722">
        <v>36</v>
      </c>
      <c r="L1722">
        <v>35</v>
      </c>
      <c r="M1722">
        <v>26</v>
      </c>
      <c r="N1722">
        <v>0</v>
      </c>
      <c r="O1722">
        <v>143</v>
      </c>
      <c r="P1722">
        <v>2</v>
      </c>
      <c r="Q1722">
        <v>2</v>
      </c>
      <c r="R1722">
        <v>0</v>
      </c>
      <c r="S1722">
        <v>6</v>
      </c>
      <c r="T1722">
        <v>1</v>
      </c>
      <c r="U1722">
        <v>1</v>
      </c>
      <c r="V1722">
        <v>0.196078</v>
      </c>
      <c r="W1722">
        <v>6.7183499999999993E-2</v>
      </c>
      <c r="X1722">
        <v>0.36950899999999998</v>
      </c>
      <c r="Y1722">
        <v>0.18181800000000001</v>
      </c>
      <c r="Z1722">
        <v>0.25323000000000001</v>
      </c>
      <c r="AA1722">
        <v>0.29411799999999999</v>
      </c>
      <c r="AB1722">
        <v>0.24329999999999999</v>
      </c>
      <c r="AC1722">
        <v>0.54734799999999995</v>
      </c>
      <c r="AD1722">
        <v>9.8039200000000007E-2</v>
      </c>
      <c r="AE1722">
        <v>3.0479699999999998</v>
      </c>
      <c r="AF1722">
        <v>0.30476199999999998</v>
      </c>
      <c r="AH1722">
        <v>-0.80766700000000002</v>
      </c>
      <c r="AI1722">
        <v>23.0243</v>
      </c>
      <c r="AJ1722">
        <v>-24.1294</v>
      </c>
      <c r="AK1722">
        <v>46.843299999999999</v>
      </c>
      <c r="AL1722">
        <v>-0.80766700000000002</v>
      </c>
      <c r="AM1722">
        <v>2.4</v>
      </c>
      <c r="AN1722">
        <v>-26.2928377985954</v>
      </c>
      <c r="AO1722">
        <v>-4.7097883224487296</v>
      </c>
      <c r="AP1722">
        <v>-1.77671</v>
      </c>
    </row>
    <row r="1723" spans="1:42" x14ac:dyDescent="0.45">
      <c r="A1723" t="s">
        <v>1935</v>
      </c>
      <c r="B1723" t="s">
        <v>74</v>
      </c>
      <c r="C1723">
        <v>105</v>
      </c>
      <c r="D1723">
        <v>405</v>
      </c>
      <c r="E1723">
        <v>371</v>
      </c>
      <c r="F1723">
        <v>73</v>
      </c>
      <c r="G1723">
        <v>44</v>
      </c>
      <c r="H1723">
        <v>15</v>
      </c>
      <c r="I1723">
        <v>4</v>
      </c>
      <c r="J1723">
        <v>10</v>
      </c>
      <c r="K1723">
        <v>41</v>
      </c>
      <c r="L1723">
        <v>47</v>
      </c>
      <c r="M1723">
        <v>28</v>
      </c>
      <c r="N1723">
        <v>0</v>
      </c>
      <c r="O1723">
        <v>174</v>
      </c>
      <c r="P1723">
        <v>5</v>
      </c>
      <c r="Q1723">
        <v>1</v>
      </c>
      <c r="R1723">
        <v>0</v>
      </c>
      <c r="S1723">
        <v>8</v>
      </c>
      <c r="T1723">
        <v>5</v>
      </c>
      <c r="U1723">
        <v>5</v>
      </c>
      <c r="V1723">
        <v>0.196765</v>
      </c>
      <c r="W1723">
        <v>6.9135799999999997E-2</v>
      </c>
      <c r="X1723">
        <v>0.42963000000000001</v>
      </c>
      <c r="Y1723">
        <v>0.16092000000000001</v>
      </c>
      <c r="Z1723">
        <v>0.26172800000000002</v>
      </c>
      <c r="AA1723">
        <v>0.33962300000000001</v>
      </c>
      <c r="AB1723">
        <v>0.26399899999999998</v>
      </c>
      <c r="AC1723">
        <v>0.60135099999999997</v>
      </c>
      <c r="AD1723">
        <v>0.14285700000000001</v>
      </c>
      <c r="AE1723">
        <v>5.47051</v>
      </c>
      <c r="AF1723">
        <v>0.33510600000000001</v>
      </c>
      <c r="AH1723">
        <v>-1.7036800000000001</v>
      </c>
      <c r="AI1723">
        <v>31.057500000000001</v>
      </c>
      <c r="AJ1723">
        <v>-18.289400000000001</v>
      </c>
      <c r="AK1723">
        <v>57.0045</v>
      </c>
      <c r="AL1723">
        <v>-1.7036800000000001</v>
      </c>
      <c r="AM1723">
        <v>-4.0999999999999996</v>
      </c>
      <c r="AN1723">
        <v>-23.276009440422001</v>
      </c>
      <c r="AO1723">
        <v>-8.5642857551574707</v>
      </c>
      <c r="AP1723">
        <v>-1.79908</v>
      </c>
    </row>
    <row r="1724" spans="1:42" x14ac:dyDescent="0.45">
      <c r="A1724" t="s">
        <v>1936</v>
      </c>
      <c r="B1724" t="s">
        <v>153</v>
      </c>
      <c r="C1724">
        <v>86</v>
      </c>
      <c r="D1724">
        <v>333</v>
      </c>
      <c r="E1724">
        <v>304</v>
      </c>
      <c r="F1724">
        <v>56</v>
      </c>
      <c r="G1724">
        <v>37</v>
      </c>
      <c r="H1724">
        <v>10</v>
      </c>
      <c r="I1724">
        <v>2</v>
      </c>
      <c r="J1724">
        <v>7</v>
      </c>
      <c r="K1724">
        <v>28</v>
      </c>
      <c r="L1724">
        <v>30</v>
      </c>
      <c r="M1724">
        <v>25</v>
      </c>
      <c r="N1724">
        <v>0</v>
      </c>
      <c r="O1724">
        <v>129</v>
      </c>
      <c r="P1724">
        <v>3</v>
      </c>
      <c r="Q1724">
        <v>1</v>
      </c>
      <c r="R1724">
        <v>0</v>
      </c>
      <c r="S1724">
        <v>9</v>
      </c>
      <c r="T1724">
        <v>1</v>
      </c>
      <c r="U1724">
        <v>1</v>
      </c>
      <c r="V1724">
        <v>0.18421100000000001</v>
      </c>
      <c r="W1724">
        <v>7.5075100000000006E-2</v>
      </c>
      <c r="X1724">
        <v>0.38738699999999998</v>
      </c>
      <c r="Y1724">
        <v>0.193798</v>
      </c>
      <c r="Z1724">
        <v>0.25225199999999998</v>
      </c>
      <c r="AA1724">
        <v>0.299342</v>
      </c>
      <c r="AB1724">
        <v>0.24574599999999999</v>
      </c>
      <c r="AC1724">
        <v>0.55159400000000003</v>
      </c>
      <c r="AD1724">
        <v>0.115132</v>
      </c>
      <c r="AE1724">
        <v>3.5543300000000002</v>
      </c>
      <c r="AF1724">
        <v>0.289941</v>
      </c>
      <c r="AH1724">
        <v>-0.72291099999999997</v>
      </c>
      <c r="AI1724">
        <v>20.488099999999999</v>
      </c>
      <c r="AJ1724">
        <v>-20.085999999999999</v>
      </c>
      <c r="AK1724">
        <v>49.491700000000002</v>
      </c>
      <c r="AL1724">
        <v>-0.72291099999999997</v>
      </c>
      <c r="AM1724">
        <v>-2.7</v>
      </c>
      <c r="AN1724">
        <v>-21.559443652629799</v>
      </c>
      <c r="AO1724">
        <v>-8.8177249431610107</v>
      </c>
      <c r="AP1724">
        <v>-1.8977999999999999</v>
      </c>
    </row>
    <row r="1725" spans="1:42" x14ac:dyDescent="0.45">
      <c r="A1725" t="s">
        <v>1937</v>
      </c>
      <c r="B1725" t="s">
        <v>101</v>
      </c>
      <c r="C1725">
        <v>92</v>
      </c>
      <c r="D1725">
        <v>380</v>
      </c>
      <c r="E1725">
        <v>354</v>
      </c>
      <c r="F1725">
        <v>68</v>
      </c>
      <c r="G1725">
        <v>44</v>
      </c>
      <c r="H1725">
        <v>14</v>
      </c>
      <c r="I1725">
        <v>2</v>
      </c>
      <c r="J1725">
        <v>8</v>
      </c>
      <c r="K1725">
        <v>38</v>
      </c>
      <c r="L1725">
        <v>37</v>
      </c>
      <c r="M1725">
        <v>21</v>
      </c>
      <c r="N1725">
        <v>0</v>
      </c>
      <c r="O1725">
        <v>161</v>
      </c>
      <c r="P1725">
        <v>3</v>
      </c>
      <c r="Q1725">
        <v>1</v>
      </c>
      <c r="R1725">
        <v>1</v>
      </c>
      <c r="S1725">
        <v>3</v>
      </c>
      <c r="T1725">
        <v>5</v>
      </c>
      <c r="U1725">
        <v>1</v>
      </c>
      <c r="V1725">
        <v>0.19209000000000001</v>
      </c>
      <c r="W1725">
        <v>5.5263199999999998E-2</v>
      </c>
      <c r="X1725">
        <v>0.42368400000000001</v>
      </c>
      <c r="Y1725">
        <v>0.130435</v>
      </c>
      <c r="Z1725">
        <v>0.24274399999999999</v>
      </c>
      <c r="AA1725">
        <v>0.31073400000000001</v>
      </c>
      <c r="AB1725">
        <v>0.24329000000000001</v>
      </c>
      <c r="AC1725">
        <v>0.55347900000000005</v>
      </c>
      <c r="AD1725">
        <v>0.118644</v>
      </c>
      <c r="AE1725">
        <v>5.5815999999999999</v>
      </c>
      <c r="AF1725">
        <v>0.32258100000000001</v>
      </c>
      <c r="AH1725">
        <v>5.3973599999999997E-2</v>
      </c>
      <c r="AI1725">
        <v>22.604500000000002</v>
      </c>
      <c r="AJ1725">
        <v>-23.696300000000001</v>
      </c>
      <c r="AK1725">
        <v>51.981499999999997</v>
      </c>
      <c r="AL1725">
        <v>5.3973599999999997E-2</v>
      </c>
      <c r="AM1725">
        <v>-5.5</v>
      </c>
      <c r="AN1725">
        <v>-22.551325432956201</v>
      </c>
      <c r="AO1725">
        <v>-9.6887125968933105</v>
      </c>
      <c r="AP1725">
        <v>-1.92388</v>
      </c>
    </row>
    <row r="1726" spans="1:42" x14ac:dyDescent="0.45">
      <c r="A1726" t="s">
        <v>1938</v>
      </c>
      <c r="B1726" t="s">
        <v>56</v>
      </c>
      <c r="C1726">
        <v>92</v>
      </c>
      <c r="D1726">
        <v>372</v>
      </c>
      <c r="E1726">
        <v>340</v>
      </c>
      <c r="F1726">
        <v>71</v>
      </c>
      <c r="G1726">
        <v>46</v>
      </c>
      <c r="H1726">
        <v>16</v>
      </c>
      <c r="I1726">
        <v>1</v>
      </c>
      <c r="J1726">
        <v>8</v>
      </c>
      <c r="K1726">
        <v>30</v>
      </c>
      <c r="L1726">
        <v>40</v>
      </c>
      <c r="M1726">
        <v>25</v>
      </c>
      <c r="N1726">
        <v>0</v>
      </c>
      <c r="O1726">
        <v>127</v>
      </c>
      <c r="P1726">
        <v>5</v>
      </c>
      <c r="Q1726">
        <v>2</v>
      </c>
      <c r="R1726">
        <v>0</v>
      </c>
      <c r="S1726">
        <v>6</v>
      </c>
      <c r="T1726">
        <v>1</v>
      </c>
      <c r="U1726">
        <v>1</v>
      </c>
      <c r="V1726">
        <v>0.20882400000000001</v>
      </c>
      <c r="W1726">
        <v>6.7204299999999995E-2</v>
      </c>
      <c r="X1726">
        <v>0.34139799999999998</v>
      </c>
      <c r="Y1726">
        <v>0.19685</v>
      </c>
      <c r="Z1726">
        <v>0.271505</v>
      </c>
      <c r="AA1726">
        <v>0.33235300000000001</v>
      </c>
      <c r="AB1726">
        <v>0.26646799999999998</v>
      </c>
      <c r="AC1726">
        <v>0.60385800000000001</v>
      </c>
      <c r="AD1726">
        <v>0.123529</v>
      </c>
      <c r="AE1726">
        <v>2.54244</v>
      </c>
      <c r="AF1726">
        <v>0.30434800000000001</v>
      </c>
      <c r="AH1726">
        <v>-0.80766700000000002</v>
      </c>
      <c r="AI1726">
        <v>29.2896</v>
      </c>
      <c r="AJ1726">
        <v>-16.0365</v>
      </c>
      <c r="AK1726">
        <v>61.558900000000001</v>
      </c>
      <c r="AL1726">
        <v>-0.80766700000000002</v>
      </c>
      <c r="AM1726">
        <v>-7.3</v>
      </c>
      <c r="AN1726">
        <v>-17.942164123058301</v>
      </c>
      <c r="AO1726">
        <v>-14.1342153549194</v>
      </c>
      <c r="AP1726">
        <v>-1.9386699999999999</v>
      </c>
    </row>
    <row r="1727" spans="1:42" x14ac:dyDescent="0.45">
      <c r="A1727" t="s">
        <v>1939</v>
      </c>
      <c r="B1727" t="s">
        <v>215</v>
      </c>
      <c r="C1727">
        <v>75</v>
      </c>
      <c r="D1727">
        <v>318</v>
      </c>
      <c r="E1727">
        <v>281</v>
      </c>
      <c r="F1727">
        <v>52</v>
      </c>
      <c r="G1727">
        <v>39</v>
      </c>
      <c r="H1727">
        <v>9</v>
      </c>
      <c r="I1727">
        <v>0</v>
      </c>
      <c r="J1727">
        <v>4</v>
      </c>
      <c r="K1727">
        <v>23</v>
      </c>
      <c r="L1727">
        <v>29</v>
      </c>
      <c r="M1727">
        <v>28</v>
      </c>
      <c r="N1727">
        <v>0</v>
      </c>
      <c r="O1727">
        <v>127</v>
      </c>
      <c r="P1727">
        <v>7</v>
      </c>
      <c r="Q1727">
        <v>2</v>
      </c>
      <c r="R1727">
        <v>0</v>
      </c>
      <c r="S1727">
        <v>6</v>
      </c>
      <c r="T1727">
        <v>0</v>
      </c>
      <c r="U1727">
        <v>1</v>
      </c>
      <c r="V1727">
        <v>0.185053</v>
      </c>
      <c r="W1727">
        <v>8.8050299999999998E-2</v>
      </c>
      <c r="X1727">
        <v>0.39937099999999998</v>
      </c>
      <c r="Y1727">
        <v>0.220472</v>
      </c>
      <c r="Z1727">
        <v>0.27358500000000002</v>
      </c>
      <c r="AA1727">
        <v>0.25978600000000002</v>
      </c>
      <c r="AB1727">
        <v>0.24590100000000001</v>
      </c>
      <c r="AC1727">
        <v>0.53337100000000004</v>
      </c>
      <c r="AD1727">
        <v>7.4733099999999997E-2</v>
      </c>
      <c r="AE1727">
        <v>1.37382</v>
      </c>
      <c r="AF1727">
        <v>0.31578899999999999</v>
      </c>
      <c r="AH1727">
        <v>-0.99225699999999994</v>
      </c>
      <c r="AI1727">
        <v>19.606100000000001</v>
      </c>
      <c r="AJ1727">
        <v>-19.1404</v>
      </c>
      <c r="AK1727">
        <v>49.566899999999997</v>
      </c>
      <c r="AL1727">
        <v>-0.99225699999999994</v>
      </c>
      <c r="AM1727">
        <v>-4.7</v>
      </c>
      <c r="AN1727">
        <v>-20.208811819553301</v>
      </c>
      <c r="AO1727">
        <v>-10.542151451110801</v>
      </c>
      <c r="AP1727">
        <v>-1.98939</v>
      </c>
    </row>
    <row r="1728" spans="1:42" x14ac:dyDescent="0.45">
      <c r="A1728" t="s">
        <v>1940</v>
      </c>
      <c r="C1728">
        <v>92</v>
      </c>
      <c r="D1728">
        <v>371</v>
      </c>
      <c r="E1728">
        <v>345</v>
      </c>
      <c r="F1728">
        <v>64</v>
      </c>
      <c r="G1728">
        <v>44</v>
      </c>
      <c r="H1728">
        <v>14</v>
      </c>
      <c r="I1728">
        <v>1</v>
      </c>
      <c r="J1728">
        <v>5</v>
      </c>
      <c r="K1728">
        <v>35</v>
      </c>
      <c r="L1728">
        <v>32</v>
      </c>
      <c r="M1728">
        <v>22</v>
      </c>
      <c r="N1728">
        <v>0</v>
      </c>
      <c r="O1728">
        <v>143</v>
      </c>
      <c r="P1728">
        <v>2</v>
      </c>
      <c r="Q1728">
        <v>2</v>
      </c>
      <c r="R1728">
        <v>0</v>
      </c>
      <c r="S1728">
        <v>11</v>
      </c>
      <c r="T1728">
        <v>7</v>
      </c>
      <c r="U1728">
        <v>2</v>
      </c>
      <c r="V1728">
        <v>0.18550700000000001</v>
      </c>
      <c r="W1728">
        <v>5.9299200000000003E-2</v>
      </c>
      <c r="X1728">
        <v>0.38544499999999998</v>
      </c>
      <c r="Y1728">
        <v>0.15384600000000001</v>
      </c>
      <c r="Z1728">
        <v>0.23719699999999999</v>
      </c>
      <c r="AA1728">
        <v>0.275362</v>
      </c>
      <c r="AB1728">
        <v>0.22802</v>
      </c>
      <c r="AC1728">
        <v>0.51255899999999999</v>
      </c>
      <c r="AD1728">
        <v>8.9855099999999993E-2</v>
      </c>
      <c r="AE1728">
        <v>5.0805199999999999</v>
      </c>
      <c r="AF1728">
        <v>0.29648200000000002</v>
      </c>
      <c r="AH1728">
        <v>3.18955E-2</v>
      </c>
      <c r="AI1728">
        <v>17.3644</v>
      </c>
      <c r="AJ1728">
        <v>-27.8398</v>
      </c>
      <c r="AK1728">
        <v>36.675699999999999</v>
      </c>
      <c r="AL1728">
        <v>3.18955E-2</v>
      </c>
      <c r="AM1728">
        <v>-6.2</v>
      </c>
      <c r="AN1728">
        <v>-28.117985837161498</v>
      </c>
      <c r="AO1728">
        <v>-4.83683109283447</v>
      </c>
      <c r="AP1728">
        <v>-2.0296500000000002</v>
      </c>
    </row>
    <row r="1729" spans="1:42" x14ac:dyDescent="0.45">
      <c r="A1729" t="s">
        <v>1941</v>
      </c>
      <c r="C1729">
        <v>111</v>
      </c>
      <c r="D1729">
        <v>478</v>
      </c>
      <c r="E1729">
        <v>448</v>
      </c>
      <c r="F1729">
        <v>93</v>
      </c>
      <c r="G1729">
        <v>73</v>
      </c>
      <c r="H1729">
        <v>14</v>
      </c>
      <c r="I1729">
        <v>3</v>
      </c>
      <c r="J1729">
        <v>3</v>
      </c>
      <c r="K1729">
        <v>44</v>
      </c>
      <c r="L1729">
        <v>40</v>
      </c>
      <c r="M1729">
        <v>23</v>
      </c>
      <c r="N1729">
        <v>0</v>
      </c>
      <c r="O1729">
        <v>154</v>
      </c>
      <c r="P1729">
        <v>6</v>
      </c>
      <c r="Q1729">
        <v>1</v>
      </c>
      <c r="R1729">
        <v>0</v>
      </c>
      <c r="S1729">
        <v>7</v>
      </c>
      <c r="T1729">
        <v>20</v>
      </c>
      <c r="U1729">
        <v>5</v>
      </c>
      <c r="V1729">
        <v>0.207589</v>
      </c>
      <c r="W1729">
        <v>4.8117199999999999E-2</v>
      </c>
      <c r="X1729">
        <v>0.32217600000000002</v>
      </c>
      <c r="Y1729">
        <v>0.14935100000000001</v>
      </c>
      <c r="Z1729">
        <v>0.25523000000000001</v>
      </c>
      <c r="AA1729">
        <v>0.27232099999999998</v>
      </c>
      <c r="AB1729">
        <v>0.236231</v>
      </c>
      <c r="AC1729">
        <v>0.52755200000000002</v>
      </c>
      <c r="AD1729">
        <v>6.4732100000000001E-2</v>
      </c>
      <c r="AE1729">
        <v>6.3765200000000002</v>
      </c>
      <c r="AF1729">
        <v>0.30821900000000002</v>
      </c>
      <c r="AH1729">
        <v>1.1036900000000001</v>
      </c>
      <c r="AI1729">
        <v>25.632100000000001</v>
      </c>
      <c r="AJ1729">
        <v>-32.609400000000001</v>
      </c>
      <c r="AK1729">
        <v>42.864600000000003</v>
      </c>
      <c r="AL1729">
        <v>1.1036900000000001</v>
      </c>
      <c r="AM1729">
        <v>0.1</v>
      </c>
      <c r="AN1729">
        <v>-31.620262145996001</v>
      </c>
      <c r="AO1729">
        <v>-5.1689595207571903</v>
      </c>
      <c r="AP1729">
        <v>-2.0496099999999999</v>
      </c>
    </row>
    <row r="1730" spans="1:42" x14ac:dyDescent="0.45">
      <c r="A1730" t="s">
        <v>1942</v>
      </c>
      <c r="B1730" t="s">
        <v>42</v>
      </c>
      <c r="C1730">
        <v>90</v>
      </c>
      <c r="D1730">
        <v>323</v>
      </c>
      <c r="E1730">
        <v>288</v>
      </c>
      <c r="F1730">
        <v>46</v>
      </c>
      <c r="G1730">
        <v>32</v>
      </c>
      <c r="H1730">
        <v>9</v>
      </c>
      <c r="I1730">
        <v>1</v>
      </c>
      <c r="J1730">
        <v>4</v>
      </c>
      <c r="K1730">
        <v>28</v>
      </c>
      <c r="L1730">
        <v>25</v>
      </c>
      <c r="M1730">
        <v>30</v>
      </c>
      <c r="N1730">
        <v>0</v>
      </c>
      <c r="O1730">
        <v>145</v>
      </c>
      <c r="P1730">
        <v>3</v>
      </c>
      <c r="Q1730">
        <v>2</v>
      </c>
      <c r="R1730">
        <v>0</v>
      </c>
      <c r="S1730">
        <v>6</v>
      </c>
      <c r="T1730">
        <v>13</v>
      </c>
      <c r="U1730">
        <v>6</v>
      </c>
      <c r="V1730">
        <v>0.159722</v>
      </c>
      <c r="W1730">
        <v>9.2879299999999998E-2</v>
      </c>
      <c r="X1730">
        <v>0.44891599999999998</v>
      </c>
      <c r="Y1730">
        <v>0.206897</v>
      </c>
      <c r="Z1730">
        <v>0.24458199999999999</v>
      </c>
      <c r="AA1730">
        <v>0.23958299999999999</v>
      </c>
      <c r="AB1730">
        <v>0.22314400000000001</v>
      </c>
      <c r="AC1730">
        <v>0.48416500000000001</v>
      </c>
      <c r="AD1730">
        <v>7.9861100000000004E-2</v>
      </c>
      <c r="AE1730">
        <v>5.6449100000000003</v>
      </c>
      <c r="AF1730">
        <v>0.29787200000000003</v>
      </c>
      <c r="AH1730">
        <v>-0.43330099999999999</v>
      </c>
      <c r="AI1730">
        <v>13.8096</v>
      </c>
      <c r="AJ1730">
        <v>-25.545999999999999</v>
      </c>
      <c r="AK1730">
        <v>36.565899999999999</v>
      </c>
      <c r="AL1730">
        <v>-0.43330099999999999</v>
      </c>
      <c r="AM1730">
        <v>-3</v>
      </c>
      <c r="AN1730">
        <v>-24.983647644519799</v>
      </c>
      <c r="AO1730">
        <v>-6.5604057312011701</v>
      </c>
      <c r="AP1730">
        <v>-2.0515400000000001</v>
      </c>
    </row>
    <row r="1731" spans="1:42" x14ac:dyDescent="0.45">
      <c r="A1731" t="s">
        <v>1943</v>
      </c>
      <c r="B1731" t="s">
        <v>34</v>
      </c>
      <c r="C1731">
        <v>88</v>
      </c>
      <c r="D1731">
        <v>350</v>
      </c>
      <c r="E1731">
        <v>315</v>
      </c>
      <c r="F1731">
        <v>50</v>
      </c>
      <c r="G1731">
        <v>38</v>
      </c>
      <c r="H1731">
        <v>10</v>
      </c>
      <c r="I1731">
        <v>0</v>
      </c>
      <c r="J1731">
        <v>2</v>
      </c>
      <c r="K1731">
        <v>29</v>
      </c>
      <c r="L1731">
        <v>22</v>
      </c>
      <c r="M1731">
        <v>30</v>
      </c>
      <c r="N1731">
        <v>1</v>
      </c>
      <c r="O1731">
        <v>152</v>
      </c>
      <c r="P1731">
        <v>3</v>
      </c>
      <c r="Q1731">
        <v>1</v>
      </c>
      <c r="R1731">
        <v>1</v>
      </c>
      <c r="S1731">
        <v>2</v>
      </c>
      <c r="T1731">
        <v>4</v>
      </c>
      <c r="U1731">
        <v>3</v>
      </c>
      <c r="V1731">
        <v>0.15873000000000001</v>
      </c>
      <c r="W1731">
        <v>8.5714299999999993E-2</v>
      </c>
      <c r="X1731">
        <v>0.43428600000000001</v>
      </c>
      <c r="Y1731">
        <v>0.19736799999999999</v>
      </c>
      <c r="Z1731">
        <v>0.23782200000000001</v>
      </c>
      <c r="AA1731">
        <v>0.20952399999999999</v>
      </c>
      <c r="AB1731">
        <v>0.20787800000000001</v>
      </c>
      <c r="AC1731">
        <v>0.44734600000000002</v>
      </c>
      <c r="AD1731">
        <v>5.0793699999999997E-2</v>
      </c>
      <c r="AE1731">
        <v>3.2783199999999999</v>
      </c>
      <c r="AF1731">
        <v>0.296296</v>
      </c>
      <c r="AH1731">
        <v>-1.00559</v>
      </c>
      <c r="AI1731">
        <v>10.5265</v>
      </c>
      <c r="AJ1731">
        <v>-32.118899999999996</v>
      </c>
      <c r="AK1731">
        <v>27.431100000000001</v>
      </c>
      <c r="AL1731">
        <v>-1.00559</v>
      </c>
      <c r="AM1731">
        <v>-5.6</v>
      </c>
      <c r="AN1731">
        <v>-31.439037799835202</v>
      </c>
      <c r="AO1731">
        <v>-1.7419753074645901</v>
      </c>
      <c r="AP1731">
        <v>-2.1233300000000002</v>
      </c>
    </row>
    <row r="1732" spans="1:42" x14ac:dyDescent="0.45">
      <c r="A1732" t="s">
        <v>1944</v>
      </c>
      <c r="B1732" t="s">
        <v>104</v>
      </c>
      <c r="C1732">
        <v>92</v>
      </c>
      <c r="D1732">
        <v>359</v>
      </c>
      <c r="E1732">
        <v>333</v>
      </c>
      <c r="F1732">
        <v>63</v>
      </c>
      <c r="G1732">
        <v>51</v>
      </c>
      <c r="H1732">
        <v>7</v>
      </c>
      <c r="I1732">
        <v>3</v>
      </c>
      <c r="J1732">
        <v>2</v>
      </c>
      <c r="K1732">
        <v>29</v>
      </c>
      <c r="L1732">
        <v>20</v>
      </c>
      <c r="M1732">
        <v>19</v>
      </c>
      <c r="N1732">
        <v>0</v>
      </c>
      <c r="O1732">
        <v>108</v>
      </c>
      <c r="P1732">
        <v>2</v>
      </c>
      <c r="Q1732">
        <v>1</v>
      </c>
      <c r="R1732">
        <v>4</v>
      </c>
      <c r="S1732">
        <v>8</v>
      </c>
      <c r="T1732">
        <v>6</v>
      </c>
      <c r="U1732">
        <v>3</v>
      </c>
      <c r="V1732">
        <v>0.189189</v>
      </c>
      <c r="W1732">
        <v>5.2924800000000001E-2</v>
      </c>
      <c r="X1732">
        <v>0.30083599999999999</v>
      </c>
      <c r="Y1732">
        <v>0.175926</v>
      </c>
      <c r="Z1732">
        <v>0.23662</v>
      </c>
      <c r="AA1732">
        <v>0.24624599999999999</v>
      </c>
      <c r="AB1732">
        <v>0.217196</v>
      </c>
      <c r="AC1732">
        <v>0.48286600000000002</v>
      </c>
      <c r="AD1732">
        <v>5.7057099999999999E-2</v>
      </c>
      <c r="AE1732">
        <v>5.4702400000000004</v>
      </c>
      <c r="AF1732">
        <v>0.27232099999999998</v>
      </c>
      <c r="AH1732">
        <v>-0.62100299999999997</v>
      </c>
      <c r="AI1732">
        <v>13.5756</v>
      </c>
      <c r="AJ1732">
        <v>-30.166499999999999</v>
      </c>
      <c r="AK1732">
        <v>30.2882</v>
      </c>
      <c r="AL1732">
        <v>-0.62100299999999997</v>
      </c>
      <c r="AM1732">
        <v>1.2</v>
      </c>
      <c r="AN1732">
        <v>-31.625109553337001</v>
      </c>
      <c r="AO1732">
        <v>-2.75723099708557</v>
      </c>
      <c r="AP1732">
        <v>-2.20885</v>
      </c>
    </row>
    <row r="1733" spans="1:42" x14ac:dyDescent="0.45">
      <c r="A1733" t="s">
        <v>1945</v>
      </c>
      <c r="B1733" t="s">
        <v>23</v>
      </c>
      <c r="C1733">
        <v>100</v>
      </c>
      <c r="D1733">
        <v>400</v>
      </c>
      <c r="E1733">
        <v>376</v>
      </c>
      <c r="F1733">
        <v>77</v>
      </c>
      <c r="G1733">
        <v>54</v>
      </c>
      <c r="H1733">
        <v>15</v>
      </c>
      <c r="I1733">
        <v>1</v>
      </c>
      <c r="J1733">
        <v>7</v>
      </c>
      <c r="K1733">
        <v>29</v>
      </c>
      <c r="L1733">
        <v>37</v>
      </c>
      <c r="M1733">
        <v>19</v>
      </c>
      <c r="N1733">
        <v>0</v>
      </c>
      <c r="O1733">
        <v>140</v>
      </c>
      <c r="P1733">
        <v>2</v>
      </c>
      <c r="Q1733">
        <v>3</v>
      </c>
      <c r="R1733">
        <v>0</v>
      </c>
      <c r="S1733">
        <v>9</v>
      </c>
      <c r="T1733">
        <v>2</v>
      </c>
      <c r="U1733">
        <v>1</v>
      </c>
      <c r="V1733">
        <v>0.204787</v>
      </c>
      <c r="W1733">
        <v>4.7500000000000001E-2</v>
      </c>
      <c r="X1733">
        <v>0.35</v>
      </c>
      <c r="Y1733">
        <v>0.135714</v>
      </c>
      <c r="Z1733">
        <v>0.245</v>
      </c>
      <c r="AA1733">
        <v>0.30585099999999998</v>
      </c>
      <c r="AB1733">
        <v>0.24146300000000001</v>
      </c>
      <c r="AC1733">
        <v>0.55085099999999998</v>
      </c>
      <c r="AD1733">
        <v>0.101064</v>
      </c>
      <c r="AE1733">
        <v>3.00264</v>
      </c>
      <c r="AF1733">
        <v>0.30172399999999999</v>
      </c>
      <c r="AH1733">
        <v>-0.599962</v>
      </c>
      <c r="AI1733">
        <v>23.1874</v>
      </c>
      <c r="AJ1733">
        <v>-25.5503</v>
      </c>
      <c r="AK1733">
        <v>45.594200000000001</v>
      </c>
      <c r="AL1733">
        <v>-0.599962</v>
      </c>
      <c r="AM1733">
        <v>-1.1000000000000001</v>
      </c>
      <c r="AN1733">
        <v>-27.5601959824562</v>
      </c>
      <c r="AO1733">
        <v>-8.44861853122711</v>
      </c>
      <c r="AP1733">
        <v>-2.2317499999999999</v>
      </c>
    </row>
    <row r="1734" spans="1:42" x14ac:dyDescent="0.45">
      <c r="A1734" t="s">
        <v>1946</v>
      </c>
      <c r="B1734" t="s">
        <v>42</v>
      </c>
      <c r="C1734">
        <v>77</v>
      </c>
      <c r="D1734">
        <v>324</v>
      </c>
      <c r="E1734">
        <v>297</v>
      </c>
      <c r="F1734">
        <v>66</v>
      </c>
      <c r="G1734">
        <v>48</v>
      </c>
      <c r="H1734">
        <v>12</v>
      </c>
      <c r="I1734">
        <v>0</v>
      </c>
      <c r="J1734">
        <v>6</v>
      </c>
      <c r="K1734">
        <v>29</v>
      </c>
      <c r="L1734">
        <v>33</v>
      </c>
      <c r="M1734">
        <v>19</v>
      </c>
      <c r="N1734">
        <v>0</v>
      </c>
      <c r="O1734">
        <v>77</v>
      </c>
      <c r="P1734">
        <v>4</v>
      </c>
      <c r="Q1734">
        <v>4</v>
      </c>
      <c r="R1734">
        <v>0</v>
      </c>
      <c r="S1734">
        <v>7</v>
      </c>
      <c r="T1734">
        <v>1</v>
      </c>
      <c r="U1734">
        <v>1</v>
      </c>
      <c r="V1734">
        <v>0.222222</v>
      </c>
      <c r="W1734">
        <v>5.8642E-2</v>
      </c>
      <c r="X1734">
        <v>0.237654</v>
      </c>
      <c r="Y1734">
        <v>0.246753</v>
      </c>
      <c r="Z1734">
        <v>0.27469100000000002</v>
      </c>
      <c r="AA1734">
        <v>0.32323200000000002</v>
      </c>
      <c r="AB1734">
        <v>0.26369599999999999</v>
      </c>
      <c r="AC1734">
        <v>0.59792400000000001</v>
      </c>
      <c r="AD1734">
        <v>0.10101</v>
      </c>
      <c r="AE1734">
        <v>2.0781100000000001</v>
      </c>
      <c r="AF1734">
        <v>0.275229</v>
      </c>
      <c r="AH1734">
        <v>-0.76914199999999999</v>
      </c>
      <c r="AI1734">
        <v>24.764500000000002</v>
      </c>
      <c r="AJ1734">
        <v>-14.712999999999999</v>
      </c>
      <c r="AK1734">
        <v>64.674000000000007</v>
      </c>
      <c r="AL1734">
        <v>-0.76914199999999999</v>
      </c>
      <c r="AM1734">
        <v>-25.6</v>
      </c>
      <c r="AN1734">
        <v>-14.4833894968032</v>
      </c>
      <c r="AO1734">
        <v>-19.647619247436499</v>
      </c>
      <c r="AP1734">
        <v>-2.3061199999999999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C2DF8-CC3C-4023-9298-F403D4A2FA1E}">
  <sheetPr codeName="Sheet11"/>
  <dimension ref="A1:Z304"/>
  <sheetViews>
    <sheetView topLeftCell="A274" workbookViewId="0">
      <selection activeCell="B2" sqref="B2:B304"/>
    </sheetView>
  </sheetViews>
  <sheetFormatPr defaultRowHeight="14.25" x14ac:dyDescent="0.45"/>
  <cols>
    <col min="1" max="1" width="3.9296875" bestFit="1" customWidth="1"/>
    <col min="2" max="2" width="21.9296875" bestFit="1" customWidth="1"/>
    <col min="3" max="3" width="7.33203125" bestFit="1" customWidth="1"/>
    <col min="4" max="4" width="11.3984375" bestFit="1" customWidth="1"/>
    <col min="5" max="5" width="11.46484375" bestFit="1" customWidth="1"/>
    <col min="6" max="6" width="13.265625" bestFit="1" customWidth="1"/>
    <col min="7" max="7" width="18.86328125" bestFit="1" customWidth="1"/>
    <col min="8" max="8" width="20.86328125" bestFit="1" customWidth="1"/>
    <col min="9" max="9" width="19.73046875" bestFit="1" customWidth="1"/>
    <col min="10" max="10" width="14.33203125" bestFit="1" customWidth="1"/>
    <col min="11" max="11" width="38" bestFit="1" customWidth="1"/>
    <col min="12" max="12" width="36.59765625" bestFit="1" customWidth="1"/>
    <col min="13" max="13" width="41.73046875" bestFit="1" customWidth="1"/>
    <col min="14" max="14" width="38.6640625" bestFit="1" customWidth="1"/>
    <col min="15" max="15" width="32.9296875" bestFit="1" customWidth="1"/>
    <col min="16" max="16" width="38.19921875" bestFit="1" customWidth="1"/>
    <col min="17" max="17" width="35.53125" bestFit="1" customWidth="1"/>
    <col min="18" max="18" width="16.19921875" bestFit="1" customWidth="1"/>
    <col min="19" max="19" width="43.796875" bestFit="1" customWidth="1"/>
    <col min="20" max="20" width="16.19921875" bestFit="1" customWidth="1"/>
    <col min="21" max="21" width="35.9296875" bestFit="1" customWidth="1"/>
    <col min="22" max="22" width="23.53125" bestFit="1" customWidth="1"/>
    <col min="23" max="23" width="45.3984375" bestFit="1" customWidth="1"/>
    <col min="24" max="24" width="80.53125" bestFit="1" customWidth="1"/>
    <col min="25" max="25" width="16.19921875" bestFit="1" customWidth="1"/>
    <col min="26" max="26" width="32.3984375" bestFit="1" customWidth="1"/>
  </cols>
  <sheetData>
    <row r="1" spans="1:26" x14ac:dyDescent="0.45">
      <c r="A1" t="s">
        <v>0</v>
      </c>
      <c r="B1" t="s">
        <v>1</v>
      </c>
      <c r="C1" t="s">
        <v>2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160</v>
      </c>
      <c r="K1" t="s">
        <v>294</v>
      </c>
      <c r="L1" t="s">
        <v>295</v>
      </c>
      <c r="M1" t="s">
        <v>296</v>
      </c>
      <c r="N1" t="s">
        <v>164</v>
      </c>
      <c r="O1" t="s">
        <v>297</v>
      </c>
      <c r="P1" t="s">
        <v>298</v>
      </c>
      <c r="Q1" t="s">
        <v>299</v>
      </c>
      <c r="R1" t="s">
        <v>165</v>
      </c>
      <c r="S1" t="s">
        <v>300</v>
      </c>
      <c r="T1" t="s">
        <v>172</v>
      </c>
      <c r="U1" t="s">
        <v>301</v>
      </c>
      <c r="V1" t="s">
        <v>302</v>
      </c>
      <c r="W1" t="s">
        <v>303</v>
      </c>
      <c r="X1" t="s">
        <v>304</v>
      </c>
      <c r="Y1" t="s">
        <v>174</v>
      </c>
      <c r="Z1" t="s">
        <v>177</v>
      </c>
    </row>
    <row r="2" spans="1:26" x14ac:dyDescent="0.45">
      <c r="A2">
        <v>59</v>
      </c>
      <c r="B2" s="9" t="s">
        <v>1978</v>
      </c>
      <c r="C2" s="9" t="s">
        <v>36</v>
      </c>
      <c r="D2">
        <v>3</v>
      </c>
      <c r="E2">
        <v>1</v>
      </c>
      <c r="F2">
        <v>25</v>
      </c>
      <c r="G2">
        <v>40</v>
      </c>
      <c r="H2">
        <v>0</v>
      </c>
      <c r="I2">
        <v>39.1</v>
      </c>
      <c r="J2" s="9" t="s">
        <v>97</v>
      </c>
      <c r="K2">
        <v>8.92</v>
      </c>
      <c r="L2">
        <v>0.92</v>
      </c>
      <c r="M2">
        <v>0.23</v>
      </c>
      <c r="N2">
        <v>0.20599999999999999</v>
      </c>
      <c r="O2">
        <v>0.82</v>
      </c>
      <c r="P2">
        <v>0.57699999999999996</v>
      </c>
      <c r="Q2">
        <v>4.8000000000000001E-2</v>
      </c>
      <c r="R2" s="9" t="s">
        <v>97</v>
      </c>
      <c r="T2" s="9" t="s">
        <v>97</v>
      </c>
      <c r="U2">
        <v>0.69</v>
      </c>
      <c r="V2">
        <v>2.4300000000000002</v>
      </c>
      <c r="W2">
        <v>1.96</v>
      </c>
      <c r="X2">
        <v>2.4</v>
      </c>
      <c r="Y2" s="9" t="s">
        <v>97</v>
      </c>
      <c r="Z2">
        <v>1.3</v>
      </c>
    </row>
    <row r="3" spans="1:26" x14ac:dyDescent="0.45">
      <c r="A3">
        <v>64</v>
      </c>
      <c r="B3" s="9" t="s">
        <v>1993</v>
      </c>
      <c r="C3" s="9" t="s">
        <v>63</v>
      </c>
      <c r="D3">
        <v>4</v>
      </c>
      <c r="E3">
        <v>0</v>
      </c>
      <c r="F3">
        <v>0</v>
      </c>
      <c r="G3">
        <v>29</v>
      </c>
      <c r="H3">
        <v>0</v>
      </c>
      <c r="I3">
        <v>44</v>
      </c>
      <c r="J3" s="9" t="s">
        <v>97</v>
      </c>
      <c r="K3">
        <v>10.43</v>
      </c>
      <c r="L3">
        <v>1.64</v>
      </c>
      <c r="M3">
        <v>0.61</v>
      </c>
      <c r="N3">
        <v>0.16800000000000001</v>
      </c>
      <c r="O3">
        <v>1</v>
      </c>
      <c r="P3">
        <v>0.41199999999999998</v>
      </c>
      <c r="Q3">
        <v>7.6999999999999999E-2</v>
      </c>
      <c r="R3" s="9" t="s">
        <v>97</v>
      </c>
      <c r="S3">
        <v>91.9</v>
      </c>
      <c r="T3" s="9" t="s">
        <v>97</v>
      </c>
      <c r="U3">
        <v>0.82</v>
      </c>
      <c r="V3">
        <v>2.34</v>
      </c>
      <c r="W3">
        <v>2.41</v>
      </c>
      <c r="X3">
        <v>2.8</v>
      </c>
      <c r="Y3" s="9" t="s">
        <v>97</v>
      </c>
      <c r="Z3">
        <v>1.2</v>
      </c>
    </row>
    <row r="4" spans="1:26" x14ac:dyDescent="0.45">
      <c r="A4">
        <v>136</v>
      </c>
      <c r="B4" s="9" t="s">
        <v>2041</v>
      </c>
      <c r="C4" s="9" t="s">
        <v>36</v>
      </c>
      <c r="D4">
        <v>3</v>
      </c>
      <c r="E4">
        <v>0</v>
      </c>
      <c r="F4">
        <v>0</v>
      </c>
      <c r="G4">
        <v>38</v>
      </c>
      <c r="H4">
        <v>0</v>
      </c>
      <c r="I4">
        <v>33.200000000000003</v>
      </c>
      <c r="J4" s="9" t="s">
        <v>97</v>
      </c>
      <c r="K4">
        <v>9.09</v>
      </c>
      <c r="L4">
        <v>3.74</v>
      </c>
      <c r="M4">
        <v>0</v>
      </c>
      <c r="N4">
        <v>0.222</v>
      </c>
      <c r="O4">
        <v>0.84799999999999998</v>
      </c>
      <c r="P4">
        <v>0.48099999999999998</v>
      </c>
      <c r="Q4">
        <v>0</v>
      </c>
      <c r="R4" s="9" t="s">
        <v>97</v>
      </c>
      <c r="S4">
        <v>95.6</v>
      </c>
      <c r="T4" s="9" t="s">
        <v>97</v>
      </c>
      <c r="U4">
        <v>1.07</v>
      </c>
      <c r="V4">
        <v>3.35</v>
      </c>
      <c r="W4">
        <v>2.48</v>
      </c>
      <c r="X4">
        <v>3.59</v>
      </c>
      <c r="Y4" s="9" t="s">
        <v>97</v>
      </c>
      <c r="Z4">
        <v>0.6</v>
      </c>
    </row>
    <row r="5" spans="1:26" x14ac:dyDescent="0.45">
      <c r="A5">
        <v>111</v>
      </c>
      <c r="B5" s="9" t="s">
        <v>2089</v>
      </c>
      <c r="C5" s="9" t="s">
        <v>30</v>
      </c>
      <c r="D5">
        <v>4</v>
      </c>
      <c r="E5">
        <v>1</v>
      </c>
      <c r="F5">
        <v>20</v>
      </c>
      <c r="G5">
        <v>33</v>
      </c>
      <c r="H5">
        <v>0</v>
      </c>
      <c r="I5">
        <v>33</v>
      </c>
      <c r="J5" s="9" t="s">
        <v>97</v>
      </c>
      <c r="K5">
        <v>8.18</v>
      </c>
      <c r="L5">
        <v>1.64</v>
      </c>
      <c r="M5">
        <v>0.55000000000000004</v>
      </c>
      <c r="N5">
        <v>0.21199999999999999</v>
      </c>
      <c r="O5">
        <v>0.90500000000000003</v>
      </c>
      <c r="P5">
        <v>0.32200000000000001</v>
      </c>
      <c r="Q5">
        <v>4.3999999999999997E-2</v>
      </c>
      <c r="R5" s="9" t="s">
        <v>97</v>
      </c>
      <c r="S5">
        <v>99</v>
      </c>
      <c r="T5" s="9" t="s">
        <v>97</v>
      </c>
      <c r="U5">
        <v>1.0900000000000001</v>
      </c>
      <c r="V5">
        <v>2.7</v>
      </c>
      <c r="W5">
        <v>2.67</v>
      </c>
      <c r="X5">
        <v>3.85</v>
      </c>
      <c r="Y5" s="9" t="s">
        <v>97</v>
      </c>
      <c r="Z5">
        <v>0.8</v>
      </c>
    </row>
    <row r="6" spans="1:26" x14ac:dyDescent="0.45">
      <c r="A6">
        <v>183</v>
      </c>
      <c r="B6" s="9" t="s">
        <v>2133</v>
      </c>
      <c r="C6" s="9" t="s">
        <v>52</v>
      </c>
      <c r="D6">
        <v>2</v>
      </c>
      <c r="E6">
        <v>0</v>
      </c>
      <c r="F6">
        <v>0</v>
      </c>
      <c r="G6">
        <v>25</v>
      </c>
      <c r="H6">
        <v>0</v>
      </c>
      <c r="I6">
        <v>30.2</v>
      </c>
      <c r="J6" s="9" t="s">
        <v>97</v>
      </c>
      <c r="K6">
        <v>9.98</v>
      </c>
      <c r="L6">
        <v>4.7</v>
      </c>
      <c r="M6">
        <v>0</v>
      </c>
      <c r="N6">
        <v>0.316</v>
      </c>
      <c r="O6">
        <v>0.9</v>
      </c>
      <c r="P6">
        <v>0.61299999999999999</v>
      </c>
      <c r="Q6">
        <v>0</v>
      </c>
      <c r="R6" s="9" t="s">
        <v>97</v>
      </c>
      <c r="S6">
        <v>100.3</v>
      </c>
      <c r="T6" s="9" t="s">
        <v>97</v>
      </c>
      <c r="U6">
        <v>1.17</v>
      </c>
      <c r="V6">
        <v>2.96</v>
      </c>
      <c r="W6">
        <v>2.5099999999999998</v>
      </c>
      <c r="X6">
        <v>3.12</v>
      </c>
      <c r="Y6" s="9" t="s">
        <v>97</v>
      </c>
      <c r="Z6">
        <v>0.4</v>
      </c>
    </row>
    <row r="7" spans="1:26" x14ac:dyDescent="0.45">
      <c r="A7">
        <v>132</v>
      </c>
      <c r="B7" s="9" t="s">
        <v>2062</v>
      </c>
      <c r="C7" s="9" t="s">
        <v>76</v>
      </c>
      <c r="D7">
        <v>3</v>
      </c>
      <c r="E7">
        <v>1</v>
      </c>
      <c r="F7">
        <v>0</v>
      </c>
      <c r="G7">
        <v>29</v>
      </c>
      <c r="H7">
        <v>2</v>
      </c>
      <c r="I7">
        <v>30</v>
      </c>
      <c r="J7" s="9" t="s">
        <v>97</v>
      </c>
      <c r="K7">
        <v>8.4</v>
      </c>
      <c r="L7">
        <v>3.9</v>
      </c>
      <c r="M7">
        <v>0</v>
      </c>
      <c r="N7">
        <v>0.26900000000000002</v>
      </c>
      <c r="O7">
        <v>0.86099999999999999</v>
      </c>
      <c r="P7">
        <v>0.434</v>
      </c>
      <c r="Q7">
        <v>0</v>
      </c>
      <c r="R7" s="9" t="s">
        <v>97</v>
      </c>
      <c r="T7" s="9" t="s">
        <v>97</v>
      </c>
      <c r="U7">
        <v>1.2</v>
      </c>
      <c r="V7">
        <v>3.16</v>
      </c>
      <c r="W7">
        <v>2.79</v>
      </c>
      <c r="X7">
        <v>4.09</v>
      </c>
      <c r="Y7" s="9" t="s">
        <v>97</v>
      </c>
      <c r="Z7">
        <v>0.7</v>
      </c>
    </row>
    <row r="8" spans="1:26" x14ac:dyDescent="0.45">
      <c r="A8">
        <v>150</v>
      </c>
      <c r="B8" s="9" t="s">
        <v>2065</v>
      </c>
      <c r="C8" s="9" t="s">
        <v>28</v>
      </c>
      <c r="D8">
        <v>1</v>
      </c>
      <c r="E8">
        <v>2</v>
      </c>
      <c r="F8">
        <v>4</v>
      </c>
      <c r="G8">
        <v>35</v>
      </c>
      <c r="H8">
        <v>0</v>
      </c>
      <c r="I8">
        <v>36.200000000000003</v>
      </c>
      <c r="J8" s="9" t="s">
        <v>97</v>
      </c>
      <c r="K8">
        <v>11.54</v>
      </c>
      <c r="L8">
        <v>4.17</v>
      </c>
      <c r="M8">
        <v>0.98</v>
      </c>
      <c r="N8">
        <v>0.155</v>
      </c>
      <c r="O8">
        <v>0.91200000000000003</v>
      </c>
      <c r="P8">
        <v>0.20499999999999999</v>
      </c>
      <c r="Q8">
        <v>8.3000000000000004E-2</v>
      </c>
      <c r="R8" s="9" t="s">
        <v>97</v>
      </c>
      <c r="S8">
        <v>93.7</v>
      </c>
      <c r="T8" s="9" t="s">
        <v>97</v>
      </c>
      <c r="U8">
        <v>1.23</v>
      </c>
      <c r="V8">
        <v>2.4900000000000002</v>
      </c>
      <c r="W8">
        <v>3.49</v>
      </c>
      <c r="X8">
        <v>3.95</v>
      </c>
      <c r="Y8" s="9" t="s">
        <v>97</v>
      </c>
      <c r="Z8">
        <v>0.5</v>
      </c>
    </row>
    <row r="9" spans="1:26" x14ac:dyDescent="0.45">
      <c r="A9">
        <v>58</v>
      </c>
      <c r="B9" s="9" t="s">
        <v>1997</v>
      </c>
      <c r="C9" s="9" t="s">
        <v>38</v>
      </c>
      <c r="D9">
        <v>3</v>
      </c>
      <c r="E9">
        <v>1</v>
      </c>
      <c r="F9">
        <v>6</v>
      </c>
      <c r="G9">
        <v>36</v>
      </c>
      <c r="H9">
        <v>0</v>
      </c>
      <c r="I9">
        <v>35.1</v>
      </c>
      <c r="J9" s="9" t="s">
        <v>97</v>
      </c>
      <c r="K9">
        <v>11.21</v>
      </c>
      <c r="L9">
        <v>2.04</v>
      </c>
      <c r="M9">
        <v>0.51</v>
      </c>
      <c r="N9">
        <v>0.26700000000000002</v>
      </c>
      <c r="O9">
        <v>0.83299999999999996</v>
      </c>
      <c r="P9">
        <v>0.40899999999999997</v>
      </c>
      <c r="Q9">
        <v>5.7000000000000002E-2</v>
      </c>
      <c r="R9" s="9" t="s">
        <v>97</v>
      </c>
      <c r="S9">
        <v>96.9</v>
      </c>
      <c r="T9" s="9" t="s">
        <v>97</v>
      </c>
      <c r="U9">
        <v>1.27</v>
      </c>
      <c r="V9">
        <v>2.2999999999999998</v>
      </c>
      <c r="W9">
        <v>2.17</v>
      </c>
      <c r="X9">
        <v>2.86</v>
      </c>
      <c r="Y9" s="9" t="s">
        <v>97</v>
      </c>
      <c r="Z9">
        <v>1.3</v>
      </c>
    </row>
    <row r="10" spans="1:26" x14ac:dyDescent="0.45">
      <c r="A10">
        <v>252</v>
      </c>
      <c r="B10" s="9" t="s">
        <v>2292</v>
      </c>
      <c r="C10" s="9" t="s">
        <v>23</v>
      </c>
      <c r="D10">
        <v>1</v>
      </c>
      <c r="E10">
        <v>1</v>
      </c>
      <c r="F10">
        <v>0</v>
      </c>
      <c r="G10">
        <v>26</v>
      </c>
      <c r="H10">
        <v>0</v>
      </c>
      <c r="I10">
        <v>34</v>
      </c>
      <c r="J10" s="9" t="s">
        <v>97</v>
      </c>
      <c r="K10">
        <v>7.68</v>
      </c>
      <c r="L10">
        <v>2.65</v>
      </c>
      <c r="M10">
        <v>1.06</v>
      </c>
      <c r="N10">
        <v>0.24199999999999999</v>
      </c>
      <c r="O10">
        <v>0.98699999999999999</v>
      </c>
      <c r="P10">
        <v>0.42599999999999999</v>
      </c>
      <c r="Q10">
        <v>0.108</v>
      </c>
      <c r="R10" s="9" t="s">
        <v>97</v>
      </c>
      <c r="T10" s="9" t="s">
        <v>97</v>
      </c>
      <c r="U10">
        <v>1.32</v>
      </c>
      <c r="V10">
        <v>3.05</v>
      </c>
      <c r="W10">
        <v>3.95</v>
      </c>
      <c r="X10">
        <v>3.99</v>
      </c>
      <c r="Y10" s="9" t="s">
        <v>97</v>
      </c>
      <c r="Z10">
        <v>0</v>
      </c>
    </row>
    <row r="11" spans="1:26" x14ac:dyDescent="0.45">
      <c r="A11">
        <v>73</v>
      </c>
      <c r="B11" s="9" t="s">
        <v>1984</v>
      </c>
      <c r="C11" s="9" t="s">
        <v>36</v>
      </c>
      <c r="D11">
        <v>3</v>
      </c>
      <c r="E11">
        <v>2</v>
      </c>
      <c r="F11">
        <v>0</v>
      </c>
      <c r="G11">
        <v>40</v>
      </c>
      <c r="H11">
        <v>0</v>
      </c>
      <c r="I11">
        <v>38.200000000000003</v>
      </c>
      <c r="J11" s="9" t="s">
        <v>97</v>
      </c>
      <c r="K11">
        <v>9.08</v>
      </c>
      <c r="L11">
        <v>1.63</v>
      </c>
      <c r="M11">
        <v>0.23</v>
      </c>
      <c r="N11">
        <v>0.215</v>
      </c>
      <c r="O11">
        <v>0.80400000000000005</v>
      </c>
      <c r="P11">
        <v>0.36199999999999999</v>
      </c>
      <c r="Q11">
        <v>2.5000000000000001E-2</v>
      </c>
      <c r="R11" s="9" t="s">
        <v>97</v>
      </c>
      <c r="S11">
        <v>95.8</v>
      </c>
      <c r="T11" s="9" t="s">
        <v>97</v>
      </c>
      <c r="U11">
        <v>1.4</v>
      </c>
      <c r="V11">
        <v>2.2799999999999998</v>
      </c>
      <c r="W11">
        <v>2.1800000000000002</v>
      </c>
      <c r="X11">
        <v>3.33</v>
      </c>
      <c r="Y11" s="9" t="s">
        <v>97</v>
      </c>
      <c r="Z11">
        <v>1.2</v>
      </c>
    </row>
    <row r="12" spans="1:26" x14ac:dyDescent="0.45">
      <c r="A12">
        <v>55</v>
      </c>
      <c r="B12" s="9" t="s">
        <v>1972</v>
      </c>
      <c r="C12" s="9" t="s">
        <v>38</v>
      </c>
      <c r="D12">
        <v>3</v>
      </c>
      <c r="E12">
        <v>1</v>
      </c>
      <c r="F12">
        <v>0</v>
      </c>
      <c r="G12">
        <v>34</v>
      </c>
      <c r="H12">
        <v>0</v>
      </c>
      <c r="I12">
        <v>32</v>
      </c>
      <c r="J12" s="9" t="s">
        <v>97</v>
      </c>
      <c r="K12">
        <v>11.81</v>
      </c>
      <c r="L12">
        <v>1.1299999999999999</v>
      </c>
      <c r="M12">
        <v>0.28000000000000003</v>
      </c>
      <c r="N12">
        <v>0.28799999999999998</v>
      </c>
      <c r="O12">
        <v>0.82699999999999996</v>
      </c>
      <c r="P12">
        <v>0.29699999999999999</v>
      </c>
      <c r="Q12">
        <v>0.03</v>
      </c>
      <c r="R12" s="9" t="s">
        <v>97</v>
      </c>
      <c r="S12">
        <v>93.7</v>
      </c>
      <c r="T12" s="9" t="s">
        <v>97</v>
      </c>
      <c r="U12">
        <v>1.41</v>
      </c>
      <c r="V12">
        <v>2.5499999999999998</v>
      </c>
      <c r="W12">
        <v>1.5</v>
      </c>
      <c r="X12">
        <v>2.58</v>
      </c>
      <c r="Y12" s="9" t="s">
        <v>97</v>
      </c>
      <c r="Z12">
        <v>1.4</v>
      </c>
    </row>
    <row r="13" spans="1:26" x14ac:dyDescent="0.45">
      <c r="A13">
        <v>193</v>
      </c>
      <c r="B13" s="9" t="s">
        <v>2150</v>
      </c>
      <c r="C13" s="9" t="s">
        <v>42</v>
      </c>
      <c r="D13">
        <v>4</v>
      </c>
      <c r="E13">
        <v>2</v>
      </c>
      <c r="F13">
        <v>0</v>
      </c>
      <c r="G13">
        <v>37</v>
      </c>
      <c r="H13">
        <v>0</v>
      </c>
      <c r="I13">
        <v>42.1</v>
      </c>
      <c r="J13" s="9" t="s">
        <v>97</v>
      </c>
      <c r="K13">
        <v>8.2899999999999991</v>
      </c>
      <c r="L13">
        <v>4.25</v>
      </c>
      <c r="M13">
        <v>0.43</v>
      </c>
      <c r="N13">
        <v>0.193</v>
      </c>
      <c r="O13">
        <v>0.82899999999999996</v>
      </c>
      <c r="P13">
        <v>0.50900000000000001</v>
      </c>
      <c r="Q13">
        <v>5.7000000000000002E-2</v>
      </c>
      <c r="R13" s="9" t="s">
        <v>97</v>
      </c>
      <c r="S13">
        <v>92.9</v>
      </c>
      <c r="T13" s="9" t="s">
        <v>97</v>
      </c>
      <c r="U13">
        <v>1.49</v>
      </c>
      <c r="V13">
        <v>2.82</v>
      </c>
      <c r="W13">
        <v>3.49</v>
      </c>
      <c r="X13">
        <v>4.07</v>
      </c>
      <c r="Y13" s="9" t="s">
        <v>97</v>
      </c>
      <c r="Z13">
        <v>0.3</v>
      </c>
    </row>
    <row r="14" spans="1:26" x14ac:dyDescent="0.45">
      <c r="A14">
        <v>189</v>
      </c>
      <c r="B14" s="9" t="s">
        <v>2163</v>
      </c>
      <c r="C14" s="9" t="s">
        <v>104</v>
      </c>
      <c r="D14">
        <v>6</v>
      </c>
      <c r="E14">
        <v>5</v>
      </c>
      <c r="F14">
        <v>12</v>
      </c>
      <c r="G14">
        <v>35</v>
      </c>
      <c r="H14">
        <v>0</v>
      </c>
      <c r="I14">
        <v>36</v>
      </c>
      <c r="J14" s="9" t="s">
        <v>97</v>
      </c>
      <c r="K14">
        <v>9.5</v>
      </c>
      <c r="L14">
        <v>5.75</v>
      </c>
      <c r="M14">
        <v>0.5</v>
      </c>
      <c r="N14">
        <v>0.188</v>
      </c>
      <c r="O14">
        <v>0.81200000000000006</v>
      </c>
      <c r="P14">
        <v>0.48799999999999999</v>
      </c>
      <c r="Q14">
        <v>7.3999999999999996E-2</v>
      </c>
      <c r="R14" s="9" t="s">
        <v>97</v>
      </c>
      <c r="S14">
        <v>96.9</v>
      </c>
      <c r="T14" s="9" t="s">
        <v>97</v>
      </c>
      <c r="U14">
        <v>1.5</v>
      </c>
      <c r="V14">
        <v>3.4</v>
      </c>
      <c r="W14">
        <v>3.69</v>
      </c>
      <c r="X14">
        <v>4.05</v>
      </c>
      <c r="Y14" s="9" t="s">
        <v>97</v>
      </c>
      <c r="Z14">
        <v>0.4</v>
      </c>
    </row>
    <row r="15" spans="1:26" x14ac:dyDescent="0.45">
      <c r="A15">
        <v>103</v>
      </c>
      <c r="B15" s="9" t="s">
        <v>2019</v>
      </c>
      <c r="C15" s="9" t="s">
        <v>32</v>
      </c>
      <c r="D15">
        <v>2</v>
      </c>
      <c r="E15">
        <v>3</v>
      </c>
      <c r="F15">
        <v>13</v>
      </c>
      <c r="G15">
        <v>33</v>
      </c>
      <c r="H15">
        <v>0</v>
      </c>
      <c r="I15">
        <v>33</v>
      </c>
      <c r="J15" s="9" t="s">
        <v>97</v>
      </c>
      <c r="K15">
        <v>11.73</v>
      </c>
      <c r="L15">
        <v>3.55</v>
      </c>
      <c r="M15">
        <v>0.55000000000000004</v>
      </c>
      <c r="N15">
        <v>0.26400000000000001</v>
      </c>
      <c r="O15">
        <v>0.84299999999999997</v>
      </c>
      <c r="P15">
        <v>0.52700000000000002</v>
      </c>
      <c r="Q15">
        <v>9.0999999999999998E-2</v>
      </c>
      <c r="R15" s="9" t="s">
        <v>97</v>
      </c>
      <c r="S15">
        <v>98.6</v>
      </c>
      <c r="T15" s="9" t="s">
        <v>97</v>
      </c>
      <c r="U15">
        <v>1.64</v>
      </c>
      <c r="V15">
        <v>2.41</v>
      </c>
      <c r="W15">
        <v>2.7</v>
      </c>
      <c r="X15">
        <v>2.88</v>
      </c>
      <c r="Y15" s="9" t="s">
        <v>97</v>
      </c>
      <c r="Z15">
        <v>0.9</v>
      </c>
    </row>
    <row r="16" spans="1:26" x14ac:dyDescent="0.45">
      <c r="A16">
        <v>163</v>
      </c>
      <c r="B16" s="9" t="s">
        <v>2071</v>
      </c>
      <c r="C16" s="9" t="s">
        <v>63</v>
      </c>
      <c r="D16">
        <v>7</v>
      </c>
      <c r="E16">
        <v>1</v>
      </c>
      <c r="F16">
        <v>0</v>
      </c>
      <c r="G16">
        <v>29</v>
      </c>
      <c r="H16">
        <v>5</v>
      </c>
      <c r="I16">
        <v>38</v>
      </c>
      <c r="J16" s="9" t="s">
        <v>97</v>
      </c>
      <c r="K16">
        <v>8.5299999999999994</v>
      </c>
      <c r="L16">
        <v>2.61</v>
      </c>
      <c r="M16">
        <v>0.71</v>
      </c>
      <c r="N16">
        <v>0.23799999999999999</v>
      </c>
      <c r="O16">
        <v>0.89700000000000002</v>
      </c>
      <c r="P16">
        <v>0.495</v>
      </c>
      <c r="Q16">
        <v>8.1000000000000003E-2</v>
      </c>
      <c r="R16" s="9" t="s">
        <v>97</v>
      </c>
      <c r="T16" s="9" t="s">
        <v>97</v>
      </c>
      <c r="U16">
        <v>1.66</v>
      </c>
      <c r="V16">
        <v>3.05</v>
      </c>
      <c r="W16">
        <v>3.4</v>
      </c>
      <c r="X16">
        <v>3.77</v>
      </c>
      <c r="Y16" s="9" t="s">
        <v>97</v>
      </c>
      <c r="Z16">
        <v>0.5</v>
      </c>
    </row>
    <row r="17" spans="1:26" x14ac:dyDescent="0.45">
      <c r="A17">
        <v>21</v>
      </c>
      <c r="B17" s="9" t="s">
        <v>151</v>
      </c>
      <c r="C17" s="9" t="s">
        <v>23</v>
      </c>
      <c r="D17">
        <v>6</v>
      </c>
      <c r="E17">
        <v>2</v>
      </c>
      <c r="F17">
        <v>0</v>
      </c>
      <c r="G17">
        <v>14</v>
      </c>
      <c r="H17">
        <v>14</v>
      </c>
      <c r="I17">
        <v>79.099999999999994</v>
      </c>
      <c r="J17" s="9" t="s">
        <v>97</v>
      </c>
      <c r="K17">
        <v>9.19</v>
      </c>
      <c r="L17">
        <v>3.06</v>
      </c>
      <c r="M17">
        <v>0.45</v>
      </c>
      <c r="N17">
        <v>0.27900000000000003</v>
      </c>
      <c r="O17">
        <v>0.86199999999999999</v>
      </c>
      <c r="P17">
        <v>0.36399999999999999</v>
      </c>
      <c r="Q17">
        <v>4.7E-2</v>
      </c>
      <c r="R17" s="9" t="s">
        <v>97</v>
      </c>
      <c r="S17">
        <v>95.7</v>
      </c>
      <c r="T17" s="9" t="s">
        <v>97</v>
      </c>
      <c r="U17">
        <v>1.7</v>
      </c>
      <c r="V17">
        <v>3.98</v>
      </c>
      <c r="W17">
        <v>2.79</v>
      </c>
      <c r="X17">
        <v>3.68</v>
      </c>
      <c r="Y17" s="9" t="s">
        <v>97</v>
      </c>
      <c r="Z17">
        <v>2.2000000000000002</v>
      </c>
    </row>
    <row r="18" spans="1:26" x14ac:dyDescent="0.45">
      <c r="A18">
        <v>83</v>
      </c>
      <c r="B18" s="9" t="s">
        <v>1961</v>
      </c>
      <c r="C18" s="9" t="s">
        <v>32</v>
      </c>
      <c r="D18">
        <v>3</v>
      </c>
      <c r="E18">
        <v>1</v>
      </c>
      <c r="F18">
        <v>0</v>
      </c>
      <c r="G18">
        <v>8</v>
      </c>
      <c r="H18">
        <v>8</v>
      </c>
      <c r="I18">
        <v>40.200000000000003</v>
      </c>
      <c r="J18" s="9" t="s">
        <v>97</v>
      </c>
      <c r="K18">
        <v>6.2</v>
      </c>
      <c r="L18">
        <v>0.66</v>
      </c>
      <c r="M18">
        <v>0.44</v>
      </c>
      <c r="N18">
        <v>0.19800000000000001</v>
      </c>
      <c r="O18">
        <v>0.80200000000000005</v>
      </c>
      <c r="P18">
        <v>0.36499999999999999</v>
      </c>
      <c r="Q18">
        <v>3.7999999999999999E-2</v>
      </c>
      <c r="R18" s="9" t="s">
        <v>97</v>
      </c>
      <c r="S18">
        <v>94.9</v>
      </c>
      <c r="T18" s="9" t="s">
        <v>97</v>
      </c>
      <c r="U18">
        <v>1.77</v>
      </c>
      <c r="V18">
        <v>2.15</v>
      </c>
      <c r="W18">
        <v>2.72</v>
      </c>
      <c r="X18">
        <v>3.96</v>
      </c>
      <c r="Y18" s="9" t="s">
        <v>97</v>
      </c>
      <c r="Z18">
        <v>1.1000000000000001</v>
      </c>
    </row>
    <row r="19" spans="1:26" x14ac:dyDescent="0.45">
      <c r="A19">
        <v>155</v>
      </c>
      <c r="B19" s="9" t="s">
        <v>2147</v>
      </c>
      <c r="C19" s="9" t="s">
        <v>52</v>
      </c>
      <c r="D19">
        <v>3</v>
      </c>
      <c r="E19">
        <v>3</v>
      </c>
      <c r="F19">
        <v>0</v>
      </c>
      <c r="G19">
        <v>32</v>
      </c>
      <c r="H19">
        <v>0</v>
      </c>
      <c r="I19">
        <v>34.1</v>
      </c>
      <c r="J19" s="9" t="s">
        <v>97</v>
      </c>
      <c r="K19">
        <v>6.82</v>
      </c>
      <c r="L19">
        <v>1.05</v>
      </c>
      <c r="M19">
        <v>0.79</v>
      </c>
      <c r="N19">
        <v>0.27300000000000002</v>
      </c>
      <c r="O19">
        <v>0.90600000000000003</v>
      </c>
      <c r="P19">
        <v>0.64</v>
      </c>
      <c r="Q19">
        <v>0.13600000000000001</v>
      </c>
      <c r="R19" s="9" t="s">
        <v>97</v>
      </c>
      <c r="S19">
        <v>92.3</v>
      </c>
      <c r="T19" s="9" t="s">
        <v>97</v>
      </c>
      <c r="U19">
        <v>1.83</v>
      </c>
      <c r="V19">
        <v>2.91</v>
      </c>
      <c r="W19">
        <v>3.13</v>
      </c>
      <c r="X19">
        <v>2.92</v>
      </c>
      <c r="Y19" s="9" t="s">
        <v>97</v>
      </c>
      <c r="Z19">
        <v>0.5</v>
      </c>
    </row>
    <row r="20" spans="1:26" x14ac:dyDescent="0.45">
      <c r="A20">
        <v>168</v>
      </c>
      <c r="B20" s="9" t="s">
        <v>2148</v>
      </c>
      <c r="C20" s="9" t="s">
        <v>28</v>
      </c>
      <c r="D20">
        <v>5</v>
      </c>
      <c r="E20">
        <v>1</v>
      </c>
      <c r="F20">
        <v>3</v>
      </c>
      <c r="G20">
        <v>34</v>
      </c>
      <c r="H20">
        <v>0</v>
      </c>
      <c r="I20">
        <v>33.200000000000003</v>
      </c>
      <c r="J20" s="9" t="s">
        <v>97</v>
      </c>
      <c r="K20">
        <v>9.6199999999999992</v>
      </c>
      <c r="L20">
        <v>1.07</v>
      </c>
      <c r="M20">
        <v>1.34</v>
      </c>
      <c r="N20">
        <v>0.217</v>
      </c>
      <c r="O20">
        <v>0.8</v>
      </c>
      <c r="P20">
        <v>0.375</v>
      </c>
      <c r="Q20">
        <v>0.125</v>
      </c>
      <c r="R20" s="9" t="s">
        <v>97</v>
      </c>
      <c r="S20">
        <v>95.6</v>
      </c>
      <c r="T20" s="9" t="s">
        <v>97</v>
      </c>
      <c r="U20">
        <v>1.87</v>
      </c>
      <c r="V20">
        <v>2.63</v>
      </c>
      <c r="W20">
        <v>3.31</v>
      </c>
      <c r="X20">
        <v>3.09</v>
      </c>
      <c r="Y20" s="9" t="s">
        <v>97</v>
      </c>
      <c r="Z20">
        <v>0.4</v>
      </c>
    </row>
    <row r="21" spans="1:26" x14ac:dyDescent="0.45">
      <c r="A21">
        <v>80</v>
      </c>
      <c r="B21" s="9" t="s">
        <v>1990</v>
      </c>
      <c r="C21" s="9" t="s">
        <v>36</v>
      </c>
      <c r="D21">
        <v>3</v>
      </c>
      <c r="E21">
        <v>1</v>
      </c>
      <c r="F21">
        <v>1</v>
      </c>
      <c r="G21">
        <v>37</v>
      </c>
      <c r="H21">
        <v>0</v>
      </c>
      <c r="I21">
        <v>37</v>
      </c>
      <c r="J21" s="9" t="s">
        <v>97</v>
      </c>
      <c r="K21">
        <v>11.92</v>
      </c>
      <c r="L21">
        <v>2.19</v>
      </c>
      <c r="M21">
        <v>0.24</v>
      </c>
      <c r="N21">
        <v>0.309</v>
      </c>
      <c r="O21">
        <v>0.81499999999999995</v>
      </c>
      <c r="P21">
        <v>0.47599999999999998</v>
      </c>
      <c r="Q21">
        <v>4.2000000000000003E-2</v>
      </c>
      <c r="R21" s="9" t="s">
        <v>97</v>
      </c>
      <c r="S21">
        <v>95.9</v>
      </c>
      <c r="T21" s="9" t="s">
        <v>97</v>
      </c>
      <c r="U21">
        <v>1.95</v>
      </c>
      <c r="V21">
        <v>2.68</v>
      </c>
      <c r="W21">
        <v>1.75</v>
      </c>
      <c r="X21">
        <v>2.34</v>
      </c>
      <c r="Y21" s="9" t="s">
        <v>97</v>
      </c>
      <c r="Z21">
        <v>1.1000000000000001</v>
      </c>
    </row>
    <row r="22" spans="1:26" x14ac:dyDescent="0.45">
      <c r="A22">
        <v>42</v>
      </c>
      <c r="B22" s="9" t="s">
        <v>1975</v>
      </c>
      <c r="C22" s="9" t="s">
        <v>196</v>
      </c>
      <c r="D22">
        <v>1</v>
      </c>
      <c r="E22">
        <v>1</v>
      </c>
      <c r="F22">
        <v>14</v>
      </c>
      <c r="G22">
        <v>30</v>
      </c>
      <c r="H22">
        <v>0</v>
      </c>
      <c r="I22">
        <v>36.200000000000003</v>
      </c>
      <c r="J22" s="9" t="s">
        <v>97</v>
      </c>
      <c r="K22">
        <v>15.71</v>
      </c>
      <c r="L22">
        <v>3.19</v>
      </c>
      <c r="M22">
        <v>0.74</v>
      </c>
      <c r="N22">
        <v>0.23200000000000001</v>
      </c>
      <c r="O22">
        <v>0.72599999999999998</v>
      </c>
      <c r="P22">
        <v>0.42399999999999999</v>
      </c>
      <c r="Q22">
        <v>0.115</v>
      </c>
      <c r="R22" s="9" t="s">
        <v>97</v>
      </c>
      <c r="S22">
        <v>101.1</v>
      </c>
      <c r="T22" s="9" t="s">
        <v>97</v>
      </c>
      <c r="U22">
        <v>1.96</v>
      </c>
      <c r="V22">
        <v>1.42</v>
      </c>
      <c r="W22">
        <v>1.8</v>
      </c>
      <c r="X22">
        <v>1.75</v>
      </c>
      <c r="Y22" s="9" t="s">
        <v>97</v>
      </c>
      <c r="Z22">
        <v>1.6</v>
      </c>
    </row>
    <row r="23" spans="1:26" x14ac:dyDescent="0.45">
      <c r="A23">
        <v>75</v>
      </c>
      <c r="B23" s="9" t="s">
        <v>1995</v>
      </c>
      <c r="C23" s="9" t="s">
        <v>67</v>
      </c>
      <c r="D23">
        <v>3</v>
      </c>
      <c r="E23">
        <v>3</v>
      </c>
      <c r="F23">
        <v>7</v>
      </c>
      <c r="G23">
        <v>38</v>
      </c>
      <c r="H23">
        <v>0</v>
      </c>
      <c r="I23">
        <v>36.1</v>
      </c>
      <c r="J23" s="9" t="s">
        <v>97</v>
      </c>
      <c r="K23">
        <v>12.39</v>
      </c>
      <c r="L23">
        <v>2.48</v>
      </c>
      <c r="M23">
        <v>0.5</v>
      </c>
      <c r="N23">
        <v>0.27200000000000002</v>
      </c>
      <c r="O23">
        <v>0.77600000000000002</v>
      </c>
      <c r="P23">
        <v>0.53100000000000003</v>
      </c>
      <c r="Q23">
        <v>8.3000000000000004E-2</v>
      </c>
      <c r="R23" s="9" t="s">
        <v>97</v>
      </c>
      <c r="S23">
        <v>97</v>
      </c>
      <c r="T23" s="9" t="s">
        <v>97</v>
      </c>
      <c r="U23">
        <v>1.98</v>
      </c>
      <c r="V23">
        <v>2.5099999999999998</v>
      </c>
      <c r="W23">
        <v>2.0299999999999998</v>
      </c>
      <c r="X23">
        <v>2.27</v>
      </c>
      <c r="Y23" s="9" t="s">
        <v>97</v>
      </c>
      <c r="Z23">
        <v>1.2</v>
      </c>
    </row>
    <row r="24" spans="1:26" x14ac:dyDescent="0.45">
      <c r="A24">
        <v>211</v>
      </c>
      <c r="B24" s="9" t="s">
        <v>2178</v>
      </c>
      <c r="C24" s="9" t="s">
        <v>113</v>
      </c>
      <c r="D24">
        <v>4</v>
      </c>
      <c r="E24">
        <v>1</v>
      </c>
      <c r="F24">
        <v>3</v>
      </c>
      <c r="G24">
        <v>37</v>
      </c>
      <c r="H24">
        <v>0</v>
      </c>
      <c r="I24">
        <v>36</v>
      </c>
      <c r="J24" s="9" t="s">
        <v>97</v>
      </c>
      <c r="K24">
        <v>8.75</v>
      </c>
      <c r="L24">
        <v>3.5</v>
      </c>
      <c r="M24">
        <v>0.75</v>
      </c>
      <c r="N24">
        <v>0.19</v>
      </c>
      <c r="O24">
        <v>0.81799999999999995</v>
      </c>
      <c r="P24">
        <v>0.47099999999999997</v>
      </c>
      <c r="Q24">
        <v>8.3000000000000004E-2</v>
      </c>
      <c r="R24" s="9" t="s">
        <v>97</v>
      </c>
      <c r="S24">
        <v>95.5</v>
      </c>
      <c r="T24" s="9" t="s">
        <v>97</v>
      </c>
      <c r="U24">
        <v>2</v>
      </c>
      <c r="V24">
        <v>3.6</v>
      </c>
      <c r="W24">
        <v>3.71</v>
      </c>
      <c r="X24">
        <v>4.07</v>
      </c>
      <c r="Y24" s="9" t="s">
        <v>97</v>
      </c>
      <c r="Z24">
        <v>0.2</v>
      </c>
    </row>
    <row r="25" spans="1:26" x14ac:dyDescent="0.45">
      <c r="A25">
        <v>107</v>
      </c>
      <c r="B25" s="9" t="s">
        <v>2023</v>
      </c>
      <c r="C25" s="9" t="s">
        <v>153</v>
      </c>
      <c r="D25">
        <v>3</v>
      </c>
      <c r="E25">
        <v>1</v>
      </c>
      <c r="F25">
        <v>0</v>
      </c>
      <c r="G25">
        <v>41</v>
      </c>
      <c r="H25">
        <v>0</v>
      </c>
      <c r="I25">
        <v>40</v>
      </c>
      <c r="J25" s="9" t="s">
        <v>97</v>
      </c>
      <c r="K25">
        <v>7.2</v>
      </c>
      <c r="L25">
        <v>2.48</v>
      </c>
      <c r="M25">
        <v>0</v>
      </c>
      <c r="N25">
        <v>0.27400000000000002</v>
      </c>
      <c r="O25">
        <v>0.78600000000000003</v>
      </c>
      <c r="P25">
        <v>0.5</v>
      </c>
      <c r="Q25">
        <v>0</v>
      </c>
      <c r="R25" s="9" t="s">
        <v>97</v>
      </c>
      <c r="S25">
        <v>90.2</v>
      </c>
      <c r="T25" s="9" t="s">
        <v>97</v>
      </c>
      <c r="U25">
        <v>2.0299999999999998</v>
      </c>
      <c r="V25">
        <v>3.02</v>
      </c>
      <c r="W25">
        <v>2.38</v>
      </c>
      <c r="X25">
        <v>3.54</v>
      </c>
      <c r="Y25" s="9" t="s">
        <v>97</v>
      </c>
      <c r="Z25">
        <v>0.8</v>
      </c>
    </row>
    <row r="26" spans="1:26" x14ac:dyDescent="0.45">
      <c r="A26">
        <v>41</v>
      </c>
      <c r="B26" s="9" t="s">
        <v>1953</v>
      </c>
      <c r="C26" s="9" t="s">
        <v>149</v>
      </c>
      <c r="D26">
        <v>4</v>
      </c>
      <c r="E26">
        <v>0</v>
      </c>
      <c r="F26">
        <v>0</v>
      </c>
      <c r="G26">
        <v>9</v>
      </c>
      <c r="H26">
        <v>9</v>
      </c>
      <c r="I26">
        <v>52.1</v>
      </c>
      <c r="J26" s="9" t="s">
        <v>97</v>
      </c>
      <c r="K26">
        <v>12.04</v>
      </c>
      <c r="L26">
        <v>1.72</v>
      </c>
      <c r="M26">
        <v>1.03</v>
      </c>
      <c r="N26">
        <v>0.32200000000000001</v>
      </c>
      <c r="O26">
        <v>0.92300000000000004</v>
      </c>
      <c r="P26">
        <v>0.47199999999999998</v>
      </c>
      <c r="Q26">
        <v>0.154</v>
      </c>
      <c r="R26" s="9" t="s">
        <v>97</v>
      </c>
      <c r="S26">
        <v>99.2</v>
      </c>
      <c r="T26" s="9" t="s">
        <v>97</v>
      </c>
      <c r="U26">
        <v>2.06</v>
      </c>
      <c r="V26">
        <v>2.72</v>
      </c>
      <c r="W26">
        <v>2.6</v>
      </c>
      <c r="X26">
        <v>2.19</v>
      </c>
      <c r="Y26" s="9" t="s">
        <v>97</v>
      </c>
      <c r="Z26">
        <v>1.6</v>
      </c>
    </row>
    <row r="27" spans="1:26" x14ac:dyDescent="0.45">
      <c r="A27">
        <v>187</v>
      </c>
      <c r="B27" s="9" t="s">
        <v>2059</v>
      </c>
      <c r="C27" s="9" t="s">
        <v>28</v>
      </c>
      <c r="D27">
        <v>1</v>
      </c>
      <c r="E27">
        <v>1</v>
      </c>
      <c r="F27">
        <v>0</v>
      </c>
      <c r="G27">
        <v>6</v>
      </c>
      <c r="H27">
        <v>6</v>
      </c>
      <c r="I27">
        <v>30.1</v>
      </c>
      <c r="J27" s="9" t="s">
        <v>97</v>
      </c>
      <c r="K27">
        <v>7.42</v>
      </c>
      <c r="L27">
        <v>2.37</v>
      </c>
      <c r="M27">
        <v>1.19</v>
      </c>
      <c r="N27">
        <v>0.20699999999999999</v>
      </c>
      <c r="O27">
        <v>0.94499999999999995</v>
      </c>
      <c r="P27">
        <v>0.33700000000000002</v>
      </c>
      <c r="Q27">
        <v>0.105</v>
      </c>
      <c r="R27" s="9" t="s">
        <v>97</v>
      </c>
      <c r="S27">
        <v>93.1</v>
      </c>
      <c r="T27" s="9" t="s">
        <v>97</v>
      </c>
      <c r="U27">
        <v>2.08</v>
      </c>
      <c r="V27">
        <v>3.53</v>
      </c>
      <c r="W27">
        <v>4.21</v>
      </c>
      <c r="X27">
        <v>4.3099999999999996</v>
      </c>
      <c r="Y27" s="9" t="s">
        <v>97</v>
      </c>
      <c r="Z27">
        <v>0.4</v>
      </c>
    </row>
    <row r="28" spans="1:26" x14ac:dyDescent="0.45">
      <c r="A28">
        <v>84</v>
      </c>
      <c r="B28" s="9" t="s">
        <v>1982</v>
      </c>
      <c r="C28" s="9" t="s">
        <v>101</v>
      </c>
      <c r="D28">
        <v>4</v>
      </c>
      <c r="E28">
        <v>3</v>
      </c>
      <c r="F28">
        <v>0</v>
      </c>
      <c r="G28">
        <v>42</v>
      </c>
      <c r="H28">
        <v>1</v>
      </c>
      <c r="I28">
        <v>43</v>
      </c>
      <c r="J28" s="9" t="s">
        <v>97</v>
      </c>
      <c r="K28">
        <v>12.14</v>
      </c>
      <c r="L28">
        <v>1.67</v>
      </c>
      <c r="M28">
        <v>0.42</v>
      </c>
      <c r="N28">
        <v>0.30399999999999999</v>
      </c>
      <c r="O28">
        <v>0.80100000000000005</v>
      </c>
      <c r="P28">
        <v>0.47299999999999998</v>
      </c>
      <c r="Q28">
        <v>7.6999999999999999E-2</v>
      </c>
      <c r="R28" s="9" t="s">
        <v>97</v>
      </c>
      <c r="S28">
        <v>94.8</v>
      </c>
      <c r="T28" s="9" t="s">
        <v>97</v>
      </c>
      <c r="U28">
        <v>2.09</v>
      </c>
      <c r="V28">
        <v>2.72</v>
      </c>
      <c r="W28">
        <v>2.04</v>
      </c>
      <c r="X28">
        <v>2.31</v>
      </c>
      <c r="Y28" s="9" t="s">
        <v>97</v>
      </c>
      <c r="Z28">
        <v>1.1000000000000001</v>
      </c>
    </row>
    <row r="29" spans="1:26" x14ac:dyDescent="0.45">
      <c r="A29">
        <v>195</v>
      </c>
      <c r="B29" s="9" t="s">
        <v>2119</v>
      </c>
      <c r="C29" s="9" t="s">
        <v>101</v>
      </c>
      <c r="D29">
        <v>1</v>
      </c>
      <c r="E29">
        <v>2</v>
      </c>
      <c r="F29">
        <v>0</v>
      </c>
      <c r="G29">
        <v>36</v>
      </c>
      <c r="H29">
        <v>0</v>
      </c>
      <c r="I29">
        <v>34.1</v>
      </c>
      <c r="J29" s="9" t="s">
        <v>97</v>
      </c>
      <c r="K29">
        <v>9.9600000000000009</v>
      </c>
      <c r="L29">
        <v>2.88</v>
      </c>
      <c r="M29">
        <v>0.79</v>
      </c>
      <c r="N29">
        <v>0.30299999999999999</v>
      </c>
      <c r="O29">
        <v>0.82499999999999996</v>
      </c>
      <c r="P29">
        <v>0.41799999999999998</v>
      </c>
      <c r="Q29">
        <v>8.1000000000000003E-2</v>
      </c>
      <c r="R29" s="9" t="s">
        <v>97</v>
      </c>
      <c r="T29" s="9" t="s">
        <v>97</v>
      </c>
      <c r="U29">
        <v>2.1</v>
      </c>
      <c r="V29">
        <v>3.12</v>
      </c>
      <c r="W29">
        <v>3.22</v>
      </c>
      <c r="X29">
        <v>3.63</v>
      </c>
      <c r="Y29" s="9" t="s">
        <v>97</v>
      </c>
      <c r="Z29">
        <v>0.3</v>
      </c>
    </row>
    <row r="30" spans="1:26" x14ac:dyDescent="0.45">
      <c r="A30">
        <v>228</v>
      </c>
      <c r="B30" s="9" t="s">
        <v>2276</v>
      </c>
      <c r="C30" s="9" t="s">
        <v>153</v>
      </c>
      <c r="D30">
        <v>2</v>
      </c>
      <c r="E30">
        <v>4</v>
      </c>
      <c r="F30">
        <v>22</v>
      </c>
      <c r="G30">
        <v>35</v>
      </c>
      <c r="H30">
        <v>0</v>
      </c>
      <c r="I30">
        <v>34.1</v>
      </c>
      <c r="J30" s="9" t="s">
        <v>97</v>
      </c>
      <c r="K30">
        <v>9.9600000000000009</v>
      </c>
      <c r="L30">
        <v>3.15</v>
      </c>
      <c r="M30">
        <v>1.31</v>
      </c>
      <c r="N30">
        <v>0.21</v>
      </c>
      <c r="O30">
        <v>0.88900000000000001</v>
      </c>
      <c r="P30">
        <v>0.442</v>
      </c>
      <c r="Q30">
        <v>0.17899999999999999</v>
      </c>
      <c r="R30" s="9" t="s">
        <v>97</v>
      </c>
      <c r="S30">
        <v>97.4</v>
      </c>
      <c r="T30" s="9" t="s">
        <v>97</v>
      </c>
      <c r="U30">
        <v>2.1</v>
      </c>
      <c r="V30">
        <v>4.0599999999999996</v>
      </c>
      <c r="W30">
        <v>3.89</v>
      </c>
      <c r="X30">
        <v>3.17</v>
      </c>
      <c r="Y30" s="9" t="s">
        <v>97</v>
      </c>
      <c r="Z30">
        <v>0.2</v>
      </c>
    </row>
    <row r="31" spans="1:26" x14ac:dyDescent="0.45">
      <c r="A31">
        <v>10</v>
      </c>
      <c r="B31" s="9" t="s">
        <v>146</v>
      </c>
      <c r="C31" s="9" t="s">
        <v>56</v>
      </c>
      <c r="D31">
        <v>11</v>
      </c>
      <c r="E31">
        <v>2</v>
      </c>
      <c r="F31">
        <v>0</v>
      </c>
      <c r="G31">
        <v>18</v>
      </c>
      <c r="H31">
        <v>18</v>
      </c>
      <c r="I31">
        <v>116</v>
      </c>
      <c r="J31" s="9" t="s">
        <v>97</v>
      </c>
      <c r="K31">
        <v>8.15</v>
      </c>
      <c r="L31">
        <v>2.09</v>
      </c>
      <c r="M31">
        <v>0.7</v>
      </c>
      <c r="N31">
        <v>0.26600000000000001</v>
      </c>
      <c r="O31">
        <v>0.85499999999999998</v>
      </c>
      <c r="P31">
        <v>0.432</v>
      </c>
      <c r="Q31">
        <v>7.3999999999999996E-2</v>
      </c>
      <c r="R31" s="9" t="s">
        <v>97</v>
      </c>
      <c r="S31">
        <v>92.5</v>
      </c>
      <c r="T31" s="9" t="s">
        <v>97</v>
      </c>
      <c r="U31">
        <v>2.17</v>
      </c>
      <c r="V31">
        <v>3.71</v>
      </c>
      <c r="W31">
        <v>3.21</v>
      </c>
      <c r="X31">
        <v>3.71</v>
      </c>
      <c r="Y31" s="9" t="s">
        <v>97</v>
      </c>
      <c r="Z31">
        <v>2.7</v>
      </c>
    </row>
    <row r="32" spans="1:26" x14ac:dyDescent="0.45">
      <c r="A32">
        <v>207</v>
      </c>
      <c r="B32" s="9" t="s">
        <v>2096</v>
      </c>
      <c r="C32" s="9" t="s">
        <v>23</v>
      </c>
      <c r="D32">
        <v>2</v>
      </c>
      <c r="E32">
        <v>1</v>
      </c>
      <c r="F32">
        <v>0</v>
      </c>
      <c r="G32">
        <v>25</v>
      </c>
      <c r="H32">
        <v>0</v>
      </c>
      <c r="I32">
        <v>33</v>
      </c>
      <c r="J32" s="9" t="s">
        <v>97</v>
      </c>
      <c r="K32">
        <v>9.5500000000000007</v>
      </c>
      <c r="L32">
        <v>3</v>
      </c>
      <c r="M32">
        <v>0.82</v>
      </c>
      <c r="N32">
        <v>0.28599999999999998</v>
      </c>
      <c r="O32">
        <v>0.76900000000000002</v>
      </c>
      <c r="P32">
        <v>0.38400000000000001</v>
      </c>
      <c r="Q32">
        <v>8.3000000000000004E-2</v>
      </c>
      <c r="R32" s="9" t="s">
        <v>97</v>
      </c>
      <c r="S32">
        <v>92.2</v>
      </c>
      <c r="T32" s="9" t="s">
        <v>97</v>
      </c>
      <c r="U32">
        <v>2.1800000000000002</v>
      </c>
      <c r="V32">
        <v>2.93</v>
      </c>
      <c r="W32">
        <v>3.22</v>
      </c>
      <c r="X32">
        <v>3.61</v>
      </c>
      <c r="Y32" s="9" t="s">
        <v>97</v>
      </c>
      <c r="Z32">
        <v>0.3</v>
      </c>
    </row>
    <row r="33" spans="1:26" x14ac:dyDescent="0.45">
      <c r="A33">
        <v>165</v>
      </c>
      <c r="B33" s="9" t="s">
        <v>2107</v>
      </c>
      <c r="C33" s="9" t="s">
        <v>141</v>
      </c>
      <c r="D33">
        <v>0</v>
      </c>
      <c r="E33">
        <v>2</v>
      </c>
      <c r="F33">
        <v>1</v>
      </c>
      <c r="G33">
        <v>31</v>
      </c>
      <c r="H33">
        <v>0</v>
      </c>
      <c r="I33">
        <v>36.200000000000003</v>
      </c>
      <c r="J33" s="9" t="s">
        <v>97</v>
      </c>
      <c r="K33">
        <v>9.57</v>
      </c>
      <c r="L33">
        <v>3.44</v>
      </c>
      <c r="M33">
        <v>0.49</v>
      </c>
      <c r="N33">
        <v>0.28100000000000003</v>
      </c>
      <c r="O33">
        <v>0.78200000000000003</v>
      </c>
      <c r="P33">
        <v>0.46400000000000002</v>
      </c>
      <c r="Q33">
        <v>6.3E-2</v>
      </c>
      <c r="R33" s="9" t="s">
        <v>97</v>
      </c>
      <c r="S33">
        <v>95.5</v>
      </c>
      <c r="T33" s="9" t="s">
        <v>97</v>
      </c>
      <c r="U33">
        <v>2.21</v>
      </c>
      <c r="V33">
        <v>3.28</v>
      </c>
      <c r="W33">
        <v>3.05</v>
      </c>
      <c r="X33">
        <v>3.6</v>
      </c>
      <c r="Y33" s="9" t="s">
        <v>97</v>
      </c>
      <c r="Z33">
        <v>0.5</v>
      </c>
    </row>
    <row r="34" spans="1:26" x14ac:dyDescent="0.45">
      <c r="A34">
        <v>38</v>
      </c>
      <c r="B34" s="9" t="s">
        <v>1957</v>
      </c>
      <c r="C34" s="9" t="s">
        <v>153</v>
      </c>
      <c r="D34">
        <v>5</v>
      </c>
      <c r="E34">
        <v>0</v>
      </c>
      <c r="F34">
        <v>0</v>
      </c>
      <c r="G34">
        <v>11</v>
      </c>
      <c r="H34">
        <v>11</v>
      </c>
      <c r="I34">
        <v>56.2</v>
      </c>
      <c r="J34" s="9" t="s">
        <v>97</v>
      </c>
      <c r="K34">
        <v>7.46</v>
      </c>
      <c r="L34">
        <v>2.54</v>
      </c>
      <c r="M34">
        <v>0.32</v>
      </c>
      <c r="N34">
        <v>0.27</v>
      </c>
      <c r="O34">
        <v>0.77300000000000002</v>
      </c>
      <c r="P34">
        <v>0.46</v>
      </c>
      <c r="Q34">
        <v>3.3000000000000002E-2</v>
      </c>
      <c r="R34" s="9" t="s">
        <v>97</v>
      </c>
      <c r="S34">
        <v>89.4</v>
      </c>
      <c r="T34" s="9" t="s">
        <v>97</v>
      </c>
      <c r="U34">
        <v>2.2200000000000002</v>
      </c>
      <c r="V34">
        <v>3.26</v>
      </c>
      <c r="W34">
        <v>2.81</v>
      </c>
      <c r="X34">
        <v>3.87</v>
      </c>
      <c r="Y34" s="9" t="s">
        <v>97</v>
      </c>
      <c r="Z34">
        <v>1.7</v>
      </c>
    </row>
    <row r="35" spans="1:26" x14ac:dyDescent="0.45">
      <c r="A35">
        <v>7</v>
      </c>
      <c r="B35" s="9" t="s">
        <v>137</v>
      </c>
      <c r="C35" s="9" t="s">
        <v>38</v>
      </c>
      <c r="D35">
        <v>10</v>
      </c>
      <c r="E35">
        <v>2</v>
      </c>
      <c r="F35">
        <v>0</v>
      </c>
      <c r="G35">
        <v>17</v>
      </c>
      <c r="H35">
        <v>17</v>
      </c>
      <c r="I35">
        <v>103</v>
      </c>
      <c r="J35" s="9" t="s">
        <v>97</v>
      </c>
      <c r="K35">
        <v>8.65</v>
      </c>
      <c r="L35">
        <v>1.83</v>
      </c>
      <c r="M35">
        <v>0.61</v>
      </c>
      <c r="N35">
        <v>0.26500000000000001</v>
      </c>
      <c r="O35">
        <v>0.77700000000000002</v>
      </c>
      <c r="P35">
        <v>0.54300000000000004</v>
      </c>
      <c r="Q35">
        <v>0.10299999999999999</v>
      </c>
      <c r="R35" s="9" t="s">
        <v>97</v>
      </c>
      <c r="S35">
        <v>92.3</v>
      </c>
      <c r="T35" s="9" t="s">
        <v>97</v>
      </c>
      <c r="U35">
        <v>2.27</v>
      </c>
      <c r="V35">
        <v>2.96</v>
      </c>
      <c r="W35">
        <v>2.85</v>
      </c>
      <c r="X35">
        <v>2.92</v>
      </c>
      <c r="Y35" s="9" t="s">
        <v>97</v>
      </c>
      <c r="Z35">
        <v>2.8</v>
      </c>
    </row>
    <row r="36" spans="1:26" x14ac:dyDescent="0.45">
      <c r="A36">
        <v>15</v>
      </c>
      <c r="B36" s="9" t="s">
        <v>102</v>
      </c>
      <c r="C36" s="9" t="s">
        <v>34</v>
      </c>
      <c r="D36">
        <v>9</v>
      </c>
      <c r="E36">
        <v>3</v>
      </c>
      <c r="F36">
        <v>0</v>
      </c>
      <c r="G36">
        <v>17</v>
      </c>
      <c r="H36">
        <v>17</v>
      </c>
      <c r="I36">
        <v>106.2</v>
      </c>
      <c r="J36" s="9" t="s">
        <v>97</v>
      </c>
      <c r="K36">
        <v>8.35</v>
      </c>
      <c r="L36">
        <v>2.0299999999999998</v>
      </c>
      <c r="M36">
        <v>0.93</v>
      </c>
      <c r="N36">
        <v>0.26</v>
      </c>
      <c r="O36">
        <v>0.82499999999999996</v>
      </c>
      <c r="P36">
        <v>0.495</v>
      </c>
      <c r="Q36">
        <v>0.108</v>
      </c>
      <c r="R36" s="9" t="s">
        <v>97</v>
      </c>
      <c r="T36" s="9" t="s">
        <v>97</v>
      </c>
      <c r="U36">
        <v>2.2799999999999998</v>
      </c>
      <c r="V36">
        <v>2.96</v>
      </c>
      <c r="W36">
        <v>3.32</v>
      </c>
      <c r="X36">
        <v>3.36</v>
      </c>
      <c r="Y36" s="9" t="s">
        <v>97</v>
      </c>
      <c r="Z36">
        <v>2.4</v>
      </c>
    </row>
    <row r="37" spans="1:26" x14ac:dyDescent="0.45">
      <c r="A37">
        <v>8</v>
      </c>
      <c r="B37" s="9" t="s">
        <v>131</v>
      </c>
      <c r="C37" s="9" t="s">
        <v>132</v>
      </c>
      <c r="D37">
        <v>9</v>
      </c>
      <c r="E37">
        <v>3</v>
      </c>
      <c r="F37">
        <v>0</v>
      </c>
      <c r="G37">
        <v>16</v>
      </c>
      <c r="H37">
        <v>16</v>
      </c>
      <c r="I37">
        <v>97</v>
      </c>
      <c r="J37" s="9" t="s">
        <v>97</v>
      </c>
      <c r="K37">
        <v>10.39</v>
      </c>
      <c r="L37">
        <v>1.76</v>
      </c>
      <c r="M37">
        <v>0.74</v>
      </c>
      <c r="N37">
        <v>0.26700000000000002</v>
      </c>
      <c r="O37">
        <v>0.80400000000000005</v>
      </c>
      <c r="P37">
        <v>0.46600000000000003</v>
      </c>
      <c r="Q37">
        <v>9.0999999999999998E-2</v>
      </c>
      <c r="R37" s="9" t="s">
        <v>97</v>
      </c>
      <c r="S37">
        <v>97</v>
      </c>
      <c r="T37" s="9" t="s">
        <v>97</v>
      </c>
      <c r="U37">
        <v>2.3199999999999998</v>
      </c>
      <c r="V37">
        <v>2.82</v>
      </c>
      <c r="W37">
        <v>2.69</v>
      </c>
      <c r="X37">
        <v>2.93</v>
      </c>
      <c r="Y37" s="9" t="s">
        <v>97</v>
      </c>
      <c r="Z37">
        <v>2.8</v>
      </c>
    </row>
    <row r="38" spans="1:26" x14ac:dyDescent="0.45">
      <c r="A38">
        <v>177</v>
      </c>
      <c r="B38" s="9" t="s">
        <v>2081</v>
      </c>
      <c r="C38" s="9" t="s">
        <v>23</v>
      </c>
      <c r="D38">
        <v>0</v>
      </c>
      <c r="E38">
        <v>1</v>
      </c>
      <c r="F38">
        <v>20</v>
      </c>
      <c r="G38">
        <v>32</v>
      </c>
      <c r="H38">
        <v>0</v>
      </c>
      <c r="I38">
        <v>30.2</v>
      </c>
      <c r="J38" s="9" t="s">
        <v>97</v>
      </c>
      <c r="K38">
        <v>7.92</v>
      </c>
      <c r="L38">
        <v>2.0499999999999998</v>
      </c>
      <c r="M38">
        <v>0.59</v>
      </c>
      <c r="N38">
        <v>0.22</v>
      </c>
      <c r="O38">
        <v>0.72499999999999998</v>
      </c>
      <c r="P38">
        <v>0.47</v>
      </c>
      <c r="Q38">
        <v>6.7000000000000004E-2</v>
      </c>
      <c r="R38" s="9" t="s">
        <v>97</v>
      </c>
      <c r="S38">
        <v>95.5</v>
      </c>
      <c r="T38" s="9" t="s">
        <v>97</v>
      </c>
      <c r="U38">
        <v>2.35</v>
      </c>
      <c r="V38">
        <v>2.91</v>
      </c>
      <c r="W38">
        <v>3.13</v>
      </c>
      <c r="X38">
        <v>3.69</v>
      </c>
      <c r="Y38" s="9" t="s">
        <v>97</v>
      </c>
      <c r="Z38">
        <v>0.4</v>
      </c>
    </row>
    <row r="39" spans="1:26" x14ac:dyDescent="0.45">
      <c r="A39">
        <v>209</v>
      </c>
      <c r="B39" s="9" t="s">
        <v>2158</v>
      </c>
      <c r="C39" s="9" t="s">
        <v>3894</v>
      </c>
      <c r="D39">
        <v>3</v>
      </c>
      <c r="E39">
        <v>3</v>
      </c>
      <c r="F39">
        <v>1</v>
      </c>
      <c r="G39">
        <v>28</v>
      </c>
      <c r="H39">
        <v>0</v>
      </c>
      <c r="I39">
        <v>38.1</v>
      </c>
      <c r="J39" s="9" t="s">
        <v>97</v>
      </c>
      <c r="K39">
        <v>9.16</v>
      </c>
      <c r="L39">
        <v>3.52</v>
      </c>
      <c r="M39">
        <v>0.47</v>
      </c>
      <c r="N39">
        <v>0.245</v>
      </c>
      <c r="O39">
        <v>0.61099999999999999</v>
      </c>
      <c r="P39">
        <v>0.433</v>
      </c>
      <c r="Q39">
        <v>0.05</v>
      </c>
      <c r="R39" s="9" t="s">
        <v>97</v>
      </c>
      <c r="S39">
        <v>93.1</v>
      </c>
      <c r="T39" s="9" t="s">
        <v>97</v>
      </c>
      <c r="U39">
        <v>2.35</v>
      </c>
      <c r="V39">
        <v>3.45</v>
      </c>
      <c r="W39">
        <v>3.37</v>
      </c>
      <c r="X39">
        <v>4.1900000000000004</v>
      </c>
      <c r="Y39" s="9" t="s">
        <v>97</v>
      </c>
      <c r="Z39">
        <v>0.3</v>
      </c>
    </row>
    <row r="40" spans="1:26" x14ac:dyDescent="0.45">
      <c r="A40">
        <v>98</v>
      </c>
      <c r="B40" s="9" t="s">
        <v>2053</v>
      </c>
      <c r="C40" s="9" t="s">
        <v>34</v>
      </c>
      <c r="D40">
        <v>5</v>
      </c>
      <c r="E40">
        <v>2</v>
      </c>
      <c r="F40">
        <v>19</v>
      </c>
      <c r="G40">
        <v>34</v>
      </c>
      <c r="H40">
        <v>0</v>
      </c>
      <c r="I40">
        <v>30.1</v>
      </c>
      <c r="J40" s="9" t="s">
        <v>97</v>
      </c>
      <c r="K40">
        <v>13.05</v>
      </c>
      <c r="L40">
        <v>4.1500000000000004</v>
      </c>
      <c r="M40">
        <v>0.59</v>
      </c>
      <c r="N40">
        <v>0.24099999999999999</v>
      </c>
      <c r="O40">
        <v>0.753</v>
      </c>
      <c r="P40">
        <v>0.26700000000000002</v>
      </c>
      <c r="Q40">
        <v>6.9000000000000006E-2</v>
      </c>
      <c r="R40" s="9" t="s">
        <v>97</v>
      </c>
      <c r="S40">
        <v>94.4</v>
      </c>
      <c r="T40" s="9" t="s">
        <v>97</v>
      </c>
      <c r="U40">
        <v>2.37</v>
      </c>
      <c r="V40">
        <v>3.14</v>
      </c>
      <c r="W40">
        <v>2.7</v>
      </c>
      <c r="X40">
        <v>3.22</v>
      </c>
      <c r="Y40" s="9" t="s">
        <v>97</v>
      </c>
      <c r="Z40">
        <v>0.9</v>
      </c>
    </row>
    <row r="41" spans="1:26" x14ac:dyDescent="0.45">
      <c r="A41">
        <v>4</v>
      </c>
      <c r="B41" s="9" t="s">
        <v>135</v>
      </c>
      <c r="C41" s="9" t="s">
        <v>38</v>
      </c>
      <c r="D41">
        <v>6</v>
      </c>
      <c r="E41">
        <v>3</v>
      </c>
      <c r="F41">
        <v>0</v>
      </c>
      <c r="G41">
        <v>16</v>
      </c>
      <c r="H41">
        <v>16</v>
      </c>
      <c r="I41">
        <v>93.1</v>
      </c>
      <c r="J41" s="9" t="s">
        <v>97</v>
      </c>
      <c r="K41">
        <v>7.62</v>
      </c>
      <c r="L41">
        <v>2.31</v>
      </c>
      <c r="M41">
        <v>0.1</v>
      </c>
      <c r="N41">
        <v>0.316</v>
      </c>
      <c r="O41">
        <v>0.73</v>
      </c>
      <c r="P41">
        <v>0.60299999999999998</v>
      </c>
      <c r="Q41">
        <v>0.02</v>
      </c>
      <c r="R41" s="9" t="s">
        <v>97</v>
      </c>
      <c r="T41" s="9" t="s">
        <v>97</v>
      </c>
      <c r="U41">
        <v>2.41</v>
      </c>
      <c r="V41">
        <v>3.33</v>
      </c>
      <c r="W41">
        <v>2.38</v>
      </c>
      <c r="X41">
        <v>2.99</v>
      </c>
      <c r="Y41" s="9" t="s">
        <v>97</v>
      </c>
      <c r="Z41">
        <v>3</v>
      </c>
    </row>
    <row r="42" spans="1:26" x14ac:dyDescent="0.45">
      <c r="A42">
        <v>71</v>
      </c>
      <c r="B42" s="9" t="s">
        <v>1981</v>
      </c>
      <c r="C42" s="9" t="s">
        <v>34</v>
      </c>
      <c r="D42">
        <v>4</v>
      </c>
      <c r="E42">
        <v>2</v>
      </c>
      <c r="F42">
        <v>0</v>
      </c>
      <c r="G42">
        <v>17</v>
      </c>
      <c r="H42">
        <v>10</v>
      </c>
      <c r="I42">
        <v>59.1</v>
      </c>
      <c r="J42" s="9" t="s">
        <v>97</v>
      </c>
      <c r="K42">
        <v>6.83</v>
      </c>
      <c r="L42">
        <v>3.34</v>
      </c>
      <c r="M42">
        <v>0.3</v>
      </c>
      <c r="N42">
        <v>0.27800000000000002</v>
      </c>
      <c r="O42">
        <v>0.80600000000000005</v>
      </c>
      <c r="P42">
        <v>0.34300000000000003</v>
      </c>
      <c r="Q42">
        <v>2.7E-2</v>
      </c>
      <c r="R42" s="9" t="s">
        <v>97</v>
      </c>
      <c r="S42">
        <v>95.1</v>
      </c>
      <c r="T42" s="9" t="s">
        <v>97</v>
      </c>
      <c r="U42">
        <v>2.4300000000000002</v>
      </c>
      <c r="V42">
        <v>4</v>
      </c>
      <c r="W42">
        <v>3.29</v>
      </c>
      <c r="X42">
        <v>4.68</v>
      </c>
      <c r="Y42" s="9" t="s">
        <v>97</v>
      </c>
      <c r="Z42">
        <v>1.2</v>
      </c>
    </row>
    <row r="43" spans="1:26" x14ac:dyDescent="0.45">
      <c r="A43">
        <v>110</v>
      </c>
      <c r="B43" s="9" t="s">
        <v>329</v>
      </c>
      <c r="C43" s="9" t="s">
        <v>42</v>
      </c>
      <c r="D43">
        <v>8</v>
      </c>
      <c r="E43">
        <v>3</v>
      </c>
      <c r="F43">
        <v>0</v>
      </c>
      <c r="G43">
        <v>15</v>
      </c>
      <c r="H43">
        <v>15</v>
      </c>
      <c r="I43">
        <v>90.1</v>
      </c>
      <c r="J43" s="9" t="s">
        <v>97</v>
      </c>
      <c r="K43">
        <v>8.3699999999999992</v>
      </c>
      <c r="L43">
        <v>3.69</v>
      </c>
      <c r="M43">
        <v>1.3</v>
      </c>
      <c r="N43">
        <v>0.183</v>
      </c>
      <c r="O43">
        <v>0.86699999999999999</v>
      </c>
      <c r="P43">
        <v>0.39100000000000001</v>
      </c>
      <c r="Q43">
        <v>0.126</v>
      </c>
      <c r="R43" s="9" t="s">
        <v>97</v>
      </c>
      <c r="S43">
        <v>93.8</v>
      </c>
      <c r="T43" s="9" t="s">
        <v>97</v>
      </c>
      <c r="U43">
        <v>2.4900000000000002</v>
      </c>
      <c r="V43">
        <v>3.55</v>
      </c>
      <c r="W43">
        <v>4.43</v>
      </c>
      <c r="X43">
        <v>4.2</v>
      </c>
      <c r="Y43" s="9" t="s">
        <v>97</v>
      </c>
      <c r="Z43">
        <v>0.8</v>
      </c>
    </row>
    <row r="44" spans="1:26" x14ac:dyDescent="0.45">
      <c r="A44">
        <v>172</v>
      </c>
      <c r="B44" s="9" t="s">
        <v>2055</v>
      </c>
      <c r="C44" s="9" t="s">
        <v>58</v>
      </c>
      <c r="D44">
        <v>1</v>
      </c>
      <c r="E44">
        <v>0</v>
      </c>
      <c r="F44">
        <v>0</v>
      </c>
      <c r="G44">
        <v>36</v>
      </c>
      <c r="H44">
        <v>2</v>
      </c>
      <c r="I44">
        <v>43.1</v>
      </c>
      <c r="J44" s="9" t="s">
        <v>97</v>
      </c>
      <c r="K44">
        <v>8.52</v>
      </c>
      <c r="L44">
        <v>3.32</v>
      </c>
      <c r="M44">
        <v>0.83</v>
      </c>
      <c r="N44">
        <v>0.15</v>
      </c>
      <c r="O44">
        <v>0.72399999999999998</v>
      </c>
      <c r="P44">
        <v>0.33900000000000002</v>
      </c>
      <c r="Q44">
        <v>7.0999999999999994E-2</v>
      </c>
      <c r="R44" s="9" t="s">
        <v>97</v>
      </c>
      <c r="S44">
        <v>92</v>
      </c>
      <c r="T44" s="9" t="s">
        <v>97</v>
      </c>
      <c r="U44">
        <v>2.4900000000000002</v>
      </c>
      <c r="V44">
        <v>2.82</v>
      </c>
      <c r="W44">
        <v>3.57</v>
      </c>
      <c r="X44">
        <v>4.24</v>
      </c>
      <c r="Y44" s="9" t="s">
        <v>97</v>
      </c>
      <c r="Z44">
        <v>0.4</v>
      </c>
    </row>
    <row r="45" spans="1:26" x14ac:dyDescent="0.45">
      <c r="A45">
        <v>72</v>
      </c>
      <c r="B45" s="9" t="s">
        <v>1955</v>
      </c>
      <c r="C45" s="9" t="s">
        <v>25</v>
      </c>
      <c r="D45">
        <v>5</v>
      </c>
      <c r="E45">
        <v>3</v>
      </c>
      <c r="F45">
        <v>0</v>
      </c>
      <c r="G45">
        <v>11</v>
      </c>
      <c r="H45">
        <v>11</v>
      </c>
      <c r="I45">
        <v>60.2</v>
      </c>
      <c r="J45" s="9" t="s">
        <v>97</v>
      </c>
      <c r="K45">
        <v>9.94</v>
      </c>
      <c r="L45">
        <v>2.97</v>
      </c>
      <c r="M45">
        <v>0.89</v>
      </c>
      <c r="N45">
        <v>0.29099999999999998</v>
      </c>
      <c r="O45">
        <v>0.84099999999999997</v>
      </c>
      <c r="P45">
        <v>0.39</v>
      </c>
      <c r="Q45">
        <v>0.1</v>
      </c>
      <c r="R45" s="9" t="s">
        <v>97</v>
      </c>
      <c r="T45" s="9" t="s">
        <v>97</v>
      </c>
      <c r="U45">
        <v>2.52</v>
      </c>
      <c r="V45">
        <v>3.68</v>
      </c>
      <c r="W45">
        <v>3.52</v>
      </c>
      <c r="X45">
        <v>3.66</v>
      </c>
      <c r="Y45" s="9" t="s">
        <v>97</v>
      </c>
      <c r="Z45">
        <v>1.2</v>
      </c>
    </row>
    <row r="46" spans="1:26" x14ac:dyDescent="0.45">
      <c r="A46">
        <v>128</v>
      </c>
      <c r="B46" s="9" t="s">
        <v>2051</v>
      </c>
      <c r="C46" s="9" t="s">
        <v>23</v>
      </c>
      <c r="D46">
        <v>1</v>
      </c>
      <c r="E46">
        <v>2</v>
      </c>
      <c r="F46">
        <v>1</v>
      </c>
      <c r="G46">
        <v>32</v>
      </c>
      <c r="H46">
        <v>0</v>
      </c>
      <c r="I46">
        <v>32</v>
      </c>
      <c r="J46" s="9" t="s">
        <v>97</v>
      </c>
      <c r="K46">
        <v>9.56</v>
      </c>
      <c r="L46">
        <v>3.38</v>
      </c>
      <c r="M46">
        <v>0.28000000000000003</v>
      </c>
      <c r="N46">
        <v>0.23499999999999999</v>
      </c>
      <c r="O46">
        <v>0.75900000000000001</v>
      </c>
      <c r="P46">
        <v>0.42</v>
      </c>
      <c r="Q46">
        <v>2.7E-2</v>
      </c>
      <c r="R46" s="9" t="s">
        <v>97</v>
      </c>
      <c r="S46">
        <v>94.6</v>
      </c>
      <c r="T46" s="9" t="s">
        <v>97</v>
      </c>
      <c r="U46">
        <v>2.5299999999999998</v>
      </c>
      <c r="V46">
        <v>2.12</v>
      </c>
      <c r="W46">
        <v>2.66</v>
      </c>
      <c r="X46">
        <v>3.92</v>
      </c>
      <c r="Y46" s="9" t="s">
        <v>97</v>
      </c>
      <c r="Z46">
        <v>0.7</v>
      </c>
    </row>
    <row r="47" spans="1:26" x14ac:dyDescent="0.45">
      <c r="A47">
        <v>117</v>
      </c>
      <c r="B47" s="9" t="s">
        <v>2010</v>
      </c>
      <c r="C47" s="9" t="s">
        <v>30</v>
      </c>
      <c r="D47">
        <v>1</v>
      </c>
      <c r="E47">
        <v>1</v>
      </c>
      <c r="F47">
        <v>0</v>
      </c>
      <c r="G47">
        <v>27</v>
      </c>
      <c r="H47">
        <v>0</v>
      </c>
      <c r="I47">
        <v>35</v>
      </c>
      <c r="J47" s="9" t="s">
        <v>97</v>
      </c>
      <c r="K47">
        <v>9.77</v>
      </c>
      <c r="L47">
        <v>2.57</v>
      </c>
      <c r="M47">
        <v>0.26</v>
      </c>
      <c r="N47">
        <v>0.33300000000000002</v>
      </c>
      <c r="O47">
        <v>0.745</v>
      </c>
      <c r="P47">
        <v>0.505</v>
      </c>
      <c r="Q47">
        <v>0.03</v>
      </c>
      <c r="R47" s="9" t="s">
        <v>97</v>
      </c>
      <c r="S47">
        <v>97</v>
      </c>
      <c r="T47" s="9" t="s">
        <v>97</v>
      </c>
      <c r="U47">
        <v>2.57</v>
      </c>
      <c r="V47">
        <v>2.82</v>
      </c>
      <c r="W47">
        <v>2.2200000000000002</v>
      </c>
      <c r="X47">
        <v>3.2</v>
      </c>
      <c r="Y47" s="9" t="s">
        <v>97</v>
      </c>
      <c r="Z47">
        <v>0.8</v>
      </c>
    </row>
    <row r="48" spans="1:26" x14ac:dyDescent="0.45">
      <c r="A48">
        <v>235</v>
      </c>
      <c r="B48" s="9" t="s">
        <v>2243</v>
      </c>
      <c r="C48" s="9" t="s">
        <v>196</v>
      </c>
      <c r="D48">
        <v>3</v>
      </c>
      <c r="E48">
        <v>2</v>
      </c>
      <c r="F48">
        <v>0</v>
      </c>
      <c r="G48">
        <v>28</v>
      </c>
      <c r="H48">
        <v>0</v>
      </c>
      <c r="I48">
        <v>31.1</v>
      </c>
      <c r="J48" s="9" t="s">
        <v>97</v>
      </c>
      <c r="K48">
        <v>6.32</v>
      </c>
      <c r="L48">
        <v>2.87</v>
      </c>
      <c r="M48">
        <v>0.56999999999999995</v>
      </c>
      <c r="N48">
        <v>0.27500000000000002</v>
      </c>
      <c r="O48">
        <v>0.78</v>
      </c>
      <c r="P48">
        <v>0.38900000000000001</v>
      </c>
      <c r="Q48">
        <v>0.05</v>
      </c>
      <c r="R48" s="9" t="s">
        <v>97</v>
      </c>
      <c r="S48">
        <v>95.4</v>
      </c>
      <c r="T48" s="9" t="s">
        <v>97</v>
      </c>
      <c r="U48">
        <v>2.59</v>
      </c>
      <c r="V48">
        <v>3.48</v>
      </c>
      <c r="W48">
        <v>3.83</v>
      </c>
      <c r="X48">
        <v>4.84</v>
      </c>
      <c r="Y48" s="9" t="s">
        <v>97</v>
      </c>
      <c r="Z48">
        <v>0.1</v>
      </c>
    </row>
    <row r="49" spans="1:26" x14ac:dyDescent="0.45">
      <c r="A49">
        <v>87</v>
      </c>
      <c r="B49" s="9" t="s">
        <v>2028</v>
      </c>
      <c r="C49" s="9" t="s">
        <v>141</v>
      </c>
      <c r="D49">
        <v>2</v>
      </c>
      <c r="E49">
        <v>3</v>
      </c>
      <c r="F49">
        <v>30</v>
      </c>
      <c r="G49">
        <v>38</v>
      </c>
      <c r="H49">
        <v>0</v>
      </c>
      <c r="I49">
        <v>38</v>
      </c>
      <c r="J49" s="9" t="s">
        <v>97</v>
      </c>
      <c r="K49">
        <v>10.89</v>
      </c>
      <c r="L49">
        <v>3.79</v>
      </c>
      <c r="M49">
        <v>0.47</v>
      </c>
      <c r="N49">
        <v>0.28699999999999998</v>
      </c>
      <c r="O49">
        <v>0.75800000000000001</v>
      </c>
      <c r="P49">
        <v>0.42699999999999999</v>
      </c>
      <c r="Q49">
        <v>5.3999999999999999E-2</v>
      </c>
      <c r="R49" s="9" t="s">
        <v>97</v>
      </c>
      <c r="S49">
        <v>99.7</v>
      </c>
      <c r="T49" s="9" t="s">
        <v>97</v>
      </c>
      <c r="U49">
        <v>2.61</v>
      </c>
      <c r="V49">
        <v>2.63</v>
      </c>
      <c r="W49">
        <v>2.69</v>
      </c>
      <c r="X49">
        <v>3.4</v>
      </c>
      <c r="Y49" s="9" t="s">
        <v>97</v>
      </c>
      <c r="Z49">
        <v>1</v>
      </c>
    </row>
    <row r="50" spans="1:26" x14ac:dyDescent="0.45">
      <c r="A50">
        <v>93</v>
      </c>
      <c r="B50" s="9" t="s">
        <v>2043</v>
      </c>
      <c r="C50" s="9" t="s">
        <v>25</v>
      </c>
      <c r="D50">
        <v>1</v>
      </c>
      <c r="E50">
        <v>3</v>
      </c>
      <c r="F50">
        <v>19</v>
      </c>
      <c r="G50">
        <v>35</v>
      </c>
      <c r="H50">
        <v>0</v>
      </c>
      <c r="I50">
        <v>34</v>
      </c>
      <c r="J50" s="9" t="s">
        <v>97</v>
      </c>
      <c r="K50">
        <v>9</v>
      </c>
      <c r="L50">
        <v>2.12</v>
      </c>
      <c r="M50">
        <v>0.26</v>
      </c>
      <c r="N50">
        <v>0.35299999999999998</v>
      </c>
      <c r="O50">
        <v>0.72399999999999998</v>
      </c>
      <c r="P50">
        <v>0.68</v>
      </c>
      <c r="Q50">
        <v>5.6000000000000001E-2</v>
      </c>
      <c r="R50" s="9" t="s">
        <v>97</v>
      </c>
      <c r="T50" s="9" t="s">
        <v>97</v>
      </c>
      <c r="U50">
        <v>2.65</v>
      </c>
      <c r="V50">
        <v>2.98</v>
      </c>
      <c r="W50">
        <v>2.42</v>
      </c>
      <c r="X50">
        <v>2.8</v>
      </c>
      <c r="Y50" s="9" t="s">
        <v>97</v>
      </c>
      <c r="Z50">
        <v>1</v>
      </c>
    </row>
    <row r="51" spans="1:26" x14ac:dyDescent="0.45">
      <c r="A51">
        <v>135</v>
      </c>
      <c r="B51" s="9" t="s">
        <v>2045</v>
      </c>
      <c r="C51" s="9" t="s">
        <v>38</v>
      </c>
      <c r="D51">
        <v>3</v>
      </c>
      <c r="E51">
        <v>0</v>
      </c>
      <c r="F51">
        <v>0</v>
      </c>
      <c r="G51">
        <v>17</v>
      </c>
      <c r="H51">
        <v>7</v>
      </c>
      <c r="I51">
        <v>54.1</v>
      </c>
      <c r="J51" s="9" t="s">
        <v>97</v>
      </c>
      <c r="K51">
        <v>9.61</v>
      </c>
      <c r="L51">
        <v>3.31</v>
      </c>
      <c r="M51">
        <v>0.99</v>
      </c>
      <c r="N51">
        <v>0.23300000000000001</v>
      </c>
      <c r="O51">
        <v>0.84</v>
      </c>
      <c r="P51">
        <v>0.47499999999999998</v>
      </c>
      <c r="Q51">
        <v>0.12</v>
      </c>
      <c r="R51" s="9" t="s">
        <v>97</v>
      </c>
      <c r="T51" s="9" t="s">
        <v>97</v>
      </c>
      <c r="U51">
        <v>2.65</v>
      </c>
      <c r="V51">
        <v>3.92</v>
      </c>
      <c r="W51">
        <v>3.84</v>
      </c>
      <c r="X51">
        <v>3.73</v>
      </c>
      <c r="Y51" s="9" t="s">
        <v>97</v>
      </c>
      <c r="Z51">
        <v>0.6</v>
      </c>
    </row>
    <row r="52" spans="1:26" x14ac:dyDescent="0.45">
      <c r="A52">
        <v>2</v>
      </c>
      <c r="B52" s="9" t="s">
        <v>130</v>
      </c>
      <c r="C52" s="9" t="s">
        <v>76</v>
      </c>
      <c r="D52">
        <v>7</v>
      </c>
      <c r="E52">
        <v>6</v>
      </c>
      <c r="F52">
        <v>0</v>
      </c>
      <c r="G52">
        <v>17</v>
      </c>
      <c r="H52">
        <v>17</v>
      </c>
      <c r="I52">
        <v>107.2</v>
      </c>
      <c r="J52" s="9" t="s">
        <v>97</v>
      </c>
      <c r="K52">
        <v>8.7799999999999994</v>
      </c>
      <c r="L52">
        <v>1.59</v>
      </c>
      <c r="M52">
        <v>0.42</v>
      </c>
      <c r="N52">
        <v>0.28499999999999998</v>
      </c>
      <c r="O52">
        <v>0.69399999999999995</v>
      </c>
      <c r="P52">
        <v>0.54900000000000004</v>
      </c>
      <c r="Q52">
        <v>6.7000000000000004E-2</v>
      </c>
      <c r="R52" s="9" t="s">
        <v>97</v>
      </c>
      <c r="T52" s="9" t="s">
        <v>97</v>
      </c>
      <c r="U52">
        <v>2.67</v>
      </c>
      <c r="V52">
        <v>3.68</v>
      </c>
      <c r="W52">
        <v>2.56</v>
      </c>
      <c r="X52">
        <v>2.96</v>
      </c>
      <c r="Y52" s="9" t="s">
        <v>97</v>
      </c>
      <c r="Z52">
        <v>3.2</v>
      </c>
    </row>
    <row r="53" spans="1:26" x14ac:dyDescent="0.45">
      <c r="A53">
        <v>210</v>
      </c>
      <c r="B53" s="9" t="s">
        <v>2176</v>
      </c>
      <c r="C53" s="9" t="s">
        <v>141</v>
      </c>
      <c r="D53">
        <v>3</v>
      </c>
      <c r="E53">
        <v>1</v>
      </c>
      <c r="F53">
        <v>0</v>
      </c>
      <c r="G53">
        <v>38</v>
      </c>
      <c r="H53">
        <v>0</v>
      </c>
      <c r="I53">
        <v>37</v>
      </c>
      <c r="J53" s="9" t="s">
        <v>97</v>
      </c>
      <c r="K53">
        <v>8.0299999999999994</v>
      </c>
      <c r="L53">
        <v>1.95</v>
      </c>
      <c r="M53">
        <v>0.97</v>
      </c>
      <c r="N53">
        <v>0.23699999999999999</v>
      </c>
      <c r="O53">
        <v>0.80200000000000005</v>
      </c>
      <c r="P53">
        <v>0.505</v>
      </c>
      <c r="Q53">
        <v>0.13800000000000001</v>
      </c>
      <c r="R53" s="9" t="s">
        <v>97</v>
      </c>
      <c r="S53">
        <v>95.2</v>
      </c>
      <c r="T53" s="9" t="s">
        <v>97</v>
      </c>
      <c r="U53">
        <v>2.68</v>
      </c>
      <c r="V53">
        <v>4.5</v>
      </c>
      <c r="W53">
        <v>3.67</v>
      </c>
      <c r="X53">
        <v>3.4</v>
      </c>
      <c r="Y53" s="9" t="s">
        <v>97</v>
      </c>
      <c r="Z53">
        <v>0.3</v>
      </c>
    </row>
    <row r="54" spans="1:26" x14ac:dyDescent="0.45">
      <c r="A54">
        <v>20</v>
      </c>
      <c r="B54" s="9" t="s">
        <v>117</v>
      </c>
      <c r="C54" s="9" t="s">
        <v>32</v>
      </c>
      <c r="D54">
        <v>5</v>
      </c>
      <c r="E54">
        <v>4</v>
      </c>
      <c r="F54">
        <v>0</v>
      </c>
      <c r="G54">
        <v>17</v>
      </c>
      <c r="H54">
        <v>17</v>
      </c>
      <c r="I54">
        <v>112.1</v>
      </c>
      <c r="J54" s="9" t="s">
        <v>97</v>
      </c>
      <c r="K54">
        <v>8.17</v>
      </c>
      <c r="L54">
        <v>1.68</v>
      </c>
      <c r="M54">
        <v>0.96</v>
      </c>
      <c r="N54">
        <v>0.22900000000000001</v>
      </c>
      <c r="O54">
        <v>0.78400000000000003</v>
      </c>
      <c r="P54">
        <v>0.434</v>
      </c>
      <c r="Q54">
        <v>0.10299999999999999</v>
      </c>
      <c r="R54" s="9" t="s">
        <v>97</v>
      </c>
      <c r="S54">
        <v>96.3</v>
      </c>
      <c r="T54" s="9" t="s">
        <v>97</v>
      </c>
      <c r="U54">
        <v>2.72</v>
      </c>
      <c r="V54">
        <v>3.26</v>
      </c>
      <c r="W54">
        <v>3.35</v>
      </c>
      <c r="X54">
        <v>3.46</v>
      </c>
      <c r="Y54" s="9" t="s">
        <v>97</v>
      </c>
      <c r="Z54">
        <v>2.2000000000000002</v>
      </c>
    </row>
    <row r="55" spans="1:26" x14ac:dyDescent="0.45">
      <c r="A55">
        <v>259</v>
      </c>
      <c r="B55" s="9" t="s">
        <v>2408</v>
      </c>
      <c r="C55" s="9" t="s">
        <v>42</v>
      </c>
      <c r="D55">
        <v>3</v>
      </c>
      <c r="E55">
        <v>2</v>
      </c>
      <c r="F55">
        <v>1</v>
      </c>
      <c r="G55">
        <v>33</v>
      </c>
      <c r="H55">
        <v>0</v>
      </c>
      <c r="I55">
        <v>39.200000000000003</v>
      </c>
      <c r="J55" s="9" t="s">
        <v>97</v>
      </c>
      <c r="K55">
        <v>5.67</v>
      </c>
      <c r="L55">
        <v>2.95</v>
      </c>
      <c r="M55">
        <v>0.91</v>
      </c>
      <c r="N55">
        <v>0.23499999999999999</v>
      </c>
      <c r="O55">
        <v>0.79700000000000004</v>
      </c>
      <c r="P55">
        <v>0.45800000000000002</v>
      </c>
      <c r="Q55">
        <v>8.6999999999999994E-2</v>
      </c>
      <c r="R55" s="9" t="s">
        <v>97</v>
      </c>
      <c r="S55">
        <v>91.2</v>
      </c>
      <c r="T55" s="9" t="s">
        <v>97</v>
      </c>
      <c r="U55">
        <v>2.72</v>
      </c>
      <c r="V55">
        <v>3.33</v>
      </c>
      <c r="W55">
        <v>4.42</v>
      </c>
      <c r="X55">
        <v>4.78</v>
      </c>
      <c r="Y55" s="9" t="s">
        <v>97</v>
      </c>
      <c r="Z55">
        <v>0</v>
      </c>
    </row>
    <row r="56" spans="1:26" x14ac:dyDescent="0.45">
      <c r="A56">
        <v>11</v>
      </c>
      <c r="B56" s="9" t="s">
        <v>99</v>
      </c>
      <c r="C56" s="9" t="s">
        <v>38</v>
      </c>
      <c r="D56">
        <v>9</v>
      </c>
      <c r="E56">
        <v>4</v>
      </c>
      <c r="F56">
        <v>0</v>
      </c>
      <c r="G56">
        <v>17</v>
      </c>
      <c r="H56">
        <v>17</v>
      </c>
      <c r="I56">
        <v>105.2</v>
      </c>
      <c r="J56" s="9" t="s">
        <v>97</v>
      </c>
      <c r="K56">
        <v>9.5399999999999991</v>
      </c>
      <c r="L56">
        <v>2.64</v>
      </c>
      <c r="M56">
        <v>0.85</v>
      </c>
      <c r="N56">
        <v>0.24099999999999999</v>
      </c>
      <c r="O56">
        <v>0.77100000000000002</v>
      </c>
      <c r="P56">
        <v>0.41899999999999998</v>
      </c>
      <c r="Q56">
        <v>9.9000000000000005E-2</v>
      </c>
      <c r="R56" s="9" t="s">
        <v>97</v>
      </c>
      <c r="S56">
        <v>95.5</v>
      </c>
      <c r="T56" s="9" t="s">
        <v>97</v>
      </c>
      <c r="U56">
        <v>2.73</v>
      </c>
      <c r="V56">
        <v>2.98</v>
      </c>
      <c r="W56">
        <v>3.32</v>
      </c>
      <c r="X56">
        <v>3.47</v>
      </c>
      <c r="Y56" s="9" t="s">
        <v>97</v>
      </c>
      <c r="Z56">
        <v>2.6</v>
      </c>
    </row>
    <row r="57" spans="1:26" x14ac:dyDescent="0.45">
      <c r="A57">
        <v>35</v>
      </c>
      <c r="B57" s="9" t="s">
        <v>309</v>
      </c>
      <c r="C57" s="9" t="s">
        <v>28</v>
      </c>
      <c r="D57">
        <v>9</v>
      </c>
      <c r="E57">
        <v>2</v>
      </c>
      <c r="F57">
        <v>0</v>
      </c>
      <c r="G57">
        <v>15</v>
      </c>
      <c r="H57">
        <v>15</v>
      </c>
      <c r="I57">
        <v>89</v>
      </c>
      <c r="J57" s="9" t="s">
        <v>97</v>
      </c>
      <c r="K57">
        <v>7.08</v>
      </c>
      <c r="L57">
        <v>2.5299999999999998</v>
      </c>
      <c r="M57">
        <v>0.61</v>
      </c>
      <c r="N57">
        <v>0.26800000000000002</v>
      </c>
      <c r="O57">
        <v>0.79900000000000004</v>
      </c>
      <c r="P57">
        <v>0.43099999999999999</v>
      </c>
      <c r="Q57">
        <v>6.3E-2</v>
      </c>
      <c r="R57" s="9" t="s">
        <v>97</v>
      </c>
      <c r="S57">
        <v>94.8</v>
      </c>
      <c r="T57" s="9" t="s">
        <v>97</v>
      </c>
      <c r="U57">
        <v>2.73</v>
      </c>
      <c r="V57">
        <v>3.6</v>
      </c>
      <c r="W57">
        <v>3.34</v>
      </c>
      <c r="X57">
        <v>4.0199999999999996</v>
      </c>
      <c r="Y57" s="9" t="s">
        <v>97</v>
      </c>
      <c r="Z57">
        <v>1.8</v>
      </c>
    </row>
    <row r="58" spans="1:26" x14ac:dyDescent="0.45">
      <c r="A58">
        <v>57</v>
      </c>
      <c r="B58" s="9" t="s">
        <v>1952</v>
      </c>
      <c r="C58" s="9" t="s">
        <v>34</v>
      </c>
      <c r="D58">
        <v>2</v>
      </c>
      <c r="E58">
        <v>0</v>
      </c>
      <c r="F58">
        <v>0</v>
      </c>
      <c r="G58">
        <v>8</v>
      </c>
      <c r="H58">
        <v>8</v>
      </c>
      <c r="I58">
        <v>39.1</v>
      </c>
      <c r="J58" s="9" t="s">
        <v>97</v>
      </c>
      <c r="K58">
        <v>12.13</v>
      </c>
      <c r="L58">
        <v>3.43</v>
      </c>
      <c r="M58">
        <v>0.46</v>
      </c>
      <c r="N58">
        <v>0.27800000000000002</v>
      </c>
      <c r="O58">
        <v>0.78200000000000003</v>
      </c>
      <c r="P58">
        <v>0.54900000000000004</v>
      </c>
      <c r="Q58">
        <v>7.0999999999999994E-2</v>
      </c>
      <c r="R58" s="9" t="s">
        <v>97</v>
      </c>
      <c r="T58" s="9" t="s">
        <v>97</v>
      </c>
      <c r="U58">
        <v>2.75</v>
      </c>
      <c r="V58">
        <v>2.63</v>
      </c>
      <c r="W58">
        <v>2.5</v>
      </c>
      <c r="X58">
        <v>2.86</v>
      </c>
      <c r="Y58" s="9" t="s">
        <v>97</v>
      </c>
      <c r="Z58">
        <v>1.3</v>
      </c>
    </row>
    <row r="59" spans="1:26" x14ac:dyDescent="0.45">
      <c r="A59">
        <v>148</v>
      </c>
      <c r="B59" s="9" t="s">
        <v>2114</v>
      </c>
      <c r="C59" s="9" t="s">
        <v>101</v>
      </c>
      <c r="D59">
        <v>1</v>
      </c>
      <c r="E59">
        <v>2</v>
      </c>
      <c r="F59">
        <v>1</v>
      </c>
      <c r="G59">
        <v>43</v>
      </c>
      <c r="H59">
        <v>0</v>
      </c>
      <c r="I59">
        <v>39.1</v>
      </c>
      <c r="J59" s="9" t="s">
        <v>97</v>
      </c>
      <c r="K59">
        <v>6.64</v>
      </c>
      <c r="L59">
        <v>0.69</v>
      </c>
      <c r="M59">
        <v>0.69</v>
      </c>
      <c r="N59">
        <v>0.29799999999999999</v>
      </c>
      <c r="O59">
        <v>0.81299999999999994</v>
      </c>
      <c r="P59">
        <v>0.58499999999999996</v>
      </c>
      <c r="Q59">
        <v>9.4E-2</v>
      </c>
      <c r="R59" s="9" t="s">
        <v>97</v>
      </c>
      <c r="T59" s="9" t="s">
        <v>97</v>
      </c>
      <c r="U59">
        <v>2.75</v>
      </c>
      <c r="V59">
        <v>2.59</v>
      </c>
      <c r="W59">
        <v>3.21</v>
      </c>
      <c r="X59">
        <v>3.39</v>
      </c>
      <c r="Y59" s="9" t="s">
        <v>97</v>
      </c>
      <c r="Z59">
        <v>0.6</v>
      </c>
    </row>
    <row r="60" spans="1:26" x14ac:dyDescent="0.45">
      <c r="A60">
        <v>156</v>
      </c>
      <c r="B60" s="9" t="s">
        <v>2032</v>
      </c>
      <c r="C60" s="9" t="s">
        <v>25</v>
      </c>
      <c r="D60">
        <v>4</v>
      </c>
      <c r="E60">
        <v>1</v>
      </c>
      <c r="F60">
        <v>0</v>
      </c>
      <c r="G60">
        <v>30</v>
      </c>
      <c r="H60">
        <v>0</v>
      </c>
      <c r="I60">
        <v>45.2</v>
      </c>
      <c r="J60" s="9" t="s">
        <v>97</v>
      </c>
      <c r="K60">
        <v>9.4600000000000009</v>
      </c>
      <c r="L60">
        <v>1.97</v>
      </c>
      <c r="M60">
        <v>0.99</v>
      </c>
      <c r="N60">
        <v>0.20699999999999999</v>
      </c>
      <c r="O60">
        <v>0.8</v>
      </c>
      <c r="P60">
        <v>0.34200000000000003</v>
      </c>
      <c r="Q60">
        <v>9.6000000000000002E-2</v>
      </c>
      <c r="R60" s="9" t="s">
        <v>97</v>
      </c>
      <c r="S60">
        <v>95.5</v>
      </c>
      <c r="T60" s="9" t="s">
        <v>97</v>
      </c>
      <c r="U60">
        <v>2.76</v>
      </c>
      <c r="V60">
        <v>3.87</v>
      </c>
      <c r="W60">
        <v>3.4</v>
      </c>
      <c r="X60">
        <v>3.62</v>
      </c>
      <c r="Y60" s="9" t="s">
        <v>97</v>
      </c>
      <c r="Z60">
        <v>0.5</v>
      </c>
    </row>
    <row r="61" spans="1:26" x14ac:dyDescent="0.45">
      <c r="A61">
        <v>131</v>
      </c>
      <c r="B61" s="9" t="s">
        <v>2077</v>
      </c>
      <c r="C61" s="9" t="s">
        <v>104</v>
      </c>
      <c r="D61">
        <v>1</v>
      </c>
      <c r="E61">
        <v>2</v>
      </c>
      <c r="F61">
        <v>0</v>
      </c>
      <c r="G61">
        <v>28</v>
      </c>
      <c r="H61">
        <v>0</v>
      </c>
      <c r="I61">
        <v>39</v>
      </c>
      <c r="J61" s="9" t="s">
        <v>97</v>
      </c>
      <c r="K61">
        <v>9.23</v>
      </c>
      <c r="L61">
        <v>3.23</v>
      </c>
      <c r="M61">
        <v>0</v>
      </c>
      <c r="N61">
        <v>0.34599999999999997</v>
      </c>
      <c r="O61">
        <v>0.74099999999999999</v>
      </c>
      <c r="P61">
        <v>0.57899999999999996</v>
      </c>
      <c r="Q61">
        <v>0</v>
      </c>
      <c r="R61" s="9" t="s">
        <v>97</v>
      </c>
      <c r="S61">
        <v>93.7</v>
      </c>
      <c r="T61" s="9" t="s">
        <v>97</v>
      </c>
      <c r="U61">
        <v>2.77</v>
      </c>
      <c r="V61">
        <v>3.14</v>
      </c>
      <c r="W61">
        <v>2.42</v>
      </c>
      <c r="X61">
        <v>3.41</v>
      </c>
      <c r="Y61" s="9" t="s">
        <v>97</v>
      </c>
      <c r="Z61">
        <v>0.7</v>
      </c>
    </row>
    <row r="62" spans="1:26" x14ac:dyDescent="0.45">
      <c r="A62">
        <v>5</v>
      </c>
      <c r="B62" s="9" t="s">
        <v>133</v>
      </c>
      <c r="C62" s="9" t="s">
        <v>23</v>
      </c>
      <c r="D62">
        <v>10</v>
      </c>
      <c r="E62">
        <v>3</v>
      </c>
      <c r="F62">
        <v>0</v>
      </c>
      <c r="G62">
        <v>15</v>
      </c>
      <c r="H62">
        <v>15</v>
      </c>
      <c r="I62">
        <v>93.2</v>
      </c>
      <c r="J62" s="9" t="s">
        <v>97</v>
      </c>
      <c r="K62">
        <v>11.34</v>
      </c>
      <c r="L62">
        <v>1.63</v>
      </c>
      <c r="M62">
        <v>0.67</v>
      </c>
      <c r="N62">
        <v>0.28399999999999997</v>
      </c>
      <c r="O62">
        <v>0.76400000000000001</v>
      </c>
      <c r="P62">
        <v>0.48599999999999999</v>
      </c>
      <c r="Q62">
        <v>9.9000000000000005E-2</v>
      </c>
      <c r="R62" s="9" t="s">
        <v>97</v>
      </c>
      <c r="S62">
        <v>94.9</v>
      </c>
      <c r="T62" s="9" t="s">
        <v>97</v>
      </c>
      <c r="U62">
        <v>2.79</v>
      </c>
      <c r="V62">
        <v>2.63</v>
      </c>
      <c r="W62">
        <v>2.3199999999999998</v>
      </c>
      <c r="X62">
        <v>2.44</v>
      </c>
      <c r="Y62" s="9" t="s">
        <v>97</v>
      </c>
      <c r="Z62">
        <v>3</v>
      </c>
    </row>
    <row r="63" spans="1:26" x14ac:dyDescent="0.45">
      <c r="A63">
        <v>157</v>
      </c>
      <c r="B63" s="9" t="s">
        <v>2026</v>
      </c>
      <c r="C63" s="9" t="s">
        <v>76</v>
      </c>
      <c r="D63">
        <v>2</v>
      </c>
      <c r="E63">
        <v>1</v>
      </c>
      <c r="F63">
        <v>0</v>
      </c>
      <c r="G63">
        <v>14</v>
      </c>
      <c r="H63">
        <v>4</v>
      </c>
      <c r="I63">
        <v>35.1</v>
      </c>
      <c r="J63" s="9" t="s">
        <v>97</v>
      </c>
      <c r="K63">
        <v>7.13</v>
      </c>
      <c r="L63">
        <v>3.06</v>
      </c>
      <c r="M63">
        <v>0.51</v>
      </c>
      <c r="N63">
        <v>0.313</v>
      </c>
      <c r="O63">
        <v>0.69099999999999995</v>
      </c>
      <c r="P63">
        <v>0.505</v>
      </c>
      <c r="Q63">
        <v>7.0999999999999994E-2</v>
      </c>
      <c r="R63" s="9" t="s">
        <v>97</v>
      </c>
      <c r="S63">
        <v>94.8</v>
      </c>
      <c r="T63" s="9" t="s">
        <v>97</v>
      </c>
      <c r="U63">
        <v>2.8</v>
      </c>
      <c r="V63">
        <v>4.32</v>
      </c>
      <c r="W63">
        <v>3.58</v>
      </c>
      <c r="X63">
        <v>3.99</v>
      </c>
      <c r="Y63" s="9" t="s">
        <v>97</v>
      </c>
      <c r="Z63">
        <v>0.5</v>
      </c>
    </row>
    <row r="64" spans="1:26" x14ac:dyDescent="0.45">
      <c r="A64">
        <v>225</v>
      </c>
      <c r="B64" s="9" t="s">
        <v>2215</v>
      </c>
      <c r="C64" s="9" t="s">
        <v>74</v>
      </c>
      <c r="D64">
        <v>0</v>
      </c>
      <c r="E64">
        <v>0</v>
      </c>
      <c r="F64">
        <v>0</v>
      </c>
      <c r="G64">
        <v>30</v>
      </c>
      <c r="H64">
        <v>0</v>
      </c>
      <c r="I64">
        <v>38.1</v>
      </c>
      <c r="J64" s="9" t="s">
        <v>97</v>
      </c>
      <c r="K64">
        <v>6.81</v>
      </c>
      <c r="L64">
        <v>3.29</v>
      </c>
      <c r="M64">
        <v>0.7</v>
      </c>
      <c r="N64">
        <v>0.26100000000000001</v>
      </c>
      <c r="O64">
        <v>0.83</v>
      </c>
      <c r="P64">
        <v>0.34200000000000003</v>
      </c>
      <c r="Q64">
        <v>6.0999999999999999E-2</v>
      </c>
      <c r="R64" s="9" t="s">
        <v>97</v>
      </c>
      <c r="S64">
        <v>92.9</v>
      </c>
      <c r="T64" s="9" t="s">
        <v>97</v>
      </c>
      <c r="U64">
        <v>2.82</v>
      </c>
      <c r="V64">
        <v>4.2300000000000004</v>
      </c>
      <c r="W64">
        <v>4.07</v>
      </c>
      <c r="X64">
        <v>4.9000000000000004</v>
      </c>
      <c r="Y64" s="9" t="s">
        <v>97</v>
      </c>
      <c r="Z64">
        <v>0.2</v>
      </c>
    </row>
    <row r="65" spans="1:26" x14ac:dyDescent="0.45">
      <c r="A65">
        <v>56</v>
      </c>
      <c r="B65" s="9" t="s">
        <v>125</v>
      </c>
      <c r="C65" s="9" t="s">
        <v>52</v>
      </c>
      <c r="D65">
        <v>6</v>
      </c>
      <c r="E65">
        <v>4</v>
      </c>
      <c r="F65">
        <v>0</v>
      </c>
      <c r="G65">
        <v>12</v>
      </c>
      <c r="H65">
        <v>12</v>
      </c>
      <c r="I65">
        <v>63.2</v>
      </c>
      <c r="J65" s="9" t="s">
        <v>97</v>
      </c>
      <c r="K65">
        <v>9.4700000000000006</v>
      </c>
      <c r="L65">
        <v>2.2599999999999998</v>
      </c>
      <c r="M65">
        <v>0.85</v>
      </c>
      <c r="N65">
        <v>0.28399999999999997</v>
      </c>
      <c r="O65">
        <v>0.80900000000000005</v>
      </c>
      <c r="P65">
        <v>0.43099999999999999</v>
      </c>
      <c r="Q65">
        <v>0.1</v>
      </c>
      <c r="R65" s="9" t="s">
        <v>97</v>
      </c>
      <c r="S65">
        <v>93.3</v>
      </c>
      <c r="T65" s="9" t="s">
        <v>97</v>
      </c>
      <c r="U65">
        <v>2.83</v>
      </c>
      <c r="V65">
        <v>3.73</v>
      </c>
      <c r="W65">
        <v>3.08</v>
      </c>
      <c r="X65">
        <v>3.21</v>
      </c>
      <c r="Y65" s="9" t="s">
        <v>97</v>
      </c>
      <c r="Z65">
        <v>1.4</v>
      </c>
    </row>
    <row r="66" spans="1:26" x14ac:dyDescent="0.45">
      <c r="A66">
        <v>169</v>
      </c>
      <c r="B66" s="9" t="s">
        <v>2106</v>
      </c>
      <c r="C66" s="9" t="s">
        <v>44</v>
      </c>
      <c r="D66">
        <v>3</v>
      </c>
      <c r="E66">
        <v>5</v>
      </c>
      <c r="F66">
        <v>1</v>
      </c>
      <c r="G66">
        <v>20</v>
      </c>
      <c r="H66">
        <v>6</v>
      </c>
      <c r="I66">
        <v>63.2</v>
      </c>
      <c r="J66" s="9" t="s">
        <v>97</v>
      </c>
      <c r="K66">
        <v>6.22</v>
      </c>
      <c r="L66">
        <v>2.69</v>
      </c>
      <c r="M66">
        <v>0.99</v>
      </c>
      <c r="N66">
        <v>0.24099999999999999</v>
      </c>
      <c r="O66">
        <v>0.77200000000000002</v>
      </c>
      <c r="P66">
        <v>0.50800000000000001</v>
      </c>
      <c r="Q66">
        <v>0.11700000000000001</v>
      </c>
      <c r="R66" s="9" t="s">
        <v>97</v>
      </c>
      <c r="S66">
        <v>96.5</v>
      </c>
      <c r="T66" s="9" t="s">
        <v>97</v>
      </c>
      <c r="U66">
        <v>2.83</v>
      </c>
      <c r="V66">
        <v>3.6</v>
      </c>
      <c r="W66">
        <v>4.1500000000000004</v>
      </c>
      <c r="X66">
        <v>4.08</v>
      </c>
      <c r="Y66" s="9" t="s">
        <v>97</v>
      </c>
      <c r="Z66">
        <v>0.4</v>
      </c>
    </row>
    <row r="67" spans="1:26" x14ac:dyDescent="0.45">
      <c r="A67">
        <v>256</v>
      </c>
      <c r="B67" s="9" t="s">
        <v>2230</v>
      </c>
      <c r="C67" s="9" t="s">
        <v>63</v>
      </c>
      <c r="D67">
        <v>5</v>
      </c>
      <c r="E67">
        <v>2</v>
      </c>
      <c r="F67">
        <v>2</v>
      </c>
      <c r="G67">
        <v>33</v>
      </c>
      <c r="H67">
        <v>0</v>
      </c>
      <c r="I67">
        <v>34.1</v>
      </c>
      <c r="J67" s="9" t="s">
        <v>97</v>
      </c>
      <c r="K67">
        <v>7.86</v>
      </c>
      <c r="L67">
        <v>4.1900000000000004</v>
      </c>
      <c r="M67">
        <v>0.79</v>
      </c>
      <c r="N67">
        <v>0.34699999999999998</v>
      </c>
      <c r="O67">
        <v>0.82699999999999996</v>
      </c>
      <c r="P67">
        <v>0.54</v>
      </c>
      <c r="Q67">
        <v>0.111</v>
      </c>
      <c r="R67" s="9" t="s">
        <v>97</v>
      </c>
      <c r="S67">
        <v>96.8</v>
      </c>
      <c r="T67" s="9" t="s">
        <v>97</v>
      </c>
      <c r="U67">
        <v>2.88</v>
      </c>
      <c r="V67">
        <v>3.95</v>
      </c>
      <c r="W67">
        <v>4.12</v>
      </c>
      <c r="X67">
        <v>4.12</v>
      </c>
      <c r="Y67" s="9" t="s">
        <v>97</v>
      </c>
      <c r="Z67">
        <v>0</v>
      </c>
    </row>
    <row r="68" spans="1:26" x14ac:dyDescent="0.45">
      <c r="A68">
        <v>275</v>
      </c>
      <c r="B68" s="9" t="s">
        <v>2193</v>
      </c>
      <c r="C68" s="9" t="s">
        <v>42</v>
      </c>
      <c r="D68">
        <v>1</v>
      </c>
      <c r="E68">
        <v>1</v>
      </c>
      <c r="F68">
        <v>1</v>
      </c>
      <c r="G68">
        <v>40</v>
      </c>
      <c r="H68">
        <v>0</v>
      </c>
      <c r="I68">
        <v>40.1</v>
      </c>
      <c r="J68" s="9" t="s">
        <v>97</v>
      </c>
      <c r="K68">
        <v>12.5</v>
      </c>
      <c r="L68">
        <v>5.13</v>
      </c>
      <c r="M68">
        <v>1.34</v>
      </c>
      <c r="N68">
        <v>0.28899999999999998</v>
      </c>
      <c r="O68">
        <v>0.90900000000000003</v>
      </c>
      <c r="P68">
        <v>0.39300000000000002</v>
      </c>
      <c r="Q68">
        <v>0.158</v>
      </c>
      <c r="R68" s="9" t="s">
        <v>97</v>
      </c>
      <c r="S68">
        <v>96.8</v>
      </c>
      <c r="T68" s="9" t="s">
        <v>97</v>
      </c>
      <c r="U68">
        <v>2.9</v>
      </c>
      <c r="V68">
        <v>3.43</v>
      </c>
      <c r="W68">
        <v>4.47</v>
      </c>
      <c r="X68">
        <v>3.9</v>
      </c>
      <c r="Y68" s="9" t="s">
        <v>97</v>
      </c>
      <c r="Z68">
        <v>-0.2</v>
      </c>
    </row>
    <row r="69" spans="1:26" x14ac:dyDescent="0.45">
      <c r="A69">
        <v>29</v>
      </c>
      <c r="B69" s="9" t="s">
        <v>124</v>
      </c>
      <c r="C69" s="9" t="s">
        <v>23</v>
      </c>
      <c r="D69">
        <v>7</v>
      </c>
      <c r="E69">
        <v>3</v>
      </c>
      <c r="F69">
        <v>0</v>
      </c>
      <c r="G69">
        <v>16</v>
      </c>
      <c r="H69">
        <v>16</v>
      </c>
      <c r="I69">
        <v>96</v>
      </c>
      <c r="J69" s="9" t="s">
        <v>97</v>
      </c>
      <c r="K69">
        <v>7.88</v>
      </c>
      <c r="L69">
        <v>2.81</v>
      </c>
      <c r="M69">
        <v>0.56000000000000005</v>
      </c>
      <c r="N69">
        <v>0.26300000000000001</v>
      </c>
      <c r="O69">
        <v>0.74299999999999999</v>
      </c>
      <c r="P69">
        <v>0.59</v>
      </c>
      <c r="Q69">
        <v>0.1</v>
      </c>
      <c r="R69" s="9" t="s">
        <v>97</v>
      </c>
      <c r="S69">
        <v>95.1</v>
      </c>
      <c r="T69" s="9" t="s">
        <v>97</v>
      </c>
      <c r="U69">
        <v>2.91</v>
      </c>
      <c r="V69">
        <v>3.43</v>
      </c>
      <c r="W69">
        <v>3.25</v>
      </c>
      <c r="X69">
        <v>3.34</v>
      </c>
      <c r="Y69" s="9" t="s">
        <v>97</v>
      </c>
      <c r="Z69">
        <v>1.9</v>
      </c>
    </row>
    <row r="70" spans="1:26" x14ac:dyDescent="0.45">
      <c r="A70">
        <v>204</v>
      </c>
      <c r="B70" s="9" t="s">
        <v>2184</v>
      </c>
      <c r="C70" s="9" t="s">
        <v>113</v>
      </c>
      <c r="D70">
        <v>5</v>
      </c>
      <c r="E70">
        <v>1</v>
      </c>
      <c r="F70">
        <v>3</v>
      </c>
      <c r="G70">
        <v>37</v>
      </c>
      <c r="H70">
        <v>0</v>
      </c>
      <c r="I70">
        <v>34</v>
      </c>
      <c r="J70" s="9" t="s">
        <v>97</v>
      </c>
      <c r="K70">
        <v>11.65</v>
      </c>
      <c r="L70">
        <v>5.03</v>
      </c>
      <c r="M70">
        <v>0.53</v>
      </c>
      <c r="N70">
        <v>0.29899999999999999</v>
      </c>
      <c r="O70">
        <v>0.80100000000000005</v>
      </c>
      <c r="P70">
        <v>0.47399999999999998</v>
      </c>
      <c r="Q70">
        <v>8.3000000000000004E-2</v>
      </c>
      <c r="R70" s="9" t="s">
        <v>97</v>
      </c>
      <c r="S70">
        <v>96.3</v>
      </c>
      <c r="T70" s="9" t="s">
        <v>97</v>
      </c>
      <c r="U70">
        <v>2.91</v>
      </c>
      <c r="V70">
        <v>3.89</v>
      </c>
      <c r="W70">
        <v>3.45</v>
      </c>
      <c r="X70">
        <v>3.71</v>
      </c>
      <c r="Y70" s="9" t="s">
        <v>97</v>
      </c>
      <c r="Z70">
        <v>0.3</v>
      </c>
    </row>
    <row r="71" spans="1:26" x14ac:dyDescent="0.45">
      <c r="A71">
        <v>23</v>
      </c>
      <c r="B71" s="9" t="s">
        <v>106</v>
      </c>
      <c r="C71" s="9" t="s">
        <v>28</v>
      </c>
      <c r="D71">
        <v>6</v>
      </c>
      <c r="E71">
        <v>2</v>
      </c>
      <c r="F71">
        <v>0</v>
      </c>
      <c r="G71">
        <v>14</v>
      </c>
      <c r="H71">
        <v>14</v>
      </c>
      <c r="I71">
        <v>74</v>
      </c>
      <c r="J71" s="9" t="s">
        <v>97</v>
      </c>
      <c r="K71">
        <v>10.220000000000001</v>
      </c>
      <c r="L71">
        <v>2.0699999999999998</v>
      </c>
      <c r="M71">
        <v>0.73</v>
      </c>
      <c r="N71">
        <v>0.28999999999999998</v>
      </c>
      <c r="O71">
        <v>0.76800000000000002</v>
      </c>
      <c r="P71">
        <v>0.48499999999999999</v>
      </c>
      <c r="Q71">
        <v>9.4E-2</v>
      </c>
      <c r="R71" s="9" t="s">
        <v>97</v>
      </c>
      <c r="S71">
        <v>95.7</v>
      </c>
      <c r="T71" s="9" t="s">
        <v>97</v>
      </c>
      <c r="U71">
        <v>2.92</v>
      </c>
      <c r="V71">
        <v>3.16</v>
      </c>
      <c r="W71">
        <v>2.67</v>
      </c>
      <c r="X71">
        <v>2.86</v>
      </c>
      <c r="Y71" s="9" t="s">
        <v>97</v>
      </c>
      <c r="Z71">
        <v>2.1</v>
      </c>
    </row>
    <row r="72" spans="1:26" x14ac:dyDescent="0.45">
      <c r="A72">
        <v>48</v>
      </c>
      <c r="B72" s="9" t="s">
        <v>1958</v>
      </c>
      <c r="C72" s="9" t="s">
        <v>74</v>
      </c>
      <c r="D72">
        <v>8</v>
      </c>
      <c r="E72">
        <v>3</v>
      </c>
      <c r="F72">
        <v>0</v>
      </c>
      <c r="G72">
        <v>12</v>
      </c>
      <c r="H72">
        <v>12</v>
      </c>
      <c r="I72">
        <v>70</v>
      </c>
      <c r="J72" s="9" t="s">
        <v>97</v>
      </c>
      <c r="K72">
        <v>9.39</v>
      </c>
      <c r="L72">
        <v>2.44</v>
      </c>
      <c r="M72">
        <v>0.9</v>
      </c>
      <c r="N72">
        <v>0.26900000000000002</v>
      </c>
      <c r="O72">
        <v>0.81100000000000005</v>
      </c>
      <c r="P72">
        <v>0.46300000000000002</v>
      </c>
      <c r="Q72">
        <v>0.10299999999999999</v>
      </c>
      <c r="R72" s="9" t="s">
        <v>97</v>
      </c>
      <c r="S72">
        <v>94.2</v>
      </c>
      <c r="T72" s="9" t="s">
        <v>97</v>
      </c>
      <c r="U72">
        <v>2.96</v>
      </c>
      <c r="V72">
        <v>3.28</v>
      </c>
      <c r="W72">
        <v>3.62</v>
      </c>
      <c r="X72">
        <v>3.72</v>
      </c>
      <c r="Y72" s="9" t="s">
        <v>97</v>
      </c>
      <c r="Z72">
        <v>1.4</v>
      </c>
    </row>
    <row r="73" spans="1:26" x14ac:dyDescent="0.45">
      <c r="A73">
        <v>171</v>
      </c>
      <c r="B73" s="9" t="s">
        <v>2056</v>
      </c>
      <c r="C73" s="9" t="s">
        <v>34</v>
      </c>
      <c r="D73">
        <v>1</v>
      </c>
      <c r="E73">
        <v>4</v>
      </c>
      <c r="F73">
        <v>2</v>
      </c>
      <c r="G73">
        <v>40</v>
      </c>
      <c r="H73">
        <v>0</v>
      </c>
      <c r="I73">
        <v>36.1</v>
      </c>
      <c r="J73" s="9" t="s">
        <v>97</v>
      </c>
      <c r="K73">
        <v>8.92</v>
      </c>
      <c r="L73">
        <v>4.71</v>
      </c>
      <c r="M73">
        <v>0.5</v>
      </c>
      <c r="N73">
        <v>0.23699999999999999</v>
      </c>
      <c r="O73">
        <v>0.68</v>
      </c>
      <c r="P73">
        <v>0.33700000000000002</v>
      </c>
      <c r="Q73">
        <v>4.4999999999999998E-2</v>
      </c>
      <c r="R73" s="9" t="s">
        <v>97</v>
      </c>
      <c r="S73">
        <v>93.6</v>
      </c>
      <c r="T73" s="9" t="s">
        <v>97</v>
      </c>
      <c r="U73">
        <v>2.97</v>
      </c>
      <c r="V73">
        <v>3.58</v>
      </c>
      <c r="W73">
        <v>3.46</v>
      </c>
      <c r="X73">
        <v>4.49</v>
      </c>
      <c r="Y73" s="9" t="s">
        <v>97</v>
      </c>
      <c r="Z73">
        <v>0.4</v>
      </c>
    </row>
    <row r="74" spans="1:26" x14ac:dyDescent="0.45">
      <c r="A74">
        <v>12</v>
      </c>
      <c r="B74" s="9" t="s">
        <v>140</v>
      </c>
      <c r="C74" s="9" t="s">
        <v>141</v>
      </c>
      <c r="D74">
        <v>9</v>
      </c>
      <c r="E74">
        <v>5</v>
      </c>
      <c r="F74">
        <v>0</v>
      </c>
      <c r="G74">
        <v>15</v>
      </c>
      <c r="H74">
        <v>15</v>
      </c>
      <c r="I74">
        <v>87.2</v>
      </c>
      <c r="J74" s="9" t="s">
        <v>97</v>
      </c>
      <c r="K74">
        <v>11.19</v>
      </c>
      <c r="L74">
        <v>2.36</v>
      </c>
      <c r="M74">
        <v>0.72</v>
      </c>
      <c r="N74">
        <v>0.27500000000000002</v>
      </c>
      <c r="O74">
        <v>0.65700000000000003</v>
      </c>
      <c r="P74">
        <v>0.45500000000000002</v>
      </c>
      <c r="Q74">
        <v>9.1999999999999998E-2</v>
      </c>
      <c r="R74" s="9" t="s">
        <v>97</v>
      </c>
      <c r="S74">
        <v>92.9</v>
      </c>
      <c r="T74" s="9" t="s">
        <v>97</v>
      </c>
      <c r="U74">
        <v>2.98</v>
      </c>
      <c r="V74">
        <v>3.14</v>
      </c>
      <c r="W74">
        <v>2.57</v>
      </c>
      <c r="X74">
        <v>2.78</v>
      </c>
      <c r="Y74" s="9" t="s">
        <v>97</v>
      </c>
      <c r="Z74">
        <v>2.5</v>
      </c>
    </row>
    <row r="75" spans="1:26" x14ac:dyDescent="0.45">
      <c r="A75">
        <v>161</v>
      </c>
      <c r="B75" s="9" t="s">
        <v>2120</v>
      </c>
      <c r="C75" s="9" t="s">
        <v>52</v>
      </c>
      <c r="D75">
        <v>6</v>
      </c>
      <c r="E75">
        <v>1</v>
      </c>
      <c r="F75">
        <v>5</v>
      </c>
      <c r="G75">
        <v>34</v>
      </c>
      <c r="H75">
        <v>0</v>
      </c>
      <c r="I75">
        <v>33</v>
      </c>
      <c r="J75" s="9" t="s">
        <v>97</v>
      </c>
      <c r="K75">
        <v>7.64</v>
      </c>
      <c r="L75">
        <v>1.91</v>
      </c>
      <c r="M75">
        <v>0.55000000000000004</v>
      </c>
      <c r="N75">
        <v>0.3</v>
      </c>
      <c r="O75">
        <v>0.65400000000000003</v>
      </c>
      <c r="P75">
        <v>0.42599999999999999</v>
      </c>
      <c r="Q75">
        <v>5.3999999999999999E-2</v>
      </c>
      <c r="R75" s="9" t="s">
        <v>97</v>
      </c>
      <c r="S75">
        <v>96.2</v>
      </c>
      <c r="T75" s="9" t="s">
        <v>97</v>
      </c>
      <c r="U75">
        <v>3</v>
      </c>
      <c r="V75">
        <v>3.4</v>
      </c>
      <c r="W75">
        <v>3.07</v>
      </c>
      <c r="X75">
        <v>3.9</v>
      </c>
      <c r="Y75" s="9" t="s">
        <v>97</v>
      </c>
      <c r="Z75">
        <v>0.5</v>
      </c>
    </row>
    <row r="76" spans="1:26" x14ac:dyDescent="0.45">
      <c r="A76">
        <v>1</v>
      </c>
      <c r="B76" s="9" t="s">
        <v>138</v>
      </c>
      <c r="C76" s="9" t="s">
        <v>139</v>
      </c>
      <c r="D76">
        <v>6</v>
      </c>
      <c r="E76">
        <v>6</v>
      </c>
      <c r="F76">
        <v>0</v>
      </c>
      <c r="G76">
        <v>18</v>
      </c>
      <c r="H76">
        <v>18</v>
      </c>
      <c r="I76">
        <v>101.1</v>
      </c>
      <c r="J76" s="9" t="s">
        <v>97</v>
      </c>
      <c r="K76">
        <v>12.52</v>
      </c>
      <c r="L76">
        <v>1.78</v>
      </c>
      <c r="M76">
        <v>0.89</v>
      </c>
      <c r="N76">
        <v>0.28599999999999998</v>
      </c>
      <c r="O76">
        <v>0.75</v>
      </c>
      <c r="P76">
        <v>0.44600000000000001</v>
      </c>
      <c r="Q76">
        <v>0.115</v>
      </c>
      <c r="R76" s="9" t="s">
        <v>97</v>
      </c>
      <c r="S76">
        <v>97.1</v>
      </c>
      <c r="T76" s="9" t="s">
        <v>97</v>
      </c>
      <c r="U76">
        <v>3.02</v>
      </c>
      <c r="V76">
        <v>2.38</v>
      </c>
      <c r="W76">
        <v>2.37</v>
      </c>
      <c r="X76">
        <v>2.3199999999999998</v>
      </c>
      <c r="Y76" s="9" t="s">
        <v>97</v>
      </c>
      <c r="Z76">
        <v>3.7</v>
      </c>
    </row>
    <row r="77" spans="1:26" x14ac:dyDescent="0.45">
      <c r="A77">
        <v>31</v>
      </c>
      <c r="B77" s="9" t="s">
        <v>307</v>
      </c>
      <c r="C77" s="9" t="s">
        <v>153</v>
      </c>
      <c r="D77">
        <v>6</v>
      </c>
      <c r="E77">
        <v>6</v>
      </c>
      <c r="F77">
        <v>0</v>
      </c>
      <c r="G77">
        <v>17</v>
      </c>
      <c r="H77">
        <v>17</v>
      </c>
      <c r="I77">
        <v>98</v>
      </c>
      <c r="J77" s="9" t="s">
        <v>97</v>
      </c>
      <c r="K77">
        <v>7.9</v>
      </c>
      <c r="L77">
        <v>2.11</v>
      </c>
      <c r="M77">
        <v>0.92</v>
      </c>
      <c r="N77">
        <v>0.26600000000000001</v>
      </c>
      <c r="O77">
        <v>0.753</v>
      </c>
      <c r="P77">
        <v>0.45600000000000002</v>
      </c>
      <c r="Q77">
        <v>0.104</v>
      </c>
      <c r="R77" s="9" t="s">
        <v>97</v>
      </c>
      <c r="S77">
        <v>94.4</v>
      </c>
      <c r="T77" s="9" t="s">
        <v>97</v>
      </c>
      <c r="U77">
        <v>3.03</v>
      </c>
      <c r="V77">
        <v>3.71</v>
      </c>
      <c r="W77">
        <v>3.53</v>
      </c>
      <c r="X77">
        <v>3.61</v>
      </c>
      <c r="Y77" s="9" t="s">
        <v>97</v>
      </c>
      <c r="Z77">
        <v>1.8</v>
      </c>
    </row>
    <row r="78" spans="1:26" x14ac:dyDescent="0.45">
      <c r="A78">
        <v>82</v>
      </c>
      <c r="B78" s="9" t="s">
        <v>1966</v>
      </c>
      <c r="C78" s="9" t="s">
        <v>61</v>
      </c>
      <c r="D78">
        <v>4</v>
      </c>
      <c r="E78">
        <v>4</v>
      </c>
      <c r="F78">
        <v>0</v>
      </c>
      <c r="G78">
        <v>13</v>
      </c>
      <c r="H78">
        <v>13</v>
      </c>
      <c r="I78">
        <v>74.099999999999994</v>
      </c>
      <c r="J78" s="9" t="s">
        <v>97</v>
      </c>
      <c r="K78">
        <v>7.02</v>
      </c>
      <c r="L78">
        <v>2.06</v>
      </c>
      <c r="M78">
        <v>1.0900000000000001</v>
      </c>
      <c r="N78">
        <v>0.28799999999999998</v>
      </c>
      <c r="O78">
        <v>0.75600000000000001</v>
      </c>
      <c r="P78">
        <v>0.379</v>
      </c>
      <c r="Q78">
        <v>8.5999999999999993E-2</v>
      </c>
      <c r="R78" s="9" t="s">
        <v>97</v>
      </c>
      <c r="S78">
        <v>92.8</v>
      </c>
      <c r="T78" s="9" t="s">
        <v>97</v>
      </c>
      <c r="U78">
        <v>3.03</v>
      </c>
      <c r="V78">
        <v>3.63</v>
      </c>
      <c r="W78">
        <v>3.86</v>
      </c>
      <c r="X78">
        <v>4.32</v>
      </c>
      <c r="Y78" s="9" t="s">
        <v>97</v>
      </c>
      <c r="Z78">
        <v>1.1000000000000001</v>
      </c>
    </row>
    <row r="79" spans="1:26" x14ac:dyDescent="0.45">
      <c r="A79">
        <v>104</v>
      </c>
      <c r="B79" s="9" t="s">
        <v>325</v>
      </c>
      <c r="C79" s="9" t="s">
        <v>215</v>
      </c>
      <c r="D79">
        <v>7</v>
      </c>
      <c r="E79">
        <v>8</v>
      </c>
      <c r="F79">
        <v>0</v>
      </c>
      <c r="G79">
        <v>17</v>
      </c>
      <c r="H79">
        <v>17</v>
      </c>
      <c r="I79">
        <v>104</v>
      </c>
      <c r="J79" s="9" t="s">
        <v>97</v>
      </c>
      <c r="K79">
        <v>5.8</v>
      </c>
      <c r="L79">
        <v>4.07</v>
      </c>
      <c r="M79">
        <v>1.04</v>
      </c>
      <c r="N79">
        <v>0.23200000000000001</v>
      </c>
      <c r="O79">
        <v>0.83299999999999996</v>
      </c>
      <c r="P79">
        <v>0.35099999999999998</v>
      </c>
      <c r="Q79">
        <v>8.4000000000000005E-2</v>
      </c>
      <c r="R79" s="9" t="s">
        <v>97</v>
      </c>
      <c r="S79">
        <v>89.5</v>
      </c>
      <c r="T79" s="9" t="s">
        <v>97</v>
      </c>
      <c r="U79">
        <v>3.03</v>
      </c>
      <c r="V79">
        <v>4.78</v>
      </c>
      <c r="W79">
        <v>4.8099999999999996</v>
      </c>
      <c r="X79">
        <v>5.29</v>
      </c>
      <c r="Y79" s="9" t="s">
        <v>97</v>
      </c>
      <c r="Z79">
        <v>0.9</v>
      </c>
    </row>
    <row r="80" spans="1:26" x14ac:dyDescent="0.45">
      <c r="A80">
        <v>122</v>
      </c>
      <c r="B80" s="9" t="s">
        <v>2005</v>
      </c>
      <c r="C80" s="9" t="s">
        <v>36</v>
      </c>
      <c r="D80">
        <v>7</v>
      </c>
      <c r="E80">
        <v>4</v>
      </c>
      <c r="F80">
        <v>0</v>
      </c>
      <c r="G80">
        <v>13</v>
      </c>
      <c r="H80">
        <v>13</v>
      </c>
      <c r="I80">
        <v>71.099999999999994</v>
      </c>
      <c r="J80" s="9" t="s">
        <v>97</v>
      </c>
      <c r="K80">
        <v>7.7</v>
      </c>
      <c r="L80">
        <v>2.65</v>
      </c>
      <c r="M80">
        <v>1.26</v>
      </c>
      <c r="N80">
        <v>0.27100000000000002</v>
      </c>
      <c r="O80">
        <v>0.85899999999999999</v>
      </c>
      <c r="P80">
        <v>0.36799999999999999</v>
      </c>
      <c r="Q80">
        <v>0.11</v>
      </c>
      <c r="R80" s="9" t="s">
        <v>97</v>
      </c>
      <c r="S80">
        <v>90</v>
      </c>
      <c r="T80" s="9" t="s">
        <v>97</v>
      </c>
      <c r="U80">
        <v>3.03</v>
      </c>
      <c r="V80">
        <v>3.65</v>
      </c>
      <c r="W80">
        <v>4.24</v>
      </c>
      <c r="X80">
        <v>4.25</v>
      </c>
      <c r="Y80" s="9" t="s">
        <v>97</v>
      </c>
      <c r="Z80">
        <v>0.7</v>
      </c>
    </row>
    <row r="81" spans="1:26" x14ac:dyDescent="0.45">
      <c r="A81">
        <v>105</v>
      </c>
      <c r="B81" s="9" t="s">
        <v>327</v>
      </c>
      <c r="C81" s="9" t="s">
        <v>61</v>
      </c>
      <c r="D81">
        <v>4</v>
      </c>
      <c r="E81">
        <v>3</v>
      </c>
      <c r="F81">
        <v>0</v>
      </c>
      <c r="G81">
        <v>16</v>
      </c>
      <c r="H81">
        <v>16</v>
      </c>
      <c r="I81">
        <v>83</v>
      </c>
      <c r="J81" s="9" t="s">
        <v>97</v>
      </c>
      <c r="K81">
        <v>8.57</v>
      </c>
      <c r="L81">
        <v>3.58</v>
      </c>
      <c r="M81">
        <v>1.08</v>
      </c>
      <c r="N81">
        <v>0.27600000000000002</v>
      </c>
      <c r="O81">
        <v>0.83299999999999996</v>
      </c>
      <c r="P81">
        <v>0.41599999999999998</v>
      </c>
      <c r="Q81">
        <v>0.106</v>
      </c>
      <c r="R81" s="9" t="s">
        <v>97</v>
      </c>
      <c r="S81">
        <v>92.3</v>
      </c>
      <c r="T81" s="9" t="s">
        <v>97</v>
      </c>
      <c r="U81">
        <v>3.04</v>
      </c>
      <c r="V81">
        <v>4.47</v>
      </c>
      <c r="W81">
        <v>4.16</v>
      </c>
      <c r="X81">
        <v>4.22</v>
      </c>
      <c r="Y81" s="9" t="s">
        <v>97</v>
      </c>
      <c r="Z81">
        <v>0.9</v>
      </c>
    </row>
    <row r="82" spans="1:26" x14ac:dyDescent="0.45">
      <c r="A82">
        <v>27</v>
      </c>
      <c r="B82" s="9" t="s">
        <v>121</v>
      </c>
      <c r="C82" s="9" t="s">
        <v>61</v>
      </c>
      <c r="D82">
        <v>7</v>
      </c>
      <c r="E82">
        <v>2</v>
      </c>
      <c r="F82">
        <v>0</v>
      </c>
      <c r="G82">
        <v>15</v>
      </c>
      <c r="H82">
        <v>15</v>
      </c>
      <c r="I82">
        <v>85</v>
      </c>
      <c r="J82" s="9" t="s">
        <v>97</v>
      </c>
      <c r="K82">
        <v>8.89</v>
      </c>
      <c r="L82">
        <v>1.48</v>
      </c>
      <c r="M82">
        <v>1.06</v>
      </c>
      <c r="N82">
        <v>0.29299999999999998</v>
      </c>
      <c r="O82">
        <v>0.74099999999999999</v>
      </c>
      <c r="P82">
        <v>0.34100000000000003</v>
      </c>
      <c r="Q82">
        <v>8.3000000000000004E-2</v>
      </c>
      <c r="R82" s="9" t="s">
        <v>97</v>
      </c>
      <c r="S82">
        <v>92.2</v>
      </c>
      <c r="T82" s="9" t="s">
        <v>97</v>
      </c>
      <c r="U82">
        <v>3.07</v>
      </c>
      <c r="V82">
        <v>3.48</v>
      </c>
      <c r="W82">
        <v>3.24</v>
      </c>
      <c r="X82">
        <v>3.75</v>
      </c>
      <c r="Y82" s="9" t="s">
        <v>97</v>
      </c>
      <c r="Z82">
        <v>1.9</v>
      </c>
    </row>
    <row r="83" spans="1:26" x14ac:dyDescent="0.45">
      <c r="A83">
        <v>170</v>
      </c>
      <c r="B83" s="9" t="s">
        <v>2082</v>
      </c>
      <c r="C83" s="9" t="s">
        <v>40</v>
      </c>
      <c r="D83">
        <v>1</v>
      </c>
      <c r="E83">
        <v>3</v>
      </c>
      <c r="F83">
        <v>0</v>
      </c>
      <c r="G83">
        <v>7</v>
      </c>
      <c r="H83">
        <v>7</v>
      </c>
      <c r="I83">
        <v>38</v>
      </c>
      <c r="J83" s="9" t="s">
        <v>97</v>
      </c>
      <c r="K83">
        <v>9</v>
      </c>
      <c r="L83">
        <v>4.97</v>
      </c>
      <c r="M83">
        <v>0.71</v>
      </c>
      <c r="N83">
        <v>0.21099999999999999</v>
      </c>
      <c r="O83">
        <v>0.79400000000000004</v>
      </c>
      <c r="P83">
        <v>0.39800000000000002</v>
      </c>
      <c r="Q83">
        <v>7.6999999999999999E-2</v>
      </c>
      <c r="R83" s="9" t="s">
        <v>97</v>
      </c>
      <c r="S83">
        <v>94</v>
      </c>
      <c r="T83" s="9" t="s">
        <v>97</v>
      </c>
      <c r="U83">
        <v>3.08</v>
      </c>
      <c r="V83">
        <v>4.41</v>
      </c>
      <c r="W83">
        <v>4.16</v>
      </c>
      <c r="X83">
        <v>4.6100000000000003</v>
      </c>
      <c r="Y83" s="9" t="s">
        <v>97</v>
      </c>
      <c r="Z83">
        <v>0.4</v>
      </c>
    </row>
    <row r="84" spans="1:26" x14ac:dyDescent="0.45">
      <c r="A84">
        <v>277</v>
      </c>
      <c r="B84" s="9" t="s">
        <v>2312</v>
      </c>
      <c r="C84" s="9" t="s">
        <v>28</v>
      </c>
      <c r="D84">
        <v>3</v>
      </c>
      <c r="E84">
        <v>1</v>
      </c>
      <c r="F84">
        <v>1</v>
      </c>
      <c r="G84">
        <v>23</v>
      </c>
      <c r="H84">
        <v>0</v>
      </c>
      <c r="I84">
        <v>52.1</v>
      </c>
      <c r="J84" s="9" t="s">
        <v>97</v>
      </c>
      <c r="K84">
        <v>4.13</v>
      </c>
      <c r="L84">
        <v>2.92</v>
      </c>
      <c r="M84">
        <v>0.86</v>
      </c>
      <c r="N84">
        <v>0.19400000000000001</v>
      </c>
      <c r="O84">
        <v>0.77400000000000002</v>
      </c>
      <c r="P84">
        <v>0.39400000000000002</v>
      </c>
      <c r="Q84">
        <v>7.8E-2</v>
      </c>
      <c r="R84" s="9" t="s">
        <v>97</v>
      </c>
      <c r="S84">
        <v>86.7</v>
      </c>
      <c r="T84" s="9" t="s">
        <v>97</v>
      </c>
      <c r="U84">
        <v>3.1</v>
      </c>
      <c r="V84">
        <v>4.5</v>
      </c>
      <c r="W84">
        <v>4.8600000000000003</v>
      </c>
      <c r="X84">
        <v>5.38</v>
      </c>
      <c r="Y84" s="9" t="s">
        <v>97</v>
      </c>
      <c r="Z84">
        <v>-0.2</v>
      </c>
    </row>
    <row r="85" spans="1:26" x14ac:dyDescent="0.45">
      <c r="A85">
        <v>9</v>
      </c>
      <c r="B85" s="9" t="s">
        <v>100</v>
      </c>
      <c r="C85" s="9" t="s">
        <v>101</v>
      </c>
      <c r="D85">
        <v>6</v>
      </c>
      <c r="E85">
        <v>6</v>
      </c>
      <c r="F85">
        <v>0</v>
      </c>
      <c r="G85">
        <v>18</v>
      </c>
      <c r="H85">
        <v>18</v>
      </c>
      <c r="I85">
        <v>112.1</v>
      </c>
      <c r="J85" s="9" t="s">
        <v>97</v>
      </c>
      <c r="K85">
        <v>7.77</v>
      </c>
      <c r="L85">
        <v>2.08</v>
      </c>
      <c r="M85">
        <v>0.4</v>
      </c>
      <c r="N85">
        <v>0.32100000000000001</v>
      </c>
      <c r="O85">
        <v>0.73499999999999999</v>
      </c>
      <c r="P85">
        <v>0.57899999999999996</v>
      </c>
      <c r="Q85">
        <v>7.0000000000000007E-2</v>
      </c>
      <c r="R85" s="9" t="s">
        <v>97</v>
      </c>
      <c r="S85">
        <v>92.7</v>
      </c>
      <c r="T85" s="9" t="s">
        <v>97</v>
      </c>
      <c r="U85">
        <v>3.12</v>
      </c>
      <c r="V85">
        <v>4.1399999999999997</v>
      </c>
      <c r="W85">
        <v>2.76</v>
      </c>
      <c r="X85">
        <v>3.09</v>
      </c>
      <c r="Y85" s="9" t="s">
        <v>97</v>
      </c>
      <c r="Z85">
        <v>2.7</v>
      </c>
    </row>
    <row r="86" spans="1:26" x14ac:dyDescent="0.45">
      <c r="A86">
        <v>74</v>
      </c>
      <c r="B86" s="9" t="s">
        <v>320</v>
      </c>
      <c r="C86" s="9" t="s">
        <v>56</v>
      </c>
      <c r="D86">
        <v>4</v>
      </c>
      <c r="E86">
        <v>4</v>
      </c>
      <c r="F86">
        <v>0</v>
      </c>
      <c r="G86">
        <v>16</v>
      </c>
      <c r="H86">
        <v>16</v>
      </c>
      <c r="I86">
        <v>89.1</v>
      </c>
      <c r="J86" s="9" t="s">
        <v>97</v>
      </c>
      <c r="K86">
        <v>8.56</v>
      </c>
      <c r="L86">
        <v>2.62</v>
      </c>
      <c r="M86">
        <v>1.1100000000000001</v>
      </c>
      <c r="N86">
        <v>0.27500000000000002</v>
      </c>
      <c r="O86">
        <v>0.80700000000000005</v>
      </c>
      <c r="P86">
        <v>0.504</v>
      </c>
      <c r="Q86">
        <v>0.14699999999999999</v>
      </c>
      <c r="R86" s="9" t="s">
        <v>97</v>
      </c>
      <c r="S86">
        <v>91.8</v>
      </c>
      <c r="T86" s="9" t="s">
        <v>97</v>
      </c>
      <c r="U86">
        <v>3.12</v>
      </c>
      <c r="V86">
        <v>4.68</v>
      </c>
      <c r="W86">
        <v>3.96</v>
      </c>
      <c r="X86">
        <v>3.57</v>
      </c>
      <c r="Y86" s="9" t="s">
        <v>97</v>
      </c>
      <c r="Z86">
        <v>1.2</v>
      </c>
    </row>
    <row r="87" spans="1:26" x14ac:dyDescent="0.45">
      <c r="A87">
        <v>287</v>
      </c>
      <c r="B87" s="9" t="s">
        <v>2460</v>
      </c>
      <c r="C87" s="9" t="s">
        <v>34</v>
      </c>
      <c r="D87">
        <v>3</v>
      </c>
      <c r="E87">
        <v>2</v>
      </c>
      <c r="F87">
        <v>3</v>
      </c>
      <c r="G87">
        <v>40</v>
      </c>
      <c r="H87">
        <v>0</v>
      </c>
      <c r="I87">
        <v>34.200000000000003</v>
      </c>
      <c r="J87" s="9" t="s">
        <v>97</v>
      </c>
      <c r="K87">
        <v>8.83</v>
      </c>
      <c r="L87">
        <v>4.41</v>
      </c>
      <c r="M87">
        <v>1.3</v>
      </c>
      <c r="N87">
        <v>0.28399999999999997</v>
      </c>
      <c r="O87">
        <v>0.82899999999999996</v>
      </c>
      <c r="P87">
        <v>0.66700000000000004</v>
      </c>
      <c r="Q87">
        <v>0.26300000000000001</v>
      </c>
      <c r="R87" s="9" t="s">
        <v>97</v>
      </c>
      <c r="S87">
        <v>96.4</v>
      </c>
      <c r="T87" s="9" t="s">
        <v>97</v>
      </c>
      <c r="U87">
        <v>3.12</v>
      </c>
      <c r="V87">
        <v>4.09</v>
      </c>
      <c r="W87">
        <v>4.63</v>
      </c>
      <c r="X87">
        <v>3.54</v>
      </c>
      <c r="Y87" s="9" t="s">
        <v>97</v>
      </c>
      <c r="Z87">
        <v>-0.3</v>
      </c>
    </row>
    <row r="88" spans="1:26" x14ac:dyDescent="0.45">
      <c r="A88">
        <v>100</v>
      </c>
      <c r="B88" s="9" t="s">
        <v>1988</v>
      </c>
      <c r="C88" s="9" t="s">
        <v>74</v>
      </c>
      <c r="D88">
        <v>2</v>
      </c>
      <c r="E88">
        <v>1</v>
      </c>
      <c r="F88">
        <v>0</v>
      </c>
      <c r="G88">
        <v>8</v>
      </c>
      <c r="H88">
        <v>3</v>
      </c>
      <c r="I88">
        <v>37.1</v>
      </c>
      <c r="J88" s="9" t="s">
        <v>97</v>
      </c>
      <c r="K88">
        <v>6.99</v>
      </c>
      <c r="L88">
        <v>1.69</v>
      </c>
      <c r="M88">
        <v>0.24</v>
      </c>
      <c r="N88">
        <v>0.30199999999999999</v>
      </c>
      <c r="O88">
        <v>0.68799999999999994</v>
      </c>
      <c r="P88">
        <v>0.371</v>
      </c>
      <c r="Q88">
        <v>0.02</v>
      </c>
      <c r="R88" s="9" t="s">
        <v>97</v>
      </c>
      <c r="S88">
        <v>92.6</v>
      </c>
      <c r="T88" s="9" t="s">
        <v>97</v>
      </c>
      <c r="U88">
        <v>3.13</v>
      </c>
      <c r="V88">
        <v>3.35</v>
      </c>
      <c r="W88">
        <v>2.68</v>
      </c>
      <c r="X88">
        <v>4.26</v>
      </c>
      <c r="Y88" s="9" t="s">
        <v>97</v>
      </c>
      <c r="Z88">
        <v>0.9</v>
      </c>
    </row>
    <row r="89" spans="1:26" x14ac:dyDescent="0.45">
      <c r="A89">
        <v>39</v>
      </c>
      <c r="B89" s="9" t="s">
        <v>310</v>
      </c>
      <c r="C89" s="9" t="s">
        <v>25</v>
      </c>
      <c r="D89">
        <v>9</v>
      </c>
      <c r="E89">
        <v>3</v>
      </c>
      <c r="F89">
        <v>0</v>
      </c>
      <c r="G89">
        <v>16</v>
      </c>
      <c r="H89">
        <v>16</v>
      </c>
      <c r="I89">
        <v>85.2</v>
      </c>
      <c r="J89" s="9" t="s">
        <v>97</v>
      </c>
      <c r="K89">
        <v>10.4</v>
      </c>
      <c r="L89">
        <v>4.7300000000000004</v>
      </c>
      <c r="M89">
        <v>0.74</v>
      </c>
      <c r="N89">
        <v>0.222</v>
      </c>
      <c r="O89">
        <v>0.76500000000000001</v>
      </c>
      <c r="P89">
        <v>0.373</v>
      </c>
      <c r="Q89">
        <v>7.4999999999999997E-2</v>
      </c>
      <c r="R89" s="9" t="s">
        <v>97</v>
      </c>
      <c r="S89">
        <v>96.6</v>
      </c>
      <c r="T89" s="9" t="s">
        <v>97</v>
      </c>
      <c r="U89">
        <v>3.15</v>
      </c>
      <c r="V89">
        <v>3.26</v>
      </c>
      <c r="W89">
        <v>3.63</v>
      </c>
      <c r="X89">
        <v>4.13</v>
      </c>
      <c r="Y89" s="9" t="s">
        <v>97</v>
      </c>
      <c r="Z89">
        <v>1.6</v>
      </c>
    </row>
    <row r="90" spans="1:26" x14ac:dyDescent="0.45">
      <c r="A90">
        <v>67</v>
      </c>
      <c r="B90" s="9" t="s">
        <v>1991</v>
      </c>
      <c r="C90" s="9" t="s">
        <v>76</v>
      </c>
      <c r="D90">
        <v>4</v>
      </c>
      <c r="E90">
        <v>2</v>
      </c>
      <c r="F90">
        <v>1</v>
      </c>
      <c r="G90">
        <v>28</v>
      </c>
      <c r="H90">
        <v>0</v>
      </c>
      <c r="I90">
        <v>40</v>
      </c>
      <c r="J90" s="9" t="s">
        <v>97</v>
      </c>
      <c r="K90">
        <v>9.4499999999999993</v>
      </c>
      <c r="L90">
        <v>1.35</v>
      </c>
      <c r="M90">
        <v>0.45</v>
      </c>
      <c r="N90">
        <v>0.30299999999999999</v>
      </c>
      <c r="O90">
        <v>0.67200000000000004</v>
      </c>
      <c r="P90">
        <v>0.48599999999999999</v>
      </c>
      <c r="Q90">
        <v>5.8999999999999997E-2</v>
      </c>
      <c r="R90" s="9" t="s">
        <v>97</v>
      </c>
      <c r="S90">
        <v>96.5</v>
      </c>
      <c r="T90" s="9" t="s">
        <v>97</v>
      </c>
      <c r="U90">
        <v>3.15</v>
      </c>
      <c r="V90">
        <v>2.98</v>
      </c>
      <c r="W90">
        <v>2.31</v>
      </c>
      <c r="X90">
        <v>2.88</v>
      </c>
      <c r="Y90" s="9" t="s">
        <v>97</v>
      </c>
      <c r="Z90">
        <v>1.2</v>
      </c>
    </row>
    <row r="91" spans="1:26" x14ac:dyDescent="0.45">
      <c r="A91">
        <v>249</v>
      </c>
      <c r="B91" s="9" t="s">
        <v>2121</v>
      </c>
      <c r="C91" s="9" t="s">
        <v>139</v>
      </c>
      <c r="D91">
        <v>1</v>
      </c>
      <c r="E91">
        <v>0</v>
      </c>
      <c r="F91">
        <v>0</v>
      </c>
      <c r="G91">
        <v>17</v>
      </c>
      <c r="H91">
        <v>0</v>
      </c>
      <c r="I91">
        <v>34.1</v>
      </c>
      <c r="J91" s="9" t="s">
        <v>97</v>
      </c>
      <c r="K91">
        <v>5.5</v>
      </c>
      <c r="L91">
        <v>4.1900000000000004</v>
      </c>
      <c r="M91">
        <v>0.79</v>
      </c>
      <c r="N91">
        <v>0.25700000000000001</v>
      </c>
      <c r="O91">
        <v>0.81299999999999994</v>
      </c>
      <c r="P91">
        <v>0.32700000000000001</v>
      </c>
      <c r="Q91">
        <v>6.4000000000000001E-2</v>
      </c>
      <c r="R91" s="9" t="s">
        <v>97</v>
      </c>
      <c r="S91">
        <v>92.2</v>
      </c>
      <c r="T91" s="9" t="s">
        <v>97</v>
      </c>
      <c r="U91">
        <v>3.15</v>
      </c>
      <c r="V91">
        <v>4.9400000000000004</v>
      </c>
      <c r="W91">
        <v>4.47</v>
      </c>
      <c r="X91">
        <v>5.31</v>
      </c>
      <c r="Y91" s="9" t="s">
        <v>97</v>
      </c>
      <c r="Z91">
        <v>0</v>
      </c>
    </row>
    <row r="92" spans="1:26" x14ac:dyDescent="0.45">
      <c r="A92">
        <v>115</v>
      </c>
      <c r="B92" s="9" t="s">
        <v>2046</v>
      </c>
      <c r="C92" s="9" t="s">
        <v>38</v>
      </c>
      <c r="D92">
        <v>1</v>
      </c>
      <c r="E92">
        <v>3</v>
      </c>
      <c r="F92">
        <v>12</v>
      </c>
      <c r="G92">
        <v>36</v>
      </c>
      <c r="H92">
        <v>0</v>
      </c>
      <c r="I92">
        <v>34</v>
      </c>
      <c r="J92" s="9" t="s">
        <v>97</v>
      </c>
      <c r="K92">
        <v>9.7899999999999991</v>
      </c>
      <c r="L92">
        <v>3.18</v>
      </c>
      <c r="M92">
        <v>0.53</v>
      </c>
      <c r="N92">
        <v>0.25</v>
      </c>
      <c r="O92">
        <v>0.66300000000000003</v>
      </c>
      <c r="P92">
        <v>0.45200000000000001</v>
      </c>
      <c r="Q92">
        <v>6.7000000000000004E-2</v>
      </c>
      <c r="R92" s="9" t="s">
        <v>97</v>
      </c>
      <c r="T92" s="9" t="s">
        <v>97</v>
      </c>
      <c r="U92">
        <v>3.18</v>
      </c>
      <c r="V92">
        <v>2.72</v>
      </c>
      <c r="W92">
        <v>2.89</v>
      </c>
      <c r="X92">
        <v>3.4</v>
      </c>
      <c r="Y92" s="9" t="s">
        <v>97</v>
      </c>
      <c r="Z92">
        <v>0.8</v>
      </c>
    </row>
    <row r="93" spans="1:26" x14ac:dyDescent="0.45">
      <c r="A93">
        <v>255</v>
      </c>
      <c r="B93" s="9" t="s">
        <v>2221</v>
      </c>
      <c r="C93" s="9" t="s">
        <v>196</v>
      </c>
      <c r="D93">
        <v>1</v>
      </c>
      <c r="E93">
        <v>2</v>
      </c>
      <c r="F93">
        <v>0</v>
      </c>
      <c r="G93">
        <v>8</v>
      </c>
      <c r="H93">
        <v>6</v>
      </c>
      <c r="I93">
        <v>39.200000000000003</v>
      </c>
      <c r="J93" s="9" t="s">
        <v>97</v>
      </c>
      <c r="K93">
        <v>7.03</v>
      </c>
      <c r="L93">
        <v>3.18</v>
      </c>
      <c r="M93">
        <v>1.36</v>
      </c>
      <c r="N93">
        <v>0.27600000000000002</v>
      </c>
      <c r="O93">
        <v>0.78900000000000003</v>
      </c>
      <c r="P93">
        <v>0.36899999999999999</v>
      </c>
      <c r="Q93">
        <v>0.115</v>
      </c>
      <c r="R93" s="9" t="s">
        <v>97</v>
      </c>
      <c r="S93">
        <v>93.6</v>
      </c>
      <c r="T93" s="9" t="s">
        <v>97</v>
      </c>
      <c r="U93">
        <v>3.18</v>
      </c>
      <c r="V93">
        <v>5.52</v>
      </c>
      <c r="W93">
        <v>4.7699999999999996</v>
      </c>
      <c r="X93">
        <v>4.7</v>
      </c>
      <c r="Y93" s="9" t="s">
        <v>97</v>
      </c>
      <c r="Z93">
        <v>0</v>
      </c>
    </row>
    <row r="94" spans="1:26" x14ac:dyDescent="0.45">
      <c r="A94">
        <v>30</v>
      </c>
      <c r="B94" s="9" t="s">
        <v>148</v>
      </c>
      <c r="C94" s="9" t="s">
        <v>149</v>
      </c>
      <c r="D94">
        <v>9</v>
      </c>
      <c r="E94">
        <v>4</v>
      </c>
      <c r="F94">
        <v>0</v>
      </c>
      <c r="G94">
        <v>16</v>
      </c>
      <c r="H94">
        <v>16</v>
      </c>
      <c r="I94">
        <v>98.1</v>
      </c>
      <c r="J94" s="9" t="s">
        <v>97</v>
      </c>
      <c r="K94">
        <v>8.33</v>
      </c>
      <c r="L94">
        <v>2.4700000000000002</v>
      </c>
      <c r="M94">
        <v>0.73</v>
      </c>
      <c r="N94">
        <v>0.29899999999999999</v>
      </c>
      <c r="O94">
        <v>0.77200000000000002</v>
      </c>
      <c r="P94">
        <v>0.39700000000000002</v>
      </c>
      <c r="Q94">
        <v>7.4999999999999997E-2</v>
      </c>
      <c r="R94" s="9" t="s">
        <v>97</v>
      </c>
      <c r="S94">
        <v>94.7</v>
      </c>
      <c r="T94" s="9" t="s">
        <v>97</v>
      </c>
      <c r="U94">
        <v>3.2</v>
      </c>
      <c r="V94">
        <v>3.81</v>
      </c>
      <c r="W94">
        <v>3.46</v>
      </c>
      <c r="X94">
        <v>3.97</v>
      </c>
      <c r="Y94" s="9" t="s">
        <v>97</v>
      </c>
      <c r="Z94">
        <v>1.8</v>
      </c>
    </row>
    <row r="95" spans="1:26" x14ac:dyDescent="0.45">
      <c r="A95">
        <v>65</v>
      </c>
      <c r="B95" s="9" t="s">
        <v>1959</v>
      </c>
      <c r="C95" s="9" t="s">
        <v>61</v>
      </c>
      <c r="D95">
        <v>0</v>
      </c>
      <c r="E95">
        <v>3</v>
      </c>
      <c r="F95">
        <v>0</v>
      </c>
      <c r="G95">
        <v>12</v>
      </c>
      <c r="H95">
        <v>12</v>
      </c>
      <c r="I95">
        <v>70.099999999999994</v>
      </c>
      <c r="J95" s="9" t="s">
        <v>97</v>
      </c>
      <c r="K95">
        <v>8.9600000000000009</v>
      </c>
      <c r="L95">
        <v>2.0499999999999998</v>
      </c>
      <c r="M95">
        <v>1.02</v>
      </c>
      <c r="N95">
        <v>0.26600000000000001</v>
      </c>
      <c r="O95">
        <v>0.68899999999999995</v>
      </c>
      <c r="P95">
        <v>0.42</v>
      </c>
      <c r="Q95">
        <v>0.107</v>
      </c>
      <c r="R95" s="9" t="s">
        <v>97</v>
      </c>
      <c r="T95" s="9" t="s">
        <v>97</v>
      </c>
      <c r="U95">
        <v>3.2</v>
      </c>
      <c r="V95">
        <v>3.05</v>
      </c>
      <c r="W95">
        <v>3.46</v>
      </c>
      <c r="X95">
        <v>3.52</v>
      </c>
      <c r="Y95" s="9" t="s">
        <v>97</v>
      </c>
      <c r="Z95">
        <v>1.2</v>
      </c>
    </row>
    <row r="96" spans="1:26" x14ac:dyDescent="0.45">
      <c r="A96">
        <v>96</v>
      </c>
      <c r="B96" s="9" t="s">
        <v>1962</v>
      </c>
      <c r="C96" s="9" t="s">
        <v>30</v>
      </c>
      <c r="D96">
        <v>4</v>
      </c>
      <c r="E96">
        <v>3</v>
      </c>
      <c r="F96">
        <v>0</v>
      </c>
      <c r="G96">
        <v>11</v>
      </c>
      <c r="H96">
        <v>11</v>
      </c>
      <c r="I96">
        <v>56.1</v>
      </c>
      <c r="J96" s="9" t="s">
        <v>97</v>
      </c>
      <c r="K96">
        <v>8.4700000000000006</v>
      </c>
      <c r="L96">
        <v>2.4</v>
      </c>
      <c r="M96">
        <v>0.96</v>
      </c>
      <c r="N96">
        <v>0.253</v>
      </c>
      <c r="O96">
        <v>0.74099999999999999</v>
      </c>
      <c r="P96">
        <v>0.38600000000000001</v>
      </c>
      <c r="Q96">
        <v>9.0999999999999998E-2</v>
      </c>
      <c r="R96" s="9" t="s">
        <v>97</v>
      </c>
      <c r="S96">
        <v>94.3</v>
      </c>
      <c r="T96" s="9" t="s">
        <v>97</v>
      </c>
      <c r="U96">
        <v>3.2</v>
      </c>
      <c r="V96">
        <v>3.5</v>
      </c>
      <c r="W96">
        <v>3.51</v>
      </c>
      <c r="X96">
        <v>3.82</v>
      </c>
      <c r="Y96" s="9" t="s">
        <v>97</v>
      </c>
      <c r="Z96">
        <v>1</v>
      </c>
    </row>
    <row r="97" spans="1:26" x14ac:dyDescent="0.45">
      <c r="A97">
        <v>149</v>
      </c>
      <c r="B97" s="9" t="s">
        <v>2091</v>
      </c>
      <c r="C97" s="9" t="s">
        <v>40</v>
      </c>
      <c r="D97">
        <v>7</v>
      </c>
      <c r="E97">
        <v>3</v>
      </c>
      <c r="F97">
        <v>4</v>
      </c>
      <c r="G97">
        <v>33</v>
      </c>
      <c r="H97">
        <v>0</v>
      </c>
      <c r="I97">
        <v>39.1</v>
      </c>
      <c r="J97" s="9" t="s">
        <v>97</v>
      </c>
      <c r="K97">
        <v>13.5</v>
      </c>
      <c r="L97">
        <v>4.3499999999999996</v>
      </c>
      <c r="M97">
        <v>1.1399999999999999</v>
      </c>
      <c r="N97">
        <v>0.34100000000000003</v>
      </c>
      <c r="O97">
        <v>0.77100000000000002</v>
      </c>
      <c r="P97">
        <v>0.42199999999999999</v>
      </c>
      <c r="Q97">
        <v>0.152</v>
      </c>
      <c r="R97" s="9" t="s">
        <v>97</v>
      </c>
      <c r="S97">
        <v>96.6</v>
      </c>
      <c r="T97" s="9" t="s">
        <v>97</v>
      </c>
      <c r="U97">
        <v>3.2</v>
      </c>
      <c r="V97">
        <v>2.87</v>
      </c>
      <c r="W97">
        <v>3.41</v>
      </c>
      <c r="X97">
        <v>2.97</v>
      </c>
      <c r="Y97" s="9" t="s">
        <v>97</v>
      </c>
      <c r="Z97">
        <v>0.5</v>
      </c>
    </row>
    <row r="98" spans="1:26" x14ac:dyDescent="0.45">
      <c r="A98">
        <v>16</v>
      </c>
      <c r="B98" s="9" t="s">
        <v>144</v>
      </c>
      <c r="C98" s="9" t="s">
        <v>67</v>
      </c>
      <c r="D98">
        <v>5</v>
      </c>
      <c r="E98">
        <v>5</v>
      </c>
      <c r="F98">
        <v>0</v>
      </c>
      <c r="G98">
        <v>17</v>
      </c>
      <c r="H98">
        <v>17</v>
      </c>
      <c r="I98">
        <v>103.2</v>
      </c>
      <c r="J98" s="9" t="s">
        <v>97</v>
      </c>
      <c r="K98">
        <v>9.5500000000000007</v>
      </c>
      <c r="L98">
        <v>1.3</v>
      </c>
      <c r="M98">
        <v>1.3</v>
      </c>
      <c r="N98">
        <v>0.26200000000000001</v>
      </c>
      <c r="O98">
        <v>0.75600000000000001</v>
      </c>
      <c r="P98">
        <v>0.33700000000000002</v>
      </c>
      <c r="Q98">
        <v>0.11700000000000001</v>
      </c>
      <c r="R98" s="9" t="s">
        <v>97</v>
      </c>
      <c r="S98">
        <v>94.1</v>
      </c>
      <c r="T98" s="9" t="s">
        <v>97</v>
      </c>
      <c r="U98">
        <v>3.21</v>
      </c>
      <c r="V98">
        <v>3</v>
      </c>
      <c r="W98">
        <v>3.44</v>
      </c>
      <c r="X98">
        <v>3.34</v>
      </c>
      <c r="Y98" s="9" t="s">
        <v>97</v>
      </c>
      <c r="Z98">
        <v>2.2999999999999998</v>
      </c>
    </row>
    <row r="99" spans="1:26" x14ac:dyDescent="0.45">
      <c r="A99">
        <v>243</v>
      </c>
      <c r="B99" s="9" t="s">
        <v>2280</v>
      </c>
      <c r="C99" s="9" t="s">
        <v>141</v>
      </c>
      <c r="D99">
        <v>1</v>
      </c>
      <c r="E99">
        <v>3</v>
      </c>
      <c r="F99">
        <v>1</v>
      </c>
      <c r="G99">
        <v>39</v>
      </c>
      <c r="H99">
        <v>0</v>
      </c>
      <c r="I99">
        <v>36.1</v>
      </c>
      <c r="J99" s="9" t="s">
        <v>97</v>
      </c>
      <c r="K99">
        <v>8.17</v>
      </c>
      <c r="L99">
        <v>2.72</v>
      </c>
      <c r="M99">
        <v>1.24</v>
      </c>
      <c r="N99">
        <v>0.27500000000000002</v>
      </c>
      <c r="O99">
        <v>0.75700000000000001</v>
      </c>
      <c r="P99">
        <v>0.433</v>
      </c>
      <c r="Q99">
        <v>0.13900000000000001</v>
      </c>
      <c r="R99" s="9" t="s">
        <v>97</v>
      </c>
      <c r="T99" s="9" t="s">
        <v>97</v>
      </c>
      <c r="U99">
        <v>3.22</v>
      </c>
      <c r="V99">
        <v>4.29</v>
      </c>
      <c r="W99">
        <v>4.04</v>
      </c>
      <c r="X99">
        <v>3.68</v>
      </c>
      <c r="Y99" s="9" t="s">
        <v>97</v>
      </c>
      <c r="Z99">
        <v>0.1</v>
      </c>
    </row>
    <row r="100" spans="1:26" x14ac:dyDescent="0.45">
      <c r="A100">
        <v>6</v>
      </c>
      <c r="B100" s="9" t="s">
        <v>134</v>
      </c>
      <c r="C100" s="9" t="s">
        <v>28</v>
      </c>
      <c r="D100">
        <v>8</v>
      </c>
      <c r="E100">
        <v>5</v>
      </c>
      <c r="F100">
        <v>0</v>
      </c>
      <c r="G100">
        <v>17</v>
      </c>
      <c r="H100">
        <v>17</v>
      </c>
      <c r="I100">
        <v>103</v>
      </c>
      <c r="J100" s="9" t="s">
        <v>97</v>
      </c>
      <c r="K100">
        <v>11.88</v>
      </c>
      <c r="L100">
        <v>2.36</v>
      </c>
      <c r="M100">
        <v>0.96</v>
      </c>
      <c r="N100">
        <v>0.25600000000000001</v>
      </c>
      <c r="O100">
        <v>0.72</v>
      </c>
      <c r="P100">
        <v>0.47399999999999998</v>
      </c>
      <c r="Q100">
        <v>0.13600000000000001</v>
      </c>
      <c r="R100" s="9" t="s">
        <v>97</v>
      </c>
      <c r="S100">
        <v>96.4</v>
      </c>
      <c r="T100" s="9" t="s">
        <v>97</v>
      </c>
      <c r="U100">
        <v>3.23</v>
      </c>
      <c r="V100">
        <v>2.4900000000000002</v>
      </c>
      <c r="W100">
        <v>2.69</v>
      </c>
      <c r="X100">
        <v>2.44</v>
      </c>
      <c r="Y100" s="9" t="s">
        <v>97</v>
      </c>
      <c r="Z100">
        <v>2.9</v>
      </c>
    </row>
    <row r="101" spans="1:26" x14ac:dyDescent="0.45">
      <c r="A101">
        <v>18</v>
      </c>
      <c r="B101" s="9" t="s">
        <v>145</v>
      </c>
      <c r="C101" s="9" t="s">
        <v>139</v>
      </c>
      <c r="D101">
        <v>5</v>
      </c>
      <c r="E101">
        <v>3</v>
      </c>
      <c r="F101">
        <v>0</v>
      </c>
      <c r="G101">
        <v>17</v>
      </c>
      <c r="H101">
        <v>17</v>
      </c>
      <c r="I101">
        <v>100.1</v>
      </c>
      <c r="J101" s="9" t="s">
        <v>97</v>
      </c>
      <c r="K101">
        <v>8.16</v>
      </c>
      <c r="L101">
        <v>2.2400000000000002</v>
      </c>
      <c r="M101">
        <v>0.99</v>
      </c>
      <c r="N101">
        <v>0.27500000000000002</v>
      </c>
      <c r="O101">
        <v>0.78500000000000003</v>
      </c>
      <c r="P101">
        <v>0.47799999999999998</v>
      </c>
      <c r="Q101">
        <v>0.104</v>
      </c>
      <c r="R101" s="9" t="s">
        <v>97</v>
      </c>
      <c r="T101" s="9" t="s">
        <v>97</v>
      </c>
      <c r="U101">
        <v>3.23</v>
      </c>
      <c r="V101">
        <v>3.48</v>
      </c>
      <c r="W101">
        <v>3.58</v>
      </c>
      <c r="X101">
        <v>3.67</v>
      </c>
      <c r="Y101" s="9" t="s">
        <v>97</v>
      </c>
      <c r="Z101">
        <v>2.2999999999999998</v>
      </c>
    </row>
    <row r="102" spans="1:26" x14ac:dyDescent="0.45">
      <c r="A102">
        <v>147</v>
      </c>
      <c r="B102" s="9" t="s">
        <v>2027</v>
      </c>
      <c r="C102" s="9" t="s">
        <v>149</v>
      </c>
      <c r="D102">
        <v>4</v>
      </c>
      <c r="E102">
        <v>2</v>
      </c>
      <c r="F102">
        <v>1</v>
      </c>
      <c r="G102">
        <v>22</v>
      </c>
      <c r="H102">
        <v>1</v>
      </c>
      <c r="I102">
        <v>53</v>
      </c>
      <c r="J102" s="9" t="s">
        <v>97</v>
      </c>
      <c r="K102">
        <v>7.3</v>
      </c>
      <c r="L102">
        <v>3.06</v>
      </c>
      <c r="M102">
        <v>0.51</v>
      </c>
      <c r="N102">
        <v>0.28399999999999997</v>
      </c>
      <c r="O102">
        <v>0.74099999999999999</v>
      </c>
      <c r="P102">
        <v>0.41099999999999998</v>
      </c>
      <c r="Q102">
        <v>4.4999999999999998E-2</v>
      </c>
      <c r="R102" s="9" t="s">
        <v>97</v>
      </c>
      <c r="S102">
        <v>95.9</v>
      </c>
      <c r="T102" s="9" t="s">
        <v>97</v>
      </c>
      <c r="U102">
        <v>3.23</v>
      </c>
      <c r="V102">
        <v>3.95</v>
      </c>
      <c r="W102">
        <v>3.52</v>
      </c>
      <c r="X102">
        <v>4.58</v>
      </c>
      <c r="Y102" s="9" t="s">
        <v>97</v>
      </c>
      <c r="Z102">
        <v>0.6</v>
      </c>
    </row>
    <row r="103" spans="1:26" x14ac:dyDescent="0.45">
      <c r="A103">
        <v>22</v>
      </c>
      <c r="B103" s="9" t="s">
        <v>150</v>
      </c>
      <c r="C103" s="9" t="s">
        <v>132</v>
      </c>
      <c r="D103">
        <v>5</v>
      </c>
      <c r="E103">
        <v>5</v>
      </c>
      <c r="F103">
        <v>0</v>
      </c>
      <c r="G103">
        <v>15</v>
      </c>
      <c r="H103">
        <v>15</v>
      </c>
      <c r="I103">
        <v>89</v>
      </c>
      <c r="J103" s="9" t="s">
        <v>97</v>
      </c>
      <c r="K103">
        <v>11.63</v>
      </c>
      <c r="L103">
        <v>1.42</v>
      </c>
      <c r="M103">
        <v>1.31</v>
      </c>
      <c r="N103">
        <v>0.30399999999999999</v>
      </c>
      <c r="O103">
        <v>0.78600000000000003</v>
      </c>
      <c r="P103">
        <v>0.442</v>
      </c>
      <c r="Q103">
        <v>0.183</v>
      </c>
      <c r="R103" s="9" t="s">
        <v>97</v>
      </c>
      <c r="S103">
        <v>93.7</v>
      </c>
      <c r="T103" s="9" t="s">
        <v>97</v>
      </c>
      <c r="U103">
        <v>3.24</v>
      </c>
      <c r="V103">
        <v>2.87</v>
      </c>
      <c r="W103">
        <v>3.05</v>
      </c>
      <c r="X103">
        <v>2.2999999999999998</v>
      </c>
      <c r="Y103" s="9" t="s">
        <v>97</v>
      </c>
      <c r="Z103">
        <v>2.1</v>
      </c>
    </row>
    <row r="104" spans="1:26" x14ac:dyDescent="0.45">
      <c r="A104">
        <v>32</v>
      </c>
      <c r="B104" s="9" t="s">
        <v>128</v>
      </c>
      <c r="C104" s="9" t="s">
        <v>58</v>
      </c>
      <c r="D104">
        <v>7</v>
      </c>
      <c r="E104">
        <v>6</v>
      </c>
      <c r="F104">
        <v>0</v>
      </c>
      <c r="G104">
        <v>17</v>
      </c>
      <c r="H104">
        <v>17</v>
      </c>
      <c r="I104">
        <v>97.1</v>
      </c>
      <c r="J104" s="9" t="s">
        <v>97</v>
      </c>
      <c r="K104">
        <v>8.41</v>
      </c>
      <c r="L104">
        <v>3.42</v>
      </c>
      <c r="M104">
        <v>0.74</v>
      </c>
      <c r="N104">
        <v>0.32</v>
      </c>
      <c r="O104">
        <v>0.78400000000000003</v>
      </c>
      <c r="P104">
        <v>0.434</v>
      </c>
      <c r="Q104">
        <v>8.5000000000000006E-2</v>
      </c>
      <c r="R104" s="9" t="s">
        <v>97</v>
      </c>
      <c r="S104">
        <v>92.8</v>
      </c>
      <c r="T104" s="9" t="s">
        <v>97</v>
      </c>
      <c r="U104">
        <v>3.24</v>
      </c>
      <c r="V104">
        <v>4.12</v>
      </c>
      <c r="W104">
        <v>3.71</v>
      </c>
      <c r="X104">
        <v>4.04</v>
      </c>
      <c r="Y104" s="9" t="s">
        <v>97</v>
      </c>
      <c r="Z104">
        <v>1.8</v>
      </c>
    </row>
    <row r="105" spans="1:26" x14ac:dyDescent="0.45">
      <c r="A105">
        <v>166</v>
      </c>
      <c r="B105" s="9" t="s">
        <v>2125</v>
      </c>
      <c r="C105" s="9" t="s">
        <v>153</v>
      </c>
      <c r="D105">
        <v>4</v>
      </c>
      <c r="E105">
        <v>2</v>
      </c>
      <c r="F105">
        <v>0</v>
      </c>
      <c r="G105">
        <v>40</v>
      </c>
      <c r="H105">
        <v>0</v>
      </c>
      <c r="I105">
        <v>50</v>
      </c>
      <c r="J105" s="9" t="s">
        <v>97</v>
      </c>
      <c r="K105">
        <v>8.2799999999999994</v>
      </c>
      <c r="L105">
        <v>2.34</v>
      </c>
      <c r="M105">
        <v>0.9</v>
      </c>
      <c r="N105">
        <v>0.308</v>
      </c>
      <c r="O105">
        <v>0.76800000000000002</v>
      </c>
      <c r="P105">
        <v>0.48299999999999998</v>
      </c>
      <c r="Q105">
        <v>0.125</v>
      </c>
      <c r="R105" s="9" t="s">
        <v>97</v>
      </c>
      <c r="S105">
        <v>95.5</v>
      </c>
      <c r="T105" s="9" t="s">
        <v>97</v>
      </c>
      <c r="U105">
        <v>3.24</v>
      </c>
      <c r="V105">
        <v>3.63</v>
      </c>
      <c r="W105">
        <v>3.46</v>
      </c>
      <c r="X105">
        <v>3.31</v>
      </c>
      <c r="Y105" s="9" t="s">
        <v>97</v>
      </c>
      <c r="Z105">
        <v>0.5</v>
      </c>
    </row>
    <row r="106" spans="1:26" x14ac:dyDescent="0.45">
      <c r="A106">
        <v>152</v>
      </c>
      <c r="B106" s="9" t="s">
        <v>2042</v>
      </c>
      <c r="C106" s="9" t="s">
        <v>63</v>
      </c>
      <c r="D106">
        <v>5</v>
      </c>
      <c r="E106">
        <v>2</v>
      </c>
      <c r="F106">
        <v>0</v>
      </c>
      <c r="G106">
        <v>12</v>
      </c>
      <c r="H106">
        <v>11</v>
      </c>
      <c r="I106">
        <v>58</v>
      </c>
      <c r="J106" s="9" t="s">
        <v>97</v>
      </c>
      <c r="K106">
        <v>7.91</v>
      </c>
      <c r="L106">
        <v>2.79</v>
      </c>
      <c r="M106">
        <v>1.4</v>
      </c>
      <c r="N106">
        <v>0.25800000000000001</v>
      </c>
      <c r="O106">
        <v>0.85099999999999998</v>
      </c>
      <c r="P106">
        <v>0.36899999999999999</v>
      </c>
      <c r="Q106">
        <v>0.13200000000000001</v>
      </c>
      <c r="R106" s="9" t="s">
        <v>97</v>
      </c>
      <c r="S106">
        <v>92.7</v>
      </c>
      <c r="T106" s="9" t="s">
        <v>97</v>
      </c>
      <c r="U106">
        <v>3.26</v>
      </c>
      <c r="V106">
        <v>4.0599999999999996</v>
      </c>
      <c r="W106">
        <v>4.45</v>
      </c>
      <c r="X106">
        <v>4.12</v>
      </c>
      <c r="Y106" s="9" t="s">
        <v>97</v>
      </c>
      <c r="Z106">
        <v>0.5</v>
      </c>
    </row>
    <row r="107" spans="1:26" x14ac:dyDescent="0.45">
      <c r="A107">
        <v>173</v>
      </c>
      <c r="B107" s="9" t="s">
        <v>2092</v>
      </c>
      <c r="C107" s="9" t="s">
        <v>113</v>
      </c>
      <c r="D107">
        <v>2</v>
      </c>
      <c r="E107">
        <v>0</v>
      </c>
      <c r="F107">
        <v>1</v>
      </c>
      <c r="G107">
        <v>35</v>
      </c>
      <c r="H107">
        <v>0</v>
      </c>
      <c r="I107">
        <v>35.200000000000003</v>
      </c>
      <c r="J107" s="9" t="s">
        <v>97</v>
      </c>
      <c r="K107">
        <v>9.08</v>
      </c>
      <c r="L107">
        <v>1.01</v>
      </c>
      <c r="M107">
        <v>1.01</v>
      </c>
      <c r="N107">
        <v>0.29899999999999999</v>
      </c>
      <c r="O107">
        <v>0.70599999999999996</v>
      </c>
      <c r="P107">
        <v>0.59599999999999997</v>
      </c>
      <c r="Q107">
        <v>0.154</v>
      </c>
      <c r="R107" s="9" t="s">
        <v>97</v>
      </c>
      <c r="S107">
        <v>90.7</v>
      </c>
      <c r="T107" s="9" t="s">
        <v>97</v>
      </c>
      <c r="U107">
        <v>3.28</v>
      </c>
      <c r="V107">
        <v>2.82</v>
      </c>
      <c r="W107">
        <v>3.27</v>
      </c>
      <c r="X107">
        <v>2.86</v>
      </c>
      <c r="Y107" s="9" t="s">
        <v>97</v>
      </c>
      <c r="Z107">
        <v>0.4</v>
      </c>
    </row>
    <row r="108" spans="1:26" x14ac:dyDescent="0.45">
      <c r="A108">
        <v>185</v>
      </c>
      <c r="B108" s="9" t="s">
        <v>337</v>
      </c>
      <c r="C108" s="9" t="s">
        <v>25</v>
      </c>
      <c r="D108">
        <v>7</v>
      </c>
      <c r="E108">
        <v>3</v>
      </c>
      <c r="F108">
        <v>0</v>
      </c>
      <c r="G108">
        <v>17</v>
      </c>
      <c r="H108">
        <v>17</v>
      </c>
      <c r="I108">
        <v>95.2</v>
      </c>
      <c r="J108" s="9" t="s">
        <v>97</v>
      </c>
      <c r="K108">
        <v>6.59</v>
      </c>
      <c r="L108">
        <v>4.05</v>
      </c>
      <c r="M108">
        <v>1.1299999999999999</v>
      </c>
      <c r="N108">
        <v>0.25</v>
      </c>
      <c r="O108">
        <v>0.80200000000000005</v>
      </c>
      <c r="P108">
        <v>0.5</v>
      </c>
      <c r="Q108">
        <v>0.125</v>
      </c>
      <c r="R108" s="9" t="s">
        <v>97</v>
      </c>
      <c r="S108">
        <v>90.6</v>
      </c>
      <c r="T108" s="9" t="s">
        <v>97</v>
      </c>
      <c r="U108">
        <v>3.29</v>
      </c>
      <c r="V108">
        <v>4.3499999999999996</v>
      </c>
      <c r="W108">
        <v>4.8600000000000003</v>
      </c>
      <c r="X108">
        <v>4.68</v>
      </c>
      <c r="Y108" s="9" t="s">
        <v>97</v>
      </c>
      <c r="Z108">
        <v>0.4</v>
      </c>
    </row>
    <row r="109" spans="1:26" x14ac:dyDescent="0.45">
      <c r="A109">
        <v>232</v>
      </c>
      <c r="B109" s="9" t="s">
        <v>2173</v>
      </c>
      <c r="C109" s="9" t="s">
        <v>44</v>
      </c>
      <c r="D109">
        <v>2</v>
      </c>
      <c r="E109">
        <v>3</v>
      </c>
      <c r="F109">
        <v>0</v>
      </c>
      <c r="G109">
        <v>35</v>
      </c>
      <c r="H109">
        <v>0</v>
      </c>
      <c r="I109">
        <v>32.200000000000003</v>
      </c>
      <c r="J109" s="9" t="s">
        <v>97</v>
      </c>
      <c r="K109">
        <v>8.27</v>
      </c>
      <c r="L109">
        <v>4.96</v>
      </c>
      <c r="M109">
        <v>0.83</v>
      </c>
      <c r="N109">
        <v>0.25800000000000001</v>
      </c>
      <c r="O109">
        <v>0.76</v>
      </c>
      <c r="P109">
        <v>0.35599999999999998</v>
      </c>
      <c r="Q109">
        <v>6.8000000000000005E-2</v>
      </c>
      <c r="R109" s="9" t="s">
        <v>97</v>
      </c>
      <c r="S109">
        <v>95</v>
      </c>
      <c r="T109" s="9" t="s">
        <v>97</v>
      </c>
      <c r="U109">
        <v>3.31</v>
      </c>
      <c r="V109">
        <v>4.12</v>
      </c>
      <c r="W109">
        <v>4.26</v>
      </c>
      <c r="X109">
        <v>5.01</v>
      </c>
      <c r="Y109" s="9" t="s">
        <v>97</v>
      </c>
      <c r="Z109">
        <v>0.2</v>
      </c>
    </row>
    <row r="110" spans="1:26" x14ac:dyDescent="0.45">
      <c r="A110">
        <v>17</v>
      </c>
      <c r="B110" s="9" t="s">
        <v>147</v>
      </c>
      <c r="C110" s="9" t="s">
        <v>132</v>
      </c>
      <c r="D110">
        <v>2</v>
      </c>
      <c r="E110">
        <v>8</v>
      </c>
      <c r="F110">
        <v>0</v>
      </c>
      <c r="G110">
        <v>16</v>
      </c>
      <c r="H110">
        <v>16</v>
      </c>
      <c r="I110">
        <v>89.1</v>
      </c>
      <c r="J110" s="9" t="s">
        <v>97</v>
      </c>
      <c r="K110">
        <v>8.16</v>
      </c>
      <c r="L110">
        <v>2.62</v>
      </c>
      <c r="M110">
        <v>0.4</v>
      </c>
      <c r="N110">
        <v>0.29599999999999999</v>
      </c>
      <c r="O110">
        <v>0.68</v>
      </c>
      <c r="P110">
        <v>0.51100000000000001</v>
      </c>
      <c r="Q110">
        <v>5.0999999999999997E-2</v>
      </c>
      <c r="R110" s="9" t="s">
        <v>97</v>
      </c>
      <c r="S110">
        <v>94.4</v>
      </c>
      <c r="T110" s="9" t="s">
        <v>97</v>
      </c>
      <c r="U110">
        <v>3.32</v>
      </c>
      <c r="V110">
        <v>3.43</v>
      </c>
      <c r="W110">
        <v>2.9</v>
      </c>
      <c r="X110">
        <v>3.59</v>
      </c>
      <c r="Y110" s="9" t="s">
        <v>97</v>
      </c>
      <c r="Z110">
        <v>2.2999999999999998</v>
      </c>
    </row>
    <row r="111" spans="1:26" x14ac:dyDescent="0.45">
      <c r="A111">
        <v>50</v>
      </c>
      <c r="B111" s="9" t="s">
        <v>1965</v>
      </c>
      <c r="C111" s="9" t="s">
        <v>153</v>
      </c>
      <c r="D111">
        <v>5</v>
      </c>
      <c r="E111">
        <v>4</v>
      </c>
      <c r="F111">
        <v>0</v>
      </c>
      <c r="G111">
        <v>14</v>
      </c>
      <c r="H111">
        <v>14</v>
      </c>
      <c r="I111">
        <v>78.2</v>
      </c>
      <c r="J111" s="9" t="s">
        <v>97</v>
      </c>
      <c r="K111">
        <v>7.21</v>
      </c>
      <c r="L111">
        <v>2.06</v>
      </c>
      <c r="M111">
        <v>0.92</v>
      </c>
      <c r="N111">
        <v>0.26800000000000002</v>
      </c>
      <c r="O111">
        <v>0.72</v>
      </c>
      <c r="P111">
        <v>0.42399999999999999</v>
      </c>
      <c r="Q111">
        <v>8.7999999999999995E-2</v>
      </c>
      <c r="R111" s="9" t="s">
        <v>97</v>
      </c>
      <c r="S111">
        <v>92.7</v>
      </c>
      <c r="T111" s="9" t="s">
        <v>97</v>
      </c>
      <c r="U111">
        <v>3.32</v>
      </c>
      <c r="V111">
        <v>3.95</v>
      </c>
      <c r="W111">
        <v>3.6</v>
      </c>
      <c r="X111">
        <v>3.95</v>
      </c>
      <c r="Y111" s="9" t="s">
        <v>97</v>
      </c>
      <c r="Z111">
        <v>1.4</v>
      </c>
    </row>
    <row r="112" spans="1:26" x14ac:dyDescent="0.45">
      <c r="A112">
        <v>3</v>
      </c>
      <c r="B112" s="9" t="s">
        <v>136</v>
      </c>
      <c r="C112" s="9" t="s">
        <v>56</v>
      </c>
      <c r="D112">
        <v>5</v>
      </c>
      <c r="E112">
        <v>6</v>
      </c>
      <c r="F112">
        <v>0</v>
      </c>
      <c r="G112">
        <v>18</v>
      </c>
      <c r="H112">
        <v>18</v>
      </c>
      <c r="I112">
        <v>102.2</v>
      </c>
      <c r="J112" s="9" t="s">
        <v>97</v>
      </c>
      <c r="K112">
        <v>11.05</v>
      </c>
      <c r="L112">
        <v>2.98</v>
      </c>
      <c r="M112">
        <v>0.61</v>
      </c>
      <c r="N112">
        <v>0.311</v>
      </c>
      <c r="O112">
        <v>0.74</v>
      </c>
      <c r="P112">
        <v>0.39800000000000002</v>
      </c>
      <c r="Q112">
        <v>7.1999999999999995E-2</v>
      </c>
      <c r="R112" s="9" t="s">
        <v>97</v>
      </c>
      <c r="S112">
        <v>96.1</v>
      </c>
      <c r="T112" s="9" t="s">
        <v>97</v>
      </c>
      <c r="U112">
        <v>3.33</v>
      </c>
      <c r="V112">
        <v>3.4</v>
      </c>
      <c r="W112">
        <v>2.64</v>
      </c>
      <c r="X112">
        <v>3.12</v>
      </c>
      <c r="Y112" s="9" t="s">
        <v>97</v>
      </c>
      <c r="Z112">
        <v>3.1</v>
      </c>
    </row>
    <row r="113" spans="1:26" x14ac:dyDescent="0.45">
      <c r="A113">
        <v>89</v>
      </c>
      <c r="B113" s="9" t="s">
        <v>2025</v>
      </c>
      <c r="C113" s="9" t="s">
        <v>44</v>
      </c>
      <c r="D113">
        <v>2</v>
      </c>
      <c r="E113">
        <v>3</v>
      </c>
      <c r="F113">
        <v>1</v>
      </c>
      <c r="G113">
        <v>33</v>
      </c>
      <c r="H113">
        <v>0</v>
      </c>
      <c r="I113">
        <v>35</v>
      </c>
      <c r="J113" s="9" t="s">
        <v>97</v>
      </c>
      <c r="K113">
        <v>13.89</v>
      </c>
      <c r="L113">
        <v>3.09</v>
      </c>
      <c r="M113">
        <v>0.77</v>
      </c>
      <c r="N113">
        <v>0.29599999999999999</v>
      </c>
      <c r="O113">
        <v>0.71799999999999997</v>
      </c>
      <c r="P113">
        <v>0.54800000000000004</v>
      </c>
      <c r="Q113">
        <v>0.14299999999999999</v>
      </c>
      <c r="R113" s="9" t="s">
        <v>97</v>
      </c>
      <c r="T113" s="9" t="s">
        <v>97</v>
      </c>
      <c r="U113">
        <v>3.34</v>
      </c>
      <c r="V113">
        <v>2.8</v>
      </c>
      <c r="W113">
        <v>2.4700000000000002</v>
      </c>
      <c r="X113">
        <v>2.2200000000000002</v>
      </c>
      <c r="Y113" s="9" t="s">
        <v>97</v>
      </c>
      <c r="Z113">
        <v>1</v>
      </c>
    </row>
    <row r="114" spans="1:26" x14ac:dyDescent="0.45">
      <c r="A114">
        <v>159</v>
      </c>
      <c r="B114" s="9" t="s">
        <v>2016</v>
      </c>
      <c r="C114" s="9" t="s">
        <v>132</v>
      </c>
      <c r="D114">
        <v>1</v>
      </c>
      <c r="E114">
        <v>1</v>
      </c>
      <c r="F114">
        <v>0</v>
      </c>
      <c r="G114">
        <v>36</v>
      </c>
      <c r="H114">
        <v>0</v>
      </c>
      <c r="I114">
        <v>35</v>
      </c>
      <c r="J114" s="9" t="s">
        <v>97</v>
      </c>
      <c r="K114">
        <v>7.97</v>
      </c>
      <c r="L114">
        <v>1.8</v>
      </c>
      <c r="M114">
        <v>0.51</v>
      </c>
      <c r="N114">
        <v>0.314</v>
      </c>
      <c r="O114">
        <v>0.73299999999999998</v>
      </c>
      <c r="P114">
        <v>0.505</v>
      </c>
      <c r="Q114">
        <v>7.0999999999999994E-2</v>
      </c>
      <c r="R114" s="9" t="s">
        <v>97</v>
      </c>
      <c r="S114">
        <v>95.9</v>
      </c>
      <c r="T114" s="9" t="s">
        <v>97</v>
      </c>
      <c r="U114">
        <v>3.34</v>
      </c>
      <c r="V114">
        <v>3.6</v>
      </c>
      <c r="W114">
        <v>2.73</v>
      </c>
      <c r="X114">
        <v>3.14</v>
      </c>
      <c r="Y114" s="9" t="s">
        <v>97</v>
      </c>
      <c r="Z114">
        <v>0.5</v>
      </c>
    </row>
    <row r="115" spans="1:26" x14ac:dyDescent="0.45">
      <c r="A115">
        <v>13</v>
      </c>
      <c r="B115" s="9" t="s">
        <v>110</v>
      </c>
      <c r="C115" s="9" t="s">
        <v>32</v>
      </c>
      <c r="D115">
        <v>7</v>
      </c>
      <c r="E115">
        <v>5</v>
      </c>
      <c r="F115">
        <v>0</v>
      </c>
      <c r="G115">
        <v>17</v>
      </c>
      <c r="H115">
        <v>17</v>
      </c>
      <c r="I115">
        <v>99.1</v>
      </c>
      <c r="J115" s="9" t="s">
        <v>97</v>
      </c>
      <c r="K115">
        <v>8.6999999999999993</v>
      </c>
      <c r="L115">
        <v>0.82</v>
      </c>
      <c r="M115">
        <v>1</v>
      </c>
      <c r="N115">
        <v>0.27400000000000002</v>
      </c>
      <c r="O115">
        <v>0.73</v>
      </c>
      <c r="P115">
        <v>0.38</v>
      </c>
      <c r="Q115">
        <v>9.1999999999999998E-2</v>
      </c>
      <c r="R115" s="9" t="s">
        <v>97</v>
      </c>
      <c r="S115">
        <v>95.9</v>
      </c>
      <c r="T115" s="9" t="s">
        <v>97</v>
      </c>
      <c r="U115">
        <v>3.35</v>
      </c>
      <c r="V115">
        <v>3.35</v>
      </c>
      <c r="W115">
        <v>3.03</v>
      </c>
      <c r="X115">
        <v>3.33</v>
      </c>
      <c r="Y115" s="9" t="s">
        <v>97</v>
      </c>
      <c r="Z115">
        <v>2.5</v>
      </c>
    </row>
    <row r="116" spans="1:26" x14ac:dyDescent="0.45">
      <c r="A116">
        <v>134</v>
      </c>
      <c r="B116" s="9" t="s">
        <v>332</v>
      </c>
      <c r="C116" s="9" t="s">
        <v>101</v>
      </c>
      <c r="D116">
        <v>4</v>
      </c>
      <c r="E116">
        <v>4</v>
      </c>
      <c r="F116">
        <v>0</v>
      </c>
      <c r="G116">
        <v>17</v>
      </c>
      <c r="H116">
        <v>17</v>
      </c>
      <c r="I116">
        <v>85.2</v>
      </c>
      <c r="J116" s="9" t="s">
        <v>97</v>
      </c>
      <c r="K116">
        <v>7.98</v>
      </c>
      <c r="L116">
        <v>3.47</v>
      </c>
      <c r="M116">
        <v>0.95</v>
      </c>
      <c r="N116">
        <v>0.28599999999999998</v>
      </c>
      <c r="O116">
        <v>0.77600000000000002</v>
      </c>
      <c r="P116">
        <v>0.51600000000000001</v>
      </c>
      <c r="Q116">
        <v>0.12</v>
      </c>
      <c r="R116" s="9" t="s">
        <v>97</v>
      </c>
      <c r="S116">
        <v>96</v>
      </c>
      <c r="T116" s="9" t="s">
        <v>97</v>
      </c>
      <c r="U116">
        <v>3.36</v>
      </c>
      <c r="V116">
        <v>4.47</v>
      </c>
      <c r="W116">
        <v>4.1500000000000004</v>
      </c>
      <c r="X116">
        <v>4.05</v>
      </c>
      <c r="Y116" s="9" t="s">
        <v>97</v>
      </c>
      <c r="Z116">
        <v>0.6</v>
      </c>
    </row>
    <row r="117" spans="1:26" x14ac:dyDescent="0.45">
      <c r="A117">
        <v>113</v>
      </c>
      <c r="B117" s="9" t="s">
        <v>2002</v>
      </c>
      <c r="C117" s="9" t="s">
        <v>34</v>
      </c>
      <c r="D117">
        <v>2</v>
      </c>
      <c r="E117">
        <v>0</v>
      </c>
      <c r="F117">
        <v>0</v>
      </c>
      <c r="G117">
        <v>35</v>
      </c>
      <c r="H117">
        <v>0</v>
      </c>
      <c r="I117">
        <v>42.2</v>
      </c>
      <c r="J117" s="9" t="s">
        <v>97</v>
      </c>
      <c r="K117">
        <v>9.91</v>
      </c>
      <c r="L117">
        <v>2.74</v>
      </c>
      <c r="M117">
        <v>0.84</v>
      </c>
      <c r="N117">
        <v>0.23100000000000001</v>
      </c>
      <c r="O117">
        <v>0.71399999999999997</v>
      </c>
      <c r="P117">
        <v>0.36499999999999999</v>
      </c>
      <c r="Q117">
        <v>7.6999999999999999E-2</v>
      </c>
      <c r="R117" s="9" t="s">
        <v>97</v>
      </c>
      <c r="S117">
        <v>93.9</v>
      </c>
      <c r="T117" s="9" t="s">
        <v>97</v>
      </c>
      <c r="U117">
        <v>3.38</v>
      </c>
      <c r="V117">
        <v>2.4300000000000002</v>
      </c>
      <c r="W117">
        <v>3.16</v>
      </c>
      <c r="X117">
        <v>3.7</v>
      </c>
      <c r="Y117" s="9" t="s">
        <v>97</v>
      </c>
      <c r="Z117">
        <v>0.8</v>
      </c>
    </row>
    <row r="118" spans="1:26" x14ac:dyDescent="0.45">
      <c r="A118">
        <v>181</v>
      </c>
      <c r="B118" s="9" t="s">
        <v>336</v>
      </c>
      <c r="C118" s="9" t="s">
        <v>58</v>
      </c>
      <c r="D118">
        <v>7</v>
      </c>
      <c r="E118">
        <v>6</v>
      </c>
      <c r="F118">
        <v>0</v>
      </c>
      <c r="G118">
        <v>17</v>
      </c>
      <c r="H118">
        <v>17</v>
      </c>
      <c r="I118">
        <v>104</v>
      </c>
      <c r="J118" s="9" t="s">
        <v>97</v>
      </c>
      <c r="K118">
        <v>6.58</v>
      </c>
      <c r="L118">
        <v>2.25</v>
      </c>
      <c r="M118">
        <v>1.56</v>
      </c>
      <c r="N118">
        <v>0.248</v>
      </c>
      <c r="O118">
        <v>0.86</v>
      </c>
      <c r="P118">
        <v>0.434</v>
      </c>
      <c r="Q118">
        <v>0.153</v>
      </c>
      <c r="R118" s="9" t="s">
        <v>97</v>
      </c>
      <c r="S118">
        <v>94.2</v>
      </c>
      <c r="T118" s="9" t="s">
        <v>97</v>
      </c>
      <c r="U118">
        <v>3.38</v>
      </c>
      <c r="V118">
        <v>4.5</v>
      </c>
      <c r="W118">
        <v>4.96</v>
      </c>
      <c r="X118">
        <v>4.34</v>
      </c>
      <c r="Y118" s="9" t="s">
        <v>97</v>
      </c>
      <c r="Z118">
        <v>0.4</v>
      </c>
    </row>
    <row r="119" spans="1:26" x14ac:dyDescent="0.45">
      <c r="A119">
        <v>188</v>
      </c>
      <c r="B119" s="9" t="s">
        <v>2012</v>
      </c>
      <c r="C119" s="9" t="s">
        <v>44</v>
      </c>
      <c r="D119">
        <v>4</v>
      </c>
      <c r="E119">
        <v>4</v>
      </c>
      <c r="F119">
        <v>0</v>
      </c>
      <c r="G119">
        <v>14</v>
      </c>
      <c r="H119">
        <v>14</v>
      </c>
      <c r="I119">
        <v>82</v>
      </c>
      <c r="J119" s="9" t="s">
        <v>97</v>
      </c>
      <c r="K119">
        <v>6.37</v>
      </c>
      <c r="L119">
        <v>3.84</v>
      </c>
      <c r="M119">
        <v>1.32</v>
      </c>
      <c r="N119">
        <v>0.22600000000000001</v>
      </c>
      <c r="O119">
        <v>0.83099999999999996</v>
      </c>
      <c r="P119">
        <v>0.442</v>
      </c>
      <c r="Q119">
        <v>0.13800000000000001</v>
      </c>
      <c r="R119" s="9" t="s">
        <v>97</v>
      </c>
      <c r="S119">
        <v>94.3</v>
      </c>
      <c r="T119" s="9" t="s">
        <v>97</v>
      </c>
      <c r="U119">
        <v>3.4</v>
      </c>
      <c r="V119">
        <v>4.91</v>
      </c>
      <c r="W119">
        <v>5.07</v>
      </c>
      <c r="X119">
        <v>4.7</v>
      </c>
      <c r="Y119" s="9" t="s">
        <v>97</v>
      </c>
      <c r="Z119">
        <v>0.4</v>
      </c>
    </row>
    <row r="120" spans="1:26" x14ac:dyDescent="0.45">
      <c r="A120">
        <v>78</v>
      </c>
      <c r="B120" s="9" t="s">
        <v>1969</v>
      </c>
      <c r="C120" s="9" t="s">
        <v>67</v>
      </c>
      <c r="D120">
        <v>3</v>
      </c>
      <c r="E120">
        <v>1</v>
      </c>
      <c r="F120">
        <v>0</v>
      </c>
      <c r="G120">
        <v>13</v>
      </c>
      <c r="H120">
        <v>13</v>
      </c>
      <c r="I120">
        <v>66</v>
      </c>
      <c r="J120" s="9" t="s">
        <v>97</v>
      </c>
      <c r="K120">
        <v>7.64</v>
      </c>
      <c r="L120">
        <v>2.59</v>
      </c>
      <c r="M120">
        <v>0.82</v>
      </c>
      <c r="N120">
        <v>0.26500000000000001</v>
      </c>
      <c r="O120">
        <v>0.747</v>
      </c>
      <c r="P120">
        <v>0.38900000000000001</v>
      </c>
      <c r="Q120">
        <v>7.0999999999999994E-2</v>
      </c>
      <c r="R120" s="9" t="s">
        <v>97</v>
      </c>
      <c r="S120">
        <v>93</v>
      </c>
      <c r="T120" s="9" t="s">
        <v>97</v>
      </c>
      <c r="U120">
        <v>3.41</v>
      </c>
      <c r="V120">
        <v>4.1399999999999997</v>
      </c>
      <c r="W120">
        <v>3.64</v>
      </c>
      <c r="X120">
        <v>4.32</v>
      </c>
      <c r="Y120" s="9" t="s">
        <v>97</v>
      </c>
      <c r="Z120">
        <v>1.1000000000000001</v>
      </c>
    </row>
    <row r="121" spans="1:26" x14ac:dyDescent="0.45">
      <c r="A121">
        <v>141</v>
      </c>
      <c r="B121" s="9" t="s">
        <v>333</v>
      </c>
      <c r="C121" s="9" t="s">
        <v>74</v>
      </c>
      <c r="D121">
        <v>7</v>
      </c>
      <c r="E121">
        <v>6</v>
      </c>
      <c r="F121">
        <v>0</v>
      </c>
      <c r="G121">
        <v>16</v>
      </c>
      <c r="H121">
        <v>16</v>
      </c>
      <c r="I121">
        <v>89.2</v>
      </c>
      <c r="J121" s="9" t="s">
        <v>97</v>
      </c>
      <c r="K121">
        <v>7.23</v>
      </c>
      <c r="L121">
        <v>3.21</v>
      </c>
      <c r="M121">
        <v>1.61</v>
      </c>
      <c r="N121">
        <v>0.23799999999999999</v>
      </c>
      <c r="O121">
        <v>0.85499999999999998</v>
      </c>
      <c r="P121">
        <v>0.33500000000000002</v>
      </c>
      <c r="Q121">
        <v>0.121</v>
      </c>
      <c r="R121" s="9" t="s">
        <v>97</v>
      </c>
      <c r="S121">
        <v>93.1</v>
      </c>
      <c r="T121" s="9" t="s">
        <v>97</v>
      </c>
      <c r="U121">
        <v>3.41</v>
      </c>
      <c r="V121">
        <v>3.48</v>
      </c>
      <c r="W121">
        <v>4.9800000000000004</v>
      </c>
      <c r="X121">
        <v>4.78</v>
      </c>
      <c r="Y121" s="9" t="s">
        <v>97</v>
      </c>
      <c r="Z121">
        <v>0.6</v>
      </c>
    </row>
    <row r="122" spans="1:26" x14ac:dyDescent="0.45">
      <c r="A122">
        <v>261</v>
      </c>
      <c r="B122" s="9" t="s">
        <v>2335</v>
      </c>
      <c r="C122" s="9" t="s">
        <v>32</v>
      </c>
      <c r="D122">
        <v>2</v>
      </c>
      <c r="E122">
        <v>2</v>
      </c>
      <c r="F122">
        <v>0</v>
      </c>
      <c r="G122">
        <v>35</v>
      </c>
      <c r="H122">
        <v>0</v>
      </c>
      <c r="I122">
        <v>34.1</v>
      </c>
      <c r="J122" s="9" t="s">
        <v>97</v>
      </c>
      <c r="K122">
        <v>7.6</v>
      </c>
      <c r="L122">
        <v>2.1</v>
      </c>
      <c r="M122">
        <v>1.31</v>
      </c>
      <c r="N122">
        <v>0.2</v>
      </c>
      <c r="O122">
        <v>0.65400000000000003</v>
      </c>
      <c r="P122">
        <v>0.36599999999999999</v>
      </c>
      <c r="Q122">
        <v>0.125</v>
      </c>
      <c r="R122" s="9" t="s">
        <v>97</v>
      </c>
      <c r="S122">
        <v>93.8</v>
      </c>
      <c r="T122" s="9" t="s">
        <v>97</v>
      </c>
      <c r="U122">
        <v>3.41</v>
      </c>
      <c r="V122">
        <v>3</v>
      </c>
      <c r="W122">
        <v>4.24</v>
      </c>
      <c r="X122">
        <v>4.0199999999999996</v>
      </c>
      <c r="Y122" s="9" t="s">
        <v>97</v>
      </c>
      <c r="Z122">
        <v>-0.1</v>
      </c>
    </row>
    <row r="123" spans="1:26" x14ac:dyDescent="0.45">
      <c r="A123">
        <v>68</v>
      </c>
      <c r="B123" s="9" t="s">
        <v>319</v>
      </c>
      <c r="C123" s="9" t="s">
        <v>40</v>
      </c>
      <c r="D123">
        <v>5</v>
      </c>
      <c r="E123">
        <v>2</v>
      </c>
      <c r="F123">
        <v>0</v>
      </c>
      <c r="G123">
        <v>16</v>
      </c>
      <c r="H123">
        <v>16</v>
      </c>
      <c r="I123">
        <v>97.1</v>
      </c>
      <c r="J123" s="9" t="s">
        <v>97</v>
      </c>
      <c r="K123">
        <v>6.84</v>
      </c>
      <c r="L123">
        <v>2.96</v>
      </c>
      <c r="M123">
        <v>0.83</v>
      </c>
      <c r="N123">
        <v>0.25600000000000001</v>
      </c>
      <c r="O123">
        <v>0.71199999999999997</v>
      </c>
      <c r="P123">
        <v>0.5</v>
      </c>
      <c r="Q123">
        <v>9.5000000000000001E-2</v>
      </c>
      <c r="R123" s="9" t="s">
        <v>97</v>
      </c>
      <c r="S123">
        <v>96.3</v>
      </c>
      <c r="T123" s="9" t="s">
        <v>97</v>
      </c>
      <c r="U123">
        <v>3.42</v>
      </c>
      <c r="V123">
        <v>3.55</v>
      </c>
      <c r="W123">
        <v>3.98</v>
      </c>
      <c r="X123">
        <v>4.1900000000000004</v>
      </c>
      <c r="Y123" s="9" t="s">
        <v>97</v>
      </c>
      <c r="Z123">
        <v>1.2</v>
      </c>
    </row>
    <row r="124" spans="1:26" x14ac:dyDescent="0.45">
      <c r="A124">
        <v>138</v>
      </c>
      <c r="B124" s="9" t="s">
        <v>2021</v>
      </c>
      <c r="C124" s="9" t="s">
        <v>113</v>
      </c>
      <c r="D124">
        <v>3</v>
      </c>
      <c r="E124">
        <v>4</v>
      </c>
      <c r="F124">
        <v>0</v>
      </c>
      <c r="G124">
        <v>10</v>
      </c>
      <c r="H124">
        <v>10</v>
      </c>
      <c r="I124">
        <v>55.1</v>
      </c>
      <c r="J124" s="9" t="s">
        <v>97</v>
      </c>
      <c r="K124">
        <v>11.71</v>
      </c>
      <c r="L124">
        <v>3.25</v>
      </c>
      <c r="M124">
        <v>1.63</v>
      </c>
      <c r="N124">
        <v>0.25600000000000001</v>
      </c>
      <c r="O124">
        <v>0.81599999999999995</v>
      </c>
      <c r="P124">
        <v>0.379</v>
      </c>
      <c r="Q124">
        <v>0.17499999999999999</v>
      </c>
      <c r="R124" s="9" t="s">
        <v>97</v>
      </c>
      <c r="S124">
        <v>96.3</v>
      </c>
      <c r="T124" s="9" t="s">
        <v>97</v>
      </c>
      <c r="U124">
        <v>3.42</v>
      </c>
      <c r="V124">
        <v>4.3499999999999996</v>
      </c>
      <c r="W124">
        <v>4.04</v>
      </c>
      <c r="X124">
        <v>3.18</v>
      </c>
      <c r="Y124" s="9" t="s">
        <v>97</v>
      </c>
      <c r="Z124">
        <v>0.6</v>
      </c>
    </row>
    <row r="125" spans="1:26" x14ac:dyDescent="0.45">
      <c r="A125">
        <v>33</v>
      </c>
      <c r="B125" s="9" t="s">
        <v>96</v>
      </c>
      <c r="C125" s="9" t="s">
        <v>38</v>
      </c>
      <c r="D125">
        <v>9</v>
      </c>
      <c r="E125">
        <v>4</v>
      </c>
      <c r="F125">
        <v>0</v>
      </c>
      <c r="G125">
        <v>17</v>
      </c>
      <c r="H125">
        <v>17</v>
      </c>
      <c r="I125">
        <v>107.2</v>
      </c>
      <c r="J125" s="9" t="s">
        <v>97</v>
      </c>
      <c r="K125">
        <v>8.2799999999999994</v>
      </c>
      <c r="L125">
        <v>2.09</v>
      </c>
      <c r="M125">
        <v>1.17</v>
      </c>
      <c r="N125">
        <v>0.253</v>
      </c>
      <c r="O125">
        <v>0.73899999999999999</v>
      </c>
      <c r="P125">
        <v>0.45200000000000001</v>
      </c>
      <c r="Q125">
        <v>0.14000000000000001</v>
      </c>
      <c r="R125" s="9" t="s">
        <v>97</v>
      </c>
      <c r="S125">
        <v>92.3</v>
      </c>
      <c r="T125" s="9" t="s">
        <v>97</v>
      </c>
      <c r="U125">
        <v>3.43</v>
      </c>
      <c r="V125">
        <v>3.4</v>
      </c>
      <c r="W125">
        <v>3.73</v>
      </c>
      <c r="X125">
        <v>3.38</v>
      </c>
      <c r="Y125" s="9" t="s">
        <v>97</v>
      </c>
      <c r="Z125">
        <v>1.8</v>
      </c>
    </row>
    <row r="126" spans="1:26" x14ac:dyDescent="0.45">
      <c r="A126">
        <v>92</v>
      </c>
      <c r="B126" s="9" t="s">
        <v>1964</v>
      </c>
      <c r="C126" s="9" t="s">
        <v>44</v>
      </c>
      <c r="D126">
        <v>4</v>
      </c>
      <c r="E126">
        <v>3</v>
      </c>
      <c r="F126">
        <v>0</v>
      </c>
      <c r="G126">
        <v>13</v>
      </c>
      <c r="H126">
        <v>13</v>
      </c>
      <c r="I126">
        <v>73</v>
      </c>
      <c r="J126" s="9" t="s">
        <v>97</v>
      </c>
      <c r="K126">
        <v>9.1199999999999992</v>
      </c>
      <c r="L126">
        <v>3.21</v>
      </c>
      <c r="M126">
        <v>1.1100000000000001</v>
      </c>
      <c r="N126">
        <v>0.26700000000000002</v>
      </c>
      <c r="O126">
        <v>0.79800000000000004</v>
      </c>
      <c r="P126">
        <v>0.49199999999999999</v>
      </c>
      <c r="Q126">
        <v>0.14299999999999999</v>
      </c>
      <c r="R126" s="9" t="s">
        <v>97</v>
      </c>
      <c r="S126">
        <v>95.8</v>
      </c>
      <c r="T126" s="9" t="s">
        <v>97</v>
      </c>
      <c r="U126">
        <v>3.45</v>
      </c>
      <c r="V126">
        <v>3.81</v>
      </c>
      <c r="W126">
        <v>3.97</v>
      </c>
      <c r="X126">
        <v>3.61</v>
      </c>
      <c r="Y126" s="9" t="s">
        <v>97</v>
      </c>
      <c r="Z126">
        <v>1</v>
      </c>
    </row>
    <row r="127" spans="1:26" x14ac:dyDescent="0.45">
      <c r="A127">
        <v>19</v>
      </c>
      <c r="B127" s="9" t="s">
        <v>152</v>
      </c>
      <c r="C127" s="9" t="s">
        <v>153</v>
      </c>
      <c r="D127">
        <v>6</v>
      </c>
      <c r="E127">
        <v>7</v>
      </c>
      <c r="F127">
        <v>0</v>
      </c>
      <c r="G127">
        <v>17</v>
      </c>
      <c r="H127">
        <v>17</v>
      </c>
      <c r="I127">
        <v>90.2</v>
      </c>
      <c r="J127" s="9" t="s">
        <v>97</v>
      </c>
      <c r="K127">
        <v>10.62</v>
      </c>
      <c r="L127">
        <v>2.88</v>
      </c>
      <c r="M127">
        <v>0.69</v>
      </c>
      <c r="N127">
        <v>0.36099999999999999</v>
      </c>
      <c r="O127">
        <v>0.71799999999999997</v>
      </c>
      <c r="P127">
        <v>0.34699999999999998</v>
      </c>
      <c r="Q127">
        <v>7.3999999999999996E-2</v>
      </c>
      <c r="R127" s="9" t="s">
        <v>97</v>
      </c>
      <c r="S127">
        <v>96.6</v>
      </c>
      <c r="T127" s="9" t="s">
        <v>97</v>
      </c>
      <c r="U127">
        <v>3.47</v>
      </c>
      <c r="V127">
        <v>3.79</v>
      </c>
      <c r="W127">
        <v>2.99</v>
      </c>
      <c r="X127">
        <v>3.48</v>
      </c>
      <c r="Y127" s="9" t="s">
        <v>97</v>
      </c>
      <c r="Z127">
        <v>2.2000000000000002</v>
      </c>
    </row>
    <row r="128" spans="1:26" x14ac:dyDescent="0.45">
      <c r="A128">
        <v>25</v>
      </c>
      <c r="B128" s="9" t="s">
        <v>142</v>
      </c>
      <c r="C128" s="9" t="s">
        <v>36</v>
      </c>
      <c r="D128">
        <v>7</v>
      </c>
      <c r="E128">
        <v>2</v>
      </c>
      <c r="F128">
        <v>0</v>
      </c>
      <c r="G128">
        <v>17</v>
      </c>
      <c r="H128">
        <v>17</v>
      </c>
      <c r="I128">
        <v>93.1</v>
      </c>
      <c r="J128" s="9" t="s">
        <v>97</v>
      </c>
      <c r="K128">
        <v>10.51</v>
      </c>
      <c r="L128">
        <v>2.12</v>
      </c>
      <c r="M128">
        <v>1.1599999999999999</v>
      </c>
      <c r="N128">
        <v>0.28899999999999998</v>
      </c>
      <c r="O128">
        <v>0.76200000000000001</v>
      </c>
      <c r="P128">
        <v>0.376</v>
      </c>
      <c r="Q128">
        <v>0.113</v>
      </c>
      <c r="R128" s="9" t="s">
        <v>97</v>
      </c>
      <c r="S128">
        <v>94.8</v>
      </c>
      <c r="T128" s="9" t="s">
        <v>97</v>
      </c>
      <c r="U128">
        <v>3.47</v>
      </c>
      <c r="V128">
        <v>3.26</v>
      </c>
      <c r="W128">
        <v>3.33</v>
      </c>
      <c r="X128">
        <v>3.3</v>
      </c>
      <c r="Y128" s="9" t="s">
        <v>97</v>
      </c>
      <c r="Z128">
        <v>2</v>
      </c>
    </row>
    <row r="129" spans="1:26" x14ac:dyDescent="0.45">
      <c r="A129">
        <v>265</v>
      </c>
      <c r="B129" s="9" t="s">
        <v>2177</v>
      </c>
      <c r="C129" s="9" t="s">
        <v>132</v>
      </c>
      <c r="D129">
        <v>3</v>
      </c>
      <c r="E129">
        <v>1</v>
      </c>
      <c r="F129">
        <v>0</v>
      </c>
      <c r="G129">
        <v>22</v>
      </c>
      <c r="H129">
        <v>0</v>
      </c>
      <c r="I129">
        <v>36.1</v>
      </c>
      <c r="J129" s="9" t="s">
        <v>97</v>
      </c>
      <c r="K129">
        <v>7.93</v>
      </c>
      <c r="L129">
        <v>3.22</v>
      </c>
      <c r="M129">
        <v>1.24</v>
      </c>
      <c r="N129">
        <v>0.25</v>
      </c>
      <c r="O129">
        <v>0.77800000000000002</v>
      </c>
      <c r="P129">
        <v>0.39800000000000002</v>
      </c>
      <c r="Q129">
        <v>0.14299999999999999</v>
      </c>
      <c r="R129" s="9" t="s">
        <v>97</v>
      </c>
      <c r="S129">
        <v>94.1</v>
      </c>
      <c r="T129" s="9" t="s">
        <v>97</v>
      </c>
      <c r="U129">
        <v>3.47</v>
      </c>
      <c r="V129">
        <v>3.89</v>
      </c>
      <c r="W129">
        <v>4.26</v>
      </c>
      <c r="X129">
        <v>3.86</v>
      </c>
      <c r="Y129" s="9" t="s">
        <v>97</v>
      </c>
      <c r="Z129">
        <v>-0.1</v>
      </c>
    </row>
    <row r="130" spans="1:26" x14ac:dyDescent="0.45">
      <c r="A130">
        <v>90</v>
      </c>
      <c r="B130" s="9" t="s">
        <v>1992</v>
      </c>
      <c r="C130" s="9" t="s">
        <v>215</v>
      </c>
      <c r="D130">
        <v>4</v>
      </c>
      <c r="E130">
        <v>5</v>
      </c>
      <c r="F130">
        <v>0</v>
      </c>
      <c r="G130">
        <v>14</v>
      </c>
      <c r="H130">
        <v>12</v>
      </c>
      <c r="I130">
        <v>72.099999999999994</v>
      </c>
      <c r="J130" s="9" t="s">
        <v>97</v>
      </c>
      <c r="K130">
        <v>7.47</v>
      </c>
      <c r="L130">
        <v>3.48</v>
      </c>
      <c r="M130">
        <v>0.75</v>
      </c>
      <c r="N130">
        <v>0.25800000000000001</v>
      </c>
      <c r="O130">
        <v>0.70699999999999996</v>
      </c>
      <c r="P130">
        <v>0.60099999999999998</v>
      </c>
      <c r="Q130">
        <v>0.12</v>
      </c>
      <c r="R130" s="9" t="s">
        <v>97</v>
      </c>
      <c r="S130">
        <v>99.2</v>
      </c>
      <c r="T130" s="9" t="s">
        <v>97</v>
      </c>
      <c r="U130">
        <v>3.48</v>
      </c>
      <c r="V130">
        <v>3.89</v>
      </c>
      <c r="W130">
        <v>3.91</v>
      </c>
      <c r="X130">
        <v>3.82</v>
      </c>
      <c r="Y130" s="9" t="s">
        <v>97</v>
      </c>
      <c r="Z130">
        <v>1</v>
      </c>
    </row>
    <row r="131" spans="1:26" x14ac:dyDescent="0.45">
      <c r="A131">
        <v>226</v>
      </c>
      <c r="B131" s="9" t="s">
        <v>2142</v>
      </c>
      <c r="C131" s="9" t="s">
        <v>36</v>
      </c>
      <c r="D131">
        <v>2</v>
      </c>
      <c r="E131">
        <v>2</v>
      </c>
      <c r="F131">
        <v>2</v>
      </c>
      <c r="G131">
        <v>39</v>
      </c>
      <c r="H131">
        <v>0</v>
      </c>
      <c r="I131">
        <v>33.200000000000003</v>
      </c>
      <c r="J131" s="9" t="s">
        <v>97</v>
      </c>
      <c r="K131">
        <v>12.56</v>
      </c>
      <c r="L131">
        <v>4.8099999999999996</v>
      </c>
      <c r="M131">
        <v>1.07</v>
      </c>
      <c r="N131">
        <v>0.29199999999999998</v>
      </c>
      <c r="O131">
        <v>0.80700000000000005</v>
      </c>
      <c r="P131">
        <v>0.51300000000000001</v>
      </c>
      <c r="Q131">
        <v>0.182</v>
      </c>
      <c r="R131" s="9" t="s">
        <v>97</v>
      </c>
      <c r="S131">
        <v>91.9</v>
      </c>
      <c r="T131" s="9" t="s">
        <v>97</v>
      </c>
      <c r="U131">
        <v>3.48</v>
      </c>
      <c r="V131">
        <v>3.14</v>
      </c>
      <c r="W131">
        <v>3.6</v>
      </c>
      <c r="X131">
        <v>3</v>
      </c>
      <c r="Y131" s="9" t="s">
        <v>97</v>
      </c>
      <c r="Z131">
        <v>0.2</v>
      </c>
    </row>
    <row r="132" spans="1:26" x14ac:dyDescent="0.45">
      <c r="A132">
        <v>260</v>
      </c>
      <c r="B132" s="9" t="s">
        <v>2132</v>
      </c>
      <c r="C132" s="9" t="s">
        <v>196</v>
      </c>
      <c r="D132">
        <v>0</v>
      </c>
      <c r="E132">
        <v>1</v>
      </c>
      <c r="F132">
        <v>0</v>
      </c>
      <c r="G132">
        <v>13</v>
      </c>
      <c r="H132">
        <v>0</v>
      </c>
      <c r="I132">
        <v>33.200000000000003</v>
      </c>
      <c r="J132" s="9" t="s">
        <v>97</v>
      </c>
      <c r="K132">
        <v>6.42</v>
      </c>
      <c r="L132">
        <v>1.87</v>
      </c>
      <c r="M132">
        <v>1.34</v>
      </c>
      <c r="N132">
        <v>0.27500000000000002</v>
      </c>
      <c r="O132">
        <v>0.73499999999999999</v>
      </c>
      <c r="P132">
        <v>0.41099999999999998</v>
      </c>
      <c r="Q132">
        <v>0.125</v>
      </c>
      <c r="R132" s="9" t="s">
        <v>97</v>
      </c>
      <c r="S132">
        <v>93.1</v>
      </c>
      <c r="T132" s="9" t="s">
        <v>97</v>
      </c>
      <c r="U132">
        <v>3.48</v>
      </c>
      <c r="V132">
        <v>4.1399999999999997</v>
      </c>
      <c r="W132">
        <v>4.38</v>
      </c>
      <c r="X132">
        <v>4.16</v>
      </c>
      <c r="Y132" s="9" t="s">
        <v>97</v>
      </c>
      <c r="Z132">
        <v>0</v>
      </c>
    </row>
    <row r="133" spans="1:26" x14ac:dyDescent="0.45">
      <c r="A133">
        <v>197</v>
      </c>
      <c r="B133" s="9" t="s">
        <v>2174</v>
      </c>
      <c r="C133" s="9" t="s">
        <v>30</v>
      </c>
      <c r="D133">
        <v>3</v>
      </c>
      <c r="E133">
        <v>2</v>
      </c>
      <c r="F133">
        <v>0</v>
      </c>
      <c r="G133">
        <v>39</v>
      </c>
      <c r="H133">
        <v>0</v>
      </c>
      <c r="I133">
        <v>36</v>
      </c>
      <c r="J133" s="9" t="s">
        <v>97</v>
      </c>
      <c r="K133">
        <v>8.25</v>
      </c>
      <c r="L133">
        <v>5.5</v>
      </c>
      <c r="M133">
        <v>0.25</v>
      </c>
      <c r="N133">
        <v>0.245</v>
      </c>
      <c r="O133">
        <v>0.69499999999999995</v>
      </c>
      <c r="P133">
        <v>0.42099999999999999</v>
      </c>
      <c r="Q133">
        <v>2.5999999999999999E-2</v>
      </c>
      <c r="R133" s="9" t="s">
        <v>97</v>
      </c>
      <c r="S133">
        <v>92.3</v>
      </c>
      <c r="T133" s="9" t="s">
        <v>97</v>
      </c>
      <c r="U133">
        <v>3.5</v>
      </c>
      <c r="V133">
        <v>3.4</v>
      </c>
      <c r="W133">
        <v>3.52</v>
      </c>
      <c r="X133">
        <v>4.72</v>
      </c>
      <c r="Y133" s="9" t="s">
        <v>97</v>
      </c>
      <c r="Z133">
        <v>0.3</v>
      </c>
    </row>
    <row r="134" spans="1:26" x14ac:dyDescent="0.45">
      <c r="A134">
        <v>26</v>
      </c>
      <c r="B134" s="9" t="s">
        <v>143</v>
      </c>
      <c r="C134" s="9" t="s">
        <v>25</v>
      </c>
      <c r="D134">
        <v>4</v>
      </c>
      <c r="E134">
        <v>7</v>
      </c>
      <c r="F134">
        <v>0</v>
      </c>
      <c r="G134">
        <v>18</v>
      </c>
      <c r="H134">
        <v>18</v>
      </c>
      <c r="I134">
        <v>105</v>
      </c>
      <c r="J134" s="9" t="s">
        <v>97</v>
      </c>
      <c r="K134">
        <v>8.4</v>
      </c>
      <c r="L134">
        <v>1.63</v>
      </c>
      <c r="M134">
        <v>1.2</v>
      </c>
      <c r="N134">
        <v>0.28599999999999998</v>
      </c>
      <c r="O134">
        <v>0.77200000000000002</v>
      </c>
      <c r="P134">
        <v>0.307</v>
      </c>
      <c r="Q134">
        <v>9.7000000000000003E-2</v>
      </c>
      <c r="R134" s="9" t="s">
        <v>97</v>
      </c>
      <c r="S134">
        <v>91.8</v>
      </c>
      <c r="T134" s="9" t="s">
        <v>97</v>
      </c>
      <c r="U134">
        <v>3.51</v>
      </c>
      <c r="V134">
        <v>3.21</v>
      </c>
      <c r="W134">
        <v>3.63</v>
      </c>
      <c r="X134">
        <v>3.88</v>
      </c>
      <c r="Y134" s="9" t="s">
        <v>97</v>
      </c>
      <c r="Z134">
        <v>2</v>
      </c>
    </row>
    <row r="135" spans="1:26" x14ac:dyDescent="0.45">
      <c r="A135">
        <v>242</v>
      </c>
      <c r="B135" s="9" t="s">
        <v>2167</v>
      </c>
      <c r="C135" s="9" t="s">
        <v>40</v>
      </c>
      <c r="D135">
        <v>3</v>
      </c>
      <c r="E135">
        <v>0</v>
      </c>
      <c r="F135">
        <v>0</v>
      </c>
      <c r="G135">
        <v>6</v>
      </c>
      <c r="H135">
        <v>6</v>
      </c>
      <c r="I135">
        <v>33.1</v>
      </c>
      <c r="J135" s="9" t="s">
        <v>97</v>
      </c>
      <c r="K135">
        <v>5.94</v>
      </c>
      <c r="L135">
        <v>3.78</v>
      </c>
      <c r="M135">
        <v>0.81</v>
      </c>
      <c r="N135">
        <v>0.30099999999999999</v>
      </c>
      <c r="O135">
        <v>0.79500000000000004</v>
      </c>
      <c r="P135">
        <v>0.53800000000000003</v>
      </c>
      <c r="Q135">
        <v>0.111</v>
      </c>
      <c r="R135" s="9" t="s">
        <v>97</v>
      </c>
      <c r="S135">
        <v>93.5</v>
      </c>
      <c r="T135" s="9" t="s">
        <v>97</v>
      </c>
      <c r="U135">
        <v>3.51</v>
      </c>
      <c r="V135">
        <v>6.12</v>
      </c>
      <c r="W135">
        <v>4.63</v>
      </c>
      <c r="X135">
        <v>4.63</v>
      </c>
      <c r="Y135" s="9" t="s">
        <v>97</v>
      </c>
      <c r="Z135">
        <v>0.1</v>
      </c>
    </row>
    <row r="136" spans="1:26" x14ac:dyDescent="0.45">
      <c r="A136">
        <v>44</v>
      </c>
      <c r="B136" s="9" t="s">
        <v>311</v>
      </c>
      <c r="C136" s="9" t="s">
        <v>76</v>
      </c>
      <c r="D136">
        <v>3</v>
      </c>
      <c r="E136">
        <v>7</v>
      </c>
      <c r="F136">
        <v>0</v>
      </c>
      <c r="G136">
        <v>17</v>
      </c>
      <c r="H136">
        <v>17</v>
      </c>
      <c r="I136">
        <v>94</v>
      </c>
      <c r="J136" s="9" t="s">
        <v>97</v>
      </c>
      <c r="K136">
        <v>9.2899999999999991</v>
      </c>
      <c r="L136">
        <v>2.87</v>
      </c>
      <c r="M136">
        <v>1.24</v>
      </c>
      <c r="N136">
        <v>0.26400000000000001</v>
      </c>
      <c r="O136">
        <v>0.71699999999999997</v>
      </c>
      <c r="P136">
        <v>0.35</v>
      </c>
      <c r="Q136">
        <v>0.108</v>
      </c>
      <c r="R136" s="9" t="s">
        <v>97</v>
      </c>
      <c r="S136">
        <v>92.9</v>
      </c>
      <c r="T136" s="9" t="s">
        <v>97</v>
      </c>
      <c r="U136">
        <v>3.54</v>
      </c>
      <c r="V136">
        <v>3.92</v>
      </c>
      <c r="W136">
        <v>4.01</v>
      </c>
      <c r="X136">
        <v>4.05</v>
      </c>
      <c r="Y136" s="9" t="s">
        <v>97</v>
      </c>
      <c r="Z136">
        <v>1.6</v>
      </c>
    </row>
    <row r="137" spans="1:26" x14ac:dyDescent="0.45">
      <c r="A137">
        <v>240</v>
      </c>
      <c r="B137" s="9" t="s">
        <v>2235</v>
      </c>
      <c r="C137" s="9" t="s">
        <v>101</v>
      </c>
      <c r="D137">
        <v>3</v>
      </c>
      <c r="E137">
        <v>2</v>
      </c>
      <c r="F137">
        <v>0</v>
      </c>
      <c r="G137">
        <v>27</v>
      </c>
      <c r="H137">
        <v>0</v>
      </c>
      <c r="I137">
        <v>40.200000000000003</v>
      </c>
      <c r="J137" s="9" t="s">
        <v>97</v>
      </c>
      <c r="K137">
        <v>8.85</v>
      </c>
      <c r="L137">
        <v>1.33</v>
      </c>
      <c r="M137">
        <v>1.33</v>
      </c>
      <c r="N137">
        <v>0.27</v>
      </c>
      <c r="O137">
        <v>0.73</v>
      </c>
      <c r="P137">
        <v>0.64</v>
      </c>
      <c r="Q137">
        <v>0.25</v>
      </c>
      <c r="R137" s="9" t="s">
        <v>97</v>
      </c>
      <c r="T137" s="9" t="s">
        <v>97</v>
      </c>
      <c r="U137">
        <v>3.54</v>
      </c>
      <c r="V137">
        <v>2.98</v>
      </c>
      <c r="W137">
        <v>3.7</v>
      </c>
      <c r="X137">
        <v>2.63</v>
      </c>
      <c r="Y137" s="9" t="s">
        <v>97</v>
      </c>
      <c r="Z137">
        <v>0.1</v>
      </c>
    </row>
    <row r="138" spans="1:26" x14ac:dyDescent="0.45">
      <c r="A138">
        <v>106</v>
      </c>
      <c r="B138" s="9" t="s">
        <v>1989</v>
      </c>
      <c r="C138" s="9" t="s">
        <v>104</v>
      </c>
      <c r="D138">
        <v>3</v>
      </c>
      <c r="E138">
        <v>5</v>
      </c>
      <c r="F138">
        <v>0</v>
      </c>
      <c r="G138">
        <v>13</v>
      </c>
      <c r="H138">
        <v>13</v>
      </c>
      <c r="I138">
        <v>71</v>
      </c>
      <c r="J138" s="9" t="s">
        <v>97</v>
      </c>
      <c r="K138">
        <v>8.49</v>
      </c>
      <c r="L138">
        <v>2.54</v>
      </c>
      <c r="M138">
        <v>1.01</v>
      </c>
      <c r="N138">
        <v>0.27200000000000002</v>
      </c>
      <c r="O138">
        <v>0.746</v>
      </c>
      <c r="P138">
        <v>0.51500000000000001</v>
      </c>
      <c r="Q138">
        <v>0.127</v>
      </c>
      <c r="R138" s="9" t="s">
        <v>97</v>
      </c>
      <c r="S138">
        <v>96.3</v>
      </c>
      <c r="T138" s="9" t="s">
        <v>97</v>
      </c>
      <c r="U138">
        <v>3.55</v>
      </c>
      <c r="V138">
        <v>3.98</v>
      </c>
      <c r="W138">
        <v>3.92</v>
      </c>
      <c r="X138">
        <v>3.73</v>
      </c>
      <c r="Y138" s="9" t="s">
        <v>97</v>
      </c>
      <c r="Z138">
        <v>0.8</v>
      </c>
    </row>
    <row r="139" spans="1:26" x14ac:dyDescent="0.45">
      <c r="A139">
        <v>37</v>
      </c>
      <c r="B139" s="9" t="s">
        <v>306</v>
      </c>
      <c r="C139" s="9" t="s">
        <v>30</v>
      </c>
      <c r="D139">
        <v>5</v>
      </c>
      <c r="E139">
        <v>7</v>
      </c>
      <c r="F139">
        <v>0</v>
      </c>
      <c r="G139">
        <v>17</v>
      </c>
      <c r="H139">
        <v>17</v>
      </c>
      <c r="I139">
        <v>93.2</v>
      </c>
      <c r="J139" s="9" t="s">
        <v>97</v>
      </c>
      <c r="K139">
        <v>8.36</v>
      </c>
      <c r="L139">
        <v>2.69</v>
      </c>
      <c r="M139">
        <v>0.86</v>
      </c>
      <c r="N139">
        <v>0.28100000000000003</v>
      </c>
      <c r="O139">
        <v>0.73499999999999999</v>
      </c>
      <c r="P139">
        <v>0.39300000000000002</v>
      </c>
      <c r="Q139">
        <v>7.9000000000000001E-2</v>
      </c>
      <c r="R139" s="9" t="s">
        <v>97</v>
      </c>
      <c r="S139">
        <v>91</v>
      </c>
      <c r="T139" s="9" t="s">
        <v>97</v>
      </c>
      <c r="U139">
        <v>3.56</v>
      </c>
      <c r="V139">
        <v>3.73</v>
      </c>
      <c r="W139">
        <v>3.61</v>
      </c>
      <c r="X139">
        <v>4.1100000000000003</v>
      </c>
      <c r="Y139" s="9" t="s">
        <v>97</v>
      </c>
      <c r="Z139">
        <v>1.7</v>
      </c>
    </row>
    <row r="140" spans="1:26" x14ac:dyDescent="0.45">
      <c r="A140">
        <v>229</v>
      </c>
      <c r="B140" s="9" t="s">
        <v>2162</v>
      </c>
      <c r="C140" s="9" t="s">
        <v>56</v>
      </c>
      <c r="D140">
        <v>1</v>
      </c>
      <c r="E140">
        <v>0</v>
      </c>
      <c r="F140">
        <v>0</v>
      </c>
      <c r="G140">
        <v>36</v>
      </c>
      <c r="H140">
        <v>0</v>
      </c>
      <c r="I140">
        <v>30.1</v>
      </c>
      <c r="J140" s="9" t="s">
        <v>97</v>
      </c>
      <c r="K140">
        <v>8.01</v>
      </c>
      <c r="L140">
        <v>2.97</v>
      </c>
      <c r="M140">
        <v>0.89</v>
      </c>
      <c r="N140">
        <v>0.31900000000000001</v>
      </c>
      <c r="O140">
        <v>0.77300000000000002</v>
      </c>
      <c r="P140">
        <v>0.58099999999999996</v>
      </c>
      <c r="Q140">
        <v>0.125</v>
      </c>
      <c r="R140" s="9" t="s">
        <v>97</v>
      </c>
      <c r="S140">
        <v>95.5</v>
      </c>
      <c r="T140" s="9" t="s">
        <v>97</v>
      </c>
      <c r="U140">
        <v>3.56</v>
      </c>
      <c r="V140">
        <v>4.71</v>
      </c>
      <c r="W140">
        <v>3.75</v>
      </c>
      <c r="X140">
        <v>3.61</v>
      </c>
      <c r="Y140" s="9" t="s">
        <v>97</v>
      </c>
      <c r="Z140">
        <v>0.2</v>
      </c>
    </row>
    <row r="141" spans="1:26" x14ac:dyDescent="0.45">
      <c r="A141">
        <v>70</v>
      </c>
      <c r="B141" s="9" t="s">
        <v>1960</v>
      </c>
      <c r="C141" s="9" t="s">
        <v>61</v>
      </c>
      <c r="D141">
        <v>1</v>
      </c>
      <c r="E141">
        <v>3</v>
      </c>
      <c r="F141">
        <v>0</v>
      </c>
      <c r="G141">
        <v>15</v>
      </c>
      <c r="H141">
        <v>8</v>
      </c>
      <c r="I141">
        <v>55.1</v>
      </c>
      <c r="J141" s="9" t="s">
        <v>97</v>
      </c>
      <c r="K141">
        <v>10.41</v>
      </c>
      <c r="L141">
        <v>3.09</v>
      </c>
      <c r="M141">
        <v>0.81</v>
      </c>
      <c r="N141">
        <v>0.27100000000000002</v>
      </c>
      <c r="O141">
        <v>0.72199999999999998</v>
      </c>
      <c r="P141">
        <v>0.38700000000000001</v>
      </c>
      <c r="Q141">
        <v>8.1000000000000003E-2</v>
      </c>
      <c r="R141" s="9" t="s">
        <v>97</v>
      </c>
      <c r="S141">
        <v>96.7</v>
      </c>
      <c r="T141" s="9" t="s">
        <v>97</v>
      </c>
      <c r="U141">
        <v>3.58</v>
      </c>
      <c r="V141">
        <v>4.12</v>
      </c>
      <c r="W141">
        <v>3.1</v>
      </c>
      <c r="X141">
        <v>3.54</v>
      </c>
      <c r="Y141" s="9" t="s">
        <v>97</v>
      </c>
      <c r="Z141">
        <v>1.2</v>
      </c>
    </row>
    <row r="142" spans="1:26" x14ac:dyDescent="0.45">
      <c r="A142">
        <v>62</v>
      </c>
      <c r="B142" s="9" t="s">
        <v>323</v>
      </c>
      <c r="C142" s="9" t="s">
        <v>141</v>
      </c>
      <c r="D142">
        <v>4</v>
      </c>
      <c r="E142">
        <v>3</v>
      </c>
      <c r="F142">
        <v>0</v>
      </c>
      <c r="G142">
        <v>17</v>
      </c>
      <c r="H142">
        <v>17</v>
      </c>
      <c r="I142">
        <v>87.2</v>
      </c>
      <c r="J142" s="9" t="s">
        <v>97</v>
      </c>
      <c r="K142">
        <v>8.6199999999999992</v>
      </c>
      <c r="L142">
        <v>3.18</v>
      </c>
      <c r="M142">
        <v>1.03</v>
      </c>
      <c r="N142">
        <v>0.28999999999999998</v>
      </c>
      <c r="O142">
        <v>0.67</v>
      </c>
      <c r="P142">
        <v>0.40300000000000002</v>
      </c>
      <c r="Q142">
        <v>0.10199999999999999</v>
      </c>
      <c r="R142" s="9" t="s">
        <v>97</v>
      </c>
      <c r="S142">
        <v>92.5</v>
      </c>
      <c r="T142" s="9" t="s">
        <v>97</v>
      </c>
      <c r="U142">
        <v>3.59</v>
      </c>
      <c r="V142">
        <v>4.4400000000000004</v>
      </c>
      <c r="W142">
        <v>3.89</v>
      </c>
      <c r="X142">
        <v>4.0199999999999996</v>
      </c>
      <c r="Y142" s="9" t="s">
        <v>97</v>
      </c>
      <c r="Z142">
        <v>1.3</v>
      </c>
    </row>
    <row r="143" spans="1:26" x14ac:dyDescent="0.45">
      <c r="A143">
        <v>234</v>
      </c>
      <c r="B143" s="9" t="s">
        <v>2284</v>
      </c>
      <c r="C143" s="9" t="s">
        <v>76</v>
      </c>
      <c r="D143">
        <v>2</v>
      </c>
      <c r="E143">
        <v>1</v>
      </c>
      <c r="F143">
        <v>0</v>
      </c>
      <c r="G143">
        <v>35</v>
      </c>
      <c r="H143">
        <v>0</v>
      </c>
      <c r="I143">
        <v>35</v>
      </c>
      <c r="J143" s="9" t="s">
        <v>97</v>
      </c>
      <c r="K143">
        <v>9.77</v>
      </c>
      <c r="L143">
        <v>2.31</v>
      </c>
      <c r="M143">
        <v>1.54</v>
      </c>
      <c r="N143">
        <v>0.34100000000000003</v>
      </c>
      <c r="O143">
        <v>0.745</v>
      </c>
      <c r="P143">
        <v>0.39600000000000002</v>
      </c>
      <c r="Q143">
        <v>0.16200000000000001</v>
      </c>
      <c r="R143" s="9" t="s">
        <v>97</v>
      </c>
      <c r="S143">
        <v>94.1</v>
      </c>
      <c r="T143" s="9" t="s">
        <v>97</v>
      </c>
      <c r="U143">
        <v>3.6</v>
      </c>
      <c r="V143">
        <v>3.07</v>
      </c>
      <c r="W143">
        <v>3.99</v>
      </c>
      <c r="X143">
        <v>3.28</v>
      </c>
      <c r="Y143" s="9" t="s">
        <v>97</v>
      </c>
      <c r="Z143">
        <v>0.1</v>
      </c>
    </row>
    <row r="144" spans="1:26" x14ac:dyDescent="0.45">
      <c r="A144">
        <v>269</v>
      </c>
      <c r="B144" s="9" t="s">
        <v>2202</v>
      </c>
      <c r="C144" s="9" t="s">
        <v>61</v>
      </c>
      <c r="D144">
        <v>2</v>
      </c>
      <c r="E144">
        <v>4</v>
      </c>
      <c r="F144">
        <v>0</v>
      </c>
      <c r="G144">
        <v>21</v>
      </c>
      <c r="H144">
        <v>4</v>
      </c>
      <c r="I144">
        <v>45</v>
      </c>
      <c r="J144" s="9" t="s">
        <v>97</v>
      </c>
      <c r="K144">
        <v>8.8000000000000007</v>
      </c>
      <c r="L144">
        <v>3.2</v>
      </c>
      <c r="M144">
        <v>1.6</v>
      </c>
      <c r="N144">
        <v>0.23699999999999999</v>
      </c>
      <c r="O144">
        <v>0.81299999999999994</v>
      </c>
      <c r="P144">
        <v>0.44</v>
      </c>
      <c r="Q144">
        <v>0.16700000000000001</v>
      </c>
      <c r="R144" s="9" t="s">
        <v>97</v>
      </c>
      <c r="S144">
        <v>94.8</v>
      </c>
      <c r="T144" s="9" t="s">
        <v>97</v>
      </c>
      <c r="U144">
        <v>3.6</v>
      </c>
      <c r="V144">
        <v>4.8099999999999996</v>
      </c>
      <c r="W144">
        <v>4.6500000000000004</v>
      </c>
      <c r="X144">
        <v>3.87</v>
      </c>
      <c r="Y144" s="9" t="s">
        <v>97</v>
      </c>
      <c r="Z144">
        <v>-0.1</v>
      </c>
    </row>
    <row r="145" spans="1:26" x14ac:dyDescent="0.45">
      <c r="A145">
        <v>45</v>
      </c>
      <c r="B145" s="9" t="s">
        <v>314</v>
      </c>
      <c r="C145" s="9" t="s">
        <v>30</v>
      </c>
      <c r="D145">
        <v>6</v>
      </c>
      <c r="E145">
        <v>5</v>
      </c>
      <c r="F145">
        <v>0</v>
      </c>
      <c r="G145">
        <v>18</v>
      </c>
      <c r="H145">
        <v>17</v>
      </c>
      <c r="I145">
        <v>99.2</v>
      </c>
      <c r="J145" s="9" t="s">
        <v>97</v>
      </c>
      <c r="K145">
        <v>10.38</v>
      </c>
      <c r="L145">
        <v>3.52</v>
      </c>
      <c r="M145">
        <v>1.26</v>
      </c>
      <c r="N145">
        <v>0.29199999999999998</v>
      </c>
      <c r="O145">
        <v>0.76800000000000002</v>
      </c>
      <c r="P145">
        <v>0.38800000000000001</v>
      </c>
      <c r="Q145">
        <v>0.13600000000000001</v>
      </c>
      <c r="R145" s="9" t="s">
        <v>97</v>
      </c>
      <c r="S145">
        <v>93.6</v>
      </c>
      <c r="T145" s="9" t="s">
        <v>97</v>
      </c>
      <c r="U145">
        <v>3.61</v>
      </c>
      <c r="V145">
        <v>3.84</v>
      </c>
      <c r="W145">
        <v>3.91</v>
      </c>
      <c r="X145">
        <v>3.57</v>
      </c>
      <c r="Y145" s="9" t="s">
        <v>97</v>
      </c>
      <c r="Z145">
        <v>1.5</v>
      </c>
    </row>
    <row r="146" spans="1:26" x14ac:dyDescent="0.45">
      <c r="A146">
        <v>205</v>
      </c>
      <c r="B146" s="9" t="s">
        <v>339</v>
      </c>
      <c r="C146" s="9" t="s">
        <v>63</v>
      </c>
      <c r="D146">
        <v>7</v>
      </c>
      <c r="E146">
        <v>2</v>
      </c>
      <c r="F146">
        <v>0</v>
      </c>
      <c r="G146">
        <v>16</v>
      </c>
      <c r="H146">
        <v>14</v>
      </c>
      <c r="I146">
        <v>87.1</v>
      </c>
      <c r="J146" s="9" t="s">
        <v>97</v>
      </c>
      <c r="K146">
        <v>6.39</v>
      </c>
      <c r="L146">
        <v>2.89</v>
      </c>
      <c r="M146">
        <v>1.34</v>
      </c>
      <c r="N146">
        <v>0.253</v>
      </c>
      <c r="O146">
        <v>0.8</v>
      </c>
      <c r="P146">
        <v>0.41</v>
      </c>
      <c r="Q146">
        <v>0.125</v>
      </c>
      <c r="R146" s="9" t="s">
        <v>97</v>
      </c>
      <c r="S146">
        <v>92.9</v>
      </c>
      <c r="T146" s="9" t="s">
        <v>97</v>
      </c>
      <c r="U146">
        <v>3.61</v>
      </c>
      <c r="V146">
        <v>5.31</v>
      </c>
      <c r="W146">
        <v>4.8099999999999996</v>
      </c>
      <c r="X146">
        <v>4.59</v>
      </c>
      <c r="Y146" s="9" t="s">
        <v>97</v>
      </c>
      <c r="Z146">
        <v>0.3</v>
      </c>
    </row>
    <row r="147" spans="1:26" x14ac:dyDescent="0.45">
      <c r="A147">
        <v>300</v>
      </c>
      <c r="B147" s="9" t="s">
        <v>2507</v>
      </c>
      <c r="C147" s="9" t="s">
        <v>52</v>
      </c>
      <c r="D147">
        <v>0</v>
      </c>
      <c r="E147">
        <v>2</v>
      </c>
      <c r="F147">
        <v>0</v>
      </c>
      <c r="G147">
        <v>34</v>
      </c>
      <c r="H147">
        <v>0</v>
      </c>
      <c r="I147">
        <v>47.1</v>
      </c>
      <c r="J147" s="9" t="s">
        <v>97</v>
      </c>
      <c r="K147">
        <v>5.51</v>
      </c>
      <c r="L147">
        <v>5.13</v>
      </c>
      <c r="M147">
        <v>1.1399999999999999</v>
      </c>
      <c r="N147">
        <v>0.254</v>
      </c>
      <c r="O147">
        <v>0.77700000000000002</v>
      </c>
      <c r="P147">
        <v>0.44600000000000001</v>
      </c>
      <c r="Q147">
        <v>0.111</v>
      </c>
      <c r="R147" s="9" t="s">
        <v>97</v>
      </c>
      <c r="S147">
        <v>95.7</v>
      </c>
      <c r="T147" s="9" t="s">
        <v>97</v>
      </c>
      <c r="U147">
        <v>3.61</v>
      </c>
      <c r="V147">
        <v>5.14</v>
      </c>
      <c r="W147">
        <v>5.61</v>
      </c>
      <c r="X147">
        <v>5.61</v>
      </c>
      <c r="Y147" s="9" t="s">
        <v>97</v>
      </c>
      <c r="Z147">
        <v>-0.7</v>
      </c>
    </row>
    <row r="148" spans="1:26" x14ac:dyDescent="0.45">
      <c r="A148">
        <v>61</v>
      </c>
      <c r="B148" s="9" t="s">
        <v>316</v>
      </c>
      <c r="C148" s="9" t="s">
        <v>149</v>
      </c>
      <c r="D148">
        <v>5</v>
      </c>
      <c r="E148">
        <v>6</v>
      </c>
      <c r="F148">
        <v>0</v>
      </c>
      <c r="G148">
        <v>15</v>
      </c>
      <c r="H148">
        <v>15</v>
      </c>
      <c r="I148">
        <v>86</v>
      </c>
      <c r="J148" s="9" t="s">
        <v>97</v>
      </c>
      <c r="K148">
        <v>9.73</v>
      </c>
      <c r="L148">
        <v>2.62</v>
      </c>
      <c r="M148">
        <v>1.26</v>
      </c>
      <c r="N148">
        <v>0.26700000000000002</v>
      </c>
      <c r="O148">
        <v>0.73</v>
      </c>
      <c r="P148">
        <v>0.40600000000000003</v>
      </c>
      <c r="Q148">
        <v>0.128</v>
      </c>
      <c r="R148" s="9" t="s">
        <v>97</v>
      </c>
      <c r="S148">
        <v>97.4</v>
      </c>
      <c r="T148" s="9" t="s">
        <v>97</v>
      </c>
      <c r="U148">
        <v>3.66</v>
      </c>
      <c r="V148">
        <v>3.73</v>
      </c>
      <c r="W148">
        <v>3.82</v>
      </c>
      <c r="X148">
        <v>3.58</v>
      </c>
      <c r="Y148" s="9" t="s">
        <v>97</v>
      </c>
      <c r="Z148">
        <v>1.3</v>
      </c>
    </row>
    <row r="149" spans="1:26" x14ac:dyDescent="0.45">
      <c r="A149">
        <v>267</v>
      </c>
      <c r="B149" s="9" t="s">
        <v>2365</v>
      </c>
      <c r="C149" s="9" t="s">
        <v>101</v>
      </c>
      <c r="D149">
        <v>2</v>
      </c>
      <c r="E149">
        <v>2</v>
      </c>
      <c r="F149">
        <v>0</v>
      </c>
      <c r="G149">
        <v>40</v>
      </c>
      <c r="H149">
        <v>8</v>
      </c>
      <c r="I149">
        <v>39</v>
      </c>
      <c r="J149" s="9" t="s">
        <v>97</v>
      </c>
      <c r="K149">
        <v>10.15</v>
      </c>
      <c r="L149">
        <v>4.38</v>
      </c>
      <c r="M149">
        <v>1.38</v>
      </c>
      <c r="N149">
        <v>0.23899999999999999</v>
      </c>
      <c r="O149">
        <v>0.72499999999999998</v>
      </c>
      <c r="P149">
        <v>0.53300000000000003</v>
      </c>
      <c r="Q149">
        <v>0.19400000000000001</v>
      </c>
      <c r="R149" s="9" t="s">
        <v>97</v>
      </c>
      <c r="S149">
        <v>97.2</v>
      </c>
      <c r="T149" s="9" t="s">
        <v>97</v>
      </c>
      <c r="U149">
        <v>3.69</v>
      </c>
      <c r="V149">
        <v>3</v>
      </c>
      <c r="W149">
        <v>4.4400000000000004</v>
      </c>
      <c r="X149">
        <v>3.59</v>
      </c>
      <c r="Y149" s="9" t="s">
        <v>97</v>
      </c>
      <c r="Z149">
        <v>-0.1</v>
      </c>
    </row>
    <row r="150" spans="1:26" x14ac:dyDescent="0.45">
      <c r="A150">
        <v>24</v>
      </c>
      <c r="B150" s="9" t="s">
        <v>305</v>
      </c>
      <c r="C150" s="9" t="s">
        <v>74</v>
      </c>
      <c r="D150">
        <v>5</v>
      </c>
      <c r="E150">
        <v>4</v>
      </c>
      <c r="F150">
        <v>0</v>
      </c>
      <c r="G150">
        <v>17</v>
      </c>
      <c r="H150">
        <v>17</v>
      </c>
      <c r="I150">
        <v>97.1</v>
      </c>
      <c r="J150" s="9" t="s">
        <v>97</v>
      </c>
      <c r="K150">
        <v>10.08</v>
      </c>
      <c r="L150">
        <v>3.79</v>
      </c>
      <c r="M150">
        <v>0.83</v>
      </c>
      <c r="N150">
        <v>0.26800000000000002</v>
      </c>
      <c r="O150">
        <v>0.752</v>
      </c>
      <c r="P150">
        <v>0.33900000000000002</v>
      </c>
      <c r="Q150">
        <v>7.8E-2</v>
      </c>
      <c r="R150" s="9" t="s">
        <v>97</v>
      </c>
      <c r="S150">
        <v>97.9</v>
      </c>
      <c r="T150" s="9" t="s">
        <v>97</v>
      </c>
      <c r="U150">
        <v>3.7</v>
      </c>
      <c r="V150">
        <v>3.23</v>
      </c>
      <c r="W150">
        <v>3.79</v>
      </c>
      <c r="X150">
        <v>4.29</v>
      </c>
      <c r="Y150" s="9" t="s">
        <v>97</v>
      </c>
      <c r="Z150">
        <v>2</v>
      </c>
    </row>
    <row r="151" spans="1:26" x14ac:dyDescent="0.45">
      <c r="A151">
        <v>108</v>
      </c>
      <c r="B151" s="9" t="s">
        <v>328</v>
      </c>
      <c r="C151" s="9" t="s">
        <v>141</v>
      </c>
      <c r="D151">
        <v>5</v>
      </c>
      <c r="E151">
        <v>3</v>
      </c>
      <c r="F151">
        <v>0</v>
      </c>
      <c r="G151">
        <v>15</v>
      </c>
      <c r="H151">
        <v>15</v>
      </c>
      <c r="I151">
        <v>87.2</v>
      </c>
      <c r="J151" s="9" t="s">
        <v>97</v>
      </c>
      <c r="K151">
        <v>7.9</v>
      </c>
      <c r="L151">
        <v>3.7</v>
      </c>
      <c r="M151">
        <v>1.03</v>
      </c>
      <c r="N151">
        <v>0.26400000000000001</v>
      </c>
      <c r="O151">
        <v>0.73199999999999998</v>
      </c>
      <c r="P151">
        <v>0.49399999999999999</v>
      </c>
      <c r="Q151">
        <v>0.122</v>
      </c>
      <c r="R151" s="9" t="s">
        <v>97</v>
      </c>
      <c r="S151">
        <v>91.8</v>
      </c>
      <c r="T151" s="9" t="s">
        <v>97</v>
      </c>
      <c r="U151">
        <v>3.7</v>
      </c>
      <c r="V151">
        <v>4.84</v>
      </c>
      <c r="W151">
        <v>4.1900000000000004</v>
      </c>
      <c r="X151">
        <v>4.05</v>
      </c>
      <c r="Y151" s="9" t="s">
        <v>97</v>
      </c>
      <c r="Z151">
        <v>0.8</v>
      </c>
    </row>
    <row r="152" spans="1:26" x14ac:dyDescent="0.45">
      <c r="A152">
        <v>46</v>
      </c>
      <c r="B152" s="9" t="s">
        <v>312</v>
      </c>
      <c r="C152" s="9" t="s">
        <v>34</v>
      </c>
      <c r="D152">
        <v>9</v>
      </c>
      <c r="E152">
        <v>3</v>
      </c>
      <c r="F152">
        <v>0</v>
      </c>
      <c r="G152">
        <v>14</v>
      </c>
      <c r="H152">
        <v>14</v>
      </c>
      <c r="I152">
        <v>82.1</v>
      </c>
      <c r="J152" s="9" t="s">
        <v>97</v>
      </c>
      <c r="K152">
        <v>9.73</v>
      </c>
      <c r="L152">
        <v>2.73</v>
      </c>
      <c r="M152">
        <v>1.0900000000000001</v>
      </c>
      <c r="N152">
        <v>0.307</v>
      </c>
      <c r="O152">
        <v>0.77200000000000002</v>
      </c>
      <c r="P152">
        <v>0.36399999999999999</v>
      </c>
      <c r="Q152">
        <v>0.109</v>
      </c>
      <c r="R152" s="9" t="s">
        <v>97</v>
      </c>
      <c r="S152">
        <v>96.4</v>
      </c>
      <c r="T152" s="9" t="s">
        <v>97</v>
      </c>
      <c r="U152">
        <v>3.72</v>
      </c>
      <c r="V152">
        <v>3.89</v>
      </c>
      <c r="W152">
        <v>3.63</v>
      </c>
      <c r="X152">
        <v>3.66</v>
      </c>
      <c r="Y152" s="9" t="s">
        <v>97</v>
      </c>
      <c r="Z152">
        <v>1.4</v>
      </c>
    </row>
    <row r="153" spans="1:26" x14ac:dyDescent="0.45">
      <c r="A153">
        <v>139</v>
      </c>
      <c r="B153" s="9" t="s">
        <v>2040</v>
      </c>
      <c r="C153" s="9" t="s">
        <v>32</v>
      </c>
      <c r="D153">
        <v>3</v>
      </c>
      <c r="E153">
        <v>1</v>
      </c>
      <c r="F153">
        <v>1</v>
      </c>
      <c r="G153">
        <v>38</v>
      </c>
      <c r="H153">
        <v>0</v>
      </c>
      <c r="I153">
        <v>38.1</v>
      </c>
      <c r="J153" s="9" t="s">
        <v>97</v>
      </c>
      <c r="K153">
        <v>9.6300000000000008</v>
      </c>
      <c r="L153">
        <v>2.35</v>
      </c>
      <c r="M153">
        <v>0.7</v>
      </c>
      <c r="N153">
        <v>0.255</v>
      </c>
      <c r="O153">
        <v>0.65200000000000002</v>
      </c>
      <c r="P153">
        <v>0.372</v>
      </c>
      <c r="Q153">
        <v>8.7999999999999995E-2</v>
      </c>
      <c r="R153" s="9" t="s">
        <v>97</v>
      </c>
      <c r="S153">
        <v>95.6</v>
      </c>
      <c r="T153" s="9" t="s">
        <v>97</v>
      </c>
      <c r="U153">
        <v>3.76</v>
      </c>
      <c r="V153">
        <v>3.28</v>
      </c>
      <c r="W153">
        <v>3.13</v>
      </c>
      <c r="X153">
        <v>3.39</v>
      </c>
      <c r="Y153" s="9" t="s">
        <v>97</v>
      </c>
      <c r="Z153">
        <v>0.6</v>
      </c>
    </row>
    <row r="154" spans="1:26" x14ac:dyDescent="0.45">
      <c r="A154">
        <v>36</v>
      </c>
      <c r="B154" s="9" t="s">
        <v>1950</v>
      </c>
      <c r="C154" s="9" t="s">
        <v>44</v>
      </c>
      <c r="D154">
        <v>3</v>
      </c>
      <c r="E154">
        <v>4</v>
      </c>
      <c r="F154">
        <v>0</v>
      </c>
      <c r="G154">
        <v>16</v>
      </c>
      <c r="H154">
        <v>14</v>
      </c>
      <c r="I154">
        <v>76.099999999999994</v>
      </c>
      <c r="J154" s="9" t="s">
        <v>97</v>
      </c>
      <c r="K154">
        <v>8.14</v>
      </c>
      <c r="L154">
        <v>2.36</v>
      </c>
      <c r="M154">
        <v>0.83</v>
      </c>
      <c r="N154">
        <v>0.313</v>
      </c>
      <c r="O154">
        <v>0.71399999999999997</v>
      </c>
      <c r="P154">
        <v>0.40300000000000002</v>
      </c>
      <c r="Q154">
        <v>7.3999999999999996E-2</v>
      </c>
      <c r="R154" s="9" t="s">
        <v>97</v>
      </c>
      <c r="S154">
        <v>95.1</v>
      </c>
      <c r="T154" s="9" t="s">
        <v>97</v>
      </c>
      <c r="U154">
        <v>3.77</v>
      </c>
      <c r="V154">
        <v>4.5599999999999996</v>
      </c>
      <c r="W154">
        <v>3.33</v>
      </c>
      <c r="X154">
        <v>3.91</v>
      </c>
      <c r="Y154" s="9" t="s">
        <v>97</v>
      </c>
      <c r="Z154">
        <v>1.8</v>
      </c>
    </row>
    <row r="155" spans="1:26" x14ac:dyDescent="0.45">
      <c r="A155">
        <v>101</v>
      </c>
      <c r="B155" s="9" t="s">
        <v>322</v>
      </c>
      <c r="C155" s="9" t="s">
        <v>184</v>
      </c>
      <c r="D155">
        <v>6</v>
      </c>
      <c r="E155">
        <v>6</v>
      </c>
      <c r="F155">
        <v>0</v>
      </c>
      <c r="G155">
        <v>17</v>
      </c>
      <c r="H155">
        <v>17</v>
      </c>
      <c r="I155">
        <v>95.1</v>
      </c>
      <c r="J155" s="9" t="s">
        <v>97</v>
      </c>
      <c r="K155">
        <v>6.8</v>
      </c>
      <c r="L155">
        <v>3.21</v>
      </c>
      <c r="M155">
        <v>1.1299999999999999</v>
      </c>
      <c r="N155">
        <v>0.28299999999999997</v>
      </c>
      <c r="O155">
        <v>0.79500000000000004</v>
      </c>
      <c r="P155">
        <v>0.46899999999999997</v>
      </c>
      <c r="Q155">
        <v>0.13</v>
      </c>
      <c r="R155" s="9" t="s">
        <v>97</v>
      </c>
      <c r="S155">
        <v>94.2</v>
      </c>
      <c r="T155" s="9" t="s">
        <v>97</v>
      </c>
      <c r="U155">
        <v>3.78</v>
      </c>
      <c r="V155">
        <v>4.2300000000000004</v>
      </c>
      <c r="W155">
        <v>4.54</v>
      </c>
      <c r="X155">
        <v>4.3</v>
      </c>
      <c r="Y155" s="9" t="s">
        <v>97</v>
      </c>
      <c r="Z155">
        <v>0.9</v>
      </c>
    </row>
    <row r="156" spans="1:26" x14ac:dyDescent="0.45">
      <c r="A156">
        <v>180</v>
      </c>
      <c r="B156" s="9" t="s">
        <v>2086</v>
      </c>
      <c r="C156" s="9" t="s">
        <v>32</v>
      </c>
      <c r="D156">
        <v>5</v>
      </c>
      <c r="E156">
        <v>2</v>
      </c>
      <c r="F156">
        <v>7</v>
      </c>
      <c r="G156">
        <v>38</v>
      </c>
      <c r="H156">
        <v>0</v>
      </c>
      <c r="I156">
        <v>33.1</v>
      </c>
      <c r="J156" s="9" t="s">
        <v>97</v>
      </c>
      <c r="K156">
        <v>9.7200000000000006</v>
      </c>
      <c r="L156">
        <v>2.97</v>
      </c>
      <c r="M156">
        <v>0.81</v>
      </c>
      <c r="N156">
        <v>0.29299999999999998</v>
      </c>
      <c r="O156">
        <v>0.69599999999999995</v>
      </c>
      <c r="P156">
        <v>0.34</v>
      </c>
      <c r="Q156">
        <v>7.0000000000000007E-2</v>
      </c>
      <c r="R156" s="9" t="s">
        <v>97</v>
      </c>
      <c r="S156">
        <v>98.5</v>
      </c>
      <c r="T156" s="9" t="s">
        <v>97</v>
      </c>
      <c r="U156">
        <v>3.78</v>
      </c>
      <c r="V156">
        <v>3.05</v>
      </c>
      <c r="W156">
        <v>3.34</v>
      </c>
      <c r="X156">
        <v>4.03</v>
      </c>
      <c r="Y156" s="9" t="s">
        <v>97</v>
      </c>
      <c r="Z156">
        <v>0.4</v>
      </c>
    </row>
    <row r="157" spans="1:26" x14ac:dyDescent="0.45">
      <c r="A157">
        <v>295</v>
      </c>
      <c r="B157" s="9" t="s">
        <v>2499</v>
      </c>
      <c r="C157" s="9" t="s">
        <v>30</v>
      </c>
      <c r="D157">
        <v>1</v>
      </c>
      <c r="E157">
        <v>2</v>
      </c>
      <c r="F157">
        <v>1</v>
      </c>
      <c r="G157">
        <v>37</v>
      </c>
      <c r="H157">
        <v>0</v>
      </c>
      <c r="I157">
        <v>33.1</v>
      </c>
      <c r="J157" s="9" t="s">
        <v>97</v>
      </c>
      <c r="K157">
        <v>10.8</v>
      </c>
      <c r="L157">
        <v>2.7</v>
      </c>
      <c r="M157">
        <v>2.7</v>
      </c>
      <c r="N157">
        <v>0.26300000000000001</v>
      </c>
      <c r="O157">
        <v>0.96299999999999997</v>
      </c>
      <c r="P157">
        <v>0.376</v>
      </c>
      <c r="Q157">
        <v>0.23300000000000001</v>
      </c>
      <c r="R157" s="9" t="s">
        <v>97</v>
      </c>
      <c r="S157">
        <v>95.6</v>
      </c>
      <c r="T157" s="9" t="s">
        <v>97</v>
      </c>
      <c r="U157">
        <v>3.78</v>
      </c>
      <c r="V157">
        <v>3.84</v>
      </c>
      <c r="W157">
        <v>5.65</v>
      </c>
      <c r="X157">
        <v>3.61</v>
      </c>
      <c r="Y157" s="9" t="s">
        <v>97</v>
      </c>
      <c r="Z157">
        <v>-0.5</v>
      </c>
    </row>
    <row r="158" spans="1:26" x14ac:dyDescent="0.45">
      <c r="A158">
        <v>85</v>
      </c>
      <c r="B158" s="9" t="s">
        <v>2020</v>
      </c>
      <c r="C158" s="9" t="s">
        <v>74</v>
      </c>
      <c r="D158">
        <v>3</v>
      </c>
      <c r="E158">
        <v>5</v>
      </c>
      <c r="F158">
        <v>0</v>
      </c>
      <c r="G158">
        <v>39</v>
      </c>
      <c r="H158">
        <v>0</v>
      </c>
      <c r="I158">
        <v>35.1</v>
      </c>
      <c r="J158" s="9" t="s">
        <v>97</v>
      </c>
      <c r="K158">
        <v>15.28</v>
      </c>
      <c r="L158">
        <v>4.58</v>
      </c>
      <c r="M158">
        <v>0.76</v>
      </c>
      <c r="N158">
        <v>0.308</v>
      </c>
      <c r="O158">
        <v>0.70699999999999996</v>
      </c>
      <c r="P158">
        <v>0.30299999999999999</v>
      </c>
      <c r="Q158">
        <v>0.111</v>
      </c>
      <c r="R158" s="9" t="s">
        <v>97</v>
      </c>
      <c r="S158">
        <v>94.8</v>
      </c>
      <c r="T158" s="9" t="s">
        <v>97</v>
      </c>
      <c r="U158">
        <v>3.82</v>
      </c>
      <c r="V158">
        <v>3.33</v>
      </c>
      <c r="W158">
        <v>2.39</v>
      </c>
      <c r="X158">
        <v>2.39</v>
      </c>
      <c r="Y158" s="9" t="s">
        <v>97</v>
      </c>
      <c r="Z158">
        <v>1</v>
      </c>
    </row>
    <row r="159" spans="1:26" x14ac:dyDescent="0.45">
      <c r="A159">
        <v>126</v>
      </c>
      <c r="B159" s="9" t="s">
        <v>2006</v>
      </c>
      <c r="C159" s="9" t="s">
        <v>42</v>
      </c>
      <c r="D159">
        <v>3</v>
      </c>
      <c r="E159">
        <v>4</v>
      </c>
      <c r="F159">
        <v>13</v>
      </c>
      <c r="G159">
        <v>36</v>
      </c>
      <c r="H159">
        <v>0</v>
      </c>
      <c r="I159">
        <v>37.200000000000003</v>
      </c>
      <c r="J159" s="9" t="s">
        <v>97</v>
      </c>
      <c r="K159">
        <v>14.34</v>
      </c>
      <c r="L159">
        <v>2.63</v>
      </c>
      <c r="M159">
        <v>1.43</v>
      </c>
      <c r="N159">
        <v>0.28799999999999998</v>
      </c>
      <c r="O159">
        <v>0.70899999999999996</v>
      </c>
      <c r="P159">
        <v>0.308</v>
      </c>
      <c r="Q159">
        <v>0.16200000000000001</v>
      </c>
      <c r="R159" s="9" t="s">
        <v>97</v>
      </c>
      <c r="T159" s="9" t="s">
        <v>97</v>
      </c>
      <c r="U159">
        <v>3.82</v>
      </c>
      <c r="V159">
        <v>2.8</v>
      </c>
      <c r="W159">
        <v>2.92</v>
      </c>
      <c r="X159">
        <v>2.2599999999999998</v>
      </c>
      <c r="Y159" s="9" t="s">
        <v>97</v>
      </c>
      <c r="Z159">
        <v>0.7</v>
      </c>
    </row>
    <row r="160" spans="1:26" x14ac:dyDescent="0.45">
      <c r="A160">
        <v>271</v>
      </c>
      <c r="B160" s="9" t="s">
        <v>2165</v>
      </c>
      <c r="C160" s="9" t="s">
        <v>257</v>
      </c>
      <c r="D160">
        <v>1</v>
      </c>
      <c r="E160">
        <v>0</v>
      </c>
      <c r="F160">
        <v>0</v>
      </c>
      <c r="G160">
        <v>22</v>
      </c>
      <c r="H160">
        <v>1</v>
      </c>
      <c r="I160">
        <v>33</v>
      </c>
      <c r="J160" s="9" t="s">
        <v>97</v>
      </c>
      <c r="K160">
        <v>8.4499999999999993</v>
      </c>
      <c r="L160">
        <v>4.09</v>
      </c>
      <c r="M160">
        <v>1.36</v>
      </c>
      <c r="N160">
        <v>0.28899999999999998</v>
      </c>
      <c r="O160">
        <v>0.82499999999999996</v>
      </c>
      <c r="P160">
        <v>0.39800000000000002</v>
      </c>
      <c r="Q160">
        <v>0.11600000000000001</v>
      </c>
      <c r="R160" s="9" t="s">
        <v>97</v>
      </c>
      <c r="S160">
        <v>95</v>
      </c>
      <c r="T160" s="9" t="s">
        <v>97</v>
      </c>
      <c r="U160">
        <v>3.82</v>
      </c>
      <c r="V160">
        <v>4.68</v>
      </c>
      <c r="W160">
        <v>4.7</v>
      </c>
      <c r="X160">
        <v>4.6100000000000003</v>
      </c>
      <c r="Y160" s="9" t="s">
        <v>97</v>
      </c>
      <c r="Z160">
        <v>-0.1</v>
      </c>
    </row>
    <row r="161" spans="1:26" x14ac:dyDescent="0.45">
      <c r="A161">
        <v>28</v>
      </c>
      <c r="B161" s="9" t="s">
        <v>127</v>
      </c>
      <c r="C161" s="9" t="s">
        <v>63</v>
      </c>
      <c r="D161">
        <v>6</v>
      </c>
      <c r="E161">
        <v>4</v>
      </c>
      <c r="F161">
        <v>0</v>
      </c>
      <c r="G161">
        <v>17</v>
      </c>
      <c r="H161">
        <v>17</v>
      </c>
      <c r="I161">
        <v>94</v>
      </c>
      <c r="J161" s="9" t="s">
        <v>97</v>
      </c>
      <c r="K161">
        <v>11.49</v>
      </c>
      <c r="L161">
        <v>3.16</v>
      </c>
      <c r="M161">
        <v>1.1499999999999999</v>
      </c>
      <c r="N161">
        <v>0.28199999999999997</v>
      </c>
      <c r="O161">
        <v>0.748</v>
      </c>
      <c r="P161">
        <v>0.38700000000000001</v>
      </c>
      <c r="Q161">
        <v>0.122</v>
      </c>
      <c r="R161" s="9" t="s">
        <v>97</v>
      </c>
      <c r="S161">
        <v>94.6</v>
      </c>
      <c r="T161" s="9" t="s">
        <v>97</v>
      </c>
      <c r="U161">
        <v>3.83</v>
      </c>
      <c r="V161">
        <v>3.48</v>
      </c>
      <c r="W161">
        <v>3.54</v>
      </c>
      <c r="X161">
        <v>3.38</v>
      </c>
      <c r="Y161" s="9" t="s">
        <v>97</v>
      </c>
      <c r="Z161">
        <v>1.9</v>
      </c>
    </row>
    <row r="162" spans="1:26" x14ac:dyDescent="0.45">
      <c r="A162">
        <v>236</v>
      </c>
      <c r="B162" s="9" t="s">
        <v>2201</v>
      </c>
      <c r="C162" s="9" t="s">
        <v>74</v>
      </c>
      <c r="D162">
        <v>0</v>
      </c>
      <c r="E162">
        <v>0</v>
      </c>
      <c r="F162">
        <v>0</v>
      </c>
      <c r="G162">
        <v>33</v>
      </c>
      <c r="H162">
        <v>3</v>
      </c>
      <c r="I162">
        <v>44.2</v>
      </c>
      <c r="J162" s="9" t="s">
        <v>97</v>
      </c>
      <c r="K162">
        <v>6.85</v>
      </c>
      <c r="L162">
        <v>1.61</v>
      </c>
      <c r="M162">
        <v>1.41</v>
      </c>
      <c r="N162">
        <v>0.27400000000000002</v>
      </c>
      <c r="O162">
        <v>0.74099999999999999</v>
      </c>
      <c r="P162">
        <v>0.41799999999999998</v>
      </c>
      <c r="Q162">
        <v>0.127</v>
      </c>
      <c r="R162" s="9" t="s">
        <v>97</v>
      </c>
      <c r="T162" s="9" t="s">
        <v>97</v>
      </c>
      <c r="U162">
        <v>3.83</v>
      </c>
      <c r="V162">
        <v>4</v>
      </c>
      <c r="W162">
        <v>4.28</v>
      </c>
      <c r="X162">
        <v>4.0199999999999996</v>
      </c>
      <c r="Y162" s="9" t="s">
        <v>97</v>
      </c>
      <c r="Z162">
        <v>0.1</v>
      </c>
    </row>
    <row r="163" spans="1:26" x14ac:dyDescent="0.45">
      <c r="A163">
        <v>14</v>
      </c>
      <c r="B163" s="9" t="s">
        <v>111</v>
      </c>
      <c r="C163" s="9" t="s">
        <v>30</v>
      </c>
      <c r="D163">
        <v>7</v>
      </c>
      <c r="E163">
        <v>6</v>
      </c>
      <c r="F163">
        <v>0</v>
      </c>
      <c r="G163">
        <v>17</v>
      </c>
      <c r="H163">
        <v>17</v>
      </c>
      <c r="I163">
        <v>98.1</v>
      </c>
      <c r="J163" s="9" t="s">
        <v>97</v>
      </c>
      <c r="K163">
        <v>11.44</v>
      </c>
      <c r="L163">
        <v>2.75</v>
      </c>
      <c r="M163">
        <v>1.01</v>
      </c>
      <c r="N163">
        <v>0.27300000000000002</v>
      </c>
      <c r="O163">
        <v>0.67300000000000004</v>
      </c>
      <c r="P163">
        <v>0.35699999999999998</v>
      </c>
      <c r="Q163">
        <v>9.9000000000000005E-2</v>
      </c>
      <c r="R163" s="9" t="s">
        <v>97</v>
      </c>
      <c r="S163">
        <v>96.9</v>
      </c>
      <c r="T163" s="9" t="s">
        <v>97</v>
      </c>
      <c r="U163">
        <v>3.84</v>
      </c>
      <c r="V163">
        <v>3.4</v>
      </c>
      <c r="W163">
        <v>3.05</v>
      </c>
      <c r="X163">
        <v>3.22</v>
      </c>
      <c r="Y163" s="9" t="s">
        <v>97</v>
      </c>
      <c r="Z163">
        <v>2.4</v>
      </c>
    </row>
    <row r="164" spans="1:26" x14ac:dyDescent="0.45">
      <c r="A164">
        <v>214</v>
      </c>
      <c r="B164" s="9" t="s">
        <v>2088</v>
      </c>
      <c r="C164" s="9" t="s">
        <v>141</v>
      </c>
      <c r="D164">
        <v>2</v>
      </c>
      <c r="E164">
        <v>2</v>
      </c>
      <c r="F164">
        <v>0</v>
      </c>
      <c r="G164">
        <v>27</v>
      </c>
      <c r="H164">
        <v>5</v>
      </c>
      <c r="I164">
        <v>44.1</v>
      </c>
      <c r="J164" s="9" t="s">
        <v>97</v>
      </c>
      <c r="K164">
        <v>7.31</v>
      </c>
      <c r="L164">
        <v>3.25</v>
      </c>
      <c r="M164">
        <v>1.02</v>
      </c>
      <c r="N164">
        <v>0.25600000000000001</v>
      </c>
      <c r="O164">
        <v>0.70499999999999996</v>
      </c>
      <c r="P164">
        <v>0.436</v>
      </c>
      <c r="Q164">
        <v>0.109</v>
      </c>
      <c r="R164" s="9" t="s">
        <v>97</v>
      </c>
      <c r="S164">
        <v>94.7</v>
      </c>
      <c r="T164" s="9" t="s">
        <v>97</v>
      </c>
      <c r="U164">
        <v>3.86</v>
      </c>
      <c r="V164">
        <v>3.98</v>
      </c>
      <c r="W164">
        <v>4.08</v>
      </c>
      <c r="X164">
        <v>4.1100000000000003</v>
      </c>
      <c r="Y164" s="9" t="s">
        <v>97</v>
      </c>
      <c r="Z164">
        <v>0.2</v>
      </c>
    </row>
    <row r="165" spans="1:26" x14ac:dyDescent="0.45">
      <c r="A165">
        <v>40</v>
      </c>
      <c r="B165" s="9" t="s">
        <v>105</v>
      </c>
      <c r="C165" s="9" t="s">
        <v>32</v>
      </c>
      <c r="D165">
        <v>6</v>
      </c>
      <c r="E165">
        <v>9</v>
      </c>
      <c r="F165">
        <v>0</v>
      </c>
      <c r="G165">
        <v>18</v>
      </c>
      <c r="H165">
        <v>18</v>
      </c>
      <c r="I165">
        <v>104.2</v>
      </c>
      <c r="J165" s="9" t="s">
        <v>97</v>
      </c>
      <c r="K165">
        <v>8.86</v>
      </c>
      <c r="L165">
        <v>2.58</v>
      </c>
      <c r="M165">
        <v>1.2</v>
      </c>
      <c r="N165">
        <v>0.29199999999999998</v>
      </c>
      <c r="O165">
        <v>0.75</v>
      </c>
      <c r="P165">
        <v>0.36499999999999999</v>
      </c>
      <c r="Q165">
        <v>0.111</v>
      </c>
      <c r="R165" s="9" t="s">
        <v>97</v>
      </c>
      <c r="S165">
        <v>95.5</v>
      </c>
      <c r="T165" s="9" t="s">
        <v>97</v>
      </c>
      <c r="U165">
        <v>3.87</v>
      </c>
      <c r="V165">
        <v>4</v>
      </c>
      <c r="W165">
        <v>3.85</v>
      </c>
      <c r="X165">
        <v>3.84</v>
      </c>
      <c r="Y165" s="9" t="s">
        <v>97</v>
      </c>
      <c r="Z165">
        <v>1.6</v>
      </c>
    </row>
    <row r="166" spans="1:26" x14ac:dyDescent="0.45">
      <c r="A166">
        <v>118</v>
      </c>
      <c r="B166" s="9" t="s">
        <v>331</v>
      </c>
      <c r="C166" s="9" t="s">
        <v>149</v>
      </c>
      <c r="D166">
        <v>4</v>
      </c>
      <c r="E166">
        <v>6</v>
      </c>
      <c r="F166">
        <v>0</v>
      </c>
      <c r="G166">
        <v>16</v>
      </c>
      <c r="H166">
        <v>16</v>
      </c>
      <c r="I166">
        <v>88.1</v>
      </c>
      <c r="J166" s="9" t="s">
        <v>97</v>
      </c>
      <c r="K166">
        <v>6.01</v>
      </c>
      <c r="L166">
        <v>2.65</v>
      </c>
      <c r="M166">
        <v>1.22</v>
      </c>
      <c r="N166">
        <v>0.246</v>
      </c>
      <c r="O166">
        <v>0.73599999999999999</v>
      </c>
      <c r="P166">
        <v>0.35599999999999998</v>
      </c>
      <c r="Q166">
        <v>0.10199999999999999</v>
      </c>
      <c r="R166" s="9" t="s">
        <v>97</v>
      </c>
      <c r="S166">
        <v>91.9</v>
      </c>
      <c r="T166" s="9" t="s">
        <v>97</v>
      </c>
      <c r="U166">
        <v>3.87</v>
      </c>
      <c r="V166">
        <v>4.84</v>
      </c>
      <c r="W166">
        <v>4.47</v>
      </c>
      <c r="X166">
        <v>4.63</v>
      </c>
      <c r="Y166" s="9" t="s">
        <v>97</v>
      </c>
      <c r="Z166">
        <v>0.8</v>
      </c>
    </row>
    <row r="167" spans="1:26" x14ac:dyDescent="0.45">
      <c r="A167">
        <v>81</v>
      </c>
      <c r="B167" s="9" t="s">
        <v>326</v>
      </c>
      <c r="C167" s="9" t="s">
        <v>32</v>
      </c>
      <c r="D167">
        <v>6</v>
      </c>
      <c r="E167">
        <v>7</v>
      </c>
      <c r="F167">
        <v>0</v>
      </c>
      <c r="G167">
        <v>17</v>
      </c>
      <c r="H167">
        <v>17</v>
      </c>
      <c r="I167">
        <v>97.1</v>
      </c>
      <c r="J167" s="9" t="s">
        <v>97</v>
      </c>
      <c r="K167">
        <v>8.41</v>
      </c>
      <c r="L167">
        <v>2.59</v>
      </c>
      <c r="M167">
        <v>1.29</v>
      </c>
      <c r="N167">
        <v>0.23699999999999999</v>
      </c>
      <c r="O167">
        <v>0.69199999999999995</v>
      </c>
      <c r="P167">
        <v>0.377</v>
      </c>
      <c r="Q167">
        <v>0.122</v>
      </c>
      <c r="R167" s="9" t="s">
        <v>97</v>
      </c>
      <c r="S167">
        <v>95.3</v>
      </c>
      <c r="T167" s="9" t="s">
        <v>97</v>
      </c>
      <c r="U167">
        <v>3.88</v>
      </c>
      <c r="V167">
        <v>4.2</v>
      </c>
      <c r="W167">
        <v>4.0199999999999996</v>
      </c>
      <c r="X167">
        <v>3.85</v>
      </c>
      <c r="Y167" s="9" t="s">
        <v>97</v>
      </c>
      <c r="Z167">
        <v>1.1000000000000001</v>
      </c>
    </row>
    <row r="168" spans="1:26" x14ac:dyDescent="0.45">
      <c r="A168">
        <v>79</v>
      </c>
      <c r="B168" s="9" t="s">
        <v>321</v>
      </c>
      <c r="C168" s="9" t="s">
        <v>23</v>
      </c>
      <c r="D168">
        <v>5</v>
      </c>
      <c r="E168">
        <v>4</v>
      </c>
      <c r="F168">
        <v>0</v>
      </c>
      <c r="G168">
        <v>15</v>
      </c>
      <c r="H168">
        <v>15</v>
      </c>
      <c r="I168">
        <v>85.2</v>
      </c>
      <c r="J168" s="9" t="s">
        <v>97</v>
      </c>
      <c r="K168">
        <v>9.14</v>
      </c>
      <c r="L168">
        <v>3.78</v>
      </c>
      <c r="M168">
        <v>0.74</v>
      </c>
      <c r="N168">
        <v>0.29599999999999999</v>
      </c>
      <c r="O168">
        <v>0.71799999999999997</v>
      </c>
      <c r="P168">
        <v>0.45500000000000002</v>
      </c>
      <c r="Q168">
        <v>0.1</v>
      </c>
      <c r="R168" s="9" t="s">
        <v>97</v>
      </c>
      <c r="S168">
        <v>94.1</v>
      </c>
      <c r="T168" s="9" t="s">
        <v>97</v>
      </c>
      <c r="U168">
        <v>3.89</v>
      </c>
      <c r="V168">
        <v>4.17</v>
      </c>
      <c r="W168">
        <v>3.8</v>
      </c>
      <c r="X168">
        <v>3.92</v>
      </c>
      <c r="Y168" s="9" t="s">
        <v>97</v>
      </c>
      <c r="Z168">
        <v>1.1000000000000001</v>
      </c>
    </row>
    <row r="169" spans="1:26" x14ac:dyDescent="0.45">
      <c r="A169">
        <v>86</v>
      </c>
      <c r="B169" s="9" t="s">
        <v>1967</v>
      </c>
      <c r="C169" s="9" t="s">
        <v>40</v>
      </c>
      <c r="D169">
        <v>5</v>
      </c>
      <c r="E169">
        <v>3</v>
      </c>
      <c r="F169">
        <v>0</v>
      </c>
      <c r="G169">
        <v>15</v>
      </c>
      <c r="H169">
        <v>15</v>
      </c>
      <c r="I169">
        <v>76.099999999999994</v>
      </c>
      <c r="J169" s="9" t="s">
        <v>97</v>
      </c>
      <c r="K169">
        <v>8.9600000000000009</v>
      </c>
      <c r="L169">
        <v>4.01</v>
      </c>
      <c r="M169">
        <v>0.83</v>
      </c>
      <c r="N169">
        <v>0.28699999999999998</v>
      </c>
      <c r="O169">
        <v>0.71599999999999997</v>
      </c>
      <c r="P169">
        <v>0.34799999999999998</v>
      </c>
      <c r="Q169">
        <v>7.8E-2</v>
      </c>
      <c r="R169" s="9" t="s">
        <v>97</v>
      </c>
      <c r="S169">
        <v>92.7</v>
      </c>
      <c r="T169" s="9" t="s">
        <v>97</v>
      </c>
      <c r="U169">
        <v>3.89</v>
      </c>
      <c r="V169">
        <v>4.29</v>
      </c>
      <c r="W169">
        <v>3.81</v>
      </c>
      <c r="X169">
        <v>4.32</v>
      </c>
      <c r="Y169" s="9" t="s">
        <v>97</v>
      </c>
      <c r="Z169">
        <v>1</v>
      </c>
    </row>
    <row r="170" spans="1:26" x14ac:dyDescent="0.45">
      <c r="A170">
        <v>213</v>
      </c>
      <c r="B170" s="9" t="s">
        <v>2057</v>
      </c>
      <c r="C170" s="9" t="s">
        <v>42</v>
      </c>
      <c r="D170">
        <v>3</v>
      </c>
      <c r="E170">
        <v>1</v>
      </c>
      <c r="F170">
        <v>0</v>
      </c>
      <c r="G170">
        <v>7</v>
      </c>
      <c r="H170">
        <v>7</v>
      </c>
      <c r="I170">
        <v>34.200000000000003</v>
      </c>
      <c r="J170" s="9" t="s">
        <v>97</v>
      </c>
      <c r="K170">
        <v>7.01</v>
      </c>
      <c r="L170">
        <v>4.93</v>
      </c>
      <c r="M170">
        <v>1.04</v>
      </c>
      <c r="N170">
        <v>0.26</v>
      </c>
      <c r="O170">
        <v>0.76</v>
      </c>
      <c r="P170">
        <v>0.252</v>
      </c>
      <c r="Q170">
        <v>7.4999999999999997E-2</v>
      </c>
      <c r="R170" s="9" t="s">
        <v>97</v>
      </c>
      <c r="S170">
        <v>92</v>
      </c>
      <c r="T170" s="9" t="s">
        <v>97</v>
      </c>
      <c r="U170">
        <v>3.89</v>
      </c>
      <c r="V170">
        <v>4.53</v>
      </c>
      <c r="W170">
        <v>4.75</v>
      </c>
      <c r="X170">
        <v>5.45</v>
      </c>
      <c r="Y170" s="9" t="s">
        <v>97</v>
      </c>
      <c r="Z170">
        <v>0.2</v>
      </c>
    </row>
    <row r="171" spans="1:26" x14ac:dyDescent="0.45">
      <c r="A171">
        <v>162</v>
      </c>
      <c r="B171" s="9" t="s">
        <v>2108</v>
      </c>
      <c r="C171" s="9" t="s">
        <v>56</v>
      </c>
      <c r="D171">
        <v>3</v>
      </c>
      <c r="E171">
        <v>2</v>
      </c>
      <c r="F171">
        <v>1</v>
      </c>
      <c r="G171">
        <v>36</v>
      </c>
      <c r="H171">
        <v>0</v>
      </c>
      <c r="I171">
        <v>32.1</v>
      </c>
      <c r="J171" s="9" t="s">
        <v>97</v>
      </c>
      <c r="K171">
        <v>6.4</v>
      </c>
      <c r="L171">
        <v>3.06</v>
      </c>
      <c r="M171">
        <v>0.28000000000000003</v>
      </c>
      <c r="N171">
        <v>0.314</v>
      </c>
      <c r="O171">
        <v>0.68700000000000006</v>
      </c>
      <c r="P171">
        <v>0.51400000000000001</v>
      </c>
      <c r="Q171">
        <v>0.03</v>
      </c>
      <c r="R171" s="9" t="s">
        <v>97</v>
      </c>
      <c r="S171">
        <v>92.9</v>
      </c>
      <c r="T171" s="9" t="s">
        <v>97</v>
      </c>
      <c r="U171">
        <v>3.9</v>
      </c>
      <c r="V171">
        <v>3.81</v>
      </c>
      <c r="W171">
        <v>3.44</v>
      </c>
      <c r="X171">
        <v>4.51</v>
      </c>
      <c r="Y171" s="9" t="s">
        <v>97</v>
      </c>
      <c r="Z171">
        <v>0.5</v>
      </c>
    </row>
    <row r="172" spans="1:26" x14ac:dyDescent="0.45">
      <c r="A172">
        <v>280</v>
      </c>
      <c r="B172" s="9" t="s">
        <v>2391</v>
      </c>
      <c r="C172" s="9" t="s">
        <v>149</v>
      </c>
      <c r="D172">
        <v>0</v>
      </c>
      <c r="E172">
        <v>3</v>
      </c>
      <c r="F172">
        <v>3</v>
      </c>
      <c r="G172">
        <v>36</v>
      </c>
      <c r="H172">
        <v>0</v>
      </c>
      <c r="I172">
        <v>30</v>
      </c>
      <c r="J172" s="9" t="s">
        <v>97</v>
      </c>
      <c r="K172">
        <v>14.7</v>
      </c>
      <c r="L172">
        <v>8.4</v>
      </c>
      <c r="M172">
        <v>1.2</v>
      </c>
      <c r="N172">
        <v>0.29599999999999999</v>
      </c>
      <c r="O172">
        <v>0.73699999999999999</v>
      </c>
      <c r="P172">
        <v>0.39700000000000002</v>
      </c>
      <c r="Q172">
        <v>0.154</v>
      </c>
      <c r="R172" s="9" t="s">
        <v>97</v>
      </c>
      <c r="S172">
        <v>97.2</v>
      </c>
      <c r="T172" s="9" t="s">
        <v>97</v>
      </c>
      <c r="U172">
        <v>3.9</v>
      </c>
      <c r="V172">
        <v>4.32</v>
      </c>
      <c r="W172">
        <v>4.53</v>
      </c>
      <c r="X172">
        <v>4.04</v>
      </c>
      <c r="Y172" s="9" t="s">
        <v>97</v>
      </c>
      <c r="Z172">
        <v>-0.2</v>
      </c>
    </row>
    <row r="173" spans="1:26" x14ac:dyDescent="0.45">
      <c r="A173">
        <v>43</v>
      </c>
      <c r="B173" s="9" t="s">
        <v>1954</v>
      </c>
      <c r="C173" s="9" t="s">
        <v>56</v>
      </c>
      <c r="D173">
        <v>4</v>
      </c>
      <c r="E173">
        <v>6</v>
      </c>
      <c r="F173">
        <v>0</v>
      </c>
      <c r="G173">
        <v>14</v>
      </c>
      <c r="H173">
        <v>14</v>
      </c>
      <c r="I173">
        <v>78.099999999999994</v>
      </c>
      <c r="J173" s="9" t="s">
        <v>97</v>
      </c>
      <c r="K173">
        <v>7.7</v>
      </c>
      <c r="L173">
        <v>2.64</v>
      </c>
      <c r="M173">
        <v>0.8</v>
      </c>
      <c r="N173">
        <v>0.3</v>
      </c>
      <c r="O173">
        <v>0.72399999999999998</v>
      </c>
      <c r="P173">
        <v>0.38800000000000001</v>
      </c>
      <c r="Q173">
        <v>7.9000000000000001E-2</v>
      </c>
      <c r="R173" s="9" t="s">
        <v>97</v>
      </c>
      <c r="S173">
        <v>93.7</v>
      </c>
      <c r="T173" s="9" t="s">
        <v>97</v>
      </c>
      <c r="U173">
        <v>3.91</v>
      </c>
      <c r="V173">
        <v>3.84</v>
      </c>
      <c r="W173">
        <v>3.61</v>
      </c>
      <c r="X173">
        <v>4.08</v>
      </c>
      <c r="Y173" s="9" t="s">
        <v>97</v>
      </c>
      <c r="Z173">
        <v>1.6</v>
      </c>
    </row>
    <row r="174" spans="1:26" x14ac:dyDescent="0.45">
      <c r="A174">
        <v>49</v>
      </c>
      <c r="B174" s="9" t="s">
        <v>112</v>
      </c>
      <c r="C174" s="9" t="s">
        <v>113</v>
      </c>
      <c r="D174">
        <v>4</v>
      </c>
      <c r="E174">
        <v>5</v>
      </c>
      <c r="F174">
        <v>0</v>
      </c>
      <c r="G174">
        <v>15</v>
      </c>
      <c r="H174">
        <v>15</v>
      </c>
      <c r="I174">
        <v>87.1</v>
      </c>
      <c r="J174" s="9" t="s">
        <v>97</v>
      </c>
      <c r="K174">
        <v>7.11</v>
      </c>
      <c r="L174">
        <v>0.72</v>
      </c>
      <c r="M174">
        <v>1.24</v>
      </c>
      <c r="N174">
        <v>0.29199999999999998</v>
      </c>
      <c r="O174">
        <v>0.72099999999999997</v>
      </c>
      <c r="P174">
        <v>0.433</v>
      </c>
      <c r="Q174">
        <v>0.11</v>
      </c>
      <c r="R174" s="9" t="s">
        <v>97</v>
      </c>
      <c r="S174">
        <v>92.8</v>
      </c>
      <c r="T174" s="9" t="s">
        <v>97</v>
      </c>
      <c r="U174">
        <v>3.92</v>
      </c>
      <c r="V174">
        <v>3.3</v>
      </c>
      <c r="W174">
        <v>3.67</v>
      </c>
      <c r="X174">
        <v>3.69</v>
      </c>
      <c r="Y174" s="9" t="s">
        <v>97</v>
      </c>
      <c r="Z174">
        <v>1.4</v>
      </c>
    </row>
    <row r="175" spans="1:26" x14ac:dyDescent="0.45">
      <c r="A175">
        <v>298</v>
      </c>
      <c r="B175" s="9" t="s">
        <v>2505</v>
      </c>
      <c r="C175" s="9" t="s">
        <v>30</v>
      </c>
      <c r="D175">
        <v>2</v>
      </c>
      <c r="E175">
        <v>1</v>
      </c>
      <c r="F175">
        <v>0</v>
      </c>
      <c r="G175">
        <v>38</v>
      </c>
      <c r="H175">
        <v>0</v>
      </c>
      <c r="I175">
        <v>32</v>
      </c>
      <c r="J175" s="9" t="s">
        <v>97</v>
      </c>
      <c r="K175">
        <v>5.34</v>
      </c>
      <c r="L175">
        <v>3.09</v>
      </c>
      <c r="M175">
        <v>1.69</v>
      </c>
      <c r="N175">
        <v>0.23499999999999999</v>
      </c>
      <c r="O175">
        <v>0.80900000000000005</v>
      </c>
      <c r="P175">
        <v>0.53400000000000003</v>
      </c>
      <c r="Q175">
        <v>0.19400000000000001</v>
      </c>
      <c r="R175" s="9" t="s">
        <v>97</v>
      </c>
      <c r="S175">
        <v>95.6</v>
      </c>
      <c r="T175" s="9" t="s">
        <v>97</v>
      </c>
      <c r="U175">
        <v>3.94</v>
      </c>
      <c r="V175">
        <v>5.0999999999999996</v>
      </c>
      <c r="W175">
        <v>5.72</v>
      </c>
      <c r="X175">
        <v>4.68</v>
      </c>
      <c r="Y175" s="9" t="s">
        <v>97</v>
      </c>
      <c r="Z175">
        <v>-0.6</v>
      </c>
    </row>
    <row r="176" spans="1:26" x14ac:dyDescent="0.45">
      <c r="A176">
        <v>206</v>
      </c>
      <c r="B176" s="9" t="s">
        <v>2015</v>
      </c>
      <c r="C176" s="9" t="s">
        <v>42</v>
      </c>
      <c r="D176">
        <v>3</v>
      </c>
      <c r="E176">
        <v>2</v>
      </c>
      <c r="F176">
        <v>0</v>
      </c>
      <c r="G176">
        <v>10</v>
      </c>
      <c r="H176">
        <v>10</v>
      </c>
      <c r="I176">
        <v>57</v>
      </c>
      <c r="J176" s="9" t="s">
        <v>97</v>
      </c>
      <c r="K176">
        <v>8.0500000000000007</v>
      </c>
      <c r="L176">
        <v>2.68</v>
      </c>
      <c r="M176">
        <v>1.74</v>
      </c>
      <c r="N176">
        <v>0.26300000000000001</v>
      </c>
      <c r="O176">
        <v>0.81599999999999995</v>
      </c>
      <c r="P176">
        <v>0.248</v>
      </c>
      <c r="Q176">
        <v>0.11700000000000001</v>
      </c>
      <c r="R176" s="9" t="s">
        <v>97</v>
      </c>
      <c r="S176">
        <v>93.8</v>
      </c>
      <c r="T176" s="9" t="s">
        <v>97</v>
      </c>
      <c r="U176">
        <v>3.95</v>
      </c>
      <c r="V176">
        <v>3.81</v>
      </c>
      <c r="W176">
        <v>4.9800000000000004</v>
      </c>
      <c r="X176">
        <v>4.8499999999999996</v>
      </c>
      <c r="Y176" s="9" t="s">
        <v>97</v>
      </c>
      <c r="Z176">
        <v>0.3</v>
      </c>
    </row>
    <row r="177" spans="1:26" x14ac:dyDescent="0.45">
      <c r="A177">
        <v>263</v>
      </c>
      <c r="B177" s="9" t="s">
        <v>2219</v>
      </c>
      <c r="C177" s="9" t="s">
        <v>257</v>
      </c>
      <c r="D177">
        <v>2</v>
      </c>
      <c r="E177">
        <v>1</v>
      </c>
      <c r="F177">
        <v>1</v>
      </c>
      <c r="G177">
        <v>23</v>
      </c>
      <c r="H177">
        <v>0</v>
      </c>
      <c r="I177">
        <v>43.1</v>
      </c>
      <c r="J177" s="9" t="s">
        <v>97</v>
      </c>
      <c r="K177">
        <v>9.14</v>
      </c>
      <c r="L177">
        <v>3.95</v>
      </c>
      <c r="M177">
        <v>1.25</v>
      </c>
      <c r="N177">
        <v>0.26800000000000002</v>
      </c>
      <c r="O177">
        <v>0.74099999999999999</v>
      </c>
      <c r="P177">
        <v>0.504</v>
      </c>
      <c r="Q177">
        <v>0.17599999999999999</v>
      </c>
      <c r="R177" s="9" t="s">
        <v>97</v>
      </c>
      <c r="S177">
        <v>94</v>
      </c>
      <c r="T177" s="9" t="s">
        <v>97</v>
      </c>
      <c r="U177">
        <v>3.95</v>
      </c>
      <c r="V177">
        <v>4.53</v>
      </c>
      <c r="W177">
        <v>4.38</v>
      </c>
      <c r="X177">
        <v>3.71</v>
      </c>
      <c r="Y177" s="9" t="s">
        <v>97</v>
      </c>
      <c r="Z177">
        <v>-0.1</v>
      </c>
    </row>
    <row r="178" spans="1:26" x14ac:dyDescent="0.45">
      <c r="A178">
        <v>112</v>
      </c>
      <c r="B178" s="9" t="s">
        <v>1985</v>
      </c>
      <c r="C178" s="9" t="s">
        <v>101</v>
      </c>
      <c r="D178">
        <v>4</v>
      </c>
      <c r="E178">
        <v>3</v>
      </c>
      <c r="F178">
        <v>0</v>
      </c>
      <c r="G178">
        <v>14</v>
      </c>
      <c r="H178">
        <v>14</v>
      </c>
      <c r="I178">
        <v>77.099999999999994</v>
      </c>
      <c r="J178" s="9" t="s">
        <v>97</v>
      </c>
      <c r="K178">
        <v>7.91</v>
      </c>
      <c r="L178">
        <v>2.56</v>
      </c>
      <c r="M178">
        <v>1.05</v>
      </c>
      <c r="N178">
        <v>0.31900000000000001</v>
      </c>
      <c r="O178">
        <v>0.755</v>
      </c>
      <c r="P178">
        <v>0.42099999999999999</v>
      </c>
      <c r="Q178">
        <v>9.6000000000000002E-2</v>
      </c>
      <c r="R178" s="9" t="s">
        <v>97</v>
      </c>
      <c r="S178">
        <v>93.2</v>
      </c>
      <c r="T178" s="9" t="s">
        <v>97</v>
      </c>
      <c r="U178">
        <v>3.96</v>
      </c>
      <c r="V178">
        <v>4.53</v>
      </c>
      <c r="W178">
        <v>3.96</v>
      </c>
      <c r="X178">
        <v>4.2</v>
      </c>
      <c r="Y178" s="9" t="s">
        <v>97</v>
      </c>
      <c r="Z178">
        <v>0.8</v>
      </c>
    </row>
    <row r="179" spans="1:26" x14ac:dyDescent="0.45">
      <c r="A179">
        <v>276</v>
      </c>
      <c r="B179" s="9" t="s">
        <v>2466</v>
      </c>
      <c r="C179" s="9" t="s">
        <v>215</v>
      </c>
      <c r="D179">
        <v>0</v>
      </c>
      <c r="E179">
        <v>2</v>
      </c>
      <c r="F179">
        <v>0</v>
      </c>
      <c r="G179">
        <v>21</v>
      </c>
      <c r="H179">
        <v>0</v>
      </c>
      <c r="I179">
        <v>36.1</v>
      </c>
      <c r="J179" s="9" t="s">
        <v>97</v>
      </c>
      <c r="K179">
        <v>8.42</v>
      </c>
      <c r="L179">
        <v>5.45</v>
      </c>
      <c r="M179">
        <v>0.99</v>
      </c>
      <c r="N179">
        <v>0.25</v>
      </c>
      <c r="O179">
        <v>0.73799999999999999</v>
      </c>
      <c r="P179">
        <v>0.4</v>
      </c>
      <c r="Q179">
        <v>0.10299999999999999</v>
      </c>
      <c r="R179" s="9" t="s">
        <v>97</v>
      </c>
      <c r="S179">
        <v>93.9</v>
      </c>
      <c r="T179" s="9" t="s">
        <v>97</v>
      </c>
      <c r="U179">
        <v>3.96</v>
      </c>
      <c r="V179">
        <v>4.91</v>
      </c>
      <c r="W179">
        <v>4.78</v>
      </c>
      <c r="X179">
        <v>4.9000000000000004</v>
      </c>
      <c r="Y179" s="9" t="s">
        <v>97</v>
      </c>
      <c r="Z179">
        <v>-0.2</v>
      </c>
    </row>
    <row r="180" spans="1:26" x14ac:dyDescent="0.45">
      <c r="A180">
        <v>201</v>
      </c>
      <c r="B180" s="9" t="s">
        <v>2204</v>
      </c>
      <c r="C180" s="9" t="s">
        <v>196</v>
      </c>
      <c r="D180">
        <v>1</v>
      </c>
      <c r="E180">
        <v>1</v>
      </c>
      <c r="F180">
        <v>0</v>
      </c>
      <c r="G180">
        <v>42</v>
      </c>
      <c r="H180">
        <v>0</v>
      </c>
      <c r="I180">
        <v>31.2</v>
      </c>
      <c r="J180" s="9" t="s">
        <v>97</v>
      </c>
      <c r="K180">
        <v>6.25</v>
      </c>
      <c r="L180">
        <v>2.56</v>
      </c>
      <c r="M180">
        <v>0.56999999999999995</v>
      </c>
      <c r="N180">
        <v>0.29799999999999999</v>
      </c>
      <c r="O180">
        <v>0.68100000000000005</v>
      </c>
      <c r="P180">
        <v>0.628</v>
      </c>
      <c r="Q180">
        <v>9.5000000000000001E-2</v>
      </c>
      <c r="R180" s="9" t="s">
        <v>97</v>
      </c>
      <c r="T180" s="9" t="s">
        <v>97</v>
      </c>
      <c r="U180">
        <v>3.98</v>
      </c>
      <c r="V180">
        <v>2.2599999999999998</v>
      </c>
      <c r="W180">
        <v>3.63</v>
      </c>
      <c r="X180">
        <v>3.77</v>
      </c>
      <c r="Y180" s="9" t="s">
        <v>97</v>
      </c>
      <c r="Z180">
        <v>0.3</v>
      </c>
    </row>
    <row r="181" spans="1:26" x14ac:dyDescent="0.45">
      <c r="A181">
        <v>283</v>
      </c>
      <c r="B181" s="9" t="s">
        <v>2451</v>
      </c>
      <c r="C181" s="9" t="s">
        <v>56</v>
      </c>
      <c r="D181">
        <v>3</v>
      </c>
      <c r="E181">
        <v>1</v>
      </c>
      <c r="F181">
        <v>1</v>
      </c>
      <c r="G181">
        <v>33</v>
      </c>
      <c r="H181">
        <v>0</v>
      </c>
      <c r="I181">
        <v>31.2</v>
      </c>
      <c r="J181" s="9" t="s">
        <v>97</v>
      </c>
      <c r="K181">
        <v>7.11</v>
      </c>
      <c r="L181">
        <v>4.26</v>
      </c>
      <c r="M181">
        <v>1.42</v>
      </c>
      <c r="N181">
        <v>0.29299999999999998</v>
      </c>
      <c r="O181">
        <v>0.80500000000000005</v>
      </c>
      <c r="P181">
        <v>0.39200000000000002</v>
      </c>
      <c r="Q181">
        <v>0.122</v>
      </c>
      <c r="R181" s="9" t="s">
        <v>97</v>
      </c>
      <c r="S181">
        <v>94.7</v>
      </c>
      <c r="T181" s="9" t="s">
        <v>97</v>
      </c>
      <c r="U181">
        <v>3.98</v>
      </c>
      <c r="V181">
        <v>4.87</v>
      </c>
      <c r="W181">
        <v>5.15</v>
      </c>
      <c r="X181">
        <v>4.96</v>
      </c>
      <c r="Y181" s="9" t="s">
        <v>97</v>
      </c>
      <c r="Z181">
        <v>-0.2</v>
      </c>
    </row>
    <row r="182" spans="1:26" x14ac:dyDescent="0.45">
      <c r="A182">
        <v>153</v>
      </c>
      <c r="B182" s="9" t="s">
        <v>2145</v>
      </c>
      <c r="C182" s="9" t="s">
        <v>215</v>
      </c>
      <c r="D182">
        <v>2</v>
      </c>
      <c r="E182">
        <v>1</v>
      </c>
      <c r="F182">
        <v>0</v>
      </c>
      <c r="G182">
        <v>36</v>
      </c>
      <c r="H182">
        <v>0</v>
      </c>
      <c r="I182">
        <v>36</v>
      </c>
      <c r="J182" s="9" t="s">
        <v>97</v>
      </c>
      <c r="K182">
        <v>7.25</v>
      </c>
      <c r="L182">
        <v>2</v>
      </c>
      <c r="M182">
        <v>1</v>
      </c>
      <c r="N182">
        <v>0.24299999999999999</v>
      </c>
      <c r="O182">
        <v>0.61699999999999999</v>
      </c>
      <c r="P182">
        <v>0.35499999999999998</v>
      </c>
      <c r="Q182">
        <v>7.4999999999999997E-2</v>
      </c>
      <c r="R182" s="9" t="s">
        <v>97</v>
      </c>
      <c r="S182">
        <v>94.5</v>
      </c>
      <c r="T182" s="9" t="s">
        <v>97</v>
      </c>
      <c r="U182">
        <v>4</v>
      </c>
      <c r="V182">
        <v>3.14</v>
      </c>
      <c r="W182">
        <v>3.74</v>
      </c>
      <c r="X182">
        <v>4.42</v>
      </c>
      <c r="Y182" s="9" t="s">
        <v>97</v>
      </c>
      <c r="Z182">
        <v>0.5</v>
      </c>
    </row>
    <row r="183" spans="1:26" x14ac:dyDescent="0.45">
      <c r="A183">
        <v>60</v>
      </c>
      <c r="B183" s="9" t="s">
        <v>1977</v>
      </c>
      <c r="C183" s="9" t="s">
        <v>44</v>
      </c>
      <c r="D183">
        <v>3</v>
      </c>
      <c r="E183">
        <v>9</v>
      </c>
      <c r="F183">
        <v>0</v>
      </c>
      <c r="G183">
        <v>17</v>
      </c>
      <c r="H183">
        <v>16</v>
      </c>
      <c r="I183">
        <v>84.2</v>
      </c>
      <c r="J183" s="9" t="s">
        <v>97</v>
      </c>
      <c r="K183">
        <v>9.0399999999999991</v>
      </c>
      <c r="L183">
        <v>2.34</v>
      </c>
      <c r="M183">
        <v>1.28</v>
      </c>
      <c r="N183">
        <v>0.30199999999999999</v>
      </c>
      <c r="O183">
        <v>0.72199999999999998</v>
      </c>
      <c r="P183">
        <v>0.34399999999999997</v>
      </c>
      <c r="Q183">
        <v>0.106</v>
      </c>
      <c r="R183" s="9" t="s">
        <v>97</v>
      </c>
      <c r="S183">
        <v>91.7</v>
      </c>
      <c r="T183" s="9" t="s">
        <v>97</v>
      </c>
      <c r="U183">
        <v>4.04</v>
      </c>
      <c r="V183">
        <v>4.2</v>
      </c>
      <c r="W183">
        <v>3.91</v>
      </c>
      <c r="X183">
        <v>4</v>
      </c>
      <c r="Y183" s="9" t="s">
        <v>97</v>
      </c>
      <c r="Z183">
        <v>1.3</v>
      </c>
    </row>
    <row r="184" spans="1:26" x14ac:dyDescent="0.45">
      <c r="A184">
        <v>230</v>
      </c>
      <c r="B184" s="9" t="s">
        <v>2139</v>
      </c>
      <c r="C184" s="9" t="s">
        <v>132</v>
      </c>
      <c r="D184">
        <v>3</v>
      </c>
      <c r="E184">
        <v>1</v>
      </c>
      <c r="F184">
        <v>2</v>
      </c>
      <c r="G184">
        <v>31</v>
      </c>
      <c r="H184">
        <v>1</v>
      </c>
      <c r="I184">
        <v>42.1</v>
      </c>
      <c r="J184" s="9" t="s">
        <v>97</v>
      </c>
      <c r="K184">
        <v>7.23</v>
      </c>
      <c r="L184">
        <v>1.91</v>
      </c>
      <c r="M184">
        <v>1.06</v>
      </c>
      <c r="N184">
        <v>0.21099999999999999</v>
      </c>
      <c r="O184">
        <v>0.629</v>
      </c>
      <c r="P184">
        <v>0.41499999999999998</v>
      </c>
      <c r="Q184">
        <v>0.114</v>
      </c>
      <c r="R184" s="9" t="s">
        <v>97</v>
      </c>
      <c r="S184">
        <v>92</v>
      </c>
      <c r="T184" s="9" t="s">
        <v>97</v>
      </c>
      <c r="U184">
        <v>4.04</v>
      </c>
      <c r="V184">
        <v>3.48</v>
      </c>
      <c r="W184">
        <v>4.01</v>
      </c>
      <c r="X184">
        <v>3.97</v>
      </c>
      <c r="Y184" s="9" t="s">
        <v>97</v>
      </c>
      <c r="Z184">
        <v>0.2</v>
      </c>
    </row>
    <row r="185" spans="1:26" x14ac:dyDescent="0.45">
      <c r="A185">
        <v>88</v>
      </c>
      <c r="B185" s="9" t="s">
        <v>1971</v>
      </c>
      <c r="C185" s="9" t="s">
        <v>42</v>
      </c>
      <c r="D185">
        <v>6</v>
      </c>
      <c r="E185">
        <v>5</v>
      </c>
      <c r="F185">
        <v>0</v>
      </c>
      <c r="G185">
        <v>17</v>
      </c>
      <c r="H185">
        <v>16</v>
      </c>
      <c r="I185">
        <v>86.1</v>
      </c>
      <c r="J185" s="9" t="s">
        <v>97</v>
      </c>
      <c r="K185">
        <v>9.8000000000000007</v>
      </c>
      <c r="L185">
        <v>3.65</v>
      </c>
      <c r="M185">
        <v>1.25</v>
      </c>
      <c r="N185">
        <v>0.30499999999999999</v>
      </c>
      <c r="O185">
        <v>0.77100000000000002</v>
      </c>
      <c r="P185">
        <v>0.48099999999999998</v>
      </c>
      <c r="Q185">
        <v>0.14799999999999999</v>
      </c>
      <c r="R185" s="9" t="s">
        <v>97</v>
      </c>
      <c r="S185">
        <v>95.9</v>
      </c>
      <c r="T185" s="9" t="s">
        <v>97</v>
      </c>
      <c r="U185">
        <v>4.07</v>
      </c>
      <c r="V185">
        <v>3.33</v>
      </c>
      <c r="W185">
        <v>4.1100000000000003</v>
      </c>
      <c r="X185">
        <v>3.65</v>
      </c>
      <c r="Y185" s="9" t="s">
        <v>97</v>
      </c>
      <c r="Z185">
        <v>1</v>
      </c>
    </row>
    <row r="186" spans="1:26" x14ac:dyDescent="0.45">
      <c r="A186">
        <v>216</v>
      </c>
      <c r="B186" s="9" t="s">
        <v>2286</v>
      </c>
      <c r="C186" s="9" t="s">
        <v>184</v>
      </c>
      <c r="D186">
        <v>1</v>
      </c>
      <c r="E186">
        <v>1</v>
      </c>
      <c r="F186">
        <v>0</v>
      </c>
      <c r="G186">
        <v>36</v>
      </c>
      <c r="H186">
        <v>0</v>
      </c>
      <c r="I186">
        <v>44</v>
      </c>
      <c r="J186" s="9" t="s">
        <v>97</v>
      </c>
      <c r="K186">
        <v>7.98</v>
      </c>
      <c r="L186">
        <v>4.09</v>
      </c>
      <c r="M186">
        <v>0.82</v>
      </c>
      <c r="N186">
        <v>0.32600000000000001</v>
      </c>
      <c r="O186">
        <v>0.745</v>
      </c>
      <c r="P186">
        <v>0.52300000000000002</v>
      </c>
      <c r="Q186">
        <v>0.105</v>
      </c>
      <c r="R186" s="9" t="s">
        <v>97</v>
      </c>
      <c r="S186">
        <v>98</v>
      </c>
      <c r="T186" s="9" t="s">
        <v>97</v>
      </c>
      <c r="U186">
        <v>4.09</v>
      </c>
      <c r="V186">
        <v>4.71</v>
      </c>
      <c r="W186">
        <v>3.93</v>
      </c>
      <c r="X186">
        <v>3.99</v>
      </c>
      <c r="Y186" s="9" t="s">
        <v>97</v>
      </c>
      <c r="Z186">
        <v>0.2</v>
      </c>
    </row>
    <row r="187" spans="1:26" x14ac:dyDescent="0.45">
      <c r="A187">
        <v>52</v>
      </c>
      <c r="B187" s="9" t="s">
        <v>1956</v>
      </c>
      <c r="C187" s="9" t="s">
        <v>74</v>
      </c>
      <c r="D187">
        <v>2</v>
      </c>
      <c r="E187">
        <v>5</v>
      </c>
      <c r="F187">
        <v>0</v>
      </c>
      <c r="G187">
        <v>22</v>
      </c>
      <c r="H187">
        <v>5</v>
      </c>
      <c r="I187">
        <v>61.1</v>
      </c>
      <c r="J187" s="9" t="s">
        <v>97</v>
      </c>
      <c r="K187">
        <v>7.04</v>
      </c>
      <c r="L187">
        <v>1.17</v>
      </c>
      <c r="M187">
        <v>0.73</v>
      </c>
      <c r="N187">
        <v>0.29199999999999998</v>
      </c>
      <c r="O187">
        <v>0.625</v>
      </c>
      <c r="P187">
        <v>0.35399999999999998</v>
      </c>
      <c r="Q187">
        <v>5.8999999999999997E-2</v>
      </c>
      <c r="R187" s="9" t="s">
        <v>97</v>
      </c>
      <c r="S187">
        <v>92.8</v>
      </c>
      <c r="T187" s="9" t="s">
        <v>97</v>
      </c>
      <c r="U187">
        <v>4.1100000000000003</v>
      </c>
      <c r="V187">
        <v>2.96</v>
      </c>
      <c r="W187">
        <v>3.14</v>
      </c>
      <c r="X187">
        <v>4.08</v>
      </c>
      <c r="Y187" s="9" t="s">
        <v>97</v>
      </c>
      <c r="Z187">
        <v>1.4</v>
      </c>
    </row>
    <row r="188" spans="1:26" x14ac:dyDescent="0.45">
      <c r="A188">
        <v>94</v>
      </c>
      <c r="B188" s="9" t="s">
        <v>116</v>
      </c>
      <c r="C188" s="9" t="s">
        <v>42</v>
      </c>
      <c r="D188">
        <v>6</v>
      </c>
      <c r="E188">
        <v>5</v>
      </c>
      <c r="F188">
        <v>0</v>
      </c>
      <c r="G188">
        <v>14</v>
      </c>
      <c r="H188">
        <v>14</v>
      </c>
      <c r="I188">
        <v>85.1</v>
      </c>
      <c r="J188" s="9" t="s">
        <v>97</v>
      </c>
      <c r="K188">
        <v>7.17</v>
      </c>
      <c r="L188">
        <v>3.06</v>
      </c>
      <c r="M188">
        <v>0.84</v>
      </c>
      <c r="N188">
        <v>0.3</v>
      </c>
      <c r="O188">
        <v>0.73199999999999998</v>
      </c>
      <c r="P188">
        <v>0.61399999999999999</v>
      </c>
      <c r="Q188">
        <v>0.17</v>
      </c>
      <c r="R188" s="9" t="s">
        <v>97</v>
      </c>
      <c r="S188">
        <v>96.1</v>
      </c>
      <c r="T188" s="9" t="s">
        <v>97</v>
      </c>
      <c r="U188">
        <v>4.1100000000000003</v>
      </c>
      <c r="V188">
        <v>4.03</v>
      </c>
      <c r="W188">
        <v>3.98</v>
      </c>
      <c r="X188">
        <v>3.55</v>
      </c>
      <c r="Y188" s="9" t="s">
        <v>97</v>
      </c>
      <c r="Z188">
        <v>1</v>
      </c>
    </row>
    <row r="189" spans="1:26" x14ac:dyDescent="0.45">
      <c r="A189">
        <v>120</v>
      </c>
      <c r="B189" s="9" t="s">
        <v>2052</v>
      </c>
      <c r="C189" s="9" t="s">
        <v>52</v>
      </c>
      <c r="D189">
        <v>3</v>
      </c>
      <c r="E189">
        <v>1</v>
      </c>
      <c r="F189">
        <v>1</v>
      </c>
      <c r="G189">
        <v>37</v>
      </c>
      <c r="H189">
        <v>1</v>
      </c>
      <c r="I189">
        <v>30.2</v>
      </c>
      <c r="J189" s="9" t="s">
        <v>97</v>
      </c>
      <c r="K189">
        <v>7.63</v>
      </c>
      <c r="L189">
        <v>2.64</v>
      </c>
      <c r="M189">
        <v>0</v>
      </c>
      <c r="N189">
        <v>0.29199999999999998</v>
      </c>
      <c r="O189">
        <v>0.6</v>
      </c>
      <c r="P189">
        <v>0.5</v>
      </c>
      <c r="Q189">
        <v>0</v>
      </c>
      <c r="R189" s="9" t="s">
        <v>97</v>
      </c>
      <c r="S189">
        <v>89.5</v>
      </c>
      <c r="T189" s="9" t="s">
        <v>97</v>
      </c>
      <c r="U189">
        <v>4.1100000000000003</v>
      </c>
      <c r="V189">
        <v>3.68</v>
      </c>
      <c r="W189">
        <v>2.34</v>
      </c>
      <c r="X189">
        <v>3.8</v>
      </c>
      <c r="Y189" s="9" t="s">
        <v>97</v>
      </c>
      <c r="Z189">
        <v>0.8</v>
      </c>
    </row>
    <row r="190" spans="1:26" x14ac:dyDescent="0.45">
      <c r="A190">
        <v>175</v>
      </c>
      <c r="B190" s="9" t="s">
        <v>2058</v>
      </c>
      <c r="C190" s="9" t="s">
        <v>196</v>
      </c>
      <c r="D190">
        <v>3</v>
      </c>
      <c r="E190">
        <v>2</v>
      </c>
      <c r="F190">
        <v>0</v>
      </c>
      <c r="G190">
        <v>8</v>
      </c>
      <c r="H190">
        <v>8</v>
      </c>
      <c r="I190">
        <v>46</v>
      </c>
      <c r="J190" s="9" t="s">
        <v>97</v>
      </c>
      <c r="K190">
        <v>7.04</v>
      </c>
      <c r="L190">
        <v>2.54</v>
      </c>
      <c r="M190">
        <v>1.17</v>
      </c>
      <c r="N190">
        <v>0.25800000000000001</v>
      </c>
      <c r="O190">
        <v>0.72399999999999998</v>
      </c>
      <c r="P190">
        <v>0.47099999999999997</v>
      </c>
      <c r="Q190">
        <v>0.14000000000000001</v>
      </c>
      <c r="R190" s="9" t="s">
        <v>97</v>
      </c>
      <c r="S190">
        <v>92.4</v>
      </c>
      <c r="T190" s="9" t="s">
        <v>97</v>
      </c>
      <c r="U190">
        <v>4.1100000000000003</v>
      </c>
      <c r="V190">
        <v>4.59</v>
      </c>
      <c r="W190">
        <v>4.2</v>
      </c>
      <c r="X190">
        <v>3.85</v>
      </c>
      <c r="Y190" s="9" t="s">
        <v>97</v>
      </c>
      <c r="Z190">
        <v>0.4</v>
      </c>
    </row>
    <row r="191" spans="1:26" x14ac:dyDescent="0.45">
      <c r="A191">
        <v>114</v>
      </c>
      <c r="B191" s="9" t="s">
        <v>1979</v>
      </c>
      <c r="C191" s="9" t="s">
        <v>34</v>
      </c>
      <c r="D191">
        <v>6</v>
      </c>
      <c r="E191">
        <v>5</v>
      </c>
      <c r="F191">
        <v>0</v>
      </c>
      <c r="G191">
        <v>16</v>
      </c>
      <c r="H191">
        <v>14</v>
      </c>
      <c r="I191">
        <v>80.2</v>
      </c>
      <c r="J191" s="9" t="s">
        <v>97</v>
      </c>
      <c r="K191">
        <v>6.25</v>
      </c>
      <c r="L191">
        <v>1.9</v>
      </c>
      <c r="M191">
        <v>1.1200000000000001</v>
      </c>
      <c r="N191">
        <v>0.309</v>
      </c>
      <c r="O191">
        <v>0.68</v>
      </c>
      <c r="P191">
        <v>0.38800000000000001</v>
      </c>
      <c r="Q191">
        <v>9.4E-2</v>
      </c>
      <c r="R191" s="9" t="s">
        <v>97</v>
      </c>
      <c r="S191">
        <v>91.9</v>
      </c>
      <c r="T191" s="9" t="s">
        <v>97</v>
      </c>
      <c r="U191">
        <v>4.13</v>
      </c>
      <c r="V191">
        <v>5.31</v>
      </c>
      <c r="W191">
        <v>4.13</v>
      </c>
      <c r="X191">
        <v>4.41</v>
      </c>
      <c r="Y191" s="9" t="s">
        <v>97</v>
      </c>
      <c r="Z191">
        <v>0.8</v>
      </c>
    </row>
    <row r="192" spans="1:26" x14ac:dyDescent="0.45">
      <c r="A192">
        <v>124</v>
      </c>
      <c r="B192" s="9" t="s">
        <v>2031</v>
      </c>
      <c r="C192" s="9" t="s">
        <v>42</v>
      </c>
      <c r="D192">
        <v>0</v>
      </c>
      <c r="E192">
        <v>3</v>
      </c>
      <c r="F192">
        <v>2</v>
      </c>
      <c r="G192">
        <v>35</v>
      </c>
      <c r="H192">
        <v>0</v>
      </c>
      <c r="I192">
        <v>32.200000000000003</v>
      </c>
      <c r="J192" s="9" t="s">
        <v>97</v>
      </c>
      <c r="K192">
        <v>10.74</v>
      </c>
      <c r="L192">
        <v>2.76</v>
      </c>
      <c r="M192">
        <v>0.55000000000000004</v>
      </c>
      <c r="N192">
        <v>0.36299999999999999</v>
      </c>
      <c r="O192">
        <v>0.64</v>
      </c>
      <c r="P192">
        <v>0.44</v>
      </c>
      <c r="Q192">
        <v>6.9000000000000006E-2</v>
      </c>
      <c r="R192" s="9" t="s">
        <v>97</v>
      </c>
      <c r="S192">
        <v>94.1</v>
      </c>
      <c r="T192" s="9" t="s">
        <v>97</v>
      </c>
      <c r="U192">
        <v>4.13</v>
      </c>
      <c r="V192">
        <v>3.79</v>
      </c>
      <c r="W192">
        <v>2.4900000000000002</v>
      </c>
      <c r="X192">
        <v>2.97</v>
      </c>
      <c r="Y192" s="9" t="s">
        <v>97</v>
      </c>
      <c r="Z192">
        <v>0.7</v>
      </c>
    </row>
    <row r="193" spans="1:26" x14ac:dyDescent="0.45">
      <c r="A193">
        <v>99</v>
      </c>
      <c r="B193" s="9" t="s">
        <v>1987</v>
      </c>
      <c r="C193" s="9" t="s">
        <v>76</v>
      </c>
      <c r="D193">
        <v>3</v>
      </c>
      <c r="E193">
        <v>3</v>
      </c>
      <c r="F193">
        <v>0</v>
      </c>
      <c r="G193">
        <v>12</v>
      </c>
      <c r="H193">
        <v>11</v>
      </c>
      <c r="I193">
        <v>52</v>
      </c>
      <c r="J193" s="9" t="s">
        <v>97</v>
      </c>
      <c r="K193">
        <v>8.48</v>
      </c>
      <c r="L193">
        <v>2.25</v>
      </c>
      <c r="M193">
        <v>1.04</v>
      </c>
      <c r="N193">
        <v>0.29899999999999999</v>
      </c>
      <c r="O193">
        <v>0.625</v>
      </c>
      <c r="P193">
        <v>0.49</v>
      </c>
      <c r="Q193">
        <v>0.113</v>
      </c>
      <c r="R193" s="9" t="s">
        <v>97</v>
      </c>
      <c r="T193" s="9" t="s">
        <v>97</v>
      </c>
      <c r="U193">
        <v>4.1500000000000004</v>
      </c>
      <c r="V193">
        <v>3.58</v>
      </c>
      <c r="W193">
        <v>3.7</v>
      </c>
      <c r="X193">
        <v>3.67</v>
      </c>
      <c r="Y193" s="9" t="s">
        <v>97</v>
      </c>
      <c r="Z193">
        <v>0.9</v>
      </c>
    </row>
    <row r="194" spans="1:26" x14ac:dyDescent="0.45">
      <c r="A194">
        <v>47</v>
      </c>
      <c r="B194" s="9" t="s">
        <v>313</v>
      </c>
      <c r="C194" s="9" t="s">
        <v>113</v>
      </c>
      <c r="D194">
        <v>2</v>
      </c>
      <c r="E194">
        <v>5</v>
      </c>
      <c r="F194">
        <v>0</v>
      </c>
      <c r="G194">
        <v>16</v>
      </c>
      <c r="H194">
        <v>16</v>
      </c>
      <c r="I194">
        <v>86.1</v>
      </c>
      <c r="J194" s="9" t="s">
        <v>97</v>
      </c>
      <c r="K194">
        <v>8.5500000000000007</v>
      </c>
      <c r="L194">
        <v>1.67</v>
      </c>
      <c r="M194">
        <v>1.25</v>
      </c>
      <c r="N194">
        <v>0.34399999999999997</v>
      </c>
      <c r="O194">
        <v>0.75600000000000001</v>
      </c>
      <c r="P194">
        <v>0.33100000000000002</v>
      </c>
      <c r="Q194">
        <v>0.104</v>
      </c>
      <c r="R194" s="9" t="s">
        <v>97</v>
      </c>
      <c r="S194">
        <v>92.8</v>
      </c>
      <c r="T194" s="9" t="s">
        <v>97</v>
      </c>
      <c r="U194">
        <v>4.17</v>
      </c>
      <c r="V194">
        <v>4.1399999999999997</v>
      </c>
      <c r="W194">
        <v>3.73</v>
      </c>
      <c r="X194">
        <v>3.84</v>
      </c>
      <c r="Y194" s="9" t="s">
        <v>97</v>
      </c>
      <c r="Z194">
        <v>1.4</v>
      </c>
    </row>
    <row r="195" spans="1:26" x14ac:dyDescent="0.45">
      <c r="A195">
        <v>34</v>
      </c>
      <c r="B195" s="9" t="s">
        <v>308</v>
      </c>
      <c r="C195" s="9" t="s">
        <v>58</v>
      </c>
      <c r="D195">
        <v>4</v>
      </c>
      <c r="E195">
        <v>8</v>
      </c>
      <c r="F195">
        <v>0</v>
      </c>
      <c r="G195">
        <v>17</v>
      </c>
      <c r="H195">
        <v>17</v>
      </c>
      <c r="I195">
        <v>88.1</v>
      </c>
      <c r="J195" s="9" t="s">
        <v>97</v>
      </c>
      <c r="K195">
        <v>9.48</v>
      </c>
      <c r="L195">
        <v>2.14</v>
      </c>
      <c r="M195">
        <v>1.22</v>
      </c>
      <c r="N195">
        <v>0.33300000000000002</v>
      </c>
      <c r="O195">
        <v>0.73599999999999999</v>
      </c>
      <c r="P195">
        <v>0.42599999999999999</v>
      </c>
      <c r="Q195">
        <v>0.129</v>
      </c>
      <c r="R195" s="9" t="s">
        <v>97</v>
      </c>
      <c r="S195">
        <v>95.7</v>
      </c>
      <c r="T195" s="9" t="s">
        <v>97</v>
      </c>
      <c r="U195">
        <v>4.18</v>
      </c>
      <c r="V195">
        <v>4</v>
      </c>
      <c r="W195">
        <v>3.53</v>
      </c>
      <c r="X195">
        <v>3.28</v>
      </c>
      <c r="Y195" s="9" t="s">
        <v>97</v>
      </c>
      <c r="Z195">
        <v>1.8</v>
      </c>
    </row>
    <row r="196" spans="1:26" x14ac:dyDescent="0.45">
      <c r="A196">
        <v>291</v>
      </c>
      <c r="B196" s="9" t="s">
        <v>2479</v>
      </c>
      <c r="C196" s="9" t="s">
        <v>58</v>
      </c>
      <c r="D196">
        <v>2</v>
      </c>
      <c r="E196">
        <v>2</v>
      </c>
      <c r="F196">
        <v>1</v>
      </c>
      <c r="G196">
        <v>34</v>
      </c>
      <c r="H196">
        <v>0</v>
      </c>
      <c r="I196">
        <v>32.1</v>
      </c>
      <c r="J196" s="9" t="s">
        <v>97</v>
      </c>
      <c r="K196">
        <v>5.29</v>
      </c>
      <c r="L196">
        <v>3.9</v>
      </c>
      <c r="M196">
        <v>1.39</v>
      </c>
      <c r="N196">
        <v>0.27500000000000002</v>
      </c>
      <c r="O196">
        <v>0.65900000000000003</v>
      </c>
      <c r="P196">
        <v>0.442</v>
      </c>
      <c r="Q196">
        <v>0.13200000000000001</v>
      </c>
      <c r="R196" s="9" t="s">
        <v>97</v>
      </c>
      <c r="S196">
        <v>95.8</v>
      </c>
      <c r="T196" s="9" t="s">
        <v>97</v>
      </c>
      <c r="U196">
        <v>4.18</v>
      </c>
      <c r="V196">
        <v>4.0599999999999996</v>
      </c>
      <c r="W196">
        <v>5.39</v>
      </c>
      <c r="X196">
        <v>5.07</v>
      </c>
      <c r="Y196" s="9" t="s">
        <v>97</v>
      </c>
      <c r="Z196">
        <v>-0.3</v>
      </c>
    </row>
    <row r="197" spans="1:26" x14ac:dyDescent="0.45">
      <c r="A197">
        <v>76</v>
      </c>
      <c r="B197" s="9" t="s">
        <v>1973</v>
      </c>
      <c r="C197" s="9" t="s">
        <v>56</v>
      </c>
      <c r="D197">
        <v>6</v>
      </c>
      <c r="E197">
        <v>5</v>
      </c>
      <c r="F197">
        <v>0</v>
      </c>
      <c r="G197">
        <v>15</v>
      </c>
      <c r="H197">
        <v>15</v>
      </c>
      <c r="I197">
        <v>81.2</v>
      </c>
      <c r="J197" s="9" t="s">
        <v>97</v>
      </c>
      <c r="K197">
        <v>8.16</v>
      </c>
      <c r="L197">
        <v>2.76</v>
      </c>
      <c r="M197">
        <v>1.1000000000000001</v>
      </c>
      <c r="N197">
        <v>0.27900000000000003</v>
      </c>
      <c r="O197">
        <v>0.71299999999999997</v>
      </c>
      <c r="P197">
        <v>0.35599999999999998</v>
      </c>
      <c r="Q197">
        <v>9.9000000000000005E-2</v>
      </c>
      <c r="R197" s="9" t="s">
        <v>97</v>
      </c>
      <c r="S197">
        <v>94.3</v>
      </c>
      <c r="T197" s="9" t="s">
        <v>97</v>
      </c>
      <c r="U197">
        <v>4.1900000000000004</v>
      </c>
      <c r="V197">
        <v>4.91</v>
      </c>
      <c r="W197">
        <v>3.97</v>
      </c>
      <c r="X197">
        <v>4.16</v>
      </c>
      <c r="Y197" s="9" t="s">
        <v>97</v>
      </c>
      <c r="Z197">
        <v>1.2</v>
      </c>
    </row>
    <row r="198" spans="1:26" x14ac:dyDescent="0.45">
      <c r="A198">
        <v>174</v>
      </c>
      <c r="B198" s="9" t="s">
        <v>2064</v>
      </c>
      <c r="C198" s="9" t="s">
        <v>67</v>
      </c>
      <c r="D198">
        <v>3</v>
      </c>
      <c r="E198">
        <v>1</v>
      </c>
      <c r="F198">
        <v>2</v>
      </c>
      <c r="G198">
        <v>32</v>
      </c>
      <c r="H198">
        <v>0</v>
      </c>
      <c r="I198">
        <v>36.1</v>
      </c>
      <c r="J198" s="9" t="s">
        <v>97</v>
      </c>
      <c r="K198">
        <v>10.4</v>
      </c>
      <c r="L198">
        <v>1.73</v>
      </c>
      <c r="M198">
        <v>0.99</v>
      </c>
      <c r="N198">
        <v>0.30199999999999999</v>
      </c>
      <c r="O198">
        <v>0.68500000000000005</v>
      </c>
      <c r="P198">
        <v>0.35399999999999998</v>
      </c>
      <c r="Q198">
        <v>9.8000000000000004E-2</v>
      </c>
      <c r="R198" s="9" t="s">
        <v>97</v>
      </c>
      <c r="S198">
        <v>95.5</v>
      </c>
      <c r="T198" s="9" t="s">
        <v>97</v>
      </c>
      <c r="U198">
        <v>4.21</v>
      </c>
      <c r="V198">
        <v>4.09</v>
      </c>
      <c r="W198">
        <v>3.27</v>
      </c>
      <c r="X198">
        <v>3.46</v>
      </c>
      <c r="Y198" s="9" t="s">
        <v>97</v>
      </c>
      <c r="Z198">
        <v>0.4</v>
      </c>
    </row>
    <row r="199" spans="1:26" x14ac:dyDescent="0.45">
      <c r="A199">
        <v>285</v>
      </c>
      <c r="B199" s="9" t="s">
        <v>2486</v>
      </c>
      <c r="C199" s="9" t="s">
        <v>76</v>
      </c>
      <c r="D199">
        <v>0</v>
      </c>
      <c r="E199">
        <v>1</v>
      </c>
      <c r="F199">
        <v>2</v>
      </c>
      <c r="G199">
        <v>21</v>
      </c>
      <c r="H199">
        <v>1</v>
      </c>
      <c r="I199">
        <v>42.2</v>
      </c>
      <c r="J199" s="9" t="s">
        <v>97</v>
      </c>
      <c r="K199">
        <v>5.0599999999999996</v>
      </c>
      <c r="L199">
        <v>3.38</v>
      </c>
      <c r="M199">
        <v>1.48</v>
      </c>
      <c r="N199">
        <v>0.19500000000000001</v>
      </c>
      <c r="O199">
        <v>0.746</v>
      </c>
      <c r="P199">
        <v>0.35799999999999998</v>
      </c>
      <c r="Q199">
        <v>0.106</v>
      </c>
      <c r="R199" s="9" t="s">
        <v>97</v>
      </c>
      <c r="S199">
        <v>93.6</v>
      </c>
      <c r="T199" s="9" t="s">
        <v>97</v>
      </c>
      <c r="U199">
        <v>4.22</v>
      </c>
      <c r="V199">
        <v>4.2</v>
      </c>
      <c r="W199">
        <v>5.43</v>
      </c>
      <c r="X199">
        <v>5.53</v>
      </c>
      <c r="Y199" s="9" t="s">
        <v>97</v>
      </c>
      <c r="Z199">
        <v>-0.3</v>
      </c>
    </row>
    <row r="200" spans="1:26" x14ac:dyDescent="0.45">
      <c r="A200">
        <v>53</v>
      </c>
      <c r="B200" s="9" t="s">
        <v>1963</v>
      </c>
      <c r="C200" s="9" t="s">
        <v>132</v>
      </c>
      <c r="D200">
        <v>2</v>
      </c>
      <c r="E200">
        <v>6</v>
      </c>
      <c r="F200">
        <v>0</v>
      </c>
      <c r="G200">
        <v>16</v>
      </c>
      <c r="H200">
        <v>16</v>
      </c>
      <c r="I200">
        <v>78.2</v>
      </c>
      <c r="J200" s="9" t="s">
        <v>97</v>
      </c>
      <c r="K200">
        <v>6.64</v>
      </c>
      <c r="L200">
        <v>2.4</v>
      </c>
      <c r="M200">
        <v>0.8</v>
      </c>
      <c r="N200">
        <v>0.33300000000000002</v>
      </c>
      <c r="O200">
        <v>0.69399999999999995</v>
      </c>
      <c r="P200">
        <v>0.48499999999999999</v>
      </c>
      <c r="Q200">
        <v>0.09</v>
      </c>
      <c r="R200" s="9" t="s">
        <v>97</v>
      </c>
      <c r="S200">
        <v>95.8</v>
      </c>
      <c r="T200" s="9" t="s">
        <v>97</v>
      </c>
      <c r="U200">
        <v>4.2300000000000004</v>
      </c>
      <c r="V200">
        <v>4.3499999999999996</v>
      </c>
      <c r="W200">
        <v>3.68</v>
      </c>
      <c r="X200">
        <v>3.95</v>
      </c>
      <c r="Y200" s="9" t="s">
        <v>97</v>
      </c>
      <c r="Z200">
        <v>1.4</v>
      </c>
    </row>
    <row r="201" spans="1:26" x14ac:dyDescent="0.45">
      <c r="A201">
        <v>97</v>
      </c>
      <c r="B201" s="9" t="s">
        <v>1970</v>
      </c>
      <c r="C201" s="9" t="s">
        <v>74</v>
      </c>
      <c r="D201">
        <v>3</v>
      </c>
      <c r="E201">
        <v>6</v>
      </c>
      <c r="F201">
        <v>0</v>
      </c>
      <c r="G201">
        <v>15</v>
      </c>
      <c r="H201">
        <v>15</v>
      </c>
      <c r="I201">
        <v>72.099999999999994</v>
      </c>
      <c r="J201" s="9" t="s">
        <v>97</v>
      </c>
      <c r="K201">
        <v>7.22</v>
      </c>
      <c r="L201">
        <v>3.73</v>
      </c>
      <c r="M201">
        <v>1</v>
      </c>
      <c r="N201">
        <v>0.27100000000000002</v>
      </c>
      <c r="O201">
        <v>0.69799999999999995</v>
      </c>
      <c r="P201">
        <v>0.41399999999999998</v>
      </c>
      <c r="Q201">
        <v>0.10299999999999999</v>
      </c>
      <c r="R201" s="9" t="s">
        <v>97</v>
      </c>
      <c r="S201">
        <v>95.4</v>
      </c>
      <c r="T201" s="9" t="s">
        <v>97</v>
      </c>
      <c r="U201">
        <v>4.2300000000000004</v>
      </c>
      <c r="V201">
        <v>4.53</v>
      </c>
      <c r="W201">
        <v>4.4400000000000004</v>
      </c>
      <c r="X201">
        <v>4.5599999999999996</v>
      </c>
      <c r="Y201" s="9" t="s">
        <v>97</v>
      </c>
      <c r="Z201">
        <v>0.9</v>
      </c>
    </row>
    <row r="202" spans="1:26" x14ac:dyDescent="0.45">
      <c r="A202">
        <v>137</v>
      </c>
      <c r="B202" s="9" t="s">
        <v>2054</v>
      </c>
      <c r="C202" s="9" t="s">
        <v>139</v>
      </c>
      <c r="D202">
        <v>2</v>
      </c>
      <c r="E202">
        <v>2</v>
      </c>
      <c r="F202">
        <v>2</v>
      </c>
      <c r="G202">
        <v>32</v>
      </c>
      <c r="H202">
        <v>1</v>
      </c>
      <c r="I202">
        <v>38.1</v>
      </c>
      <c r="J202" s="9" t="s">
        <v>97</v>
      </c>
      <c r="K202">
        <v>10.1</v>
      </c>
      <c r="L202">
        <v>2.35</v>
      </c>
      <c r="M202">
        <v>1.17</v>
      </c>
      <c r="N202">
        <v>0.33700000000000002</v>
      </c>
      <c r="O202">
        <v>0.61399999999999999</v>
      </c>
      <c r="P202">
        <v>0.47699999999999998</v>
      </c>
      <c r="Q202">
        <v>0.122</v>
      </c>
      <c r="R202" s="9" t="s">
        <v>97</v>
      </c>
      <c r="S202">
        <v>93.6</v>
      </c>
      <c r="T202" s="9" t="s">
        <v>97</v>
      </c>
      <c r="U202">
        <v>4.2300000000000004</v>
      </c>
      <c r="V202">
        <v>3.4</v>
      </c>
      <c r="W202">
        <v>3.47</v>
      </c>
      <c r="X202">
        <v>3.32</v>
      </c>
      <c r="Y202" s="9" t="s">
        <v>97</v>
      </c>
      <c r="Z202">
        <v>0.6</v>
      </c>
    </row>
    <row r="203" spans="1:26" x14ac:dyDescent="0.45">
      <c r="A203">
        <v>130</v>
      </c>
      <c r="B203" s="9" t="s">
        <v>2038</v>
      </c>
      <c r="C203" s="9" t="s">
        <v>153</v>
      </c>
      <c r="D203">
        <v>2</v>
      </c>
      <c r="E203">
        <v>4</v>
      </c>
      <c r="F203">
        <v>0</v>
      </c>
      <c r="G203">
        <v>38</v>
      </c>
      <c r="H203">
        <v>0</v>
      </c>
      <c r="I203">
        <v>40.1</v>
      </c>
      <c r="J203" s="9" t="s">
        <v>97</v>
      </c>
      <c r="K203">
        <v>10.039999999999999</v>
      </c>
      <c r="L203">
        <v>2.68</v>
      </c>
      <c r="M203">
        <v>0.89</v>
      </c>
      <c r="N203">
        <v>0.32100000000000001</v>
      </c>
      <c r="O203">
        <v>0.65400000000000003</v>
      </c>
      <c r="P203">
        <v>0.47199999999999998</v>
      </c>
      <c r="Q203">
        <v>0.13300000000000001</v>
      </c>
      <c r="R203" s="9" t="s">
        <v>97</v>
      </c>
      <c r="S203">
        <v>98.1</v>
      </c>
      <c r="T203" s="9" t="s">
        <v>97</v>
      </c>
      <c r="U203">
        <v>4.24</v>
      </c>
      <c r="V203">
        <v>3.71</v>
      </c>
      <c r="W203">
        <v>3.33</v>
      </c>
      <c r="X203">
        <v>3.12</v>
      </c>
      <c r="Y203" s="9" t="s">
        <v>97</v>
      </c>
      <c r="Z203">
        <v>0.7</v>
      </c>
    </row>
    <row r="204" spans="1:26" x14ac:dyDescent="0.45">
      <c r="A204">
        <v>222</v>
      </c>
      <c r="B204" s="9" t="s">
        <v>2146</v>
      </c>
      <c r="C204" s="9" t="s">
        <v>44</v>
      </c>
      <c r="D204">
        <v>3</v>
      </c>
      <c r="E204">
        <v>4</v>
      </c>
      <c r="F204">
        <v>1</v>
      </c>
      <c r="G204">
        <v>31</v>
      </c>
      <c r="H204">
        <v>0</v>
      </c>
      <c r="I204">
        <v>36</v>
      </c>
      <c r="J204" s="9" t="s">
        <v>97</v>
      </c>
      <c r="K204">
        <v>11.75</v>
      </c>
      <c r="L204">
        <v>5.5</v>
      </c>
      <c r="M204">
        <v>1</v>
      </c>
      <c r="N204">
        <v>0.23699999999999999</v>
      </c>
      <c r="O204">
        <v>0.71799999999999997</v>
      </c>
      <c r="P204">
        <v>0.34200000000000003</v>
      </c>
      <c r="Q204">
        <v>0.11799999999999999</v>
      </c>
      <c r="R204" s="9" t="s">
        <v>97</v>
      </c>
      <c r="S204">
        <v>95.3</v>
      </c>
      <c r="T204" s="9" t="s">
        <v>97</v>
      </c>
      <c r="U204">
        <v>4.25</v>
      </c>
      <c r="V204">
        <v>4.0599999999999996</v>
      </c>
      <c r="W204">
        <v>3.99</v>
      </c>
      <c r="X204">
        <v>3.91</v>
      </c>
      <c r="Y204" s="9" t="s">
        <v>97</v>
      </c>
      <c r="Z204">
        <v>0.2</v>
      </c>
    </row>
    <row r="205" spans="1:26" x14ac:dyDescent="0.45">
      <c r="A205">
        <v>142</v>
      </c>
      <c r="B205" s="9" t="s">
        <v>2090</v>
      </c>
      <c r="C205" s="9" t="s">
        <v>149</v>
      </c>
      <c r="D205">
        <v>2</v>
      </c>
      <c r="E205">
        <v>1</v>
      </c>
      <c r="F205">
        <v>1</v>
      </c>
      <c r="G205">
        <v>29</v>
      </c>
      <c r="H205">
        <v>0</v>
      </c>
      <c r="I205">
        <v>31.2</v>
      </c>
      <c r="J205" s="9" t="s">
        <v>97</v>
      </c>
      <c r="K205">
        <v>8.5299999999999994</v>
      </c>
      <c r="L205">
        <v>1.42</v>
      </c>
      <c r="M205">
        <v>0.85</v>
      </c>
      <c r="N205">
        <v>0.29699999999999999</v>
      </c>
      <c r="O205">
        <v>0.61</v>
      </c>
      <c r="P205">
        <v>0.36299999999999999</v>
      </c>
      <c r="Q205">
        <v>7.9000000000000001E-2</v>
      </c>
      <c r="R205" s="9" t="s">
        <v>97</v>
      </c>
      <c r="S205">
        <v>95.6</v>
      </c>
      <c r="T205" s="9" t="s">
        <v>97</v>
      </c>
      <c r="U205">
        <v>4.26</v>
      </c>
      <c r="V205">
        <v>2.72</v>
      </c>
      <c r="W205">
        <v>3.16</v>
      </c>
      <c r="X205">
        <v>3.66</v>
      </c>
      <c r="Y205" s="9" t="s">
        <v>97</v>
      </c>
      <c r="Z205">
        <v>0.6</v>
      </c>
    </row>
    <row r="206" spans="1:26" x14ac:dyDescent="0.45">
      <c r="A206">
        <v>292</v>
      </c>
      <c r="B206" s="9" t="s">
        <v>2448</v>
      </c>
      <c r="C206" s="9" t="s">
        <v>257</v>
      </c>
      <c r="D206">
        <v>3</v>
      </c>
      <c r="E206">
        <v>0</v>
      </c>
      <c r="F206">
        <v>0</v>
      </c>
      <c r="G206">
        <v>32</v>
      </c>
      <c r="H206">
        <v>0</v>
      </c>
      <c r="I206">
        <v>31.2</v>
      </c>
      <c r="J206" s="9" t="s">
        <v>97</v>
      </c>
      <c r="K206">
        <v>8.81</v>
      </c>
      <c r="L206">
        <v>3.98</v>
      </c>
      <c r="M206">
        <v>1.71</v>
      </c>
      <c r="N206">
        <v>0.25600000000000001</v>
      </c>
      <c r="O206">
        <v>0.72299999999999998</v>
      </c>
      <c r="P206">
        <v>0.41299999999999998</v>
      </c>
      <c r="Q206">
        <v>0.15</v>
      </c>
      <c r="R206" s="9" t="s">
        <v>97</v>
      </c>
      <c r="S206">
        <v>96.5</v>
      </c>
      <c r="T206" s="9" t="s">
        <v>97</v>
      </c>
      <c r="U206">
        <v>4.26</v>
      </c>
      <c r="V206">
        <v>4</v>
      </c>
      <c r="W206">
        <v>5.09</v>
      </c>
      <c r="X206">
        <v>4.4400000000000004</v>
      </c>
      <c r="Y206" s="9" t="s">
        <v>97</v>
      </c>
      <c r="Z206">
        <v>-0.3</v>
      </c>
    </row>
    <row r="207" spans="1:26" x14ac:dyDescent="0.45">
      <c r="A207">
        <v>278</v>
      </c>
      <c r="B207" s="9" t="s">
        <v>2185</v>
      </c>
      <c r="C207" s="9" t="s">
        <v>63</v>
      </c>
      <c r="D207">
        <v>5</v>
      </c>
      <c r="E207">
        <v>3</v>
      </c>
      <c r="F207">
        <v>0</v>
      </c>
      <c r="G207">
        <v>20</v>
      </c>
      <c r="H207">
        <v>9</v>
      </c>
      <c r="I207">
        <v>78</v>
      </c>
      <c r="J207" s="9" t="s">
        <v>97</v>
      </c>
      <c r="K207">
        <v>7.15</v>
      </c>
      <c r="L207">
        <v>3.23</v>
      </c>
      <c r="M207">
        <v>1.62</v>
      </c>
      <c r="N207">
        <v>0.26100000000000001</v>
      </c>
      <c r="O207">
        <v>0.78200000000000003</v>
      </c>
      <c r="P207">
        <v>0.40400000000000003</v>
      </c>
      <c r="Q207">
        <v>0.14099999999999999</v>
      </c>
      <c r="R207" s="9" t="s">
        <v>97</v>
      </c>
      <c r="S207">
        <v>93.7</v>
      </c>
      <c r="T207" s="9" t="s">
        <v>97</v>
      </c>
      <c r="U207">
        <v>4.2699999999999996</v>
      </c>
      <c r="V207">
        <v>4.6500000000000004</v>
      </c>
      <c r="W207">
        <v>5.13</v>
      </c>
      <c r="X207">
        <v>4.63</v>
      </c>
      <c r="Y207" s="9" t="s">
        <v>97</v>
      </c>
      <c r="Z207">
        <v>-0.2</v>
      </c>
    </row>
    <row r="208" spans="1:26" x14ac:dyDescent="0.45">
      <c r="A208">
        <v>51</v>
      </c>
      <c r="B208" s="9" t="s">
        <v>315</v>
      </c>
      <c r="C208" s="9" t="s">
        <v>52</v>
      </c>
      <c r="D208">
        <v>3</v>
      </c>
      <c r="E208">
        <v>6</v>
      </c>
      <c r="F208">
        <v>0</v>
      </c>
      <c r="G208">
        <v>17</v>
      </c>
      <c r="H208">
        <v>17</v>
      </c>
      <c r="I208">
        <v>103</v>
      </c>
      <c r="J208" s="9" t="s">
        <v>97</v>
      </c>
      <c r="K208">
        <v>8.2100000000000009</v>
      </c>
      <c r="L208">
        <v>2.27</v>
      </c>
      <c r="M208">
        <v>1.22</v>
      </c>
      <c r="N208">
        <v>0.27800000000000002</v>
      </c>
      <c r="O208">
        <v>0.67700000000000005</v>
      </c>
      <c r="P208">
        <v>0.41899999999999998</v>
      </c>
      <c r="Q208">
        <v>0.11700000000000001</v>
      </c>
      <c r="R208" s="9" t="s">
        <v>97</v>
      </c>
      <c r="S208">
        <v>93.5</v>
      </c>
      <c r="T208" s="9" t="s">
        <v>97</v>
      </c>
      <c r="U208">
        <v>4.28</v>
      </c>
      <c r="V208">
        <v>3.35</v>
      </c>
      <c r="W208">
        <v>3.92</v>
      </c>
      <c r="X208">
        <v>3.83</v>
      </c>
      <c r="Y208" s="9" t="s">
        <v>97</v>
      </c>
      <c r="Z208">
        <v>1.4</v>
      </c>
    </row>
    <row r="209" spans="1:26" x14ac:dyDescent="0.45">
      <c r="A209">
        <v>203</v>
      </c>
      <c r="B209" s="9" t="s">
        <v>2067</v>
      </c>
      <c r="C209" s="9" t="s">
        <v>28</v>
      </c>
      <c r="D209">
        <v>7</v>
      </c>
      <c r="E209">
        <v>2</v>
      </c>
      <c r="F209">
        <v>0</v>
      </c>
      <c r="G209">
        <v>15</v>
      </c>
      <c r="H209">
        <v>15</v>
      </c>
      <c r="I209">
        <v>75.2</v>
      </c>
      <c r="J209" s="9" t="s">
        <v>97</v>
      </c>
      <c r="K209">
        <v>6.3</v>
      </c>
      <c r="L209">
        <v>4.5199999999999996</v>
      </c>
      <c r="M209">
        <v>1.07</v>
      </c>
      <c r="N209">
        <v>0.26800000000000002</v>
      </c>
      <c r="O209">
        <v>0.74399999999999999</v>
      </c>
      <c r="P209">
        <v>0.36399999999999999</v>
      </c>
      <c r="Q209">
        <v>9.1999999999999998E-2</v>
      </c>
      <c r="R209" s="9" t="s">
        <v>97</v>
      </c>
      <c r="S209">
        <v>93.6</v>
      </c>
      <c r="T209" s="9" t="s">
        <v>97</v>
      </c>
      <c r="U209">
        <v>4.28</v>
      </c>
      <c r="V209">
        <v>4.8099999999999996</v>
      </c>
      <c r="W209">
        <v>4.8499999999999996</v>
      </c>
      <c r="X209">
        <v>5.17</v>
      </c>
      <c r="Y209" s="9" t="s">
        <v>97</v>
      </c>
      <c r="Z209">
        <v>0.3</v>
      </c>
    </row>
    <row r="210" spans="1:26" x14ac:dyDescent="0.45">
      <c r="A210">
        <v>212</v>
      </c>
      <c r="B210" s="9" t="s">
        <v>2209</v>
      </c>
      <c r="C210" s="9" t="s">
        <v>56</v>
      </c>
      <c r="D210">
        <v>4</v>
      </c>
      <c r="E210">
        <v>3</v>
      </c>
      <c r="F210">
        <v>14</v>
      </c>
      <c r="G210">
        <v>32</v>
      </c>
      <c r="H210">
        <v>0</v>
      </c>
      <c r="I210">
        <v>33.200000000000003</v>
      </c>
      <c r="J210" s="9" t="s">
        <v>97</v>
      </c>
      <c r="K210">
        <v>7.22</v>
      </c>
      <c r="L210">
        <v>1.87</v>
      </c>
      <c r="M210">
        <v>1.07</v>
      </c>
      <c r="N210">
        <v>0.33300000000000002</v>
      </c>
      <c r="O210">
        <v>0.67600000000000005</v>
      </c>
      <c r="P210">
        <v>0.56200000000000006</v>
      </c>
      <c r="Q210">
        <v>0.16700000000000001</v>
      </c>
      <c r="R210" s="9" t="s">
        <v>97</v>
      </c>
      <c r="S210">
        <v>95.3</v>
      </c>
      <c r="T210" s="9" t="s">
        <v>97</v>
      </c>
      <c r="U210">
        <v>4.28</v>
      </c>
      <c r="V210">
        <v>4.0599999999999996</v>
      </c>
      <c r="W210">
        <v>3.9</v>
      </c>
      <c r="X210">
        <v>3.38</v>
      </c>
      <c r="Y210" s="9" t="s">
        <v>97</v>
      </c>
      <c r="Z210">
        <v>0.2</v>
      </c>
    </row>
    <row r="211" spans="1:26" x14ac:dyDescent="0.45">
      <c r="A211">
        <v>63</v>
      </c>
      <c r="B211" s="9" t="s">
        <v>317</v>
      </c>
      <c r="C211" s="9" t="s">
        <v>67</v>
      </c>
      <c r="D211">
        <v>7</v>
      </c>
      <c r="E211">
        <v>4</v>
      </c>
      <c r="F211">
        <v>0</v>
      </c>
      <c r="G211">
        <v>16</v>
      </c>
      <c r="H211">
        <v>16</v>
      </c>
      <c r="I211">
        <v>88</v>
      </c>
      <c r="J211" s="9" t="s">
        <v>97</v>
      </c>
      <c r="K211">
        <v>9.41</v>
      </c>
      <c r="L211">
        <v>2.35</v>
      </c>
      <c r="M211">
        <v>1.43</v>
      </c>
      <c r="N211">
        <v>0.26800000000000002</v>
      </c>
      <c r="O211">
        <v>0.71799999999999997</v>
      </c>
      <c r="P211">
        <v>0.32200000000000001</v>
      </c>
      <c r="Q211">
        <v>0.122</v>
      </c>
      <c r="R211" s="9" t="s">
        <v>97</v>
      </c>
      <c r="S211">
        <v>91.9</v>
      </c>
      <c r="T211" s="9" t="s">
        <v>97</v>
      </c>
      <c r="U211">
        <v>4.3</v>
      </c>
      <c r="V211">
        <v>3.63</v>
      </c>
      <c r="W211">
        <v>4.0199999999999996</v>
      </c>
      <c r="X211">
        <v>3.84</v>
      </c>
      <c r="Y211" s="9" t="s">
        <v>97</v>
      </c>
      <c r="Z211">
        <v>1.3</v>
      </c>
    </row>
    <row r="212" spans="1:26" x14ac:dyDescent="0.45">
      <c r="A212">
        <v>299</v>
      </c>
      <c r="B212" s="9" t="s">
        <v>2503</v>
      </c>
      <c r="C212" s="9" t="s">
        <v>42</v>
      </c>
      <c r="D212">
        <v>1</v>
      </c>
      <c r="E212">
        <v>2</v>
      </c>
      <c r="F212">
        <v>0</v>
      </c>
      <c r="G212">
        <v>34</v>
      </c>
      <c r="H212">
        <v>0</v>
      </c>
      <c r="I212">
        <v>31.1</v>
      </c>
      <c r="J212" s="9" t="s">
        <v>97</v>
      </c>
      <c r="K212">
        <v>5.74</v>
      </c>
      <c r="L212">
        <v>4.0199999999999996</v>
      </c>
      <c r="M212">
        <v>1.72</v>
      </c>
      <c r="N212">
        <v>0.25800000000000001</v>
      </c>
      <c r="O212">
        <v>0.80300000000000005</v>
      </c>
      <c r="P212">
        <v>0.42399999999999999</v>
      </c>
      <c r="Q212">
        <v>0.17599999999999999</v>
      </c>
      <c r="R212" s="9" t="s">
        <v>97</v>
      </c>
      <c r="S212">
        <v>95.7</v>
      </c>
      <c r="T212" s="9" t="s">
        <v>97</v>
      </c>
      <c r="U212">
        <v>4.3099999999999996</v>
      </c>
      <c r="V212">
        <v>5.96</v>
      </c>
      <c r="W212">
        <v>6</v>
      </c>
      <c r="X212">
        <v>5.07</v>
      </c>
      <c r="Y212" s="9" t="s">
        <v>97</v>
      </c>
      <c r="Z212">
        <v>-0.7</v>
      </c>
    </row>
    <row r="213" spans="1:26" x14ac:dyDescent="0.45">
      <c r="A213">
        <v>227</v>
      </c>
      <c r="B213" s="9" t="s">
        <v>2048</v>
      </c>
      <c r="C213" s="9" t="s">
        <v>34</v>
      </c>
      <c r="D213">
        <v>3</v>
      </c>
      <c r="E213">
        <v>4</v>
      </c>
      <c r="F213">
        <v>0</v>
      </c>
      <c r="G213">
        <v>9</v>
      </c>
      <c r="H213">
        <v>9</v>
      </c>
      <c r="I213">
        <v>50</v>
      </c>
      <c r="J213" s="9" t="s">
        <v>97</v>
      </c>
      <c r="K213">
        <v>8.82</v>
      </c>
      <c r="L213">
        <v>3.24</v>
      </c>
      <c r="M213">
        <v>1.8</v>
      </c>
      <c r="N213">
        <v>0.215</v>
      </c>
      <c r="O213">
        <v>0.61899999999999999</v>
      </c>
      <c r="P213">
        <v>0.40699999999999997</v>
      </c>
      <c r="Q213">
        <v>0.16400000000000001</v>
      </c>
      <c r="R213" s="9" t="s">
        <v>97</v>
      </c>
      <c r="S213">
        <v>93.8</v>
      </c>
      <c r="T213" s="9" t="s">
        <v>97</v>
      </c>
      <c r="U213">
        <v>4.32</v>
      </c>
      <c r="V213">
        <v>5.48</v>
      </c>
      <c r="W213">
        <v>4.88</v>
      </c>
      <c r="X213">
        <v>4.04</v>
      </c>
      <c r="Y213" s="9" t="s">
        <v>97</v>
      </c>
      <c r="Z213">
        <v>0.2</v>
      </c>
    </row>
    <row r="214" spans="1:26" x14ac:dyDescent="0.45">
      <c r="A214">
        <v>284</v>
      </c>
      <c r="B214" s="9" t="s">
        <v>2379</v>
      </c>
      <c r="C214" s="9" t="s">
        <v>139</v>
      </c>
      <c r="D214">
        <v>2</v>
      </c>
      <c r="E214">
        <v>6</v>
      </c>
      <c r="F214">
        <v>7</v>
      </c>
      <c r="G214">
        <v>35</v>
      </c>
      <c r="H214">
        <v>0</v>
      </c>
      <c r="I214">
        <v>35.1</v>
      </c>
      <c r="J214" s="9" t="s">
        <v>97</v>
      </c>
      <c r="K214">
        <v>12.74</v>
      </c>
      <c r="L214">
        <v>5.09</v>
      </c>
      <c r="M214">
        <v>1.78</v>
      </c>
      <c r="N214">
        <v>0.29699999999999999</v>
      </c>
      <c r="O214">
        <v>0.81399999999999995</v>
      </c>
      <c r="P214">
        <v>0.38800000000000001</v>
      </c>
      <c r="Q214">
        <v>0.21199999999999999</v>
      </c>
      <c r="R214" s="9" t="s">
        <v>97</v>
      </c>
      <c r="S214">
        <v>99</v>
      </c>
      <c r="T214" s="9" t="s">
        <v>97</v>
      </c>
      <c r="U214">
        <v>4.33</v>
      </c>
      <c r="V214">
        <v>4</v>
      </c>
      <c r="W214">
        <v>5.03</v>
      </c>
      <c r="X214">
        <v>3.8</v>
      </c>
      <c r="Y214" s="9" t="s">
        <v>97</v>
      </c>
      <c r="Z214">
        <v>-0.3</v>
      </c>
    </row>
    <row r="215" spans="1:26" x14ac:dyDescent="0.45">
      <c r="A215">
        <v>102</v>
      </c>
      <c r="B215" s="9" t="s">
        <v>1968</v>
      </c>
      <c r="C215" s="9" t="s">
        <v>196</v>
      </c>
      <c r="D215">
        <v>4</v>
      </c>
      <c r="E215">
        <v>4</v>
      </c>
      <c r="F215">
        <v>0</v>
      </c>
      <c r="G215">
        <v>19</v>
      </c>
      <c r="H215">
        <v>8</v>
      </c>
      <c r="I215">
        <v>68.099999999999994</v>
      </c>
      <c r="J215" s="9" t="s">
        <v>97</v>
      </c>
      <c r="K215">
        <v>7.38</v>
      </c>
      <c r="L215">
        <v>2.11</v>
      </c>
      <c r="M215">
        <v>0.92</v>
      </c>
      <c r="N215">
        <v>0.312</v>
      </c>
      <c r="O215">
        <v>0.68700000000000006</v>
      </c>
      <c r="P215">
        <v>0.48799999999999999</v>
      </c>
      <c r="Q215">
        <v>0.1</v>
      </c>
      <c r="R215" s="9" t="s">
        <v>97</v>
      </c>
      <c r="T215" s="9" t="s">
        <v>97</v>
      </c>
      <c r="U215">
        <v>4.3499999999999996</v>
      </c>
      <c r="V215">
        <v>3.79</v>
      </c>
      <c r="W215">
        <v>3.64</v>
      </c>
      <c r="X215">
        <v>3.79</v>
      </c>
      <c r="Y215" s="9" t="s">
        <v>97</v>
      </c>
      <c r="Z215">
        <v>0.9</v>
      </c>
    </row>
    <row r="216" spans="1:26" x14ac:dyDescent="0.45">
      <c r="A216">
        <v>220</v>
      </c>
      <c r="B216" s="9" t="s">
        <v>2066</v>
      </c>
      <c r="C216" s="9" t="s">
        <v>30</v>
      </c>
      <c r="D216">
        <v>1</v>
      </c>
      <c r="E216">
        <v>2</v>
      </c>
      <c r="F216">
        <v>0</v>
      </c>
      <c r="G216">
        <v>25</v>
      </c>
      <c r="H216">
        <v>0</v>
      </c>
      <c r="I216">
        <v>41.1</v>
      </c>
      <c r="J216" s="9" t="s">
        <v>97</v>
      </c>
      <c r="K216">
        <v>5.66</v>
      </c>
      <c r="L216">
        <v>1.96</v>
      </c>
      <c r="M216">
        <v>0.87</v>
      </c>
      <c r="N216">
        <v>0.31900000000000001</v>
      </c>
      <c r="O216">
        <v>0.66100000000000003</v>
      </c>
      <c r="P216">
        <v>0.48199999999999998</v>
      </c>
      <c r="Q216">
        <v>7.6999999999999999E-2</v>
      </c>
      <c r="R216" s="9" t="s">
        <v>97</v>
      </c>
      <c r="S216">
        <v>96.5</v>
      </c>
      <c r="T216" s="9" t="s">
        <v>97</v>
      </c>
      <c r="U216">
        <v>4.3499999999999996</v>
      </c>
      <c r="V216">
        <v>3.98</v>
      </c>
      <c r="W216">
        <v>3.81</v>
      </c>
      <c r="X216">
        <v>4.37</v>
      </c>
      <c r="Y216" s="9" t="s">
        <v>97</v>
      </c>
      <c r="Z216">
        <v>0.2</v>
      </c>
    </row>
    <row r="217" spans="1:26" x14ac:dyDescent="0.45">
      <c r="A217">
        <v>184</v>
      </c>
      <c r="B217" s="9" t="s">
        <v>2194</v>
      </c>
      <c r="C217" s="9" t="s">
        <v>215</v>
      </c>
      <c r="D217">
        <v>3</v>
      </c>
      <c r="E217">
        <v>0</v>
      </c>
      <c r="F217">
        <v>3</v>
      </c>
      <c r="G217">
        <v>37</v>
      </c>
      <c r="H217">
        <v>0</v>
      </c>
      <c r="I217">
        <v>35</v>
      </c>
      <c r="J217" s="9" t="s">
        <v>97</v>
      </c>
      <c r="K217">
        <v>9.26</v>
      </c>
      <c r="L217">
        <v>3.09</v>
      </c>
      <c r="M217">
        <v>0.77</v>
      </c>
      <c r="N217">
        <v>0.30499999999999999</v>
      </c>
      <c r="O217">
        <v>0.63100000000000001</v>
      </c>
      <c r="P217">
        <v>0.51</v>
      </c>
      <c r="Q217">
        <v>0.13</v>
      </c>
      <c r="R217" s="9" t="s">
        <v>97</v>
      </c>
      <c r="S217">
        <v>96.2</v>
      </c>
      <c r="T217" s="9" t="s">
        <v>97</v>
      </c>
      <c r="U217">
        <v>4.37</v>
      </c>
      <c r="V217">
        <v>3.87</v>
      </c>
      <c r="W217">
        <v>3.5</v>
      </c>
      <c r="X217">
        <v>3.33</v>
      </c>
      <c r="Y217" s="9" t="s">
        <v>97</v>
      </c>
      <c r="Z217">
        <v>0.4</v>
      </c>
    </row>
    <row r="218" spans="1:26" x14ac:dyDescent="0.45">
      <c r="A218">
        <v>95</v>
      </c>
      <c r="B218" s="9" t="s">
        <v>1983</v>
      </c>
      <c r="C218" s="9" t="s">
        <v>113</v>
      </c>
      <c r="D218">
        <v>4</v>
      </c>
      <c r="E218">
        <v>4</v>
      </c>
      <c r="F218">
        <v>0</v>
      </c>
      <c r="G218">
        <v>14</v>
      </c>
      <c r="H218">
        <v>14</v>
      </c>
      <c r="I218">
        <v>71.2</v>
      </c>
      <c r="J218" s="9" t="s">
        <v>97</v>
      </c>
      <c r="K218">
        <v>10.42</v>
      </c>
      <c r="L218">
        <v>3.14</v>
      </c>
      <c r="M218">
        <v>1.38</v>
      </c>
      <c r="N218">
        <v>0.251</v>
      </c>
      <c r="O218">
        <v>0.70099999999999996</v>
      </c>
      <c r="P218">
        <v>0.34300000000000003</v>
      </c>
      <c r="Q218">
        <v>0.129</v>
      </c>
      <c r="R218" s="9" t="s">
        <v>97</v>
      </c>
      <c r="S218">
        <v>95.1</v>
      </c>
      <c r="T218" s="9" t="s">
        <v>97</v>
      </c>
      <c r="U218">
        <v>4.4000000000000004</v>
      </c>
      <c r="V218">
        <v>3.65</v>
      </c>
      <c r="W218">
        <v>4.01</v>
      </c>
      <c r="X218">
        <v>3.72</v>
      </c>
      <c r="Y218" s="9" t="s">
        <v>97</v>
      </c>
      <c r="Z218">
        <v>1</v>
      </c>
    </row>
    <row r="219" spans="1:26" x14ac:dyDescent="0.45">
      <c r="A219">
        <v>224</v>
      </c>
      <c r="B219" s="9" t="s">
        <v>2217</v>
      </c>
      <c r="C219" s="9" t="s">
        <v>56</v>
      </c>
      <c r="D219">
        <v>2</v>
      </c>
      <c r="E219">
        <v>3</v>
      </c>
      <c r="F219">
        <v>4</v>
      </c>
      <c r="G219">
        <v>33</v>
      </c>
      <c r="H219">
        <v>0</v>
      </c>
      <c r="I219">
        <v>34.200000000000003</v>
      </c>
      <c r="J219" s="9" t="s">
        <v>97</v>
      </c>
      <c r="K219">
        <v>8.31</v>
      </c>
      <c r="L219">
        <v>5.19</v>
      </c>
      <c r="M219">
        <v>0.52</v>
      </c>
      <c r="N219">
        <v>0.20200000000000001</v>
      </c>
      <c r="O219">
        <v>0.60199999999999998</v>
      </c>
      <c r="P219">
        <v>0.48899999999999999</v>
      </c>
      <c r="Q219">
        <v>6.7000000000000004E-2</v>
      </c>
      <c r="R219" s="9" t="s">
        <v>97</v>
      </c>
      <c r="S219">
        <v>92.1</v>
      </c>
      <c r="T219" s="9" t="s">
        <v>97</v>
      </c>
      <c r="U219">
        <v>4.41</v>
      </c>
      <c r="V219">
        <v>3.38</v>
      </c>
      <c r="W219">
        <v>3.88</v>
      </c>
      <c r="X219">
        <v>4.38</v>
      </c>
      <c r="Y219" s="9" t="s">
        <v>97</v>
      </c>
      <c r="Z219">
        <v>0.2</v>
      </c>
    </row>
    <row r="220" spans="1:26" x14ac:dyDescent="0.45">
      <c r="A220">
        <v>253</v>
      </c>
      <c r="B220" s="9" t="s">
        <v>2285</v>
      </c>
      <c r="C220" s="9" t="s">
        <v>101</v>
      </c>
      <c r="D220">
        <v>3</v>
      </c>
      <c r="E220">
        <v>1</v>
      </c>
      <c r="F220">
        <v>14</v>
      </c>
      <c r="G220">
        <v>34</v>
      </c>
      <c r="H220">
        <v>0</v>
      </c>
      <c r="I220">
        <v>32.200000000000003</v>
      </c>
      <c r="J220" s="9" t="s">
        <v>97</v>
      </c>
      <c r="K220">
        <v>11.57</v>
      </c>
      <c r="L220">
        <v>6.06</v>
      </c>
      <c r="M220">
        <v>0.83</v>
      </c>
      <c r="N220">
        <v>0.32100000000000001</v>
      </c>
      <c r="O220">
        <v>0.71099999999999997</v>
      </c>
      <c r="P220">
        <v>0.56299999999999994</v>
      </c>
      <c r="Q220">
        <v>0.13</v>
      </c>
      <c r="R220" s="9" t="s">
        <v>97</v>
      </c>
      <c r="S220">
        <v>100.1</v>
      </c>
      <c r="T220" s="9" t="s">
        <v>97</v>
      </c>
      <c r="U220">
        <v>4.41</v>
      </c>
      <c r="V220">
        <v>3.92</v>
      </c>
      <c r="W220">
        <v>3.8</v>
      </c>
      <c r="X220">
        <v>3.62</v>
      </c>
      <c r="Y220" s="9" t="s">
        <v>97</v>
      </c>
      <c r="Z220">
        <v>0</v>
      </c>
    </row>
    <row r="221" spans="1:26" x14ac:dyDescent="0.45">
      <c r="A221">
        <v>127</v>
      </c>
      <c r="B221" s="9" t="s">
        <v>330</v>
      </c>
      <c r="C221" s="9" t="s">
        <v>25</v>
      </c>
      <c r="D221">
        <v>9</v>
      </c>
      <c r="E221">
        <v>5</v>
      </c>
      <c r="F221">
        <v>0</v>
      </c>
      <c r="G221">
        <v>17</v>
      </c>
      <c r="H221">
        <v>17</v>
      </c>
      <c r="I221">
        <v>93.2</v>
      </c>
      <c r="J221" s="9" t="s">
        <v>97</v>
      </c>
      <c r="K221">
        <v>8.84</v>
      </c>
      <c r="L221">
        <v>2.5</v>
      </c>
      <c r="M221">
        <v>1.54</v>
      </c>
      <c r="N221">
        <v>0.29499999999999998</v>
      </c>
      <c r="O221">
        <v>0.755</v>
      </c>
      <c r="P221">
        <v>0.34699999999999998</v>
      </c>
      <c r="Q221">
        <v>0.121</v>
      </c>
      <c r="R221" s="9" t="s">
        <v>97</v>
      </c>
      <c r="S221">
        <v>95.4</v>
      </c>
      <c r="T221" s="9" t="s">
        <v>97</v>
      </c>
      <c r="U221">
        <v>4.42</v>
      </c>
      <c r="V221">
        <v>4.62</v>
      </c>
      <c r="W221">
        <v>4.54</v>
      </c>
      <c r="X221">
        <v>4.3499999999999996</v>
      </c>
      <c r="Y221" s="9" t="s">
        <v>97</v>
      </c>
      <c r="Z221">
        <v>0.7</v>
      </c>
    </row>
    <row r="222" spans="1:26" x14ac:dyDescent="0.45">
      <c r="A222">
        <v>219</v>
      </c>
      <c r="B222" s="9" t="s">
        <v>2294</v>
      </c>
      <c r="C222" s="9" t="s">
        <v>184</v>
      </c>
      <c r="D222">
        <v>5</v>
      </c>
      <c r="E222">
        <v>4</v>
      </c>
      <c r="F222">
        <v>6</v>
      </c>
      <c r="G222">
        <v>36</v>
      </c>
      <c r="H222">
        <v>0</v>
      </c>
      <c r="I222">
        <v>40.200000000000003</v>
      </c>
      <c r="J222" s="9" t="s">
        <v>97</v>
      </c>
      <c r="K222">
        <v>6.86</v>
      </c>
      <c r="L222">
        <v>3.76</v>
      </c>
      <c r="M222">
        <v>0.89</v>
      </c>
      <c r="N222">
        <v>0.26900000000000002</v>
      </c>
      <c r="O222">
        <v>0.64</v>
      </c>
      <c r="P222">
        <v>0.41299999999999998</v>
      </c>
      <c r="Q222">
        <v>0.08</v>
      </c>
      <c r="R222" s="9" t="s">
        <v>97</v>
      </c>
      <c r="S222">
        <v>94.9</v>
      </c>
      <c r="T222" s="9" t="s">
        <v>97</v>
      </c>
      <c r="U222">
        <v>4.43</v>
      </c>
      <c r="V222">
        <v>4</v>
      </c>
      <c r="W222">
        <v>4.24</v>
      </c>
      <c r="X222">
        <v>4.7300000000000004</v>
      </c>
      <c r="Y222" s="9" t="s">
        <v>97</v>
      </c>
      <c r="Z222">
        <v>0.2</v>
      </c>
    </row>
    <row r="223" spans="1:26" x14ac:dyDescent="0.45">
      <c r="A223">
        <v>194</v>
      </c>
      <c r="B223" s="9" t="s">
        <v>2191</v>
      </c>
      <c r="C223" s="9" t="s">
        <v>101</v>
      </c>
      <c r="D223">
        <v>2</v>
      </c>
      <c r="E223">
        <v>1</v>
      </c>
      <c r="F223">
        <v>0</v>
      </c>
      <c r="G223">
        <v>20</v>
      </c>
      <c r="H223">
        <v>1</v>
      </c>
      <c r="I223">
        <v>32.1</v>
      </c>
      <c r="J223" s="9" t="s">
        <v>97</v>
      </c>
      <c r="K223">
        <v>10.02</v>
      </c>
      <c r="L223">
        <v>3.34</v>
      </c>
      <c r="M223">
        <v>0.84</v>
      </c>
      <c r="N223">
        <v>0.29399999999999998</v>
      </c>
      <c r="O223">
        <v>0.59799999999999998</v>
      </c>
      <c r="P223">
        <v>0.437</v>
      </c>
      <c r="Q223">
        <v>8.3000000000000004E-2</v>
      </c>
      <c r="R223" s="9" t="s">
        <v>97</v>
      </c>
      <c r="S223">
        <v>98.2</v>
      </c>
      <c r="T223" s="9" t="s">
        <v>97</v>
      </c>
      <c r="U223">
        <v>4.45</v>
      </c>
      <c r="V223">
        <v>2.87</v>
      </c>
      <c r="W223">
        <v>3.34</v>
      </c>
      <c r="X223">
        <v>3.74</v>
      </c>
      <c r="Y223" s="9" t="s">
        <v>97</v>
      </c>
      <c r="Z223">
        <v>0.3</v>
      </c>
    </row>
    <row r="224" spans="1:26" x14ac:dyDescent="0.45">
      <c r="A224">
        <v>146</v>
      </c>
      <c r="B224" s="9" t="s">
        <v>2073</v>
      </c>
      <c r="C224" s="9" t="s">
        <v>63</v>
      </c>
      <c r="D224">
        <v>2</v>
      </c>
      <c r="E224">
        <v>4</v>
      </c>
      <c r="F224">
        <v>0</v>
      </c>
      <c r="G224">
        <v>9</v>
      </c>
      <c r="H224">
        <v>9</v>
      </c>
      <c r="I224">
        <v>42</v>
      </c>
      <c r="J224" s="9" t="s">
        <v>97</v>
      </c>
      <c r="K224">
        <v>7.5</v>
      </c>
      <c r="L224">
        <v>3.43</v>
      </c>
      <c r="M224">
        <v>0.86</v>
      </c>
      <c r="N224">
        <v>0.29499999999999998</v>
      </c>
      <c r="O224">
        <v>0.63700000000000001</v>
      </c>
      <c r="P224">
        <v>0.42</v>
      </c>
      <c r="Q224">
        <v>7.6999999999999999E-2</v>
      </c>
      <c r="R224" s="9" t="s">
        <v>97</v>
      </c>
      <c r="S224">
        <v>94.7</v>
      </c>
      <c r="T224" s="9" t="s">
        <v>97</v>
      </c>
      <c r="U224">
        <v>4.5</v>
      </c>
      <c r="V224">
        <v>4.38</v>
      </c>
      <c r="W224">
        <v>3.94</v>
      </c>
      <c r="X224">
        <v>4.49</v>
      </c>
      <c r="Y224" s="9" t="s">
        <v>97</v>
      </c>
      <c r="Z224">
        <v>0.6</v>
      </c>
    </row>
    <row r="225" spans="1:26" x14ac:dyDescent="0.45">
      <c r="A225">
        <v>190</v>
      </c>
      <c r="B225" s="9" t="s">
        <v>2175</v>
      </c>
      <c r="C225" s="9" t="s">
        <v>104</v>
      </c>
      <c r="D225">
        <v>3</v>
      </c>
      <c r="E225">
        <v>2</v>
      </c>
      <c r="F225">
        <v>0</v>
      </c>
      <c r="G225">
        <v>36</v>
      </c>
      <c r="H225">
        <v>0</v>
      </c>
      <c r="I225">
        <v>32</v>
      </c>
      <c r="J225" s="9" t="s">
        <v>97</v>
      </c>
      <c r="K225">
        <v>9.56</v>
      </c>
      <c r="L225">
        <v>3.09</v>
      </c>
      <c r="M225">
        <v>0.56000000000000005</v>
      </c>
      <c r="N225">
        <v>0.35199999999999998</v>
      </c>
      <c r="O225">
        <v>0.69299999999999995</v>
      </c>
      <c r="P225">
        <v>0.43</v>
      </c>
      <c r="Q225">
        <v>6.5000000000000002E-2</v>
      </c>
      <c r="R225" s="9" t="s">
        <v>97</v>
      </c>
      <c r="S225">
        <v>96.2</v>
      </c>
      <c r="T225" s="9" t="s">
        <v>97</v>
      </c>
      <c r="U225">
        <v>4.5</v>
      </c>
      <c r="V225">
        <v>4.09</v>
      </c>
      <c r="W225">
        <v>3.25</v>
      </c>
      <c r="X225">
        <v>3.84</v>
      </c>
      <c r="Y225" s="9" t="s">
        <v>97</v>
      </c>
      <c r="Z225">
        <v>0.4</v>
      </c>
    </row>
    <row r="226" spans="1:26" x14ac:dyDescent="0.45">
      <c r="A226">
        <v>196</v>
      </c>
      <c r="B226" s="9" t="s">
        <v>2301</v>
      </c>
      <c r="C226" s="9" t="s">
        <v>3894</v>
      </c>
      <c r="D226">
        <v>0</v>
      </c>
      <c r="E226">
        <v>3</v>
      </c>
      <c r="F226">
        <v>1</v>
      </c>
      <c r="G226">
        <v>29</v>
      </c>
      <c r="H226">
        <v>0</v>
      </c>
      <c r="I226">
        <v>36</v>
      </c>
      <c r="J226" s="9" t="s">
        <v>97</v>
      </c>
      <c r="K226">
        <v>8.5</v>
      </c>
      <c r="L226">
        <v>2.75</v>
      </c>
      <c r="M226">
        <v>0.5</v>
      </c>
      <c r="N226">
        <v>0.3</v>
      </c>
      <c r="O226">
        <v>0.66400000000000003</v>
      </c>
      <c r="P226">
        <v>0.436</v>
      </c>
      <c r="Q226">
        <v>5.3999999999999999E-2</v>
      </c>
      <c r="R226" s="9" t="s">
        <v>97</v>
      </c>
      <c r="S226">
        <v>95.2</v>
      </c>
      <c r="T226" s="9" t="s">
        <v>97</v>
      </c>
      <c r="U226">
        <v>4.5</v>
      </c>
      <c r="V226">
        <v>3.58</v>
      </c>
      <c r="W226">
        <v>3.58</v>
      </c>
      <c r="X226">
        <v>4.33</v>
      </c>
      <c r="Y226" s="9" t="s">
        <v>97</v>
      </c>
      <c r="Z226">
        <v>0.3</v>
      </c>
    </row>
    <row r="227" spans="1:26" x14ac:dyDescent="0.45">
      <c r="A227">
        <v>208</v>
      </c>
      <c r="B227" s="9" t="s">
        <v>2233</v>
      </c>
      <c r="C227" s="9" t="s">
        <v>141</v>
      </c>
      <c r="D227">
        <v>4</v>
      </c>
      <c r="E227">
        <v>3</v>
      </c>
      <c r="F227">
        <v>0</v>
      </c>
      <c r="G227">
        <v>15</v>
      </c>
      <c r="H227">
        <v>6</v>
      </c>
      <c r="I227">
        <v>38</v>
      </c>
      <c r="J227" s="9" t="s">
        <v>97</v>
      </c>
      <c r="K227">
        <v>7.34</v>
      </c>
      <c r="L227">
        <v>4.26</v>
      </c>
      <c r="M227">
        <v>0.71</v>
      </c>
      <c r="N227">
        <v>0.33900000000000002</v>
      </c>
      <c r="O227">
        <v>0.70899999999999996</v>
      </c>
      <c r="P227">
        <v>0.60199999999999998</v>
      </c>
      <c r="Q227">
        <v>0.107</v>
      </c>
      <c r="R227" s="9" t="s">
        <v>97</v>
      </c>
      <c r="S227">
        <v>95</v>
      </c>
      <c r="T227" s="9" t="s">
        <v>97</v>
      </c>
      <c r="U227">
        <v>4.5</v>
      </c>
      <c r="V227">
        <v>3.81</v>
      </c>
      <c r="W227">
        <v>4.13</v>
      </c>
      <c r="X227">
        <v>4.17</v>
      </c>
      <c r="Y227" s="9" t="s">
        <v>97</v>
      </c>
      <c r="Z227">
        <v>0.3</v>
      </c>
    </row>
    <row r="228" spans="1:26" x14ac:dyDescent="0.45">
      <c r="A228">
        <v>143</v>
      </c>
      <c r="B228" s="9" t="s">
        <v>2014</v>
      </c>
      <c r="C228" s="9" t="s">
        <v>76</v>
      </c>
      <c r="D228">
        <v>4</v>
      </c>
      <c r="E228">
        <v>5</v>
      </c>
      <c r="F228">
        <v>0</v>
      </c>
      <c r="G228">
        <v>12</v>
      </c>
      <c r="H228">
        <v>12</v>
      </c>
      <c r="I228">
        <v>61.2</v>
      </c>
      <c r="J228" s="9" t="s">
        <v>97</v>
      </c>
      <c r="K228">
        <v>9.92</v>
      </c>
      <c r="L228">
        <v>2.34</v>
      </c>
      <c r="M228">
        <v>1.9</v>
      </c>
      <c r="N228">
        <v>0.29099999999999998</v>
      </c>
      <c r="O228">
        <v>0.77500000000000002</v>
      </c>
      <c r="P228">
        <v>0.33300000000000002</v>
      </c>
      <c r="Q228">
        <v>0.16300000000000001</v>
      </c>
      <c r="R228" s="9" t="s">
        <v>97</v>
      </c>
      <c r="S228">
        <v>94.6</v>
      </c>
      <c r="T228" s="9" t="s">
        <v>97</v>
      </c>
      <c r="U228">
        <v>4.5199999999999996</v>
      </c>
      <c r="V228">
        <v>3.92</v>
      </c>
      <c r="W228">
        <v>4.47</v>
      </c>
      <c r="X228">
        <v>3.6</v>
      </c>
      <c r="Y228" s="9" t="s">
        <v>97</v>
      </c>
      <c r="Z228">
        <v>0.6</v>
      </c>
    </row>
    <row r="229" spans="1:26" x14ac:dyDescent="0.45">
      <c r="A229">
        <v>245</v>
      </c>
      <c r="B229" s="9" t="s">
        <v>342</v>
      </c>
      <c r="C229" s="9" t="s">
        <v>40</v>
      </c>
      <c r="D229">
        <v>3</v>
      </c>
      <c r="E229">
        <v>5</v>
      </c>
      <c r="F229">
        <v>0</v>
      </c>
      <c r="G229">
        <v>16</v>
      </c>
      <c r="H229">
        <v>16</v>
      </c>
      <c r="I229">
        <v>82.2</v>
      </c>
      <c r="J229" s="9" t="s">
        <v>97</v>
      </c>
      <c r="K229">
        <v>7.08</v>
      </c>
      <c r="L229">
        <v>3.16</v>
      </c>
      <c r="M229">
        <v>1.42</v>
      </c>
      <c r="N229">
        <v>0.28899999999999998</v>
      </c>
      <c r="O229">
        <v>0.754</v>
      </c>
      <c r="P229">
        <v>0.44500000000000001</v>
      </c>
      <c r="Q229">
        <v>0.14299999999999999</v>
      </c>
      <c r="R229" s="9" t="s">
        <v>97</v>
      </c>
      <c r="S229">
        <v>90.7</v>
      </c>
      <c r="T229" s="9" t="s">
        <v>97</v>
      </c>
      <c r="U229">
        <v>4.57</v>
      </c>
      <c r="V229">
        <v>5.27</v>
      </c>
      <c r="W229">
        <v>4.9000000000000004</v>
      </c>
      <c r="X229">
        <v>4.4400000000000004</v>
      </c>
      <c r="Y229" s="9" t="s">
        <v>97</v>
      </c>
      <c r="Z229">
        <v>0.1</v>
      </c>
    </row>
    <row r="230" spans="1:26" x14ac:dyDescent="0.45">
      <c r="A230">
        <v>223</v>
      </c>
      <c r="B230" s="9" t="s">
        <v>2047</v>
      </c>
      <c r="C230" s="9" t="s">
        <v>44</v>
      </c>
      <c r="D230">
        <v>4</v>
      </c>
      <c r="E230">
        <v>6</v>
      </c>
      <c r="F230">
        <v>0</v>
      </c>
      <c r="G230">
        <v>14</v>
      </c>
      <c r="H230">
        <v>12</v>
      </c>
      <c r="I230">
        <v>62.2</v>
      </c>
      <c r="J230" s="9" t="s">
        <v>97</v>
      </c>
      <c r="K230">
        <v>9.91</v>
      </c>
      <c r="L230">
        <v>4.45</v>
      </c>
      <c r="M230">
        <v>1.58</v>
      </c>
      <c r="N230">
        <v>0.253</v>
      </c>
      <c r="O230">
        <v>0.70399999999999996</v>
      </c>
      <c r="P230">
        <v>0.46300000000000002</v>
      </c>
      <c r="Q230">
        <v>0.19</v>
      </c>
      <c r="R230" s="9" t="s">
        <v>97</v>
      </c>
      <c r="S230">
        <v>89.7</v>
      </c>
      <c r="T230" s="9" t="s">
        <v>97</v>
      </c>
      <c r="U230">
        <v>4.5999999999999996</v>
      </c>
      <c r="V230">
        <v>4.84</v>
      </c>
      <c r="W230">
        <v>4.91</v>
      </c>
      <c r="X230">
        <v>3.97</v>
      </c>
      <c r="Y230" s="9" t="s">
        <v>97</v>
      </c>
      <c r="Z230">
        <v>0.2</v>
      </c>
    </row>
    <row r="231" spans="1:26" x14ac:dyDescent="0.45">
      <c r="A231">
        <v>179</v>
      </c>
      <c r="B231" s="9" t="s">
        <v>2030</v>
      </c>
      <c r="C231" s="9" t="s">
        <v>139</v>
      </c>
      <c r="D231">
        <v>1</v>
      </c>
      <c r="E231">
        <v>2</v>
      </c>
      <c r="F231">
        <v>1</v>
      </c>
      <c r="G231">
        <v>8</v>
      </c>
      <c r="H231">
        <v>7</v>
      </c>
      <c r="I231">
        <v>39</v>
      </c>
      <c r="J231" s="9" t="s">
        <v>97</v>
      </c>
      <c r="K231">
        <v>7.38</v>
      </c>
      <c r="L231">
        <v>1.62</v>
      </c>
      <c r="M231">
        <v>1.62</v>
      </c>
      <c r="N231">
        <v>0.308</v>
      </c>
      <c r="O231">
        <v>0.68</v>
      </c>
      <c r="P231">
        <v>0.40899999999999997</v>
      </c>
      <c r="Q231">
        <v>0.14899999999999999</v>
      </c>
      <c r="R231" s="9" t="s">
        <v>97</v>
      </c>
      <c r="S231">
        <v>95</v>
      </c>
      <c r="T231" s="9" t="s">
        <v>97</v>
      </c>
      <c r="U231">
        <v>4.62</v>
      </c>
      <c r="V231">
        <v>4</v>
      </c>
      <c r="W231">
        <v>4.3899999999999997</v>
      </c>
      <c r="X231">
        <v>3.79</v>
      </c>
      <c r="Y231" s="9" t="s">
        <v>97</v>
      </c>
      <c r="Z231">
        <v>0.4</v>
      </c>
    </row>
    <row r="232" spans="1:26" x14ac:dyDescent="0.45">
      <c r="A232">
        <v>218</v>
      </c>
      <c r="B232" s="9" t="s">
        <v>2249</v>
      </c>
      <c r="C232" s="9" t="s">
        <v>30</v>
      </c>
      <c r="D232">
        <v>2</v>
      </c>
      <c r="E232">
        <v>0</v>
      </c>
      <c r="F232">
        <v>0</v>
      </c>
      <c r="G232">
        <v>34</v>
      </c>
      <c r="H232">
        <v>0</v>
      </c>
      <c r="I232">
        <v>39</v>
      </c>
      <c r="J232" s="9" t="s">
        <v>97</v>
      </c>
      <c r="K232">
        <v>7.38</v>
      </c>
      <c r="L232">
        <v>2.31</v>
      </c>
      <c r="M232">
        <v>0.69</v>
      </c>
      <c r="N232">
        <v>0.35399999999999998</v>
      </c>
      <c r="O232">
        <v>0.66900000000000004</v>
      </c>
      <c r="P232">
        <v>0.57899999999999996</v>
      </c>
      <c r="Q232">
        <v>0.115</v>
      </c>
      <c r="R232" s="9" t="s">
        <v>97</v>
      </c>
      <c r="S232">
        <v>96.1</v>
      </c>
      <c r="T232" s="9" t="s">
        <v>97</v>
      </c>
      <c r="U232">
        <v>4.62</v>
      </c>
      <c r="V232">
        <v>4.17</v>
      </c>
      <c r="W232">
        <v>3.52</v>
      </c>
      <c r="X232">
        <v>3.48</v>
      </c>
      <c r="Y232" s="9" t="s">
        <v>97</v>
      </c>
      <c r="Z232">
        <v>0.2</v>
      </c>
    </row>
    <row r="233" spans="1:26" x14ac:dyDescent="0.45">
      <c r="A233">
        <v>154</v>
      </c>
      <c r="B233" s="9" t="s">
        <v>2123</v>
      </c>
      <c r="C233" s="9" t="s">
        <v>40</v>
      </c>
      <c r="D233">
        <v>1</v>
      </c>
      <c r="E233">
        <v>2</v>
      </c>
      <c r="F233">
        <v>1</v>
      </c>
      <c r="G233">
        <v>33</v>
      </c>
      <c r="H233">
        <v>0</v>
      </c>
      <c r="I233">
        <v>32.200000000000003</v>
      </c>
      <c r="J233" s="9" t="s">
        <v>97</v>
      </c>
      <c r="K233">
        <v>11.85</v>
      </c>
      <c r="L233">
        <v>3.31</v>
      </c>
      <c r="M233">
        <v>0.83</v>
      </c>
      <c r="N233">
        <v>0.308</v>
      </c>
      <c r="O233">
        <v>0.61899999999999999</v>
      </c>
      <c r="P233">
        <v>0.443</v>
      </c>
      <c r="Q233">
        <v>8.7999999999999995E-2</v>
      </c>
      <c r="R233" s="9" t="s">
        <v>97</v>
      </c>
      <c r="S233">
        <v>93.1</v>
      </c>
      <c r="T233" s="9" t="s">
        <v>97</v>
      </c>
      <c r="U233">
        <v>4.68</v>
      </c>
      <c r="V233">
        <v>2.87</v>
      </c>
      <c r="W233">
        <v>3.19</v>
      </c>
      <c r="X233">
        <v>3.5</v>
      </c>
      <c r="Y233" s="9" t="s">
        <v>97</v>
      </c>
      <c r="Z233">
        <v>0.5</v>
      </c>
    </row>
    <row r="234" spans="1:26" x14ac:dyDescent="0.45">
      <c r="A234">
        <v>238</v>
      </c>
      <c r="B234" s="9" t="s">
        <v>340</v>
      </c>
      <c r="C234" s="9" t="s">
        <v>215</v>
      </c>
      <c r="D234">
        <v>3</v>
      </c>
      <c r="E234">
        <v>8</v>
      </c>
      <c r="F234">
        <v>0</v>
      </c>
      <c r="G234">
        <v>17</v>
      </c>
      <c r="H234">
        <v>17</v>
      </c>
      <c r="I234">
        <v>93.2</v>
      </c>
      <c r="J234" s="9" t="s">
        <v>97</v>
      </c>
      <c r="K234">
        <v>6.05</v>
      </c>
      <c r="L234">
        <v>3.07</v>
      </c>
      <c r="M234">
        <v>1.54</v>
      </c>
      <c r="N234">
        <v>0.26800000000000002</v>
      </c>
      <c r="O234">
        <v>0.71799999999999997</v>
      </c>
      <c r="P234">
        <v>0.41899999999999998</v>
      </c>
      <c r="Q234">
        <v>0.13600000000000001</v>
      </c>
      <c r="R234" s="9" t="s">
        <v>97</v>
      </c>
      <c r="S234">
        <v>93.9</v>
      </c>
      <c r="T234" s="9" t="s">
        <v>97</v>
      </c>
      <c r="U234">
        <v>4.71</v>
      </c>
      <c r="V234">
        <v>4.75</v>
      </c>
      <c r="W234">
        <v>5.25</v>
      </c>
      <c r="X234">
        <v>4.8499999999999996</v>
      </c>
      <c r="Y234" s="9" t="s">
        <v>97</v>
      </c>
      <c r="Z234">
        <v>0.1</v>
      </c>
    </row>
    <row r="235" spans="1:26" x14ac:dyDescent="0.45">
      <c r="A235">
        <v>160</v>
      </c>
      <c r="B235" s="9" t="s">
        <v>335</v>
      </c>
      <c r="C235" s="9" t="s">
        <v>184</v>
      </c>
      <c r="D235">
        <v>1</v>
      </c>
      <c r="E235">
        <v>5</v>
      </c>
      <c r="F235">
        <v>0</v>
      </c>
      <c r="G235">
        <v>16</v>
      </c>
      <c r="H235">
        <v>16</v>
      </c>
      <c r="I235">
        <v>87.2</v>
      </c>
      <c r="J235" s="9" t="s">
        <v>97</v>
      </c>
      <c r="K235">
        <v>6.06</v>
      </c>
      <c r="L235">
        <v>2.46</v>
      </c>
      <c r="M235">
        <v>1.54</v>
      </c>
      <c r="N235">
        <v>0.28599999999999998</v>
      </c>
      <c r="O235">
        <v>0.72599999999999998</v>
      </c>
      <c r="P235">
        <v>0.42099999999999999</v>
      </c>
      <c r="Q235">
        <v>0.14000000000000001</v>
      </c>
      <c r="R235" s="9" t="s">
        <v>97</v>
      </c>
      <c r="S235">
        <v>90.5</v>
      </c>
      <c r="T235" s="9" t="s">
        <v>97</v>
      </c>
      <c r="U235">
        <v>4.72</v>
      </c>
      <c r="V235">
        <v>4.87</v>
      </c>
      <c r="W235">
        <v>4.8600000000000003</v>
      </c>
      <c r="X235">
        <v>4.3899999999999997</v>
      </c>
      <c r="Y235" s="9" t="s">
        <v>97</v>
      </c>
      <c r="Z235">
        <v>0.5</v>
      </c>
    </row>
    <row r="236" spans="1:26" x14ac:dyDescent="0.45">
      <c r="A236">
        <v>77</v>
      </c>
      <c r="B236" s="9" t="s">
        <v>107</v>
      </c>
      <c r="C236" s="9" t="s">
        <v>58</v>
      </c>
      <c r="D236">
        <v>6</v>
      </c>
      <c r="E236">
        <v>7</v>
      </c>
      <c r="F236">
        <v>0</v>
      </c>
      <c r="G236">
        <v>17</v>
      </c>
      <c r="H236">
        <v>17</v>
      </c>
      <c r="I236">
        <v>91</v>
      </c>
      <c r="J236" s="9" t="s">
        <v>97</v>
      </c>
      <c r="K236">
        <v>9</v>
      </c>
      <c r="L236">
        <v>2.4700000000000002</v>
      </c>
      <c r="M236">
        <v>1.38</v>
      </c>
      <c r="N236">
        <v>0.317</v>
      </c>
      <c r="O236">
        <v>0.66100000000000003</v>
      </c>
      <c r="P236">
        <v>0.38700000000000001</v>
      </c>
      <c r="Q236">
        <v>0.13300000000000001</v>
      </c>
      <c r="R236" s="9" t="s">
        <v>97</v>
      </c>
      <c r="S236">
        <v>93.9</v>
      </c>
      <c r="T236" s="9" t="s">
        <v>97</v>
      </c>
      <c r="U236">
        <v>4.75</v>
      </c>
      <c r="V236">
        <v>5.41</v>
      </c>
      <c r="W236">
        <v>4.05</v>
      </c>
      <c r="X236">
        <v>3.71</v>
      </c>
      <c r="Y236" s="9" t="s">
        <v>97</v>
      </c>
      <c r="Z236">
        <v>1.1000000000000001</v>
      </c>
    </row>
    <row r="237" spans="1:26" x14ac:dyDescent="0.45">
      <c r="A237">
        <v>186</v>
      </c>
      <c r="B237" s="9" t="s">
        <v>2143</v>
      </c>
      <c r="C237" s="9" t="s">
        <v>74</v>
      </c>
      <c r="D237">
        <v>1</v>
      </c>
      <c r="E237">
        <v>3</v>
      </c>
      <c r="F237">
        <v>17</v>
      </c>
      <c r="G237">
        <v>32</v>
      </c>
      <c r="H237">
        <v>0</v>
      </c>
      <c r="I237">
        <v>30.1</v>
      </c>
      <c r="J237" s="9" t="s">
        <v>97</v>
      </c>
      <c r="K237">
        <v>9.1999999999999993</v>
      </c>
      <c r="L237">
        <v>5.93</v>
      </c>
      <c r="M237">
        <v>0.3</v>
      </c>
      <c r="N237">
        <v>0.28199999999999997</v>
      </c>
      <c r="O237">
        <v>0.628</v>
      </c>
      <c r="P237">
        <v>0.33800000000000002</v>
      </c>
      <c r="Q237">
        <v>2.9000000000000001E-2</v>
      </c>
      <c r="R237" s="9" t="s">
        <v>97</v>
      </c>
      <c r="S237">
        <v>94.2</v>
      </c>
      <c r="T237" s="9" t="s">
        <v>97</v>
      </c>
      <c r="U237">
        <v>4.75</v>
      </c>
      <c r="V237">
        <v>3.89</v>
      </c>
      <c r="W237">
        <v>3.82</v>
      </c>
      <c r="X237">
        <v>5.01</v>
      </c>
      <c r="Y237" s="9" t="s">
        <v>97</v>
      </c>
      <c r="Z237">
        <v>0.4</v>
      </c>
    </row>
    <row r="238" spans="1:26" x14ac:dyDescent="0.45">
      <c r="A238">
        <v>279</v>
      </c>
      <c r="B238" s="9" t="s">
        <v>2366</v>
      </c>
      <c r="C238" s="9" t="s">
        <v>32</v>
      </c>
      <c r="D238">
        <v>3</v>
      </c>
      <c r="E238">
        <v>3</v>
      </c>
      <c r="F238">
        <v>0</v>
      </c>
      <c r="G238">
        <v>8</v>
      </c>
      <c r="H238">
        <v>8</v>
      </c>
      <c r="I238">
        <v>41.1</v>
      </c>
      <c r="J238" s="9" t="s">
        <v>97</v>
      </c>
      <c r="K238">
        <v>5.23</v>
      </c>
      <c r="L238">
        <v>2.83</v>
      </c>
      <c r="M238">
        <v>1.74</v>
      </c>
      <c r="N238">
        <v>0.246</v>
      </c>
      <c r="O238">
        <v>0.64700000000000002</v>
      </c>
      <c r="P238">
        <v>0.35499999999999998</v>
      </c>
      <c r="Q238">
        <v>0.14000000000000001</v>
      </c>
      <c r="R238" s="9" t="s">
        <v>97</v>
      </c>
      <c r="S238">
        <v>93.8</v>
      </c>
      <c r="T238" s="9" t="s">
        <v>97</v>
      </c>
      <c r="U238">
        <v>4.79</v>
      </c>
      <c r="V238">
        <v>6.08</v>
      </c>
      <c r="W238">
        <v>5.67</v>
      </c>
      <c r="X238">
        <v>5.15</v>
      </c>
      <c r="Y238" s="9" t="s">
        <v>97</v>
      </c>
      <c r="Z238">
        <v>-0.2</v>
      </c>
    </row>
    <row r="239" spans="1:26" x14ac:dyDescent="0.45">
      <c r="A239">
        <v>178</v>
      </c>
      <c r="B239" s="9" t="s">
        <v>2122</v>
      </c>
      <c r="C239" s="9" t="s">
        <v>196</v>
      </c>
      <c r="D239">
        <v>1</v>
      </c>
      <c r="E239">
        <v>3</v>
      </c>
      <c r="F239">
        <v>0</v>
      </c>
      <c r="G239">
        <v>6</v>
      </c>
      <c r="H239">
        <v>6</v>
      </c>
      <c r="I239">
        <v>30</v>
      </c>
      <c r="J239" s="9" t="s">
        <v>97</v>
      </c>
      <c r="K239">
        <v>6.6</v>
      </c>
      <c r="L239">
        <v>4.5</v>
      </c>
      <c r="M239">
        <v>0.6</v>
      </c>
      <c r="N239">
        <v>0.29499999999999998</v>
      </c>
      <c r="O239">
        <v>0.67100000000000004</v>
      </c>
      <c r="P239">
        <v>0.36099999999999999</v>
      </c>
      <c r="Q239">
        <v>4.7E-2</v>
      </c>
      <c r="R239" s="9" t="s">
        <v>97</v>
      </c>
      <c r="S239">
        <v>95.8</v>
      </c>
      <c r="T239" s="9" t="s">
        <v>97</v>
      </c>
      <c r="U239">
        <v>4.8</v>
      </c>
      <c r="V239">
        <v>4.17</v>
      </c>
      <c r="W239">
        <v>4.16</v>
      </c>
      <c r="X239">
        <v>5.36</v>
      </c>
      <c r="Y239" s="9" t="s">
        <v>97</v>
      </c>
      <c r="Z239">
        <v>0.4</v>
      </c>
    </row>
    <row r="240" spans="1:26" x14ac:dyDescent="0.45">
      <c r="A240">
        <v>164</v>
      </c>
      <c r="B240" s="9" t="s">
        <v>2099</v>
      </c>
      <c r="C240" s="9" t="s">
        <v>63</v>
      </c>
      <c r="D240">
        <v>3</v>
      </c>
      <c r="E240">
        <v>1</v>
      </c>
      <c r="F240">
        <v>1</v>
      </c>
      <c r="G240">
        <v>38</v>
      </c>
      <c r="H240">
        <v>1</v>
      </c>
      <c r="I240">
        <v>39.1</v>
      </c>
      <c r="J240" s="9" t="s">
        <v>97</v>
      </c>
      <c r="K240">
        <v>8.69</v>
      </c>
      <c r="L240">
        <v>2.06</v>
      </c>
      <c r="M240">
        <v>0.92</v>
      </c>
      <c r="N240">
        <v>0.31</v>
      </c>
      <c r="O240">
        <v>0.59</v>
      </c>
      <c r="P240">
        <v>0.495</v>
      </c>
      <c r="Q240">
        <v>0.125</v>
      </c>
      <c r="R240" s="9" t="s">
        <v>97</v>
      </c>
      <c r="S240">
        <v>88.7</v>
      </c>
      <c r="T240" s="9" t="s">
        <v>97</v>
      </c>
      <c r="U240">
        <v>4.8099999999999996</v>
      </c>
      <c r="V240">
        <v>3.05</v>
      </c>
      <c r="W240">
        <v>3.24</v>
      </c>
      <c r="X240">
        <v>3.09</v>
      </c>
      <c r="Y240" s="9" t="s">
        <v>97</v>
      </c>
      <c r="Z240">
        <v>0.5</v>
      </c>
    </row>
    <row r="241" spans="1:26" x14ac:dyDescent="0.45">
      <c r="A241">
        <v>281</v>
      </c>
      <c r="B241" s="9" t="s">
        <v>2270</v>
      </c>
      <c r="C241" s="9" t="s">
        <v>149</v>
      </c>
      <c r="D241">
        <v>0</v>
      </c>
      <c r="E241">
        <v>5</v>
      </c>
      <c r="F241">
        <v>0</v>
      </c>
      <c r="G241">
        <v>6</v>
      </c>
      <c r="H241">
        <v>6</v>
      </c>
      <c r="I241">
        <v>31.2</v>
      </c>
      <c r="J241" s="9" t="s">
        <v>97</v>
      </c>
      <c r="K241">
        <v>5.68</v>
      </c>
      <c r="L241">
        <v>2.84</v>
      </c>
      <c r="M241">
        <v>1.99</v>
      </c>
      <c r="N241">
        <v>0.29599999999999999</v>
      </c>
      <c r="O241">
        <v>0.71399999999999997</v>
      </c>
      <c r="P241">
        <v>0.6</v>
      </c>
      <c r="Q241">
        <v>0.24099999999999999</v>
      </c>
      <c r="R241" s="9" t="s">
        <v>97</v>
      </c>
      <c r="S241">
        <v>93.1</v>
      </c>
      <c r="T241" s="9" t="s">
        <v>97</v>
      </c>
      <c r="U241">
        <v>4.83</v>
      </c>
      <c r="V241">
        <v>4.75</v>
      </c>
      <c r="W241">
        <v>5.72</v>
      </c>
      <c r="X241">
        <v>4.16</v>
      </c>
      <c r="Y241" s="9" t="s">
        <v>97</v>
      </c>
      <c r="Z241">
        <v>-0.2</v>
      </c>
    </row>
    <row r="242" spans="1:26" x14ac:dyDescent="0.45">
      <c r="A242">
        <v>288</v>
      </c>
      <c r="B242" s="9" t="s">
        <v>2490</v>
      </c>
      <c r="C242" s="9" t="s">
        <v>215</v>
      </c>
      <c r="D242">
        <v>4</v>
      </c>
      <c r="E242">
        <v>2</v>
      </c>
      <c r="F242">
        <v>1</v>
      </c>
      <c r="G242">
        <v>34</v>
      </c>
      <c r="H242">
        <v>0</v>
      </c>
      <c r="I242">
        <v>31.2</v>
      </c>
      <c r="J242" s="9" t="s">
        <v>97</v>
      </c>
      <c r="K242">
        <v>7.11</v>
      </c>
      <c r="L242">
        <v>3.69</v>
      </c>
      <c r="M242">
        <v>1.99</v>
      </c>
      <c r="N242">
        <v>0.216</v>
      </c>
      <c r="O242">
        <v>0.69499999999999995</v>
      </c>
      <c r="P242">
        <v>0.32600000000000001</v>
      </c>
      <c r="Q242">
        <v>0.14000000000000001</v>
      </c>
      <c r="R242" s="9" t="s">
        <v>97</v>
      </c>
      <c r="S242">
        <v>93.2</v>
      </c>
      <c r="T242" s="9" t="s">
        <v>97</v>
      </c>
      <c r="U242">
        <v>4.83</v>
      </c>
      <c r="V242">
        <v>3.95</v>
      </c>
      <c r="W242">
        <v>5.78</v>
      </c>
      <c r="X242">
        <v>5.18</v>
      </c>
      <c r="Y242" s="9" t="s">
        <v>97</v>
      </c>
      <c r="Z242">
        <v>-0.3</v>
      </c>
    </row>
    <row r="243" spans="1:26" x14ac:dyDescent="0.45">
      <c r="A243">
        <v>192</v>
      </c>
      <c r="B243" s="9" t="s">
        <v>2039</v>
      </c>
      <c r="C243" s="9" t="s">
        <v>104</v>
      </c>
      <c r="D243">
        <v>1</v>
      </c>
      <c r="E243">
        <v>8</v>
      </c>
      <c r="F243">
        <v>0</v>
      </c>
      <c r="G243">
        <v>16</v>
      </c>
      <c r="H243">
        <v>16</v>
      </c>
      <c r="I243">
        <v>81.099999999999994</v>
      </c>
      <c r="J243" s="9" t="s">
        <v>97</v>
      </c>
      <c r="K243">
        <v>7.08</v>
      </c>
      <c r="L243">
        <v>3.98</v>
      </c>
      <c r="M243">
        <v>1.1100000000000001</v>
      </c>
      <c r="N243">
        <v>0.318</v>
      </c>
      <c r="O243">
        <v>0.70699999999999996</v>
      </c>
      <c r="P243">
        <v>0.48899999999999999</v>
      </c>
      <c r="Q243">
        <v>0.12</v>
      </c>
      <c r="R243" s="9" t="s">
        <v>97</v>
      </c>
      <c r="S243">
        <v>92.3</v>
      </c>
      <c r="T243" s="9" t="s">
        <v>97</v>
      </c>
      <c r="U243">
        <v>4.87</v>
      </c>
      <c r="V243">
        <v>5.17</v>
      </c>
      <c r="W243">
        <v>4.62</v>
      </c>
      <c r="X243">
        <v>4.49</v>
      </c>
      <c r="Y243" s="9" t="s">
        <v>97</v>
      </c>
      <c r="Z243">
        <v>0.3</v>
      </c>
    </row>
    <row r="244" spans="1:26" x14ac:dyDescent="0.45">
      <c r="A244">
        <v>54</v>
      </c>
      <c r="B244" s="9" t="s">
        <v>108</v>
      </c>
      <c r="C244" s="9" t="s">
        <v>67</v>
      </c>
      <c r="D244">
        <v>8</v>
      </c>
      <c r="E244">
        <v>6</v>
      </c>
      <c r="F244">
        <v>0</v>
      </c>
      <c r="G244">
        <v>17</v>
      </c>
      <c r="H244">
        <v>17</v>
      </c>
      <c r="I244">
        <v>94</v>
      </c>
      <c r="J244" s="9" t="s">
        <v>97</v>
      </c>
      <c r="K244">
        <v>10.53</v>
      </c>
      <c r="L244">
        <v>1.91</v>
      </c>
      <c r="M244">
        <v>1.63</v>
      </c>
      <c r="N244">
        <v>0.29699999999999999</v>
      </c>
      <c r="O244">
        <v>0.67700000000000005</v>
      </c>
      <c r="P244">
        <v>0.39800000000000002</v>
      </c>
      <c r="Q244">
        <v>0.16200000000000001</v>
      </c>
      <c r="R244" s="9" t="s">
        <v>97</v>
      </c>
      <c r="S244">
        <v>94.8</v>
      </c>
      <c r="T244" s="9" t="s">
        <v>97</v>
      </c>
      <c r="U244">
        <v>4.88</v>
      </c>
      <c r="V244">
        <v>3.28</v>
      </c>
      <c r="W244">
        <v>3.9</v>
      </c>
      <c r="X244">
        <v>3.16</v>
      </c>
      <c r="Y244" s="9" t="s">
        <v>97</v>
      </c>
      <c r="Z244">
        <v>1.4</v>
      </c>
    </row>
    <row r="245" spans="1:26" x14ac:dyDescent="0.45">
      <c r="A245">
        <v>254</v>
      </c>
      <c r="B245" s="9" t="s">
        <v>2198</v>
      </c>
      <c r="C245" s="9" t="s">
        <v>30</v>
      </c>
      <c r="D245">
        <v>2</v>
      </c>
      <c r="E245">
        <v>4</v>
      </c>
      <c r="F245">
        <v>0</v>
      </c>
      <c r="G245">
        <v>11</v>
      </c>
      <c r="H245">
        <v>11</v>
      </c>
      <c r="I245">
        <v>51.2</v>
      </c>
      <c r="J245" s="9" t="s">
        <v>97</v>
      </c>
      <c r="K245">
        <v>5.57</v>
      </c>
      <c r="L245">
        <v>2.2599999999999998</v>
      </c>
      <c r="M245">
        <v>1.74</v>
      </c>
      <c r="N245">
        <v>0.36199999999999999</v>
      </c>
      <c r="O245">
        <v>0.77</v>
      </c>
      <c r="P245">
        <v>0.39300000000000002</v>
      </c>
      <c r="Q245">
        <v>0.14499999999999999</v>
      </c>
      <c r="R245" s="9" t="s">
        <v>97</v>
      </c>
      <c r="S245">
        <v>94.5</v>
      </c>
      <c r="T245" s="9" t="s">
        <v>97</v>
      </c>
      <c r="U245">
        <v>4.88</v>
      </c>
      <c r="V245">
        <v>6.64</v>
      </c>
      <c r="W245">
        <v>5.31</v>
      </c>
      <c r="X245">
        <v>4.72</v>
      </c>
      <c r="Y245" s="9" t="s">
        <v>97</v>
      </c>
      <c r="Z245">
        <v>0</v>
      </c>
    </row>
    <row r="246" spans="1:26" x14ac:dyDescent="0.45">
      <c r="A246">
        <v>145</v>
      </c>
      <c r="B246" s="9" t="s">
        <v>1980</v>
      </c>
      <c r="C246" s="9" t="s">
        <v>104</v>
      </c>
      <c r="D246">
        <v>3</v>
      </c>
      <c r="E246">
        <v>6</v>
      </c>
      <c r="F246">
        <v>0</v>
      </c>
      <c r="G246">
        <v>12</v>
      </c>
      <c r="H246">
        <v>12</v>
      </c>
      <c r="I246">
        <v>66.2</v>
      </c>
      <c r="J246" s="9" t="s">
        <v>97</v>
      </c>
      <c r="K246">
        <v>7.83</v>
      </c>
      <c r="L246">
        <v>2.97</v>
      </c>
      <c r="M246">
        <v>1.22</v>
      </c>
      <c r="N246">
        <v>0.28399999999999997</v>
      </c>
      <c r="O246">
        <v>0.66300000000000003</v>
      </c>
      <c r="P246">
        <v>0.37</v>
      </c>
      <c r="Q246">
        <v>0.11799999999999999</v>
      </c>
      <c r="R246" s="9" t="s">
        <v>97</v>
      </c>
      <c r="S246">
        <v>95.5</v>
      </c>
      <c r="T246" s="9" t="s">
        <v>97</v>
      </c>
      <c r="U246">
        <v>5</v>
      </c>
      <c r="V246">
        <v>4.4400000000000004</v>
      </c>
      <c r="W246">
        <v>4.25</v>
      </c>
      <c r="X246">
        <v>4.1399999999999997</v>
      </c>
      <c r="Y246" s="9" t="s">
        <v>97</v>
      </c>
      <c r="Z246">
        <v>0.6</v>
      </c>
    </row>
    <row r="247" spans="1:26" x14ac:dyDescent="0.45">
      <c r="A247">
        <v>200</v>
      </c>
      <c r="B247" s="9" t="s">
        <v>338</v>
      </c>
      <c r="C247" s="9" t="s">
        <v>196</v>
      </c>
      <c r="D247">
        <v>4</v>
      </c>
      <c r="E247">
        <v>7</v>
      </c>
      <c r="F247">
        <v>0</v>
      </c>
      <c r="G247">
        <v>17</v>
      </c>
      <c r="H247">
        <v>17</v>
      </c>
      <c r="I247">
        <v>90</v>
      </c>
      <c r="J247" s="9" t="s">
        <v>97</v>
      </c>
      <c r="K247">
        <v>6.2</v>
      </c>
      <c r="L247">
        <v>2.9</v>
      </c>
      <c r="M247">
        <v>1.3</v>
      </c>
      <c r="N247">
        <v>0.27500000000000002</v>
      </c>
      <c r="O247">
        <v>0.69599999999999995</v>
      </c>
      <c r="P247">
        <v>0.36599999999999999</v>
      </c>
      <c r="Q247">
        <v>9.7000000000000003E-2</v>
      </c>
      <c r="R247" s="9" t="s">
        <v>97</v>
      </c>
      <c r="S247">
        <v>92.5</v>
      </c>
      <c r="T247" s="9" t="s">
        <v>97</v>
      </c>
      <c r="U247">
        <v>5</v>
      </c>
      <c r="V247">
        <v>4.68</v>
      </c>
      <c r="W247">
        <v>4.8899999999999997</v>
      </c>
      <c r="X247">
        <v>5.16</v>
      </c>
      <c r="Y247" s="9" t="s">
        <v>97</v>
      </c>
      <c r="Z247">
        <v>0.3</v>
      </c>
    </row>
    <row r="248" spans="1:26" x14ac:dyDescent="0.45">
      <c r="A248">
        <v>133</v>
      </c>
      <c r="B248" s="9" t="s">
        <v>2075</v>
      </c>
      <c r="C248" s="9" t="s">
        <v>139</v>
      </c>
      <c r="D248">
        <v>0</v>
      </c>
      <c r="E248">
        <v>4</v>
      </c>
      <c r="F248">
        <v>2</v>
      </c>
      <c r="G248">
        <v>36</v>
      </c>
      <c r="H248">
        <v>0</v>
      </c>
      <c r="I248">
        <v>32.1</v>
      </c>
      <c r="J248" s="9" t="s">
        <v>97</v>
      </c>
      <c r="K248">
        <v>11.13</v>
      </c>
      <c r="L248">
        <v>2.23</v>
      </c>
      <c r="M248">
        <v>1.1100000000000001</v>
      </c>
      <c r="N248">
        <v>0.30499999999999999</v>
      </c>
      <c r="O248">
        <v>0.629</v>
      </c>
      <c r="P248">
        <v>0.34100000000000003</v>
      </c>
      <c r="Q248">
        <v>0.114</v>
      </c>
      <c r="R248" s="9" t="s">
        <v>97</v>
      </c>
      <c r="S248">
        <v>94</v>
      </c>
      <c r="T248" s="9" t="s">
        <v>97</v>
      </c>
      <c r="U248">
        <v>5.01</v>
      </c>
      <c r="V248">
        <v>4.0599999999999996</v>
      </c>
      <c r="W248">
        <v>3.22</v>
      </c>
      <c r="X248">
        <v>3.17</v>
      </c>
      <c r="Y248" s="9" t="s">
        <v>97</v>
      </c>
      <c r="Z248">
        <v>0.6</v>
      </c>
    </row>
    <row r="249" spans="1:26" x14ac:dyDescent="0.45">
      <c r="A249">
        <v>301</v>
      </c>
      <c r="B249" s="9" t="s">
        <v>2506</v>
      </c>
      <c r="C249" s="9" t="s">
        <v>113</v>
      </c>
      <c r="D249">
        <v>1</v>
      </c>
      <c r="E249">
        <v>2</v>
      </c>
      <c r="F249">
        <v>2</v>
      </c>
      <c r="G249">
        <v>37</v>
      </c>
      <c r="H249">
        <v>0</v>
      </c>
      <c r="I249">
        <v>32.1</v>
      </c>
      <c r="J249" s="9" t="s">
        <v>97</v>
      </c>
      <c r="K249">
        <v>7.24</v>
      </c>
      <c r="L249">
        <v>4.7300000000000004</v>
      </c>
      <c r="M249">
        <v>1.67</v>
      </c>
      <c r="N249">
        <v>0.25</v>
      </c>
      <c r="O249">
        <v>0.745</v>
      </c>
      <c r="P249">
        <v>0.5</v>
      </c>
      <c r="Q249">
        <v>0.17599999999999999</v>
      </c>
      <c r="R249" s="9" t="s">
        <v>97</v>
      </c>
      <c r="T249" s="9" t="s">
        <v>97</v>
      </c>
      <c r="U249">
        <v>5.01</v>
      </c>
      <c r="V249">
        <v>5.34</v>
      </c>
      <c r="W249">
        <v>6</v>
      </c>
      <c r="X249">
        <v>5.1100000000000003</v>
      </c>
      <c r="Y249" s="9" t="s">
        <v>97</v>
      </c>
      <c r="Z249">
        <v>-0.7</v>
      </c>
    </row>
    <row r="250" spans="1:26" x14ac:dyDescent="0.45">
      <c r="A250">
        <v>144</v>
      </c>
      <c r="B250" s="9" t="s">
        <v>2018</v>
      </c>
      <c r="C250" s="9" t="s">
        <v>28</v>
      </c>
      <c r="D250">
        <v>4</v>
      </c>
      <c r="E250">
        <v>3</v>
      </c>
      <c r="F250">
        <v>0</v>
      </c>
      <c r="G250">
        <v>28</v>
      </c>
      <c r="H250">
        <v>2</v>
      </c>
      <c r="I250">
        <v>37.1</v>
      </c>
      <c r="J250" s="9" t="s">
        <v>97</v>
      </c>
      <c r="K250">
        <v>10.85</v>
      </c>
      <c r="L250">
        <v>2.89</v>
      </c>
      <c r="M250">
        <v>0.72</v>
      </c>
      <c r="N250">
        <v>0.315</v>
      </c>
      <c r="O250">
        <v>0.625</v>
      </c>
      <c r="P250">
        <v>0.47399999999999998</v>
      </c>
      <c r="Q250">
        <v>0.10299999999999999</v>
      </c>
      <c r="R250" s="9" t="s">
        <v>97</v>
      </c>
      <c r="S250">
        <v>95</v>
      </c>
      <c r="T250" s="9" t="s">
        <v>97</v>
      </c>
      <c r="U250">
        <v>5.0599999999999996</v>
      </c>
      <c r="V250">
        <v>3.07</v>
      </c>
      <c r="W250">
        <v>3.16</v>
      </c>
      <c r="X250">
        <v>3.23</v>
      </c>
      <c r="Y250" s="9" t="s">
        <v>97</v>
      </c>
      <c r="Z250">
        <v>0.6</v>
      </c>
    </row>
    <row r="251" spans="1:26" x14ac:dyDescent="0.45">
      <c r="A251">
        <v>198</v>
      </c>
      <c r="B251" s="9" t="s">
        <v>1998</v>
      </c>
      <c r="C251" s="9" t="s">
        <v>113</v>
      </c>
      <c r="D251">
        <v>2</v>
      </c>
      <c r="E251">
        <v>6</v>
      </c>
      <c r="F251">
        <v>0</v>
      </c>
      <c r="G251">
        <v>17</v>
      </c>
      <c r="H251">
        <v>17</v>
      </c>
      <c r="I251">
        <v>87</v>
      </c>
      <c r="J251" s="9" t="s">
        <v>97</v>
      </c>
      <c r="K251">
        <v>8.69</v>
      </c>
      <c r="L251">
        <v>2.79</v>
      </c>
      <c r="M251">
        <v>1.66</v>
      </c>
      <c r="N251">
        <v>0.312</v>
      </c>
      <c r="O251">
        <v>0.71899999999999997</v>
      </c>
      <c r="P251">
        <v>0.32800000000000001</v>
      </c>
      <c r="Q251">
        <v>0.14799999999999999</v>
      </c>
      <c r="R251" s="9" t="s">
        <v>97</v>
      </c>
      <c r="S251">
        <v>92.1</v>
      </c>
      <c r="T251" s="9" t="s">
        <v>97</v>
      </c>
      <c r="U251">
        <v>5.07</v>
      </c>
      <c r="V251">
        <v>4.1399999999999997</v>
      </c>
      <c r="W251">
        <v>4.6900000000000004</v>
      </c>
      <c r="X251">
        <v>4.09</v>
      </c>
      <c r="Y251" s="9" t="s">
        <v>97</v>
      </c>
      <c r="Z251">
        <v>0.3</v>
      </c>
    </row>
    <row r="252" spans="1:26" x14ac:dyDescent="0.45">
      <c r="A252">
        <v>66</v>
      </c>
      <c r="B252" s="9" t="s">
        <v>1951</v>
      </c>
      <c r="C252" s="9" t="s">
        <v>215</v>
      </c>
      <c r="D252">
        <v>2</v>
      </c>
      <c r="E252">
        <v>8</v>
      </c>
      <c r="F252">
        <v>0</v>
      </c>
      <c r="G252">
        <v>16</v>
      </c>
      <c r="H252">
        <v>16</v>
      </c>
      <c r="I252">
        <v>79.2</v>
      </c>
      <c r="J252" s="9" t="s">
        <v>97</v>
      </c>
      <c r="K252">
        <v>9.15</v>
      </c>
      <c r="L252">
        <v>3.95</v>
      </c>
      <c r="M252">
        <v>0.9</v>
      </c>
      <c r="N252">
        <v>0.34100000000000003</v>
      </c>
      <c r="O252">
        <v>0.66200000000000003</v>
      </c>
      <c r="P252">
        <v>0.45</v>
      </c>
      <c r="Q252">
        <v>0.10299999999999999</v>
      </c>
      <c r="R252" s="9" t="s">
        <v>97</v>
      </c>
      <c r="S252">
        <v>94</v>
      </c>
      <c r="T252" s="9" t="s">
        <v>97</v>
      </c>
      <c r="U252">
        <v>5.08</v>
      </c>
      <c r="V252">
        <v>4.17</v>
      </c>
      <c r="W252">
        <v>3.86</v>
      </c>
      <c r="X252">
        <v>3.97</v>
      </c>
      <c r="Y252" s="9" t="s">
        <v>97</v>
      </c>
      <c r="Z252">
        <v>1.2</v>
      </c>
    </row>
    <row r="253" spans="1:26" x14ac:dyDescent="0.45">
      <c r="A253">
        <v>119</v>
      </c>
      <c r="B253" s="9" t="s">
        <v>2001</v>
      </c>
      <c r="C253" s="9" t="s">
        <v>40</v>
      </c>
      <c r="D253">
        <v>2</v>
      </c>
      <c r="E253">
        <v>4</v>
      </c>
      <c r="F253">
        <v>0</v>
      </c>
      <c r="G253">
        <v>8</v>
      </c>
      <c r="H253">
        <v>8</v>
      </c>
      <c r="I253">
        <v>39</v>
      </c>
      <c r="J253" s="9" t="s">
        <v>97</v>
      </c>
      <c r="K253">
        <v>11.31</v>
      </c>
      <c r="L253">
        <v>4.38</v>
      </c>
      <c r="M253">
        <v>0.69</v>
      </c>
      <c r="N253">
        <v>0.33700000000000002</v>
      </c>
      <c r="O253">
        <v>0.62</v>
      </c>
      <c r="P253">
        <v>0.40799999999999997</v>
      </c>
      <c r="Q253">
        <v>7.0000000000000007E-2</v>
      </c>
      <c r="R253" s="9" t="s">
        <v>97</v>
      </c>
      <c r="S253">
        <v>95.8</v>
      </c>
      <c r="T253" s="9" t="s">
        <v>97</v>
      </c>
      <c r="U253">
        <v>5.08</v>
      </c>
      <c r="V253">
        <v>4.41</v>
      </c>
      <c r="W253">
        <v>3.34</v>
      </c>
      <c r="X253">
        <v>3.93</v>
      </c>
      <c r="Y253" s="9" t="s">
        <v>97</v>
      </c>
      <c r="Z253">
        <v>0.8</v>
      </c>
    </row>
    <row r="254" spans="1:26" x14ac:dyDescent="0.45">
      <c r="A254">
        <v>302</v>
      </c>
      <c r="B254" s="9" t="s">
        <v>118</v>
      </c>
      <c r="C254" s="9" t="s">
        <v>36</v>
      </c>
      <c r="D254">
        <v>3</v>
      </c>
      <c r="E254">
        <v>5</v>
      </c>
      <c r="F254">
        <v>0</v>
      </c>
      <c r="G254">
        <v>16</v>
      </c>
      <c r="H254">
        <v>16</v>
      </c>
      <c r="I254">
        <v>75.2</v>
      </c>
      <c r="J254" s="9" t="s">
        <v>97</v>
      </c>
      <c r="K254">
        <v>8.8000000000000007</v>
      </c>
      <c r="L254">
        <v>5.83</v>
      </c>
      <c r="M254">
        <v>2.2599999999999998</v>
      </c>
      <c r="N254">
        <v>0.254</v>
      </c>
      <c r="O254">
        <v>0.79</v>
      </c>
      <c r="P254">
        <v>0.35</v>
      </c>
      <c r="Q254">
        <v>0.17100000000000001</v>
      </c>
      <c r="R254" s="9" t="s">
        <v>97</v>
      </c>
      <c r="S254">
        <v>91.2</v>
      </c>
      <c r="T254" s="9" t="s">
        <v>97</v>
      </c>
      <c r="U254">
        <v>5.1100000000000003</v>
      </c>
      <c r="V254">
        <v>5.48</v>
      </c>
      <c r="W254">
        <v>6.45</v>
      </c>
      <c r="X254">
        <v>5.3</v>
      </c>
      <c r="Y254" s="9" t="s">
        <v>97</v>
      </c>
      <c r="Z254">
        <v>-1</v>
      </c>
    </row>
    <row r="255" spans="1:26" x14ac:dyDescent="0.45">
      <c r="A255">
        <v>121</v>
      </c>
      <c r="B255" s="9" t="s">
        <v>2037</v>
      </c>
      <c r="C255" s="9" t="s">
        <v>104</v>
      </c>
      <c r="D255">
        <v>1</v>
      </c>
      <c r="E255">
        <v>1</v>
      </c>
      <c r="F255">
        <v>0</v>
      </c>
      <c r="G255">
        <v>39</v>
      </c>
      <c r="H255">
        <v>0</v>
      </c>
      <c r="I255">
        <v>31.2</v>
      </c>
      <c r="J255" s="9" t="s">
        <v>97</v>
      </c>
      <c r="K255">
        <v>10.8</v>
      </c>
      <c r="L255">
        <v>2.56</v>
      </c>
      <c r="M255">
        <v>0.56999999999999995</v>
      </c>
      <c r="N255">
        <v>0.35299999999999998</v>
      </c>
      <c r="O255">
        <v>0.58699999999999997</v>
      </c>
      <c r="P255">
        <v>0.34899999999999998</v>
      </c>
      <c r="Q255">
        <v>5.0999999999999997E-2</v>
      </c>
      <c r="R255" s="9" t="s">
        <v>97</v>
      </c>
      <c r="S255">
        <v>94.3</v>
      </c>
      <c r="T255" s="9" t="s">
        <v>97</v>
      </c>
      <c r="U255">
        <v>5.12</v>
      </c>
      <c r="V255">
        <v>2.82</v>
      </c>
      <c r="W255">
        <v>2.5299999999999998</v>
      </c>
      <c r="X255">
        <v>3.48</v>
      </c>
      <c r="Y255" s="9" t="s">
        <v>97</v>
      </c>
      <c r="Z255">
        <v>0.7</v>
      </c>
    </row>
    <row r="256" spans="1:26" x14ac:dyDescent="0.45">
      <c r="A256">
        <v>140</v>
      </c>
      <c r="B256" s="9" t="s">
        <v>2017</v>
      </c>
      <c r="C256" s="9" t="s">
        <v>139</v>
      </c>
      <c r="D256">
        <v>2</v>
      </c>
      <c r="E256">
        <v>7</v>
      </c>
      <c r="F256">
        <v>0</v>
      </c>
      <c r="G256">
        <v>17</v>
      </c>
      <c r="H256">
        <v>15</v>
      </c>
      <c r="I256">
        <v>79</v>
      </c>
      <c r="J256" s="9" t="s">
        <v>97</v>
      </c>
      <c r="K256">
        <v>6.84</v>
      </c>
      <c r="L256">
        <v>3.65</v>
      </c>
      <c r="M256">
        <v>1.48</v>
      </c>
      <c r="N256">
        <v>0.28100000000000003</v>
      </c>
      <c r="O256">
        <v>0.69299999999999995</v>
      </c>
      <c r="P256">
        <v>0.35399999999999998</v>
      </c>
      <c r="Q256">
        <v>0.112</v>
      </c>
      <c r="R256" s="9" t="s">
        <v>97</v>
      </c>
      <c r="S256">
        <v>91.5</v>
      </c>
      <c r="T256" s="9" t="s">
        <v>97</v>
      </c>
      <c r="U256">
        <v>5.13</v>
      </c>
      <c r="V256">
        <v>4.47</v>
      </c>
      <c r="W256">
        <v>5.03</v>
      </c>
      <c r="X256">
        <v>5.01</v>
      </c>
      <c r="Y256" s="9" t="s">
        <v>97</v>
      </c>
      <c r="Z256">
        <v>0.6</v>
      </c>
    </row>
    <row r="257" spans="1:26" x14ac:dyDescent="0.45">
      <c r="A257">
        <v>274</v>
      </c>
      <c r="B257" s="9" t="s">
        <v>2450</v>
      </c>
      <c r="C257" s="9" t="s">
        <v>257</v>
      </c>
      <c r="D257">
        <v>0</v>
      </c>
      <c r="E257">
        <v>2</v>
      </c>
      <c r="F257">
        <v>1</v>
      </c>
      <c r="G257">
        <v>14</v>
      </c>
      <c r="H257">
        <v>2</v>
      </c>
      <c r="I257">
        <v>33.1</v>
      </c>
      <c r="J257" s="9" t="s">
        <v>97</v>
      </c>
      <c r="K257">
        <v>6.48</v>
      </c>
      <c r="L257">
        <v>2.97</v>
      </c>
      <c r="M257">
        <v>1.62</v>
      </c>
      <c r="N257">
        <v>0.27100000000000002</v>
      </c>
      <c r="O257">
        <v>0.69899999999999995</v>
      </c>
      <c r="P257">
        <v>0.48699999999999999</v>
      </c>
      <c r="Q257">
        <v>0.14599999999999999</v>
      </c>
      <c r="R257" s="9" t="s">
        <v>97</v>
      </c>
      <c r="T257" s="9" t="s">
        <v>97</v>
      </c>
      <c r="U257">
        <v>5.13</v>
      </c>
      <c r="V257">
        <v>4.53</v>
      </c>
      <c r="W257">
        <v>5.14</v>
      </c>
      <c r="X257">
        <v>4.57</v>
      </c>
      <c r="Y257" s="9" t="s">
        <v>97</v>
      </c>
      <c r="Z257">
        <v>-0.2</v>
      </c>
    </row>
    <row r="258" spans="1:26" x14ac:dyDescent="0.45">
      <c r="A258">
        <v>268</v>
      </c>
      <c r="B258" s="9" t="s">
        <v>2362</v>
      </c>
      <c r="C258" s="9" t="s">
        <v>139</v>
      </c>
      <c r="D258">
        <v>0</v>
      </c>
      <c r="E258">
        <v>8</v>
      </c>
      <c r="F258">
        <v>0</v>
      </c>
      <c r="G258">
        <v>19</v>
      </c>
      <c r="H258">
        <v>9</v>
      </c>
      <c r="I258">
        <v>68</v>
      </c>
      <c r="J258" s="9" t="s">
        <v>97</v>
      </c>
      <c r="K258">
        <v>8.6</v>
      </c>
      <c r="L258">
        <v>5.29</v>
      </c>
      <c r="M258">
        <v>1.59</v>
      </c>
      <c r="N258">
        <v>0.254</v>
      </c>
      <c r="O258">
        <v>0.65300000000000002</v>
      </c>
      <c r="P258">
        <v>0.42299999999999999</v>
      </c>
      <c r="Q258">
        <v>0.156</v>
      </c>
      <c r="R258" s="9" t="s">
        <v>97</v>
      </c>
      <c r="S258">
        <v>93.4</v>
      </c>
      <c r="T258" s="9" t="s">
        <v>97</v>
      </c>
      <c r="U258">
        <v>5.16</v>
      </c>
      <c r="V258">
        <v>4.91</v>
      </c>
      <c r="W258">
        <v>5.44</v>
      </c>
      <c r="X258">
        <v>4.78</v>
      </c>
      <c r="Y258" s="9" t="s">
        <v>97</v>
      </c>
      <c r="Z258">
        <v>-0.1</v>
      </c>
    </row>
    <row r="259" spans="1:26" x14ac:dyDescent="0.45">
      <c r="A259">
        <v>241</v>
      </c>
      <c r="B259" s="9" t="s">
        <v>2140</v>
      </c>
      <c r="C259" s="9" t="s">
        <v>149</v>
      </c>
      <c r="D259">
        <v>3</v>
      </c>
      <c r="E259">
        <v>3</v>
      </c>
      <c r="F259">
        <v>16</v>
      </c>
      <c r="G259">
        <v>34</v>
      </c>
      <c r="H259">
        <v>0</v>
      </c>
      <c r="I259">
        <v>31.1</v>
      </c>
      <c r="J259" s="9" t="s">
        <v>97</v>
      </c>
      <c r="K259">
        <v>9.19</v>
      </c>
      <c r="L259">
        <v>2.0099999999999998</v>
      </c>
      <c r="M259">
        <v>1.44</v>
      </c>
      <c r="N259">
        <v>0.26100000000000001</v>
      </c>
      <c r="O259">
        <v>0.6</v>
      </c>
      <c r="P259">
        <v>0.33700000000000002</v>
      </c>
      <c r="Q259">
        <v>0.109</v>
      </c>
      <c r="R259" s="9" t="s">
        <v>97</v>
      </c>
      <c r="S259">
        <v>97.2</v>
      </c>
      <c r="T259" s="9" t="s">
        <v>97</v>
      </c>
      <c r="U259">
        <v>5.17</v>
      </c>
      <c r="V259">
        <v>4.2300000000000004</v>
      </c>
      <c r="W259">
        <v>4.05</v>
      </c>
      <c r="X259">
        <v>4.09</v>
      </c>
      <c r="Y259" s="9" t="s">
        <v>97</v>
      </c>
      <c r="Z259">
        <v>0.1</v>
      </c>
    </row>
    <row r="260" spans="1:26" x14ac:dyDescent="0.45">
      <c r="A260">
        <v>262</v>
      </c>
      <c r="B260" s="9" t="s">
        <v>2154</v>
      </c>
      <c r="C260" s="9" t="s">
        <v>132</v>
      </c>
      <c r="D260">
        <v>0</v>
      </c>
      <c r="E260">
        <v>1</v>
      </c>
      <c r="F260">
        <v>0</v>
      </c>
      <c r="G260">
        <v>25</v>
      </c>
      <c r="H260">
        <v>0</v>
      </c>
      <c r="I260">
        <v>34.200000000000003</v>
      </c>
      <c r="J260" s="9" t="s">
        <v>97</v>
      </c>
      <c r="K260">
        <v>10.38</v>
      </c>
      <c r="L260">
        <v>3.89</v>
      </c>
      <c r="M260">
        <v>1.3</v>
      </c>
      <c r="N260">
        <v>0.34399999999999997</v>
      </c>
      <c r="O260">
        <v>0.71399999999999997</v>
      </c>
      <c r="P260">
        <v>0.46</v>
      </c>
      <c r="Q260">
        <v>0.17199999999999999</v>
      </c>
      <c r="R260" s="9" t="s">
        <v>97</v>
      </c>
      <c r="S260">
        <v>94.2</v>
      </c>
      <c r="T260" s="9" t="s">
        <v>97</v>
      </c>
      <c r="U260">
        <v>5.19</v>
      </c>
      <c r="V260">
        <v>4.09</v>
      </c>
      <c r="W260">
        <v>4.28</v>
      </c>
      <c r="X260">
        <v>3.61</v>
      </c>
      <c r="Y260" s="9" t="s">
        <v>97</v>
      </c>
      <c r="Z260">
        <v>-0.1</v>
      </c>
    </row>
    <row r="261" spans="1:26" x14ac:dyDescent="0.45">
      <c r="A261">
        <v>167</v>
      </c>
      <c r="B261" s="9" t="s">
        <v>2035</v>
      </c>
      <c r="C261" s="9" t="s">
        <v>196</v>
      </c>
      <c r="D261">
        <v>2</v>
      </c>
      <c r="E261">
        <v>3</v>
      </c>
      <c r="F261">
        <v>0</v>
      </c>
      <c r="G261">
        <v>9</v>
      </c>
      <c r="H261">
        <v>9</v>
      </c>
      <c r="I261">
        <v>46.1</v>
      </c>
      <c r="J261" s="9" t="s">
        <v>97</v>
      </c>
      <c r="K261">
        <v>7.58</v>
      </c>
      <c r="L261">
        <v>2.33</v>
      </c>
      <c r="M261">
        <v>1.36</v>
      </c>
      <c r="N261">
        <v>0.27400000000000002</v>
      </c>
      <c r="O261">
        <v>0.65</v>
      </c>
      <c r="P261">
        <v>0.20399999999999999</v>
      </c>
      <c r="Q261">
        <v>9.5000000000000001E-2</v>
      </c>
      <c r="R261" s="9" t="s">
        <v>97</v>
      </c>
      <c r="S261">
        <v>93</v>
      </c>
      <c r="T261" s="9" t="s">
        <v>97</v>
      </c>
      <c r="U261">
        <v>5.24</v>
      </c>
      <c r="V261">
        <v>4.32</v>
      </c>
      <c r="W261">
        <v>4.41</v>
      </c>
      <c r="X261">
        <v>4.75</v>
      </c>
      <c r="Y261" s="9" t="s">
        <v>97</v>
      </c>
      <c r="Z261">
        <v>0.5</v>
      </c>
    </row>
    <row r="262" spans="1:26" x14ac:dyDescent="0.45">
      <c r="A262">
        <v>215</v>
      </c>
      <c r="B262" s="9" t="s">
        <v>2129</v>
      </c>
      <c r="C262" s="9" t="s">
        <v>184</v>
      </c>
      <c r="D262">
        <v>3</v>
      </c>
      <c r="E262">
        <v>5</v>
      </c>
      <c r="F262">
        <v>0</v>
      </c>
      <c r="G262">
        <v>13</v>
      </c>
      <c r="H262">
        <v>9</v>
      </c>
      <c r="I262">
        <v>55</v>
      </c>
      <c r="J262" s="9" t="s">
        <v>97</v>
      </c>
      <c r="K262">
        <v>5.07</v>
      </c>
      <c r="L262">
        <v>1.64</v>
      </c>
      <c r="M262">
        <v>1.47</v>
      </c>
      <c r="N262">
        <v>0.34499999999999997</v>
      </c>
      <c r="O262">
        <v>0.746</v>
      </c>
      <c r="P262">
        <v>0.39900000000000002</v>
      </c>
      <c r="Q262">
        <v>0.13800000000000001</v>
      </c>
      <c r="R262" s="9" t="s">
        <v>97</v>
      </c>
      <c r="T262" s="9" t="s">
        <v>97</v>
      </c>
      <c r="U262">
        <v>5.24</v>
      </c>
      <c r="V262">
        <v>5.81</v>
      </c>
      <c r="W262">
        <v>4.87</v>
      </c>
      <c r="X262">
        <v>4.4400000000000004</v>
      </c>
      <c r="Y262" s="9" t="s">
        <v>97</v>
      </c>
      <c r="Z262">
        <v>0.2</v>
      </c>
    </row>
    <row r="263" spans="1:26" x14ac:dyDescent="0.45">
      <c r="A263">
        <v>266</v>
      </c>
      <c r="B263" s="9" t="s">
        <v>2227</v>
      </c>
      <c r="C263" s="9" t="s">
        <v>196</v>
      </c>
      <c r="D263">
        <v>1</v>
      </c>
      <c r="E263">
        <v>3</v>
      </c>
      <c r="F263">
        <v>0</v>
      </c>
      <c r="G263">
        <v>9</v>
      </c>
      <c r="H263">
        <v>9</v>
      </c>
      <c r="I263">
        <v>39.1</v>
      </c>
      <c r="J263" s="9" t="s">
        <v>97</v>
      </c>
      <c r="K263">
        <v>7.55</v>
      </c>
      <c r="L263">
        <v>4.3499999999999996</v>
      </c>
      <c r="M263">
        <v>1.37</v>
      </c>
      <c r="N263">
        <v>0.36599999999999999</v>
      </c>
      <c r="O263">
        <v>0.72099999999999997</v>
      </c>
      <c r="P263">
        <v>0.36799999999999999</v>
      </c>
      <c r="Q263">
        <v>0.128</v>
      </c>
      <c r="R263" s="9" t="s">
        <v>97</v>
      </c>
      <c r="T263" s="9" t="s">
        <v>97</v>
      </c>
      <c r="U263">
        <v>5.26</v>
      </c>
      <c r="V263">
        <v>6.52</v>
      </c>
      <c r="W263">
        <v>5.29</v>
      </c>
      <c r="X263">
        <v>5.03</v>
      </c>
      <c r="Y263" s="9" t="s">
        <v>97</v>
      </c>
      <c r="Z263">
        <v>-0.1</v>
      </c>
    </row>
    <row r="264" spans="1:26" x14ac:dyDescent="0.45">
      <c r="A264">
        <v>239</v>
      </c>
      <c r="B264" s="9" t="s">
        <v>2141</v>
      </c>
      <c r="C264" s="9" t="s">
        <v>36</v>
      </c>
      <c r="D264">
        <v>3</v>
      </c>
      <c r="E264">
        <v>6</v>
      </c>
      <c r="F264">
        <v>0</v>
      </c>
      <c r="G264">
        <v>14</v>
      </c>
      <c r="H264">
        <v>14</v>
      </c>
      <c r="I264">
        <v>70</v>
      </c>
      <c r="J264" s="9" t="s">
        <v>97</v>
      </c>
      <c r="K264">
        <v>6.94</v>
      </c>
      <c r="L264">
        <v>2.96</v>
      </c>
      <c r="M264">
        <v>1.41</v>
      </c>
      <c r="N264">
        <v>0.30599999999999999</v>
      </c>
      <c r="O264">
        <v>0.68500000000000005</v>
      </c>
      <c r="P264">
        <v>0.48599999999999999</v>
      </c>
      <c r="Q264">
        <v>0.151</v>
      </c>
      <c r="R264" s="9" t="s">
        <v>97</v>
      </c>
      <c r="S264">
        <v>91.8</v>
      </c>
      <c r="T264" s="9" t="s">
        <v>97</v>
      </c>
      <c r="U264">
        <v>5.27</v>
      </c>
      <c r="V264">
        <v>5</v>
      </c>
      <c r="W264">
        <v>4.8600000000000003</v>
      </c>
      <c r="X264">
        <v>4.32</v>
      </c>
      <c r="Y264" s="9" t="s">
        <v>97</v>
      </c>
      <c r="Z264">
        <v>0.1</v>
      </c>
    </row>
    <row r="265" spans="1:26" x14ac:dyDescent="0.45">
      <c r="A265">
        <v>217</v>
      </c>
      <c r="B265" s="9" t="s">
        <v>2060</v>
      </c>
      <c r="C265" s="9" t="s">
        <v>149</v>
      </c>
      <c r="D265">
        <v>1</v>
      </c>
      <c r="E265">
        <v>4</v>
      </c>
      <c r="F265">
        <v>0</v>
      </c>
      <c r="G265">
        <v>12</v>
      </c>
      <c r="H265">
        <v>12</v>
      </c>
      <c r="I265">
        <v>61.1</v>
      </c>
      <c r="J265" s="9" t="s">
        <v>97</v>
      </c>
      <c r="K265">
        <v>7.34</v>
      </c>
      <c r="L265">
        <v>3.08</v>
      </c>
      <c r="M265">
        <v>1.47</v>
      </c>
      <c r="N265">
        <v>0.35199999999999998</v>
      </c>
      <c r="O265">
        <v>0.71299999999999997</v>
      </c>
      <c r="P265">
        <v>0.41299999999999998</v>
      </c>
      <c r="Q265">
        <v>0.13500000000000001</v>
      </c>
      <c r="R265" s="9" t="s">
        <v>97</v>
      </c>
      <c r="S265">
        <v>91.8</v>
      </c>
      <c r="T265" s="9" t="s">
        <v>97</v>
      </c>
      <c r="U265">
        <v>5.28</v>
      </c>
      <c r="V265">
        <v>6.04</v>
      </c>
      <c r="W265">
        <v>4.7699999999999996</v>
      </c>
      <c r="X265">
        <v>4.3899999999999997</v>
      </c>
      <c r="Y265" s="9" t="s">
        <v>97</v>
      </c>
      <c r="Z265">
        <v>0.2</v>
      </c>
    </row>
    <row r="266" spans="1:26" x14ac:dyDescent="0.45">
      <c r="A266">
        <v>109</v>
      </c>
      <c r="B266" s="9" t="s">
        <v>1976</v>
      </c>
      <c r="C266" s="9" t="s">
        <v>67</v>
      </c>
      <c r="D266">
        <v>5</v>
      </c>
      <c r="E266">
        <v>3</v>
      </c>
      <c r="F266">
        <v>0</v>
      </c>
      <c r="G266">
        <v>15</v>
      </c>
      <c r="H266">
        <v>15</v>
      </c>
      <c r="I266">
        <v>78.099999999999994</v>
      </c>
      <c r="J266" s="9" t="s">
        <v>97</v>
      </c>
      <c r="K266">
        <v>8.0399999999999991</v>
      </c>
      <c r="L266">
        <v>2.0699999999999998</v>
      </c>
      <c r="M266">
        <v>1.49</v>
      </c>
      <c r="N266">
        <v>0.33500000000000002</v>
      </c>
      <c r="O266">
        <v>0.70699999999999996</v>
      </c>
      <c r="P266">
        <v>0.375</v>
      </c>
      <c r="Q266">
        <v>0.125</v>
      </c>
      <c r="R266" s="9" t="s">
        <v>97</v>
      </c>
      <c r="S266">
        <v>93.5</v>
      </c>
      <c r="T266" s="9" t="s">
        <v>97</v>
      </c>
      <c r="U266">
        <v>5.29</v>
      </c>
      <c r="V266">
        <v>4.68</v>
      </c>
      <c r="W266">
        <v>4.26</v>
      </c>
      <c r="X266">
        <v>4.01</v>
      </c>
      <c r="Y266" s="9" t="s">
        <v>97</v>
      </c>
      <c r="Z266">
        <v>0.8</v>
      </c>
    </row>
    <row r="267" spans="1:26" x14ac:dyDescent="0.45">
      <c r="A267">
        <v>91</v>
      </c>
      <c r="B267" s="9" t="s">
        <v>324</v>
      </c>
      <c r="C267" s="9" t="s">
        <v>141</v>
      </c>
      <c r="D267">
        <v>6</v>
      </c>
      <c r="E267">
        <v>7</v>
      </c>
      <c r="F267">
        <v>0</v>
      </c>
      <c r="G267">
        <v>17</v>
      </c>
      <c r="H267">
        <v>17</v>
      </c>
      <c r="I267">
        <v>94.2</v>
      </c>
      <c r="J267" s="9" t="s">
        <v>97</v>
      </c>
      <c r="K267">
        <v>6.46</v>
      </c>
      <c r="L267">
        <v>1.71</v>
      </c>
      <c r="M267">
        <v>1.24</v>
      </c>
      <c r="N267">
        <v>0.29799999999999999</v>
      </c>
      <c r="O267">
        <v>0.623</v>
      </c>
      <c r="P267">
        <v>0.40699999999999997</v>
      </c>
      <c r="Q267">
        <v>0.113</v>
      </c>
      <c r="R267" s="9" t="s">
        <v>97</v>
      </c>
      <c r="S267">
        <v>93.3</v>
      </c>
      <c r="T267" s="9" t="s">
        <v>97</v>
      </c>
      <c r="U267">
        <v>5.32</v>
      </c>
      <c r="V267">
        <v>4.12</v>
      </c>
      <c r="W267">
        <v>4.17</v>
      </c>
      <c r="X267">
        <v>4.1399999999999997</v>
      </c>
      <c r="Y267" s="9" t="s">
        <v>97</v>
      </c>
      <c r="Z267">
        <v>1</v>
      </c>
    </row>
    <row r="268" spans="1:26" x14ac:dyDescent="0.45">
      <c r="A268">
        <v>251</v>
      </c>
      <c r="B268" s="9" t="s">
        <v>2311</v>
      </c>
      <c r="C268" s="9" t="s">
        <v>58</v>
      </c>
      <c r="D268">
        <v>0</v>
      </c>
      <c r="E268">
        <v>1</v>
      </c>
      <c r="F268">
        <v>2</v>
      </c>
      <c r="G268">
        <v>34</v>
      </c>
      <c r="H268">
        <v>0</v>
      </c>
      <c r="I268">
        <v>32</v>
      </c>
      <c r="J268" s="9" t="s">
        <v>97</v>
      </c>
      <c r="K268">
        <v>11.53</v>
      </c>
      <c r="L268">
        <v>3.66</v>
      </c>
      <c r="M268">
        <v>1.69</v>
      </c>
      <c r="N268">
        <v>0.34100000000000003</v>
      </c>
      <c r="O268">
        <v>0.71399999999999997</v>
      </c>
      <c r="P268">
        <v>0.36399999999999999</v>
      </c>
      <c r="Q268">
        <v>0.16700000000000001</v>
      </c>
      <c r="R268" s="9" t="s">
        <v>97</v>
      </c>
      <c r="S268">
        <v>97.7</v>
      </c>
      <c r="T268" s="9" t="s">
        <v>97</v>
      </c>
      <c r="U268">
        <v>5.34</v>
      </c>
      <c r="V268">
        <v>3.95</v>
      </c>
      <c r="W268">
        <v>4.4400000000000004</v>
      </c>
      <c r="X268">
        <v>3.62</v>
      </c>
      <c r="Y268" s="9" t="s">
        <v>97</v>
      </c>
      <c r="Z268">
        <v>0</v>
      </c>
    </row>
    <row r="269" spans="1:26" x14ac:dyDescent="0.45">
      <c r="A269">
        <v>151</v>
      </c>
      <c r="B269" s="9" t="s">
        <v>2004</v>
      </c>
      <c r="C269" s="9" t="s">
        <v>104</v>
      </c>
      <c r="D269">
        <v>2</v>
      </c>
      <c r="E269">
        <v>2</v>
      </c>
      <c r="F269">
        <v>0</v>
      </c>
      <c r="G269">
        <v>7</v>
      </c>
      <c r="H269">
        <v>7</v>
      </c>
      <c r="I269">
        <v>37</v>
      </c>
      <c r="J269" s="9" t="s">
        <v>97</v>
      </c>
      <c r="K269">
        <v>8.27</v>
      </c>
      <c r="L269">
        <v>0.97</v>
      </c>
      <c r="M269">
        <v>1.22</v>
      </c>
      <c r="N269">
        <v>0.31</v>
      </c>
      <c r="O269">
        <v>0.59499999999999997</v>
      </c>
      <c r="P269">
        <v>0.51300000000000001</v>
      </c>
      <c r="Q269">
        <v>0.14299999999999999</v>
      </c>
      <c r="R269" s="9" t="s">
        <v>97</v>
      </c>
      <c r="S269">
        <v>90.8</v>
      </c>
      <c r="T269" s="9" t="s">
        <v>97</v>
      </c>
      <c r="U269">
        <v>5.35</v>
      </c>
      <c r="V269">
        <v>4.32</v>
      </c>
      <c r="W269">
        <v>3.81</v>
      </c>
      <c r="X269">
        <v>3.41</v>
      </c>
      <c r="Y269" s="9" t="s">
        <v>97</v>
      </c>
      <c r="Z269">
        <v>0.5</v>
      </c>
    </row>
    <row r="270" spans="1:26" x14ac:dyDescent="0.45">
      <c r="A270">
        <v>258</v>
      </c>
      <c r="B270" s="9" t="s">
        <v>2161</v>
      </c>
      <c r="C270" s="9" t="s">
        <v>58</v>
      </c>
      <c r="D270">
        <v>3</v>
      </c>
      <c r="E270">
        <v>2</v>
      </c>
      <c r="F270">
        <v>0</v>
      </c>
      <c r="G270">
        <v>13</v>
      </c>
      <c r="H270">
        <v>3</v>
      </c>
      <c r="I270">
        <v>33.200000000000003</v>
      </c>
      <c r="J270" s="9" t="s">
        <v>97</v>
      </c>
      <c r="K270">
        <v>7.75</v>
      </c>
      <c r="L270">
        <v>2.67</v>
      </c>
      <c r="M270">
        <v>1.6</v>
      </c>
      <c r="N270">
        <v>0.307</v>
      </c>
      <c r="O270">
        <v>0.66500000000000004</v>
      </c>
      <c r="P270">
        <v>0.36399999999999999</v>
      </c>
      <c r="Q270">
        <v>0.14000000000000001</v>
      </c>
      <c r="R270" s="9" t="s">
        <v>97</v>
      </c>
      <c r="S270">
        <v>93.5</v>
      </c>
      <c r="T270" s="9" t="s">
        <v>97</v>
      </c>
      <c r="U270">
        <v>5.35</v>
      </c>
      <c r="V270">
        <v>4.09</v>
      </c>
      <c r="W270">
        <v>4.82</v>
      </c>
      <c r="X270">
        <v>4.3499999999999996</v>
      </c>
      <c r="Y270" s="9" t="s">
        <v>97</v>
      </c>
      <c r="Z270">
        <v>0</v>
      </c>
    </row>
    <row r="271" spans="1:26" x14ac:dyDescent="0.45">
      <c r="A271">
        <v>221</v>
      </c>
      <c r="B271" s="9" t="s">
        <v>2087</v>
      </c>
      <c r="C271" s="9" t="s">
        <v>40</v>
      </c>
      <c r="D271">
        <v>1</v>
      </c>
      <c r="E271">
        <v>4</v>
      </c>
      <c r="F271">
        <v>1</v>
      </c>
      <c r="G271">
        <v>18</v>
      </c>
      <c r="H271">
        <v>7</v>
      </c>
      <c r="I271">
        <v>60.1</v>
      </c>
      <c r="J271" s="9" t="s">
        <v>97</v>
      </c>
      <c r="K271">
        <v>5.37</v>
      </c>
      <c r="L271">
        <v>4.4800000000000004</v>
      </c>
      <c r="M271">
        <v>0.45</v>
      </c>
      <c r="N271">
        <v>0.29599999999999999</v>
      </c>
      <c r="O271">
        <v>0.61199999999999999</v>
      </c>
      <c r="P271">
        <v>0.47</v>
      </c>
      <c r="Q271">
        <v>4.2999999999999997E-2</v>
      </c>
      <c r="R271" s="9" t="s">
        <v>97</v>
      </c>
      <c r="S271">
        <v>93.7</v>
      </c>
      <c r="T271" s="9" t="s">
        <v>97</v>
      </c>
      <c r="U271">
        <v>5.37</v>
      </c>
      <c r="V271">
        <v>4.84</v>
      </c>
      <c r="W271">
        <v>4.25</v>
      </c>
      <c r="X271">
        <v>5.25</v>
      </c>
      <c r="Y271" s="9" t="s">
        <v>97</v>
      </c>
      <c r="Z271">
        <v>0.2</v>
      </c>
    </row>
    <row r="272" spans="1:26" x14ac:dyDescent="0.45">
      <c r="A272">
        <v>231</v>
      </c>
      <c r="B272" s="9" t="s">
        <v>2098</v>
      </c>
      <c r="C272" s="9" t="s">
        <v>113</v>
      </c>
      <c r="D272">
        <v>2</v>
      </c>
      <c r="E272">
        <v>2</v>
      </c>
      <c r="F272">
        <v>1</v>
      </c>
      <c r="G272">
        <v>30</v>
      </c>
      <c r="H272">
        <v>5</v>
      </c>
      <c r="I272">
        <v>36.200000000000003</v>
      </c>
      <c r="J272" s="9" t="s">
        <v>97</v>
      </c>
      <c r="K272">
        <v>9.57</v>
      </c>
      <c r="L272">
        <v>3.44</v>
      </c>
      <c r="M272">
        <v>1.23</v>
      </c>
      <c r="N272">
        <v>0.33700000000000002</v>
      </c>
      <c r="O272">
        <v>0.66700000000000004</v>
      </c>
      <c r="P272">
        <v>0.34899999999999998</v>
      </c>
      <c r="Q272">
        <v>0.111</v>
      </c>
      <c r="R272" s="9" t="s">
        <v>97</v>
      </c>
      <c r="S272">
        <v>93.4</v>
      </c>
      <c r="T272" s="9" t="s">
        <v>97</v>
      </c>
      <c r="U272">
        <v>5.4</v>
      </c>
      <c r="V272">
        <v>5.52</v>
      </c>
      <c r="W272">
        <v>4.03</v>
      </c>
      <c r="X272">
        <v>4.03</v>
      </c>
      <c r="Y272" s="9" t="s">
        <v>97</v>
      </c>
      <c r="Z272">
        <v>0.2</v>
      </c>
    </row>
    <row r="273" spans="1:26" x14ac:dyDescent="0.45">
      <c r="A273">
        <v>233</v>
      </c>
      <c r="B273" s="9" t="s">
        <v>2206</v>
      </c>
      <c r="C273" s="9" t="s">
        <v>104</v>
      </c>
      <c r="D273">
        <v>2</v>
      </c>
      <c r="E273">
        <v>8</v>
      </c>
      <c r="F273">
        <v>1</v>
      </c>
      <c r="G273">
        <v>24</v>
      </c>
      <c r="H273">
        <v>4</v>
      </c>
      <c r="I273">
        <v>35</v>
      </c>
      <c r="J273" s="9" t="s">
        <v>97</v>
      </c>
      <c r="K273">
        <v>7.71</v>
      </c>
      <c r="L273">
        <v>5.4</v>
      </c>
      <c r="M273">
        <v>0.77</v>
      </c>
      <c r="N273">
        <v>0.30199999999999999</v>
      </c>
      <c r="O273">
        <v>0.56799999999999995</v>
      </c>
      <c r="P273">
        <v>0.38900000000000001</v>
      </c>
      <c r="Q273">
        <v>7.6999999999999999E-2</v>
      </c>
      <c r="R273" s="9" t="s">
        <v>97</v>
      </c>
      <c r="S273">
        <v>95</v>
      </c>
      <c r="T273" s="9" t="s">
        <v>97</v>
      </c>
      <c r="U273">
        <v>5.4</v>
      </c>
      <c r="V273">
        <v>4.2300000000000004</v>
      </c>
      <c r="W273">
        <v>4.4400000000000004</v>
      </c>
      <c r="X273">
        <v>4.9400000000000004</v>
      </c>
      <c r="Y273" s="9" t="s">
        <v>97</v>
      </c>
      <c r="Z273">
        <v>0.1</v>
      </c>
    </row>
    <row r="274" spans="1:26" x14ac:dyDescent="0.45">
      <c r="A274">
        <v>202</v>
      </c>
      <c r="B274" s="9" t="s">
        <v>2024</v>
      </c>
      <c r="C274" s="9" t="s">
        <v>74</v>
      </c>
      <c r="D274">
        <v>4</v>
      </c>
      <c r="E274">
        <v>4</v>
      </c>
      <c r="F274">
        <v>0</v>
      </c>
      <c r="G274">
        <v>13</v>
      </c>
      <c r="H274">
        <v>13</v>
      </c>
      <c r="I274">
        <v>67.2</v>
      </c>
      <c r="J274" s="9" t="s">
        <v>97</v>
      </c>
      <c r="K274">
        <v>6.92</v>
      </c>
      <c r="L274">
        <v>2.93</v>
      </c>
      <c r="M274">
        <v>1.46</v>
      </c>
      <c r="N274">
        <v>0.316</v>
      </c>
      <c r="O274">
        <v>0.66600000000000004</v>
      </c>
      <c r="P274">
        <v>0.47599999999999998</v>
      </c>
      <c r="Q274">
        <v>0.153</v>
      </c>
      <c r="R274" s="9" t="s">
        <v>97</v>
      </c>
      <c r="T274" s="9" t="s">
        <v>97</v>
      </c>
      <c r="U274">
        <v>5.45</v>
      </c>
      <c r="V274">
        <v>5.0999999999999996</v>
      </c>
      <c r="W274">
        <v>4.9800000000000004</v>
      </c>
      <c r="X274">
        <v>4.4000000000000004</v>
      </c>
      <c r="Y274" s="9" t="s">
        <v>97</v>
      </c>
      <c r="Z274">
        <v>0.3</v>
      </c>
    </row>
    <row r="275" spans="1:26" x14ac:dyDescent="0.45">
      <c r="A275">
        <v>158</v>
      </c>
      <c r="B275" s="9" t="s">
        <v>334</v>
      </c>
      <c r="C275" s="9" t="s">
        <v>153</v>
      </c>
      <c r="D275">
        <v>1</v>
      </c>
      <c r="E275">
        <v>8</v>
      </c>
      <c r="F275">
        <v>0</v>
      </c>
      <c r="G275">
        <v>17</v>
      </c>
      <c r="H275">
        <v>17</v>
      </c>
      <c r="I275">
        <v>95</v>
      </c>
      <c r="J275" s="9" t="s">
        <v>97</v>
      </c>
      <c r="K275">
        <v>6.16</v>
      </c>
      <c r="L275">
        <v>3.13</v>
      </c>
      <c r="M275">
        <v>1.33</v>
      </c>
      <c r="N275">
        <v>0.32700000000000001</v>
      </c>
      <c r="O275">
        <v>0.66700000000000004</v>
      </c>
      <c r="P275">
        <v>0.45100000000000001</v>
      </c>
      <c r="Q275">
        <v>0.13700000000000001</v>
      </c>
      <c r="R275" s="9" t="s">
        <v>97</v>
      </c>
      <c r="S275">
        <v>91.5</v>
      </c>
      <c r="T275" s="9" t="s">
        <v>97</v>
      </c>
      <c r="U275">
        <v>5.49</v>
      </c>
      <c r="V275">
        <v>6.48</v>
      </c>
      <c r="W275">
        <v>4.8099999999999996</v>
      </c>
      <c r="X275">
        <v>4.4400000000000004</v>
      </c>
      <c r="Y275" s="9" t="s">
        <v>97</v>
      </c>
      <c r="Z275">
        <v>0.5</v>
      </c>
    </row>
    <row r="276" spans="1:26" x14ac:dyDescent="0.45">
      <c r="A276">
        <v>191</v>
      </c>
      <c r="B276" s="9" t="s">
        <v>2008</v>
      </c>
      <c r="C276" s="9" t="s">
        <v>76</v>
      </c>
      <c r="D276">
        <v>7</v>
      </c>
      <c r="E276">
        <v>5</v>
      </c>
      <c r="F276">
        <v>0</v>
      </c>
      <c r="G276">
        <v>14</v>
      </c>
      <c r="H276">
        <v>14</v>
      </c>
      <c r="I276">
        <v>71.099999999999994</v>
      </c>
      <c r="J276" s="9" t="s">
        <v>97</v>
      </c>
      <c r="K276">
        <v>8.07</v>
      </c>
      <c r="L276">
        <v>3.66</v>
      </c>
      <c r="M276">
        <v>1.39</v>
      </c>
      <c r="N276">
        <v>0.313</v>
      </c>
      <c r="O276">
        <v>0.66900000000000004</v>
      </c>
      <c r="P276">
        <v>0.54100000000000004</v>
      </c>
      <c r="Q276">
        <v>0.19600000000000001</v>
      </c>
      <c r="R276" s="9" t="s">
        <v>97</v>
      </c>
      <c r="T276" s="9" t="s">
        <v>97</v>
      </c>
      <c r="U276">
        <v>5.55</v>
      </c>
      <c r="V276">
        <v>4.38</v>
      </c>
      <c r="W276">
        <v>4.84</v>
      </c>
      <c r="X276">
        <v>3.97</v>
      </c>
      <c r="Y276" s="9" t="s">
        <v>97</v>
      </c>
      <c r="Z276">
        <v>0.3</v>
      </c>
    </row>
    <row r="277" spans="1:26" x14ac:dyDescent="0.45">
      <c r="A277">
        <v>303</v>
      </c>
      <c r="B277" s="9" t="s">
        <v>2511</v>
      </c>
      <c r="C277" s="9" t="s">
        <v>104</v>
      </c>
      <c r="D277">
        <v>1</v>
      </c>
      <c r="E277">
        <v>3</v>
      </c>
      <c r="F277">
        <v>0</v>
      </c>
      <c r="G277">
        <v>8</v>
      </c>
      <c r="H277">
        <v>8</v>
      </c>
      <c r="I277">
        <v>40.1</v>
      </c>
      <c r="J277" s="9" t="s">
        <v>97</v>
      </c>
      <c r="K277">
        <v>8.48</v>
      </c>
      <c r="L277">
        <v>4.46</v>
      </c>
      <c r="M277">
        <v>3.35</v>
      </c>
      <c r="N277">
        <v>0.218</v>
      </c>
      <c r="O277">
        <v>0.86499999999999999</v>
      </c>
      <c r="P277">
        <v>0.29299999999999998</v>
      </c>
      <c r="Q277">
        <v>0.26300000000000001</v>
      </c>
      <c r="R277" s="9" t="s">
        <v>97</v>
      </c>
      <c r="S277">
        <v>95.9</v>
      </c>
      <c r="T277" s="9" t="s">
        <v>97</v>
      </c>
      <c r="U277">
        <v>5.58</v>
      </c>
      <c r="V277">
        <v>6.04</v>
      </c>
      <c r="W277">
        <v>7.67</v>
      </c>
      <c r="X277">
        <v>4.87</v>
      </c>
      <c r="Y277" s="9" t="s">
        <v>97</v>
      </c>
      <c r="Z277">
        <v>-1</v>
      </c>
    </row>
    <row r="278" spans="1:26" x14ac:dyDescent="0.45">
      <c r="A278">
        <v>270</v>
      </c>
      <c r="B278" s="9" t="s">
        <v>2260</v>
      </c>
      <c r="C278" s="9" t="s">
        <v>38</v>
      </c>
      <c r="D278">
        <v>3</v>
      </c>
      <c r="E278">
        <v>3</v>
      </c>
      <c r="F278">
        <v>0</v>
      </c>
      <c r="G278">
        <v>10</v>
      </c>
      <c r="H278">
        <v>10</v>
      </c>
      <c r="I278">
        <v>53</v>
      </c>
      <c r="J278" s="9" t="s">
        <v>97</v>
      </c>
      <c r="K278">
        <v>7.3</v>
      </c>
      <c r="L278">
        <v>3.57</v>
      </c>
      <c r="M278">
        <v>2.04</v>
      </c>
      <c r="N278">
        <v>0.30299999999999999</v>
      </c>
      <c r="O278">
        <v>0.73199999999999998</v>
      </c>
      <c r="P278">
        <v>0.36</v>
      </c>
      <c r="Q278">
        <v>0.16400000000000001</v>
      </c>
      <c r="R278" s="9" t="s">
        <v>97</v>
      </c>
      <c r="S278">
        <v>91.6</v>
      </c>
      <c r="T278" s="9" t="s">
        <v>97</v>
      </c>
      <c r="U278">
        <v>5.6</v>
      </c>
      <c r="V278">
        <v>6.36</v>
      </c>
      <c r="W278">
        <v>5.78</v>
      </c>
      <c r="X278">
        <v>4.82</v>
      </c>
      <c r="Y278" s="9" t="s">
        <v>97</v>
      </c>
      <c r="Z278">
        <v>-0.1</v>
      </c>
    </row>
    <row r="279" spans="1:26" x14ac:dyDescent="0.45">
      <c r="A279">
        <v>272</v>
      </c>
      <c r="B279" s="9" t="s">
        <v>2138</v>
      </c>
      <c r="C279" s="9" t="s">
        <v>30</v>
      </c>
      <c r="D279">
        <v>3</v>
      </c>
      <c r="E279">
        <v>4</v>
      </c>
      <c r="F279">
        <v>0</v>
      </c>
      <c r="G279">
        <v>10</v>
      </c>
      <c r="H279">
        <v>10</v>
      </c>
      <c r="I279">
        <v>49.1</v>
      </c>
      <c r="J279" s="9" t="s">
        <v>97</v>
      </c>
      <c r="K279">
        <v>8.0299999999999994</v>
      </c>
      <c r="L279">
        <v>2.74</v>
      </c>
      <c r="M279">
        <v>1.82</v>
      </c>
      <c r="N279">
        <v>0.34799999999999998</v>
      </c>
      <c r="O279">
        <v>0.72699999999999998</v>
      </c>
      <c r="P279">
        <v>0.41199999999999998</v>
      </c>
      <c r="Q279">
        <v>0.192</v>
      </c>
      <c r="R279" s="9" t="s">
        <v>97</v>
      </c>
      <c r="S279">
        <v>92.6</v>
      </c>
      <c r="T279" s="9" t="s">
        <v>97</v>
      </c>
      <c r="U279">
        <v>5.66</v>
      </c>
      <c r="V279">
        <v>5.89</v>
      </c>
      <c r="W279">
        <v>5.35</v>
      </c>
      <c r="X279">
        <v>4.2300000000000004</v>
      </c>
      <c r="Y279" s="9" t="s">
        <v>97</v>
      </c>
      <c r="Z279">
        <v>-0.1</v>
      </c>
    </row>
    <row r="280" spans="1:26" x14ac:dyDescent="0.45">
      <c r="A280">
        <v>125</v>
      </c>
      <c r="B280" s="9" t="s">
        <v>1996</v>
      </c>
      <c r="C280" s="9" t="s">
        <v>42</v>
      </c>
      <c r="D280">
        <v>4</v>
      </c>
      <c r="E280">
        <v>6</v>
      </c>
      <c r="F280">
        <v>0</v>
      </c>
      <c r="G280">
        <v>14</v>
      </c>
      <c r="H280">
        <v>14</v>
      </c>
      <c r="I280">
        <v>65</v>
      </c>
      <c r="J280" s="9" t="s">
        <v>97</v>
      </c>
      <c r="K280">
        <v>10.38</v>
      </c>
      <c r="L280">
        <v>4.8499999999999996</v>
      </c>
      <c r="M280">
        <v>1.1100000000000001</v>
      </c>
      <c r="N280">
        <v>0.34899999999999998</v>
      </c>
      <c r="O280">
        <v>0.69199999999999995</v>
      </c>
      <c r="P280">
        <v>0.38800000000000001</v>
      </c>
      <c r="Q280">
        <v>0.111</v>
      </c>
      <c r="R280" s="9" t="s">
        <v>97</v>
      </c>
      <c r="S280">
        <v>94.1</v>
      </c>
      <c r="T280" s="9" t="s">
        <v>97</v>
      </c>
      <c r="U280">
        <v>5.68</v>
      </c>
      <c r="V280">
        <v>4.1399999999999997</v>
      </c>
      <c r="W280">
        <v>4.25</v>
      </c>
      <c r="X280">
        <v>4.25</v>
      </c>
      <c r="Y280" s="9" t="s">
        <v>97</v>
      </c>
      <c r="Z280">
        <v>0.7</v>
      </c>
    </row>
    <row r="281" spans="1:26" x14ac:dyDescent="0.45">
      <c r="A281">
        <v>182</v>
      </c>
      <c r="B281" s="9" t="s">
        <v>3901</v>
      </c>
      <c r="C281" s="9" t="s">
        <v>23</v>
      </c>
      <c r="D281">
        <v>1</v>
      </c>
      <c r="E281">
        <v>4</v>
      </c>
      <c r="F281">
        <v>0</v>
      </c>
      <c r="G281">
        <v>6</v>
      </c>
      <c r="H281">
        <v>6</v>
      </c>
      <c r="I281">
        <v>31.2</v>
      </c>
      <c r="J281" s="9" t="s">
        <v>97</v>
      </c>
      <c r="K281">
        <v>9.09</v>
      </c>
      <c r="L281">
        <v>2.56</v>
      </c>
      <c r="M281">
        <v>1.1399999999999999</v>
      </c>
      <c r="N281">
        <v>0.315</v>
      </c>
      <c r="O281">
        <v>0.63500000000000001</v>
      </c>
      <c r="P281">
        <v>0.45100000000000001</v>
      </c>
      <c r="Q281">
        <v>0.129</v>
      </c>
      <c r="R281" s="9" t="s">
        <v>97</v>
      </c>
      <c r="S281">
        <v>95.8</v>
      </c>
      <c r="T281" s="9" t="s">
        <v>97</v>
      </c>
      <c r="U281">
        <v>5.68</v>
      </c>
      <c r="V281">
        <v>3.89</v>
      </c>
      <c r="W281">
        <v>4.01</v>
      </c>
      <c r="X281">
        <v>3.78</v>
      </c>
      <c r="Y281" s="9" t="s">
        <v>97</v>
      </c>
      <c r="Z281">
        <v>0.4</v>
      </c>
    </row>
    <row r="282" spans="1:26" x14ac:dyDescent="0.45">
      <c r="A282">
        <v>199</v>
      </c>
      <c r="B282" s="9" t="s">
        <v>2033</v>
      </c>
      <c r="C282" s="9" t="s">
        <v>52</v>
      </c>
      <c r="D282">
        <v>5</v>
      </c>
      <c r="E282">
        <v>6</v>
      </c>
      <c r="F282">
        <v>0</v>
      </c>
      <c r="G282">
        <v>14</v>
      </c>
      <c r="H282">
        <v>13</v>
      </c>
      <c r="I282">
        <v>68</v>
      </c>
      <c r="J282" s="9" t="s">
        <v>97</v>
      </c>
      <c r="K282">
        <v>6.09</v>
      </c>
      <c r="L282">
        <v>2.38</v>
      </c>
      <c r="M282">
        <v>1.19</v>
      </c>
      <c r="N282">
        <v>0.34599999999999997</v>
      </c>
      <c r="O282">
        <v>0.66700000000000004</v>
      </c>
      <c r="P282">
        <v>0.41299999999999998</v>
      </c>
      <c r="Q282">
        <v>9.9000000000000005E-2</v>
      </c>
      <c r="R282" s="9" t="s">
        <v>97</v>
      </c>
      <c r="S282">
        <v>94.9</v>
      </c>
      <c r="T282" s="9" t="s">
        <v>97</v>
      </c>
      <c r="U282">
        <v>5.69</v>
      </c>
      <c r="V282">
        <v>5.17</v>
      </c>
      <c r="W282">
        <v>4.45</v>
      </c>
      <c r="X282">
        <v>4.66</v>
      </c>
      <c r="Y282" s="9" t="s">
        <v>97</v>
      </c>
      <c r="Z282">
        <v>0.3</v>
      </c>
    </row>
    <row r="283" spans="1:26" x14ac:dyDescent="0.45">
      <c r="A283">
        <v>293</v>
      </c>
      <c r="B283" s="9" t="s">
        <v>2347</v>
      </c>
      <c r="C283" s="9" t="s">
        <v>36</v>
      </c>
      <c r="D283">
        <v>8</v>
      </c>
      <c r="E283">
        <v>4</v>
      </c>
      <c r="F283">
        <v>0</v>
      </c>
      <c r="G283">
        <v>17</v>
      </c>
      <c r="H283">
        <v>17</v>
      </c>
      <c r="I283">
        <v>83</v>
      </c>
      <c r="J283" s="9" t="s">
        <v>97</v>
      </c>
      <c r="K283">
        <v>7.27</v>
      </c>
      <c r="L283">
        <v>3.36</v>
      </c>
      <c r="M283">
        <v>1.95</v>
      </c>
      <c r="N283">
        <v>0.32200000000000001</v>
      </c>
      <c r="O283">
        <v>0.73</v>
      </c>
      <c r="P283">
        <v>0.42699999999999999</v>
      </c>
      <c r="Q283">
        <v>0.17100000000000001</v>
      </c>
      <c r="R283" s="9" t="s">
        <v>97</v>
      </c>
      <c r="S283">
        <v>91.4</v>
      </c>
      <c r="T283" s="9" t="s">
        <v>97</v>
      </c>
      <c r="U283">
        <v>5.75</v>
      </c>
      <c r="V283">
        <v>5.7</v>
      </c>
      <c r="W283">
        <v>5.63</v>
      </c>
      <c r="X283">
        <v>4.63</v>
      </c>
      <c r="Y283" s="9" t="s">
        <v>97</v>
      </c>
      <c r="Z283">
        <v>-0.4</v>
      </c>
    </row>
    <row r="284" spans="1:26" x14ac:dyDescent="0.45">
      <c r="A284">
        <v>248</v>
      </c>
      <c r="B284" s="9" t="s">
        <v>2144</v>
      </c>
      <c r="C284" s="9" t="s">
        <v>132</v>
      </c>
      <c r="D284">
        <v>2</v>
      </c>
      <c r="E284">
        <v>4</v>
      </c>
      <c r="F284">
        <v>0</v>
      </c>
      <c r="G284">
        <v>14</v>
      </c>
      <c r="H284">
        <v>14</v>
      </c>
      <c r="I284">
        <v>59.1</v>
      </c>
      <c r="J284" s="9" t="s">
        <v>97</v>
      </c>
      <c r="K284">
        <v>6.83</v>
      </c>
      <c r="L284">
        <v>2.88</v>
      </c>
      <c r="M284">
        <v>1.82</v>
      </c>
      <c r="N284">
        <v>0.29899999999999999</v>
      </c>
      <c r="O284">
        <v>0.66</v>
      </c>
      <c r="P284">
        <v>0.35099999999999998</v>
      </c>
      <c r="Q284">
        <v>0.14299999999999999</v>
      </c>
      <c r="R284" s="9" t="s">
        <v>97</v>
      </c>
      <c r="S284">
        <v>90.5</v>
      </c>
      <c r="T284" s="9" t="s">
        <v>97</v>
      </c>
      <c r="U284">
        <v>5.76</v>
      </c>
      <c r="V284">
        <v>4.78</v>
      </c>
      <c r="W284">
        <v>5.28</v>
      </c>
      <c r="X284">
        <v>4.6900000000000004</v>
      </c>
      <c r="Y284" s="9" t="s">
        <v>97</v>
      </c>
      <c r="Z284">
        <v>0</v>
      </c>
    </row>
    <row r="285" spans="1:26" x14ac:dyDescent="0.45">
      <c r="A285">
        <v>294</v>
      </c>
      <c r="B285" s="9" t="s">
        <v>2509</v>
      </c>
      <c r="C285" s="9" t="s">
        <v>3894</v>
      </c>
      <c r="D285">
        <v>0</v>
      </c>
      <c r="E285">
        <v>1</v>
      </c>
      <c r="F285">
        <v>1</v>
      </c>
      <c r="G285">
        <v>23</v>
      </c>
      <c r="H285">
        <v>0</v>
      </c>
      <c r="I285">
        <v>32.200000000000003</v>
      </c>
      <c r="J285" s="9" t="s">
        <v>97</v>
      </c>
      <c r="K285">
        <v>8.82</v>
      </c>
      <c r="L285">
        <v>5.79</v>
      </c>
      <c r="M285">
        <v>2.2000000000000002</v>
      </c>
      <c r="N285">
        <v>0.28100000000000003</v>
      </c>
      <c r="O285">
        <v>0.78100000000000003</v>
      </c>
      <c r="P285">
        <v>0.35399999999999998</v>
      </c>
      <c r="Q285">
        <v>0.2</v>
      </c>
      <c r="R285" s="9" t="s">
        <v>97</v>
      </c>
      <c r="S285">
        <v>97.5</v>
      </c>
      <c r="T285" s="9" t="s">
        <v>97</v>
      </c>
      <c r="U285">
        <v>5.79</v>
      </c>
      <c r="V285">
        <v>5.63</v>
      </c>
      <c r="W285">
        <v>6.5</v>
      </c>
      <c r="X285">
        <v>5.08</v>
      </c>
      <c r="Y285" s="9" t="s">
        <v>97</v>
      </c>
      <c r="Z285">
        <v>-0.4</v>
      </c>
    </row>
    <row r="286" spans="1:26" x14ac:dyDescent="0.45">
      <c r="A286">
        <v>237</v>
      </c>
      <c r="B286" s="9" t="s">
        <v>2112</v>
      </c>
      <c r="C286" s="9" t="s">
        <v>52</v>
      </c>
      <c r="D286">
        <v>2</v>
      </c>
      <c r="E286">
        <v>6</v>
      </c>
      <c r="F286">
        <v>0</v>
      </c>
      <c r="G286">
        <v>12</v>
      </c>
      <c r="H286">
        <v>11</v>
      </c>
      <c r="I286">
        <v>57.1</v>
      </c>
      <c r="J286" s="9" t="s">
        <v>97</v>
      </c>
      <c r="K286">
        <v>7.53</v>
      </c>
      <c r="L286">
        <v>1.73</v>
      </c>
      <c r="M286">
        <v>1.88</v>
      </c>
      <c r="N286">
        <v>0.29299999999999998</v>
      </c>
      <c r="O286">
        <v>0.65300000000000002</v>
      </c>
      <c r="P286">
        <v>0.34100000000000003</v>
      </c>
      <c r="Q286">
        <v>0.13800000000000001</v>
      </c>
      <c r="R286" s="9" t="s">
        <v>97</v>
      </c>
      <c r="S286">
        <v>94.3</v>
      </c>
      <c r="T286" s="9" t="s">
        <v>97</v>
      </c>
      <c r="U286">
        <v>5.81</v>
      </c>
      <c r="V286">
        <v>4.12</v>
      </c>
      <c r="W286">
        <v>4.9400000000000004</v>
      </c>
      <c r="X286">
        <v>4.4000000000000004</v>
      </c>
      <c r="Y286" s="9" t="s">
        <v>97</v>
      </c>
      <c r="Z286">
        <v>0.1</v>
      </c>
    </row>
    <row r="287" spans="1:26" x14ac:dyDescent="0.45">
      <c r="A287">
        <v>69</v>
      </c>
      <c r="B287" s="9" t="s">
        <v>318</v>
      </c>
      <c r="C287" s="9" t="s">
        <v>184</v>
      </c>
      <c r="D287">
        <v>1</v>
      </c>
      <c r="E287">
        <v>7</v>
      </c>
      <c r="F287">
        <v>0</v>
      </c>
      <c r="G287">
        <v>16</v>
      </c>
      <c r="H287">
        <v>16</v>
      </c>
      <c r="I287">
        <v>86.2</v>
      </c>
      <c r="J287" s="9" t="s">
        <v>97</v>
      </c>
      <c r="K287">
        <v>7.79</v>
      </c>
      <c r="L287">
        <v>2.39</v>
      </c>
      <c r="M287">
        <v>1.25</v>
      </c>
      <c r="N287">
        <v>0.34</v>
      </c>
      <c r="O287">
        <v>0.56499999999999995</v>
      </c>
      <c r="P287">
        <v>0.46</v>
      </c>
      <c r="Q287">
        <v>0.124</v>
      </c>
      <c r="R287" s="9" t="s">
        <v>97</v>
      </c>
      <c r="S287">
        <v>95.3</v>
      </c>
      <c r="T287" s="9" t="s">
        <v>97</v>
      </c>
      <c r="U287">
        <v>5.82</v>
      </c>
      <c r="V287">
        <v>4.0599999999999996</v>
      </c>
      <c r="W287">
        <v>4.16</v>
      </c>
      <c r="X287">
        <v>3.98</v>
      </c>
      <c r="Y287" s="9" t="s">
        <v>97</v>
      </c>
      <c r="Z287">
        <v>1.2</v>
      </c>
    </row>
    <row r="288" spans="1:26" x14ac:dyDescent="0.45">
      <c r="A288">
        <v>123</v>
      </c>
      <c r="B288" s="9" t="s">
        <v>1999</v>
      </c>
      <c r="C288" s="9" t="s">
        <v>196</v>
      </c>
      <c r="D288">
        <v>1</v>
      </c>
      <c r="E288">
        <v>9</v>
      </c>
      <c r="F288">
        <v>0</v>
      </c>
      <c r="G288">
        <v>11</v>
      </c>
      <c r="H288">
        <v>11</v>
      </c>
      <c r="I288">
        <v>55.2</v>
      </c>
      <c r="J288" s="9" t="s">
        <v>97</v>
      </c>
      <c r="K288">
        <v>5.66</v>
      </c>
      <c r="L288">
        <v>1.94</v>
      </c>
      <c r="M288">
        <v>0.97</v>
      </c>
      <c r="N288">
        <v>0.35899999999999999</v>
      </c>
      <c r="O288">
        <v>0.56399999999999995</v>
      </c>
      <c r="P288">
        <v>0.36799999999999999</v>
      </c>
      <c r="Q288">
        <v>8.5999999999999993E-2</v>
      </c>
      <c r="R288" s="9" t="s">
        <v>97</v>
      </c>
      <c r="S288">
        <v>91.9</v>
      </c>
      <c r="T288" s="9" t="s">
        <v>97</v>
      </c>
      <c r="U288">
        <v>5.82</v>
      </c>
      <c r="V288">
        <v>4.3499999999999996</v>
      </c>
      <c r="W288">
        <v>4</v>
      </c>
      <c r="X288">
        <v>4.41</v>
      </c>
      <c r="Y288" s="9" t="s">
        <v>97</v>
      </c>
      <c r="Z288">
        <v>0.7</v>
      </c>
    </row>
    <row r="289" spans="1:26" x14ac:dyDescent="0.45">
      <c r="A289">
        <v>244</v>
      </c>
      <c r="B289" s="9" t="s">
        <v>341</v>
      </c>
      <c r="C289" s="9" t="s">
        <v>184</v>
      </c>
      <c r="D289">
        <v>2</v>
      </c>
      <c r="E289">
        <v>11</v>
      </c>
      <c r="F289">
        <v>0</v>
      </c>
      <c r="G289">
        <v>16</v>
      </c>
      <c r="H289">
        <v>16</v>
      </c>
      <c r="I289">
        <v>81.2</v>
      </c>
      <c r="J289" s="9" t="s">
        <v>97</v>
      </c>
      <c r="K289">
        <v>4.8499999999999996</v>
      </c>
      <c r="L289">
        <v>4.74</v>
      </c>
      <c r="M289">
        <v>0.99</v>
      </c>
      <c r="N289">
        <v>0.3</v>
      </c>
      <c r="O289">
        <v>0.63500000000000001</v>
      </c>
      <c r="P289">
        <v>0.52900000000000003</v>
      </c>
      <c r="Q289">
        <v>0.111</v>
      </c>
      <c r="R289" s="9" t="s">
        <v>97</v>
      </c>
      <c r="S289">
        <v>90.2</v>
      </c>
      <c r="T289" s="9" t="s">
        <v>97</v>
      </c>
      <c r="U289">
        <v>5.84</v>
      </c>
      <c r="V289">
        <v>5.56</v>
      </c>
      <c r="W289">
        <v>5.28</v>
      </c>
      <c r="X289">
        <v>5.27</v>
      </c>
      <c r="Y289" s="9" t="s">
        <v>97</v>
      </c>
      <c r="Z289">
        <v>0.1</v>
      </c>
    </row>
    <row r="290" spans="1:26" x14ac:dyDescent="0.45">
      <c r="A290">
        <v>289</v>
      </c>
      <c r="B290" s="9" t="s">
        <v>114</v>
      </c>
      <c r="C290" s="9" t="s">
        <v>28</v>
      </c>
      <c r="D290">
        <v>1</v>
      </c>
      <c r="E290">
        <v>4</v>
      </c>
      <c r="F290">
        <v>0</v>
      </c>
      <c r="G290">
        <v>8</v>
      </c>
      <c r="H290">
        <v>8</v>
      </c>
      <c r="I290">
        <v>37</v>
      </c>
      <c r="J290" s="9" t="s">
        <v>97</v>
      </c>
      <c r="K290">
        <v>7.54</v>
      </c>
      <c r="L290">
        <v>2.4300000000000002</v>
      </c>
      <c r="M290">
        <v>2.4300000000000002</v>
      </c>
      <c r="N290">
        <v>0.316</v>
      </c>
      <c r="O290">
        <v>0.71099999999999997</v>
      </c>
      <c r="P290">
        <v>0.443</v>
      </c>
      <c r="Q290">
        <v>0.23300000000000001</v>
      </c>
      <c r="R290" s="9" t="s">
        <v>97</v>
      </c>
      <c r="S290">
        <v>95.5</v>
      </c>
      <c r="T290" s="9" t="s">
        <v>97</v>
      </c>
      <c r="U290">
        <v>5.84</v>
      </c>
      <c r="V290">
        <v>4.8099999999999996</v>
      </c>
      <c r="W290">
        <v>6.05</v>
      </c>
      <c r="X290">
        <v>4.21</v>
      </c>
      <c r="Y290" s="9" t="s">
        <v>97</v>
      </c>
      <c r="Z290">
        <v>-0.3</v>
      </c>
    </row>
    <row r="291" spans="1:26" x14ac:dyDescent="0.45">
      <c r="A291">
        <v>129</v>
      </c>
      <c r="B291" s="9" t="s">
        <v>2079</v>
      </c>
      <c r="C291" s="9" t="s">
        <v>184</v>
      </c>
      <c r="D291">
        <v>1</v>
      </c>
      <c r="E291">
        <v>3</v>
      </c>
      <c r="F291">
        <v>0</v>
      </c>
      <c r="G291">
        <v>34</v>
      </c>
      <c r="H291">
        <v>0</v>
      </c>
      <c r="I291">
        <v>38</v>
      </c>
      <c r="J291" s="9" t="s">
        <v>97</v>
      </c>
      <c r="K291">
        <v>11.13</v>
      </c>
      <c r="L291">
        <v>4.26</v>
      </c>
      <c r="M291">
        <v>0.47</v>
      </c>
      <c r="N291">
        <v>0.377</v>
      </c>
      <c r="O291">
        <v>0.57699999999999996</v>
      </c>
      <c r="P291">
        <v>0.44400000000000001</v>
      </c>
      <c r="Q291">
        <v>5.0999999999999997E-2</v>
      </c>
      <c r="R291" s="9" t="s">
        <v>97</v>
      </c>
      <c r="S291">
        <v>97</v>
      </c>
      <c r="T291" s="9" t="s">
        <v>97</v>
      </c>
      <c r="U291">
        <v>5.92</v>
      </c>
      <c r="V291">
        <v>3.43</v>
      </c>
      <c r="W291">
        <v>2.79</v>
      </c>
      <c r="X291">
        <v>3.59</v>
      </c>
      <c r="Y291" s="9" t="s">
        <v>97</v>
      </c>
      <c r="Z291">
        <v>0.7</v>
      </c>
    </row>
    <row r="292" spans="1:26" x14ac:dyDescent="0.45">
      <c r="A292">
        <v>250</v>
      </c>
      <c r="B292" s="9" t="s">
        <v>2103</v>
      </c>
      <c r="C292" s="9" t="s">
        <v>184</v>
      </c>
      <c r="D292">
        <v>0</v>
      </c>
      <c r="E292">
        <v>0</v>
      </c>
      <c r="F292">
        <v>0</v>
      </c>
      <c r="G292">
        <v>18</v>
      </c>
      <c r="H292">
        <v>1</v>
      </c>
      <c r="I292">
        <v>33</v>
      </c>
      <c r="J292" s="9" t="s">
        <v>97</v>
      </c>
      <c r="K292">
        <v>4.91</v>
      </c>
      <c r="L292">
        <v>3.82</v>
      </c>
      <c r="M292">
        <v>0.55000000000000004</v>
      </c>
      <c r="N292">
        <v>0.33</v>
      </c>
      <c r="O292">
        <v>0.59799999999999998</v>
      </c>
      <c r="P292">
        <v>0.48199999999999998</v>
      </c>
      <c r="Q292">
        <v>6.7000000000000004E-2</v>
      </c>
      <c r="R292" s="9" t="s">
        <v>97</v>
      </c>
      <c r="S292">
        <v>94.8</v>
      </c>
      <c r="T292" s="9" t="s">
        <v>97</v>
      </c>
      <c r="U292">
        <v>6</v>
      </c>
      <c r="V292">
        <v>4.75</v>
      </c>
      <c r="W292">
        <v>4.22</v>
      </c>
      <c r="X292">
        <v>4.74</v>
      </c>
      <c r="Y292" s="9" t="s">
        <v>97</v>
      </c>
      <c r="Z292">
        <v>0</v>
      </c>
    </row>
    <row r="293" spans="1:26" x14ac:dyDescent="0.45">
      <c r="A293">
        <v>176</v>
      </c>
      <c r="B293" s="9" t="s">
        <v>115</v>
      </c>
      <c r="C293" s="9" t="s">
        <v>52</v>
      </c>
      <c r="D293">
        <v>6</v>
      </c>
      <c r="E293">
        <v>5</v>
      </c>
      <c r="F293">
        <v>0</v>
      </c>
      <c r="G293">
        <v>13</v>
      </c>
      <c r="H293">
        <v>13</v>
      </c>
      <c r="I293">
        <v>65.2</v>
      </c>
      <c r="J293" s="9" t="s">
        <v>97</v>
      </c>
      <c r="K293">
        <v>6.17</v>
      </c>
      <c r="L293">
        <v>3.15</v>
      </c>
      <c r="M293">
        <v>1.1000000000000001</v>
      </c>
      <c r="N293">
        <v>0.35099999999999998</v>
      </c>
      <c r="O293">
        <v>0.61299999999999999</v>
      </c>
      <c r="P293">
        <v>0.436</v>
      </c>
      <c r="Q293">
        <v>0.104</v>
      </c>
      <c r="R293" s="9" t="s">
        <v>97</v>
      </c>
      <c r="S293">
        <v>92</v>
      </c>
      <c r="T293" s="9" t="s">
        <v>97</v>
      </c>
      <c r="U293">
        <v>6.03</v>
      </c>
      <c r="V293">
        <v>5.14</v>
      </c>
      <c r="W293">
        <v>4.42</v>
      </c>
      <c r="X293">
        <v>4.53</v>
      </c>
      <c r="Y293" s="9" t="s">
        <v>97</v>
      </c>
      <c r="Z293">
        <v>0.4</v>
      </c>
    </row>
    <row r="294" spans="1:26" x14ac:dyDescent="0.45">
      <c r="A294">
        <v>247</v>
      </c>
      <c r="B294" s="9" t="s">
        <v>2241</v>
      </c>
      <c r="C294" s="9" t="s">
        <v>104</v>
      </c>
      <c r="D294">
        <v>0</v>
      </c>
      <c r="E294">
        <v>3</v>
      </c>
      <c r="F294">
        <v>0</v>
      </c>
      <c r="G294">
        <v>14</v>
      </c>
      <c r="H294">
        <v>7</v>
      </c>
      <c r="I294">
        <v>35.200000000000003</v>
      </c>
      <c r="J294" s="9" t="s">
        <v>97</v>
      </c>
      <c r="K294">
        <v>4.29</v>
      </c>
      <c r="L294">
        <v>3.53</v>
      </c>
      <c r="M294">
        <v>0.76</v>
      </c>
      <c r="N294">
        <v>0.32</v>
      </c>
      <c r="O294">
        <v>0.55600000000000005</v>
      </c>
      <c r="P294">
        <v>0.48399999999999999</v>
      </c>
      <c r="Q294">
        <v>7.6999999999999999E-2</v>
      </c>
      <c r="R294" s="9" t="s">
        <v>97</v>
      </c>
      <c r="S294">
        <v>94.1</v>
      </c>
      <c r="T294" s="9" t="s">
        <v>97</v>
      </c>
      <c r="U294">
        <v>6.06</v>
      </c>
      <c r="V294">
        <v>5</v>
      </c>
      <c r="W294">
        <v>4.7300000000000004</v>
      </c>
      <c r="X294">
        <v>5.21</v>
      </c>
      <c r="Y294" s="9" t="s">
        <v>97</v>
      </c>
      <c r="Z294">
        <v>0</v>
      </c>
    </row>
    <row r="295" spans="1:26" x14ac:dyDescent="0.45">
      <c r="A295">
        <v>116</v>
      </c>
      <c r="B295" s="9" t="s">
        <v>1974</v>
      </c>
      <c r="C295" s="9" t="s">
        <v>215</v>
      </c>
      <c r="D295">
        <v>3</v>
      </c>
      <c r="E295">
        <v>6</v>
      </c>
      <c r="F295">
        <v>0</v>
      </c>
      <c r="G295">
        <v>12</v>
      </c>
      <c r="H295">
        <v>12</v>
      </c>
      <c r="I295">
        <v>63</v>
      </c>
      <c r="J295" s="9" t="s">
        <v>97</v>
      </c>
      <c r="K295">
        <v>10</v>
      </c>
      <c r="L295">
        <v>3.86</v>
      </c>
      <c r="M295">
        <v>1.43</v>
      </c>
      <c r="N295">
        <v>0.33300000000000002</v>
      </c>
      <c r="O295">
        <v>0.61699999999999999</v>
      </c>
      <c r="P295">
        <v>0.40899999999999997</v>
      </c>
      <c r="Q295">
        <v>0.13300000000000001</v>
      </c>
      <c r="R295" s="9" t="s">
        <v>97</v>
      </c>
      <c r="S295">
        <v>94.4</v>
      </c>
      <c r="T295" s="9" t="s">
        <v>97</v>
      </c>
      <c r="U295">
        <v>6.14</v>
      </c>
      <c r="V295">
        <v>3.63</v>
      </c>
      <c r="W295">
        <v>4.38</v>
      </c>
      <c r="X295">
        <v>4.03</v>
      </c>
      <c r="Y295" s="9" t="s">
        <v>97</v>
      </c>
      <c r="Z295">
        <v>0.8</v>
      </c>
    </row>
    <row r="296" spans="1:26" x14ac:dyDescent="0.45">
      <c r="A296">
        <v>286</v>
      </c>
      <c r="B296" s="9" t="s">
        <v>2386</v>
      </c>
      <c r="C296" s="9" t="s">
        <v>113</v>
      </c>
      <c r="D296">
        <v>2</v>
      </c>
      <c r="E296">
        <v>3</v>
      </c>
      <c r="F296">
        <v>0</v>
      </c>
      <c r="G296">
        <v>11</v>
      </c>
      <c r="H296">
        <v>6</v>
      </c>
      <c r="I296">
        <v>56.2</v>
      </c>
      <c r="J296" s="9" t="s">
        <v>97</v>
      </c>
      <c r="K296">
        <v>7.62</v>
      </c>
      <c r="L296">
        <v>2.06</v>
      </c>
      <c r="M296">
        <v>2.06</v>
      </c>
      <c r="N296">
        <v>0.29399999999999998</v>
      </c>
      <c r="O296">
        <v>0.65800000000000003</v>
      </c>
      <c r="P296">
        <v>0.29599999999999999</v>
      </c>
      <c r="Q296">
        <v>0.14899999999999999</v>
      </c>
      <c r="R296" s="9" t="s">
        <v>97</v>
      </c>
      <c r="S296">
        <v>89.3</v>
      </c>
      <c r="T296" s="9" t="s">
        <v>97</v>
      </c>
      <c r="U296">
        <v>6.19</v>
      </c>
      <c r="V296">
        <v>5.07</v>
      </c>
      <c r="W296">
        <v>5.29</v>
      </c>
      <c r="X296">
        <v>4.5199999999999996</v>
      </c>
      <c r="Y296" s="9" t="s">
        <v>97</v>
      </c>
      <c r="Z296">
        <v>-0.3</v>
      </c>
    </row>
    <row r="297" spans="1:26" x14ac:dyDescent="0.45">
      <c r="A297">
        <v>290</v>
      </c>
      <c r="B297" s="9" t="s">
        <v>2416</v>
      </c>
      <c r="C297" s="9" t="s">
        <v>153</v>
      </c>
      <c r="D297">
        <v>1</v>
      </c>
      <c r="E297">
        <v>1</v>
      </c>
      <c r="F297">
        <v>0</v>
      </c>
      <c r="G297">
        <v>34</v>
      </c>
      <c r="H297">
        <v>0</v>
      </c>
      <c r="I297">
        <v>31.2</v>
      </c>
      <c r="J297" s="9" t="s">
        <v>97</v>
      </c>
      <c r="K297">
        <v>7.11</v>
      </c>
      <c r="L297">
        <v>4.26</v>
      </c>
      <c r="M297">
        <v>1.42</v>
      </c>
      <c r="N297">
        <v>0.29799999999999999</v>
      </c>
      <c r="O297">
        <v>0.55800000000000005</v>
      </c>
      <c r="P297">
        <v>0.39200000000000002</v>
      </c>
      <c r="Q297">
        <v>0.114</v>
      </c>
      <c r="R297" s="9" t="s">
        <v>97</v>
      </c>
      <c r="S297">
        <v>96.1</v>
      </c>
      <c r="T297" s="9" t="s">
        <v>97</v>
      </c>
      <c r="U297">
        <v>6.25</v>
      </c>
      <c r="V297">
        <v>4.2300000000000004</v>
      </c>
      <c r="W297">
        <v>5.24</v>
      </c>
      <c r="X297">
        <v>5.19</v>
      </c>
      <c r="Y297" s="9" t="s">
        <v>97</v>
      </c>
      <c r="Z297">
        <v>-0.3</v>
      </c>
    </row>
    <row r="298" spans="1:26" x14ac:dyDescent="0.45">
      <c r="A298">
        <v>246</v>
      </c>
      <c r="B298" s="9" t="s">
        <v>2200</v>
      </c>
      <c r="C298" s="9" t="s">
        <v>184</v>
      </c>
      <c r="D298">
        <v>2</v>
      </c>
      <c r="E298">
        <v>4</v>
      </c>
      <c r="F298">
        <v>0</v>
      </c>
      <c r="G298">
        <v>15</v>
      </c>
      <c r="H298">
        <v>3</v>
      </c>
      <c r="I298">
        <v>32</v>
      </c>
      <c r="J298" s="9" t="s">
        <v>97</v>
      </c>
      <c r="K298">
        <v>7.31</v>
      </c>
      <c r="L298">
        <v>5.0599999999999996</v>
      </c>
      <c r="M298">
        <v>0.84</v>
      </c>
      <c r="N298">
        <v>0.33700000000000002</v>
      </c>
      <c r="O298">
        <v>0.63700000000000001</v>
      </c>
      <c r="P298">
        <v>0.38400000000000001</v>
      </c>
      <c r="Q298">
        <v>9.4E-2</v>
      </c>
      <c r="R298" s="9" t="s">
        <v>97</v>
      </c>
      <c r="S298">
        <v>94.8</v>
      </c>
      <c r="T298" s="9" t="s">
        <v>97</v>
      </c>
      <c r="U298">
        <v>6.47</v>
      </c>
      <c r="V298">
        <v>4.3499999999999996</v>
      </c>
      <c r="W298">
        <v>4.63</v>
      </c>
      <c r="X298">
        <v>4.8499999999999996</v>
      </c>
      <c r="Y298" s="9" t="s">
        <v>97</v>
      </c>
      <c r="Z298">
        <v>0</v>
      </c>
    </row>
    <row r="299" spans="1:26" x14ac:dyDescent="0.45">
      <c r="A299">
        <v>296</v>
      </c>
      <c r="B299" s="9" t="s">
        <v>2483</v>
      </c>
      <c r="C299" s="9" t="s">
        <v>52</v>
      </c>
      <c r="D299">
        <v>2</v>
      </c>
      <c r="E299">
        <v>3</v>
      </c>
      <c r="F299">
        <v>0</v>
      </c>
      <c r="G299">
        <v>9</v>
      </c>
      <c r="H299">
        <v>7</v>
      </c>
      <c r="I299">
        <v>38.1</v>
      </c>
      <c r="J299" s="9" t="s">
        <v>97</v>
      </c>
      <c r="K299">
        <v>7.04</v>
      </c>
      <c r="L299">
        <v>4.2300000000000004</v>
      </c>
      <c r="M299">
        <v>2.11</v>
      </c>
      <c r="N299">
        <v>0.33100000000000002</v>
      </c>
      <c r="O299">
        <v>0.68500000000000005</v>
      </c>
      <c r="P299">
        <v>0.434</v>
      </c>
      <c r="Q299">
        <v>0.188</v>
      </c>
      <c r="R299" s="9" t="s">
        <v>97</v>
      </c>
      <c r="S299">
        <v>90.2</v>
      </c>
      <c r="T299" s="9" t="s">
        <v>97</v>
      </c>
      <c r="U299">
        <v>7.04</v>
      </c>
      <c r="V299">
        <v>6.4</v>
      </c>
      <c r="W299">
        <v>6.37</v>
      </c>
      <c r="X299">
        <v>5.12</v>
      </c>
      <c r="Y299" s="9" t="s">
        <v>97</v>
      </c>
      <c r="Z299">
        <v>-0.5</v>
      </c>
    </row>
    <row r="300" spans="1:26" x14ac:dyDescent="0.45">
      <c r="A300">
        <v>264</v>
      </c>
      <c r="B300" s="9" t="s">
        <v>2267</v>
      </c>
      <c r="C300" s="9" t="s">
        <v>101</v>
      </c>
      <c r="D300">
        <v>3</v>
      </c>
      <c r="E300">
        <v>8</v>
      </c>
      <c r="F300">
        <v>0</v>
      </c>
      <c r="G300">
        <v>12</v>
      </c>
      <c r="H300">
        <v>12</v>
      </c>
      <c r="I300">
        <v>55.1</v>
      </c>
      <c r="J300" s="9" t="s">
        <v>97</v>
      </c>
      <c r="K300">
        <v>7.81</v>
      </c>
      <c r="L300">
        <v>3.25</v>
      </c>
      <c r="M300">
        <v>1.46</v>
      </c>
      <c r="N300">
        <v>0.29899999999999999</v>
      </c>
      <c r="O300">
        <v>0.53400000000000003</v>
      </c>
      <c r="P300">
        <v>0.5</v>
      </c>
      <c r="Q300">
        <v>0.184</v>
      </c>
      <c r="R300" s="9" t="s">
        <v>97</v>
      </c>
      <c r="S300">
        <v>96.2</v>
      </c>
      <c r="T300" s="9" t="s">
        <v>97</v>
      </c>
      <c r="U300">
        <v>7.16</v>
      </c>
      <c r="V300">
        <v>5.48</v>
      </c>
      <c r="W300">
        <v>4.84</v>
      </c>
      <c r="X300">
        <v>4</v>
      </c>
      <c r="Y300" s="9" t="s">
        <v>97</v>
      </c>
      <c r="Z300">
        <v>-0.1</v>
      </c>
    </row>
    <row r="301" spans="1:26" x14ac:dyDescent="0.45">
      <c r="A301">
        <v>257</v>
      </c>
      <c r="B301" s="9" t="s">
        <v>2357</v>
      </c>
      <c r="C301" s="9" t="s">
        <v>257</v>
      </c>
      <c r="D301">
        <v>2</v>
      </c>
      <c r="E301">
        <v>0</v>
      </c>
      <c r="F301">
        <v>2</v>
      </c>
      <c r="G301">
        <v>27</v>
      </c>
      <c r="H301">
        <v>0</v>
      </c>
      <c r="I301">
        <v>30.2</v>
      </c>
      <c r="J301" s="9" t="s">
        <v>97</v>
      </c>
      <c r="K301">
        <v>6.16</v>
      </c>
      <c r="L301">
        <v>3.52</v>
      </c>
      <c r="M301">
        <v>0.88</v>
      </c>
      <c r="N301">
        <v>0.313</v>
      </c>
      <c r="O301">
        <v>0.502</v>
      </c>
      <c r="P301">
        <v>0.35099999999999998</v>
      </c>
      <c r="Q301">
        <v>7.0999999999999994E-2</v>
      </c>
      <c r="R301" s="9" t="s">
        <v>97</v>
      </c>
      <c r="S301">
        <v>96</v>
      </c>
      <c r="T301" s="9" t="s">
        <v>97</v>
      </c>
      <c r="U301">
        <v>7.34</v>
      </c>
      <c r="V301">
        <v>4.17</v>
      </c>
      <c r="W301">
        <v>4.33</v>
      </c>
      <c r="X301">
        <v>5.04</v>
      </c>
      <c r="Y301" s="9" t="s">
        <v>97</v>
      </c>
      <c r="Z301">
        <v>0</v>
      </c>
    </row>
    <row r="302" spans="1:26" x14ac:dyDescent="0.45">
      <c r="A302">
        <v>282</v>
      </c>
      <c r="B302" s="9" t="s">
        <v>2168</v>
      </c>
      <c r="C302" s="9" t="s">
        <v>61</v>
      </c>
      <c r="D302">
        <v>1</v>
      </c>
      <c r="E302">
        <v>6</v>
      </c>
      <c r="F302">
        <v>0</v>
      </c>
      <c r="G302">
        <v>15</v>
      </c>
      <c r="H302">
        <v>10</v>
      </c>
      <c r="I302">
        <v>61.1</v>
      </c>
      <c r="J302" s="9" t="s">
        <v>97</v>
      </c>
      <c r="K302">
        <v>6.75</v>
      </c>
      <c r="L302">
        <v>2.64</v>
      </c>
      <c r="M302">
        <v>1.91</v>
      </c>
      <c r="N302">
        <v>0.32500000000000001</v>
      </c>
      <c r="O302">
        <v>0.56000000000000005</v>
      </c>
      <c r="P302">
        <v>0.46600000000000003</v>
      </c>
      <c r="Q302">
        <v>0.19700000000000001</v>
      </c>
      <c r="R302" s="9" t="s">
        <v>97</v>
      </c>
      <c r="S302">
        <v>88.2</v>
      </c>
      <c r="T302" s="9" t="s">
        <v>97</v>
      </c>
      <c r="U302">
        <v>7.48</v>
      </c>
      <c r="V302">
        <v>4.91</v>
      </c>
      <c r="W302">
        <v>5.34</v>
      </c>
      <c r="X302">
        <v>4.1399999999999997</v>
      </c>
      <c r="Y302" s="9" t="s">
        <v>97</v>
      </c>
      <c r="Z302">
        <v>-0.2</v>
      </c>
    </row>
    <row r="303" spans="1:26" x14ac:dyDescent="0.45">
      <c r="A303">
        <v>297</v>
      </c>
      <c r="B303" s="9" t="s">
        <v>2501</v>
      </c>
      <c r="C303" s="9" t="s">
        <v>184</v>
      </c>
      <c r="D303">
        <v>4</v>
      </c>
      <c r="E303">
        <v>1</v>
      </c>
      <c r="F303">
        <v>5</v>
      </c>
      <c r="G303">
        <v>36</v>
      </c>
      <c r="H303">
        <v>0</v>
      </c>
      <c r="I303">
        <v>33.200000000000003</v>
      </c>
      <c r="J303" s="9" t="s">
        <v>97</v>
      </c>
      <c r="K303">
        <v>9.09</v>
      </c>
      <c r="L303">
        <v>5.61</v>
      </c>
      <c r="M303">
        <v>2.14</v>
      </c>
      <c r="N303">
        <v>0.32300000000000001</v>
      </c>
      <c r="O303">
        <v>0.622</v>
      </c>
      <c r="P303">
        <v>0.317</v>
      </c>
      <c r="Q303">
        <v>0.17399999999999999</v>
      </c>
      <c r="R303" s="9" t="s">
        <v>97</v>
      </c>
      <c r="S303">
        <v>96.2</v>
      </c>
      <c r="T303" s="9" t="s">
        <v>97</v>
      </c>
      <c r="U303">
        <v>8.02</v>
      </c>
      <c r="V303">
        <v>5.21</v>
      </c>
      <c r="W303">
        <v>6.19</v>
      </c>
      <c r="X303">
        <v>5.07</v>
      </c>
      <c r="Y303" s="9" t="s">
        <v>97</v>
      </c>
      <c r="Z303">
        <v>-0.5</v>
      </c>
    </row>
    <row r="304" spans="1:26" x14ac:dyDescent="0.45">
      <c r="A304">
        <v>273</v>
      </c>
      <c r="B304" s="9" t="s">
        <v>2159</v>
      </c>
      <c r="C304" s="9" t="s">
        <v>215</v>
      </c>
      <c r="D304">
        <v>1</v>
      </c>
      <c r="E304">
        <v>2</v>
      </c>
      <c r="F304">
        <v>0</v>
      </c>
      <c r="G304">
        <v>18</v>
      </c>
      <c r="H304">
        <v>1</v>
      </c>
      <c r="I304">
        <v>35.1</v>
      </c>
      <c r="J304" s="9" t="s">
        <v>97</v>
      </c>
      <c r="K304">
        <v>9.42</v>
      </c>
      <c r="L304">
        <v>5.6</v>
      </c>
      <c r="M304">
        <v>1.27</v>
      </c>
      <c r="N304">
        <v>0.375</v>
      </c>
      <c r="O304">
        <v>0.57099999999999995</v>
      </c>
      <c r="P304">
        <v>0.42199999999999999</v>
      </c>
      <c r="Q304">
        <v>0.125</v>
      </c>
      <c r="R304" s="9" t="s">
        <v>97</v>
      </c>
      <c r="S304">
        <v>93.1</v>
      </c>
      <c r="T304" s="9" t="s">
        <v>97</v>
      </c>
      <c r="U304">
        <v>8.15</v>
      </c>
      <c r="V304">
        <v>5.24</v>
      </c>
      <c r="W304">
        <v>5.1100000000000003</v>
      </c>
      <c r="X304">
        <v>4.9000000000000004</v>
      </c>
      <c r="Y304" s="9" t="s">
        <v>97</v>
      </c>
      <c r="Z304">
        <v>-0.1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6BB3-FE54-4CDC-8CE5-7E91E5F799AD}">
  <sheetPr codeName="Sheet12"/>
  <dimension ref="A1:H145"/>
  <sheetViews>
    <sheetView workbookViewId="0">
      <selection activeCell="I5" sqref="I5"/>
    </sheetView>
  </sheetViews>
  <sheetFormatPr defaultRowHeight="14.25" x14ac:dyDescent="0.45"/>
  <cols>
    <col min="1" max="1" width="19.33203125" customWidth="1"/>
    <col min="2" max="2" width="8.46484375" customWidth="1"/>
    <col min="3" max="3" width="12.86328125" customWidth="1"/>
    <col min="4" max="4" width="20.9296875" style="2" customWidth="1"/>
    <col min="5" max="6" width="29.33203125" customWidth="1"/>
  </cols>
  <sheetData>
    <row r="1" spans="1:8" x14ac:dyDescent="0.45">
      <c r="A1" t="s">
        <v>343</v>
      </c>
      <c r="B1" t="s">
        <v>2</v>
      </c>
      <c r="C1" t="s">
        <v>3895</v>
      </c>
      <c r="D1" t="s">
        <v>3896</v>
      </c>
      <c r="E1" t="s">
        <v>3897</v>
      </c>
      <c r="F1" t="s">
        <v>3898</v>
      </c>
      <c r="G1" t="s">
        <v>3899</v>
      </c>
      <c r="H1" t="s">
        <v>3900</v>
      </c>
    </row>
    <row r="2" spans="1:8" x14ac:dyDescent="0.45">
      <c r="A2" t="s">
        <v>35</v>
      </c>
      <c r="B2" t="str">
        <f>VLOOKUP(Table88[[#This Row],[Player]], FanGraphs_Current___Batter[[Name]:[Team]], 2, FALSE)</f>
        <v>CLE</v>
      </c>
      <c r="C2" s="2">
        <f>VLOOKUP($A2, FanGraphs_Current___Batter[[Name]:[WARWAR - Wins Above Replacement]],5, FALSE)</f>
        <v>23</v>
      </c>
      <c r="D2" s="8">
        <f>C2/VLOOKUP(A2, FanGraphs_Current___Batter[[Name]:[GG - Games Played]], 3, FALSE)*VLOOKUP(A2, 'FanGraphs ZiPS - Update - Batte'!$B$2:$D$563, 3, FALSE)</f>
        <v>44.835443037974684</v>
      </c>
      <c r="E2" s="2">
        <f>VLOOKUP($A2, FanGraphs_Current___Batter[[Name]:[WARWAR - Wins Above Replacement]],7, FALSE)</f>
        <v>76</v>
      </c>
      <c r="F2" s="2">
        <f>E2/VLOOKUP(A2, FanGraphs_Current___Batter[[Name]:[GG - Games Played]], 3, FALSE)*VLOOKUP(A2, 'FanGraphs ZiPS - Update - Batte'!$B$2:$D$563, 3, FALSE)</f>
        <v>148.15189873417722</v>
      </c>
      <c r="G2" s="2">
        <f>VLOOKUP($A2, FanGraphs_Current___Batter[[Name]:[WARWAR - Wins Above Replacement]],8, FALSE)</f>
        <v>15</v>
      </c>
      <c r="H2" s="8">
        <f>G2/VLOOKUP(A2, FanGraphs_Current___Batter[[Name]:[GG - Games Played]], 3, FALSE)*VLOOKUP(A2, 'FanGraphs ZiPS - Update - Batte'!$B$2:$D$563, 3, FALSE)</f>
        <v>29.240506329113927</v>
      </c>
    </row>
    <row r="3" spans="1:8" x14ac:dyDescent="0.45">
      <c r="A3" t="s">
        <v>26</v>
      </c>
      <c r="B3" t="str">
        <f>VLOOKUP(Table88[[#This Row],[Player]], FanGraphs_Current___Batter[[Name]:[Team]], 2, FALSE)</f>
        <v>NYY</v>
      </c>
      <c r="C3" s="2">
        <f>VLOOKUP($A3, FanGraphs_Current___Batter[[Name]:[WARWAR - Wins Above Replacement]],5, FALSE)</f>
        <v>31</v>
      </c>
      <c r="D3" s="8">
        <f>C3/VLOOKUP(A3, FanGraphs_Current___Batter[[Name]:[GG - Games Played]], 3, FALSE)*VLOOKUP(A3, 'FanGraphs ZiPS - Update - Batte'!$B$2:$D$563, 3, FALSE)</f>
        <v>54.61904761904762</v>
      </c>
      <c r="E3" s="2">
        <f>VLOOKUP($A3, FanGraphs_Current___Batter[[Name]:[WARWAR - Wins Above Replacement]],7, FALSE)</f>
        <v>82</v>
      </c>
      <c r="F3" s="2">
        <f>E3/VLOOKUP(A3, FanGraphs_Current___Batter[[Name]:[GG - Games Played]], 3, FALSE)*VLOOKUP(A3, 'FanGraphs ZiPS - Update - Batte'!$B$2:$D$563, 3, FALSE)</f>
        <v>144.47619047619048</v>
      </c>
      <c r="G3" s="2">
        <f>VLOOKUP($A3, FanGraphs_Current___Batter[[Name]:[WARWAR - Wins Above Replacement]],8, FALSE)</f>
        <v>5</v>
      </c>
      <c r="H3" s="8">
        <f>G3/VLOOKUP(A3, FanGraphs_Current___Batter[[Name]:[GG - Games Played]], 3, FALSE)*VLOOKUP(A3, 'FanGraphs ZiPS - Update - Batte'!$B$2:$D$563, 3, FALSE)</f>
        <v>8.8095238095238084</v>
      </c>
    </row>
    <row r="4" spans="1:8" x14ac:dyDescent="0.45">
      <c r="A4" t="s">
        <v>182</v>
      </c>
      <c r="B4" t="str">
        <f>VLOOKUP(Table88[[#This Row],[Player]], FanGraphs_Current___Batter[[Name]:[Team]], 2, FALSE)</f>
        <v>PHI</v>
      </c>
      <c r="C4" s="2">
        <f>VLOOKUP($A4, FanGraphs_Current___Batter[[Name]:[WARWAR - Wins Above Replacement]],5, FALSE)</f>
        <v>10</v>
      </c>
      <c r="D4" s="8">
        <f>C4/VLOOKUP(A4, FanGraphs_Current___Batter[[Name]:[GG - Games Played]], 3, FALSE)*VLOOKUP(A4, 'FanGraphs ZiPS - Update - Batte'!$B$2:$D$563, 3, FALSE)</f>
        <v>18.658536585365852</v>
      </c>
      <c r="E4" s="2">
        <f>VLOOKUP($A4, FanGraphs_Current___Batter[[Name]:[WARWAR - Wins Above Replacement]],7, FALSE)</f>
        <v>68</v>
      </c>
      <c r="F4" s="2">
        <f>E4/VLOOKUP(A4, FanGraphs_Current___Batter[[Name]:[GG - Games Played]], 3, FALSE)*VLOOKUP(A4, 'FanGraphs ZiPS - Update - Batte'!$B$2:$D$563, 3, FALSE)</f>
        <v>126.8780487804878</v>
      </c>
      <c r="G4" s="2">
        <f>VLOOKUP($A4, FanGraphs_Current___Batter[[Name]:[WARWAR - Wins Above Replacement]],8, FALSE)</f>
        <v>4</v>
      </c>
      <c r="H4" s="8">
        <f>G4/VLOOKUP(A4, FanGraphs_Current___Batter[[Name]:[GG - Games Played]], 3, FALSE)*VLOOKUP(A4, 'FanGraphs ZiPS - Update - Batte'!$B$2:$D$563, 3, FALSE)</f>
        <v>7.4634146341463419</v>
      </c>
    </row>
    <row r="5" spans="1:8" x14ac:dyDescent="0.45">
      <c r="A5" t="s">
        <v>83</v>
      </c>
      <c r="B5" t="str">
        <f>VLOOKUP(Table88[[#This Row],[Player]], FanGraphs_Current___Batter[[Name]:[Team]], 2, FALSE)</f>
        <v>ATL</v>
      </c>
      <c r="C5" s="2">
        <f>VLOOKUP($A5, FanGraphs_Current___Batter[[Name]:[WARWAR - Wins Above Replacement]],5, FALSE)</f>
        <v>21</v>
      </c>
      <c r="D5" s="8">
        <f>C5/VLOOKUP(A5, FanGraphs_Current___Batter[[Name]:[GG - Games Played]], 3, FALSE)*VLOOKUP(A5, 'FanGraphs ZiPS - Update - Batte'!$B$2:$D$563, 3, FALSE)</f>
        <v>37.646341463414636</v>
      </c>
      <c r="E5" s="2">
        <f>VLOOKUP($A5, FanGraphs_Current___Batter[[Name]:[WARWAR - Wins Above Replacement]],7, FALSE)</f>
        <v>67</v>
      </c>
      <c r="F5" s="2">
        <f>E5/VLOOKUP(A5, FanGraphs_Current___Batter[[Name]:[GG - Games Played]], 3, FALSE)*VLOOKUP(A5, 'FanGraphs ZiPS - Update - Batte'!$B$2:$D$563, 3, FALSE)</f>
        <v>120.10975609756096</v>
      </c>
      <c r="G5" s="2">
        <f>VLOOKUP($A5, FanGraphs_Current___Batter[[Name]:[WARWAR - Wins Above Replacement]],8, FALSE)</f>
        <v>0</v>
      </c>
      <c r="H5" s="8">
        <f>G5/VLOOKUP(A5, FanGraphs_Current___Batter[[Name]:[GG - Games Played]], 3, FALSE)*VLOOKUP(A5, 'FanGraphs ZiPS - Update - Batte'!$B$2:$D$563, 3, FALSE)</f>
        <v>0</v>
      </c>
    </row>
    <row r="6" spans="1:8" x14ac:dyDescent="0.45">
      <c r="A6" t="s">
        <v>69</v>
      </c>
      <c r="B6" t="str">
        <f>VLOOKUP(Table88[[#This Row],[Player]], FanGraphs_Current___Batter[[Name]:[Team]], 2, FALSE)</f>
        <v>LAD</v>
      </c>
      <c r="C6" s="2">
        <f>VLOOKUP($A6, FanGraphs_Current___Batter[[Name]:[WARWAR - Wins Above Replacement]],5, FALSE)</f>
        <v>26</v>
      </c>
      <c r="D6" s="8">
        <f>C6/VLOOKUP(A6, FanGraphs_Current___Batter[[Name]:[GG - Games Played]], 3, FALSE)*VLOOKUP(A6, 'FanGraphs ZiPS - Update - Batte'!$B$2:$D$563, 3, FALSE)</f>
        <v>48.512195121951223</v>
      </c>
      <c r="E6" s="2">
        <f>VLOOKUP($A6, FanGraphs_Current___Batter[[Name]:[WARWAR - Wins Above Replacement]],7, FALSE)</f>
        <v>62</v>
      </c>
      <c r="F6" s="2">
        <f>E6/VLOOKUP(A6, FanGraphs_Current___Batter[[Name]:[GG - Games Played]], 3, FALSE)*VLOOKUP(A6, 'FanGraphs ZiPS - Update - Batte'!$B$2:$D$563, 3, FALSE)</f>
        <v>115.6829268292683</v>
      </c>
      <c r="G6" s="2">
        <f>VLOOKUP($A6, FanGraphs_Current___Batter[[Name]:[WARWAR - Wins Above Replacement]],8, FALSE)</f>
        <v>16</v>
      </c>
      <c r="H6" s="8">
        <f>G6/VLOOKUP(A6, FanGraphs_Current___Batter[[Name]:[GG - Games Played]], 3, FALSE)*VLOOKUP(A6, 'FanGraphs ZiPS - Update - Batte'!$B$2:$D$563, 3, FALSE)</f>
        <v>29.853658536585368</v>
      </c>
    </row>
    <row r="7" spans="1:8" x14ac:dyDescent="0.45">
      <c r="A7" t="s">
        <v>24</v>
      </c>
      <c r="B7" t="str">
        <f>VLOOKUP(Table88[[#This Row],[Player]], FanGraphs_Current___Batter[[Name]:[Team]], 2, FALSE)</f>
        <v>NYY</v>
      </c>
      <c r="C7" s="2">
        <f>VLOOKUP($A7, FanGraphs_Current___Batter[[Name]:[WARWAR - Wins Above Replacement]],5, FALSE)</f>
        <v>20</v>
      </c>
      <c r="D7" s="8">
        <f>C7/VLOOKUP(A7, FanGraphs_Current___Batter[[Name]:[GG - Games Played]], 3, FALSE)*VLOOKUP(A7, 'FanGraphs ZiPS - Update - Batte'!$B$2:$D$563, 3, FALSE)</f>
        <v>37.560975609756099</v>
      </c>
      <c r="E7" s="2">
        <f>VLOOKUP($A7, FanGraphs_Current___Batter[[Name]:[WARWAR - Wins Above Replacement]],7, FALSE)</f>
        <v>61</v>
      </c>
      <c r="F7" s="2">
        <f>E7/VLOOKUP(A7, FanGraphs_Current___Batter[[Name]:[GG - Games Played]], 3, FALSE)*VLOOKUP(A7, 'FanGraphs ZiPS - Update - Batte'!$B$2:$D$563, 3, FALSE)</f>
        <v>114.5609756097561</v>
      </c>
      <c r="G7" s="2">
        <f>VLOOKUP($A7, FanGraphs_Current___Batter[[Name]:[WARWAR - Wins Above Replacement]],8, FALSE)</f>
        <v>4</v>
      </c>
      <c r="H7" s="8">
        <f>G7/VLOOKUP(A7, FanGraphs_Current___Batter[[Name]:[GG - Games Played]], 3, FALSE)*VLOOKUP(A7, 'FanGraphs ZiPS - Update - Batte'!$B$2:$D$563, 3, FALSE)</f>
        <v>7.51219512195122</v>
      </c>
    </row>
    <row r="8" spans="1:8" x14ac:dyDescent="0.45">
      <c r="A8" t="s">
        <v>45</v>
      </c>
      <c r="B8" t="str">
        <f>VLOOKUP(Table88[[#This Row],[Player]], FanGraphs_Current___Batter[[Name]:[Team]], 2, FALSE)</f>
        <v>BAL</v>
      </c>
      <c r="C8" s="2">
        <f>VLOOKUP($A8, FanGraphs_Current___Batter[[Name]:[WARWAR - Wins Above Replacement]],5, FALSE)</f>
        <v>26</v>
      </c>
      <c r="D8" s="8">
        <f>C8/VLOOKUP(A8, FanGraphs_Current___Batter[[Name]:[GG - Games Played]], 3, FALSE)*VLOOKUP(A8, 'FanGraphs ZiPS - Update - Batte'!$B$2:$D$563, 3, FALSE)</f>
        <v>49.180722891566269</v>
      </c>
      <c r="E8" s="2">
        <f>VLOOKUP($A8, FanGraphs_Current___Batter[[Name]:[WARWAR - Wins Above Replacement]],7, FALSE)</f>
        <v>58</v>
      </c>
      <c r="F8" s="2">
        <f>E8/VLOOKUP(A8, FanGraphs_Current___Batter[[Name]:[GG - Games Played]], 3, FALSE)*VLOOKUP(A8, 'FanGraphs ZiPS - Update - Batte'!$B$2:$D$563, 3, FALSE)</f>
        <v>109.71084337349399</v>
      </c>
      <c r="G8" s="2">
        <f>VLOOKUP($A8, FanGraphs_Current___Batter[[Name]:[WARWAR - Wins Above Replacement]],8, FALSE)</f>
        <v>13</v>
      </c>
      <c r="H8" s="8">
        <f>G8/VLOOKUP(A8, FanGraphs_Current___Batter[[Name]:[GG - Games Played]], 3, FALSE)*VLOOKUP(A8, 'FanGraphs ZiPS - Update - Batte'!$B$2:$D$563, 3, FALSE)</f>
        <v>24.590361445783135</v>
      </c>
    </row>
    <row r="9" spans="1:8" x14ac:dyDescent="0.45">
      <c r="A9" t="s">
        <v>223</v>
      </c>
      <c r="B9" t="str">
        <f>VLOOKUP(Table88[[#This Row],[Player]], FanGraphs_Current___Batter[[Name]:[Team]], 2, FALSE)</f>
        <v>CLE</v>
      </c>
      <c r="C9" s="2">
        <f>VLOOKUP($A9, FanGraphs_Current___Batter[[Name]:[WARWAR - Wins Above Replacement]],5, FALSE)</f>
        <v>20</v>
      </c>
      <c r="D9" s="8">
        <f>C9/VLOOKUP(A9, FanGraphs_Current___Batter[[Name]:[GG - Games Played]], 3, FALSE)*VLOOKUP(A9, 'FanGraphs ZiPS - Update - Batte'!$B$2:$D$563, 3, FALSE)</f>
        <v>37.435897435897431</v>
      </c>
      <c r="E9" s="2">
        <f>VLOOKUP($A9, FanGraphs_Current___Batter[[Name]:[WARWAR - Wins Above Replacement]],7, FALSE)</f>
        <v>61</v>
      </c>
      <c r="F9" s="2">
        <f>E9/VLOOKUP(A9, FanGraphs_Current___Batter[[Name]:[GG - Games Played]], 3, FALSE)*VLOOKUP(A9, 'FanGraphs ZiPS - Update - Batte'!$B$2:$D$563, 3, FALSE)</f>
        <v>114.17948717948718</v>
      </c>
      <c r="G9" s="2">
        <f>VLOOKUP($A9, FanGraphs_Current___Batter[[Name]:[WARWAR - Wins Above Replacement]],8, FALSE)</f>
        <v>3</v>
      </c>
      <c r="H9" s="8">
        <f>G9/VLOOKUP(A9, FanGraphs_Current___Batter[[Name]:[GG - Games Played]], 3, FALSE)*VLOOKUP(A9, 'FanGraphs ZiPS - Update - Batte'!$B$2:$D$563, 3, FALSE)</f>
        <v>5.6153846153846159</v>
      </c>
    </row>
    <row r="10" spans="1:8" x14ac:dyDescent="0.45">
      <c r="A10" t="s">
        <v>70</v>
      </c>
      <c r="B10" t="str">
        <f>VLOOKUP(Table88[[#This Row],[Player]], FanGraphs_Current___Batter[[Name]:[Team]], 2, FALSE)</f>
        <v>PHI</v>
      </c>
      <c r="C10" s="2">
        <f>VLOOKUP($A10, FanGraphs_Current___Batter[[Name]:[WARWAR - Wins Above Replacement]],5, FALSE)</f>
        <v>20</v>
      </c>
      <c r="D10" s="8">
        <f>C10/VLOOKUP(A10, FanGraphs_Current___Batter[[Name]:[GG - Games Played]], 3, FALSE)*VLOOKUP(A10, 'FanGraphs ZiPS - Update - Batte'!$B$2:$D$563, 3, FALSE)</f>
        <v>36.578947368421048</v>
      </c>
      <c r="E10" s="2">
        <f>VLOOKUP($A10, FanGraphs_Current___Batter[[Name]:[WARWAR - Wins Above Replacement]],7, FALSE)</f>
        <v>58</v>
      </c>
      <c r="F10" s="2">
        <f>E10/VLOOKUP(A10, FanGraphs_Current___Batter[[Name]:[GG - Games Played]], 3, FALSE)*VLOOKUP(A10, 'FanGraphs ZiPS - Update - Batte'!$B$2:$D$563, 3, FALSE)</f>
        <v>106.07894736842105</v>
      </c>
      <c r="G10" s="2">
        <f>VLOOKUP($A10, FanGraphs_Current___Batter[[Name]:[WARWAR - Wins Above Replacement]],8, FALSE)</f>
        <v>4</v>
      </c>
      <c r="H10" s="8">
        <f>G10/VLOOKUP(A10, FanGraphs_Current___Batter[[Name]:[GG - Games Played]], 3, FALSE)*VLOOKUP(A10, 'FanGraphs ZiPS - Update - Batte'!$B$2:$D$563, 3, FALSE)</f>
        <v>7.3157894736842097</v>
      </c>
    </row>
    <row r="11" spans="1:8" x14ac:dyDescent="0.45">
      <c r="A11" t="s">
        <v>202</v>
      </c>
      <c r="B11" t="str">
        <f>VLOOKUP(Table88[[#This Row],[Player]], FanGraphs_Current___Batter[[Name]:[Team]], 2, FALSE)</f>
        <v>LAD</v>
      </c>
      <c r="C11" s="2">
        <f>VLOOKUP($A11, FanGraphs_Current___Batter[[Name]:[WARWAR - Wins Above Replacement]],5, FALSE)</f>
        <v>18</v>
      </c>
      <c r="D11" s="8">
        <f>C11/VLOOKUP(A11, FanGraphs_Current___Batter[[Name]:[GG - Games Played]], 3, FALSE)*VLOOKUP(A11, 'FanGraphs ZiPS - Update - Batte'!$B$2:$D$563, 3, FALSE)</f>
        <v>33.397590361445786</v>
      </c>
      <c r="E11" s="2">
        <f>VLOOKUP($A11, FanGraphs_Current___Batter[[Name]:[WARWAR - Wins Above Replacement]],7, FALSE)</f>
        <v>55</v>
      </c>
      <c r="F11" s="2">
        <f>E11/VLOOKUP(A11, FanGraphs_Current___Batter[[Name]:[GG - Games Played]], 3, FALSE)*VLOOKUP(A11, 'FanGraphs ZiPS - Update - Batte'!$B$2:$D$563, 3, FALSE)</f>
        <v>102.04819277108435</v>
      </c>
      <c r="G11" s="2">
        <f>VLOOKUP($A11, FanGraphs_Current___Batter[[Name]:[WARWAR - Wins Above Replacement]],8, FALSE)</f>
        <v>4</v>
      </c>
      <c r="H11" s="8">
        <f>G11/VLOOKUP(A11, FanGraphs_Current___Batter[[Name]:[GG - Games Played]], 3, FALSE)*VLOOKUP(A11, 'FanGraphs ZiPS - Update - Batte'!$B$2:$D$563, 3, FALSE)</f>
        <v>7.4216867469879526</v>
      </c>
    </row>
    <row r="12" spans="1:8" x14ac:dyDescent="0.45">
      <c r="A12" t="s">
        <v>33</v>
      </c>
      <c r="B12" t="str">
        <f>VLOOKUP(Table88[[#This Row],[Player]], FanGraphs_Current___Batter[[Name]:[Team]], 2, FALSE)</f>
        <v>BAL</v>
      </c>
      <c r="C12" s="2">
        <f>VLOOKUP($A12, FanGraphs_Current___Batter[[Name]:[WARWAR - Wins Above Replacement]],5, FALSE)</f>
        <v>15</v>
      </c>
      <c r="D12" s="8">
        <f>C12/VLOOKUP(A12, FanGraphs_Current___Batter[[Name]:[GG - Games Played]], 3, FALSE)*VLOOKUP(A12, 'FanGraphs ZiPS - Update - Batte'!$B$2:$D$563, 3, FALSE)</f>
        <v>27.721518987341774</v>
      </c>
      <c r="E12" s="2">
        <f>VLOOKUP($A12, FanGraphs_Current___Batter[[Name]:[WARWAR - Wins Above Replacement]],7, FALSE)</f>
        <v>55</v>
      </c>
      <c r="F12" s="2">
        <f>E12/VLOOKUP(A12, FanGraphs_Current___Batter[[Name]:[GG - Games Played]], 3, FALSE)*VLOOKUP(A12, 'FanGraphs ZiPS - Update - Batte'!$B$2:$D$563, 3, FALSE)</f>
        <v>101.64556962025317</v>
      </c>
      <c r="G12" s="2">
        <f>VLOOKUP($A12, FanGraphs_Current___Batter[[Name]:[WARWAR - Wins Above Replacement]],8, FALSE)</f>
        <v>1</v>
      </c>
      <c r="H12" s="8">
        <f>G12/VLOOKUP(A12, FanGraphs_Current___Batter[[Name]:[GG - Games Played]], 3, FALSE)*VLOOKUP(A12, 'FanGraphs ZiPS - Update - Batte'!$B$2:$D$563, 3, FALSE)</f>
        <v>1.8481012658227849</v>
      </c>
    </row>
    <row r="13" spans="1:8" x14ac:dyDescent="0.45">
      <c r="A13" t="s">
        <v>62</v>
      </c>
      <c r="B13" t="str">
        <f>VLOOKUP(Table88[[#This Row],[Player]], FanGraphs_Current___Batter[[Name]:[Team]], 2, FALSE)</f>
        <v>MIL</v>
      </c>
      <c r="C13" s="2">
        <f>VLOOKUP($A13, FanGraphs_Current___Batter[[Name]:[WARWAR - Wins Above Replacement]],5, FALSE)</f>
        <v>13</v>
      </c>
      <c r="D13" s="8">
        <f>C13/VLOOKUP(A13, FanGraphs_Current___Batter[[Name]:[GG - Games Played]], 3, FALSE)*VLOOKUP(A13, 'FanGraphs ZiPS - Update - Batte'!$B$2:$D$563, 3, FALSE)</f>
        <v>24.164705882352944</v>
      </c>
      <c r="E13" s="2">
        <f>VLOOKUP($A13, FanGraphs_Current___Batter[[Name]:[WARWAR - Wins Above Replacement]],7, FALSE)</f>
        <v>55</v>
      </c>
      <c r="F13" s="2">
        <f>E13/VLOOKUP(A13, FanGraphs_Current___Batter[[Name]:[GG - Games Played]], 3, FALSE)*VLOOKUP(A13, 'FanGraphs ZiPS - Update - Batte'!$B$2:$D$563, 3, FALSE)</f>
        <v>102.23529411764706</v>
      </c>
      <c r="G13" s="2">
        <f>VLOOKUP($A13, FanGraphs_Current___Batter[[Name]:[WARWAR - Wins Above Replacement]],8, FALSE)</f>
        <v>10</v>
      </c>
      <c r="H13" s="8">
        <f>G13/VLOOKUP(A13, FanGraphs_Current___Batter[[Name]:[GG - Games Played]], 3, FALSE)*VLOOKUP(A13, 'FanGraphs ZiPS - Update - Batte'!$B$2:$D$563, 3, FALSE)</f>
        <v>18.588235294117649</v>
      </c>
    </row>
    <row r="14" spans="1:8" x14ac:dyDescent="0.45">
      <c r="A14" t="s">
        <v>220</v>
      </c>
      <c r="B14" t="str">
        <f>VLOOKUP(Table88[[#This Row],[Player]], FanGraphs_Current___Batter[[Name]:[Team]], 2, FALSE)</f>
        <v>BAL</v>
      </c>
      <c r="C14" s="2">
        <f>VLOOKUP($A14, FanGraphs_Current___Batter[[Name]:[WARWAR - Wins Above Replacement]],5, FALSE)</f>
        <v>22</v>
      </c>
      <c r="D14" s="8">
        <f>C14/VLOOKUP(A14, FanGraphs_Current___Batter[[Name]:[GG - Games Played]], 3, FALSE)*VLOOKUP(A14, 'FanGraphs ZiPS - Update - Batte'!$B$2:$D$563, 3, FALSE)</f>
        <v>41.493670886075947</v>
      </c>
      <c r="E14" s="2">
        <f>VLOOKUP($A14, FanGraphs_Current___Batter[[Name]:[WARWAR - Wins Above Replacement]],7, FALSE)</f>
        <v>55</v>
      </c>
      <c r="F14" s="2">
        <f>E14/VLOOKUP(A14, FanGraphs_Current___Batter[[Name]:[GG - Games Played]], 3, FALSE)*VLOOKUP(A14, 'FanGraphs ZiPS - Update - Batte'!$B$2:$D$563, 3, FALSE)</f>
        <v>103.73417721518987</v>
      </c>
      <c r="G14" s="2">
        <f>VLOOKUP($A14, FanGraphs_Current___Batter[[Name]:[WARWAR - Wins Above Replacement]],8, FALSE)</f>
        <v>0</v>
      </c>
      <c r="H14" s="8">
        <f>G14/VLOOKUP(A14, FanGraphs_Current___Batter[[Name]:[GG - Games Played]], 3, FALSE)*VLOOKUP(A14, 'FanGraphs ZiPS - Update - Batte'!$B$2:$D$563, 3, FALSE)</f>
        <v>0</v>
      </c>
    </row>
    <row r="15" spans="1:8" x14ac:dyDescent="0.45">
      <c r="A15" t="s">
        <v>55</v>
      </c>
      <c r="B15" t="str">
        <f>VLOOKUP(Table88[[#This Row],[Player]], FanGraphs_Current___Batter[[Name]:[Team]], 2, FALSE)</f>
        <v>KCR</v>
      </c>
      <c r="C15" s="2">
        <f>VLOOKUP($A15, FanGraphs_Current___Batter[[Name]:[WARWAR - Wins Above Replacement]],5, FALSE)</f>
        <v>12</v>
      </c>
      <c r="D15" s="8">
        <f>C15/VLOOKUP(A15, FanGraphs_Current___Batter[[Name]:[GG - Games Played]], 3, FALSE)*VLOOKUP(A15, 'FanGraphs ZiPS - Update - Batte'!$B$2:$D$563, 3, FALSE)</f>
        <v>22.186046511627907</v>
      </c>
      <c r="E15" s="2">
        <f>VLOOKUP($A15, FanGraphs_Current___Batter[[Name]:[WARWAR - Wins Above Replacement]],7, FALSE)</f>
        <v>54</v>
      </c>
      <c r="F15" s="2">
        <f>E15/VLOOKUP(A15, FanGraphs_Current___Batter[[Name]:[GG - Games Played]], 3, FALSE)*VLOOKUP(A15, 'FanGraphs ZiPS - Update - Batte'!$B$2:$D$563, 3, FALSE)</f>
        <v>99.837209302325576</v>
      </c>
      <c r="G15" s="2">
        <f>VLOOKUP($A15, FanGraphs_Current___Batter[[Name]:[WARWAR - Wins Above Replacement]],8, FALSE)</f>
        <v>22</v>
      </c>
      <c r="H15" s="8">
        <f>G15/VLOOKUP(A15, FanGraphs_Current___Batter[[Name]:[GG - Games Played]], 3, FALSE)*VLOOKUP(A15, 'FanGraphs ZiPS - Update - Batte'!$B$2:$D$563, 3, FALSE)</f>
        <v>40.674418604651166</v>
      </c>
    </row>
    <row r="16" spans="1:8" x14ac:dyDescent="0.45">
      <c r="A16" t="s">
        <v>180</v>
      </c>
      <c r="B16" t="str">
        <f>VLOOKUP(Table88[[#This Row],[Player]], FanGraphs_Current___Batter[[Name]:[Team]], 2, FALSE)</f>
        <v>SDP</v>
      </c>
      <c r="C16" s="2">
        <f>VLOOKUP($A16, FanGraphs_Current___Batter[[Name]:[WARWAR - Wins Above Replacement]],5, FALSE)</f>
        <v>11</v>
      </c>
      <c r="D16" s="8">
        <f>C16/VLOOKUP(A16, FanGraphs_Current___Batter[[Name]:[GG - Games Played]], 3, FALSE)*VLOOKUP(A16, 'FanGraphs ZiPS - Update - Batte'!$B$2:$D$563, 3, FALSE)</f>
        <v>19.186046511627907</v>
      </c>
      <c r="E16" s="2">
        <f>VLOOKUP($A16, FanGraphs_Current___Batter[[Name]:[WARWAR - Wins Above Replacement]],7, FALSE)</f>
        <v>55</v>
      </c>
      <c r="F16" s="2">
        <f>E16/VLOOKUP(A16, FanGraphs_Current___Batter[[Name]:[GG - Games Played]], 3, FALSE)*VLOOKUP(A16, 'FanGraphs ZiPS - Update - Batte'!$B$2:$D$563, 3, FALSE)</f>
        <v>95.930232558139537</v>
      </c>
      <c r="G16" s="2">
        <f>VLOOKUP($A16, FanGraphs_Current___Batter[[Name]:[WARWAR - Wins Above Replacement]],8, FALSE)</f>
        <v>4</v>
      </c>
      <c r="H16" s="8">
        <f>G16/VLOOKUP(A16, FanGraphs_Current___Batter[[Name]:[GG - Games Played]], 3, FALSE)*VLOOKUP(A16, 'FanGraphs ZiPS - Update - Batte'!$B$2:$D$563, 3, FALSE)</f>
        <v>6.9767441860465116</v>
      </c>
    </row>
    <row r="17" spans="1:8" x14ac:dyDescent="0.45">
      <c r="A17" t="s">
        <v>244</v>
      </c>
      <c r="B17" t="str">
        <f>VLOOKUP(Table88[[#This Row],[Player]], FanGraphs_Current___Batter[[Name]:[Team]], 2, FALSE)</f>
        <v>CIN</v>
      </c>
      <c r="C17" s="2">
        <f>VLOOKUP($A17, FanGraphs_Current___Batter[[Name]:[WARWAR - Wins Above Replacement]],5, FALSE)</f>
        <v>10</v>
      </c>
      <c r="D17" s="8">
        <f>C17/VLOOKUP(A17, FanGraphs_Current___Batter[[Name]:[GG - Games Played]], 3, FALSE)*VLOOKUP(A17, 'FanGraphs ZiPS - Update - Batte'!$B$2:$D$563, 3, FALSE)</f>
        <v>18.902439024390244</v>
      </c>
      <c r="E17" s="2">
        <f>VLOOKUP($A17, FanGraphs_Current___Batter[[Name]:[WARWAR - Wins Above Replacement]],7, FALSE)</f>
        <v>51</v>
      </c>
      <c r="F17" s="2">
        <f>E17/VLOOKUP(A17, FanGraphs_Current___Batter[[Name]:[GG - Games Played]], 3, FALSE)*VLOOKUP(A17, 'FanGraphs ZiPS - Update - Batte'!$B$2:$D$563, 3, FALSE)</f>
        <v>96.402439024390247</v>
      </c>
      <c r="G17" s="2">
        <f>VLOOKUP($A17, FanGraphs_Current___Batter[[Name]:[WARWAR - Wins Above Replacement]],8, FALSE)</f>
        <v>13</v>
      </c>
      <c r="H17" s="8">
        <f>G17/VLOOKUP(A17, FanGraphs_Current___Batter[[Name]:[GG - Games Played]], 3, FALSE)*VLOOKUP(A17, 'FanGraphs ZiPS - Update - Batte'!$B$2:$D$563, 3, FALSE)</f>
        <v>24.573170731707318</v>
      </c>
    </row>
    <row r="18" spans="1:8" x14ac:dyDescent="0.45">
      <c r="A18" t="s">
        <v>194</v>
      </c>
      <c r="B18" t="str">
        <f>VLOOKUP(Table88[[#This Row],[Player]], FanGraphs_Current___Batter[[Name]:[Team]], 2, FALSE)</f>
        <v>ARI</v>
      </c>
      <c r="C18" s="2">
        <f>VLOOKUP($A18, FanGraphs_Current___Batter[[Name]:[WARWAR - Wins Above Replacement]],5, FALSE)</f>
        <v>17</v>
      </c>
      <c r="D18" s="8">
        <f>C18/VLOOKUP(A18, FanGraphs_Current___Batter[[Name]:[GG - Games Played]], 3, FALSE)*VLOOKUP(A18, 'FanGraphs ZiPS - Update - Batte'!$B$2:$D$563, 3, FALSE)</f>
        <v>31.36904761904762</v>
      </c>
      <c r="E18" s="2">
        <f>VLOOKUP($A18, FanGraphs_Current___Batter[[Name]:[WARWAR - Wins Above Replacement]],7, FALSE)</f>
        <v>53</v>
      </c>
      <c r="F18" s="2">
        <f>E18/VLOOKUP(A18, FanGraphs_Current___Batter[[Name]:[GG - Games Played]], 3, FALSE)*VLOOKUP(A18, 'FanGraphs ZiPS - Update - Batte'!$B$2:$D$563, 3, FALSE)</f>
        <v>97.797619047619051</v>
      </c>
      <c r="G18" s="2">
        <f>VLOOKUP($A18, FanGraphs_Current___Batter[[Name]:[WARWAR - Wins Above Replacement]],8, FALSE)</f>
        <v>2</v>
      </c>
      <c r="H18" s="8">
        <f>G18/VLOOKUP(A18, FanGraphs_Current___Batter[[Name]:[GG - Games Played]], 3, FALSE)*VLOOKUP(A18, 'FanGraphs ZiPS - Update - Batte'!$B$2:$D$563, 3, FALSE)</f>
        <v>3.6904761904761902</v>
      </c>
    </row>
    <row r="19" spans="1:8" x14ac:dyDescent="0.45">
      <c r="A19" t="s">
        <v>198</v>
      </c>
      <c r="B19" t="str">
        <f>VLOOKUP(Table88[[#This Row],[Player]], FanGraphs_Current___Batter[[Name]:[Team]], 2, FALSE)</f>
        <v>PHI</v>
      </c>
      <c r="C19" s="2">
        <f>VLOOKUP($A19, FanGraphs_Current___Batter[[Name]:[WARWAR - Wins Above Replacement]],5, FALSE)</f>
        <v>17</v>
      </c>
      <c r="D19" s="8">
        <f>C19/VLOOKUP(A19, FanGraphs_Current___Batter[[Name]:[GG - Games Played]], 3, FALSE)*VLOOKUP(A19, 'FanGraphs ZiPS - Update - Batte'!$B$2:$D$563, 3, FALSE)</f>
        <v>32.493670886075954</v>
      </c>
      <c r="E19" s="2">
        <f>VLOOKUP($A19, FanGraphs_Current___Batter[[Name]:[WARWAR - Wins Above Replacement]],7, FALSE)</f>
        <v>49</v>
      </c>
      <c r="F19" s="2">
        <f>E19/VLOOKUP(A19, FanGraphs_Current___Batter[[Name]:[GG - Games Played]], 3, FALSE)*VLOOKUP(A19, 'FanGraphs ZiPS - Update - Batte'!$B$2:$D$563, 3, FALSE)</f>
        <v>93.658227848101262</v>
      </c>
      <c r="G19" s="2">
        <f>VLOOKUP($A19, FanGraphs_Current___Batter[[Name]:[WARWAR - Wins Above Replacement]],8, FALSE)</f>
        <v>4</v>
      </c>
      <c r="H19" s="8">
        <f>G19/VLOOKUP(A19, FanGraphs_Current___Batter[[Name]:[GG - Games Played]], 3, FALSE)*VLOOKUP(A19, 'FanGraphs ZiPS - Update - Batte'!$B$2:$D$563, 3, FALSE)</f>
        <v>7.6455696202531644</v>
      </c>
    </row>
    <row r="20" spans="1:8" x14ac:dyDescent="0.45">
      <c r="A20" t="s">
        <v>53</v>
      </c>
      <c r="B20" t="str">
        <f>VLOOKUP(Table88[[#This Row],[Player]], FanGraphs_Current___Batter[[Name]:[Team]], 2, FALSE)</f>
        <v>LAD</v>
      </c>
      <c r="C20" s="2">
        <f>VLOOKUP($A20, FanGraphs_Current___Batter[[Name]:[WARWAR - Wins Above Replacement]],5, FALSE)</f>
        <v>12</v>
      </c>
      <c r="D20" s="8">
        <f>C20/VLOOKUP(A20, FanGraphs_Current___Batter[[Name]:[GG - Games Played]], 3, FALSE)*VLOOKUP(A20, 'FanGraphs ZiPS - Update - Batte'!$B$2:$D$563, 3, FALSE)</f>
        <v>22.305882352941175</v>
      </c>
      <c r="E20" s="2">
        <f>VLOOKUP($A20, FanGraphs_Current___Batter[[Name]:[WARWAR - Wins Above Replacement]],7, FALSE)</f>
        <v>52</v>
      </c>
      <c r="F20" s="2">
        <f>E20/VLOOKUP(A20, FanGraphs_Current___Batter[[Name]:[GG - Games Played]], 3, FALSE)*VLOOKUP(A20, 'FanGraphs ZiPS - Update - Batte'!$B$2:$D$563, 3, FALSE)</f>
        <v>96.658823529411777</v>
      </c>
      <c r="G20" s="2">
        <f>VLOOKUP($A20, FanGraphs_Current___Batter[[Name]:[WARWAR - Wins Above Replacement]],8, FALSE)</f>
        <v>3</v>
      </c>
      <c r="H20" s="8">
        <f>G20/VLOOKUP(A20, FanGraphs_Current___Batter[[Name]:[GG - Games Played]], 3, FALSE)*VLOOKUP(A20, 'FanGraphs ZiPS - Update - Batte'!$B$2:$D$563, 3, FALSE)</f>
        <v>5.5764705882352938</v>
      </c>
    </row>
    <row r="21" spans="1:8" x14ac:dyDescent="0.45">
      <c r="A21" t="s">
        <v>217</v>
      </c>
      <c r="B21" t="str">
        <f>VLOOKUP(Table88[[#This Row],[Player]], FanGraphs_Current___Batter[[Name]:[Team]], 2, FALSE)</f>
        <v>SDP</v>
      </c>
      <c r="C21" s="2">
        <f>VLOOKUP($A21, FanGraphs_Current___Batter[[Name]:[WARWAR - Wins Above Replacement]],5, FALSE)</f>
        <v>12</v>
      </c>
      <c r="D21" s="8">
        <f>C21/VLOOKUP(A21, FanGraphs_Current___Batter[[Name]:[GG - Games Played]], 3, FALSE)*VLOOKUP(A21, 'FanGraphs ZiPS - Update - Batte'!$B$2:$D$563, 3, FALSE)</f>
        <v>21.253012048192769</v>
      </c>
      <c r="E21" s="2">
        <f>VLOOKUP($A21, FanGraphs_Current___Batter[[Name]:[WARWAR - Wins Above Replacement]],7, FALSE)</f>
        <v>53</v>
      </c>
      <c r="F21" s="2">
        <f>E21/VLOOKUP(A21, FanGraphs_Current___Batter[[Name]:[GG - Games Played]], 3, FALSE)*VLOOKUP(A21, 'FanGraphs ZiPS - Update - Batte'!$B$2:$D$563, 3, FALSE)</f>
        <v>93.867469879518069</v>
      </c>
      <c r="G21" s="2">
        <f>VLOOKUP($A21, FanGraphs_Current___Batter[[Name]:[WARWAR - Wins Above Replacement]],8, FALSE)</f>
        <v>1</v>
      </c>
      <c r="H21" s="8">
        <f>G21/VLOOKUP(A21, FanGraphs_Current___Batter[[Name]:[GG - Games Played]], 3, FALSE)*VLOOKUP(A21, 'FanGraphs ZiPS - Update - Batte'!$B$2:$D$563, 3, FALSE)</f>
        <v>1.7710843373493976</v>
      </c>
    </row>
    <row r="22" spans="1:8" x14ac:dyDescent="0.45">
      <c r="A22" t="s">
        <v>216</v>
      </c>
      <c r="B22" t="str">
        <f>VLOOKUP(Table88[[#This Row],[Player]], FanGraphs_Current___Batter[[Name]:[Team]], 2, FALSE)</f>
        <v>SEA</v>
      </c>
      <c r="C22" s="2">
        <f>VLOOKUP($A22, FanGraphs_Current___Batter[[Name]:[WARWAR - Wins Above Replacement]],5, FALSE)</f>
        <v>14</v>
      </c>
      <c r="D22" s="8">
        <f>C22/VLOOKUP(A22, FanGraphs_Current___Batter[[Name]:[GG - Games Played]], 3, FALSE)*VLOOKUP(A22, 'FanGraphs ZiPS - Update - Batte'!$B$2:$D$563, 3, FALSE)</f>
        <v>25.375</v>
      </c>
      <c r="E22" s="2">
        <f>VLOOKUP($A22, FanGraphs_Current___Batter[[Name]:[WARWAR - Wins Above Replacement]],7, FALSE)</f>
        <v>50</v>
      </c>
      <c r="F22" s="2">
        <f>E22/VLOOKUP(A22, FanGraphs_Current___Batter[[Name]:[GG - Games Played]], 3, FALSE)*VLOOKUP(A22, 'FanGraphs ZiPS - Update - Batte'!$B$2:$D$563, 3, FALSE)</f>
        <v>90.625</v>
      </c>
      <c r="G22" s="2">
        <f>VLOOKUP($A22, FanGraphs_Current___Batter[[Name]:[WARWAR - Wins Above Replacement]],8, FALSE)</f>
        <v>4</v>
      </c>
      <c r="H22" s="8">
        <f>G22/VLOOKUP(A22, FanGraphs_Current___Batter[[Name]:[GG - Games Played]], 3, FALSE)*VLOOKUP(A22, 'FanGraphs ZiPS - Update - Batte'!$B$2:$D$563, 3, FALSE)</f>
        <v>7.25</v>
      </c>
    </row>
    <row r="23" spans="1:8" x14ac:dyDescent="0.45">
      <c r="A23" t="s">
        <v>79</v>
      </c>
      <c r="B23" t="str">
        <f>VLOOKUP(Table88[[#This Row],[Player]], FanGraphs_Current___Batter[[Name]:[Team]], 2, FALSE)</f>
        <v>MIL</v>
      </c>
      <c r="C23" s="2">
        <f>VLOOKUP($A23, FanGraphs_Current___Batter[[Name]:[WARWAR - Wins Above Replacement]],5, FALSE)</f>
        <v>10</v>
      </c>
      <c r="D23" s="8">
        <f>C23/VLOOKUP(A23, FanGraphs_Current___Batter[[Name]:[GG - Games Played]], 3, FALSE)*VLOOKUP(A23, 'FanGraphs ZiPS - Update - Batte'!$B$2:$D$563, 3, FALSE)</f>
        <v>18.170731707317074</v>
      </c>
      <c r="E23" s="2">
        <f>VLOOKUP($A23, FanGraphs_Current___Batter[[Name]:[WARWAR - Wins Above Replacement]],7, FALSE)</f>
        <v>51</v>
      </c>
      <c r="F23" s="2">
        <f>E23/VLOOKUP(A23, FanGraphs_Current___Batter[[Name]:[GG - Games Played]], 3, FALSE)*VLOOKUP(A23, 'FanGraphs ZiPS - Update - Batte'!$B$2:$D$563, 3, FALSE)</f>
        <v>92.670731707317074</v>
      </c>
      <c r="G23" s="2">
        <f>VLOOKUP($A23, FanGraphs_Current___Batter[[Name]:[WARWAR - Wins Above Replacement]],8, FALSE)</f>
        <v>5</v>
      </c>
      <c r="H23" s="8">
        <f>G23/VLOOKUP(A23, FanGraphs_Current___Batter[[Name]:[GG - Games Played]], 3, FALSE)*VLOOKUP(A23, 'FanGraphs ZiPS - Update - Batte'!$B$2:$D$563, 3, FALSE)</f>
        <v>9.0853658536585371</v>
      </c>
    </row>
    <row r="24" spans="1:8" x14ac:dyDescent="0.45">
      <c r="A24" t="s">
        <v>255</v>
      </c>
      <c r="B24" t="str">
        <f>VLOOKUP(Table88[[#This Row],[Player]], FanGraphs_Current___Batter[[Name]:[Team]], 2, FALSE)</f>
        <v>KCR</v>
      </c>
      <c r="C24" s="2">
        <f>VLOOKUP($A24, FanGraphs_Current___Batter[[Name]:[WARWAR - Wins Above Replacement]],5, FALSE)</f>
        <v>10</v>
      </c>
      <c r="D24" s="8">
        <f>C24/VLOOKUP(A24, FanGraphs_Current___Batter[[Name]:[GG - Games Played]], 3, FALSE)*VLOOKUP(A24, 'FanGraphs ZiPS - Update - Batte'!$B$2:$D$563, 3, FALSE)</f>
        <v>16.95121951219512</v>
      </c>
      <c r="E24" s="2">
        <f>VLOOKUP($A24, FanGraphs_Current___Batter[[Name]:[WARWAR - Wins Above Replacement]],7, FALSE)</f>
        <v>55</v>
      </c>
      <c r="F24" s="2">
        <f>E24/VLOOKUP(A24, FanGraphs_Current___Batter[[Name]:[GG - Games Played]], 3, FALSE)*VLOOKUP(A24, 'FanGraphs ZiPS - Update - Batte'!$B$2:$D$563, 3, FALSE)</f>
        <v>93.231707317073173</v>
      </c>
      <c r="G24" s="2">
        <f>VLOOKUP($A24, FanGraphs_Current___Batter[[Name]:[WARWAR - Wins Above Replacement]],8, FALSE)</f>
        <v>0</v>
      </c>
      <c r="H24" s="8">
        <f>G24/VLOOKUP(A24, FanGraphs_Current___Batter[[Name]:[GG - Games Played]], 3, FALSE)*VLOOKUP(A24, 'FanGraphs ZiPS - Update - Batte'!$B$2:$D$563, 3, FALSE)</f>
        <v>0</v>
      </c>
    </row>
    <row r="25" spans="1:8" x14ac:dyDescent="0.45">
      <c r="A25" t="s">
        <v>81</v>
      </c>
      <c r="B25" t="str">
        <f>VLOOKUP(Table88[[#This Row],[Player]], FanGraphs_Current___Batter[[Name]:[Team]], 2, FALSE)</f>
        <v>NYM</v>
      </c>
      <c r="C25" s="2">
        <f>VLOOKUP($A25, FanGraphs_Current___Batter[[Name]:[WARWAR - Wins Above Replacement]],5, FALSE)</f>
        <v>13</v>
      </c>
      <c r="D25" s="8">
        <f>C25/VLOOKUP(A25, FanGraphs_Current___Batter[[Name]:[GG - Games Played]], 3, FALSE)*VLOOKUP(A25, 'FanGraphs ZiPS - Update - Batte'!$B$2:$D$563, 3, FALSE)</f>
        <v>24.987012987012989</v>
      </c>
      <c r="E25" s="2">
        <f>VLOOKUP($A25, FanGraphs_Current___Batter[[Name]:[WARWAR - Wins Above Replacement]],7, FALSE)</f>
        <v>50</v>
      </c>
      <c r="F25" s="2">
        <f>E25/VLOOKUP(A25, FanGraphs_Current___Batter[[Name]:[GG - Games Played]], 3, FALSE)*VLOOKUP(A25, 'FanGraphs ZiPS - Update - Batte'!$B$2:$D$563, 3, FALSE)</f>
        <v>96.103896103896105</v>
      </c>
      <c r="G25" s="2">
        <f>VLOOKUP($A25, FanGraphs_Current___Batter[[Name]:[WARWAR - Wins Above Replacement]],8, FALSE)</f>
        <v>5</v>
      </c>
      <c r="H25" s="8">
        <f>G25/VLOOKUP(A25, FanGraphs_Current___Batter[[Name]:[GG - Games Played]], 3, FALSE)*VLOOKUP(A25, 'FanGraphs ZiPS - Update - Batte'!$B$2:$D$563, 3, FALSE)</f>
        <v>9.6103896103896087</v>
      </c>
    </row>
    <row r="26" spans="1:8" x14ac:dyDescent="0.45">
      <c r="A26" t="s">
        <v>204</v>
      </c>
      <c r="B26" t="str">
        <f>VLOOKUP(Table88[[#This Row],[Player]], FanGraphs_Current___Batter[[Name]:[Team]], 2, FALSE)</f>
        <v>OAK</v>
      </c>
      <c r="C26" s="2">
        <f>VLOOKUP($A26, FanGraphs_Current___Batter[[Name]:[WARWAR - Wins Above Replacement]],5, FALSE)</f>
        <v>15</v>
      </c>
      <c r="D26" s="8">
        <f>C26/VLOOKUP(A26, FanGraphs_Current___Batter[[Name]:[GG - Games Played]], 3, FALSE)*VLOOKUP(A26, 'FanGraphs ZiPS - Update - Batte'!$B$2:$D$563, 3, FALSE)</f>
        <v>28.52112676056338</v>
      </c>
      <c r="E26" s="2">
        <f>VLOOKUP($A26, FanGraphs_Current___Batter[[Name]:[WARWAR - Wins Above Replacement]],7, FALSE)</f>
        <v>47</v>
      </c>
      <c r="F26" s="2">
        <f>E26/VLOOKUP(A26, FanGraphs_Current___Batter[[Name]:[GG - Games Played]], 3, FALSE)*VLOOKUP(A26, 'FanGraphs ZiPS - Update - Batte'!$B$2:$D$563, 3, FALSE)</f>
        <v>89.366197183098592</v>
      </c>
      <c r="G26" s="2">
        <f>VLOOKUP($A26, FanGraphs_Current___Batter[[Name]:[WARWAR - Wins Above Replacement]],8, FALSE)</f>
        <v>2</v>
      </c>
      <c r="H26" s="8">
        <f>G26/VLOOKUP(A26, FanGraphs_Current___Batter[[Name]:[GG - Games Played]], 3, FALSE)*VLOOKUP(A26, 'FanGraphs ZiPS - Update - Batte'!$B$2:$D$563, 3, FALSE)</f>
        <v>3.802816901408451</v>
      </c>
    </row>
    <row r="27" spans="1:8" x14ac:dyDescent="0.45">
      <c r="A27" t="s">
        <v>50</v>
      </c>
      <c r="B27" t="str">
        <f>VLOOKUP(Table88[[#This Row],[Player]], FanGraphs_Current___Batter[[Name]:[Team]], 2, FALSE)</f>
        <v>LAD</v>
      </c>
      <c r="C27" s="2">
        <f>VLOOKUP($A27, FanGraphs_Current___Batter[[Name]:[WARWAR - Wins Above Replacement]],5, FALSE)</f>
        <v>11</v>
      </c>
      <c r="D27" s="8">
        <f>C27/VLOOKUP(A27, FanGraphs_Current___Batter[[Name]:[GG - Games Played]], 3, FALSE)*VLOOKUP(A27, 'FanGraphs ZiPS - Update - Batte'!$B$2:$D$563, 3, FALSE)</f>
        <v>21.057142857142857</v>
      </c>
      <c r="E27" s="2">
        <f>VLOOKUP($A27, FanGraphs_Current___Batter[[Name]:[WARWAR - Wins Above Replacement]],7, FALSE)</f>
        <v>50</v>
      </c>
      <c r="F27" s="2">
        <f>E27/VLOOKUP(A27, FanGraphs_Current___Batter[[Name]:[GG - Games Played]], 3, FALSE)*VLOOKUP(A27, 'FanGraphs ZiPS - Update - Batte'!$B$2:$D$563, 3, FALSE)</f>
        <v>95.714285714285722</v>
      </c>
      <c r="G27" s="2">
        <f>VLOOKUP($A27, FanGraphs_Current___Batter[[Name]:[WARWAR - Wins Above Replacement]],8, FALSE)</f>
        <v>0</v>
      </c>
      <c r="H27" s="8">
        <f>G27/VLOOKUP(A27, FanGraphs_Current___Batter[[Name]:[GG - Games Played]], 3, FALSE)*VLOOKUP(A27, 'FanGraphs ZiPS - Update - Batte'!$B$2:$D$563, 3, FALSE)</f>
        <v>0</v>
      </c>
    </row>
    <row r="28" spans="1:8" x14ac:dyDescent="0.45">
      <c r="A28" t="s">
        <v>72</v>
      </c>
      <c r="B28" t="str">
        <f>VLOOKUP(Table88[[#This Row],[Player]], FanGraphs_Current___Batter[[Name]:[Team]], 2, FALSE)</f>
        <v>ARI</v>
      </c>
      <c r="C28" s="2">
        <f>VLOOKUP($A28, FanGraphs_Current___Batter[[Name]:[WARWAR - Wins Above Replacement]],5, FALSE)</f>
        <v>17</v>
      </c>
      <c r="D28" s="8">
        <f>C28/VLOOKUP(A28, FanGraphs_Current___Batter[[Name]:[GG - Games Played]], 3, FALSE)*VLOOKUP(A28, 'FanGraphs ZiPS - Update - Batte'!$B$2:$D$563, 3, FALSE)</f>
        <v>31.271604938271604</v>
      </c>
      <c r="E28" s="2">
        <f>VLOOKUP($A28, FanGraphs_Current___Batter[[Name]:[WARWAR - Wins Above Replacement]],7, FALSE)</f>
        <v>49</v>
      </c>
      <c r="F28" s="2">
        <f>E28/VLOOKUP(A28, FanGraphs_Current___Batter[[Name]:[GG - Games Played]], 3, FALSE)*VLOOKUP(A28, 'FanGraphs ZiPS - Update - Batte'!$B$2:$D$563, 3, FALSE)</f>
        <v>90.135802469135811</v>
      </c>
      <c r="G28" s="2">
        <f>VLOOKUP($A28, FanGraphs_Current___Batter[[Name]:[WARWAR - Wins Above Replacement]],8, FALSE)</f>
        <v>3</v>
      </c>
      <c r="H28" s="8">
        <f>G28/VLOOKUP(A28, FanGraphs_Current___Batter[[Name]:[GG - Games Played]], 3, FALSE)*VLOOKUP(A28, 'FanGraphs ZiPS - Update - Batte'!$B$2:$D$563, 3, FALSE)</f>
        <v>5.5185185185185182</v>
      </c>
    </row>
    <row r="29" spans="1:8" x14ac:dyDescent="0.45">
      <c r="A29" t="s">
        <v>78</v>
      </c>
      <c r="B29" t="str">
        <f>VLOOKUP(Table88[[#This Row],[Player]], FanGraphs_Current___Batter[[Name]:[Team]], 2, FALSE)</f>
        <v>BAL</v>
      </c>
      <c r="C29" s="2">
        <f>VLOOKUP($A29, FanGraphs_Current___Batter[[Name]:[WARWAR - Wins Above Replacement]],5, FALSE)</f>
        <v>13</v>
      </c>
      <c r="D29" s="8">
        <f>C29/VLOOKUP(A29, FanGraphs_Current___Batter[[Name]:[GG - Games Played]], 3, FALSE)*VLOOKUP(A29, 'FanGraphs ZiPS - Update - Batte'!$B$2:$D$563, 3, FALSE)</f>
        <v>23.974025974025974</v>
      </c>
      <c r="E29" s="2">
        <f>VLOOKUP($A29, FanGraphs_Current___Batter[[Name]:[WARWAR - Wins Above Replacement]],7, FALSE)</f>
        <v>48</v>
      </c>
      <c r="F29" s="2">
        <f>E29/VLOOKUP(A29, FanGraphs_Current___Batter[[Name]:[GG - Games Played]], 3, FALSE)*VLOOKUP(A29, 'FanGraphs ZiPS - Update - Batte'!$B$2:$D$563, 3, FALSE)</f>
        <v>88.519480519480524</v>
      </c>
      <c r="G29" s="2">
        <f>VLOOKUP($A29, FanGraphs_Current___Batter[[Name]:[WARWAR - Wins Above Replacement]],8, FALSE)</f>
        <v>6</v>
      </c>
      <c r="H29" s="8">
        <f>G29/VLOOKUP(A29, FanGraphs_Current___Batter[[Name]:[GG - Games Played]], 3, FALSE)*VLOOKUP(A29, 'FanGraphs ZiPS - Update - Batte'!$B$2:$D$563, 3, FALSE)</f>
        <v>11.064935064935066</v>
      </c>
    </row>
    <row r="30" spans="1:8" x14ac:dyDescent="0.45">
      <c r="A30" t="s">
        <v>224</v>
      </c>
      <c r="B30" t="str">
        <f>VLOOKUP(Table88[[#This Row],[Player]], FanGraphs_Current___Batter[[Name]:[Team]], 2, FALSE)</f>
        <v>ARI</v>
      </c>
      <c r="C30" s="2">
        <f>VLOOKUP($A30, FanGraphs_Current___Batter[[Name]:[WARWAR - Wins Above Replacement]],5, FALSE)</f>
        <v>11</v>
      </c>
      <c r="D30" s="8">
        <f>C30/VLOOKUP(A30, FanGraphs_Current___Batter[[Name]:[GG - Games Played]], 3, FALSE)*VLOOKUP(A30, 'FanGraphs ZiPS - Update - Batte'!$B$2:$D$563, 3, FALSE)</f>
        <v>20.448717948717949</v>
      </c>
      <c r="E30" s="2">
        <f>VLOOKUP($A30, FanGraphs_Current___Batter[[Name]:[WARWAR - Wins Above Replacement]],7, FALSE)</f>
        <v>48</v>
      </c>
      <c r="F30" s="2">
        <f>E30/VLOOKUP(A30, FanGraphs_Current___Batter[[Name]:[GG - Games Played]], 3, FALSE)*VLOOKUP(A30, 'FanGraphs ZiPS - Update - Batte'!$B$2:$D$563, 3, FALSE)</f>
        <v>89.230769230769241</v>
      </c>
      <c r="G30" s="2">
        <f>VLOOKUP($A30, FanGraphs_Current___Batter[[Name]:[WARWAR - Wins Above Replacement]],8, FALSE)</f>
        <v>3</v>
      </c>
      <c r="H30" s="8">
        <f>G30/VLOOKUP(A30, FanGraphs_Current___Batter[[Name]:[GG - Games Played]], 3, FALSE)*VLOOKUP(A30, 'FanGraphs ZiPS - Update - Batte'!$B$2:$D$563, 3, FALSE)</f>
        <v>5.5769230769230775</v>
      </c>
    </row>
    <row r="31" spans="1:8" x14ac:dyDescent="0.45">
      <c r="A31" t="s">
        <v>191</v>
      </c>
      <c r="B31" t="str">
        <f>VLOOKUP(Table88[[#This Row],[Player]], FanGraphs_Current___Batter[[Name]:[Team]], 2, FALSE)</f>
        <v>KCR</v>
      </c>
      <c r="C31" s="2">
        <f>VLOOKUP($A31, FanGraphs_Current___Batter[[Name]:[WARWAR - Wins Above Replacement]],5, FALSE)</f>
        <v>14</v>
      </c>
      <c r="D31" s="8">
        <f>C31/VLOOKUP(A31, FanGraphs_Current___Batter[[Name]:[GG - Games Played]], 3, FALSE)*VLOOKUP(A31, 'FanGraphs ZiPS - Update - Batte'!$B$2:$D$563, 3, FALSE)</f>
        <v>24.963855421686745</v>
      </c>
      <c r="E31" s="2">
        <f>VLOOKUP($A31, FanGraphs_Current___Batter[[Name]:[WARWAR - Wins Above Replacement]],7, FALSE)</f>
        <v>52</v>
      </c>
      <c r="F31" s="2">
        <f>E31/VLOOKUP(A31, FanGraphs_Current___Batter[[Name]:[GG - Games Played]], 3, FALSE)*VLOOKUP(A31, 'FanGraphs ZiPS - Update - Batte'!$B$2:$D$563, 3, FALSE)</f>
        <v>92.722891566265062</v>
      </c>
      <c r="G31" s="2">
        <f>VLOOKUP($A31, FanGraphs_Current___Batter[[Name]:[WARWAR - Wins Above Replacement]],8, FALSE)</f>
        <v>0</v>
      </c>
      <c r="H31" s="8">
        <f>G31/VLOOKUP(A31, FanGraphs_Current___Batter[[Name]:[GG - Games Played]], 3, FALSE)*VLOOKUP(A31, 'FanGraphs ZiPS - Update - Batte'!$B$2:$D$563, 3, FALSE)</f>
        <v>0</v>
      </c>
    </row>
    <row r="32" spans="1:8" x14ac:dyDescent="0.45">
      <c r="A32" t="s">
        <v>211</v>
      </c>
      <c r="B32" t="str">
        <f>VLOOKUP(Table88[[#This Row],[Player]], FanGraphs_Current___Batter[[Name]:[Team]], 2, FALSE)</f>
        <v>PIT</v>
      </c>
      <c r="C32" s="2">
        <f>VLOOKUP($A32, FanGraphs_Current___Batter[[Name]:[WARWAR - Wins Above Replacement]],5, FALSE)</f>
        <v>13</v>
      </c>
      <c r="D32" s="8">
        <f>C32/VLOOKUP(A32, FanGraphs_Current___Batter[[Name]:[GG - Games Played]], 3, FALSE)*VLOOKUP(A32, 'FanGraphs ZiPS - Update - Batte'!$B$2:$D$563, 3, FALSE)</f>
        <v>24.590361445783135</v>
      </c>
      <c r="E32" s="2">
        <f>VLOOKUP($A32, FanGraphs_Current___Batter[[Name]:[WARWAR - Wins Above Replacement]],7, FALSE)</f>
        <v>46</v>
      </c>
      <c r="F32" s="2">
        <f>E32/VLOOKUP(A32, FanGraphs_Current___Batter[[Name]:[GG - Games Played]], 3, FALSE)*VLOOKUP(A32, 'FanGraphs ZiPS - Update - Batte'!$B$2:$D$563, 3, FALSE)</f>
        <v>87.01204819277109</v>
      </c>
      <c r="G32" s="2">
        <f>VLOOKUP($A32, FanGraphs_Current___Batter[[Name]:[WARWAR - Wins Above Replacement]],8, FALSE)</f>
        <v>5</v>
      </c>
      <c r="H32" s="8">
        <f>G32/VLOOKUP(A32, FanGraphs_Current___Batter[[Name]:[GG - Games Played]], 3, FALSE)*VLOOKUP(A32, 'FanGraphs ZiPS - Update - Batte'!$B$2:$D$563, 3, FALSE)</f>
        <v>9.4578313253012052</v>
      </c>
    </row>
    <row r="33" spans="1:8" x14ac:dyDescent="0.45">
      <c r="A33" t="s">
        <v>59</v>
      </c>
      <c r="B33" t="str">
        <f>VLOOKUP(Table88[[#This Row],[Player]], FanGraphs_Current___Batter[[Name]:[Team]], 2, FALSE)</f>
        <v>HOU</v>
      </c>
      <c r="C33" s="2">
        <f>VLOOKUP($A33, FanGraphs_Current___Batter[[Name]:[WARWAR - Wins Above Replacement]],5, FALSE)</f>
        <v>19</v>
      </c>
      <c r="D33" s="8">
        <f>C33/VLOOKUP(A33, FanGraphs_Current___Batter[[Name]:[GG - Games Played]], 3, FALSE)*VLOOKUP(A33, 'FanGraphs ZiPS - Update - Batte'!$B$2:$D$563, 3, FALSE)</f>
        <v>40.533333333333331</v>
      </c>
      <c r="E33" s="2">
        <f>VLOOKUP($A33, FanGraphs_Current___Batter[[Name]:[WARWAR - Wins Above Replacement]],7, FALSE)</f>
        <v>40</v>
      </c>
      <c r="F33" s="2">
        <f>E33/VLOOKUP(A33, FanGraphs_Current___Batter[[Name]:[GG - Games Played]], 3, FALSE)*VLOOKUP(A33, 'FanGraphs ZiPS - Update - Batte'!$B$2:$D$563, 3, FALSE)</f>
        <v>85.333333333333329</v>
      </c>
      <c r="G33" s="2">
        <f>VLOOKUP($A33, FanGraphs_Current___Batter[[Name]:[WARWAR - Wins Above Replacement]],8, FALSE)</f>
        <v>10</v>
      </c>
      <c r="H33" s="8">
        <f>G33/VLOOKUP(A33, FanGraphs_Current___Batter[[Name]:[GG - Games Played]], 3, FALSE)*VLOOKUP(A33, 'FanGraphs ZiPS - Update - Batte'!$B$2:$D$563, 3, FALSE)</f>
        <v>21.333333333333332</v>
      </c>
    </row>
    <row r="34" spans="1:8" x14ac:dyDescent="0.45">
      <c r="A34" t="s">
        <v>229</v>
      </c>
      <c r="B34" t="str">
        <f>VLOOKUP(Table88[[#This Row],[Player]], FanGraphs_Current___Batter[[Name]:[Team]], 2, FALSE)</f>
        <v>NYM</v>
      </c>
      <c r="C34" s="2">
        <f>VLOOKUP($A34, FanGraphs_Current___Batter[[Name]:[WARWAR - Wins Above Replacement]],5, FALSE)</f>
        <v>17</v>
      </c>
      <c r="D34" s="8">
        <f>C34/VLOOKUP(A34, FanGraphs_Current___Batter[[Name]:[GG - Games Played]], 3, FALSE)*VLOOKUP(A34, 'FanGraphs ZiPS - Update - Batte'!$B$2:$D$563, 3, FALSE)</f>
        <v>32.756097560975611</v>
      </c>
      <c r="E34" s="2">
        <f>VLOOKUP($A34, FanGraphs_Current___Batter[[Name]:[WARWAR - Wins Above Replacement]],7, FALSE)</f>
        <v>46</v>
      </c>
      <c r="F34" s="2">
        <f>E34/VLOOKUP(A34, FanGraphs_Current___Batter[[Name]:[GG - Games Played]], 3, FALSE)*VLOOKUP(A34, 'FanGraphs ZiPS - Update - Batte'!$B$2:$D$563, 3, FALSE)</f>
        <v>88.634146341463421</v>
      </c>
      <c r="G34" s="2">
        <f>VLOOKUP($A34, FanGraphs_Current___Batter[[Name]:[WARWAR - Wins Above Replacement]],8, FALSE)</f>
        <v>2</v>
      </c>
      <c r="H34" s="8">
        <f>G34/VLOOKUP(A34, FanGraphs_Current___Batter[[Name]:[GG - Games Played]], 3, FALSE)*VLOOKUP(A34, 'FanGraphs ZiPS - Update - Batte'!$B$2:$D$563, 3, FALSE)</f>
        <v>3.8536585365853662</v>
      </c>
    </row>
    <row r="35" spans="1:8" x14ac:dyDescent="0.45">
      <c r="A35" t="s">
        <v>75</v>
      </c>
      <c r="B35" t="str">
        <f>VLOOKUP(Table88[[#This Row],[Player]], FanGraphs_Current___Batter[[Name]:[Team]], 2, FALSE)</f>
        <v>BOS</v>
      </c>
      <c r="C35" s="2">
        <f>VLOOKUP($A35, FanGraphs_Current___Batter[[Name]:[WARWAR - Wins Above Replacement]],5, FALSE)</f>
        <v>18</v>
      </c>
      <c r="D35" s="8">
        <f>C35/VLOOKUP(A35, FanGraphs_Current___Batter[[Name]:[GG - Games Played]], 3, FALSE)*VLOOKUP(A35, 'FanGraphs ZiPS - Update - Batte'!$B$2:$D$563, 3, FALSE)</f>
        <v>35.75</v>
      </c>
      <c r="E35" s="2">
        <f>VLOOKUP($A35, FanGraphs_Current___Batter[[Name]:[WARWAR - Wins Above Replacement]],7, FALSE)</f>
        <v>45</v>
      </c>
      <c r="F35" s="2">
        <f>E35/VLOOKUP(A35, FanGraphs_Current___Batter[[Name]:[GG - Games Played]], 3, FALSE)*VLOOKUP(A35, 'FanGraphs ZiPS - Update - Batte'!$B$2:$D$563, 3, FALSE)</f>
        <v>89.375</v>
      </c>
      <c r="G35" s="2">
        <f>VLOOKUP($A35, FanGraphs_Current___Batter[[Name]:[WARWAR - Wins Above Replacement]],8, FALSE)</f>
        <v>1</v>
      </c>
      <c r="H35" s="8">
        <f>G35/VLOOKUP(A35, FanGraphs_Current___Batter[[Name]:[GG - Games Played]], 3, FALSE)*VLOOKUP(A35, 'FanGraphs ZiPS - Update - Batte'!$B$2:$D$563, 3, FALSE)</f>
        <v>1.9861111111111109</v>
      </c>
    </row>
    <row r="36" spans="1:8" x14ac:dyDescent="0.45">
      <c r="A36" t="s">
        <v>49</v>
      </c>
      <c r="B36" t="str">
        <f>VLOOKUP(Table88[[#This Row],[Player]], FanGraphs_Current___Batter[[Name]:[Team]], 2, FALSE)</f>
        <v>TEX</v>
      </c>
      <c r="C36" s="2">
        <f>VLOOKUP($A36, FanGraphs_Current___Batter[[Name]:[WARWAR - Wins Above Replacement]],5, FALSE)</f>
        <v>11</v>
      </c>
      <c r="D36" s="8">
        <f>C36/VLOOKUP(A36, FanGraphs_Current___Batter[[Name]:[GG - Games Played]], 3, FALSE)*VLOOKUP(A36, 'FanGraphs ZiPS - Update - Batte'!$B$2:$D$563, 3, FALSE)</f>
        <v>20.807228915662652</v>
      </c>
      <c r="E36" s="2">
        <f>VLOOKUP($A36, FanGraphs_Current___Batter[[Name]:[WARWAR - Wins Above Replacement]],7, FALSE)</f>
        <v>44</v>
      </c>
      <c r="F36" s="2">
        <f>E36/VLOOKUP(A36, FanGraphs_Current___Batter[[Name]:[GG - Games Played]], 3, FALSE)*VLOOKUP(A36, 'FanGraphs ZiPS - Update - Batte'!$B$2:$D$563, 3, FALSE)</f>
        <v>83.228915662650607</v>
      </c>
      <c r="G36" s="2">
        <f>VLOOKUP($A36, FanGraphs_Current___Batter[[Name]:[WARWAR - Wins Above Replacement]],8, FALSE)</f>
        <v>3</v>
      </c>
      <c r="H36" s="8">
        <f>G36/VLOOKUP(A36, FanGraphs_Current___Batter[[Name]:[GG - Games Played]], 3, FALSE)*VLOOKUP(A36, 'FanGraphs ZiPS - Update - Batte'!$B$2:$D$563, 3, FALSE)</f>
        <v>5.6746987951807224</v>
      </c>
    </row>
    <row r="37" spans="1:8" x14ac:dyDescent="0.45">
      <c r="A37" t="s">
        <v>207</v>
      </c>
      <c r="B37" t="str">
        <f>VLOOKUP(Table88[[#This Row],[Player]], FanGraphs_Current___Batter[[Name]:[Team]], 2, FALSE)</f>
        <v>TOR</v>
      </c>
      <c r="C37" s="2">
        <f>VLOOKUP($A37, FanGraphs_Current___Batter[[Name]:[WARWAR - Wins Above Replacement]],5, FALSE)</f>
        <v>13</v>
      </c>
      <c r="D37" s="8">
        <f>C37/VLOOKUP(A37, FanGraphs_Current___Batter[[Name]:[GG - Games Played]], 3, FALSE)*VLOOKUP(A37, 'FanGraphs ZiPS - Update - Batte'!$B$2:$D$563, 3, FALSE)</f>
        <v>24.297619047619047</v>
      </c>
      <c r="E37" s="2">
        <f>VLOOKUP($A37, FanGraphs_Current___Batter[[Name]:[WARWAR - Wins Above Replacement]],7, FALSE)</f>
        <v>50</v>
      </c>
      <c r="F37" s="2">
        <f>E37/VLOOKUP(A37, FanGraphs_Current___Batter[[Name]:[GG - Games Played]], 3, FALSE)*VLOOKUP(A37, 'FanGraphs ZiPS - Update - Batte'!$B$2:$D$563, 3, FALSE)</f>
        <v>93.452380952380949</v>
      </c>
      <c r="G37" s="2">
        <f>VLOOKUP($A37, FanGraphs_Current___Batter[[Name]:[WARWAR - Wins Above Replacement]],8, FALSE)</f>
        <v>2</v>
      </c>
      <c r="H37" s="8">
        <f>G37/VLOOKUP(A37, FanGraphs_Current___Batter[[Name]:[GG - Games Played]], 3, FALSE)*VLOOKUP(A37, 'FanGraphs ZiPS - Update - Batte'!$B$2:$D$563, 3, FALSE)</f>
        <v>3.7380952380952377</v>
      </c>
    </row>
    <row r="38" spans="1:8" x14ac:dyDescent="0.45">
      <c r="A38" t="s">
        <v>265</v>
      </c>
      <c r="B38" t="str">
        <f>VLOOKUP(Table88[[#This Row],[Player]], FanGraphs_Current___Batter[[Name]:[Team]], 2, FALSE)</f>
        <v>CHC</v>
      </c>
      <c r="C38" s="2">
        <f>VLOOKUP($A38, FanGraphs_Current___Batter[[Name]:[WARWAR - Wins Above Replacement]],5, FALSE)</f>
        <v>15</v>
      </c>
      <c r="D38" s="8">
        <f>C38/VLOOKUP(A38, FanGraphs_Current___Batter[[Name]:[GG - Games Played]], 3, FALSE)*VLOOKUP(A38, 'FanGraphs ZiPS - Update - Batte'!$B$2:$D$563, 3, FALSE)</f>
        <v>26.964285714285715</v>
      </c>
      <c r="E38" s="2">
        <f>VLOOKUP($A38, FanGraphs_Current___Batter[[Name]:[WARWAR - Wins Above Replacement]],7, FALSE)</f>
        <v>45</v>
      </c>
      <c r="F38" s="2">
        <f>E38/VLOOKUP(A38, FanGraphs_Current___Batter[[Name]:[GG - Games Played]], 3, FALSE)*VLOOKUP(A38, 'FanGraphs ZiPS - Update - Batte'!$B$2:$D$563, 3, FALSE)</f>
        <v>80.892857142857139</v>
      </c>
      <c r="G38" s="2">
        <f>VLOOKUP($A38, FanGraphs_Current___Batter[[Name]:[WARWAR - Wins Above Replacement]],8, FALSE)</f>
        <v>7</v>
      </c>
      <c r="H38" s="8">
        <f>G38/VLOOKUP(A38, FanGraphs_Current___Batter[[Name]:[GG - Games Played]], 3, FALSE)*VLOOKUP(A38, 'FanGraphs ZiPS - Update - Batte'!$B$2:$D$563, 3, FALSE)</f>
        <v>12.583333333333332</v>
      </c>
    </row>
    <row r="39" spans="1:8" x14ac:dyDescent="0.45">
      <c r="A39" t="s">
        <v>274</v>
      </c>
      <c r="B39" t="str">
        <f>VLOOKUP(Table88[[#This Row],[Player]], FanGraphs_Current___Batter[[Name]:[Team]], 2, FALSE)</f>
        <v>TEX</v>
      </c>
      <c r="C39" s="2">
        <f>VLOOKUP($A39, FanGraphs_Current___Batter[[Name]:[WARWAR - Wins Above Replacement]],5, FALSE)</f>
        <v>16</v>
      </c>
      <c r="D39" s="8">
        <f>C39/VLOOKUP(A39, FanGraphs_Current___Batter[[Name]:[GG - Games Played]], 3, FALSE)*VLOOKUP(A39, 'FanGraphs ZiPS - Update - Batte'!$B$2:$D$563, 3, FALSE)</f>
        <v>30</v>
      </c>
      <c r="E39" s="2">
        <f>VLOOKUP($A39, FanGraphs_Current___Batter[[Name]:[WARWAR - Wins Above Replacement]],7, FALSE)</f>
        <v>44</v>
      </c>
      <c r="F39" s="2">
        <f>E39/VLOOKUP(A39, FanGraphs_Current___Batter[[Name]:[GG - Games Played]], 3, FALSE)*VLOOKUP(A39, 'FanGraphs ZiPS - Update - Batte'!$B$2:$D$563, 3, FALSE)</f>
        <v>82.5</v>
      </c>
      <c r="G39" s="2">
        <f>VLOOKUP($A39, FanGraphs_Current___Batter[[Name]:[WARWAR - Wins Above Replacement]],8, FALSE)</f>
        <v>6</v>
      </c>
      <c r="H39" s="8">
        <f>G39/VLOOKUP(A39, FanGraphs_Current___Batter[[Name]:[GG - Games Played]], 3, FALSE)*VLOOKUP(A39, 'FanGraphs ZiPS - Update - Batte'!$B$2:$D$563, 3, FALSE)</f>
        <v>11.25</v>
      </c>
    </row>
    <row r="40" spans="1:8" x14ac:dyDescent="0.45">
      <c r="A40" t="s">
        <v>285</v>
      </c>
      <c r="B40" t="str">
        <f>VLOOKUP(Table88[[#This Row],[Player]], FanGraphs_Current___Batter[[Name]:[Team]], 2, FALSE)</f>
        <v>WSN</v>
      </c>
      <c r="C40" s="2">
        <f>VLOOKUP($A40, FanGraphs_Current___Batter[[Name]:[WARWAR - Wins Above Replacement]],5, FALSE)</f>
        <v>3</v>
      </c>
      <c r="D40" s="8">
        <f>C40/VLOOKUP(A40, FanGraphs_Current___Batter[[Name]:[GG - Games Played]], 3, FALSE)*VLOOKUP(A40, 'FanGraphs ZiPS - Update - Batte'!$B$2:$D$563, 3, FALSE)</f>
        <v>5.7945205479452051</v>
      </c>
      <c r="E40" s="2">
        <f>VLOOKUP($A40, FanGraphs_Current___Batter[[Name]:[WARWAR - Wins Above Replacement]],7, FALSE)</f>
        <v>43</v>
      </c>
      <c r="F40" s="2">
        <f>E40/VLOOKUP(A40, FanGraphs_Current___Batter[[Name]:[GG - Games Played]], 3, FALSE)*VLOOKUP(A40, 'FanGraphs ZiPS - Update - Batte'!$B$2:$D$563, 3, FALSE)</f>
        <v>83.054794520547944</v>
      </c>
      <c r="G40" s="2">
        <f>VLOOKUP($A40, FanGraphs_Current___Batter[[Name]:[WARWAR - Wins Above Replacement]],8, FALSE)</f>
        <v>2</v>
      </c>
      <c r="H40" s="8">
        <f>G40/VLOOKUP(A40, FanGraphs_Current___Batter[[Name]:[GG - Games Played]], 3, FALSE)*VLOOKUP(A40, 'FanGraphs ZiPS - Update - Batte'!$B$2:$D$563, 3, FALSE)</f>
        <v>3.8630136986301369</v>
      </c>
    </row>
    <row r="41" spans="1:8" x14ac:dyDescent="0.45">
      <c r="A41" t="s">
        <v>222</v>
      </c>
      <c r="B41" t="str">
        <f>VLOOKUP(Table88[[#This Row],[Player]], FanGraphs_Current___Batter[[Name]:[Team]], 2, FALSE)</f>
        <v>CHC</v>
      </c>
      <c r="C41" s="2">
        <f>VLOOKUP($A41, FanGraphs_Current___Batter[[Name]:[WARWAR - Wins Above Replacement]],5, FALSE)</f>
        <v>11</v>
      </c>
      <c r="D41" s="8">
        <f>C41/VLOOKUP(A41, FanGraphs_Current___Batter[[Name]:[GG - Games Played]], 3, FALSE)*VLOOKUP(A41, 'FanGraphs ZiPS - Update - Batte'!$B$2:$D$563, 3, FALSE)</f>
        <v>21.025316455696203</v>
      </c>
      <c r="E41" s="2">
        <f>VLOOKUP($A41, FanGraphs_Current___Batter[[Name]:[WARWAR - Wins Above Replacement]],7, FALSE)</f>
        <v>44</v>
      </c>
      <c r="F41" s="2">
        <f>E41/VLOOKUP(A41, FanGraphs_Current___Batter[[Name]:[GG - Games Played]], 3, FALSE)*VLOOKUP(A41, 'FanGraphs ZiPS - Update - Batte'!$B$2:$D$563, 3, FALSE)</f>
        <v>84.101265822784811</v>
      </c>
      <c r="G41" s="2">
        <f>VLOOKUP($A41, FanGraphs_Current___Batter[[Name]:[WARWAR - Wins Above Replacement]],8, FALSE)</f>
        <v>7</v>
      </c>
      <c r="H41" s="8">
        <f>G41/VLOOKUP(A41, FanGraphs_Current___Batter[[Name]:[GG - Games Played]], 3, FALSE)*VLOOKUP(A41, 'FanGraphs ZiPS - Update - Batte'!$B$2:$D$563, 3, FALSE)</f>
        <v>13.379746835443038</v>
      </c>
    </row>
    <row r="42" spans="1:8" x14ac:dyDescent="0.45">
      <c r="A42" t="s">
        <v>188</v>
      </c>
      <c r="B42" t="str">
        <f>VLOOKUP(Table88[[#This Row],[Player]], FanGraphs_Current___Batter[[Name]:[Team]], 2, FALSE)</f>
        <v>TBR</v>
      </c>
      <c r="C42" s="2">
        <f>VLOOKUP($A42, FanGraphs_Current___Batter[[Name]:[WARWAR - Wins Above Replacement]],5, FALSE)</f>
        <v>13</v>
      </c>
      <c r="D42" s="8">
        <f>C42/VLOOKUP(A42, FanGraphs_Current___Batter[[Name]:[GG - Games Played]], 3, FALSE)*VLOOKUP(A42, 'FanGraphs ZiPS - Update - Batte'!$B$2:$D$563, 3, FALSE)</f>
        <v>25.0126582278481</v>
      </c>
      <c r="E42" s="2">
        <f>VLOOKUP($A42, FanGraphs_Current___Batter[[Name]:[WARWAR - Wins Above Replacement]],7, FALSE)</f>
        <v>43</v>
      </c>
      <c r="F42" s="2">
        <f>E42/VLOOKUP(A42, FanGraphs_Current___Batter[[Name]:[GG - Games Played]], 3, FALSE)*VLOOKUP(A42, 'FanGraphs ZiPS - Update - Batte'!$B$2:$D$563, 3, FALSE)</f>
        <v>82.734177215189874</v>
      </c>
      <c r="G42" s="2">
        <f>VLOOKUP($A42, FanGraphs_Current___Batter[[Name]:[WARWAR - Wins Above Replacement]],8, FALSE)</f>
        <v>0</v>
      </c>
      <c r="H42" s="8">
        <f>G42/VLOOKUP(A42, FanGraphs_Current___Batter[[Name]:[GG - Games Played]], 3, FALSE)*VLOOKUP(A42, 'FanGraphs ZiPS - Update - Batte'!$B$2:$D$563, 3, FALSE)</f>
        <v>0</v>
      </c>
    </row>
    <row r="43" spans="1:8" x14ac:dyDescent="0.45">
      <c r="A43" t="s">
        <v>66</v>
      </c>
      <c r="B43" t="str">
        <f>VLOOKUP(Table88[[#This Row],[Player]], FanGraphs_Current___Batter[[Name]:[Team]], 2, FALSE)</f>
        <v>MIN</v>
      </c>
      <c r="C43" s="2">
        <f>VLOOKUP($A43, FanGraphs_Current___Batter[[Name]:[WARWAR - Wins Above Replacement]],5, FALSE)</f>
        <v>9</v>
      </c>
      <c r="D43" s="8">
        <f>C43/VLOOKUP(A43, FanGraphs_Current___Batter[[Name]:[GG - Games Played]], 3, FALSE)*VLOOKUP(A43, 'FanGraphs ZiPS - Update - Batte'!$B$2:$D$563, 3, FALSE)</f>
        <v>18</v>
      </c>
      <c r="E43" s="2">
        <f>VLOOKUP($A43, FanGraphs_Current___Batter[[Name]:[WARWAR - Wins Above Replacement]],7, FALSE)</f>
        <v>40</v>
      </c>
      <c r="F43" s="2">
        <f>E43/VLOOKUP(A43, FanGraphs_Current___Batter[[Name]:[GG - Games Played]], 3, FALSE)*VLOOKUP(A43, 'FanGraphs ZiPS - Update - Batte'!$B$2:$D$563, 3, FALSE)</f>
        <v>80</v>
      </c>
      <c r="G43" s="2">
        <f>VLOOKUP($A43, FanGraphs_Current___Batter[[Name]:[WARWAR - Wins Above Replacement]],8, FALSE)</f>
        <v>0</v>
      </c>
      <c r="H43" s="8">
        <f>G43/VLOOKUP(A43, FanGraphs_Current___Batter[[Name]:[GG - Games Played]], 3, FALSE)*VLOOKUP(A43, 'FanGraphs ZiPS - Update - Batte'!$B$2:$D$563, 3, FALSE)</f>
        <v>0</v>
      </c>
    </row>
    <row r="44" spans="1:8" x14ac:dyDescent="0.45">
      <c r="A44" t="s">
        <v>189</v>
      </c>
      <c r="B44" t="str">
        <f>VLOOKUP(Table88[[#This Row],[Player]], FanGraphs_Current___Batter[[Name]:[Team]], 2, FALSE)</f>
        <v>COL</v>
      </c>
      <c r="C44" s="2">
        <f>VLOOKUP($A44, FanGraphs_Current___Batter[[Name]:[WARWAR - Wins Above Replacement]],5, FALSE)</f>
        <v>14</v>
      </c>
      <c r="D44" s="8">
        <f>C44/VLOOKUP(A44, FanGraphs_Current___Batter[[Name]:[GG - Games Played]], 3, FALSE)*VLOOKUP(A44, 'FanGraphs ZiPS - Update - Batte'!$B$2:$D$563, 3, FALSE)</f>
        <v>26.463414634146343</v>
      </c>
      <c r="E44" s="2">
        <f>VLOOKUP($A44, FanGraphs_Current___Batter[[Name]:[WARWAR - Wins Above Replacement]],7, FALSE)</f>
        <v>43</v>
      </c>
      <c r="F44" s="2">
        <f>E44/VLOOKUP(A44, FanGraphs_Current___Batter[[Name]:[GG - Games Played]], 3, FALSE)*VLOOKUP(A44, 'FanGraphs ZiPS - Update - Batte'!$B$2:$D$563, 3, FALSE)</f>
        <v>81.280487804878049</v>
      </c>
      <c r="G44" s="2">
        <f>VLOOKUP($A44, FanGraphs_Current___Batter[[Name]:[WARWAR - Wins Above Replacement]],8, FALSE)</f>
        <v>3</v>
      </c>
      <c r="H44" s="8">
        <f>G44/VLOOKUP(A44, FanGraphs_Current___Batter[[Name]:[GG - Games Played]], 3, FALSE)*VLOOKUP(A44, 'FanGraphs ZiPS - Update - Batte'!$B$2:$D$563, 3, FALSE)</f>
        <v>5.6707317073170724</v>
      </c>
    </row>
    <row r="45" spans="1:8" x14ac:dyDescent="0.45">
      <c r="A45" t="s">
        <v>251</v>
      </c>
      <c r="B45" t="str">
        <f>VLOOKUP(Table88[[#This Row],[Player]], FanGraphs_Current___Batter[[Name]:[Team]], 2, FALSE)</f>
        <v>NYY</v>
      </c>
      <c r="C45" s="2">
        <f>VLOOKUP($A45, FanGraphs_Current___Batter[[Name]:[WARWAR - Wins Above Replacement]],5, FALSE)</f>
        <v>18</v>
      </c>
      <c r="D45" s="8">
        <f>C45/VLOOKUP(A45, FanGraphs_Current___Batter[[Name]:[GG - Games Played]], 3, FALSE)*VLOOKUP(A45, 'FanGraphs ZiPS - Update - Batte'!$B$2:$D$563, 3, FALSE)</f>
        <v>32.086956521739133</v>
      </c>
      <c r="E45" s="2">
        <f>VLOOKUP($A45, FanGraphs_Current___Batter[[Name]:[WARWAR - Wins Above Replacement]],7, FALSE)</f>
        <v>45</v>
      </c>
      <c r="F45" s="2">
        <f>E45/VLOOKUP(A45, FanGraphs_Current___Batter[[Name]:[GG - Games Played]], 3, FALSE)*VLOOKUP(A45, 'FanGraphs ZiPS - Update - Batte'!$B$2:$D$563, 3, FALSE)</f>
        <v>80.217391304347828</v>
      </c>
      <c r="G45" s="2">
        <f>VLOOKUP($A45, FanGraphs_Current___Batter[[Name]:[WARWAR - Wins Above Replacement]],8, FALSE)</f>
        <v>0</v>
      </c>
      <c r="H45" s="8">
        <f>G45/VLOOKUP(A45, FanGraphs_Current___Batter[[Name]:[GG - Games Played]], 3, FALSE)*VLOOKUP(A45, 'FanGraphs ZiPS - Update - Batte'!$B$2:$D$563, 3, FALSE)</f>
        <v>0</v>
      </c>
    </row>
    <row r="46" spans="1:8" x14ac:dyDescent="0.45">
      <c r="A46" t="s">
        <v>245</v>
      </c>
      <c r="B46" t="str">
        <f>VLOOKUP(Table88[[#This Row],[Player]], FanGraphs_Current___Batter[[Name]:[Team]], 2, FALSE)</f>
        <v>ATL</v>
      </c>
      <c r="C46" s="2">
        <f>VLOOKUP($A46, FanGraphs_Current___Batter[[Name]:[WARWAR - Wins Above Replacement]],5, FALSE)</f>
        <v>12</v>
      </c>
      <c r="D46" s="8">
        <f>C46/VLOOKUP(A46, FanGraphs_Current___Batter[[Name]:[GG - Games Played]], 3, FALSE)*VLOOKUP(A46, 'FanGraphs ZiPS - Update - Batte'!$B$2:$D$563, 3, FALSE)</f>
        <v>23.121951219512194</v>
      </c>
      <c r="E46" s="2">
        <f>VLOOKUP($A46, FanGraphs_Current___Batter[[Name]:[WARWAR - Wins Above Replacement]],7, FALSE)</f>
        <v>41</v>
      </c>
      <c r="F46" s="2">
        <f>E46/VLOOKUP(A46, FanGraphs_Current___Batter[[Name]:[GG - Games Played]], 3, FALSE)*VLOOKUP(A46, 'FanGraphs ZiPS - Update - Batte'!$B$2:$D$563, 3, FALSE)</f>
        <v>79</v>
      </c>
      <c r="G46" s="2">
        <f>VLOOKUP($A46, FanGraphs_Current___Batter[[Name]:[WARWAR - Wins Above Replacement]],8, FALSE)</f>
        <v>0</v>
      </c>
      <c r="H46" s="8">
        <f>G46/VLOOKUP(A46, FanGraphs_Current___Batter[[Name]:[GG - Games Played]], 3, FALSE)*VLOOKUP(A46, 'FanGraphs ZiPS - Update - Batte'!$B$2:$D$563, 3, FALSE)</f>
        <v>0</v>
      </c>
    </row>
    <row r="47" spans="1:8" x14ac:dyDescent="0.45">
      <c r="A47" t="s">
        <v>233</v>
      </c>
      <c r="B47" t="str">
        <f>VLOOKUP(Table88[[#This Row],[Player]], FanGraphs_Current___Batter[[Name]:[Team]], 2, FALSE)</f>
        <v>NYY</v>
      </c>
      <c r="C47" s="2">
        <f>VLOOKUP($A47, FanGraphs_Current___Batter[[Name]:[WARWAR - Wins Above Replacement]],5, FALSE)</f>
        <v>9</v>
      </c>
      <c r="D47" s="8">
        <f>C47/VLOOKUP(A47, FanGraphs_Current___Batter[[Name]:[GG - Games Played]], 3, FALSE)*VLOOKUP(A47, 'FanGraphs ZiPS - Update - Batte'!$B$2:$D$563, 3, FALSE)</f>
        <v>16.463414634146343</v>
      </c>
      <c r="E47" s="2">
        <f>VLOOKUP($A47, FanGraphs_Current___Batter[[Name]:[WARWAR - Wins Above Replacement]],7, FALSE)</f>
        <v>43</v>
      </c>
      <c r="F47" s="2">
        <f>E47/VLOOKUP(A47, FanGraphs_Current___Batter[[Name]:[GG - Games Played]], 3, FALSE)*VLOOKUP(A47, 'FanGraphs ZiPS - Update - Batte'!$B$2:$D$563, 3, FALSE)</f>
        <v>78.658536585365852</v>
      </c>
      <c r="G47" s="2">
        <f>VLOOKUP($A47, FanGraphs_Current___Batter[[Name]:[WARWAR - Wins Above Replacement]],8, FALSE)</f>
        <v>1</v>
      </c>
      <c r="H47" s="8">
        <f>G47/VLOOKUP(A47, FanGraphs_Current___Batter[[Name]:[GG - Games Played]], 3, FALSE)*VLOOKUP(A47, 'FanGraphs ZiPS - Update - Batte'!$B$2:$D$563, 3, FALSE)</f>
        <v>1.8292682926829269</v>
      </c>
    </row>
    <row r="48" spans="1:8" x14ac:dyDescent="0.45">
      <c r="A48" t="s">
        <v>39</v>
      </c>
      <c r="B48" t="str">
        <f>VLOOKUP(Table88[[#This Row],[Player]], FanGraphs_Current___Batter[[Name]:[Team]], 2, FALSE)</f>
        <v>NYM</v>
      </c>
      <c r="C48" s="2">
        <f>VLOOKUP($A48, FanGraphs_Current___Batter[[Name]:[WARWAR - Wins Above Replacement]],5, FALSE)</f>
        <v>13</v>
      </c>
      <c r="D48" s="8">
        <f>C48/VLOOKUP(A48, FanGraphs_Current___Batter[[Name]:[GG - Games Played]], 3, FALSE)*VLOOKUP(A48, 'FanGraphs ZiPS - Update - Batte'!$B$2:$D$563, 3, FALSE)</f>
        <v>25.04878048780488</v>
      </c>
      <c r="E48" s="2">
        <f>VLOOKUP($A48, FanGraphs_Current___Batter[[Name]:[WARWAR - Wins Above Replacement]],7, FALSE)</f>
        <v>40</v>
      </c>
      <c r="F48" s="2">
        <f>E48/VLOOKUP(A48, FanGraphs_Current___Batter[[Name]:[GG - Games Played]], 3, FALSE)*VLOOKUP(A48, 'FanGraphs ZiPS - Update - Batte'!$B$2:$D$563, 3, FALSE)</f>
        <v>77.073170731707322</v>
      </c>
      <c r="G48" s="2">
        <f>VLOOKUP($A48, FanGraphs_Current___Batter[[Name]:[WARWAR - Wins Above Replacement]],8, FALSE)</f>
        <v>15</v>
      </c>
      <c r="H48" s="8">
        <f>G48/VLOOKUP(A48, FanGraphs_Current___Batter[[Name]:[GG - Games Played]], 3, FALSE)*VLOOKUP(A48, 'FanGraphs ZiPS - Update - Batte'!$B$2:$D$563, 3, FALSE)</f>
        <v>28.902439024390244</v>
      </c>
    </row>
    <row r="49" spans="1:8" x14ac:dyDescent="0.45">
      <c r="A49" t="s">
        <v>201</v>
      </c>
      <c r="B49" t="str">
        <f>VLOOKUP(Table88[[#This Row],[Player]], FanGraphs_Current___Batter[[Name]:[Team]], 2, FALSE)</f>
        <v>WSN</v>
      </c>
      <c r="C49" s="2">
        <f>VLOOKUP($A49, FanGraphs_Current___Batter[[Name]:[WARWAR - Wins Above Replacement]],5, FALSE)</f>
        <v>13</v>
      </c>
      <c r="D49" s="8">
        <f>C49/VLOOKUP(A49, FanGraphs_Current___Batter[[Name]:[GG - Games Played]], 3, FALSE)*VLOOKUP(A49, 'FanGraphs ZiPS - Update - Batte'!$B$2:$D$563, 3, FALSE)</f>
        <v>24.80263157894737</v>
      </c>
      <c r="E49" s="2">
        <f>VLOOKUP($A49, FanGraphs_Current___Batter[[Name]:[WARWAR - Wins Above Replacement]],7, FALSE)</f>
        <v>42</v>
      </c>
      <c r="F49" s="2">
        <f>E49/VLOOKUP(A49, FanGraphs_Current___Batter[[Name]:[GG - Games Played]], 3, FALSE)*VLOOKUP(A49, 'FanGraphs ZiPS - Update - Batte'!$B$2:$D$563, 3, FALSE)</f>
        <v>80.131578947368425</v>
      </c>
      <c r="G49" s="2">
        <f>VLOOKUP($A49, FanGraphs_Current___Batter[[Name]:[WARWAR - Wins Above Replacement]],8, FALSE)</f>
        <v>14</v>
      </c>
      <c r="H49" s="8">
        <f>G49/VLOOKUP(A49, FanGraphs_Current___Batter[[Name]:[GG - Games Played]], 3, FALSE)*VLOOKUP(A49, 'FanGraphs ZiPS - Update - Batte'!$B$2:$D$563, 3, FALSE)</f>
        <v>26.710526315789473</v>
      </c>
    </row>
    <row r="50" spans="1:8" x14ac:dyDescent="0.45">
      <c r="A50" t="s">
        <v>27</v>
      </c>
      <c r="B50" t="str">
        <f>VLOOKUP(Table88[[#This Row],[Player]], FanGraphs_Current___Batter[[Name]:[Team]], 2, FALSE)</f>
        <v>LAD</v>
      </c>
      <c r="C50" s="2">
        <f>VLOOKUP($A50, FanGraphs_Current___Batter[[Name]:[WARWAR - Wins Above Replacement]],5, FALSE)</f>
        <v>10</v>
      </c>
      <c r="D50" s="8">
        <f>C50/VLOOKUP(A50, FanGraphs_Current___Batter[[Name]:[GG - Games Played]], 3, FALSE)*VLOOKUP(A50, 'FanGraphs ZiPS - Update - Batte'!$B$2:$D$563, 3, FALSE)</f>
        <v>19.305555555555557</v>
      </c>
      <c r="E50" s="2">
        <f>VLOOKUP($A50, FanGraphs_Current___Batter[[Name]:[WARWAR - Wins Above Replacement]],7, FALSE)</f>
        <v>40</v>
      </c>
      <c r="F50" s="2">
        <f>E50/VLOOKUP(A50, FanGraphs_Current___Batter[[Name]:[GG - Games Played]], 3, FALSE)*VLOOKUP(A50, 'FanGraphs ZiPS - Update - Batte'!$B$2:$D$563, 3, FALSE)</f>
        <v>77.222222222222229</v>
      </c>
      <c r="G50" s="2">
        <f>VLOOKUP($A50, FanGraphs_Current___Batter[[Name]:[WARWAR - Wins Above Replacement]],8, FALSE)</f>
        <v>9</v>
      </c>
      <c r="H50" s="8">
        <f>G50/VLOOKUP(A50, FanGraphs_Current___Batter[[Name]:[GG - Games Played]], 3, FALSE)*VLOOKUP(A50, 'FanGraphs ZiPS - Update - Batte'!$B$2:$D$563, 3, FALSE)</f>
        <v>17.375</v>
      </c>
    </row>
    <row r="51" spans="1:8" x14ac:dyDescent="0.45">
      <c r="A51" t="s">
        <v>41</v>
      </c>
      <c r="B51" t="str">
        <f>VLOOKUP(Table88[[#This Row],[Player]], FanGraphs_Current___Batter[[Name]:[Team]], 2, FALSE)</f>
        <v>HOU</v>
      </c>
      <c r="C51" s="2">
        <f>VLOOKUP($A51, FanGraphs_Current___Batter[[Name]:[WARWAR - Wins Above Replacement]],5, FALSE)</f>
        <v>17</v>
      </c>
      <c r="D51" s="8">
        <f>C51/VLOOKUP(A51, FanGraphs_Current___Batter[[Name]:[GG - Games Played]], 3, FALSE)*VLOOKUP(A51, 'FanGraphs ZiPS - Update - Batte'!$B$2:$D$563, 3, FALSE)</f>
        <v>31.061728395061728</v>
      </c>
      <c r="E51" s="2">
        <f>VLOOKUP($A51, FanGraphs_Current___Batter[[Name]:[WARWAR - Wins Above Replacement]],7, FALSE)</f>
        <v>43</v>
      </c>
      <c r="F51" s="2">
        <f>E51/VLOOKUP(A51, FanGraphs_Current___Batter[[Name]:[GG - Games Played]], 3, FALSE)*VLOOKUP(A51, 'FanGraphs ZiPS - Update - Batte'!$B$2:$D$563, 3, FALSE)</f>
        <v>78.567901234567898</v>
      </c>
      <c r="G51" s="2">
        <f>VLOOKUP($A51, FanGraphs_Current___Batter[[Name]:[WARWAR - Wins Above Replacement]],8, FALSE)</f>
        <v>4</v>
      </c>
      <c r="H51" s="8">
        <f>G51/VLOOKUP(A51, FanGraphs_Current___Batter[[Name]:[GG - Games Played]], 3, FALSE)*VLOOKUP(A51, 'FanGraphs ZiPS - Update - Batte'!$B$2:$D$563, 3, FALSE)</f>
        <v>7.3086419753086416</v>
      </c>
    </row>
    <row r="52" spans="1:8" x14ac:dyDescent="0.45">
      <c r="A52" t="s">
        <v>246</v>
      </c>
      <c r="B52" t="str">
        <f>VLOOKUP(Table88[[#This Row],[Player]], FanGraphs_Current___Batter[[Name]:[Team]], 2, FALSE)</f>
        <v>ATL</v>
      </c>
      <c r="C52" s="2">
        <f>VLOOKUP($A52, FanGraphs_Current___Batter[[Name]:[WARWAR - Wins Above Replacement]],5, FALSE)</f>
        <v>6</v>
      </c>
      <c r="D52" s="8">
        <f>C52/VLOOKUP(A52, FanGraphs_Current___Batter[[Name]:[GG - Games Played]], 3, FALSE)*VLOOKUP(A52, 'FanGraphs ZiPS - Update - Batte'!$B$2:$D$563, 3, FALSE)</f>
        <v>11.837837837837839</v>
      </c>
      <c r="E52" s="2">
        <f>VLOOKUP($A52, FanGraphs_Current___Batter[[Name]:[WARWAR - Wins Above Replacement]],7, FALSE)</f>
        <v>38</v>
      </c>
      <c r="F52" s="2">
        <f>E52/VLOOKUP(A52, FanGraphs_Current___Batter[[Name]:[GG - Games Played]], 3, FALSE)*VLOOKUP(A52, 'FanGraphs ZiPS - Update - Batte'!$B$2:$D$563, 3, FALSE)</f>
        <v>74.972972972972968</v>
      </c>
      <c r="G52" s="2">
        <f>VLOOKUP($A52, FanGraphs_Current___Batter[[Name]:[WARWAR - Wins Above Replacement]],8, FALSE)</f>
        <v>5</v>
      </c>
      <c r="H52" s="8">
        <f>G52/VLOOKUP(A52, FanGraphs_Current___Batter[[Name]:[GG - Games Played]], 3, FALSE)*VLOOKUP(A52, 'FanGraphs ZiPS - Update - Batte'!$B$2:$D$563, 3, FALSE)</f>
        <v>9.8648648648648649</v>
      </c>
    </row>
    <row r="53" spans="1:8" x14ac:dyDescent="0.45">
      <c r="A53" t="s">
        <v>247</v>
      </c>
      <c r="B53" t="str">
        <f>VLOOKUP(Table88[[#This Row],[Player]], FanGraphs_Current___Batter[[Name]:[Team]], 2, FALSE)</f>
        <v>CIN</v>
      </c>
      <c r="C53" s="2">
        <f>VLOOKUP($A53, FanGraphs_Current___Batter[[Name]:[WARWAR - Wins Above Replacement]],5, FALSE)</f>
        <v>14</v>
      </c>
      <c r="D53" s="8">
        <f>C53/VLOOKUP(A53, FanGraphs_Current___Batter[[Name]:[GG - Games Played]], 3, FALSE)*VLOOKUP(A53, 'FanGraphs ZiPS - Update - Batte'!$B$2:$D$563, 3, FALSE)</f>
        <v>27.027777777777779</v>
      </c>
      <c r="E53" s="2">
        <f>VLOOKUP($A53, FanGraphs_Current___Batter[[Name]:[WARWAR - Wins Above Replacement]],7, FALSE)</f>
        <v>39</v>
      </c>
      <c r="F53" s="2">
        <f>E53/VLOOKUP(A53, FanGraphs_Current___Batter[[Name]:[GG - Games Played]], 3, FALSE)*VLOOKUP(A53, 'FanGraphs ZiPS - Update - Batte'!$B$2:$D$563, 3, FALSE)</f>
        <v>75.291666666666657</v>
      </c>
      <c r="G53" s="2">
        <f>VLOOKUP($A53, FanGraphs_Current___Batter[[Name]:[WARWAR - Wins Above Replacement]],8, FALSE)</f>
        <v>3</v>
      </c>
      <c r="H53" s="8">
        <f>G53/VLOOKUP(A53, FanGraphs_Current___Batter[[Name]:[GG - Games Played]], 3, FALSE)*VLOOKUP(A53, 'FanGraphs ZiPS - Update - Batte'!$B$2:$D$563, 3, FALSE)</f>
        <v>5.7916666666666661</v>
      </c>
    </row>
    <row r="54" spans="1:8" x14ac:dyDescent="0.45">
      <c r="A54" t="s">
        <v>270</v>
      </c>
      <c r="B54" t="str">
        <f>VLOOKUP(Table88[[#This Row],[Player]], FanGraphs_Current___Batter[[Name]:[Team]], 2, FALSE)</f>
        <v>BOS</v>
      </c>
      <c r="C54" s="2">
        <f>VLOOKUP($A54, FanGraphs_Current___Batter[[Name]:[WARWAR - Wins Above Replacement]],5, FALSE)</f>
        <v>8</v>
      </c>
      <c r="D54" s="8">
        <f>C54/VLOOKUP(A54, FanGraphs_Current___Batter[[Name]:[GG - Games Played]], 3, FALSE)*VLOOKUP(A54, 'FanGraphs ZiPS - Update - Batte'!$B$2:$D$563, 3, FALSE)</f>
        <v>14.518518518518517</v>
      </c>
      <c r="E54" s="2">
        <f>VLOOKUP($A54, FanGraphs_Current___Batter[[Name]:[WARWAR - Wins Above Replacement]],7, FALSE)</f>
        <v>41</v>
      </c>
      <c r="F54" s="2">
        <f>E54/VLOOKUP(A54, FanGraphs_Current___Batter[[Name]:[GG - Games Played]], 3, FALSE)*VLOOKUP(A54, 'FanGraphs ZiPS - Update - Batte'!$B$2:$D$563, 3, FALSE)</f>
        <v>74.407407407407405</v>
      </c>
      <c r="G54" s="2">
        <f>VLOOKUP($A54, FanGraphs_Current___Batter[[Name]:[WARWAR - Wins Above Replacement]],8, FALSE)</f>
        <v>10</v>
      </c>
      <c r="H54" s="8">
        <f>G54/VLOOKUP(A54, FanGraphs_Current___Batter[[Name]:[GG - Games Played]], 3, FALSE)*VLOOKUP(A54, 'FanGraphs ZiPS - Update - Batte'!$B$2:$D$563, 3, FALSE)</f>
        <v>18.148148148148149</v>
      </c>
    </row>
    <row r="55" spans="1:8" x14ac:dyDescent="0.45">
      <c r="A55" t="s">
        <v>225</v>
      </c>
      <c r="B55" t="str">
        <f>VLOOKUP(Table88[[#This Row],[Player]], FanGraphs_Current___Batter[[Name]:[Team]], 2, FALSE)</f>
        <v>OAK</v>
      </c>
      <c r="C55" s="2">
        <f>VLOOKUP($A55, FanGraphs_Current___Batter[[Name]:[WARWAR - Wins Above Replacement]],5, FALSE)</f>
        <v>15</v>
      </c>
      <c r="D55" s="8">
        <f>C55/VLOOKUP(A55, FanGraphs_Current___Batter[[Name]:[GG - Games Played]], 3, FALSE)*VLOOKUP(A55, 'FanGraphs ZiPS - Update - Batte'!$B$2:$D$563, 3, FALSE)</f>
        <v>27.291666666666668</v>
      </c>
      <c r="E55" s="2">
        <f>VLOOKUP($A55, FanGraphs_Current___Batter[[Name]:[WARWAR - Wins Above Replacement]],7, FALSE)</f>
        <v>41</v>
      </c>
      <c r="F55" s="2">
        <f>E55/VLOOKUP(A55, FanGraphs_Current___Batter[[Name]:[GG - Games Played]], 3, FALSE)*VLOOKUP(A55, 'FanGraphs ZiPS - Update - Batte'!$B$2:$D$563, 3, FALSE)</f>
        <v>74.597222222222214</v>
      </c>
      <c r="G55" s="2">
        <f>VLOOKUP($A55, FanGraphs_Current___Batter[[Name]:[WARWAR - Wins Above Replacement]],8, FALSE)</f>
        <v>3</v>
      </c>
      <c r="H55" s="8">
        <f>G55/VLOOKUP(A55, FanGraphs_Current___Batter[[Name]:[GG - Games Played]], 3, FALSE)*VLOOKUP(A55, 'FanGraphs ZiPS - Update - Batte'!$B$2:$D$563, 3, FALSE)</f>
        <v>5.458333333333333</v>
      </c>
    </row>
    <row r="56" spans="1:8" x14ac:dyDescent="0.45">
      <c r="A56" t="s">
        <v>208</v>
      </c>
      <c r="B56" t="str">
        <f>VLOOKUP(Table88[[#This Row],[Player]], FanGraphs_Current___Batter[[Name]:[Team]], 2, FALSE)</f>
        <v>STL</v>
      </c>
      <c r="C56" s="2">
        <f>VLOOKUP($A56, FanGraphs_Current___Batter[[Name]:[WARWAR - Wins Above Replacement]],5, FALSE)</f>
        <v>8</v>
      </c>
      <c r="D56" s="8">
        <f>C56/VLOOKUP(A56, FanGraphs_Current___Batter[[Name]:[GG - Games Played]], 3, FALSE)*VLOOKUP(A56, 'FanGraphs ZiPS - Update - Batte'!$B$2:$D$563, 3, FALSE)</f>
        <v>14.461538461538462</v>
      </c>
      <c r="E56" s="2">
        <f>VLOOKUP($A56, FanGraphs_Current___Batter[[Name]:[WARWAR - Wins Above Replacement]],7, FALSE)</f>
        <v>41</v>
      </c>
      <c r="F56" s="2">
        <f>E56/VLOOKUP(A56, FanGraphs_Current___Batter[[Name]:[GG - Games Played]], 3, FALSE)*VLOOKUP(A56, 'FanGraphs ZiPS - Update - Batte'!$B$2:$D$563, 3, FALSE)</f>
        <v>74.115384615384613</v>
      </c>
      <c r="G56" s="2">
        <f>VLOOKUP($A56, FanGraphs_Current___Batter[[Name]:[WARWAR - Wins Above Replacement]],8, FALSE)</f>
        <v>2</v>
      </c>
      <c r="H56" s="8">
        <f>G56/VLOOKUP(A56, FanGraphs_Current___Batter[[Name]:[GG - Games Played]], 3, FALSE)*VLOOKUP(A56, 'FanGraphs ZiPS - Update - Batte'!$B$2:$D$563, 3, FALSE)</f>
        <v>3.6153846153846154</v>
      </c>
    </row>
    <row r="57" spans="1:8" x14ac:dyDescent="0.45">
      <c r="A57" t="s">
        <v>47</v>
      </c>
      <c r="B57" t="str">
        <f>VLOOKUP(Table88[[#This Row],[Player]], FanGraphs_Current___Batter[[Name]:[Team]], 2, FALSE)</f>
        <v>CLE</v>
      </c>
      <c r="C57" s="2">
        <f>VLOOKUP($A57, FanGraphs_Current___Batter[[Name]:[WARWAR - Wins Above Replacement]],5, FALSE)</f>
        <v>5</v>
      </c>
      <c r="D57" s="8">
        <f>C57/VLOOKUP(A57, FanGraphs_Current___Batter[[Name]:[GG - Games Played]], 3, FALSE)*VLOOKUP(A57, 'FanGraphs ZiPS - Update - Batte'!$B$2:$D$563, 3, FALSE)</f>
        <v>9.9342105263157894</v>
      </c>
      <c r="E57" s="2">
        <f>VLOOKUP($A57, FanGraphs_Current___Batter[[Name]:[WARWAR - Wins Above Replacement]],7, FALSE)</f>
        <v>38</v>
      </c>
      <c r="F57" s="2">
        <f>E57/VLOOKUP(A57, FanGraphs_Current___Batter[[Name]:[GG - Games Played]], 3, FALSE)*VLOOKUP(A57, 'FanGraphs ZiPS - Update - Batte'!$B$2:$D$563, 3, FALSE)</f>
        <v>75.5</v>
      </c>
      <c r="G57" s="2">
        <f>VLOOKUP($A57, FanGraphs_Current___Batter[[Name]:[WARWAR - Wins Above Replacement]],8, FALSE)</f>
        <v>14</v>
      </c>
      <c r="H57" s="8">
        <f>G57/VLOOKUP(A57, FanGraphs_Current___Batter[[Name]:[GG - Games Played]], 3, FALSE)*VLOOKUP(A57, 'FanGraphs ZiPS - Update - Batte'!$B$2:$D$563, 3, FALSE)</f>
        <v>27.815789473684209</v>
      </c>
    </row>
    <row r="58" spans="1:8" x14ac:dyDescent="0.45">
      <c r="A58" t="s">
        <v>237</v>
      </c>
      <c r="B58" t="str">
        <f>VLOOKUP(Table88[[#This Row],[Player]], FanGraphs_Current___Batter[[Name]:[Team]], 2, FALSE)</f>
        <v>BAL</v>
      </c>
      <c r="C58" s="2">
        <f>VLOOKUP($A58, FanGraphs_Current___Batter[[Name]:[WARWAR - Wins Above Replacement]],5, FALSE)</f>
        <v>11</v>
      </c>
      <c r="D58" s="8">
        <f>C58/VLOOKUP(A58, FanGraphs_Current___Batter[[Name]:[GG - Games Played]], 3, FALSE)*VLOOKUP(A58, 'FanGraphs ZiPS - Update - Batte'!$B$2:$D$563, 3, FALSE)</f>
        <v>20.307692307692307</v>
      </c>
      <c r="E58" s="2">
        <f>VLOOKUP($A58, FanGraphs_Current___Batter[[Name]:[WARWAR - Wins Above Replacement]],7, FALSE)</f>
        <v>40</v>
      </c>
      <c r="F58" s="2">
        <f>E58/VLOOKUP(A58, FanGraphs_Current___Batter[[Name]:[GG - Games Played]], 3, FALSE)*VLOOKUP(A58, 'FanGraphs ZiPS - Update - Batte'!$B$2:$D$563, 3, FALSE)</f>
        <v>73.84615384615384</v>
      </c>
      <c r="G58" s="2">
        <f>VLOOKUP($A58, FanGraphs_Current___Batter[[Name]:[WARWAR - Wins Above Replacement]],8, FALSE)</f>
        <v>2</v>
      </c>
      <c r="H58" s="8">
        <f>G58/VLOOKUP(A58, FanGraphs_Current___Batter[[Name]:[GG - Games Played]], 3, FALSE)*VLOOKUP(A58, 'FanGraphs ZiPS - Update - Batte'!$B$2:$D$563, 3, FALSE)</f>
        <v>3.6923076923076921</v>
      </c>
    </row>
    <row r="59" spans="1:8" x14ac:dyDescent="0.45">
      <c r="A59" t="s">
        <v>64</v>
      </c>
      <c r="B59" t="str">
        <f>VLOOKUP(Table88[[#This Row],[Player]], FanGraphs_Current___Batter[[Name]:[Team]], 2, FALSE)</f>
        <v>SDP</v>
      </c>
      <c r="C59" s="2">
        <f>VLOOKUP($A59, FanGraphs_Current___Batter[[Name]:[WARWAR - Wins Above Replacement]],5, FALSE)</f>
        <v>10</v>
      </c>
      <c r="D59" s="8">
        <f>C59/VLOOKUP(A59, FanGraphs_Current___Batter[[Name]:[GG - Games Played]], 3, FALSE)*VLOOKUP(A59, 'FanGraphs ZiPS - Update - Batte'!$B$2:$D$563, 3, FALSE)</f>
        <v>18.125</v>
      </c>
      <c r="E59" s="2">
        <f>VLOOKUP($A59, FanGraphs_Current___Batter[[Name]:[WARWAR - Wins Above Replacement]],7, FALSE)</f>
        <v>45</v>
      </c>
      <c r="F59" s="2">
        <f>E59/VLOOKUP(A59, FanGraphs_Current___Batter[[Name]:[GG - Games Played]], 3, FALSE)*VLOOKUP(A59, 'FanGraphs ZiPS - Update - Batte'!$B$2:$D$563, 3, FALSE)</f>
        <v>81.5625</v>
      </c>
      <c r="G59" s="2">
        <f>VLOOKUP($A59, FanGraphs_Current___Batter[[Name]:[WARWAR - Wins Above Replacement]],8, FALSE)</f>
        <v>5</v>
      </c>
      <c r="H59" s="8">
        <f>G59/VLOOKUP(A59, FanGraphs_Current___Batter[[Name]:[GG - Games Played]], 3, FALSE)*VLOOKUP(A59, 'FanGraphs ZiPS - Update - Batte'!$B$2:$D$563, 3, FALSE)</f>
        <v>9.0625</v>
      </c>
    </row>
    <row r="60" spans="1:8" x14ac:dyDescent="0.45">
      <c r="A60" t="s">
        <v>248</v>
      </c>
      <c r="B60" t="str">
        <f>VLOOKUP(Table88[[#This Row],[Player]], FanGraphs_Current___Batter[[Name]:[Team]], 2, FALSE)</f>
        <v>TBR</v>
      </c>
      <c r="C60" s="2">
        <f>VLOOKUP($A60, FanGraphs_Current___Batter[[Name]:[WARWAR - Wins Above Replacement]],5, FALSE)</f>
        <v>7</v>
      </c>
      <c r="D60" s="8">
        <f>C60/VLOOKUP(A60, FanGraphs_Current___Batter[[Name]:[GG - Games Played]], 3, FALSE)*VLOOKUP(A60, 'FanGraphs ZiPS - Update - Batte'!$B$2:$D$563, 3, FALSE)</f>
        <v>12.650602409638553</v>
      </c>
      <c r="E60" s="2">
        <f>VLOOKUP($A60, FanGraphs_Current___Batter[[Name]:[WARWAR - Wins Above Replacement]],7, FALSE)</f>
        <v>40</v>
      </c>
      <c r="F60" s="2">
        <f>E60/VLOOKUP(A60, FanGraphs_Current___Batter[[Name]:[GG - Games Played]], 3, FALSE)*VLOOKUP(A60, 'FanGraphs ZiPS - Update - Batte'!$B$2:$D$563, 3, FALSE)</f>
        <v>72.289156626506028</v>
      </c>
      <c r="G60" s="2">
        <f>VLOOKUP($A60, FanGraphs_Current___Batter[[Name]:[WARWAR - Wins Above Replacement]],8, FALSE)</f>
        <v>0</v>
      </c>
      <c r="H60" s="8">
        <f>G60/VLOOKUP(A60, FanGraphs_Current___Batter[[Name]:[GG - Games Played]], 3, FALSE)*VLOOKUP(A60, 'FanGraphs ZiPS - Update - Batte'!$B$2:$D$563, 3, FALSE)</f>
        <v>0</v>
      </c>
    </row>
    <row r="61" spans="1:8" x14ac:dyDescent="0.45">
      <c r="A61" t="s">
        <v>199</v>
      </c>
      <c r="B61" t="str">
        <f>VLOOKUP(Table88[[#This Row],[Player]], FanGraphs_Current___Batter[[Name]:[Team]], 2, FALSE)</f>
        <v>MIN</v>
      </c>
      <c r="C61" s="2">
        <f>VLOOKUP($A61, FanGraphs_Current___Batter[[Name]:[WARWAR - Wins Above Replacement]],5, FALSE)</f>
        <v>13</v>
      </c>
      <c r="D61" s="8">
        <f>C61/VLOOKUP(A61, FanGraphs_Current___Batter[[Name]:[GG - Games Played]], 3, FALSE)*VLOOKUP(A61, 'FanGraphs ZiPS - Update - Batte'!$B$2:$D$563, 3, FALSE)</f>
        <v>22.895522388059703</v>
      </c>
      <c r="E61" s="2">
        <f>VLOOKUP($A61, FanGraphs_Current___Batter[[Name]:[WARWAR - Wins Above Replacement]],7, FALSE)</f>
        <v>41</v>
      </c>
      <c r="F61" s="2">
        <f>E61/VLOOKUP(A61, FanGraphs_Current___Batter[[Name]:[GG - Games Played]], 3, FALSE)*VLOOKUP(A61, 'FanGraphs ZiPS - Update - Batte'!$B$2:$D$563, 3, FALSE)</f>
        <v>72.208955223880594</v>
      </c>
      <c r="G61" s="2">
        <f>VLOOKUP($A61, FanGraphs_Current___Batter[[Name]:[WARWAR - Wins Above Replacement]],8, FALSE)</f>
        <v>2</v>
      </c>
      <c r="H61" s="8">
        <f>G61/VLOOKUP(A61, FanGraphs_Current___Batter[[Name]:[GG - Games Played]], 3, FALSE)*VLOOKUP(A61, 'FanGraphs ZiPS - Update - Batte'!$B$2:$D$563, 3, FALSE)</f>
        <v>3.5223880597014925</v>
      </c>
    </row>
    <row r="62" spans="1:8" x14ac:dyDescent="0.45">
      <c r="A62" t="s">
        <v>273</v>
      </c>
      <c r="B62" t="str">
        <f>VLOOKUP(Table88[[#This Row],[Player]], FanGraphs_Current___Batter[[Name]:[Team]], 2, FALSE)</f>
        <v>MIA</v>
      </c>
      <c r="C62" s="2">
        <f>VLOOKUP($A62, FanGraphs_Current___Batter[[Name]:[WARWAR - Wins Above Replacement]],5, FALSE)</f>
        <v>15</v>
      </c>
      <c r="D62" s="8">
        <f>C62/VLOOKUP(A62, FanGraphs_Current___Batter[[Name]:[GG - Games Played]], 3, FALSE)*VLOOKUP(A62, 'FanGraphs ZiPS - Update - Batte'!$B$2:$D$563, 3, FALSE)</f>
        <v>27.650602409638555</v>
      </c>
      <c r="E62" s="2">
        <f>VLOOKUP($A62, FanGraphs_Current___Batter[[Name]:[WARWAR - Wins Above Replacement]],7, FALSE)</f>
        <v>40</v>
      </c>
      <c r="F62" s="2">
        <f>E62/VLOOKUP(A62, FanGraphs_Current___Batter[[Name]:[GG - Games Played]], 3, FALSE)*VLOOKUP(A62, 'FanGraphs ZiPS - Update - Batte'!$B$2:$D$563, 3, FALSE)</f>
        <v>73.734939759036138</v>
      </c>
      <c r="G62" s="2">
        <f>VLOOKUP($A62, FanGraphs_Current___Batter[[Name]:[WARWAR - Wins Above Replacement]],8, FALSE)</f>
        <v>1</v>
      </c>
      <c r="H62" s="8">
        <f>G62/VLOOKUP(A62, FanGraphs_Current___Batter[[Name]:[GG - Games Played]], 3, FALSE)*VLOOKUP(A62, 'FanGraphs ZiPS - Update - Batte'!$B$2:$D$563, 3, FALSE)</f>
        <v>1.8433734939759037</v>
      </c>
    </row>
    <row r="63" spans="1:8" x14ac:dyDescent="0.45">
      <c r="A63" t="s">
        <v>226</v>
      </c>
      <c r="B63" t="str">
        <f>VLOOKUP(Table88[[#This Row],[Player]], FanGraphs_Current___Batter[[Name]:[Team]], 2, FALSE)</f>
        <v>PHI</v>
      </c>
      <c r="C63" s="2">
        <f>VLOOKUP($A63, FanGraphs_Current___Batter[[Name]:[WARWAR - Wins Above Replacement]],5, FALSE)</f>
        <v>5</v>
      </c>
      <c r="D63" s="8">
        <f>C63/VLOOKUP(A63, FanGraphs_Current___Batter[[Name]:[GG - Games Played]], 3, FALSE)*VLOOKUP(A63, 'FanGraphs ZiPS - Update - Batte'!$B$2:$D$563, 3, FALSE)</f>
        <v>9.4230769230769216</v>
      </c>
      <c r="E63" s="2">
        <f>VLOOKUP($A63, FanGraphs_Current___Batter[[Name]:[WARWAR - Wins Above Replacement]],7, FALSE)</f>
        <v>38</v>
      </c>
      <c r="F63" s="2">
        <f>E63/VLOOKUP(A63, FanGraphs_Current___Batter[[Name]:[GG - Games Played]], 3, FALSE)*VLOOKUP(A63, 'FanGraphs ZiPS - Update - Batte'!$B$2:$D$563, 3, FALSE)</f>
        <v>71.615384615384613</v>
      </c>
      <c r="G63" s="2">
        <f>VLOOKUP($A63, FanGraphs_Current___Batter[[Name]:[WARWAR - Wins Above Replacement]],8, FALSE)</f>
        <v>20</v>
      </c>
      <c r="H63" s="8">
        <f>G63/VLOOKUP(A63, FanGraphs_Current___Batter[[Name]:[GG - Games Played]], 3, FALSE)*VLOOKUP(A63, 'FanGraphs ZiPS - Update - Batte'!$B$2:$D$563, 3, FALSE)</f>
        <v>37.692307692307686</v>
      </c>
    </row>
    <row r="64" spans="1:8" x14ac:dyDescent="0.45">
      <c r="A64" t="s">
        <v>286</v>
      </c>
      <c r="B64" t="str">
        <f>VLOOKUP(Table88[[#This Row],[Player]], FanGraphs_Current___Batter[[Name]:[Team]], 2, FALSE)</f>
        <v>PHI</v>
      </c>
      <c r="C64" s="2">
        <f>VLOOKUP($A64, FanGraphs_Current___Batter[[Name]:[WARWAR - Wins Above Replacement]],5, FALSE)</f>
        <v>11</v>
      </c>
      <c r="D64" s="8">
        <f>C64/VLOOKUP(A64, FanGraphs_Current___Batter[[Name]:[GG - Games Played]], 3, FALSE)*VLOOKUP(A64, 'FanGraphs ZiPS - Update - Batte'!$B$2:$D$563, 3, FALSE)</f>
        <v>20.297619047619047</v>
      </c>
      <c r="E64" s="2">
        <f>VLOOKUP($A64, FanGraphs_Current___Batter[[Name]:[WARWAR - Wins Above Replacement]],7, FALSE)</f>
        <v>42</v>
      </c>
      <c r="F64" s="2">
        <f>E64/VLOOKUP(A64, FanGraphs_Current___Batter[[Name]:[GG - Games Played]], 3, FALSE)*VLOOKUP(A64, 'FanGraphs ZiPS - Update - Batte'!$B$2:$D$563, 3, FALSE)</f>
        <v>77.5</v>
      </c>
      <c r="G64" s="2">
        <f>VLOOKUP($A64, FanGraphs_Current___Batter[[Name]:[WARWAR - Wins Above Replacement]],8, FALSE)</f>
        <v>3</v>
      </c>
      <c r="H64" s="8">
        <f>G64/VLOOKUP(A64, FanGraphs_Current___Batter[[Name]:[GG - Games Played]], 3, FALSE)*VLOOKUP(A64, 'FanGraphs ZiPS - Update - Batte'!$B$2:$D$563, 3, FALSE)</f>
        <v>5.5357142857142856</v>
      </c>
    </row>
    <row r="65" spans="1:8" x14ac:dyDescent="0.45">
      <c r="A65" t="s">
        <v>241</v>
      </c>
      <c r="B65" t="str">
        <f>VLOOKUP(Table88[[#This Row],[Player]], FanGraphs_Current___Batter[[Name]:[Team]], 2, FALSE)</f>
        <v>HOU</v>
      </c>
      <c r="C65" s="2">
        <f>VLOOKUP($A65, FanGraphs_Current___Batter[[Name]:[WARWAR - Wins Above Replacement]],5, FALSE)</f>
        <v>7</v>
      </c>
      <c r="D65" s="8">
        <f>C65/VLOOKUP(A65, FanGraphs_Current___Batter[[Name]:[GG - Games Played]], 3, FALSE)*VLOOKUP(A65, 'FanGraphs ZiPS - Update - Batte'!$B$2:$D$563, 3, FALSE)</f>
        <v>12.36986301369863</v>
      </c>
      <c r="E65" s="2">
        <f>VLOOKUP($A65, FanGraphs_Current___Batter[[Name]:[WARWAR - Wins Above Replacement]],7, FALSE)</f>
        <v>41</v>
      </c>
      <c r="F65" s="2">
        <f>E65/VLOOKUP(A65, FanGraphs_Current___Batter[[Name]:[GG - Games Played]], 3, FALSE)*VLOOKUP(A65, 'FanGraphs ZiPS - Update - Batte'!$B$2:$D$563, 3, FALSE)</f>
        <v>72.452054794520549</v>
      </c>
      <c r="G65" s="2">
        <f>VLOOKUP($A65, FanGraphs_Current___Batter[[Name]:[WARWAR - Wins Above Replacement]],8, FALSE)</f>
        <v>1</v>
      </c>
      <c r="H65" s="8">
        <f>G65/VLOOKUP(A65, FanGraphs_Current___Batter[[Name]:[GG - Games Played]], 3, FALSE)*VLOOKUP(A65, 'FanGraphs ZiPS - Update - Batte'!$B$2:$D$563, 3, FALSE)</f>
        <v>1.7671232876712328</v>
      </c>
    </row>
    <row r="66" spans="1:8" x14ac:dyDescent="0.45">
      <c r="A66" t="s">
        <v>238</v>
      </c>
      <c r="B66" t="str">
        <f>VLOOKUP(Table88[[#This Row],[Player]], FanGraphs_Current___Batter[[Name]:[Team]], 2, FALSE)</f>
        <v>KCR</v>
      </c>
      <c r="C66" s="2">
        <f>VLOOKUP($A66, FanGraphs_Current___Batter[[Name]:[WARWAR - Wins Above Replacement]],5, FALSE)</f>
        <v>5</v>
      </c>
      <c r="D66" s="8">
        <f>C66/VLOOKUP(A66, FanGraphs_Current___Batter[[Name]:[GG - Games Played]], 3, FALSE)*VLOOKUP(A66, 'FanGraphs ZiPS - Update - Batte'!$B$2:$D$563, 3, FALSE)</f>
        <v>8.8690476190476186</v>
      </c>
      <c r="E66" s="2">
        <f>VLOOKUP($A66, FanGraphs_Current___Batter[[Name]:[WARWAR - Wins Above Replacement]],7, FALSE)</f>
        <v>40</v>
      </c>
      <c r="F66" s="2">
        <f>E66/VLOOKUP(A66, FanGraphs_Current___Batter[[Name]:[GG - Games Played]], 3, FALSE)*VLOOKUP(A66, 'FanGraphs ZiPS - Update - Batte'!$B$2:$D$563, 3, FALSE)</f>
        <v>70.952380952380949</v>
      </c>
      <c r="G66" s="2">
        <f>VLOOKUP($A66, FanGraphs_Current___Batter[[Name]:[WARWAR - Wins Above Replacement]],8, FALSE)</f>
        <v>21</v>
      </c>
      <c r="H66" s="8">
        <f>G66/VLOOKUP(A66, FanGraphs_Current___Batter[[Name]:[GG - Games Played]], 3, FALSE)*VLOOKUP(A66, 'FanGraphs ZiPS - Update - Batte'!$B$2:$D$563, 3, FALSE)</f>
        <v>37.25</v>
      </c>
    </row>
    <row r="67" spans="1:8" x14ac:dyDescent="0.45">
      <c r="A67" t="s">
        <v>218</v>
      </c>
      <c r="B67" t="str">
        <f>VLOOKUP(Table88[[#This Row],[Player]], FanGraphs_Current___Batter[[Name]:[Team]], 2, FALSE)</f>
        <v>LAA</v>
      </c>
      <c r="C67" s="2">
        <f>VLOOKUP($A67, FanGraphs_Current___Batter[[Name]:[WARWAR - Wins Above Replacement]],5, FALSE)</f>
        <v>14</v>
      </c>
      <c r="D67" s="8">
        <f>C67/VLOOKUP(A67, FanGraphs_Current___Batter[[Name]:[GG - Games Played]], 3, FALSE)*VLOOKUP(A67, 'FanGraphs ZiPS - Update - Batte'!$B$2:$D$563, 3, FALSE)</f>
        <v>24.197530864197528</v>
      </c>
      <c r="E67" s="2">
        <f>VLOOKUP($A67, FanGraphs_Current___Batter[[Name]:[WARWAR - Wins Above Replacement]],7, FALSE)</f>
        <v>43</v>
      </c>
      <c r="F67" s="2">
        <f>E67/VLOOKUP(A67, FanGraphs_Current___Batter[[Name]:[GG - Games Played]], 3, FALSE)*VLOOKUP(A67, 'FanGraphs ZiPS - Update - Batte'!$B$2:$D$563, 3, FALSE)</f>
        <v>74.320987654320987</v>
      </c>
      <c r="G67" s="2">
        <f>VLOOKUP($A67, FanGraphs_Current___Batter[[Name]:[WARWAR - Wins Above Replacement]],8, FALSE)</f>
        <v>3</v>
      </c>
      <c r="H67" s="8">
        <f>G67/VLOOKUP(A67, FanGraphs_Current___Batter[[Name]:[GG - Games Played]], 3, FALSE)*VLOOKUP(A67, 'FanGraphs ZiPS - Update - Batte'!$B$2:$D$563, 3, FALSE)</f>
        <v>5.1851851851851851</v>
      </c>
    </row>
    <row r="68" spans="1:8" x14ac:dyDescent="0.45">
      <c r="A68" t="s">
        <v>230</v>
      </c>
      <c r="B68" t="str">
        <f>VLOOKUP(Table88[[#This Row],[Player]], FanGraphs_Current___Batter[[Name]:[Team]], 2, FALSE)</f>
        <v>SFG</v>
      </c>
      <c r="C68" s="2">
        <f>VLOOKUP($A68, FanGraphs_Current___Batter[[Name]:[WARWAR - Wins Above Replacement]],5, FALSE)</f>
        <v>9</v>
      </c>
      <c r="D68" s="8">
        <f>C68/VLOOKUP(A68, FanGraphs_Current___Batter[[Name]:[GG - Games Played]], 3, FALSE)*VLOOKUP(A68, 'FanGraphs ZiPS - Update - Batte'!$B$2:$D$563, 3, FALSE)</f>
        <v>16.480519480519479</v>
      </c>
      <c r="E68" s="2">
        <f>VLOOKUP($A68, FanGraphs_Current___Batter[[Name]:[WARWAR - Wins Above Replacement]],7, FALSE)</f>
        <v>39</v>
      </c>
      <c r="F68" s="2">
        <f>E68/VLOOKUP(A68, FanGraphs_Current___Batter[[Name]:[GG - Games Played]], 3, FALSE)*VLOOKUP(A68, 'FanGraphs ZiPS - Update - Batte'!$B$2:$D$563, 3, FALSE)</f>
        <v>71.415584415584405</v>
      </c>
      <c r="G68" s="2">
        <f>VLOOKUP($A68, FanGraphs_Current___Batter[[Name]:[WARWAR - Wins Above Replacement]],8, FALSE)</f>
        <v>1</v>
      </c>
      <c r="H68" s="8">
        <f>G68/VLOOKUP(A68, FanGraphs_Current___Batter[[Name]:[GG - Games Played]], 3, FALSE)*VLOOKUP(A68, 'FanGraphs ZiPS - Update - Batte'!$B$2:$D$563, 3, FALSE)</f>
        <v>1.8311688311688312</v>
      </c>
    </row>
    <row r="69" spans="1:8" x14ac:dyDescent="0.45">
      <c r="A69" t="s">
        <v>185</v>
      </c>
      <c r="B69" t="str">
        <f>VLOOKUP(Table88[[#This Row],[Player]], FanGraphs_Current___Batter[[Name]:[Team]], 2, FALSE)</f>
        <v>DET</v>
      </c>
      <c r="C69" s="2">
        <f>VLOOKUP($A69, FanGraphs_Current___Batter[[Name]:[WARWAR - Wins Above Replacement]],5, FALSE)</f>
        <v>15</v>
      </c>
      <c r="D69" s="8">
        <f>C69/VLOOKUP(A69, FanGraphs_Current___Batter[[Name]:[GG - Games Played]], 3, FALSE)*VLOOKUP(A69, 'FanGraphs ZiPS - Update - Batte'!$B$2:$D$563, 3, FALSE)</f>
        <v>26.024096385542169</v>
      </c>
      <c r="E69" s="2">
        <f>VLOOKUP($A69, FanGraphs_Current___Batter[[Name]:[WARWAR - Wins Above Replacement]],7, FALSE)</f>
        <v>41</v>
      </c>
      <c r="F69" s="2">
        <f>E69/VLOOKUP(A69, FanGraphs_Current___Batter[[Name]:[GG - Games Played]], 3, FALSE)*VLOOKUP(A69, 'FanGraphs ZiPS - Update - Batte'!$B$2:$D$563, 3, FALSE)</f>
        <v>71.132530120481931</v>
      </c>
      <c r="G69" s="2">
        <f>VLOOKUP($A69, FanGraphs_Current___Batter[[Name]:[WARWAR - Wins Above Replacement]],8, FALSE)</f>
        <v>4</v>
      </c>
      <c r="H69" s="8">
        <f>G69/VLOOKUP(A69, FanGraphs_Current___Batter[[Name]:[GG - Games Played]], 3, FALSE)*VLOOKUP(A69, 'FanGraphs ZiPS - Update - Batte'!$B$2:$D$563, 3, FALSE)</f>
        <v>6.9397590361445785</v>
      </c>
    </row>
    <row r="70" spans="1:8" x14ac:dyDescent="0.45">
      <c r="A70" t="s">
        <v>206</v>
      </c>
      <c r="B70" t="str">
        <f>VLOOKUP(Table88[[#This Row],[Player]], FanGraphs_Current___Batter[[Name]:[Team]], 2, FALSE)</f>
        <v>MIN</v>
      </c>
      <c r="C70" s="2">
        <f>VLOOKUP($A70, FanGraphs_Current___Batter[[Name]:[WARWAR - Wins Above Replacement]],5, FALSE)</f>
        <v>12</v>
      </c>
      <c r="D70" s="8">
        <f>C70/VLOOKUP(A70, FanGraphs_Current___Batter[[Name]:[GG - Games Played]], 3, FALSE)*VLOOKUP(A70, 'FanGraphs ZiPS - Update - Batte'!$B$2:$D$563, 3, FALSE)</f>
        <v>21.846153846153847</v>
      </c>
      <c r="E70" s="2">
        <f>VLOOKUP($A70, FanGraphs_Current___Batter[[Name]:[WARWAR - Wins Above Replacement]],7, FALSE)</f>
        <v>39</v>
      </c>
      <c r="F70" s="2">
        <f>E70/VLOOKUP(A70, FanGraphs_Current___Batter[[Name]:[GG - Games Played]], 3, FALSE)*VLOOKUP(A70, 'FanGraphs ZiPS - Update - Batte'!$B$2:$D$563, 3, FALSE)</f>
        <v>71</v>
      </c>
      <c r="G70" s="2">
        <f>VLOOKUP($A70, FanGraphs_Current___Batter[[Name]:[WARWAR - Wins Above Replacement]],8, FALSE)</f>
        <v>2</v>
      </c>
      <c r="H70" s="8">
        <f>G70/VLOOKUP(A70, FanGraphs_Current___Batter[[Name]:[GG - Games Played]], 3, FALSE)*VLOOKUP(A70, 'FanGraphs ZiPS - Update - Batte'!$B$2:$D$563, 3, FALSE)</f>
        <v>3.641025641025641</v>
      </c>
    </row>
    <row r="71" spans="1:8" x14ac:dyDescent="0.45">
      <c r="A71" t="s">
        <v>250</v>
      </c>
      <c r="B71" t="str">
        <f>VLOOKUP(Table88[[#This Row],[Player]], FanGraphs_Current___Batter[[Name]:[Team]], 2, FALSE)</f>
        <v>WSN</v>
      </c>
      <c r="C71" s="2">
        <f>VLOOKUP($A71, FanGraphs_Current___Batter[[Name]:[WARWAR - Wins Above Replacement]],5, FALSE)</f>
        <v>7</v>
      </c>
      <c r="D71" s="8">
        <f>C71/VLOOKUP(A71, FanGraphs_Current___Batter[[Name]:[GG - Games Played]], 3, FALSE)*VLOOKUP(A71, 'FanGraphs ZiPS - Update - Batte'!$B$2:$D$563, 3, FALSE)</f>
        <v>13.616438356164382</v>
      </c>
      <c r="E71" s="2">
        <f>VLOOKUP($A71, FanGraphs_Current___Batter[[Name]:[WARWAR - Wins Above Replacement]],7, FALSE)</f>
        <v>36</v>
      </c>
      <c r="F71" s="2">
        <f>E71/VLOOKUP(A71, FanGraphs_Current___Batter[[Name]:[GG - Games Played]], 3, FALSE)*VLOOKUP(A71, 'FanGraphs ZiPS - Update - Batte'!$B$2:$D$563, 3, FALSE)</f>
        <v>70.027397260273972</v>
      </c>
      <c r="G71" s="2">
        <f>VLOOKUP($A71, FanGraphs_Current___Batter[[Name]:[WARWAR - Wins Above Replacement]],8, FALSE)</f>
        <v>11</v>
      </c>
      <c r="H71" s="8">
        <f>G71/VLOOKUP(A71, FanGraphs_Current___Batter[[Name]:[GG - Games Played]], 3, FALSE)*VLOOKUP(A71, 'FanGraphs ZiPS - Update - Batte'!$B$2:$D$563, 3, FALSE)</f>
        <v>21.397260273972602</v>
      </c>
    </row>
    <row r="72" spans="1:8" x14ac:dyDescent="0.45">
      <c r="A72" t="s">
        <v>183</v>
      </c>
      <c r="B72" t="str">
        <f>VLOOKUP(Table88[[#This Row],[Player]], FanGraphs_Current___Batter[[Name]:[Team]], 2, FALSE)</f>
        <v>COL</v>
      </c>
      <c r="C72" s="2">
        <f>VLOOKUP($A72, FanGraphs_Current___Batter[[Name]:[WARWAR - Wins Above Replacement]],5, FALSE)</f>
        <v>12</v>
      </c>
      <c r="D72" s="8">
        <f>C72/VLOOKUP(A72, FanGraphs_Current___Batter[[Name]:[GG - Games Played]], 3, FALSE)*VLOOKUP(A72, 'FanGraphs ZiPS - Update - Batte'!$B$2:$D$563, 3, FALSE)</f>
        <v>22.265060240963855</v>
      </c>
      <c r="E72" s="2">
        <f>VLOOKUP($A72, FanGraphs_Current___Batter[[Name]:[WARWAR - Wins Above Replacement]],7, FALSE)</f>
        <v>37</v>
      </c>
      <c r="F72" s="2">
        <f>E72/VLOOKUP(A72, FanGraphs_Current___Batter[[Name]:[GG - Games Played]], 3, FALSE)*VLOOKUP(A72, 'FanGraphs ZiPS - Update - Batte'!$B$2:$D$563, 3, FALSE)</f>
        <v>68.650602409638552</v>
      </c>
      <c r="G72" s="2">
        <f>VLOOKUP($A72, FanGraphs_Current___Batter[[Name]:[WARWAR - Wins Above Replacement]],8, FALSE)</f>
        <v>4</v>
      </c>
      <c r="H72" s="8">
        <f>G72/VLOOKUP(A72, FanGraphs_Current___Batter[[Name]:[GG - Games Played]], 3, FALSE)*VLOOKUP(A72, 'FanGraphs ZiPS - Update - Batte'!$B$2:$D$563, 3, FALSE)</f>
        <v>7.4216867469879526</v>
      </c>
    </row>
    <row r="73" spans="1:8" x14ac:dyDescent="0.45">
      <c r="A73" t="s">
        <v>46</v>
      </c>
      <c r="B73" t="str">
        <f>VLOOKUP(Table88[[#This Row],[Player]], FanGraphs_Current___Batter[[Name]:[Team]], 2, FALSE)</f>
        <v>HOU</v>
      </c>
      <c r="C73" s="2">
        <f>VLOOKUP($A73, FanGraphs_Current___Batter[[Name]:[WARWAR - Wins Above Replacement]],5, FALSE)</f>
        <v>9</v>
      </c>
      <c r="D73" s="8">
        <f>C73/VLOOKUP(A73, FanGraphs_Current___Batter[[Name]:[GG - Games Played]], 3, FALSE)*VLOOKUP(A73, 'FanGraphs ZiPS - Update - Batte'!$B$2:$D$563, 3, FALSE)</f>
        <v>17.100000000000001</v>
      </c>
      <c r="E73" s="2">
        <f>VLOOKUP($A73, FanGraphs_Current___Batter[[Name]:[WARWAR - Wins Above Replacement]],7, FALSE)</f>
        <v>37</v>
      </c>
      <c r="F73" s="2">
        <f>E73/VLOOKUP(A73, FanGraphs_Current___Batter[[Name]:[GG - Games Played]], 3, FALSE)*VLOOKUP(A73, 'FanGraphs ZiPS - Update - Batte'!$B$2:$D$563, 3, FALSE)</f>
        <v>70.3</v>
      </c>
      <c r="G73" s="2">
        <f>VLOOKUP($A73, FanGraphs_Current___Batter[[Name]:[WARWAR - Wins Above Replacement]],8, FALSE)</f>
        <v>2</v>
      </c>
      <c r="H73" s="8">
        <f>G73/VLOOKUP(A73, FanGraphs_Current___Batter[[Name]:[GG - Games Played]], 3, FALSE)*VLOOKUP(A73, 'FanGraphs ZiPS - Update - Batte'!$B$2:$D$563, 3, FALSE)</f>
        <v>3.8000000000000003</v>
      </c>
    </row>
    <row r="74" spans="1:8" x14ac:dyDescent="0.45">
      <c r="A74" t="s">
        <v>200</v>
      </c>
      <c r="B74" t="str">
        <f>VLOOKUP(Table88[[#This Row],[Player]], FanGraphs_Current___Batter[[Name]:[Team]], 2, FALSE)</f>
        <v>TOR</v>
      </c>
      <c r="C74" s="2">
        <f>VLOOKUP($A74, FanGraphs_Current___Batter[[Name]:[WARWAR - Wins Above Replacement]],5, FALSE)</f>
        <v>11</v>
      </c>
      <c r="D74" s="8">
        <f>C74/VLOOKUP(A74, FanGraphs_Current___Batter[[Name]:[GG - Games Played]], 3, FALSE)*VLOOKUP(A74, 'FanGraphs ZiPS - Update - Batte'!$B$2:$D$563, 3, FALSE)</f>
        <v>20.857142857142858</v>
      </c>
      <c r="E74" s="2">
        <f>VLOOKUP($A74, FanGraphs_Current___Batter[[Name]:[WARWAR - Wins Above Replacement]],7, FALSE)</f>
        <v>35</v>
      </c>
      <c r="F74" s="2">
        <f>E74/VLOOKUP(A74, FanGraphs_Current___Batter[[Name]:[GG - Games Played]], 3, FALSE)*VLOOKUP(A74, 'FanGraphs ZiPS - Update - Batte'!$B$2:$D$563, 3, FALSE)</f>
        <v>66.36363636363636</v>
      </c>
      <c r="G74" s="2">
        <f>VLOOKUP($A74, FanGraphs_Current___Batter[[Name]:[WARWAR - Wins Above Replacement]],8, FALSE)</f>
        <v>8</v>
      </c>
      <c r="H74" s="8">
        <f>G74/VLOOKUP(A74, FanGraphs_Current___Batter[[Name]:[GG - Games Played]], 3, FALSE)*VLOOKUP(A74, 'FanGraphs ZiPS - Update - Batte'!$B$2:$D$563, 3, FALSE)</f>
        <v>15.16883116883117</v>
      </c>
    </row>
    <row r="75" spans="1:8" x14ac:dyDescent="0.45">
      <c r="A75" t="s">
        <v>82</v>
      </c>
      <c r="B75" t="str">
        <f>VLOOKUP(Table88[[#This Row],[Player]], FanGraphs_Current___Batter[[Name]:[Team]], 2, FALSE)</f>
        <v>SDP</v>
      </c>
      <c r="C75" s="2">
        <f>VLOOKUP($A75, FanGraphs_Current___Batter[[Name]:[WARWAR - Wins Above Replacement]],5, FALSE)</f>
        <v>10</v>
      </c>
      <c r="D75" s="8">
        <f>C75/VLOOKUP(A75, FanGraphs_Current___Batter[[Name]:[GG - Games Played]], 3, FALSE)*VLOOKUP(A75, 'FanGraphs ZiPS - Update - Batte'!$B$2:$D$563, 3, FALSE)</f>
        <v>18.13953488372093</v>
      </c>
      <c r="E75" s="2">
        <f>VLOOKUP($A75, FanGraphs_Current___Batter[[Name]:[WARWAR - Wins Above Replacement]],7, FALSE)</f>
        <v>38</v>
      </c>
      <c r="F75" s="2">
        <f>E75/VLOOKUP(A75, FanGraphs_Current___Batter[[Name]:[GG - Games Played]], 3, FALSE)*VLOOKUP(A75, 'FanGraphs ZiPS - Update - Batte'!$B$2:$D$563, 3, FALSE)</f>
        <v>68.930232558139537</v>
      </c>
      <c r="G75" s="2">
        <f>VLOOKUP($A75, FanGraphs_Current___Batter[[Name]:[WARWAR - Wins Above Replacement]],8, FALSE)</f>
        <v>15</v>
      </c>
      <c r="H75" s="8">
        <f>G75/VLOOKUP(A75, FanGraphs_Current___Batter[[Name]:[GG - Games Played]], 3, FALSE)*VLOOKUP(A75, 'FanGraphs ZiPS - Update - Batte'!$B$2:$D$563, 3, FALSE)</f>
        <v>27.209302325581397</v>
      </c>
    </row>
    <row r="76" spans="1:8" x14ac:dyDescent="0.45">
      <c r="A76" t="s">
        <v>264</v>
      </c>
      <c r="B76" t="str">
        <f>VLOOKUP(Table88[[#This Row],[Player]], FanGraphs_Current___Batter[[Name]:[Team]], 2, FALSE)</f>
        <v>STL</v>
      </c>
      <c r="C76" s="2">
        <f>VLOOKUP($A76, FanGraphs_Current___Batter[[Name]:[WARWAR - Wins Above Replacement]],5, FALSE)</f>
        <v>16</v>
      </c>
      <c r="D76" s="8">
        <f>C76/VLOOKUP(A76, FanGraphs_Current___Batter[[Name]:[GG - Games Played]], 3, FALSE)*VLOOKUP(A76, 'FanGraphs ZiPS - Update - Batte'!$B$2:$D$563, 3, FALSE)</f>
        <v>29.922077922077925</v>
      </c>
      <c r="E76" s="2">
        <f>VLOOKUP($A76, FanGraphs_Current___Batter[[Name]:[WARWAR - Wins Above Replacement]],7, FALSE)</f>
        <v>37</v>
      </c>
      <c r="F76" s="2">
        <f>E76/VLOOKUP(A76, FanGraphs_Current___Batter[[Name]:[GG - Games Played]], 3, FALSE)*VLOOKUP(A76, 'FanGraphs ZiPS - Update - Batte'!$B$2:$D$563, 3, FALSE)</f>
        <v>69.194805194805198</v>
      </c>
      <c r="G76" s="2">
        <f>VLOOKUP($A76, FanGraphs_Current___Batter[[Name]:[WARWAR - Wins Above Replacement]],8, FALSE)</f>
        <v>6</v>
      </c>
      <c r="H76" s="8">
        <f>G76/VLOOKUP(A76, FanGraphs_Current___Batter[[Name]:[GG - Games Played]], 3, FALSE)*VLOOKUP(A76, 'FanGraphs ZiPS - Update - Batte'!$B$2:$D$563, 3, FALSE)</f>
        <v>11.220779220779221</v>
      </c>
    </row>
    <row r="77" spans="1:8" x14ac:dyDescent="0.45">
      <c r="A77" t="s">
        <v>240</v>
      </c>
      <c r="B77" t="str">
        <f>VLOOKUP(Table88[[#This Row],[Player]], FanGraphs_Current___Batter[[Name]:[Team]], 2, FALSE)</f>
        <v>STL</v>
      </c>
      <c r="C77" s="2">
        <f>VLOOKUP($A77, FanGraphs_Current___Batter[[Name]:[WARWAR - Wins Above Replacement]],5, FALSE)</f>
        <v>12</v>
      </c>
      <c r="D77" s="8">
        <f>C77/VLOOKUP(A77, FanGraphs_Current___Batter[[Name]:[GG - Games Played]], 3, FALSE)*VLOOKUP(A77, 'FanGraphs ZiPS - Update - Batte'!$B$2:$D$563, 3, FALSE)</f>
        <v>21.789473684210524</v>
      </c>
      <c r="E77" s="2">
        <f>VLOOKUP($A77, FanGraphs_Current___Batter[[Name]:[WARWAR - Wins Above Replacement]],7, FALSE)</f>
        <v>38</v>
      </c>
      <c r="F77" s="2">
        <f>E77/VLOOKUP(A77, FanGraphs_Current___Batter[[Name]:[GG - Games Played]], 3, FALSE)*VLOOKUP(A77, 'FanGraphs ZiPS - Update - Batte'!$B$2:$D$563, 3, FALSE)</f>
        <v>69</v>
      </c>
      <c r="G77" s="2">
        <f>VLOOKUP($A77, FanGraphs_Current___Batter[[Name]:[WARWAR - Wins Above Replacement]],8, FALSE)</f>
        <v>5</v>
      </c>
      <c r="H77" s="8">
        <f>G77/VLOOKUP(A77, FanGraphs_Current___Batter[[Name]:[GG - Games Played]], 3, FALSE)*VLOOKUP(A77, 'FanGraphs ZiPS - Update - Batte'!$B$2:$D$563, 3, FALSE)</f>
        <v>9.0789473684210513</v>
      </c>
    </row>
    <row r="78" spans="1:8" x14ac:dyDescent="0.45">
      <c r="A78" t="s">
        <v>43</v>
      </c>
      <c r="B78" t="str">
        <f>VLOOKUP(Table88[[#This Row],[Player]], FanGraphs_Current___Batter[[Name]:[Team]], 2, FALSE)</f>
        <v>TEX</v>
      </c>
      <c r="C78" s="2">
        <f>VLOOKUP($A78, FanGraphs_Current___Batter[[Name]:[WARWAR - Wins Above Replacement]],5, FALSE)</f>
        <v>15</v>
      </c>
      <c r="D78" s="8">
        <f>C78/VLOOKUP(A78, FanGraphs_Current___Batter[[Name]:[GG - Games Played]], 3, FALSE)*VLOOKUP(A78, 'FanGraphs ZiPS - Update - Batte'!$B$2:$D$563, 3, FALSE)</f>
        <v>27.916666666666668</v>
      </c>
      <c r="E78" s="2">
        <f>VLOOKUP($A78, FanGraphs_Current___Batter[[Name]:[WARWAR - Wins Above Replacement]],7, FALSE)</f>
        <v>37</v>
      </c>
      <c r="F78" s="2">
        <f>E78/VLOOKUP(A78, FanGraphs_Current___Batter[[Name]:[GG - Games Played]], 3, FALSE)*VLOOKUP(A78, 'FanGraphs ZiPS - Update - Batte'!$B$2:$D$563, 3, FALSE)</f>
        <v>68.8611111111111</v>
      </c>
      <c r="G78" s="2">
        <f>VLOOKUP($A78, FanGraphs_Current___Batter[[Name]:[WARWAR - Wins Above Replacement]],8, FALSE)</f>
        <v>1</v>
      </c>
      <c r="H78" s="8">
        <f>G78/VLOOKUP(A78, FanGraphs_Current___Batter[[Name]:[GG - Games Played]], 3, FALSE)*VLOOKUP(A78, 'FanGraphs ZiPS - Update - Batte'!$B$2:$D$563, 3, FALSE)</f>
        <v>1.8611111111111109</v>
      </c>
    </row>
    <row r="79" spans="1:8" x14ac:dyDescent="0.45">
      <c r="A79" t="s">
        <v>190</v>
      </c>
      <c r="B79" t="str">
        <f>VLOOKUP(Table88[[#This Row],[Player]], FanGraphs_Current___Batter[[Name]:[Team]], 2, FALSE)</f>
        <v>SDP</v>
      </c>
      <c r="C79" s="2">
        <f>VLOOKUP($A79, FanGraphs_Current___Batter[[Name]:[WARWAR - Wins Above Replacement]],5, FALSE)</f>
        <v>12</v>
      </c>
      <c r="D79" s="8">
        <f>C79/VLOOKUP(A79, FanGraphs_Current___Batter[[Name]:[GG - Games Played]], 3, FALSE)*VLOOKUP(A79, 'FanGraphs ZiPS - Update - Batte'!$B$2:$D$563, 3, FALSE)</f>
        <v>20</v>
      </c>
      <c r="E79" s="2">
        <f>VLOOKUP($A79, FanGraphs_Current___Batter[[Name]:[WARWAR - Wins Above Replacement]],7, FALSE)</f>
        <v>42</v>
      </c>
      <c r="F79" s="2">
        <f>E79/VLOOKUP(A79, FanGraphs_Current___Batter[[Name]:[GG - Games Played]], 3, FALSE)*VLOOKUP(A79, 'FanGraphs ZiPS - Update - Batte'!$B$2:$D$563, 3, FALSE)</f>
        <v>70</v>
      </c>
      <c r="G79" s="2">
        <f>VLOOKUP($A79, FanGraphs_Current___Batter[[Name]:[WARWAR - Wins Above Replacement]],8, FALSE)</f>
        <v>9</v>
      </c>
      <c r="H79" s="8">
        <f>G79/VLOOKUP(A79, FanGraphs_Current___Batter[[Name]:[GG - Games Played]], 3, FALSE)*VLOOKUP(A79, 'FanGraphs ZiPS - Update - Batte'!$B$2:$D$563, 3, FALSE)</f>
        <v>15</v>
      </c>
    </row>
    <row r="80" spans="1:8" x14ac:dyDescent="0.45">
      <c r="A80" t="s">
        <v>73</v>
      </c>
      <c r="B80" t="str">
        <f>VLOOKUP(Table88[[#This Row],[Player]], FanGraphs_Current___Batter[[Name]:[Team]], 2, FALSE)</f>
        <v>CIN</v>
      </c>
      <c r="C80" s="2">
        <f>VLOOKUP($A80, FanGraphs_Current___Batter[[Name]:[WARWAR - Wins Above Replacement]],5, FALSE)</f>
        <v>14</v>
      </c>
      <c r="D80" s="8">
        <f>C80/VLOOKUP(A80, FanGraphs_Current___Batter[[Name]:[GG - Games Played]], 3, FALSE)*VLOOKUP(A80, 'FanGraphs ZiPS - Update - Batte'!$B$2:$D$563, 3, FALSE)</f>
        <v>25.666666666666664</v>
      </c>
      <c r="E80" s="2">
        <f>VLOOKUP($A80, FanGraphs_Current___Batter[[Name]:[WARWAR - Wins Above Replacement]],7, FALSE)</f>
        <v>37</v>
      </c>
      <c r="F80" s="2">
        <f>E80/VLOOKUP(A80, FanGraphs_Current___Batter[[Name]:[GG - Games Played]], 3, FALSE)*VLOOKUP(A80, 'FanGraphs ZiPS - Update - Batte'!$B$2:$D$563, 3, FALSE)</f>
        <v>67.833333333333329</v>
      </c>
      <c r="G80" s="2">
        <f>VLOOKUP($A80, FanGraphs_Current___Batter[[Name]:[WARWAR - Wins Above Replacement]],8, FALSE)</f>
        <v>40</v>
      </c>
      <c r="H80" s="8">
        <f>G80/VLOOKUP(A80, FanGraphs_Current___Batter[[Name]:[GG - Games Played]], 3, FALSE)*VLOOKUP(A80, 'FanGraphs ZiPS - Update - Batte'!$B$2:$D$563, 3, FALSE)</f>
        <v>73.333333333333329</v>
      </c>
    </row>
    <row r="81" spans="1:8" x14ac:dyDescent="0.45">
      <c r="A81" t="s">
        <v>281</v>
      </c>
      <c r="B81" t="str">
        <f>VLOOKUP(Table88[[#This Row],[Player]], FanGraphs_Current___Batter[[Name]:[Team]], 2, FALSE)</f>
        <v>CHW</v>
      </c>
      <c r="C81" s="2">
        <f>VLOOKUP($A81, FanGraphs_Current___Batter[[Name]:[WARWAR - Wins Above Replacement]],5, FALSE)</f>
        <v>10</v>
      </c>
      <c r="D81" s="8">
        <f>C81/VLOOKUP(A81, FanGraphs_Current___Batter[[Name]:[GG - Games Played]], 3, FALSE)*VLOOKUP(A81, 'FanGraphs ZiPS - Update - Batte'!$B$2:$D$563, 3, FALSE)</f>
        <v>18.60759493670886</v>
      </c>
      <c r="E81" s="2">
        <f>VLOOKUP($A81, FanGraphs_Current___Batter[[Name]:[WARWAR - Wins Above Replacement]],7, FALSE)</f>
        <v>39</v>
      </c>
      <c r="F81" s="2">
        <f>E81/VLOOKUP(A81, FanGraphs_Current___Batter[[Name]:[GG - Games Played]], 3, FALSE)*VLOOKUP(A81, 'FanGraphs ZiPS - Update - Batte'!$B$2:$D$563, 3, FALSE)</f>
        <v>72.569620253164558</v>
      </c>
      <c r="G81" s="2">
        <f>VLOOKUP($A81, FanGraphs_Current___Batter[[Name]:[WARWAR - Wins Above Replacement]],8, FALSE)</f>
        <v>1</v>
      </c>
      <c r="H81" s="8">
        <f>G81/VLOOKUP(A81, FanGraphs_Current___Batter[[Name]:[GG - Games Played]], 3, FALSE)*VLOOKUP(A81, 'FanGraphs ZiPS - Update - Batte'!$B$2:$D$563, 3, FALSE)</f>
        <v>1.860759493670886</v>
      </c>
    </row>
    <row r="82" spans="1:8" x14ac:dyDescent="0.45">
      <c r="A82" t="s">
        <v>29</v>
      </c>
      <c r="B82" t="str">
        <f>VLOOKUP(Table88[[#This Row],[Player]], FanGraphs_Current___Batter[[Name]:[Team]], 2, FALSE)</f>
        <v>SDP</v>
      </c>
      <c r="C82" s="2">
        <f>VLOOKUP($A82, FanGraphs_Current___Batter[[Name]:[WARWAR - Wins Above Replacement]],5, FALSE)</f>
        <v>14</v>
      </c>
      <c r="D82" s="8">
        <f>C82/VLOOKUP(A82, FanGraphs_Current___Batter[[Name]:[GG - Games Played]], 3, FALSE)*VLOOKUP(A82, 'FanGraphs ZiPS - Update - Batte'!$B$2:$D$563, 3, FALSE)</f>
        <v>25.549999999999997</v>
      </c>
      <c r="E82" s="2">
        <f>VLOOKUP($A82, FanGraphs_Current___Batter[[Name]:[WARWAR - Wins Above Replacement]],7, FALSE)</f>
        <v>36</v>
      </c>
      <c r="F82" s="2">
        <f>E82/VLOOKUP(A82, FanGraphs_Current___Batter[[Name]:[GG - Games Played]], 3, FALSE)*VLOOKUP(A82, 'FanGraphs ZiPS - Update - Batte'!$B$2:$D$563, 3, FALSE)</f>
        <v>65.7</v>
      </c>
      <c r="G82" s="2">
        <f>VLOOKUP($A82, FanGraphs_Current___Batter[[Name]:[WARWAR - Wins Above Replacement]],8, FALSE)</f>
        <v>8</v>
      </c>
      <c r="H82" s="8">
        <f>G82/VLOOKUP(A82, FanGraphs_Current___Batter[[Name]:[GG - Games Played]], 3, FALSE)*VLOOKUP(A82, 'FanGraphs ZiPS - Update - Batte'!$B$2:$D$563, 3, FALSE)</f>
        <v>14.600000000000001</v>
      </c>
    </row>
    <row r="83" spans="1:8" x14ac:dyDescent="0.45">
      <c r="A83" t="s">
        <v>227</v>
      </c>
      <c r="B83" t="str">
        <f>VLOOKUP(Table88[[#This Row],[Player]], FanGraphs_Current___Batter[[Name]:[Team]], 2, FALSE)</f>
        <v>STL</v>
      </c>
      <c r="C83" s="2">
        <f>VLOOKUP($A83, FanGraphs_Current___Batter[[Name]:[WARWAR - Wins Above Replacement]],5, FALSE)</f>
        <v>7</v>
      </c>
      <c r="D83" s="8">
        <f>C83/VLOOKUP(A83, FanGraphs_Current___Batter[[Name]:[GG - Games Played]], 3, FALSE)*VLOOKUP(A83, 'FanGraphs ZiPS - Update - Batte'!$B$2:$D$563, 3, FALSE)</f>
        <v>13.272727272727273</v>
      </c>
      <c r="E83" s="2">
        <f>VLOOKUP($A83, FanGraphs_Current___Batter[[Name]:[WARWAR - Wins Above Replacement]],7, FALSE)</f>
        <v>34</v>
      </c>
      <c r="F83" s="2">
        <f>E83/VLOOKUP(A83, FanGraphs_Current___Batter[[Name]:[GG - Games Played]], 3, FALSE)*VLOOKUP(A83, 'FanGraphs ZiPS - Update - Batte'!$B$2:$D$563, 3, FALSE)</f>
        <v>64.467532467532465</v>
      </c>
      <c r="G83" s="2">
        <f>VLOOKUP($A83, FanGraphs_Current___Batter[[Name]:[WARWAR - Wins Above Replacement]],8, FALSE)</f>
        <v>1</v>
      </c>
      <c r="H83" s="8">
        <f>G83/VLOOKUP(A83, FanGraphs_Current___Batter[[Name]:[GG - Games Played]], 3, FALSE)*VLOOKUP(A83, 'FanGraphs ZiPS - Update - Batte'!$B$2:$D$563, 3, FALSE)</f>
        <v>1.8961038961038963</v>
      </c>
    </row>
    <row r="84" spans="1:8" x14ac:dyDescent="0.45">
      <c r="A84" t="s">
        <v>197</v>
      </c>
      <c r="B84" t="str">
        <f>VLOOKUP(Table88[[#This Row],[Player]], FanGraphs_Current___Batter[[Name]:[Team]], 2, FALSE)</f>
        <v>SFG</v>
      </c>
      <c r="C84" s="2">
        <f>VLOOKUP($A84, FanGraphs_Current___Batter[[Name]:[WARWAR - Wins Above Replacement]],5, FALSE)</f>
        <v>11</v>
      </c>
      <c r="D84" s="8">
        <f>C84/VLOOKUP(A84, FanGraphs_Current___Batter[[Name]:[GG - Games Played]], 3, FALSE)*VLOOKUP(A84, 'FanGraphs ZiPS - Update - Batte'!$B$2:$D$563, 3, FALSE)</f>
        <v>20.256097560975611</v>
      </c>
      <c r="E84" s="2">
        <f>VLOOKUP($A84, FanGraphs_Current___Batter[[Name]:[WARWAR - Wins Above Replacement]],7, FALSE)</f>
        <v>39</v>
      </c>
      <c r="F84" s="2">
        <f>E84/VLOOKUP(A84, FanGraphs_Current___Batter[[Name]:[GG - Games Played]], 3, FALSE)*VLOOKUP(A84, 'FanGraphs ZiPS - Update - Batte'!$B$2:$D$563, 3, FALSE)</f>
        <v>71.817073170731703</v>
      </c>
      <c r="G84" s="2">
        <f>VLOOKUP($A84, FanGraphs_Current___Batter[[Name]:[WARWAR - Wins Above Replacement]],8, FALSE)</f>
        <v>7</v>
      </c>
      <c r="H84" s="8">
        <f>G84/VLOOKUP(A84, FanGraphs_Current___Batter[[Name]:[GG - Games Played]], 3, FALSE)*VLOOKUP(A84, 'FanGraphs ZiPS - Update - Batte'!$B$2:$D$563, 3, FALSE)</f>
        <v>12.890243902439025</v>
      </c>
    </row>
    <row r="85" spans="1:8" x14ac:dyDescent="0.45">
      <c r="A85" t="s">
        <v>48</v>
      </c>
      <c r="B85" t="str">
        <f>VLOOKUP(Table88[[#This Row],[Player]], FanGraphs_Current___Batter[[Name]:[Team]], 2, FALSE)</f>
        <v>ATL</v>
      </c>
      <c r="C85" s="2">
        <f>VLOOKUP($A85, FanGraphs_Current___Batter[[Name]:[WARWAR - Wins Above Replacement]],5, FALSE)</f>
        <v>9</v>
      </c>
      <c r="D85" s="8">
        <f>C85/VLOOKUP(A85, FanGraphs_Current___Batter[[Name]:[GG - Games Played]], 3, FALSE)*VLOOKUP(A85, 'FanGraphs ZiPS - Update - Batte'!$B$2:$D$563, 3, FALSE)</f>
        <v>18.521739130434781</v>
      </c>
      <c r="E85" s="2">
        <f>VLOOKUP($A85, FanGraphs_Current___Batter[[Name]:[WARWAR - Wins Above Replacement]],7, FALSE)</f>
        <v>31</v>
      </c>
      <c r="F85" s="2">
        <f>E85/VLOOKUP(A85, FanGraphs_Current___Batter[[Name]:[GG - Games Played]], 3, FALSE)*VLOOKUP(A85, 'FanGraphs ZiPS - Update - Batte'!$B$2:$D$563, 3, FALSE)</f>
        <v>63.79710144927536</v>
      </c>
      <c r="G85" s="2">
        <f>VLOOKUP($A85, FanGraphs_Current___Batter[[Name]:[WARWAR - Wins Above Replacement]],8, FALSE)</f>
        <v>0</v>
      </c>
      <c r="H85" s="8">
        <f>G85/VLOOKUP(A85, FanGraphs_Current___Batter[[Name]:[GG - Games Played]], 3, FALSE)*VLOOKUP(A85, 'FanGraphs ZiPS - Update - Batte'!$B$2:$D$563, 3, FALSE)</f>
        <v>0</v>
      </c>
    </row>
    <row r="86" spans="1:8" x14ac:dyDescent="0.45">
      <c r="A86" t="s">
        <v>239</v>
      </c>
      <c r="B86" t="str">
        <f>VLOOKUP(Table88[[#This Row],[Player]], FanGraphs_Current___Batter[[Name]:[Team]], 2, FALSE)</f>
        <v>CHC</v>
      </c>
      <c r="C86" s="2">
        <f>VLOOKUP($A86, FanGraphs_Current___Batter[[Name]:[WARWAR - Wins Above Replacement]],5, FALSE)</f>
        <v>9</v>
      </c>
      <c r="D86" s="8">
        <f>C86/VLOOKUP(A86, FanGraphs_Current___Batter[[Name]:[GG - Games Played]], 3, FALSE)*VLOOKUP(A86, 'FanGraphs ZiPS - Update - Batte'!$B$2:$D$563, 3, FALSE)</f>
        <v>16.985915492957748</v>
      </c>
      <c r="E86" s="2">
        <f>VLOOKUP($A86, FanGraphs_Current___Batter[[Name]:[WARWAR - Wins Above Replacement]],7, FALSE)</f>
        <v>34</v>
      </c>
      <c r="F86" s="2">
        <f>E86/VLOOKUP(A86, FanGraphs_Current___Batter[[Name]:[GG - Games Played]], 3, FALSE)*VLOOKUP(A86, 'FanGraphs ZiPS - Update - Batte'!$B$2:$D$563, 3, FALSE)</f>
        <v>64.16901408450704</v>
      </c>
      <c r="G86" s="2">
        <f>VLOOKUP($A86, FanGraphs_Current___Batter[[Name]:[WARWAR - Wins Above Replacement]],8, FALSE)</f>
        <v>4</v>
      </c>
      <c r="H86" s="8">
        <f>G86/VLOOKUP(A86, FanGraphs_Current___Batter[[Name]:[GG - Games Played]], 3, FALSE)*VLOOKUP(A86, 'FanGraphs ZiPS - Update - Batte'!$B$2:$D$563, 3, FALSE)</f>
        <v>7.5492957746478879</v>
      </c>
    </row>
    <row r="87" spans="1:8" x14ac:dyDescent="0.45">
      <c r="A87" t="s">
        <v>221</v>
      </c>
      <c r="B87" t="str">
        <f>VLOOKUP(Table88[[#This Row],[Player]], FanGraphs_Current___Batter[[Name]:[Team]], 2, FALSE)</f>
        <v>LAA</v>
      </c>
      <c r="C87" s="2">
        <f>VLOOKUP($A87, FanGraphs_Current___Batter[[Name]:[WARWAR - Wins Above Replacement]],5, FALSE)</f>
        <v>12</v>
      </c>
      <c r="D87" s="8">
        <f>C87/VLOOKUP(A87, FanGraphs_Current___Batter[[Name]:[GG - Games Played]], 3, FALSE)*VLOOKUP(A87, 'FanGraphs ZiPS - Update - Batte'!$B$2:$D$563, 3, FALSE)</f>
        <v>20.788732394366196</v>
      </c>
      <c r="E87" s="2">
        <f>VLOOKUP($A87, FanGraphs_Current___Batter[[Name]:[WARWAR - Wins Above Replacement]],7, FALSE)</f>
        <v>38</v>
      </c>
      <c r="F87" s="2">
        <f>E87/VLOOKUP(A87, FanGraphs_Current___Batter[[Name]:[GG - Games Played]], 3, FALSE)*VLOOKUP(A87, 'FanGraphs ZiPS - Update - Batte'!$B$2:$D$563, 3, FALSE)</f>
        <v>65.830985915492946</v>
      </c>
      <c r="G87" s="2">
        <f>VLOOKUP($A87, FanGraphs_Current___Batter[[Name]:[WARWAR - Wins Above Replacement]],8, FALSE)</f>
        <v>1</v>
      </c>
      <c r="H87" s="8">
        <f>G87/VLOOKUP(A87, FanGraphs_Current___Batter[[Name]:[GG - Games Played]], 3, FALSE)*VLOOKUP(A87, 'FanGraphs ZiPS - Update - Batte'!$B$2:$D$563, 3, FALSE)</f>
        <v>1.7323943661971832</v>
      </c>
    </row>
    <row r="88" spans="1:8" x14ac:dyDescent="0.45">
      <c r="A88" t="s">
        <v>213</v>
      </c>
      <c r="B88" t="str">
        <f>VLOOKUP(Table88[[#This Row],[Player]], FanGraphs_Current___Batter[[Name]:[Team]], 2, FALSE)</f>
        <v>MIA</v>
      </c>
      <c r="C88" s="2">
        <f>VLOOKUP($A88, FanGraphs_Current___Batter[[Name]:[WARWAR - Wins Above Replacement]],5, FALSE)</f>
        <v>10</v>
      </c>
      <c r="D88" s="8">
        <f>C88/VLOOKUP(A88, FanGraphs_Current___Batter[[Name]:[GG - Games Played]], 3, FALSE)*VLOOKUP(A88, 'FanGraphs ZiPS - Update - Batte'!$B$2:$D$563, 3, FALSE)</f>
        <v>17.283950617283949</v>
      </c>
      <c r="E88" s="2">
        <f>VLOOKUP($A88, FanGraphs_Current___Batter[[Name]:[WARWAR - Wins Above Replacement]],7, FALSE)</f>
        <v>39</v>
      </c>
      <c r="F88" s="2">
        <f>E88/VLOOKUP(A88, FanGraphs_Current___Batter[[Name]:[GG - Games Played]], 3, FALSE)*VLOOKUP(A88, 'FanGraphs ZiPS - Update - Batte'!$B$2:$D$563, 3, FALSE)</f>
        <v>67.407407407407405</v>
      </c>
      <c r="G88" s="2">
        <f>VLOOKUP($A88, FanGraphs_Current___Batter[[Name]:[WARWAR - Wins Above Replacement]],8, FALSE)</f>
        <v>14</v>
      </c>
      <c r="H88" s="8">
        <f>G88/VLOOKUP(A88, FanGraphs_Current___Batter[[Name]:[GG - Games Played]], 3, FALSE)*VLOOKUP(A88, 'FanGraphs ZiPS - Update - Batte'!$B$2:$D$563, 3, FALSE)</f>
        <v>24.197530864197528</v>
      </c>
    </row>
    <row r="89" spans="1:8" x14ac:dyDescent="0.45">
      <c r="A89" t="s">
        <v>178</v>
      </c>
      <c r="B89" t="str">
        <f>VLOOKUP(Table88[[#This Row],[Player]], FanGraphs_Current___Batter[[Name]:[Team]], 2, FALSE)</f>
        <v>BOS</v>
      </c>
      <c r="C89" s="2">
        <f>VLOOKUP($A89, FanGraphs_Current___Batter[[Name]:[WARWAR - Wins Above Replacement]],5, FALSE)</f>
        <v>9</v>
      </c>
      <c r="D89" s="8">
        <f>C89/VLOOKUP(A89, FanGraphs_Current___Batter[[Name]:[GG - Games Played]], 3, FALSE)*VLOOKUP(A89, 'FanGraphs ZiPS - Update - Batte'!$B$2:$D$563, 3, FALSE)</f>
        <v>15.535714285714285</v>
      </c>
      <c r="E89" s="2">
        <f>VLOOKUP($A89, FanGraphs_Current___Batter[[Name]:[WARWAR - Wins Above Replacement]],7, FALSE)</f>
        <v>39</v>
      </c>
      <c r="F89" s="2">
        <f>E89/VLOOKUP(A89, FanGraphs_Current___Batter[[Name]:[GG - Games Played]], 3, FALSE)*VLOOKUP(A89, 'FanGraphs ZiPS - Update - Batte'!$B$2:$D$563, 3, FALSE)</f>
        <v>67.321428571428569</v>
      </c>
      <c r="G89" s="2">
        <f>VLOOKUP($A89, FanGraphs_Current___Batter[[Name]:[WARWAR - Wins Above Replacement]],8, FALSE)</f>
        <v>20</v>
      </c>
      <c r="H89" s="8">
        <f>G89/VLOOKUP(A89, FanGraphs_Current___Batter[[Name]:[GG - Games Played]], 3, FALSE)*VLOOKUP(A89, 'FanGraphs ZiPS - Update - Batte'!$B$2:$D$563, 3, FALSE)</f>
        <v>34.523809523809518</v>
      </c>
    </row>
    <row r="90" spans="1:8" x14ac:dyDescent="0.45">
      <c r="A90" t="s">
        <v>80</v>
      </c>
      <c r="B90" t="str">
        <f>VLOOKUP(Table88[[#This Row],[Player]], FanGraphs_Current___Batter[[Name]:[Team]], 2, FALSE)</f>
        <v>HOU</v>
      </c>
      <c r="C90" s="2">
        <f>VLOOKUP($A90, FanGraphs_Current___Batter[[Name]:[WARWAR - Wins Above Replacement]],5, FALSE)</f>
        <v>13</v>
      </c>
      <c r="D90" s="8">
        <f>C90/VLOOKUP(A90, FanGraphs_Current___Batter[[Name]:[GG - Games Played]], 3, FALSE)*VLOOKUP(A90, 'FanGraphs ZiPS - Update - Batte'!$B$2:$D$563, 3, FALSE)</f>
        <v>22.829268292682926</v>
      </c>
      <c r="E90" s="2">
        <f>VLOOKUP($A90, FanGraphs_Current___Batter[[Name]:[WARWAR - Wins Above Replacement]],7, FALSE)</f>
        <v>37</v>
      </c>
      <c r="F90" s="2">
        <f>E90/VLOOKUP(A90, FanGraphs_Current___Batter[[Name]:[GG - Games Played]], 3, FALSE)*VLOOKUP(A90, 'FanGraphs ZiPS - Update - Batte'!$B$2:$D$563, 3, FALSE)</f>
        <v>64.975609756097569</v>
      </c>
      <c r="G90" s="2">
        <f>VLOOKUP($A90, FanGraphs_Current___Batter[[Name]:[WARWAR - Wins Above Replacement]],8, FALSE)</f>
        <v>13</v>
      </c>
      <c r="H90" s="8">
        <f>G90/VLOOKUP(A90, FanGraphs_Current___Batter[[Name]:[GG - Games Played]], 3, FALSE)*VLOOKUP(A90, 'FanGraphs ZiPS - Update - Batte'!$B$2:$D$563, 3, FALSE)</f>
        <v>22.829268292682926</v>
      </c>
    </row>
    <row r="91" spans="1:8" x14ac:dyDescent="0.45">
      <c r="A91" t="s">
        <v>284</v>
      </c>
      <c r="B91" t="str">
        <f>VLOOKUP(Table88[[#This Row],[Player]], FanGraphs_Current___Batter[[Name]:[Team]], 2, FALSE)</f>
        <v>MIA</v>
      </c>
      <c r="C91" s="2">
        <f>VLOOKUP($A91, FanGraphs_Current___Batter[[Name]:[WARWAR - Wins Above Replacement]],5, FALSE)</f>
        <v>8</v>
      </c>
      <c r="D91" s="8">
        <f>C91/VLOOKUP(A91, FanGraphs_Current___Batter[[Name]:[GG - Games Played]], 3, FALSE)*VLOOKUP(A91, 'FanGraphs ZiPS - Update - Batte'!$B$2:$D$563, 3, FALSE)</f>
        <v>14.843373493975905</v>
      </c>
      <c r="E91" s="2">
        <f>VLOOKUP($A91, FanGraphs_Current___Batter[[Name]:[WARWAR - Wins Above Replacement]],7, FALSE)</f>
        <v>35</v>
      </c>
      <c r="F91" s="2">
        <f>E91/VLOOKUP(A91, FanGraphs_Current___Batter[[Name]:[GG - Games Played]], 3, FALSE)*VLOOKUP(A91, 'FanGraphs ZiPS - Update - Batte'!$B$2:$D$563, 3, FALSE)</f>
        <v>64.939759036144579</v>
      </c>
      <c r="G91" s="2">
        <f>VLOOKUP($A91, FanGraphs_Current___Batter[[Name]:[WARWAR - Wins Above Replacement]],8, FALSE)</f>
        <v>0</v>
      </c>
      <c r="H91" s="8">
        <f>G91/VLOOKUP(A91, FanGraphs_Current___Batter[[Name]:[GG - Games Played]], 3, FALSE)*VLOOKUP(A91, 'FanGraphs ZiPS - Update - Batte'!$B$2:$D$563, 3, FALSE)</f>
        <v>0</v>
      </c>
    </row>
    <row r="92" spans="1:8" x14ac:dyDescent="0.45">
      <c r="A92" t="s">
        <v>232</v>
      </c>
      <c r="B92" t="str">
        <f>VLOOKUP(Table88[[#This Row],[Player]], FanGraphs_Current___Batter[[Name]:[Team]], 2, FALSE)</f>
        <v>TOR</v>
      </c>
      <c r="C92" s="2">
        <f>VLOOKUP($A92, FanGraphs_Current___Batter[[Name]:[WARWAR - Wins Above Replacement]],5, FALSE)</f>
        <v>10</v>
      </c>
      <c r="D92" s="8">
        <f>C92/VLOOKUP(A92, FanGraphs_Current___Batter[[Name]:[GG - Games Played]], 3, FALSE)*VLOOKUP(A92, 'FanGraphs ZiPS - Update - Batte'!$B$2:$D$563, 3, FALSE)</f>
        <v>17.79220779220779</v>
      </c>
      <c r="E92" s="2">
        <f>VLOOKUP($A92, FanGraphs_Current___Batter[[Name]:[WARWAR - Wins Above Replacement]],7, FALSE)</f>
        <v>35</v>
      </c>
      <c r="F92" s="2">
        <f>E92/VLOOKUP(A92, FanGraphs_Current___Batter[[Name]:[GG - Games Played]], 3, FALSE)*VLOOKUP(A92, 'FanGraphs ZiPS - Update - Batte'!$B$2:$D$563, 3, FALSE)</f>
        <v>62.272727272727273</v>
      </c>
      <c r="G92" s="2">
        <f>VLOOKUP($A92, FanGraphs_Current___Batter[[Name]:[WARWAR - Wins Above Replacement]],8, FALSE)</f>
        <v>3</v>
      </c>
      <c r="H92" s="8">
        <f>G92/VLOOKUP(A92, FanGraphs_Current___Batter[[Name]:[GG - Games Played]], 3, FALSE)*VLOOKUP(A92, 'FanGraphs ZiPS - Update - Batte'!$B$2:$D$563, 3, FALSE)</f>
        <v>5.3376623376623371</v>
      </c>
    </row>
    <row r="93" spans="1:8" x14ac:dyDescent="0.45">
      <c r="A93" t="s">
        <v>228</v>
      </c>
      <c r="B93" t="str">
        <f>VLOOKUP(Table88[[#This Row],[Player]], FanGraphs_Current___Batter[[Name]:[Team]], 2, FALSE)</f>
        <v>WSN</v>
      </c>
      <c r="C93" s="2">
        <f>VLOOKUP($A93, FanGraphs_Current___Batter[[Name]:[WARWAR - Wins Above Replacement]],5, FALSE)</f>
        <v>9</v>
      </c>
      <c r="D93" s="8">
        <f>C93/VLOOKUP(A93, FanGraphs_Current___Batter[[Name]:[GG - Games Played]], 3, FALSE)*VLOOKUP(A93, 'FanGraphs ZiPS - Update - Batte'!$B$2:$D$563, 3, FALSE)</f>
        <v>15.444444444444443</v>
      </c>
      <c r="E93" s="2">
        <f>VLOOKUP($A93, FanGraphs_Current___Batter[[Name]:[WARWAR - Wins Above Replacement]],7, FALSE)</f>
        <v>38</v>
      </c>
      <c r="F93" s="2">
        <f>E93/VLOOKUP(A93, FanGraphs_Current___Batter[[Name]:[GG - Games Played]], 3, FALSE)*VLOOKUP(A93, 'FanGraphs ZiPS - Update - Batte'!$B$2:$D$563, 3, FALSE)</f>
        <v>65.209876543209873</v>
      </c>
      <c r="G93" s="2">
        <f>VLOOKUP($A93, FanGraphs_Current___Batter[[Name]:[WARWAR - Wins Above Replacement]],8, FALSE)</f>
        <v>12</v>
      </c>
      <c r="H93" s="8">
        <f>G93/VLOOKUP(A93, FanGraphs_Current___Batter[[Name]:[GG - Games Played]], 3, FALSE)*VLOOKUP(A93, 'FanGraphs ZiPS - Update - Batte'!$B$2:$D$563, 3, FALSE)</f>
        <v>20.592592592592592</v>
      </c>
    </row>
    <row r="94" spans="1:8" x14ac:dyDescent="0.45">
      <c r="A94" t="s">
        <v>243</v>
      </c>
      <c r="B94" t="str">
        <f>VLOOKUP(Table88[[#This Row],[Player]], FanGraphs_Current___Batter[[Name]:[Team]], 2, FALSE)</f>
        <v>DET</v>
      </c>
      <c r="C94" s="2">
        <f>VLOOKUP($A94, FanGraphs_Current___Batter[[Name]:[WARWAR - Wins Above Replacement]],5, FALSE)</f>
        <v>10</v>
      </c>
      <c r="D94" s="8">
        <f>C94/VLOOKUP(A94, FanGraphs_Current___Batter[[Name]:[GG - Games Played]], 3, FALSE)*VLOOKUP(A94, 'FanGraphs ZiPS - Update - Batte'!$B$2:$D$563, 3, FALSE)</f>
        <v>18.8</v>
      </c>
      <c r="E94" s="2">
        <f>VLOOKUP($A94, FanGraphs_Current___Batter[[Name]:[WARWAR - Wins Above Replacement]],7, FALSE)</f>
        <v>33</v>
      </c>
      <c r="F94" s="2">
        <f>E94/VLOOKUP(A94, FanGraphs_Current___Batter[[Name]:[GG - Games Played]], 3, FALSE)*VLOOKUP(A94, 'FanGraphs ZiPS - Update - Batte'!$B$2:$D$563, 3, FALSE)</f>
        <v>62.04</v>
      </c>
      <c r="G94" s="2">
        <f>VLOOKUP($A94, FanGraphs_Current___Batter[[Name]:[WARWAR - Wins Above Replacement]],8, FALSE)</f>
        <v>0</v>
      </c>
      <c r="H94" s="8">
        <f>G94/VLOOKUP(A94, FanGraphs_Current___Batter[[Name]:[GG - Games Played]], 3, FALSE)*VLOOKUP(A94, 'FanGraphs ZiPS - Update - Batte'!$B$2:$D$563, 3, FALSE)</f>
        <v>0</v>
      </c>
    </row>
    <row r="95" spans="1:8" x14ac:dyDescent="0.45">
      <c r="A95" t="s">
        <v>268</v>
      </c>
      <c r="B95" t="str">
        <f>VLOOKUP(Table88[[#This Row],[Player]], FanGraphs_Current___Batter[[Name]:[Team]], 2, FALSE)</f>
        <v>ARI</v>
      </c>
      <c r="C95" s="2">
        <f>VLOOKUP($A95, FanGraphs_Current___Batter[[Name]:[WARWAR - Wins Above Replacement]],5, FALSE)</f>
        <v>6</v>
      </c>
      <c r="D95" s="8">
        <f>C95/VLOOKUP(A95, FanGraphs_Current___Batter[[Name]:[GG - Games Played]], 3, FALSE)*VLOOKUP(A95, 'FanGraphs ZiPS - Update - Batte'!$B$2:$D$563, 3, FALSE)</f>
        <v>11.4</v>
      </c>
      <c r="E95" s="2">
        <f>VLOOKUP($A95, FanGraphs_Current___Batter[[Name]:[WARWAR - Wins Above Replacement]],7, FALSE)</f>
        <v>32</v>
      </c>
      <c r="F95" s="2">
        <f>E95/VLOOKUP(A95, FanGraphs_Current___Batter[[Name]:[GG - Games Played]], 3, FALSE)*VLOOKUP(A95, 'FanGraphs ZiPS - Update - Batte'!$B$2:$D$563, 3, FALSE)</f>
        <v>60.800000000000004</v>
      </c>
      <c r="G95" s="2">
        <f>VLOOKUP($A95, FanGraphs_Current___Batter[[Name]:[WARWAR - Wins Above Replacement]],8, FALSE)</f>
        <v>2</v>
      </c>
      <c r="H95" s="8">
        <f>G95/VLOOKUP(A95, FanGraphs_Current___Batter[[Name]:[GG - Games Played]], 3, FALSE)*VLOOKUP(A95, 'FanGraphs ZiPS - Update - Batte'!$B$2:$D$563, 3, FALSE)</f>
        <v>3.8000000000000003</v>
      </c>
    </row>
    <row r="96" spans="1:8" x14ac:dyDescent="0.45">
      <c r="A96" t="s">
        <v>259</v>
      </c>
      <c r="B96" t="str">
        <f>VLOOKUP(Table88[[#This Row],[Player]], FanGraphs_Current___Batter[[Name]:[Team]], 2, FALSE)</f>
        <v>TEX</v>
      </c>
      <c r="C96" s="2">
        <f>VLOOKUP($A96, FanGraphs_Current___Batter[[Name]:[WARWAR - Wins Above Replacement]],5, FALSE)</f>
        <v>7</v>
      </c>
      <c r="D96" s="8">
        <f>C96/VLOOKUP(A96, FanGraphs_Current___Batter[[Name]:[GG - Games Played]], 3, FALSE)*VLOOKUP(A96, 'FanGraphs ZiPS - Update - Batte'!$B$2:$D$563, 3, FALSE)</f>
        <v>13.014084507042252</v>
      </c>
      <c r="E96" s="2">
        <f>VLOOKUP($A96, FanGraphs_Current___Batter[[Name]:[WARWAR - Wins Above Replacement]],7, FALSE)</f>
        <v>33</v>
      </c>
      <c r="F96" s="2">
        <f>E96/VLOOKUP(A96, FanGraphs_Current___Batter[[Name]:[GG - Games Played]], 3, FALSE)*VLOOKUP(A96, 'FanGraphs ZiPS - Update - Batte'!$B$2:$D$563, 3, FALSE)</f>
        <v>61.352112676056336</v>
      </c>
      <c r="G96" s="2">
        <f>VLOOKUP($A96, FanGraphs_Current___Batter[[Name]:[WARWAR - Wins Above Replacement]],8, FALSE)</f>
        <v>1</v>
      </c>
      <c r="H96" s="8">
        <f>G96/VLOOKUP(A96, FanGraphs_Current___Batter[[Name]:[GG - Games Played]], 3, FALSE)*VLOOKUP(A96, 'FanGraphs ZiPS - Update - Batte'!$B$2:$D$563, 3, FALSE)</f>
        <v>1.8591549295774648</v>
      </c>
    </row>
    <row r="97" spans="1:8" x14ac:dyDescent="0.45">
      <c r="A97" t="s">
        <v>205</v>
      </c>
      <c r="B97" t="str">
        <f>VLOOKUP(Table88[[#This Row],[Player]], FanGraphs_Current___Batter[[Name]:[Team]], 2, FALSE)</f>
        <v>HOU</v>
      </c>
      <c r="C97" s="2">
        <f>VLOOKUP($A97, FanGraphs_Current___Batter[[Name]:[WARWAR - Wins Above Replacement]],5, FALSE)</f>
        <v>6</v>
      </c>
      <c r="D97" s="8">
        <f>C97/VLOOKUP(A97, FanGraphs_Current___Batter[[Name]:[GG - Games Played]], 3, FALSE)*VLOOKUP(A97, 'FanGraphs ZiPS - Update - Batte'!$B$2:$D$563, 3, FALSE)</f>
        <v>11.268292682926829</v>
      </c>
      <c r="E97" s="2">
        <f>VLOOKUP($A97, FanGraphs_Current___Batter[[Name]:[WARWAR - Wins Above Replacement]],7, FALSE)</f>
        <v>35</v>
      </c>
      <c r="F97" s="2">
        <f>E97/VLOOKUP(A97, FanGraphs_Current___Batter[[Name]:[GG - Games Played]], 3, FALSE)*VLOOKUP(A97, 'FanGraphs ZiPS - Update - Batte'!$B$2:$D$563, 3, FALSE)</f>
        <v>65.731707317073173</v>
      </c>
      <c r="G97" s="2">
        <f>VLOOKUP($A97, FanGraphs_Current___Batter[[Name]:[WARWAR - Wins Above Replacement]],8, FALSE)</f>
        <v>10</v>
      </c>
      <c r="H97" s="8">
        <f>G97/VLOOKUP(A97, FanGraphs_Current___Batter[[Name]:[GG - Games Played]], 3, FALSE)*VLOOKUP(A97, 'FanGraphs ZiPS - Update - Batte'!$B$2:$D$563, 3, FALSE)</f>
        <v>18.780487804878049</v>
      </c>
    </row>
    <row r="98" spans="1:8" x14ac:dyDescent="0.45">
      <c r="A98" t="s">
        <v>276</v>
      </c>
      <c r="B98" t="str">
        <f>VLOOKUP(Table88[[#This Row],[Player]], FanGraphs_Current___Batter[[Name]:[Team]], 2, FALSE)</f>
        <v>STL</v>
      </c>
      <c r="C98" s="2">
        <f>VLOOKUP($A98, FanGraphs_Current___Batter[[Name]:[WARWAR - Wins Above Replacement]],5, FALSE)</f>
        <v>11</v>
      </c>
      <c r="D98" s="8">
        <f>C98/VLOOKUP(A98, FanGraphs_Current___Batter[[Name]:[GG - Games Played]], 3, FALSE)*VLOOKUP(A98, 'FanGraphs ZiPS - Update - Batte'!$B$2:$D$563, 3, FALSE)</f>
        <v>20.762500000000003</v>
      </c>
      <c r="E98" s="2">
        <f>VLOOKUP($A98, FanGraphs_Current___Batter[[Name]:[WARWAR - Wins Above Replacement]],7, FALSE)</f>
        <v>33</v>
      </c>
      <c r="F98" s="2">
        <f>E98/VLOOKUP(A98, FanGraphs_Current___Batter[[Name]:[GG - Games Played]], 3, FALSE)*VLOOKUP(A98, 'FanGraphs ZiPS - Update - Batte'!$B$2:$D$563, 3, FALSE)</f>
        <v>62.287499999999994</v>
      </c>
      <c r="G98" s="2">
        <f>VLOOKUP($A98, FanGraphs_Current___Batter[[Name]:[WARWAR - Wins Above Replacement]],8, FALSE)</f>
        <v>4</v>
      </c>
      <c r="H98" s="8">
        <f>G98/VLOOKUP(A98, FanGraphs_Current___Batter[[Name]:[GG - Games Played]], 3, FALSE)*VLOOKUP(A98, 'FanGraphs ZiPS - Update - Batte'!$B$2:$D$563, 3, FALSE)</f>
        <v>7.5500000000000007</v>
      </c>
    </row>
    <row r="99" spans="1:8" x14ac:dyDescent="0.45">
      <c r="A99" t="s">
        <v>236</v>
      </c>
      <c r="B99" t="str">
        <f>VLOOKUP(Table88[[#This Row],[Player]], FanGraphs_Current___Batter[[Name]:[Team]], 2, FALSE)</f>
        <v>PIT</v>
      </c>
      <c r="C99" s="2">
        <f>VLOOKUP($A99, FanGraphs_Current___Batter[[Name]:[WARWAR - Wins Above Replacement]],5, FALSE)</f>
        <v>12</v>
      </c>
      <c r="D99" s="8">
        <f>C99/VLOOKUP(A99, FanGraphs_Current___Batter[[Name]:[GG - Games Played]], 3, FALSE)*VLOOKUP(A99, 'FanGraphs ZiPS - Update - Batte'!$B$2:$D$563, 3, FALSE)</f>
        <v>21.44</v>
      </c>
      <c r="E99" s="2">
        <f>VLOOKUP($A99, FanGraphs_Current___Batter[[Name]:[WARWAR - Wins Above Replacement]],7, FALSE)</f>
        <v>36</v>
      </c>
      <c r="F99" s="2">
        <f>E99/VLOOKUP(A99, FanGraphs_Current___Batter[[Name]:[GG - Games Played]], 3, FALSE)*VLOOKUP(A99, 'FanGraphs ZiPS - Update - Batte'!$B$2:$D$563, 3, FALSE)</f>
        <v>64.319999999999993</v>
      </c>
      <c r="G99" s="2">
        <f>VLOOKUP($A99, FanGraphs_Current___Batter[[Name]:[WARWAR - Wins Above Replacement]],8, FALSE)</f>
        <v>6</v>
      </c>
      <c r="H99" s="8">
        <f>G99/VLOOKUP(A99, FanGraphs_Current___Batter[[Name]:[GG - Games Played]], 3, FALSE)*VLOOKUP(A99, 'FanGraphs ZiPS - Update - Batte'!$B$2:$D$563, 3, FALSE)</f>
        <v>10.72</v>
      </c>
    </row>
    <row r="100" spans="1:8" x14ac:dyDescent="0.45">
      <c r="A100" t="s">
        <v>186</v>
      </c>
      <c r="B100" t="str">
        <f>VLOOKUP(Table88[[#This Row],[Player]], FanGraphs_Current___Batter[[Name]:[Team]], 2, FALSE)</f>
        <v>BAL</v>
      </c>
      <c r="C100" s="2">
        <f>VLOOKUP($A100, FanGraphs_Current___Batter[[Name]:[WARWAR - Wins Above Replacement]],5, FALSE)</f>
        <v>12</v>
      </c>
      <c r="D100" s="8">
        <f>C100/VLOOKUP(A100, FanGraphs_Current___Batter[[Name]:[GG - Games Played]], 3, FALSE)*VLOOKUP(A100, 'FanGraphs ZiPS - Update - Batte'!$B$2:$D$563, 3, FALSE)</f>
        <v>21.3</v>
      </c>
      <c r="E100" s="2">
        <f>VLOOKUP($A100, FanGraphs_Current___Batter[[Name]:[WARWAR - Wins Above Replacement]],7, FALSE)</f>
        <v>34</v>
      </c>
      <c r="F100" s="2">
        <f>E100/VLOOKUP(A100, FanGraphs_Current___Batter[[Name]:[GG - Games Played]], 3, FALSE)*VLOOKUP(A100, 'FanGraphs ZiPS - Update - Batte'!$B$2:$D$563, 3, FALSE)</f>
        <v>60.35</v>
      </c>
      <c r="G100" s="2">
        <f>VLOOKUP($A100, FanGraphs_Current___Batter[[Name]:[WARWAR - Wins Above Replacement]],8, FALSE)</f>
        <v>5</v>
      </c>
      <c r="H100" s="8">
        <f>G100/VLOOKUP(A100, FanGraphs_Current___Batter[[Name]:[GG - Games Played]], 3, FALSE)*VLOOKUP(A100, 'FanGraphs ZiPS - Update - Batte'!$B$2:$D$563, 3, FALSE)</f>
        <v>8.875</v>
      </c>
    </row>
    <row r="101" spans="1:8" x14ac:dyDescent="0.45">
      <c r="A101" t="s">
        <v>261</v>
      </c>
      <c r="B101" t="str">
        <f>VLOOKUP(Table88[[#This Row],[Player]], FanGraphs_Current___Batter[[Name]:[Team]], 2, FALSE)</f>
        <v>NYY</v>
      </c>
      <c r="C101" s="2">
        <f>VLOOKUP($A101, FanGraphs_Current___Batter[[Name]:[WARWAR - Wins Above Replacement]],5, FALSE)</f>
        <v>8</v>
      </c>
      <c r="D101" s="8">
        <f>C101/VLOOKUP(A101, FanGraphs_Current___Batter[[Name]:[GG - Games Played]], 3, FALSE)*VLOOKUP(A101, 'FanGraphs ZiPS - Update - Batte'!$B$2:$D$563, 3, FALSE)</f>
        <v>14.939759036144579</v>
      </c>
      <c r="E101" s="2">
        <f>VLOOKUP($A101, FanGraphs_Current___Batter[[Name]:[WARWAR - Wins Above Replacement]],7, FALSE)</f>
        <v>32</v>
      </c>
      <c r="F101" s="2">
        <f>E101/VLOOKUP(A101, FanGraphs_Current___Batter[[Name]:[GG - Games Played]], 3, FALSE)*VLOOKUP(A101, 'FanGraphs ZiPS - Update - Batte'!$B$2:$D$563, 3, FALSE)</f>
        <v>59.759036144578317</v>
      </c>
      <c r="G101" s="2">
        <f>VLOOKUP($A101, FanGraphs_Current___Batter[[Name]:[WARWAR - Wins Above Replacement]],8, FALSE)</f>
        <v>4</v>
      </c>
      <c r="H101" s="8">
        <f>G101/VLOOKUP(A101, FanGraphs_Current___Batter[[Name]:[GG - Games Played]], 3, FALSE)*VLOOKUP(A101, 'FanGraphs ZiPS - Update - Batte'!$B$2:$D$563, 3, FALSE)</f>
        <v>7.4698795180722897</v>
      </c>
    </row>
    <row r="102" spans="1:8" x14ac:dyDescent="0.45">
      <c r="A102" t="s">
        <v>187</v>
      </c>
      <c r="B102" t="str">
        <f>VLOOKUP(Table88[[#This Row],[Player]], FanGraphs_Current___Batter[[Name]:[Team]], 2, FALSE)</f>
        <v>MIL</v>
      </c>
      <c r="C102" s="2">
        <f>VLOOKUP($A102, FanGraphs_Current___Batter[[Name]:[WARWAR - Wins Above Replacement]],5, FALSE)</f>
        <v>6</v>
      </c>
      <c r="D102" s="8">
        <f>C102/VLOOKUP(A102, FanGraphs_Current___Batter[[Name]:[GG - Games Played]], 3, FALSE)*VLOOKUP(A102, 'FanGraphs ZiPS - Update - Batte'!$B$2:$D$563, 3, FALSE)</f>
        <v>10.962962962962962</v>
      </c>
      <c r="E102" s="2">
        <f>VLOOKUP($A102, FanGraphs_Current___Batter[[Name]:[WARWAR - Wins Above Replacement]],7, FALSE)</f>
        <v>37</v>
      </c>
      <c r="F102" s="2">
        <f>E102/VLOOKUP(A102, FanGraphs_Current___Batter[[Name]:[GG - Games Played]], 3, FALSE)*VLOOKUP(A102, 'FanGraphs ZiPS - Update - Batte'!$B$2:$D$563, 3, FALSE)</f>
        <v>67.604938271604937</v>
      </c>
      <c r="G102" s="2">
        <f>VLOOKUP($A102, FanGraphs_Current___Batter[[Name]:[WARWAR - Wins Above Replacement]],8, FALSE)</f>
        <v>28</v>
      </c>
      <c r="H102" s="8">
        <f>G102/VLOOKUP(A102, FanGraphs_Current___Batter[[Name]:[GG - Games Played]], 3, FALSE)*VLOOKUP(A102, 'FanGraphs ZiPS - Update - Batte'!$B$2:$D$563, 3, FALSE)</f>
        <v>51.160493827160494</v>
      </c>
    </row>
    <row r="103" spans="1:8" x14ac:dyDescent="0.45">
      <c r="A103" t="s">
        <v>192</v>
      </c>
      <c r="B103" t="str">
        <f>VLOOKUP(Table88[[#This Row],[Player]], FanGraphs_Current___Batter[[Name]:[Team]], 2, FALSE)</f>
        <v>CIN</v>
      </c>
      <c r="C103" s="2">
        <f>VLOOKUP($A103, FanGraphs_Current___Batter[[Name]:[WARWAR - Wins Above Replacement]],5, FALSE)</f>
        <v>5</v>
      </c>
      <c r="D103" s="8">
        <f>C103/VLOOKUP(A103, FanGraphs_Current___Batter[[Name]:[GG - Games Played]], 3, FALSE)*VLOOKUP(A103, 'FanGraphs ZiPS - Update - Batte'!$B$2:$D$563, 3, FALSE)</f>
        <v>9.1558441558441555</v>
      </c>
      <c r="E103" s="2">
        <f>VLOOKUP($A103, FanGraphs_Current___Batter[[Name]:[WARWAR - Wins Above Replacement]],7, FALSE)</f>
        <v>34</v>
      </c>
      <c r="F103" s="2">
        <f>E103/VLOOKUP(A103, FanGraphs_Current___Batter[[Name]:[GG - Games Played]], 3, FALSE)*VLOOKUP(A103, 'FanGraphs ZiPS - Update - Batte'!$B$2:$D$563, 3, FALSE)</f>
        <v>62.259740259740255</v>
      </c>
      <c r="G103" s="2">
        <f>VLOOKUP($A103, FanGraphs_Current___Batter[[Name]:[WARWAR - Wins Above Replacement]],8, FALSE)</f>
        <v>8</v>
      </c>
      <c r="H103" s="8">
        <f>G103/VLOOKUP(A103, FanGraphs_Current___Batter[[Name]:[GG - Games Played]], 3, FALSE)*VLOOKUP(A103, 'FanGraphs ZiPS - Update - Batte'!$B$2:$D$563, 3, FALSE)</f>
        <v>14.64935064935065</v>
      </c>
    </row>
    <row r="104" spans="1:8" x14ac:dyDescent="0.45">
      <c r="A104" t="s">
        <v>234</v>
      </c>
      <c r="B104" t="str">
        <f>VLOOKUP(Table88[[#This Row],[Player]], FanGraphs_Current___Batter[[Name]:[Team]], 2, FALSE)</f>
        <v>LAA</v>
      </c>
      <c r="C104" s="2">
        <f>VLOOKUP($A104, FanGraphs_Current___Batter[[Name]:[WARWAR - Wins Above Replacement]],5, FALSE)</f>
        <v>11</v>
      </c>
      <c r="D104" s="8">
        <f>C104/VLOOKUP(A104, FanGraphs_Current___Batter[[Name]:[GG - Games Played]], 3, FALSE)*VLOOKUP(A104, 'FanGraphs ZiPS - Update - Batte'!$B$2:$D$563, 3, FALSE)</f>
        <v>18.197530864197528</v>
      </c>
      <c r="E104" s="2">
        <f>VLOOKUP($A104, FanGraphs_Current___Batter[[Name]:[WARWAR - Wins Above Replacement]],7, FALSE)</f>
        <v>38</v>
      </c>
      <c r="F104" s="2">
        <f>E104/VLOOKUP(A104, FanGraphs_Current___Batter[[Name]:[GG - Games Played]], 3, FALSE)*VLOOKUP(A104, 'FanGraphs ZiPS - Update - Batte'!$B$2:$D$563, 3, FALSE)</f>
        <v>62.864197530864196</v>
      </c>
      <c r="G104" s="2">
        <f>VLOOKUP($A104, FanGraphs_Current___Batter[[Name]:[WARWAR - Wins Above Replacement]],8, FALSE)</f>
        <v>11</v>
      </c>
      <c r="H104" s="8">
        <f>G104/VLOOKUP(A104, FanGraphs_Current___Batter[[Name]:[GG - Games Played]], 3, FALSE)*VLOOKUP(A104, 'FanGraphs ZiPS - Update - Batte'!$B$2:$D$563, 3, FALSE)</f>
        <v>18.197530864197528</v>
      </c>
    </row>
    <row r="105" spans="1:8" x14ac:dyDescent="0.45">
      <c r="A105" t="s">
        <v>193</v>
      </c>
      <c r="B105" t="str">
        <f>VLOOKUP(Table88[[#This Row],[Player]], FanGraphs_Current___Batter[[Name]:[Team]], 2, FALSE)</f>
        <v>TOR</v>
      </c>
      <c r="C105" s="2">
        <f>VLOOKUP($A105, FanGraphs_Current___Batter[[Name]:[WARWAR - Wins Above Replacement]],5, FALSE)</f>
        <v>7</v>
      </c>
      <c r="D105" s="8">
        <f>C105/VLOOKUP(A105, FanGraphs_Current___Batter[[Name]:[GG - Games Played]], 3, FALSE)*VLOOKUP(A105, 'FanGraphs ZiPS - Update - Batte'!$B$2:$D$563, 3, FALSE)</f>
        <v>12.481927710843372</v>
      </c>
      <c r="E105" s="2">
        <f>VLOOKUP($A105, FanGraphs_Current___Batter[[Name]:[WARWAR - Wins Above Replacement]],7, FALSE)</f>
        <v>33</v>
      </c>
      <c r="F105" s="2">
        <f>E105/VLOOKUP(A105, FanGraphs_Current___Batter[[Name]:[GG - Games Played]], 3, FALSE)*VLOOKUP(A105, 'FanGraphs ZiPS - Update - Batte'!$B$2:$D$563, 3, FALSE)</f>
        <v>58.843373493975903</v>
      </c>
      <c r="G105" s="2">
        <f>VLOOKUP($A105, FanGraphs_Current___Batter[[Name]:[WARWAR - Wins Above Replacement]],8, FALSE)</f>
        <v>3</v>
      </c>
      <c r="H105" s="8">
        <f>G105/VLOOKUP(A105, FanGraphs_Current___Batter[[Name]:[GG - Games Played]], 3, FALSE)*VLOOKUP(A105, 'FanGraphs ZiPS - Update - Batte'!$B$2:$D$563, 3, FALSE)</f>
        <v>5.3493975903614457</v>
      </c>
    </row>
    <row r="106" spans="1:8" x14ac:dyDescent="0.45">
      <c r="A106" t="s">
        <v>271</v>
      </c>
      <c r="B106" t="str">
        <f>VLOOKUP(Table88[[#This Row],[Player]], FanGraphs_Current___Batter[[Name]:[Team]], 2, FALSE)</f>
        <v>SEA</v>
      </c>
      <c r="C106" s="2">
        <f>VLOOKUP($A106, FanGraphs_Current___Batter[[Name]:[WARWAR - Wins Above Replacement]],5, FALSE)</f>
        <v>8</v>
      </c>
      <c r="D106" s="8">
        <f>C106/VLOOKUP(A106, FanGraphs_Current___Batter[[Name]:[GG - Games Played]], 3, FALSE)*VLOOKUP(A106, 'FanGraphs ZiPS - Update - Batte'!$B$2:$D$563, 3, FALSE)</f>
        <v>15.561643835616437</v>
      </c>
      <c r="E106" s="2">
        <f>VLOOKUP($A106, FanGraphs_Current___Batter[[Name]:[WARWAR - Wins Above Replacement]],7, FALSE)</f>
        <v>29</v>
      </c>
      <c r="F106" s="2">
        <f>E106/VLOOKUP(A106, FanGraphs_Current___Batter[[Name]:[GG - Games Played]], 3, FALSE)*VLOOKUP(A106, 'FanGraphs ZiPS - Update - Batte'!$B$2:$D$563, 3, FALSE)</f>
        <v>56.410958904109584</v>
      </c>
      <c r="G106" s="2">
        <f>VLOOKUP($A106, FanGraphs_Current___Batter[[Name]:[WARWAR - Wins Above Replacement]],8, FALSE)</f>
        <v>0</v>
      </c>
      <c r="H106" s="8">
        <f>G106/VLOOKUP(A106, FanGraphs_Current___Batter[[Name]:[GG - Games Played]], 3, FALSE)*VLOOKUP(A106, 'FanGraphs ZiPS - Update - Batte'!$B$2:$D$563, 3, FALSE)</f>
        <v>0</v>
      </c>
    </row>
    <row r="107" spans="1:8" x14ac:dyDescent="0.45">
      <c r="A107" t="s">
        <v>249</v>
      </c>
      <c r="B107" t="str">
        <f>VLOOKUP(Table88[[#This Row],[Player]], FanGraphs_Current___Batter[[Name]:[Team]], 2, FALSE)</f>
        <v>DET</v>
      </c>
      <c r="C107" s="2">
        <f>VLOOKUP($A107, FanGraphs_Current___Batter[[Name]:[WARWAR - Wins Above Replacement]],5, FALSE)</f>
        <v>6</v>
      </c>
      <c r="D107" s="8">
        <f>C107/VLOOKUP(A107, FanGraphs_Current___Batter[[Name]:[GG - Games Played]], 3, FALSE)*VLOOKUP(A107, 'FanGraphs ZiPS - Update - Batte'!$B$2:$D$563, 3, FALSE)</f>
        <v>10.909090909090908</v>
      </c>
      <c r="E107" s="2">
        <f>VLOOKUP($A107, FanGraphs_Current___Batter[[Name]:[WARWAR - Wins Above Replacement]],7, FALSE)</f>
        <v>32</v>
      </c>
      <c r="F107" s="2">
        <f>E107/VLOOKUP(A107, FanGraphs_Current___Batter[[Name]:[GG - Games Played]], 3, FALSE)*VLOOKUP(A107, 'FanGraphs ZiPS - Update - Batte'!$B$2:$D$563, 3, FALSE)</f>
        <v>58.181818181818187</v>
      </c>
      <c r="G107" s="2">
        <f>VLOOKUP($A107, FanGraphs_Current___Batter[[Name]:[WARWAR - Wins Above Replacement]],8, FALSE)</f>
        <v>4</v>
      </c>
      <c r="H107" s="8">
        <f>G107/VLOOKUP(A107, FanGraphs_Current___Batter[[Name]:[GG - Games Played]], 3, FALSE)*VLOOKUP(A107, 'FanGraphs ZiPS - Update - Batte'!$B$2:$D$563, 3, FALSE)</f>
        <v>7.2727272727272734</v>
      </c>
    </row>
    <row r="108" spans="1:8" x14ac:dyDescent="0.45">
      <c r="A108" t="s">
        <v>57</v>
      </c>
      <c r="B108" t="str">
        <f>VLOOKUP(Table88[[#This Row],[Player]], FanGraphs_Current___Batter[[Name]:[Team]], 2, FALSE)</f>
        <v>TOR</v>
      </c>
      <c r="C108" s="2">
        <f>VLOOKUP($A108, FanGraphs_Current___Batter[[Name]:[WARWAR - Wins Above Replacement]],5, FALSE)</f>
        <v>4</v>
      </c>
      <c r="D108" s="8">
        <f>C108/VLOOKUP(A108, FanGraphs_Current___Batter[[Name]:[GG - Games Played]], 3, FALSE)*VLOOKUP(A108, 'FanGraphs ZiPS - Update - Batte'!$B$2:$D$563, 3, FALSE)</f>
        <v>7.8888888888888884</v>
      </c>
      <c r="E108" s="2">
        <f>VLOOKUP($A108, FanGraphs_Current___Batter[[Name]:[WARWAR - Wins Above Replacement]],7, FALSE)</f>
        <v>28</v>
      </c>
      <c r="F108" s="2">
        <f>E108/VLOOKUP(A108, FanGraphs_Current___Batter[[Name]:[GG - Games Played]], 3, FALSE)*VLOOKUP(A108, 'FanGraphs ZiPS - Update - Batte'!$B$2:$D$563, 3, FALSE)</f>
        <v>55.222222222222221</v>
      </c>
      <c r="G108" s="2">
        <f>VLOOKUP($A108, FanGraphs_Current___Batter[[Name]:[WARWAR - Wins Above Replacement]],8, FALSE)</f>
        <v>4</v>
      </c>
      <c r="H108" s="8">
        <f>G108/VLOOKUP(A108, FanGraphs_Current___Batter[[Name]:[GG - Games Played]], 3, FALSE)*VLOOKUP(A108, 'FanGraphs ZiPS - Update - Batte'!$B$2:$D$563, 3, FALSE)</f>
        <v>7.8888888888888884</v>
      </c>
    </row>
    <row r="109" spans="1:8" x14ac:dyDescent="0.45">
      <c r="A109" t="s">
        <v>181</v>
      </c>
      <c r="B109" t="str">
        <f>VLOOKUP(Table88[[#This Row],[Player]], FanGraphs_Current___Batter[[Name]:[Team]], 2, FALSE)</f>
        <v>TEX</v>
      </c>
      <c r="C109" s="2">
        <f>VLOOKUP($A109, FanGraphs_Current___Batter[[Name]:[WARWAR - Wins Above Replacement]],5, FALSE)</f>
        <v>7</v>
      </c>
      <c r="D109" s="8">
        <f>C109/VLOOKUP(A109, FanGraphs_Current___Batter[[Name]:[GG - Games Played]], 3, FALSE)*VLOOKUP(A109, 'FanGraphs ZiPS - Update - Batte'!$B$2:$D$563, 3, FALSE)</f>
        <v>11.987499999999999</v>
      </c>
      <c r="E109" s="2">
        <f>VLOOKUP($A109, FanGraphs_Current___Batter[[Name]:[WARWAR - Wins Above Replacement]],7, FALSE)</f>
        <v>33</v>
      </c>
      <c r="F109" s="2">
        <f>E109/VLOOKUP(A109, FanGraphs_Current___Batter[[Name]:[GG - Games Played]], 3, FALSE)*VLOOKUP(A109, 'FanGraphs ZiPS - Update - Batte'!$B$2:$D$563, 3, FALSE)</f>
        <v>56.512499999999996</v>
      </c>
      <c r="G109" s="2">
        <f>VLOOKUP($A109, FanGraphs_Current___Batter[[Name]:[WARWAR - Wins Above Replacement]],8, FALSE)</f>
        <v>4</v>
      </c>
      <c r="H109" s="8">
        <f>G109/VLOOKUP(A109, FanGraphs_Current___Batter[[Name]:[GG - Games Played]], 3, FALSE)*VLOOKUP(A109, 'FanGraphs ZiPS - Update - Batte'!$B$2:$D$563, 3, FALSE)</f>
        <v>6.8500000000000005</v>
      </c>
    </row>
    <row r="110" spans="1:8" x14ac:dyDescent="0.45">
      <c r="A110" t="s">
        <v>231</v>
      </c>
      <c r="B110" t="str">
        <f>VLOOKUP(Table88[[#This Row],[Player]], FanGraphs_Current___Batter[[Name]:[Team]], 2, FALSE)</f>
        <v>CHW</v>
      </c>
      <c r="C110" s="2">
        <f>VLOOKUP($A110, FanGraphs_Current___Batter[[Name]:[WARWAR - Wins Above Replacement]],5, FALSE)</f>
        <v>15</v>
      </c>
      <c r="D110" s="8">
        <f>C110/VLOOKUP(A110, FanGraphs_Current___Batter[[Name]:[GG - Games Played]], 3, FALSE)*VLOOKUP(A110, 'FanGraphs ZiPS - Update - Batte'!$B$2:$D$563, 3, FALSE)</f>
        <v>26.25</v>
      </c>
      <c r="E110" s="2">
        <f>VLOOKUP($A110, FanGraphs_Current___Batter[[Name]:[WARWAR - Wins Above Replacement]],7, FALSE)</f>
        <v>34</v>
      </c>
      <c r="F110" s="2">
        <f>E110/VLOOKUP(A110, FanGraphs_Current___Batter[[Name]:[GG - Games Played]], 3, FALSE)*VLOOKUP(A110, 'FanGraphs ZiPS - Update - Batte'!$B$2:$D$563, 3, FALSE)</f>
        <v>59.5</v>
      </c>
      <c r="G110" s="2">
        <f>VLOOKUP($A110, FanGraphs_Current___Batter[[Name]:[WARWAR - Wins Above Replacement]],8, FALSE)</f>
        <v>2</v>
      </c>
      <c r="H110" s="8">
        <f>G110/VLOOKUP(A110, FanGraphs_Current___Batter[[Name]:[GG - Games Played]], 3, FALSE)*VLOOKUP(A110, 'FanGraphs ZiPS - Update - Batte'!$B$2:$D$563, 3, FALSE)</f>
        <v>3.5</v>
      </c>
    </row>
    <row r="111" spans="1:8" x14ac:dyDescent="0.45">
      <c r="A111" t="s">
        <v>275</v>
      </c>
      <c r="B111" t="str">
        <f>VLOOKUP(Table88[[#This Row],[Player]], FanGraphs_Current___Batter[[Name]:[Team]], 2, FALSE)</f>
        <v>SFG</v>
      </c>
      <c r="C111" s="2">
        <f>VLOOKUP($A111, FanGraphs_Current___Batter[[Name]:[WARWAR - Wins Above Replacement]],5, FALSE)</f>
        <v>9</v>
      </c>
      <c r="D111" s="8">
        <f>C111/VLOOKUP(A111, FanGraphs_Current___Batter[[Name]:[GG - Games Played]], 3, FALSE)*VLOOKUP(A111, 'FanGraphs ZiPS - Update - Batte'!$B$2:$D$563, 3, FALSE)</f>
        <v>16.75</v>
      </c>
      <c r="E111" s="2">
        <f>VLOOKUP($A111, FanGraphs_Current___Batter[[Name]:[WARWAR - Wins Above Replacement]],7, FALSE)</f>
        <v>31</v>
      </c>
      <c r="F111" s="2">
        <f>E111/VLOOKUP(A111, FanGraphs_Current___Batter[[Name]:[GG - Games Played]], 3, FALSE)*VLOOKUP(A111, 'FanGraphs ZiPS - Update - Batte'!$B$2:$D$563, 3, FALSE)</f>
        <v>57.69444444444445</v>
      </c>
      <c r="G111" s="2">
        <f>VLOOKUP($A111, FanGraphs_Current___Batter[[Name]:[WARWAR - Wins Above Replacement]],8, FALSE)</f>
        <v>0</v>
      </c>
      <c r="H111" s="8">
        <f>G111/VLOOKUP(A111, FanGraphs_Current___Batter[[Name]:[GG - Games Played]], 3, FALSE)*VLOOKUP(A111, 'FanGraphs ZiPS - Update - Batte'!$B$2:$D$563, 3, FALSE)</f>
        <v>0</v>
      </c>
    </row>
    <row r="112" spans="1:8" x14ac:dyDescent="0.45">
      <c r="A112" t="s">
        <v>31</v>
      </c>
      <c r="B112" t="str">
        <f>VLOOKUP(Table88[[#This Row],[Player]], FanGraphs_Current___Batter[[Name]:[Team]], 2, FALSE)</f>
        <v>SEA</v>
      </c>
      <c r="C112" s="2">
        <f>VLOOKUP($A112, FanGraphs_Current___Batter[[Name]:[WARWAR - Wins Above Replacement]],5, FALSE)</f>
        <v>7</v>
      </c>
      <c r="D112" s="8">
        <f>C112/VLOOKUP(A112, FanGraphs_Current___Batter[[Name]:[GG - Games Played]], 3, FALSE)*VLOOKUP(A112, 'FanGraphs ZiPS - Update - Batte'!$B$2:$D$563, 3, FALSE)</f>
        <v>12.929411764705883</v>
      </c>
      <c r="E112" s="2">
        <f>VLOOKUP($A112, FanGraphs_Current___Batter[[Name]:[WARWAR - Wins Above Replacement]],7, FALSE)</f>
        <v>29</v>
      </c>
      <c r="F112" s="2">
        <f>E112/VLOOKUP(A112, FanGraphs_Current___Batter[[Name]:[GG - Games Played]], 3, FALSE)*VLOOKUP(A112, 'FanGraphs ZiPS - Update - Batte'!$B$2:$D$563, 3, FALSE)</f>
        <v>53.564705882352939</v>
      </c>
      <c r="G112" s="2">
        <f>VLOOKUP($A112, FanGraphs_Current___Batter[[Name]:[WARWAR - Wins Above Replacement]],8, FALSE)</f>
        <v>17</v>
      </c>
      <c r="H112" s="8">
        <f>G112/VLOOKUP(A112, FanGraphs_Current___Batter[[Name]:[GG - Games Played]], 3, FALSE)*VLOOKUP(A112, 'FanGraphs ZiPS - Update - Batte'!$B$2:$D$563, 3, FALSE)</f>
        <v>31.400000000000002</v>
      </c>
    </row>
    <row r="113" spans="1:8" x14ac:dyDescent="0.45">
      <c r="A113" t="s">
        <v>252</v>
      </c>
      <c r="B113" t="str">
        <f>VLOOKUP(Table88[[#This Row],[Player]], FanGraphs_Current___Batter[[Name]:[Team]], 2, FALSE)</f>
        <v>NYM</v>
      </c>
      <c r="C113" s="2">
        <f>VLOOKUP($A113, FanGraphs_Current___Batter[[Name]:[WARWAR - Wins Above Replacement]],5, FALSE)</f>
        <v>7</v>
      </c>
      <c r="D113" s="8">
        <f>C113/VLOOKUP(A113, FanGraphs_Current___Batter[[Name]:[GG - Games Played]], 3, FALSE)*VLOOKUP(A113, 'FanGraphs ZiPS - Update - Batte'!$B$2:$D$563, 3, FALSE)</f>
        <v>12.515151515151516</v>
      </c>
      <c r="E113" s="2">
        <f>VLOOKUP($A113, FanGraphs_Current___Batter[[Name]:[WARWAR - Wins Above Replacement]],7, FALSE)</f>
        <v>30</v>
      </c>
      <c r="F113" s="2">
        <f>E113/VLOOKUP(A113, FanGraphs_Current___Batter[[Name]:[GG - Games Played]], 3, FALSE)*VLOOKUP(A113, 'FanGraphs ZiPS - Update - Batte'!$B$2:$D$563, 3, FALSE)</f>
        <v>53.636363636363633</v>
      </c>
      <c r="G113" s="2">
        <f>VLOOKUP($A113, FanGraphs_Current___Batter[[Name]:[WARWAR - Wins Above Replacement]],8, FALSE)</f>
        <v>12</v>
      </c>
      <c r="H113" s="8">
        <f>G113/VLOOKUP(A113, FanGraphs_Current___Batter[[Name]:[GG - Games Played]], 3, FALSE)*VLOOKUP(A113, 'FanGraphs ZiPS - Update - Batte'!$B$2:$D$563, 3, FALSE)</f>
        <v>21.454545454545457</v>
      </c>
    </row>
    <row r="114" spans="1:8" x14ac:dyDescent="0.45">
      <c r="A114" t="s">
        <v>60</v>
      </c>
      <c r="B114" t="str">
        <f>VLOOKUP(Table88[[#This Row],[Player]], FanGraphs_Current___Batter[[Name]:[Team]], 2, FALSE)</f>
        <v>CHC</v>
      </c>
      <c r="C114" s="2">
        <f>VLOOKUP($A114, FanGraphs_Current___Batter[[Name]:[WARWAR - Wins Above Replacement]],5, FALSE)</f>
        <v>8</v>
      </c>
      <c r="D114" s="8">
        <f>C114/VLOOKUP(A114, FanGraphs_Current___Batter[[Name]:[GG - Games Played]], 3, FALSE)*VLOOKUP(A114, 'FanGraphs ZiPS - Update - Batte'!$B$2:$D$563, 3, FALSE)</f>
        <v>15.567567567567568</v>
      </c>
      <c r="E114" s="2">
        <f>VLOOKUP($A114, FanGraphs_Current___Batter[[Name]:[WARWAR - Wins Above Replacement]],7, FALSE)</f>
        <v>27</v>
      </c>
      <c r="F114" s="2">
        <f>E114/VLOOKUP(A114, FanGraphs_Current___Batter[[Name]:[GG - Games Played]], 3, FALSE)*VLOOKUP(A114, 'FanGraphs ZiPS - Update - Batte'!$B$2:$D$563, 3, FALSE)</f>
        <v>52.54054054054054</v>
      </c>
      <c r="G114" s="2">
        <f>VLOOKUP($A114, FanGraphs_Current___Batter[[Name]:[WARWAR - Wins Above Replacement]],8, FALSE)</f>
        <v>5</v>
      </c>
      <c r="H114" s="8">
        <f>G114/VLOOKUP(A114, FanGraphs_Current___Batter[[Name]:[GG - Games Played]], 3, FALSE)*VLOOKUP(A114, 'FanGraphs ZiPS - Update - Batte'!$B$2:$D$563, 3, FALSE)</f>
        <v>9.7297297297297298</v>
      </c>
    </row>
    <row r="115" spans="1:8" x14ac:dyDescent="0.45">
      <c r="A115" t="s">
        <v>210</v>
      </c>
      <c r="B115" t="str">
        <f>VLOOKUP(Table88[[#This Row],[Player]], FanGraphs_Current___Batter[[Name]:[Team]], 2, FALSE)</f>
        <v>STL</v>
      </c>
      <c r="C115" s="2">
        <f>VLOOKUP($A115, FanGraphs_Current___Batter[[Name]:[WARWAR - Wins Above Replacement]],5, FALSE)</f>
        <v>4</v>
      </c>
      <c r="D115" s="8">
        <f>C115/VLOOKUP(A115, FanGraphs_Current___Batter[[Name]:[GG - Games Played]], 3, FALSE)*VLOOKUP(A115, 'FanGraphs ZiPS - Update - Batte'!$B$2:$D$563, 3, FALSE)</f>
        <v>7.6800000000000006</v>
      </c>
      <c r="E115" s="2">
        <f>VLOOKUP($A115, FanGraphs_Current___Batter[[Name]:[WARWAR - Wins Above Replacement]],7, FALSE)</f>
        <v>28</v>
      </c>
      <c r="F115" s="2">
        <f>E115/VLOOKUP(A115, FanGraphs_Current___Batter[[Name]:[GG - Games Played]], 3, FALSE)*VLOOKUP(A115, 'FanGraphs ZiPS - Update - Batte'!$B$2:$D$563, 3, FALSE)</f>
        <v>53.760000000000005</v>
      </c>
      <c r="G115" s="2">
        <f>VLOOKUP($A115, FanGraphs_Current___Batter[[Name]:[WARWAR - Wins Above Replacement]],8, FALSE)</f>
        <v>8</v>
      </c>
      <c r="H115" s="8">
        <f>G115/VLOOKUP(A115, FanGraphs_Current___Batter[[Name]:[GG - Games Played]], 3, FALSE)*VLOOKUP(A115, 'FanGraphs ZiPS - Update - Batte'!$B$2:$D$563, 3, FALSE)</f>
        <v>15.360000000000001</v>
      </c>
    </row>
    <row r="116" spans="1:8" x14ac:dyDescent="0.45">
      <c r="A116" t="s">
        <v>272</v>
      </c>
      <c r="B116" t="str">
        <f>VLOOKUP(Table88[[#This Row],[Player]], FanGraphs_Current___Batter[[Name]:[Team]], 2, FALSE)</f>
        <v>TBR</v>
      </c>
      <c r="C116" s="2">
        <f>VLOOKUP($A116, FanGraphs_Current___Batter[[Name]:[WARWAR - Wins Above Replacement]],5, FALSE)</f>
        <v>11</v>
      </c>
      <c r="D116" s="8">
        <f>C116/VLOOKUP(A116, FanGraphs_Current___Batter[[Name]:[GG - Games Played]], 3, FALSE)*VLOOKUP(A116, 'FanGraphs ZiPS - Update - Batte'!$B$2:$D$563, 3, FALSE)</f>
        <v>20.913580246913579</v>
      </c>
      <c r="E116" s="2">
        <f>VLOOKUP($A116, FanGraphs_Current___Batter[[Name]:[WARWAR - Wins Above Replacement]],7, FALSE)</f>
        <v>28</v>
      </c>
      <c r="F116" s="2">
        <f>E116/VLOOKUP(A116, FanGraphs_Current___Batter[[Name]:[GG - Games Played]], 3, FALSE)*VLOOKUP(A116, 'FanGraphs ZiPS - Update - Batte'!$B$2:$D$563, 3, FALSE)</f>
        <v>53.234567901234563</v>
      </c>
      <c r="G116" s="2">
        <f>VLOOKUP($A116, FanGraphs_Current___Batter[[Name]:[WARWAR - Wins Above Replacement]],8, FALSE)</f>
        <v>10</v>
      </c>
      <c r="H116" s="8">
        <f>G116/VLOOKUP(A116, FanGraphs_Current___Batter[[Name]:[GG - Games Played]], 3, FALSE)*VLOOKUP(A116, 'FanGraphs ZiPS - Update - Batte'!$B$2:$D$563, 3, FALSE)</f>
        <v>19.012345679012345</v>
      </c>
    </row>
    <row r="117" spans="1:8" x14ac:dyDescent="0.45">
      <c r="A117" t="s">
        <v>77</v>
      </c>
      <c r="B117" t="str">
        <f>VLOOKUP(Table88[[#This Row],[Player]], FanGraphs_Current___Batter[[Name]:[Team]], 2, FALSE)</f>
        <v>NYY</v>
      </c>
      <c r="C117" s="2">
        <f>VLOOKUP($A117, FanGraphs_Current___Batter[[Name]:[WARWAR - Wins Above Replacement]],5, FALSE)</f>
        <v>6</v>
      </c>
      <c r="D117" s="8">
        <f>C117/VLOOKUP(A117, FanGraphs_Current___Batter[[Name]:[GG - Games Played]], 3, FALSE)*VLOOKUP(A117, 'FanGraphs ZiPS - Update - Batte'!$B$2:$D$563, 3, FALSE)</f>
        <v>10.941176470588236</v>
      </c>
      <c r="E117" s="2">
        <f>VLOOKUP($A117, FanGraphs_Current___Batter[[Name]:[WARWAR - Wins Above Replacement]],7, FALSE)</f>
        <v>28</v>
      </c>
      <c r="F117" s="2">
        <f>E117/VLOOKUP(A117, FanGraphs_Current___Batter[[Name]:[GG - Games Played]], 3, FALSE)*VLOOKUP(A117, 'FanGraphs ZiPS - Update - Batte'!$B$2:$D$563, 3, FALSE)</f>
        <v>51.058823529411761</v>
      </c>
      <c r="G117" s="2">
        <f>VLOOKUP($A117, FanGraphs_Current___Batter[[Name]:[WARWAR - Wins Above Replacement]],8, FALSE)</f>
        <v>15</v>
      </c>
      <c r="H117" s="8">
        <f>G117/VLOOKUP(A117, FanGraphs_Current___Batter[[Name]:[GG - Games Played]], 3, FALSE)*VLOOKUP(A117, 'FanGraphs ZiPS - Update - Batte'!$B$2:$D$563, 3, FALSE)</f>
        <v>27.352941176470591</v>
      </c>
    </row>
    <row r="118" spans="1:8" x14ac:dyDescent="0.45">
      <c r="A118" t="s">
        <v>258</v>
      </c>
      <c r="B118" t="str">
        <f>VLOOKUP(Table88[[#This Row],[Player]], FanGraphs_Current___Batter[[Name]:[Team]], 2, FALSE)</f>
        <v>PIT</v>
      </c>
      <c r="C118" s="2">
        <f>VLOOKUP($A118, FanGraphs_Current___Batter[[Name]:[WARWAR - Wins Above Replacement]],5, FALSE)</f>
        <v>7</v>
      </c>
      <c r="D118" s="8">
        <f>C118/VLOOKUP(A118, FanGraphs_Current___Batter[[Name]:[GG - Games Played]], 3, FALSE)*VLOOKUP(A118, 'FanGraphs ZiPS - Update - Batte'!$B$2:$D$563, 3, FALSE)</f>
        <v>12.736111111111111</v>
      </c>
      <c r="E118" s="2">
        <f>VLOOKUP($A118, FanGraphs_Current___Batter[[Name]:[WARWAR - Wins Above Replacement]],7, FALSE)</f>
        <v>28</v>
      </c>
      <c r="F118" s="2">
        <f>E118/VLOOKUP(A118, FanGraphs_Current___Batter[[Name]:[GG - Games Played]], 3, FALSE)*VLOOKUP(A118, 'FanGraphs ZiPS - Update - Batte'!$B$2:$D$563, 3, FALSE)</f>
        <v>50.944444444444443</v>
      </c>
      <c r="G118" s="2">
        <f>VLOOKUP($A118, FanGraphs_Current___Batter[[Name]:[WARWAR - Wins Above Replacement]],8, FALSE)</f>
        <v>2</v>
      </c>
      <c r="H118" s="8">
        <f>G118/VLOOKUP(A118, FanGraphs_Current___Batter[[Name]:[GG - Games Played]], 3, FALSE)*VLOOKUP(A118, 'FanGraphs ZiPS - Update - Batte'!$B$2:$D$563, 3, FALSE)</f>
        <v>3.6388888888888888</v>
      </c>
    </row>
    <row r="119" spans="1:8" x14ac:dyDescent="0.45">
      <c r="A119" t="s">
        <v>287</v>
      </c>
      <c r="B119" t="str">
        <f>VLOOKUP(Table88[[#This Row],[Player]], FanGraphs_Current___Batter[[Name]:[Team]], 2, FALSE)</f>
        <v>SEA</v>
      </c>
      <c r="C119" s="2">
        <f>VLOOKUP($A119, FanGraphs_Current___Batter[[Name]:[WARWAR - Wins Above Replacement]],5, FALSE)</f>
        <v>7</v>
      </c>
      <c r="D119" s="8">
        <f>C119/VLOOKUP(A119, FanGraphs_Current___Batter[[Name]:[GG - Games Played]], 3, FALSE)*VLOOKUP(A119, 'FanGraphs ZiPS - Update - Batte'!$B$2:$D$563, 3, FALSE)</f>
        <v>11.853333333333333</v>
      </c>
      <c r="E119" s="2">
        <f>VLOOKUP($A119, FanGraphs_Current___Batter[[Name]:[WARWAR - Wins Above Replacement]],7, FALSE)</f>
        <v>31</v>
      </c>
      <c r="F119" s="2">
        <f>E119/VLOOKUP(A119, FanGraphs_Current___Batter[[Name]:[GG - Games Played]], 3, FALSE)*VLOOKUP(A119, 'FanGraphs ZiPS - Update - Batte'!$B$2:$D$563, 3, FALSE)</f>
        <v>52.493333333333332</v>
      </c>
      <c r="G119" s="2">
        <f>VLOOKUP($A119, FanGraphs_Current___Batter[[Name]:[WARWAR - Wins Above Replacement]],8, FALSE)</f>
        <v>0</v>
      </c>
      <c r="H119" s="8">
        <f>G119/VLOOKUP(A119, FanGraphs_Current___Batter[[Name]:[GG - Games Played]], 3, FALSE)*VLOOKUP(A119, 'FanGraphs ZiPS - Update - Batte'!$B$2:$D$563, 3, FALSE)</f>
        <v>0</v>
      </c>
    </row>
    <row r="120" spans="1:8" x14ac:dyDescent="0.45">
      <c r="A120" t="s">
        <v>203</v>
      </c>
      <c r="B120" t="str">
        <f>VLOOKUP(Table88[[#This Row],[Player]], FanGraphs_Current___Batter[[Name]:[Team]], 2, FALSE)</f>
        <v>CHC</v>
      </c>
      <c r="C120" s="2">
        <f>VLOOKUP($A120, FanGraphs_Current___Batter[[Name]:[WARWAR - Wins Above Replacement]],5, FALSE)</f>
        <v>10</v>
      </c>
      <c r="D120" s="8">
        <f>C120/VLOOKUP(A120, FanGraphs_Current___Batter[[Name]:[GG - Games Played]], 3, FALSE)*VLOOKUP(A120, 'FanGraphs ZiPS - Update - Batte'!$B$2:$D$563, 3, FALSE)</f>
        <v>17.974683544303797</v>
      </c>
      <c r="E120" s="2">
        <f>VLOOKUP($A120, FanGraphs_Current___Batter[[Name]:[WARWAR - Wins Above Replacement]],7, FALSE)</f>
        <v>30</v>
      </c>
      <c r="F120" s="2">
        <f>E120/VLOOKUP(A120, FanGraphs_Current___Batter[[Name]:[GG - Games Played]], 3, FALSE)*VLOOKUP(A120, 'FanGraphs ZiPS - Update - Batte'!$B$2:$D$563, 3, FALSE)</f>
        <v>53.924050632911396</v>
      </c>
      <c r="G120" s="2">
        <f>VLOOKUP($A120, FanGraphs_Current___Batter[[Name]:[WARWAR - Wins Above Replacement]],8, FALSE)</f>
        <v>1</v>
      </c>
      <c r="H120" s="8">
        <f>G120/VLOOKUP(A120, FanGraphs_Current___Batter[[Name]:[GG - Games Played]], 3, FALSE)*VLOOKUP(A120, 'FanGraphs ZiPS - Update - Batte'!$B$2:$D$563, 3, FALSE)</f>
        <v>1.7974683544303798</v>
      </c>
    </row>
    <row r="121" spans="1:8" x14ac:dyDescent="0.45">
      <c r="A121" t="s">
        <v>277</v>
      </c>
      <c r="B121" t="str">
        <f>VLOOKUP(Table88[[#This Row],[Player]], FanGraphs_Current___Batter[[Name]:[Team]], 2, FALSE)</f>
        <v>SEA</v>
      </c>
      <c r="C121" s="2">
        <f>VLOOKUP($A121, FanGraphs_Current___Batter[[Name]:[WARWAR - Wins Above Replacement]],5, FALSE)</f>
        <v>10</v>
      </c>
      <c r="D121" s="8">
        <f>C121/VLOOKUP(A121, FanGraphs_Current___Batter[[Name]:[GG - Games Played]], 3, FALSE)*VLOOKUP(A121, 'FanGraphs ZiPS - Update - Batte'!$B$2:$D$563, 3, FALSE)</f>
        <v>16.25</v>
      </c>
      <c r="E121" s="2">
        <f>VLOOKUP($A121, FanGraphs_Current___Batter[[Name]:[WARWAR - Wins Above Replacement]],7, FALSE)</f>
        <v>31</v>
      </c>
      <c r="F121" s="2">
        <f>E121/VLOOKUP(A121, FanGraphs_Current___Batter[[Name]:[GG - Games Played]], 3, FALSE)*VLOOKUP(A121, 'FanGraphs ZiPS - Update - Batte'!$B$2:$D$563, 3, FALSE)</f>
        <v>50.375</v>
      </c>
      <c r="G121" s="2">
        <f>VLOOKUP($A121, FanGraphs_Current___Batter[[Name]:[WARWAR - Wins Above Replacement]],8, FALSE)</f>
        <v>0</v>
      </c>
      <c r="H121" s="8">
        <f>G121/VLOOKUP(A121, FanGraphs_Current___Batter[[Name]:[GG - Games Played]], 3, FALSE)*VLOOKUP(A121, 'FanGraphs ZiPS - Update - Batte'!$B$2:$D$563, 3, FALSE)</f>
        <v>0</v>
      </c>
    </row>
    <row r="122" spans="1:8" x14ac:dyDescent="0.45">
      <c r="A122" t="s">
        <v>195</v>
      </c>
      <c r="B122" t="str">
        <f>VLOOKUP(Table88[[#This Row],[Player]], FanGraphs_Current___Batter[[Name]:[Team]], 2, FALSE)</f>
        <v>OAK</v>
      </c>
      <c r="C122" s="2">
        <f>VLOOKUP($A122, FanGraphs_Current___Batter[[Name]:[WARWAR - Wins Above Replacement]],5, FALSE)</f>
        <v>11</v>
      </c>
      <c r="D122" s="8">
        <f>C122/VLOOKUP(A122, FanGraphs_Current___Batter[[Name]:[GG - Games Played]], 3, FALSE)*VLOOKUP(A122, 'FanGraphs ZiPS - Update - Batte'!$B$2:$D$563, 3, FALSE)</f>
        <v>19.023529411764709</v>
      </c>
      <c r="E122" s="2">
        <f>VLOOKUP($A122, FanGraphs_Current___Batter[[Name]:[WARWAR - Wins Above Replacement]],7, FALSE)</f>
        <v>29</v>
      </c>
      <c r="F122" s="2">
        <f>E122/VLOOKUP(A122, FanGraphs_Current___Batter[[Name]:[GG - Games Played]], 3, FALSE)*VLOOKUP(A122, 'FanGraphs ZiPS - Update - Batte'!$B$2:$D$563, 3, FALSE)</f>
        <v>50.152941176470591</v>
      </c>
      <c r="G122" s="2">
        <f>VLOOKUP($A122, FanGraphs_Current___Batter[[Name]:[WARWAR - Wins Above Replacement]],8, FALSE)</f>
        <v>0</v>
      </c>
      <c r="H122" s="8">
        <f>G122/VLOOKUP(A122, FanGraphs_Current___Batter[[Name]:[GG - Games Played]], 3, FALSE)*VLOOKUP(A122, 'FanGraphs ZiPS - Update - Batte'!$B$2:$D$563, 3, FALSE)</f>
        <v>0</v>
      </c>
    </row>
    <row r="123" spans="1:8" x14ac:dyDescent="0.45">
      <c r="A123" t="s">
        <v>263</v>
      </c>
      <c r="B123" t="str">
        <f>VLOOKUP(Table88[[#This Row],[Player]], FanGraphs_Current___Batter[[Name]:[Team]], 2, FALSE)</f>
        <v>CHW</v>
      </c>
      <c r="C123" s="2">
        <f>VLOOKUP($A123, FanGraphs_Current___Batter[[Name]:[WARWAR - Wins Above Replacement]],5, FALSE)</f>
        <v>7</v>
      </c>
      <c r="D123" s="8">
        <f>C123/VLOOKUP(A123, FanGraphs_Current___Batter[[Name]:[GG - Games Played]], 3, FALSE)*VLOOKUP(A123, 'FanGraphs ZiPS - Update - Batte'!$B$2:$D$563, 3, FALSE)</f>
        <v>12.363636363636363</v>
      </c>
      <c r="E123" s="2">
        <f>VLOOKUP($A123, FanGraphs_Current___Batter[[Name]:[WARWAR - Wins Above Replacement]],7, FALSE)</f>
        <v>28</v>
      </c>
      <c r="F123" s="2">
        <f>E123/VLOOKUP(A123, FanGraphs_Current___Batter[[Name]:[GG - Games Played]], 3, FALSE)*VLOOKUP(A123, 'FanGraphs ZiPS - Update - Batte'!$B$2:$D$563, 3, FALSE)</f>
        <v>49.454545454545453</v>
      </c>
      <c r="G123" s="2">
        <f>VLOOKUP($A123, FanGraphs_Current___Batter[[Name]:[WARWAR - Wins Above Replacement]],8, FALSE)</f>
        <v>1</v>
      </c>
      <c r="H123" s="8">
        <f>G123/VLOOKUP(A123, FanGraphs_Current___Batter[[Name]:[GG - Games Played]], 3, FALSE)*VLOOKUP(A123, 'FanGraphs ZiPS - Update - Batte'!$B$2:$D$563, 3, FALSE)</f>
        <v>1.7662337662337664</v>
      </c>
    </row>
    <row r="124" spans="1:8" x14ac:dyDescent="0.45">
      <c r="A124" t="s">
        <v>283</v>
      </c>
      <c r="B124" t="str">
        <f>VLOOKUP(Table88[[#This Row],[Player]], FanGraphs_Current___Batter[[Name]:[Team]], 2, FALSE)</f>
        <v>NYY</v>
      </c>
      <c r="C124" s="2">
        <f>VLOOKUP($A124, FanGraphs_Current___Batter[[Name]:[WARWAR - Wins Above Replacement]],5, FALSE)</f>
        <v>8</v>
      </c>
      <c r="D124" s="8">
        <f>C124/VLOOKUP(A124, FanGraphs_Current___Batter[[Name]:[GG - Games Played]], 3, FALSE)*VLOOKUP(A124, 'FanGraphs ZiPS - Update - Batte'!$B$2:$D$563, 3, FALSE)</f>
        <v>14.171428571428571</v>
      </c>
      <c r="E124" s="2">
        <f>VLOOKUP($A124, FanGraphs_Current___Batter[[Name]:[WARWAR - Wins Above Replacement]],7, FALSE)</f>
        <v>28</v>
      </c>
      <c r="F124" s="2">
        <f>E124/VLOOKUP(A124, FanGraphs_Current___Batter[[Name]:[GG - Games Played]], 3, FALSE)*VLOOKUP(A124, 'FanGraphs ZiPS - Update - Batte'!$B$2:$D$563, 3, FALSE)</f>
        <v>49.6</v>
      </c>
      <c r="G124" s="2">
        <f>VLOOKUP($A124, FanGraphs_Current___Batter[[Name]:[WARWAR - Wins Above Replacement]],8, FALSE)</f>
        <v>0</v>
      </c>
      <c r="H124" s="8">
        <f>G124/VLOOKUP(A124, FanGraphs_Current___Batter[[Name]:[GG - Games Played]], 3, FALSE)*VLOOKUP(A124, 'FanGraphs ZiPS - Update - Batte'!$B$2:$D$563, 3, FALSE)</f>
        <v>0</v>
      </c>
    </row>
    <row r="125" spans="1:8" x14ac:dyDescent="0.45">
      <c r="A125" t="s">
        <v>212</v>
      </c>
      <c r="B125" t="str">
        <f>VLOOKUP(Table88[[#This Row],[Player]], FanGraphs_Current___Batter[[Name]:[Team]], 2, FALSE)</f>
        <v>COL</v>
      </c>
      <c r="C125" s="2">
        <f>VLOOKUP($A125, FanGraphs_Current___Batter[[Name]:[WARWAR - Wins Above Replacement]],5, FALSE)</f>
        <v>9</v>
      </c>
      <c r="D125" s="8">
        <f>C125/VLOOKUP(A125, FanGraphs_Current___Batter[[Name]:[GG - Games Played]], 3, FALSE)*VLOOKUP(A125, 'FanGraphs ZiPS - Update - Batte'!$B$2:$D$563, 3, FALSE)</f>
        <v>16.2</v>
      </c>
      <c r="E125" s="2">
        <f>VLOOKUP($A125, FanGraphs_Current___Batter[[Name]:[WARWAR - Wins Above Replacement]],7, FALSE)</f>
        <v>30</v>
      </c>
      <c r="F125" s="2">
        <f>E125/VLOOKUP(A125, FanGraphs_Current___Batter[[Name]:[GG - Games Played]], 3, FALSE)*VLOOKUP(A125, 'FanGraphs ZiPS - Update - Batte'!$B$2:$D$563, 3, FALSE)</f>
        <v>54</v>
      </c>
      <c r="G125" s="2">
        <f>VLOOKUP($A125, FanGraphs_Current___Batter[[Name]:[WARWAR - Wins Above Replacement]],8, FALSE)</f>
        <v>20</v>
      </c>
      <c r="H125" s="8">
        <f>G125/VLOOKUP(A125, FanGraphs_Current___Batter[[Name]:[GG - Games Played]], 3, FALSE)*VLOOKUP(A125, 'FanGraphs ZiPS - Update - Batte'!$B$2:$D$563, 3, FALSE)</f>
        <v>36</v>
      </c>
    </row>
    <row r="126" spans="1:8" x14ac:dyDescent="0.45">
      <c r="A126" t="s">
        <v>179</v>
      </c>
      <c r="B126" t="str">
        <f>VLOOKUP(Table88[[#This Row],[Player]], FanGraphs_Current___Batter[[Name]:[Team]], 2, FALSE)</f>
        <v>MIN</v>
      </c>
      <c r="C126" s="2">
        <f>VLOOKUP($A126, FanGraphs_Current___Batter[[Name]:[WARWAR - Wins Above Replacement]],5, FALSE)</f>
        <v>7</v>
      </c>
      <c r="D126" s="8">
        <f>C126/VLOOKUP(A126, FanGraphs_Current___Batter[[Name]:[GG - Games Played]], 3, FALSE)*VLOOKUP(A126, 'FanGraphs ZiPS - Update - Batte'!$B$2:$D$563, 3, FALSE)</f>
        <v>12.416666666666666</v>
      </c>
      <c r="E126" s="2">
        <f>VLOOKUP($A126, FanGraphs_Current___Batter[[Name]:[WARWAR - Wins Above Replacement]],7, FALSE)</f>
        <v>27</v>
      </c>
      <c r="F126" s="2">
        <f>E126/VLOOKUP(A126, FanGraphs_Current___Batter[[Name]:[GG - Games Played]], 3, FALSE)*VLOOKUP(A126, 'FanGraphs ZiPS - Update - Batte'!$B$2:$D$563, 3, FALSE)</f>
        <v>47.892857142857146</v>
      </c>
      <c r="G126" s="2">
        <f>VLOOKUP($A126, FanGraphs_Current___Batter[[Name]:[WARWAR - Wins Above Replacement]],8, FALSE)</f>
        <v>10</v>
      </c>
      <c r="H126" s="8">
        <f>G126/VLOOKUP(A126, FanGraphs_Current___Batter[[Name]:[GG - Games Played]], 3, FALSE)*VLOOKUP(A126, 'FanGraphs ZiPS - Update - Batte'!$B$2:$D$563, 3, FALSE)</f>
        <v>17.738095238095237</v>
      </c>
    </row>
    <row r="127" spans="1:8" x14ac:dyDescent="0.45">
      <c r="A127" t="s">
        <v>266</v>
      </c>
      <c r="B127" t="str">
        <f>VLOOKUP(Table88[[#This Row],[Player]], FanGraphs_Current___Batter[[Name]:[Team]], 2, FALSE)</f>
        <v>CLE</v>
      </c>
      <c r="C127" s="2">
        <f>VLOOKUP($A127, FanGraphs_Current___Batter[[Name]:[WARWAR - Wins Above Replacement]],5, FALSE)</f>
        <v>6</v>
      </c>
      <c r="D127" s="8">
        <f>C127/VLOOKUP(A127, FanGraphs_Current___Batter[[Name]:[GG - Games Played]], 3, FALSE)*VLOOKUP(A127, 'FanGraphs ZiPS - Update - Batte'!$B$2:$D$563, 3, FALSE)</f>
        <v>10.135135135135135</v>
      </c>
      <c r="E127" s="2">
        <f>VLOOKUP($A127, FanGraphs_Current___Batter[[Name]:[WARWAR - Wins Above Replacement]],7, FALSE)</f>
        <v>28</v>
      </c>
      <c r="F127" s="2">
        <f>E127/VLOOKUP(A127, FanGraphs_Current___Batter[[Name]:[GG - Games Played]], 3, FALSE)*VLOOKUP(A127, 'FanGraphs ZiPS - Update - Batte'!$B$2:$D$563, 3, FALSE)</f>
        <v>47.297297297297298</v>
      </c>
      <c r="G127" s="2">
        <f>VLOOKUP($A127, FanGraphs_Current___Batter[[Name]:[WARWAR - Wins Above Replacement]],8, FALSE)</f>
        <v>8</v>
      </c>
      <c r="H127" s="8">
        <f>G127/VLOOKUP(A127, FanGraphs_Current___Batter[[Name]:[GG - Games Played]], 3, FALSE)*VLOOKUP(A127, 'FanGraphs ZiPS - Update - Batte'!$B$2:$D$563, 3, FALSE)</f>
        <v>13.513513513513514</v>
      </c>
    </row>
    <row r="128" spans="1:8" x14ac:dyDescent="0.45">
      <c r="A128" t="s">
        <v>214</v>
      </c>
      <c r="B128" t="str">
        <f>VLOOKUP(Table88[[#This Row],[Player]], FanGraphs_Current___Batter[[Name]:[Team]], 2, FALSE)</f>
        <v>LAA</v>
      </c>
      <c r="C128" s="2">
        <f>VLOOKUP($A128, FanGraphs_Current___Batter[[Name]:[WARWAR - Wins Above Replacement]],5, FALSE)</f>
        <v>6</v>
      </c>
      <c r="D128" s="8">
        <f>C128/VLOOKUP(A128, FanGraphs_Current___Batter[[Name]:[GG - Games Played]], 3, FALSE)*VLOOKUP(A128, 'FanGraphs ZiPS - Update - Batte'!$B$2:$D$563, 3, FALSE)</f>
        <v>11.641791044776118</v>
      </c>
      <c r="E128" s="2">
        <f>VLOOKUP($A128, FanGraphs_Current___Batter[[Name]:[WARWAR - Wins Above Replacement]],7, FALSE)</f>
        <v>24</v>
      </c>
      <c r="F128" s="2">
        <f>E128/VLOOKUP(A128, FanGraphs_Current___Batter[[Name]:[GG - Games Played]], 3, FALSE)*VLOOKUP(A128, 'FanGraphs ZiPS - Update - Batte'!$B$2:$D$563, 3, FALSE)</f>
        <v>46.567164179104473</v>
      </c>
      <c r="G128" s="2">
        <f>VLOOKUP($A128, FanGraphs_Current___Batter[[Name]:[WARWAR - Wins Above Replacement]],8, FALSE)</f>
        <v>21</v>
      </c>
      <c r="H128" s="8">
        <f>G128/VLOOKUP(A128, FanGraphs_Current___Batter[[Name]:[GG - Games Played]], 3, FALSE)*VLOOKUP(A128, 'FanGraphs ZiPS - Update - Batte'!$B$2:$D$563, 3, FALSE)</f>
        <v>40.746268656716417</v>
      </c>
    </row>
    <row r="129" spans="1:8" x14ac:dyDescent="0.45">
      <c r="A129" t="s">
        <v>262</v>
      </c>
      <c r="B129" t="str">
        <f>VLOOKUP(Table88[[#This Row],[Player]], FanGraphs_Current___Batter[[Name]:[Team]], 2, FALSE)</f>
        <v>TOR</v>
      </c>
      <c r="C129" s="2">
        <f>VLOOKUP($A129, FanGraphs_Current___Batter[[Name]:[WARWAR - Wins Above Replacement]],5, FALSE)</f>
        <v>5</v>
      </c>
      <c r="D129" s="8">
        <f>C129/VLOOKUP(A129, FanGraphs_Current___Batter[[Name]:[GG - Games Played]], 3, FALSE)*VLOOKUP(A129, 'FanGraphs ZiPS - Update - Batte'!$B$2:$D$563, 3, FALSE)</f>
        <v>9.1216216216216228</v>
      </c>
      <c r="E129" s="2">
        <f>VLOOKUP($A129, FanGraphs_Current___Batter[[Name]:[WARWAR - Wins Above Replacement]],7, FALSE)</f>
        <v>26</v>
      </c>
      <c r="F129" s="2">
        <f>E129/VLOOKUP(A129, FanGraphs_Current___Batter[[Name]:[GG - Games Played]], 3, FALSE)*VLOOKUP(A129, 'FanGraphs ZiPS - Update - Batte'!$B$2:$D$563, 3, FALSE)</f>
        <v>47.432432432432435</v>
      </c>
      <c r="G129" s="2">
        <f>VLOOKUP($A129, FanGraphs_Current___Batter[[Name]:[WARWAR - Wins Above Replacement]],8, FALSE)</f>
        <v>0</v>
      </c>
      <c r="H129" s="8">
        <f>G129/VLOOKUP(A129, FanGraphs_Current___Batter[[Name]:[GG - Games Played]], 3, FALSE)*VLOOKUP(A129, 'FanGraphs ZiPS - Update - Batte'!$B$2:$D$563, 3, FALSE)</f>
        <v>0</v>
      </c>
    </row>
    <row r="130" spans="1:8" x14ac:dyDescent="0.45">
      <c r="A130" t="s">
        <v>279</v>
      </c>
      <c r="B130" t="str">
        <f>VLOOKUP(Table88[[#This Row],[Player]], FanGraphs_Current___Batter[[Name]:[Team]], 2, FALSE)</f>
        <v>LAA</v>
      </c>
      <c r="C130" s="2">
        <f>VLOOKUP($A130, FanGraphs_Current___Batter[[Name]:[WARWAR - Wins Above Replacement]],5, FALSE)</f>
        <v>8</v>
      </c>
      <c r="D130" s="8">
        <f>C130/VLOOKUP(A130, FanGraphs_Current___Batter[[Name]:[GG - Games Played]], 3, FALSE)*VLOOKUP(A130, 'FanGraphs ZiPS - Update - Batte'!$B$2:$D$563, 3, FALSE)</f>
        <v>14.08</v>
      </c>
      <c r="E130" s="2">
        <f>VLOOKUP($A130, FanGraphs_Current___Batter[[Name]:[WARWAR - Wins Above Replacement]],7, FALSE)</f>
        <v>26</v>
      </c>
      <c r="F130" s="2">
        <f>E130/VLOOKUP(A130, FanGraphs_Current___Batter[[Name]:[GG - Games Played]], 3, FALSE)*VLOOKUP(A130, 'FanGraphs ZiPS - Update - Batte'!$B$2:$D$563, 3, FALSE)</f>
        <v>45.760000000000005</v>
      </c>
      <c r="G130" s="2">
        <f>VLOOKUP($A130, FanGraphs_Current___Batter[[Name]:[WARWAR - Wins Above Replacement]],8, FALSE)</f>
        <v>2</v>
      </c>
      <c r="H130" s="8">
        <f>G130/VLOOKUP(A130, FanGraphs_Current___Batter[[Name]:[GG - Games Played]], 3, FALSE)*VLOOKUP(A130, 'FanGraphs ZiPS - Update - Batte'!$B$2:$D$563, 3, FALSE)</f>
        <v>3.52</v>
      </c>
    </row>
    <row r="131" spans="1:8" x14ac:dyDescent="0.45">
      <c r="A131" t="s">
        <v>253</v>
      </c>
      <c r="B131" t="str">
        <f>VLOOKUP(Table88[[#This Row],[Player]], FanGraphs_Current___Batter[[Name]:[Team]], 2, FALSE)</f>
        <v>TOR</v>
      </c>
      <c r="C131" s="2">
        <f>VLOOKUP($A131, FanGraphs_Current___Batter[[Name]:[WARWAR - Wins Above Replacement]],5, FALSE)</f>
        <v>8</v>
      </c>
      <c r="D131" s="8">
        <f>C131/VLOOKUP(A131, FanGraphs_Current___Batter[[Name]:[GG - Games Played]], 3, FALSE)*VLOOKUP(A131, 'FanGraphs ZiPS - Update - Batte'!$B$2:$D$563, 3, FALSE)</f>
        <v>14.564102564102564</v>
      </c>
      <c r="E131" s="2">
        <f>VLOOKUP($A131, FanGraphs_Current___Batter[[Name]:[WARWAR - Wins Above Replacement]],7, FALSE)</f>
        <v>25</v>
      </c>
      <c r="F131" s="2">
        <f>E131/VLOOKUP(A131, FanGraphs_Current___Batter[[Name]:[GG - Games Played]], 3, FALSE)*VLOOKUP(A131, 'FanGraphs ZiPS - Update - Batte'!$B$2:$D$563, 3, FALSE)</f>
        <v>45.512820512820518</v>
      </c>
      <c r="G131" s="2">
        <f>VLOOKUP($A131, FanGraphs_Current___Batter[[Name]:[WARWAR - Wins Above Replacement]],8, FALSE)</f>
        <v>9</v>
      </c>
      <c r="H131" s="8">
        <f>G131/VLOOKUP(A131, FanGraphs_Current___Batter[[Name]:[GG - Games Played]], 3, FALSE)*VLOOKUP(A131, 'FanGraphs ZiPS - Update - Batte'!$B$2:$D$563, 3, FALSE)</f>
        <v>16.384615384615387</v>
      </c>
    </row>
    <row r="132" spans="1:8" x14ac:dyDescent="0.45">
      <c r="A132" t="s">
        <v>282</v>
      </c>
      <c r="B132" t="str">
        <f>VLOOKUP(Table88[[#This Row],[Player]], FanGraphs_Current___Batter[[Name]:[Team]], 2, FALSE)</f>
        <v>CIN</v>
      </c>
      <c r="C132" s="2">
        <f>VLOOKUP($A132, FanGraphs_Current___Batter[[Name]:[WARWAR - Wins Above Replacement]],5, FALSE)</f>
        <v>8</v>
      </c>
      <c r="D132" s="8">
        <f>C132/VLOOKUP(A132, FanGraphs_Current___Batter[[Name]:[GG - Games Played]], 3, FALSE)*VLOOKUP(A132, 'FanGraphs ZiPS - Update - Batte'!$B$2:$D$563, 3, FALSE)</f>
        <v>14.461538461538462</v>
      </c>
      <c r="E132" s="2">
        <f>VLOOKUP($A132, FanGraphs_Current___Batter[[Name]:[WARWAR - Wins Above Replacement]],7, FALSE)</f>
        <v>26</v>
      </c>
      <c r="F132" s="2">
        <f>E132/VLOOKUP(A132, FanGraphs_Current___Batter[[Name]:[GG - Games Played]], 3, FALSE)*VLOOKUP(A132, 'FanGraphs ZiPS - Update - Batte'!$B$2:$D$563, 3, FALSE)</f>
        <v>47</v>
      </c>
      <c r="G132" s="2">
        <f>VLOOKUP($A132, FanGraphs_Current___Batter[[Name]:[WARWAR - Wins Above Replacement]],8, FALSE)</f>
        <v>11</v>
      </c>
      <c r="H132" s="8">
        <f>G132/VLOOKUP(A132, FanGraphs_Current___Batter[[Name]:[GG - Games Played]], 3, FALSE)*VLOOKUP(A132, 'FanGraphs ZiPS - Update - Batte'!$B$2:$D$563, 3, FALSE)</f>
        <v>19.884615384615383</v>
      </c>
    </row>
    <row r="133" spans="1:8" x14ac:dyDescent="0.45">
      <c r="A133" t="s">
        <v>51</v>
      </c>
      <c r="B133" t="str">
        <f>VLOOKUP(Table88[[#This Row],[Player]], FanGraphs_Current___Batter[[Name]:[Team]], 2, FALSE)</f>
        <v>ARI</v>
      </c>
      <c r="C133" s="2">
        <f>VLOOKUP($A133, FanGraphs_Current___Batter[[Name]:[WARWAR - Wins Above Replacement]],5, FALSE)</f>
        <v>2</v>
      </c>
      <c r="D133" s="8">
        <f>C133/VLOOKUP(A133, FanGraphs_Current___Batter[[Name]:[GG - Games Played]], 3, FALSE)*VLOOKUP(A133, 'FanGraphs ZiPS - Update - Batte'!$B$2:$D$563, 3, FALSE)</f>
        <v>3.780487804878049</v>
      </c>
      <c r="E133" s="2">
        <f>VLOOKUP($A133, FanGraphs_Current___Batter[[Name]:[WARWAR - Wins Above Replacement]],7, FALSE)</f>
        <v>23</v>
      </c>
      <c r="F133" s="2">
        <f>E133/VLOOKUP(A133, FanGraphs_Current___Batter[[Name]:[GG - Games Played]], 3, FALSE)*VLOOKUP(A133, 'FanGraphs ZiPS - Update - Batte'!$B$2:$D$563, 3, FALSE)</f>
        <v>43.475609756097562</v>
      </c>
      <c r="G133" s="2">
        <f>VLOOKUP($A133, FanGraphs_Current___Batter[[Name]:[WARWAR - Wins Above Replacement]],8, FALSE)</f>
        <v>14</v>
      </c>
      <c r="H133" s="8">
        <f>G133/VLOOKUP(A133, FanGraphs_Current___Batter[[Name]:[GG - Games Played]], 3, FALSE)*VLOOKUP(A133, 'FanGraphs ZiPS - Update - Batte'!$B$2:$D$563, 3, FALSE)</f>
        <v>26.463414634146343</v>
      </c>
    </row>
    <row r="134" spans="1:8" x14ac:dyDescent="0.45">
      <c r="A134" t="s">
        <v>260</v>
      </c>
      <c r="B134" t="str">
        <f>VLOOKUP(Table88[[#This Row],[Player]], FanGraphs_Current___Batter[[Name]:[Team]], 2, FALSE)</f>
        <v>PIT</v>
      </c>
      <c r="C134" s="2">
        <f>VLOOKUP($A134, FanGraphs_Current___Batter[[Name]:[WARWAR - Wins Above Replacement]],5, FALSE)</f>
        <v>11</v>
      </c>
      <c r="D134" s="8">
        <f>C134/VLOOKUP(A134, FanGraphs_Current___Batter[[Name]:[GG - Games Played]], 3, FALSE)*VLOOKUP(A134, 'FanGraphs ZiPS - Update - Batte'!$B$2:$D$563, 3, FALSE)</f>
        <v>19.8</v>
      </c>
      <c r="E134" s="2">
        <f>VLOOKUP($A134, FanGraphs_Current___Batter[[Name]:[WARWAR - Wins Above Replacement]],7, FALSE)</f>
        <v>24</v>
      </c>
      <c r="F134" s="2">
        <f>E134/VLOOKUP(A134, FanGraphs_Current___Batter[[Name]:[GG - Games Played]], 3, FALSE)*VLOOKUP(A134, 'FanGraphs ZiPS - Update - Batte'!$B$2:$D$563, 3, FALSE)</f>
        <v>43.2</v>
      </c>
      <c r="G134" s="2">
        <f>VLOOKUP($A134, FanGraphs_Current___Batter[[Name]:[WARWAR - Wins Above Replacement]],8, FALSE)</f>
        <v>2</v>
      </c>
      <c r="H134" s="8">
        <f>G134/VLOOKUP(A134, FanGraphs_Current___Batter[[Name]:[GG - Games Played]], 3, FALSE)*VLOOKUP(A134, 'FanGraphs ZiPS - Update - Batte'!$B$2:$D$563, 3, FALSE)</f>
        <v>3.6</v>
      </c>
    </row>
    <row r="135" spans="1:8" x14ac:dyDescent="0.45">
      <c r="A135" t="s">
        <v>235</v>
      </c>
      <c r="B135" t="str">
        <f>VLOOKUP(Table88[[#This Row],[Player]], FanGraphs_Current___Batter[[Name]:[Team]], 2, FALSE)</f>
        <v>OAK</v>
      </c>
      <c r="C135" s="2">
        <f>VLOOKUP($A135, FanGraphs_Current___Batter[[Name]:[WARWAR - Wins Above Replacement]],5, FALSE)</f>
        <v>6</v>
      </c>
      <c r="D135" s="8">
        <f>C135/VLOOKUP(A135, FanGraphs_Current___Batter[[Name]:[GG - Games Played]], 3, FALSE)*VLOOKUP(A135, 'FanGraphs ZiPS - Update - Batte'!$B$2:$D$563, 3, FALSE)</f>
        <v>10.684931506849315</v>
      </c>
      <c r="E135" s="2">
        <f>VLOOKUP($A135, FanGraphs_Current___Batter[[Name]:[WARWAR - Wins Above Replacement]],7, FALSE)</f>
        <v>24</v>
      </c>
      <c r="F135" s="2">
        <f>E135/VLOOKUP(A135, FanGraphs_Current___Batter[[Name]:[GG - Games Played]], 3, FALSE)*VLOOKUP(A135, 'FanGraphs ZiPS - Update - Batte'!$B$2:$D$563, 3, FALSE)</f>
        <v>42.739726027397261</v>
      </c>
      <c r="G135" s="2">
        <f>VLOOKUP($A135, FanGraphs_Current___Batter[[Name]:[WARWAR - Wins Above Replacement]],8, FALSE)</f>
        <v>3</v>
      </c>
      <c r="H135" s="8">
        <f>G135/VLOOKUP(A135, FanGraphs_Current___Batter[[Name]:[GG - Games Played]], 3, FALSE)*VLOOKUP(A135, 'FanGraphs ZiPS - Update - Batte'!$B$2:$D$563, 3, FALSE)</f>
        <v>5.3424657534246576</v>
      </c>
    </row>
    <row r="136" spans="1:8" x14ac:dyDescent="0.45">
      <c r="A136" t="s">
        <v>280</v>
      </c>
      <c r="B136" t="str">
        <f>VLOOKUP(Table88[[#This Row],[Player]], FanGraphs_Current___Batter[[Name]:[Team]], 2, FALSE)</f>
        <v>DET</v>
      </c>
      <c r="C136" s="2">
        <f>VLOOKUP($A136, FanGraphs_Current___Batter[[Name]:[WARWAR - Wins Above Replacement]],5, FALSE)</f>
        <v>4</v>
      </c>
      <c r="D136" s="8">
        <f>C136/VLOOKUP(A136, FanGraphs_Current___Batter[[Name]:[GG - Games Played]], 3, FALSE)*VLOOKUP(A136, 'FanGraphs ZiPS - Update - Batte'!$B$2:$D$563, 3, FALSE)</f>
        <v>7.3424657534246567</v>
      </c>
      <c r="E136" s="2">
        <f>VLOOKUP($A136, FanGraphs_Current___Batter[[Name]:[WARWAR - Wins Above Replacement]],7, FALSE)</f>
        <v>24</v>
      </c>
      <c r="F136" s="2">
        <f>E136/VLOOKUP(A136, FanGraphs_Current___Batter[[Name]:[GG - Games Played]], 3, FALSE)*VLOOKUP(A136, 'FanGraphs ZiPS - Update - Batte'!$B$2:$D$563, 3, FALSE)</f>
        <v>44.054794520547944</v>
      </c>
      <c r="G136" s="2">
        <f>VLOOKUP($A136, FanGraphs_Current___Batter[[Name]:[WARWAR - Wins Above Replacement]],8, FALSE)</f>
        <v>4</v>
      </c>
      <c r="H136" s="8">
        <f>G136/VLOOKUP(A136, FanGraphs_Current___Batter[[Name]:[GG - Games Played]], 3, FALSE)*VLOOKUP(A136, 'FanGraphs ZiPS - Update - Batte'!$B$2:$D$563, 3, FALSE)</f>
        <v>7.3424657534246567</v>
      </c>
    </row>
    <row r="137" spans="1:8" x14ac:dyDescent="0.45">
      <c r="A137" t="s">
        <v>254</v>
      </c>
      <c r="B137" t="str">
        <f>VLOOKUP(Table88[[#This Row],[Player]], FanGraphs_Current___Batter[[Name]:[Team]], 2, FALSE)</f>
        <v>ATL</v>
      </c>
      <c r="C137" s="2">
        <f>VLOOKUP($A137, FanGraphs_Current___Batter[[Name]:[WARWAR - Wins Above Replacement]],5, FALSE)</f>
        <v>5</v>
      </c>
      <c r="D137" s="8">
        <f>C137/VLOOKUP(A137, FanGraphs_Current___Batter[[Name]:[GG - Games Played]], 3, FALSE)*VLOOKUP(A137, 'FanGraphs ZiPS - Update - Batte'!$B$2:$D$563, 3, FALSE)</f>
        <v>10.223880597014924</v>
      </c>
      <c r="E137" s="2">
        <f>VLOOKUP($A137, FanGraphs_Current___Batter[[Name]:[WARWAR - Wins Above Replacement]],7, FALSE)</f>
        <v>20</v>
      </c>
      <c r="F137" s="2">
        <f>E137/VLOOKUP(A137, FanGraphs_Current___Batter[[Name]:[GG - Games Played]], 3, FALSE)*VLOOKUP(A137, 'FanGraphs ZiPS - Update - Batte'!$B$2:$D$563, 3, FALSE)</f>
        <v>40.895522388059696</v>
      </c>
      <c r="G137" s="2">
        <f>VLOOKUP($A137, FanGraphs_Current___Batter[[Name]:[WARWAR - Wins Above Replacement]],8, FALSE)</f>
        <v>8</v>
      </c>
      <c r="H137" s="8">
        <f>G137/VLOOKUP(A137, FanGraphs_Current___Batter[[Name]:[GG - Games Played]], 3, FALSE)*VLOOKUP(A137, 'FanGraphs ZiPS - Update - Batte'!$B$2:$D$563, 3, FALSE)</f>
        <v>16.35820895522388</v>
      </c>
    </row>
    <row r="138" spans="1:8" x14ac:dyDescent="0.45">
      <c r="A138" t="s">
        <v>209</v>
      </c>
      <c r="B138" t="e">
        <f>VLOOKUP(Table88[[#This Row],[Player]], FanGraphs_Current___Batter[[Name]:[Team]], 2, FALSE)</f>
        <v>#N/A</v>
      </c>
      <c r="C138" s="2" t="e">
        <f>VLOOKUP($A138, FanGraphs_Current___Batter[[Name]:[WARWAR - Wins Above Replacement]],5, FALSE)</f>
        <v>#N/A</v>
      </c>
      <c r="D138" s="8" t="e">
        <f>C138/VLOOKUP(A138, FanGraphs_Current___Batter[[Name]:[GG - Games Played]], 3, FALSE)*VLOOKUP(A138, 'FanGraphs ZiPS - Update - Batte'!$B$2:$D$563, 3, FALSE)</f>
        <v>#N/A</v>
      </c>
      <c r="E138" s="2" t="e">
        <f>VLOOKUP($A138, FanGraphs_Current___Batter[[Name]:[WARWAR - Wins Above Replacement]],7, FALSE)</f>
        <v>#N/A</v>
      </c>
      <c r="F138" s="2" t="e">
        <f>E138/VLOOKUP(A138, FanGraphs_Current___Batter[[Name]:[GG - Games Played]], 3, FALSE)*VLOOKUP(A138, 'FanGraphs ZiPS - Update - Batte'!$B$2:$D$563, 3, FALSE)</f>
        <v>#N/A</v>
      </c>
      <c r="G138" s="2" t="e">
        <f>VLOOKUP($A138, FanGraphs_Current___Batter[[Name]:[WARWAR - Wins Above Replacement]],8, FALSE)</f>
        <v>#N/A</v>
      </c>
      <c r="H138" s="8" t="e">
        <f>G138/VLOOKUP(A138, FanGraphs_Current___Batter[[Name]:[GG - Games Played]], 3, FALSE)*VLOOKUP(A138, 'FanGraphs ZiPS - Update - Batte'!$B$2:$D$563, 3, FALSE)</f>
        <v>#N/A</v>
      </c>
    </row>
    <row r="139" spans="1:8" x14ac:dyDescent="0.45">
      <c r="A139" t="s">
        <v>269</v>
      </c>
      <c r="B139" t="str">
        <f>VLOOKUP(Table88[[#This Row],[Player]], FanGraphs_Current___Batter[[Name]:[Team]], 2, FALSE)</f>
        <v>ATL</v>
      </c>
      <c r="C139" s="2">
        <f>VLOOKUP($A139, FanGraphs_Current___Batter[[Name]:[WARWAR - Wins Above Replacement]],5, FALSE)</f>
        <v>6</v>
      </c>
      <c r="D139" s="8">
        <f>C139/VLOOKUP(A139, FanGraphs_Current___Batter[[Name]:[GG - Games Played]], 3, FALSE)*VLOOKUP(A139, 'FanGraphs ZiPS - Update - Batte'!$B$2:$D$563, 3, FALSE)</f>
        <v>11.025</v>
      </c>
      <c r="E139" s="2">
        <f>VLOOKUP($A139, FanGraphs_Current___Batter[[Name]:[WARWAR - Wins Above Replacement]],7, FALSE)</f>
        <v>23</v>
      </c>
      <c r="F139" s="2">
        <f>E139/VLOOKUP(A139, FanGraphs_Current___Batter[[Name]:[GG - Games Played]], 3, FALSE)*VLOOKUP(A139, 'FanGraphs ZiPS - Update - Batte'!$B$2:$D$563, 3, FALSE)</f>
        <v>42.262499999999996</v>
      </c>
      <c r="G139" s="2">
        <f>VLOOKUP($A139, FanGraphs_Current___Batter[[Name]:[WARWAR - Wins Above Replacement]],8, FALSE)</f>
        <v>0</v>
      </c>
      <c r="H139" s="8">
        <f>G139/VLOOKUP(A139, FanGraphs_Current___Batter[[Name]:[GG - Games Played]], 3, FALSE)*VLOOKUP(A139, 'FanGraphs ZiPS - Update - Batte'!$B$2:$D$563, 3, FALSE)</f>
        <v>0</v>
      </c>
    </row>
    <row r="140" spans="1:8" x14ac:dyDescent="0.45">
      <c r="A140" t="s">
        <v>256</v>
      </c>
      <c r="B140" t="str">
        <f>VLOOKUP(Table88[[#This Row],[Player]], FanGraphs_Current___Batter[[Name]:[Team]], 2, FALSE)</f>
        <v>2 Tms</v>
      </c>
      <c r="C140" s="2">
        <f>VLOOKUP($A140, FanGraphs_Current___Batter[[Name]:[WARWAR - Wins Above Replacement]],5, FALSE)</f>
        <v>2</v>
      </c>
      <c r="D140" s="8">
        <f>C140/VLOOKUP(A140, FanGraphs_Current___Batter[[Name]:[GG - Games Played]], 3, FALSE)*VLOOKUP(A140, 'FanGraphs ZiPS - Update - Batte'!$B$2:$D$563, 3, FALSE)</f>
        <v>3.6385542168674703</v>
      </c>
      <c r="E140" s="2">
        <f>VLOOKUP($A140, FanGraphs_Current___Batter[[Name]:[WARWAR - Wins Above Replacement]],7, FALSE)</f>
        <v>22</v>
      </c>
      <c r="F140" s="2">
        <f>E140/VLOOKUP(A140, FanGraphs_Current___Batter[[Name]:[GG - Games Played]], 3, FALSE)*VLOOKUP(A140, 'FanGraphs ZiPS - Update - Batte'!$B$2:$D$563, 3, FALSE)</f>
        <v>40.024096385542173</v>
      </c>
      <c r="G140" s="2">
        <f>VLOOKUP($A140, FanGraphs_Current___Batter[[Name]:[WARWAR - Wins Above Replacement]],8, FALSE)</f>
        <v>3</v>
      </c>
      <c r="H140" s="8">
        <f>G140/VLOOKUP(A140, FanGraphs_Current___Batter[[Name]:[GG - Games Played]], 3, FALSE)*VLOOKUP(A140, 'FanGraphs ZiPS - Update - Batte'!$B$2:$D$563, 3, FALSE)</f>
        <v>5.4578313253012043</v>
      </c>
    </row>
    <row r="141" spans="1:8" x14ac:dyDescent="0.45">
      <c r="A141" t="s">
        <v>68</v>
      </c>
      <c r="B141" t="str">
        <f>VLOOKUP(Table88[[#This Row],[Player]], FanGraphs_Current___Batter[[Name]:[Team]], 2, FALSE)</f>
        <v>CHC</v>
      </c>
      <c r="C141" s="2">
        <f>VLOOKUP($A141, FanGraphs_Current___Batter[[Name]:[WARWAR - Wins Above Replacement]],5, FALSE)</f>
        <v>4</v>
      </c>
      <c r="D141" s="8">
        <f>C141/VLOOKUP(A141, FanGraphs_Current___Batter[[Name]:[GG - Games Played]], 3, FALSE)*VLOOKUP(A141, 'FanGraphs ZiPS - Update - Batte'!$B$2:$D$563, 3, FALSE)</f>
        <v>7.6842105263157894</v>
      </c>
      <c r="E141" s="2">
        <f>VLOOKUP($A141, FanGraphs_Current___Batter[[Name]:[WARWAR - Wins Above Replacement]],7, FALSE)</f>
        <v>21</v>
      </c>
      <c r="F141" s="2">
        <f>E141/VLOOKUP(A141, FanGraphs_Current___Batter[[Name]:[GG - Games Played]], 3, FALSE)*VLOOKUP(A141, 'FanGraphs ZiPS - Update - Batte'!$B$2:$D$563, 3, FALSE)</f>
        <v>40.342105263157897</v>
      </c>
      <c r="G141" s="2">
        <f>VLOOKUP($A141, FanGraphs_Current___Batter[[Name]:[WARWAR - Wins Above Replacement]],8, FALSE)</f>
        <v>14</v>
      </c>
      <c r="H141" s="8">
        <f>G141/VLOOKUP(A141, FanGraphs_Current___Batter[[Name]:[GG - Games Played]], 3, FALSE)*VLOOKUP(A141, 'FanGraphs ZiPS - Update - Batte'!$B$2:$D$563, 3, FALSE)</f>
        <v>26.89473684210526</v>
      </c>
    </row>
    <row r="142" spans="1:8" x14ac:dyDescent="0.45">
      <c r="A142" t="s">
        <v>278</v>
      </c>
      <c r="B142" t="str">
        <f>VLOOKUP(Table88[[#This Row],[Player]], FanGraphs_Current___Batter[[Name]:[Team]], 2, FALSE)</f>
        <v>NYM</v>
      </c>
      <c r="C142" s="2">
        <f>VLOOKUP($A142, FanGraphs_Current___Batter[[Name]:[WARWAR - Wins Above Replacement]],5, FALSE)</f>
        <v>4</v>
      </c>
      <c r="D142" s="8">
        <f>C142/VLOOKUP(A142, FanGraphs_Current___Batter[[Name]:[GG - Games Played]], 3, FALSE)*VLOOKUP(A142, 'FanGraphs ZiPS - Update - Batte'!$B$2:$D$563, 3, FALSE)</f>
        <v>7.8400000000000007</v>
      </c>
      <c r="E142" s="2">
        <f>VLOOKUP($A142, FanGraphs_Current___Batter[[Name]:[WARWAR - Wins Above Replacement]],7, FALSE)</f>
        <v>19</v>
      </c>
      <c r="F142" s="2">
        <f>E142/VLOOKUP(A142, FanGraphs_Current___Batter[[Name]:[GG - Games Played]], 3, FALSE)*VLOOKUP(A142, 'FanGraphs ZiPS - Update - Batte'!$B$2:$D$563, 3, FALSE)</f>
        <v>37.24</v>
      </c>
      <c r="G142" s="2">
        <f>VLOOKUP($A142, FanGraphs_Current___Batter[[Name]:[WARWAR - Wins Above Replacement]],8, FALSE)</f>
        <v>4</v>
      </c>
      <c r="H142" s="8">
        <f>G142/VLOOKUP(A142, FanGraphs_Current___Batter[[Name]:[GG - Games Played]], 3, FALSE)*VLOOKUP(A142, 'FanGraphs ZiPS - Update - Batte'!$B$2:$D$563, 3, FALSE)</f>
        <v>7.8400000000000007</v>
      </c>
    </row>
    <row r="143" spans="1:8" x14ac:dyDescent="0.45">
      <c r="A143" t="s">
        <v>267</v>
      </c>
      <c r="B143" t="str">
        <f>VLOOKUP(Table88[[#This Row],[Player]], FanGraphs_Current___Batter[[Name]:[Team]], 2, FALSE)</f>
        <v>TEX</v>
      </c>
      <c r="C143" s="2">
        <f>VLOOKUP($A143, FanGraphs_Current___Batter[[Name]:[WARWAR - Wins Above Replacement]],5, FALSE)</f>
        <v>5</v>
      </c>
      <c r="D143" s="8">
        <f>C143/VLOOKUP(A143, FanGraphs_Current___Batter[[Name]:[GG - Games Played]], 3, FALSE)*VLOOKUP(A143, 'FanGraphs ZiPS - Update - Batte'!$B$2:$D$563, 3, FALSE)</f>
        <v>9.5569620253164569</v>
      </c>
      <c r="E143" s="2">
        <f>VLOOKUP($A143, FanGraphs_Current___Batter[[Name]:[WARWAR - Wins Above Replacement]],7, FALSE)</f>
        <v>18</v>
      </c>
      <c r="F143" s="2">
        <f>E143/VLOOKUP(A143, FanGraphs_Current___Batter[[Name]:[GG - Games Played]], 3, FALSE)*VLOOKUP(A143, 'FanGraphs ZiPS - Update - Batte'!$B$2:$D$563, 3, FALSE)</f>
        <v>34.405063291139243</v>
      </c>
      <c r="G143" s="2">
        <f>VLOOKUP($A143, FanGraphs_Current___Batter[[Name]:[WARWAR - Wins Above Replacement]],8, FALSE)</f>
        <v>10</v>
      </c>
      <c r="H143" s="8">
        <f>G143/VLOOKUP(A143, FanGraphs_Current___Batter[[Name]:[GG - Games Played]], 3, FALSE)*VLOOKUP(A143, 'FanGraphs ZiPS - Update - Batte'!$B$2:$D$563, 3, FALSE)</f>
        <v>19.113924050632914</v>
      </c>
    </row>
    <row r="144" spans="1:8" x14ac:dyDescent="0.45">
      <c r="A144" t="s">
        <v>219</v>
      </c>
      <c r="B144" t="str">
        <f>VLOOKUP(Table88[[#This Row],[Player]], FanGraphs_Current___Batter[[Name]:[Team]], 2, FALSE)</f>
        <v>TBR</v>
      </c>
      <c r="C144" s="2">
        <f>VLOOKUP($A144, FanGraphs_Current___Batter[[Name]:[WARWAR - Wins Above Replacement]],5, FALSE)</f>
        <v>5</v>
      </c>
      <c r="D144" s="8">
        <f>C144/VLOOKUP(A144, FanGraphs_Current___Batter[[Name]:[GG - Games Played]], 3, FALSE)*VLOOKUP(A144, 'FanGraphs ZiPS - Update - Batte'!$B$2:$D$563, 3, FALSE)</f>
        <v>8.4507042253521139</v>
      </c>
      <c r="E144" s="2">
        <f>VLOOKUP($A144, FanGraphs_Current___Batter[[Name]:[WARWAR - Wins Above Replacement]],7, FALSE)</f>
        <v>22</v>
      </c>
      <c r="F144" s="2">
        <f>E144/VLOOKUP(A144, FanGraphs_Current___Batter[[Name]:[GG - Games Played]], 3, FALSE)*VLOOKUP(A144, 'FanGraphs ZiPS - Update - Batte'!$B$2:$D$563, 3, FALSE)</f>
        <v>37.183098591549296</v>
      </c>
      <c r="G144" s="2">
        <f>VLOOKUP($A144, FanGraphs_Current___Batter[[Name]:[WARWAR - Wins Above Replacement]],8, FALSE)</f>
        <v>24</v>
      </c>
      <c r="H144" s="8">
        <f>G144/VLOOKUP(A144, FanGraphs_Current___Batter[[Name]:[GG - Games Played]], 3, FALSE)*VLOOKUP(A144, 'FanGraphs ZiPS - Update - Batte'!$B$2:$D$563, 3, FALSE)</f>
        <v>40.563380281690144</v>
      </c>
    </row>
    <row r="145" spans="1:8" x14ac:dyDescent="0.45">
      <c r="A145" t="s">
        <v>242</v>
      </c>
      <c r="B145" t="str">
        <f>VLOOKUP(Table88[[#This Row],[Player]], FanGraphs_Current___Batter[[Name]:[Team]], 2, FALSE)</f>
        <v>MIL</v>
      </c>
      <c r="C145" s="2">
        <f>VLOOKUP($A145, FanGraphs_Current___Batter[[Name]:[WARWAR - Wins Above Replacement]],5, FALSE)</f>
        <v>2</v>
      </c>
      <c r="D145" s="8">
        <f>C145/VLOOKUP(A145, FanGraphs_Current___Batter[[Name]:[GG - Games Played]], 3, FALSE)*VLOOKUP(A145, 'FanGraphs ZiPS - Update - Batte'!$B$2:$D$563, 3, FALSE)</f>
        <v>3.5324675324675328</v>
      </c>
      <c r="E145" s="2">
        <f>VLOOKUP($A145, FanGraphs_Current___Batter[[Name]:[WARWAR - Wins Above Replacement]],7, FALSE)</f>
        <v>17</v>
      </c>
      <c r="F145" s="2">
        <f>E145/VLOOKUP(A145, FanGraphs_Current___Batter[[Name]:[GG - Games Played]], 3, FALSE)*VLOOKUP(A145, 'FanGraphs ZiPS - Update - Batte'!$B$2:$D$563, 3, FALSE)</f>
        <v>30.025974025974026</v>
      </c>
      <c r="G145" s="2">
        <f>VLOOKUP($A145, FanGraphs_Current___Batter[[Name]:[WARWAR - Wins Above Replacement]],8, FALSE)</f>
        <v>12</v>
      </c>
      <c r="H145" s="8">
        <f>G145/VLOOKUP(A145, FanGraphs_Current___Batter[[Name]:[GG - Games Played]], 3, FALSE)*VLOOKUP(A145, 'FanGraphs ZiPS - Update - Batte'!$B$2:$D$563, 3, FALSE)</f>
        <v>21.194805194805195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385FD-0ADA-4359-872C-C383B4F7ECFE}">
  <sheetPr codeName="Sheet13"/>
  <dimension ref="A1:AA146"/>
  <sheetViews>
    <sheetView topLeftCell="A116" workbookViewId="0">
      <selection activeCell="B2" sqref="B2:B146"/>
    </sheetView>
  </sheetViews>
  <sheetFormatPr defaultRowHeight="14.25" x14ac:dyDescent="0.45"/>
  <cols>
    <col min="1" max="1" width="3.9296875" bestFit="1" customWidth="1"/>
    <col min="2" max="2" width="16.6640625" bestFit="1" customWidth="1"/>
    <col min="3" max="3" width="7.33203125" bestFit="1" customWidth="1"/>
    <col min="4" max="4" width="18.19921875" bestFit="1" customWidth="1"/>
    <col min="5" max="5" width="23.59765625" bestFit="1" customWidth="1"/>
    <col min="6" max="6" width="18.265625" bestFit="1" customWidth="1"/>
    <col min="7" max="7" width="10.53125" bestFit="1" customWidth="1"/>
    <col min="8" max="8" width="21.265625" bestFit="1" customWidth="1"/>
    <col min="9" max="9" width="18.86328125" bestFit="1" customWidth="1"/>
    <col min="10" max="10" width="14.33203125" bestFit="1" customWidth="1"/>
    <col min="11" max="11" width="31.6640625" bestFit="1" customWidth="1"/>
    <col min="12" max="12" width="33.06640625" bestFit="1" customWidth="1"/>
    <col min="13" max="13" width="30.86328125" bestFit="1" customWidth="1"/>
    <col min="14" max="14" width="38.6640625" bestFit="1" customWidth="1"/>
    <col min="15" max="15" width="16.19921875" bestFit="1" customWidth="1"/>
    <col min="16" max="16" width="29.19921875" bestFit="1" customWidth="1"/>
    <col min="17" max="17" width="27.1328125" bestFit="1" customWidth="1"/>
    <col min="18" max="18" width="26.9296875" bestFit="1" customWidth="1"/>
    <col min="19" max="19" width="48.59765625" bestFit="1" customWidth="1"/>
    <col min="20" max="20" width="44.33203125" bestFit="1" customWidth="1"/>
    <col min="21" max="21" width="80.53125" bestFit="1" customWidth="1"/>
    <col min="22" max="22" width="16.19921875" bestFit="1" customWidth="1"/>
    <col min="23" max="23" width="59.265625" bestFit="1" customWidth="1"/>
    <col min="24" max="24" width="16.19921875" bestFit="1" customWidth="1"/>
    <col min="25" max="25" width="54.73046875" bestFit="1" customWidth="1"/>
    <col min="26" max="26" width="63" bestFit="1" customWidth="1"/>
    <col min="27" max="27" width="32.398437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154</v>
      </c>
      <c r="E1" t="s">
        <v>155</v>
      </c>
      <c r="F1" t="s">
        <v>156</v>
      </c>
      <c r="G1" t="s">
        <v>157</v>
      </c>
      <c r="H1" t="s">
        <v>158</v>
      </c>
      <c r="I1" t="s">
        <v>159</v>
      </c>
      <c r="J1" t="s">
        <v>160</v>
      </c>
      <c r="K1" t="s">
        <v>161</v>
      </c>
      <c r="L1" t="s">
        <v>162</v>
      </c>
      <c r="M1" t="s">
        <v>163</v>
      </c>
      <c r="N1" t="s">
        <v>164</v>
      </c>
      <c r="O1" t="s">
        <v>165</v>
      </c>
      <c r="P1" t="s">
        <v>166</v>
      </c>
      <c r="Q1" t="s">
        <v>167</v>
      </c>
      <c r="R1" t="s">
        <v>168</v>
      </c>
      <c r="S1" t="s">
        <v>169</v>
      </c>
      <c r="T1" t="s">
        <v>170</v>
      </c>
      <c r="U1" t="s">
        <v>171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</row>
    <row r="2" spans="1:27" x14ac:dyDescent="0.45">
      <c r="A2">
        <v>3</v>
      </c>
      <c r="B2" s="9" t="s">
        <v>24</v>
      </c>
      <c r="C2" s="9" t="s">
        <v>25</v>
      </c>
      <c r="D2">
        <v>82</v>
      </c>
      <c r="E2">
        <v>371</v>
      </c>
      <c r="F2">
        <v>20</v>
      </c>
      <c r="G2">
        <v>69</v>
      </c>
      <c r="H2">
        <v>61</v>
      </c>
      <c r="I2">
        <v>4</v>
      </c>
      <c r="J2" s="9" t="s">
        <v>97</v>
      </c>
      <c r="K2">
        <v>0.191</v>
      </c>
      <c r="L2">
        <v>0.16200000000000001</v>
      </c>
      <c r="M2">
        <v>0.26500000000000001</v>
      </c>
      <c r="N2">
        <v>0.317</v>
      </c>
      <c r="O2" s="9" t="s">
        <v>97</v>
      </c>
      <c r="P2">
        <v>0.30299999999999999</v>
      </c>
      <c r="Q2">
        <v>0.437</v>
      </c>
      <c r="R2">
        <v>0.56799999999999995</v>
      </c>
      <c r="S2">
        <v>0.43</v>
      </c>
      <c r="T2">
        <v>0.46</v>
      </c>
      <c r="U2">
        <v>185</v>
      </c>
      <c r="V2" s="9" t="s">
        <v>97</v>
      </c>
      <c r="W2">
        <v>-1.7</v>
      </c>
      <c r="X2" s="9" t="s">
        <v>97</v>
      </c>
      <c r="Y2">
        <v>35</v>
      </c>
      <c r="Z2">
        <v>1.2</v>
      </c>
      <c r="AA2">
        <v>5</v>
      </c>
    </row>
    <row r="3" spans="1:27" x14ac:dyDescent="0.45">
      <c r="A3">
        <v>2</v>
      </c>
      <c r="B3" s="9" t="s">
        <v>26</v>
      </c>
      <c r="C3" s="9" t="s">
        <v>25</v>
      </c>
      <c r="D3">
        <v>84</v>
      </c>
      <c r="E3">
        <v>370</v>
      </c>
      <c r="F3">
        <v>31</v>
      </c>
      <c r="G3">
        <v>65</v>
      </c>
      <c r="H3">
        <v>82</v>
      </c>
      <c r="I3">
        <v>5</v>
      </c>
      <c r="J3" s="9" t="s">
        <v>97</v>
      </c>
      <c r="K3">
        <v>0.16500000000000001</v>
      </c>
      <c r="L3">
        <v>0.251</v>
      </c>
      <c r="M3">
        <v>0.39200000000000002</v>
      </c>
      <c r="N3">
        <v>0.35799999999999998</v>
      </c>
      <c r="O3" s="9" t="s">
        <v>97</v>
      </c>
      <c r="P3">
        <v>0.316</v>
      </c>
      <c r="Q3">
        <v>0.436</v>
      </c>
      <c r="R3">
        <v>0.70799999999999996</v>
      </c>
      <c r="S3">
        <v>0.47299999999999998</v>
      </c>
      <c r="T3">
        <v>0.48</v>
      </c>
      <c r="U3">
        <v>214</v>
      </c>
      <c r="V3" s="9" t="s">
        <v>97</v>
      </c>
      <c r="W3">
        <v>-0.4</v>
      </c>
      <c r="X3" s="9" t="s">
        <v>97</v>
      </c>
      <c r="Y3">
        <v>48.8</v>
      </c>
      <c r="Z3">
        <v>-4.0999999999999996</v>
      </c>
      <c r="AA3">
        <v>5.9</v>
      </c>
    </row>
    <row r="4" spans="1:27" x14ac:dyDescent="0.45">
      <c r="A4">
        <v>18</v>
      </c>
      <c r="B4" s="9" t="s">
        <v>180</v>
      </c>
      <c r="C4" s="9" t="s">
        <v>30</v>
      </c>
      <c r="D4">
        <v>86</v>
      </c>
      <c r="E4">
        <v>347</v>
      </c>
      <c r="F4">
        <v>11</v>
      </c>
      <c r="G4">
        <v>47</v>
      </c>
      <c r="H4">
        <v>55</v>
      </c>
      <c r="I4">
        <v>4</v>
      </c>
      <c r="J4" s="9" t="s">
        <v>97</v>
      </c>
      <c r="K4">
        <v>0.124</v>
      </c>
      <c r="L4">
        <v>0.14699999999999999</v>
      </c>
      <c r="M4">
        <v>0.16200000000000001</v>
      </c>
      <c r="N4">
        <v>0.34699999999999998</v>
      </c>
      <c r="O4" s="9" t="s">
        <v>97</v>
      </c>
      <c r="P4">
        <v>0.314</v>
      </c>
      <c r="Q4">
        <v>0.40799999999999997</v>
      </c>
      <c r="R4">
        <v>0.47599999999999998</v>
      </c>
      <c r="S4">
        <v>0.38800000000000001</v>
      </c>
      <c r="T4">
        <v>0.36699999999999999</v>
      </c>
      <c r="U4">
        <v>158</v>
      </c>
      <c r="V4" s="9" t="s">
        <v>97</v>
      </c>
      <c r="W4">
        <v>-2.5</v>
      </c>
      <c r="X4" s="9" t="s">
        <v>97</v>
      </c>
      <c r="Y4">
        <v>21.1</v>
      </c>
      <c r="Z4">
        <v>-5.4</v>
      </c>
      <c r="AA4">
        <v>2.9</v>
      </c>
    </row>
    <row r="5" spans="1:27" x14ac:dyDescent="0.45">
      <c r="A5">
        <v>9</v>
      </c>
      <c r="B5" s="9" t="s">
        <v>27</v>
      </c>
      <c r="C5" s="9" t="s">
        <v>28</v>
      </c>
      <c r="D5">
        <v>72</v>
      </c>
      <c r="E5">
        <v>331</v>
      </c>
      <c r="F5">
        <v>10</v>
      </c>
      <c r="G5">
        <v>50</v>
      </c>
      <c r="H5">
        <v>40</v>
      </c>
      <c r="I5">
        <v>9</v>
      </c>
      <c r="J5" s="9" t="s">
        <v>97</v>
      </c>
      <c r="K5">
        <v>0.14199999999999999</v>
      </c>
      <c r="L5">
        <v>0.10299999999999999</v>
      </c>
      <c r="M5">
        <v>0.184</v>
      </c>
      <c r="N5">
        <v>0.318</v>
      </c>
      <c r="O5" s="9" t="s">
        <v>97</v>
      </c>
      <c r="P5">
        <v>0.30399999999999999</v>
      </c>
      <c r="Q5">
        <v>0.40500000000000003</v>
      </c>
      <c r="R5">
        <v>0.48799999999999999</v>
      </c>
      <c r="S5">
        <v>0.39100000000000001</v>
      </c>
      <c r="T5">
        <v>0.377</v>
      </c>
      <c r="U5">
        <v>158</v>
      </c>
      <c r="V5" s="9" t="s">
        <v>97</v>
      </c>
      <c r="W5">
        <v>0.7</v>
      </c>
      <c r="X5" s="9" t="s">
        <v>97</v>
      </c>
      <c r="Y5">
        <v>23</v>
      </c>
      <c r="Z5">
        <v>-1.1000000000000001</v>
      </c>
      <c r="AA5">
        <v>3.4</v>
      </c>
    </row>
    <row r="6" spans="1:27" x14ac:dyDescent="0.45">
      <c r="A6">
        <v>5</v>
      </c>
      <c r="B6" s="9" t="s">
        <v>69</v>
      </c>
      <c r="C6" s="9" t="s">
        <v>28</v>
      </c>
      <c r="D6">
        <v>82</v>
      </c>
      <c r="E6">
        <v>375</v>
      </c>
      <c r="F6">
        <v>26</v>
      </c>
      <c r="G6">
        <v>67</v>
      </c>
      <c r="H6">
        <v>62</v>
      </c>
      <c r="I6">
        <v>16</v>
      </c>
      <c r="J6" s="9" t="s">
        <v>97</v>
      </c>
      <c r="K6">
        <v>0.12</v>
      </c>
      <c r="L6">
        <v>0.20300000000000001</v>
      </c>
      <c r="M6">
        <v>0.31900000000000001</v>
      </c>
      <c r="N6">
        <v>0.33900000000000002</v>
      </c>
      <c r="O6" s="9" t="s">
        <v>97</v>
      </c>
      <c r="P6">
        <v>0.316</v>
      </c>
      <c r="Q6">
        <v>0.39900000000000002</v>
      </c>
      <c r="R6">
        <v>0.63500000000000001</v>
      </c>
      <c r="S6">
        <v>0.434</v>
      </c>
      <c r="T6">
        <v>0.45600000000000002</v>
      </c>
      <c r="U6">
        <v>187</v>
      </c>
      <c r="V6" s="9" t="s">
        <v>97</v>
      </c>
      <c r="W6">
        <v>1.9</v>
      </c>
      <c r="X6" s="9" t="s">
        <v>97</v>
      </c>
      <c r="Y6">
        <v>40.200000000000003</v>
      </c>
      <c r="Z6">
        <v>-8.9</v>
      </c>
      <c r="AA6">
        <v>4.5999999999999996</v>
      </c>
    </row>
    <row r="7" spans="1:27" x14ac:dyDescent="0.45">
      <c r="A7">
        <v>6</v>
      </c>
      <c r="B7" s="9" t="s">
        <v>70</v>
      </c>
      <c r="C7" s="9" t="s">
        <v>38</v>
      </c>
      <c r="D7">
        <v>76</v>
      </c>
      <c r="E7">
        <v>336</v>
      </c>
      <c r="F7">
        <v>20</v>
      </c>
      <c r="G7">
        <v>52</v>
      </c>
      <c r="H7">
        <v>58</v>
      </c>
      <c r="I7">
        <v>4</v>
      </c>
      <c r="J7" s="9" t="s">
        <v>97</v>
      </c>
      <c r="K7">
        <v>0.14000000000000001</v>
      </c>
      <c r="L7">
        <v>0.214</v>
      </c>
      <c r="M7">
        <v>0.27900000000000003</v>
      </c>
      <c r="N7">
        <v>0.34</v>
      </c>
      <c r="O7" s="9" t="s">
        <v>97</v>
      </c>
      <c r="P7">
        <v>0.30299999999999999</v>
      </c>
      <c r="Q7">
        <v>0.39900000000000002</v>
      </c>
      <c r="R7">
        <v>0.58199999999999996</v>
      </c>
      <c r="S7">
        <v>0.41199999999999998</v>
      </c>
      <c r="T7">
        <v>0.38500000000000001</v>
      </c>
      <c r="U7">
        <v>169</v>
      </c>
      <c r="V7" s="9" t="s">
        <v>97</v>
      </c>
      <c r="W7">
        <v>0.5</v>
      </c>
      <c r="X7" s="9" t="s">
        <v>97</v>
      </c>
      <c r="Y7">
        <v>27.7</v>
      </c>
      <c r="Z7">
        <v>-1.2</v>
      </c>
      <c r="AA7">
        <v>3.9</v>
      </c>
    </row>
    <row r="8" spans="1:27" x14ac:dyDescent="0.45">
      <c r="A8">
        <v>14</v>
      </c>
      <c r="B8" s="9" t="s">
        <v>53</v>
      </c>
      <c r="C8" s="9" t="s">
        <v>28</v>
      </c>
      <c r="D8">
        <v>85</v>
      </c>
      <c r="E8">
        <v>372</v>
      </c>
      <c r="F8">
        <v>12</v>
      </c>
      <c r="G8">
        <v>52</v>
      </c>
      <c r="H8">
        <v>52</v>
      </c>
      <c r="I8">
        <v>3</v>
      </c>
      <c r="J8" s="9" t="s">
        <v>97</v>
      </c>
      <c r="K8">
        <v>0.13200000000000001</v>
      </c>
      <c r="L8">
        <v>0.151</v>
      </c>
      <c r="M8">
        <v>0.20599999999999999</v>
      </c>
      <c r="N8">
        <v>0.32300000000000001</v>
      </c>
      <c r="O8" s="9" t="s">
        <v>97</v>
      </c>
      <c r="P8">
        <v>0.29599999999999999</v>
      </c>
      <c r="Q8">
        <v>0.39800000000000002</v>
      </c>
      <c r="R8">
        <v>0.502</v>
      </c>
      <c r="S8">
        <v>0.38400000000000001</v>
      </c>
      <c r="T8">
        <v>0.378</v>
      </c>
      <c r="U8">
        <v>153</v>
      </c>
      <c r="V8" s="9" t="s">
        <v>97</v>
      </c>
      <c r="W8">
        <v>-1.5</v>
      </c>
      <c r="X8" s="9" t="s">
        <v>97</v>
      </c>
      <c r="Y8">
        <v>21.6</v>
      </c>
      <c r="Z8">
        <v>-4.7</v>
      </c>
      <c r="AA8">
        <v>3.1</v>
      </c>
    </row>
    <row r="9" spans="1:27" x14ac:dyDescent="0.45">
      <c r="A9">
        <v>12</v>
      </c>
      <c r="B9" s="9" t="s">
        <v>59</v>
      </c>
      <c r="C9" s="9" t="s">
        <v>42</v>
      </c>
      <c r="D9">
        <v>60</v>
      </c>
      <c r="E9">
        <v>262</v>
      </c>
      <c r="F9">
        <v>19</v>
      </c>
      <c r="G9">
        <v>42</v>
      </c>
      <c r="H9">
        <v>40</v>
      </c>
      <c r="I9">
        <v>10</v>
      </c>
      <c r="J9" s="9" t="s">
        <v>97</v>
      </c>
      <c r="K9">
        <v>0.17599999999999999</v>
      </c>
      <c r="L9">
        <v>0.156</v>
      </c>
      <c r="M9">
        <v>0.318</v>
      </c>
      <c r="N9">
        <v>0.245</v>
      </c>
      <c r="O9" s="9" t="s">
        <v>97</v>
      </c>
      <c r="P9">
        <v>0.26600000000000001</v>
      </c>
      <c r="Q9">
        <v>0.39500000000000002</v>
      </c>
      <c r="R9">
        <v>0.58399999999999996</v>
      </c>
      <c r="S9">
        <v>0.41599999999999998</v>
      </c>
      <c r="T9">
        <v>0.41499999999999998</v>
      </c>
      <c r="U9">
        <v>174</v>
      </c>
      <c r="V9" s="9" t="s">
        <v>97</v>
      </c>
      <c r="W9">
        <v>0.4</v>
      </c>
      <c r="X9" s="9" t="s">
        <v>97</v>
      </c>
      <c r="Y9">
        <v>22.9</v>
      </c>
      <c r="Z9">
        <v>-0.4</v>
      </c>
      <c r="AA9">
        <v>3.2</v>
      </c>
    </row>
    <row r="10" spans="1:27" x14ac:dyDescent="0.45">
      <c r="A10">
        <v>1</v>
      </c>
      <c r="B10" s="9" t="s">
        <v>45</v>
      </c>
      <c r="C10" s="9" t="s">
        <v>34</v>
      </c>
      <c r="D10">
        <v>83</v>
      </c>
      <c r="E10">
        <v>380</v>
      </c>
      <c r="F10">
        <v>26</v>
      </c>
      <c r="G10">
        <v>73</v>
      </c>
      <c r="H10">
        <v>58</v>
      </c>
      <c r="I10">
        <v>13</v>
      </c>
      <c r="J10" s="9" t="s">
        <v>97</v>
      </c>
      <c r="K10">
        <v>0.121</v>
      </c>
      <c r="L10">
        <v>0.23200000000000001</v>
      </c>
      <c r="M10">
        <v>0.316</v>
      </c>
      <c r="N10">
        <v>0.318</v>
      </c>
      <c r="O10" s="9" t="s">
        <v>97</v>
      </c>
      <c r="P10">
        <v>0.28799999999999998</v>
      </c>
      <c r="Q10">
        <v>0.38400000000000001</v>
      </c>
      <c r="R10">
        <v>0.60399999999999998</v>
      </c>
      <c r="S10">
        <v>0.41899999999999998</v>
      </c>
      <c r="T10">
        <v>0.39600000000000002</v>
      </c>
      <c r="U10">
        <v>177</v>
      </c>
      <c r="V10" s="9" t="s">
        <v>97</v>
      </c>
      <c r="W10">
        <v>3.3</v>
      </c>
      <c r="X10" s="9" t="s">
        <v>97</v>
      </c>
      <c r="Y10">
        <v>37.5</v>
      </c>
      <c r="Z10">
        <v>8.4</v>
      </c>
      <c r="AA10">
        <v>6</v>
      </c>
    </row>
    <row r="11" spans="1:27" x14ac:dyDescent="0.45">
      <c r="A11">
        <v>31</v>
      </c>
      <c r="B11" s="9" t="s">
        <v>181</v>
      </c>
      <c r="C11" s="9" t="s">
        <v>44</v>
      </c>
      <c r="D11">
        <v>80</v>
      </c>
      <c r="E11">
        <v>296</v>
      </c>
      <c r="F11">
        <v>7</v>
      </c>
      <c r="G11">
        <v>38</v>
      </c>
      <c r="H11">
        <v>33</v>
      </c>
      <c r="I11">
        <v>4</v>
      </c>
      <c r="J11" s="9" t="s">
        <v>97</v>
      </c>
      <c r="K11">
        <v>8.7999999999999995E-2</v>
      </c>
      <c r="L11">
        <v>0.182</v>
      </c>
      <c r="M11">
        <v>0.161</v>
      </c>
      <c r="N11">
        <v>0.34499999999999997</v>
      </c>
      <c r="O11" s="9" t="s">
        <v>97</v>
      </c>
      <c r="P11">
        <v>0.28999999999999998</v>
      </c>
      <c r="Q11">
        <v>0.38400000000000001</v>
      </c>
      <c r="R11">
        <v>0.45100000000000001</v>
      </c>
      <c r="S11">
        <v>0.37</v>
      </c>
      <c r="T11">
        <v>0.312</v>
      </c>
      <c r="U11">
        <v>139</v>
      </c>
      <c r="V11" s="9" t="s">
        <v>97</v>
      </c>
      <c r="W11">
        <v>0.9</v>
      </c>
      <c r="X11" s="9" t="s">
        <v>97</v>
      </c>
      <c r="Y11">
        <v>14.3</v>
      </c>
      <c r="Z11">
        <v>0.3</v>
      </c>
      <c r="AA11">
        <v>2.5</v>
      </c>
    </row>
    <row r="12" spans="1:27" x14ac:dyDescent="0.45">
      <c r="A12">
        <v>20</v>
      </c>
      <c r="B12" s="9" t="s">
        <v>83</v>
      </c>
      <c r="C12" s="9" t="s">
        <v>23</v>
      </c>
      <c r="D12">
        <v>82</v>
      </c>
      <c r="E12">
        <v>347</v>
      </c>
      <c r="F12">
        <v>21</v>
      </c>
      <c r="G12">
        <v>48</v>
      </c>
      <c r="H12">
        <v>67</v>
      </c>
      <c r="I12">
        <v>0</v>
      </c>
      <c r="J12" s="9" t="s">
        <v>97</v>
      </c>
      <c r="K12">
        <v>0.115</v>
      </c>
      <c r="L12">
        <v>0.23100000000000001</v>
      </c>
      <c r="M12">
        <v>0.26700000000000002</v>
      </c>
      <c r="N12">
        <v>0.34300000000000003</v>
      </c>
      <c r="O12" s="9" t="s">
        <v>97</v>
      </c>
      <c r="P12">
        <v>0.3</v>
      </c>
      <c r="Q12">
        <v>0.38300000000000001</v>
      </c>
      <c r="R12">
        <v>0.56799999999999995</v>
      </c>
      <c r="S12">
        <v>0.40600000000000003</v>
      </c>
      <c r="T12">
        <v>0.42899999999999999</v>
      </c>
      <c r="U12">
        <v>165</v>
      </c>
      <c r="V12" s="9" t="s">
        <v>97</v>
      </c>
      <c r="W12">
        <v>-2.9</v>
      </c>
      <c r="X12" s="9" t="s">
        <v>97</v>
      </c>
      <c r="Y12">
        <v>23.3</v>
      </c>
      <c r="Z12">
        <v>-8.9</v>
      </c>
      <c r="AA12">
        <v>2.7</v>
      </c>
    </row>
    <row r="13" spans="1:27" x14ac:dyDescent="0.45">
      <c r="A13">
        <v>44</v>
      </c>
      <c r="B13" s="9" t="s">
        <v>192</v>
      </c>
      <c r="C13" s="9" t="s">
        <v>74</v>
      </c>
      <c r="D13">
        <v>77</v>
      </c>
      <c r="E13">
        <v>315</v>
      </c>
      <c r="F13">
        <v>5</v>
      </c>
      <c r="G13">
        <v>38</v>
      </c>
      <c r="H13">
        <v>34</v>
      </c>
      <c r="I13">
        <v>8</v>
      </c>
      <c r="J13" s="9" t="s">
        <v>97</v>
      </c>
      <c r="K13">
        <v>0.127</v>
      </c>
      <c r="L13">
        <v>0.2</v>
      </c>
      <c r="M13">
        <v>0.13200000000000001</v>
      </c>
      <c r="N13">
        <v>0.34300000000000003</v>
      </c>
      <c r="O13" s="9" t="s">
        <v>97</v>
      </c>
      <c r="P13">
        <v>0.27800000000000002</v>
      </c>
      <c r="Q13">
        <v>0.38100000000000001</v>
      </c>
      <c r="R13">
        <v>0.41</v>
      </c>
      <c r="S13">
        <v>0.35199999999999998</v>
      </c>
      <c r="T13">
        <v>0.35799999999999998</v>
      </c>
      <c r="U13">
        <v>124</v>
      </c>
      <c r="V13" s="9" t="s">
        <v>97</v>
      </c>
      <c r="W13">
        <v>-0.4</v>
      </c>
      <c r="X13" s="9" t="s">
        <v>97</v>
      </c>
      <c r="Y13">
        <v>8.4</v>
      </c>
      <c r="Z13">
        <v>0.5</v>
      </c>
      <c r="AA13">
        <v>2</v>
      </c>
    </row>
    <row r="14" spans="1:27" x14ac:dyDescent="0.45">
      <c r="A14">
        <v>15</v>
      </c>
      <c r="B14" s="9" t="s">
        <v>66</v>
      </c>
      <c r="C14" s="9" t="s">
        <v>67</v>
      </c>
      <c r="D14">
        <v>65</v>
      </c>
      <c r="E14">
        <v>275</v>
      </c>
      <c r="F14">
        <v>9</v>
      </c>
      <c r="G14">
        <v>43</v>
      </c>
      <c r="H14">
        <v>40</v>
      </c>
      <c r="I14">
        <v>0</v>
      </c>
      <c r="J14" s="9" t="s">
        <v>97</v>
      </c>
      <c r="K14">
        <v>9.8000000000000004E-2</v>
      </c>
      <c r="L14">
        <v>0.17499999999999999</v>
      </c>
      <c r="M14">
        <v>0.191</v>
      </c>
      <c r="N14">
        <v>0.35099999999999998</v>
      </c>
      <c r="O14" s="9" t="s">
        <v>97</v>
      </c>
      <c r="P14">
        <v>0.311</v>
      </c>
      <c r="Q14">
        <v>0.38</v>
      </c>
      <c r="R14">
        <v>0.502</v>
      </c>
      <c r="S14">
        <v>0.378</v>
      </c>
      <c r="T14">
        <v>0.36199999999999999</v>
      </c>
      <c r="U14">
        <v>149</v>
      </c>
      <c r="V14" s="9" t="s">
        <v>97</v>
      </c>
      <c r="W14">
        <v>0</v>
      </c>
      <c r="X14" s="9" t="s">
        <v>97</v>
      </c>
      <c r="Y14">
        <v>15.5</v>
      </c>
      <c r="Z14">
        <v>3.8</v>
      </c>
      <c r="AA14">
        <v>2.9</v>
      </c>
    </row>
    <row r="15" spans="1:27" x14ac:dyDescent="0.45">
      <c r="A15">
        <v>47</v>
      </c>
      <c r="B15" s="9" t="s">
        <v>207</v>
      </c>
      <c r="C15" s="9" t="s">
        <v>58</v>
      </c>
      <c r="D15">
        <v>84</v>
      </c>
      <c r="E15">
        <v>364</v>
      </c>
      <c r="F15">
        <v>13</v>
      </c>
      <c r="G15">
        <v>40</v>
      </c>
      <c r="H15">
        <v>50</v>
      </c>
      <c r="I15">
        <v>2</v>
      </c>
      <c r="J15" s="9" t="s">
        <v>97</v>
      </c>
      <c r="K15">
        <v>0.107</v>
      </c>
      <c r="L15">
        <v>0.16200000000000001</v>
      </c>
      <c r="M15">
        <v>0.17299999999999999</v>
      </c>
      <c r="N15">
        <v>0.33100000000000002</v>
      </c>
      <c r="O15" s="9" t="s">
        <v>97</v>
      </c>
      <c r="P15">
        <v>0.29699999999999999</v>
      </c>
      <c r="Q15">
        <v>0.376</v>
      </c>
      <c r="R15">
        <v>0.47099999999999997</v>
      </c>
      <c r="S15">
        <v>0.371</v>
      </c>
      <c r="T15">
        <v>0.39200000000000002</v>
      </c>
      <c r="U15">
        <v>143</v>
      </c>
      <c r="V15" s="9" t="s">
        <v>97</v>
      </c>
      <c r="W15">
        <v>-2.8</v>
      </c>
      <c r="X15" s="9" t="s">
        <v>97</v>
      </c>
      <c r="Y15">
        <v>15.6</v>
      </c>
      <c r="Z15">
        <v>-9.4</v>
      </c>
      <c r="AA15">
        <v>1.9</v>
      </c>
    </row>
    <row r="16" spans="1:27" x14ac:dyDescent="0.45">
      <c r="A16">
        <v>81</v>
      </c>
      <c r="B16" s="9" t="s">
        <v>228</v>
      </c>
      <c r="C16" s="9" t="s">
        <v>153</v>
      </c>
      <c r="D16">
        <v>81</v>
      </c>
      <c r="E16">
        <v>313</v>
      </c>
      <c r="F16">
        <v>9</v>
      </c>
      <c r="G16">
        <v>40</v>
      </c>
      <c r="H16">
        <v>38</v>
      </c>
      <c r="I16">
        <v>12</v>
      </c>
      <c r="J16" s="9" t="s">
        <v>97</v>
      </c>
      <c r="K16">
        <v>0.13700000000000001</v>
      </c>
      <c r="L16">
        <v>0.23300000000000001</v>
      </c>
      <c r="M16">
        <v>0.151</v>
      </c>
      <c r="N16">
        <v>0.32400000000000001</v>
      </c>
      <c r="O16" s="9" t="s">
        <v>97</v>
      </c>
      <c r="P16">
        <v>0.25900000000000001</v>
      </c>
      <c r="Q16">
        <v>0.376</v>
      </c>
      <c r="R16">
        <v>0.40899999999999997</v>
      </c>
      <c r="S16">
        <v>0.35</v>
      </c>
      <c r="T16">
        <v>0.33200000000000002</v>
      </c>
      <c r="U16">
        <v>127</v>
      </c>
      <c r="V16" s="9" t="s">
        <v>97</v>
      </c>
      <c r="W16">
        <v>-1.7</v>
      </c>
      <c r="X16" s="9" t="s">
        <v>97</v>
      </c>
      <c r="Y16">
        <v>8.3000000000000007</v>
      </c>
      <c r="Z16">
        <v>-6.7</v>
      </c>
      <c r="AA16">
        <v>1.3</v>
      </c>
    </row>
    <row r="17" spans="1:27" x14ac:dyDescent="0.45">
      <c r="A17">
        <v>48</v>
      </c>
      <c r="B17" s="9" t="s">
        <v>198</v>
      </c>
      <c r="C17" s="9" t="s">
        <v>38</v>
      </c>
      <c r="D17">
        <v>79</v>
      </c>
      <c r="E17">
        <v>367</v>
      </c>
      <c r="F17">
        <v>17</v>
      </c>
      <c r="G17">
        <v>60</v>
      </c>
      <c r="H17">
        <v>49</v>
      </c>
      <c r="I17">
        <v>4</v>
      </c>
      <c r="J17" s="9" t="s">
        <v>97</v>
      </c>
      <c r="K17">
        <v>0.161</v>
      </c>
      <c r="L17">
        <v>0.28100000000000003</v>
      </c>
      <c r="M17">
        <v>0.19700000000000001</v>
      </c>
      <c r="N17">
        <v>0.314</v>
      </c>
      <c r="O17" s="9" t="s">
        <v>97</v>
      </c>
      <c r="P17">
        <v>0.25</v>
      </c>
      <c r="Q17">
        <v>0.373</v>
      </c>
      <c r="R17">
        <v>0.44700000000000001</v>
      </c>
      <c r="S17">
        <v>0.35899999999999999</v>
      </c>
      <c r="T17">
        <v>0.36399999999999999</v>
      </c>
      <c r="U17">
        <v>133</v>
      </c>
      <c r="V17" s="9" t="s">
        <v>97</v>
      </c>
      <c r="W17">
        <v>-0.5</v>
      </c>
      <c r="X17" s="9" t="s">
        <v>97</v>
      </c>
      <c r="Y17">
        <v>13.8</v>
      </c>
      <c r="Z17">
        <v>-8.6</v>
      </c>
      <c r="AA17">
        <v>1.8</v>
      </c>
    </row>
    <row r="18" spans="1:27" x14ac:dyDescent="0.45">
      <c r="A18">
        <v>34</v>
      </c>
      <c r="B18" s="9" t="s">
        <v>41</v>
      </c>
      <c r="C18" s="9" t="s">
        <v>42</v>
      </c>
      <c r="D18">
        <v>81</v>
      </c>
      <c r="E18">
        <v>352</v>
      </c>
      <c r="F18">
        <v>17</v>
      </c>
      <c r="G18">
        <v>49</v>
      </c>
      <c r="H18">
        <v>43</v>
      </c>
      <c r="I18">
        <v>4</v>
      </c>
      <c r="J18" s="9" t="s">
        <v>97</v>
      </c>
      <c r="K18">
        <v>9.9000000000000005E-2</v>
      </c>
      <c r="L18">
        <v>0.151</v>
      </c>
      <c r="M18">
        <v>0.23300000000000001</v>
      </c>
      <c r="N18">
        <v>0.30599999999999999</v>
      </c>
      <c r="O18" s="9" t="s">
        <v>97</v>
      </c>
      <c r="P18">
        <v>0.29399999999999998</v>
      </c>
      <c r="Q18">
        <v>0.372</v>
      </c>
      <c r="R18">
        <v>0.52800000000000002</v>
      </c>
      <c r="S18">
        <v>0.38200000000000001</v>
      </c>
      <c r="T18">
        <v>0.39100000000000001</v>
      </c>
      <c r="U18">
        <v>151</v>
      </c>
      <c r="V18" s="9" t="s">
        <v>97</v>
      </c>
      <c r="W18">
        <v>-1.3</v>
      </c>
      <c r="X18" s="9" t="s">
        <v>97</v>
      </c>
      <c r="Y18">
        <v>19.5</v>
      </c>
      <c r="Z18">
        <v>-7.4</v>
      </c>
      <c r="AA18">
        <v>2.4</v>
      </c>
    </row>
    <row r="19" spans="1:27" x14ac:dyDescent="0.45">
      <c r="A19">
        <v>23</v>
      </c>
      <c r="B19" s="9" t="s">
        <v>75</v>
      </c>
      <c r="C19" s="9" t="s">
        <v>76</v>
      </c>
      <c r="D19">
        <v>72</v>
      </c>
      <c r="E19">
        <v>308</v>
      </c>
      <c r="F19">
        <v>18</v>
      </c>
      <c r="G19">
        <v>49</v>
      </c>
      <c r="H19">
        <v>45</v>
      </c>
      <c r="I19">
        <v>1</v>
      </c>
      <c r="J19" s="9" t="s">
        <v>97</v>
      </c>
      <c r="K19">
        <v>0.114</v>
      </c>
      <c r="L19">
        <v>0.23100000000000001</v>
      </c>
      <c r="M19">
        <v>0.28499999999999998</v>
      </c>
      <c r="N19">
        <v>0.31900000000000001</v>
      </c>
      <c r="O19" s="9" t="s">
        <v>97</v>
      </c>
      <c r="P19">
        <v>0.28499999999999998</v>
      </c>
      <c r="Q19">
        <v>0.36699999999999999</v>
      </c>
      <c r="R19">
        <v>0.56899999999999995</v>
      </c>
      <c r="S19">
        <v>0.39300000000000002</v>
      </c>
      <c r="T19">
        <v>0.39</v>
      </c>
      <c r="U19">
        <v>151</v>
      </c>
      <c r="V19" s="9" t="s">
        <v>97</v>
      </c>
      <c r="W19">
        <v>-0.5</v>
      </c>
      <c r="X19" s="9" t="s">
        <v>97</v>
      </c>
      <c r="Y19">
        <v>17.8</v>
      </c>
      <c r="Z19">
        <v>-1.9</v>
      </c>
      <c r="AA19">
        <v>2.7</v>
      </c>
    </row>
    <row r="20" spans="1:27" x14ac:dyDescent="0.45">
      <c r="A20">
        <v>27</v>
      </c>
      <c r="B20" s="9" t="s">
        <v>81</v>
      </c>
      <c r="C20" s="9" t="s">
        <v>40</v>
      </c>
      <c r="D20">
        <v>77</v>
      </c>
      <c r="E20">
        <v>343</v>
      </c>
      <c r="F20">
        <v>13</v>
      </c>
      <c r="G20">
        <v>53</v>
      </c>
      <c r="H20">
        <v>50</v>
      </c>
      <c r="I20">
        <v>5</v>
      </c>
      <c r="J20" s="9" t="s">
        <v>97</v>
      </c>
      <c r="K20">
        <v>0.128</v>
      </c>
      <c r="L20">
        <v>0.23599999999999999</v>
      </c>
      <c r="M20">
        <v>0.20100000000000001</v>
      </c>
      <c r="N20">
        <v>0.29899999999999999</v>
      </c>
      <c r="O20" s="9" t="s">
        <v>97</v>
      </c>
      <c r="P20">
        <v>0.247</v>
      </c>
      <c r="Q20">
        <v>0.36699999999999999</v>
      </c>
      <c r="R20">
        <v>0.44800000000000001</v>
      </c>
      <c r="S20">
        <v>0.36</v>
      </c>
      <c r="T20">
        <v>0.379</v>
      </c>
      <c r="U20">
        <v>139</v>
      </c>
      <c r="V20" s="9" t="s">
        <v>97</v>
      </c>
      <c r="W20">
        <v>0.7</v>
      </c>
      <c r="X20" s="9" t="s">
        <v>97</v>
      </c>
      <c r="Y20">
        <v>16.2</v>
      </c>
      <c r="Z20">
        <v>-3.1</v>
      </c>
      <c r="AA20">
        <v>2.6</v>
      </c>
    </row>
    <row r="21" spans="1:27" x14ac:dyDescent="0.45">
      <c r="A21">
        <v>4</v>
      </c>
      <c r="B21" s="9" t="s">
        <v>55</v>
      </c>
      <c r="C21" s="9" t="s">
        <v>56</v>
      </c>
      <c r="D21">
        <v>86</v>
      </c>
      <c r="E21">
        <v>377</v>
      </c>
      <c r="F21">
        <v>12</v>
      </c>
      <c r="G21">
        <v>65</v>
      </c>
      <c r="H21">
        <v>54</v>
      </c>
      <c r="I21">
        <v>22</v>
      </c>
      <c r="J21" s="9" t="s">
        <v>97</v>
      </c>
      <c r="K21">
        <v>7.1999999999999995E-2</v>
      </c>
      <c r="L21">
        <v>0.16700000000000001</v>
      </c>
      <c r="M21">
        <v>0.222</v>
      </c>
      <c r="N21">
        <v>0.34899999999999998</v>
      </c>
      <c r="O21" s="9" t="s">
        <v>97</v>
      </c>
      <c r="P21">
        <v>0.312</v>
      </c>
      <c r="Q21">
        <v>0.36299999999999999</v>
      </c>
      <c r="R21">
        <v>0.53400000000000003</v>
      </c>
      <c r="S21">
        <v>0.38</v>
      </c>
      <c r="T21">
        <v>0.40600000000000003</v>
      </c>
      <c r="U21">
        <v>144</v>
      </c>
      <c r="V21" s="9" t="s">
        <v>97</v>
      </c>
      <c r="W21">
        <v>3.1</v>
      </c>
      <c r="X21" s="9" t="s">
        <v>97</v>
      </c>
      <c r="Y21">
        <v>22.5</v>
      </c>
      <c r="Z21">
        <v>11.8</v>
      </c>
      <c r="AA21">
        <v>4.8</v>
      </c>
    </row>
    <row r="22" spans="1:27" x14ac:dyDescent="0.45">
      <c r="A22">
        <v>64</v>
      </c>
      <c r="B22" s="9" t="s">
        <v>214</v>
      </c>
      <c r="C22" s="9" t="s">
        <v>215</v>
      </c>
      <c r="D22">
        <v>67</v>
      </c>
      <c r="E22">
        <v>261</v>
      </c>
      <c r="F22">
        <v>6</v>
      </c>
      <c r="G22">
        <v>36</v>
      </c>
      <c r="H22">
        <v>24</v>
      </c>
      <c r="I22">
        <v>21</v>
      </c>
      <c r="J22" s="9" t="s">
        <v>97</v>
      </c>
      <c r="K22">
        <v>0.05</v>
      </c>
      <c r="L22">
        <v>0.13400000000000001</v>
      </c>
      <c r="M22">
        <v>0.13200000000000001</v>
      </c>
      <c r="N22">
        <v>0.35099999999999998</v>
      </c>
      <c r="O22" s="9" t="s">
        <v>97</v>
      </c>
      <c r="P22">
        <v>0.317</v>
      </c>
      <c r="Q22">
        <v>0.36199999999999999</v>
      </c>
      <c r="R22">
        <v>0.44900000000000001</v>
      </c>
      <c r="S22">
        <v>0.35499999999999998</v>
      </c>
      <c r="T22">
        <v>0.30299999999999999</v>
      </c>
      <c r="U22">
        <v>130</v>
      </c>
      <c r="V22" s="9" t="s">
        <v>97</v>
      </c>
      <c r="W22">
        <v>1.7</v>
      </c>
      <c r="X22" s="9" t="s">
        <v>97</v>
      </c>
      <c r="Y22">
        <v>10.8</v>
      </c>
      <c r="Z22">
        <v>-4.5</v>
      </c>
      <c r="AA22">
        <v>1.5</v>
      </c>
    </row>
    <row r="23" spans="1:27" x14ac:dyDescent="0.45">
      <c r="A23">
        <v>32</v>
      </c>
      <c r="B23" s="9" t="s">
        <v>188</v>
      </c>
      <c r="C23" s="9" t="s">
        <v>113</v>
      </c>
      <c r="D23">
        <v>79</v>
      </c>
      <c r="E23">
        <v>332</v>
      </c>
      <c r="F23">
        <v>13</v>
      </c>
      <c r="G23">
        <v>32</v>
      </c>
      <c r="H23">
        <v>43</v>
      </c>
      <c r="I23">
        <v>0</v>
      </c>
      <c r="J23" s="9" t="s">
        <v>97</v>
      </c>
      <c r="K23">
        <v>9.6000000000000002E-2</v>
      </c>
      <c r="L23">
        <v>0.16600000000000001</v>
      </c>
      <c r="M23">
        <v>0.19700000000000001</v>
      </c>
      <c r="N23">
        <v>0.29899999999999999</v>
      </c>
      <c r="O23" s="9" t="s">
        <v>97</v>
      </c>
      <c r="P23">
        <v>0.27600000000000002</v>
      </c>
      <c r="Q23">
        <v>0.36099999999999999</v>
      </c>
      <c r="R23">
        <v>0.47199999999999998</v>
      </c>
      <c r="S23">
        <v>0.36199999999999999</v>
      </c>
      <c r="T23">
        <v>0.29699999999999999</v>
      </c>
      <c r="U23">
        <v>141</v>
      </c>
      <c r="V23" s="9" t="s">
        <v>97</v>
      </c>
      <c r="W23">
        <v>-0.6</v>
      </c>
      <c r="X23" s="9" t="s">
        <v>97</v>
      </c>
      <c r="Y23">
        <v>15.1</v>
      </c>
      <c r="Z23">
        <v>-1.7</v>
      </c>
      <c r="AA23">
        <v>2.5</v>
      </c>
    </row>
    <row r="24" spans="1:27" x14ac:dyDescent="0.45">
      <c r="A24">
        <v>16</v>
      </c>
      <c r="B24" s="9" t="s">
        <v>179</v>
      </c>
      <c r="C24" s="9" t="s">
        <v>67</v>
      </c>
      <c r="D24">
        <v>84</v>
      </c>
      <c r="E24">
        <v>333</v>
      </c>
      <c r="F24">
        <v>7</v>
      </c>
      <c r="G24">
        <v>51</v>
      </c>
      <c r="H24">
        <v>27</v>
      </c>
      <c r="I24">
        <v>10</v>
      </c>
      <c r="J24" s="9" t="s">
        <v>97</v>
      </c>
      <c r="K24">
        <v>7.8E-2</v>
      </c>
      <c r="L24">
        <v>0.24299999999999999</v>
      </c>
      <c r="M24">
        <v>0.17699999999999999</v>
      </c>
      <c r="N24">
        <v>0.35699999999999998</v>
      </c>
      <c r="O24" s="9" t="s">
        <v>97</v>
      </c>
      <c r="P24">
        <v>0.27600000000000002</v>
      </c>
      <c r="Q24">
        <v>0.35699999999999998</v>
      </c>
      <c r="R24">
        <v>0.45200000000000001</v>
      </c>
      <c r="S24">
        <v>0.35499999999999998</v>
      </c>
      <c r="T24">
        <v>0.33300000000000002</v>
      </c>
      <c r="U24">
        <v>133</v>
      </c>
      <c r="V24" s="9" t="s">
        <v>97</v>
      </c>
      <c r="W24">
        <v>1.4</v>
      </c>
      <c r="X24" s="9" t="s">
        <v>97</v>
      </c>
      <c r="Y24">
        <v>14</v>
      </c>
      <c r="Z24">
        <v>3.4</v>
      </c>
      <c r="AA24">
        <v>2.9</v>
      </c>
    </row>
    <row r="25" spans="1:27" x14ac:dyDescent="0.45">
      <c r="A25">
        <v>49</v>
      </c>
      <c r="B25" s="9" t="s">
        <v>203</v>
      </c>
      <c r="C25" s="9" t="s">
        <v>61</v>
      </c>
      <c r="D25">
        <v>79</v>
      </c>
      <c r="E25">
        <v>281</v>
      </c>
      <c r="F25">
        <v>10</v>
      </c>
      <c r="G25">
        <v>35</v>
      </c>
      <c r="H25">
        <v>30</v>
      </c>
      <c r="I25">
        <v>1</v>
      </c>
      <c r="J25" s="9" t="s">
        <v>97</v>
      </c>
      <c r="K25">
        <v>0.128</v>
      </c>
      <c r="L25">
        <v>0.33100000000000002</v>
      </c>
      <c r="M25">
        <v>0.188</v>
      </c>
      <c r="N25">
        <v>0.371</v>
      </c>
      <c r="O25" s="9" t="s">
        <v>97</v>
      </c>
      <c r="P25">
        <v>0.25800000000000001</v>
      </c>
      <c r="Q25">
        <v>0.35599999999999998</v>
      </c>
      <c r="R25">
        <v>0.44600000000000001</v>
      </c>
      <c r="S25">
        <v>0.35</v>
      </c>
      <c r="T25">
        <v>0.32800000000000001</v>
      </c>
      <c r="U25">
        <v>129</v>
      </c>
      <c r="V25" s="9" t="s">
        <v>97</v>
      </c>
      <c r="W25">
        <v>0</v>
      </c>
      <c r="X25" s="9" t="s">
        <v>97</v>
      </c>
      <c r="Y25">
        <v>9.3000000000000007</v>
      </c>
      <c r="Z25">
        <v>-1.3</v>
      </c>
      <c r="AA25">
        <v>1.8</v>
      </c>
    </row>
    <row r="26" spans="1:27" x14ac:dyDescent="0.45">
      <c r="A26">
        <v>22</v>
      </c>
      <c r="B26" s="9" t="s">
        <v>79</v>
      </c>
      <c r="C26" s="9" t="s">
        <v>63</v>
      </c>
      <c r="D26">
        <v>82</v>
      </c>
      <c r="E26">
        <v>369</v>
      </c>
      <c r="F26">
        <v>10</v>
      </c>
      <c r="G26">
        <v>59</v>
      </c>
      <c r="H26">
        <v>51</v>
      </c>
      <c r="I26">
        <v>5</v>
      </c>
      <c r="J26" s="9" t="s">
        <v>97</v>
      </c>
      <c r="K26">
        <v>8.1000000000000003E-2</v>
      </c>
      <c r="L26">
        <v>0.187</v>
      </c>
      <c r="M26">
        <v>0.155</v>
      </c>
      <c r="N26">
        <v>0.34499999999999997</v>
      </c>
      <c r="O26" s="9" t="s">
        <v>97</v>
      </c>
      <c r="P26">
        <v>0.29599999999999999</v>
      </c>
      <c r="Q26">
        <v>0.35499999999999998</v>
      </c>
      <c r="R26">
        <v>0.45100000000000001</v>
      </c>
      <c r="S26">
        <v>0.35099999999999998</v>
      </c>
      <c r="T26">
        <v>0.34499999999999997</v>
      </c>
      <c r="U26">
        <v>128</v>
      </c>
      <c r="V26" s="9" t="s">
        <v>97</v>
      </c>
      <c r="W26">
        <v>-1.3</v>
      </c>
      <c r="X26" s="9" t="s">
        <v>97</v>
      </c>
      <c r="Y26">
        <v>10.8</v>
      </c>
      <c r="Z26">
        <v>2.7</v>
      </c>
      <c r="AA26">
        <v>2.7</v>
      </c>
    </row>
    <row r="27" spans="1:27" x14ac:dyDescent="0.45">
      <c r="A27">
        <v>28</v>
      </c>
      <c r="B27" s="9" t="s">
        <v>29</v>
      </c>
      <c r="C27" s="9" t="s">
        <v>30</v>
      </c>
      <c r="D27">
        <v>80</v>
      </c>
      <c r="E27">
        <v>345</v>
      </c>
      <c r="F27">
        <v>14</v>
      </c>
      <c r="G27">
        <v>50</v>
      </c>
      <c r="H27">
        <v>36</v>
      </c>
      <c r="I27">
        <v>8</v>
      </c>
      <c r="J27" s="9" t="s">
        <v>97</v>
      </c>
      <c r="K27">
        <v>8.6999999999999994E-2</v>
      </c>
      <c r="L27">
        <v>0.20599999999999999</v>
      </c>
      <c r="M27">
        <v>0.188</v>
      </c>
      <c r="N27">
        <v>0.32100000000000001</v>
      </c>
      <c r="O27" s="9" t="s">
        <v>97</v>
      </c>
      <c r="P27">
        <v>0.27900000000000003</v>
      </c>
      <c r="Q27">
        <v>0.35399999999999998</v>
      </c>
      <c r="R27">
        <v>0.46800000000000003</v>
      </c>
      <c r="S27">
        <v>0.35899999999999999</v>
      </c>
      <c r="T27">
        <v>0.4</v>
      </c>
      <c r="U27">
        <v>139</v>
      </c>
      <c r="V27" s="9" t="s">
        <v>97</v>
      </c>
      <c r="W27">
        <v>-0.6</v>
      </c>
      <c r="X27" s="9" t="s">
        <v>97</v>
      </c>
      <c r="Y27">
        <v>15.1</v>
      </c>
      <c r="Z27">
        <v>-2.2999999999999998</v>
      </c>
      <c r="AA27">
        <v>2.5</v>
      </c>
    </row>
    <row r="28" spans="1:27" x14ac:dyDescent="0.45">
      <c r="A28">
        <v>8</v>
      </c>
      <c r="B28" s="9" t="s">
        <v>72</v>
      </c>
      <c r="C28" s="9" t="s">
        <v>52</v>
      </c>
      <c r="D28">
        <v>81</v>
      </c>
      <c r="E28">
        <v>360</v>
      </c>
      <c r="F28">
        <v>17</v>
      </c>
      <c r="G28">
        <v>57</v>
      </c>
      <c r="H28">
        <v>49</v>
      </c>
      <c r="I28">
        <v>3</v>
      </c>
      <c r="J28" s="9" t="s">
        <v>97</v>
      </c>
      <c r="K28">
        <v>9.1999999999999998E-2</v>
      </c>
      <c r="L28">
        <v>0.183</v>
      </c>
      <c r="M28">
        <v>0.23300000000000001</v>
      </c>
      <c r="N28">
        <v>0.307</v>
      </c>
      <c r="O28" s="9" t="s">
        <v>97</v>
      </c>
      <c r="P28">
        <v>0.28699999999999998</v>
      </c>
      <c r="Q28">
        <v>0.35299999999999998</v>
      </c>
      <c r="R28">
        <v>0.52100000000000002</v>
      </c>
      <c r="S28">
        <v>0.36899999999999999</v>
      </c>
      <c r="T28">
        <v>0.372</v>
      </c>
      <c r="U28">
        <v>141</v>
      </c>
      <c r="V28" s="9" t="s">
        <v>97</v>
      </c>
      <c r="W28">
        <v>0.2</v>
      </c>
      <c r="X28" s="9" t="s">
        <v>97</v>
      </c>
      <c r="Y28">
        <v>17.2</v>
      </c>
      <c r="Z28">
        <v>5.6</v>
      </c>
      <c r="AA28">
        <v>3.6</v>
      </c>
    </row>
    <row r="29" spans="1:27" x14ac:dyDescent="0.45">
      <c r="A29">
        <v>30</v>
      </c>
      <c r="B29" s="9" t="s">
        <v>80</v>
      </c>
      <c r="C29" s="9" t="s">
        <v>42</v>
      </c>
      <c r="D29">
        <v>82</v>
      </c>
      <c r="E29">
        <v>365</v>
      </c>
      <c r="F29">
        <v>13</v>
      </c>
      <c r="G29">
        <v>50</v>
      </c>
      <c r="H29">
        <v>37</v>
      </c>
      <c r="I29">
        <v>13</v>
      </c>
      <c r="J29" s="9" t="s">
        <v>97</v>
      </c>
      <c r="K29">
        <v>6.3E-2</v>
      </c>
      <c r="L29">
        <v>0.189</v>
      </c>
      <c r="M29">
        <v>0.16500000000000001</v>
      </c>
      <c r="N29">
        <v>0.35</v>
      </c>
      <c r="O29" s="9" t="s">
        <v>97</v>
      </c>
      <c r="P29">
        <v>0.30399999999999999</v>
      </c>
      <c r="Q29">
        <v>0.35299999999999998</v>
      </c>
      <c r="R29">
        <v>0.46899999999999997</v>
      </c>
      <c r="S29">
        <v>0.35799999999999998</v>
      </c>
      <c r="T29">
        <v>0.32400000000000001</v>
      </c>
      <c r="U29">
        <v>134</v>
      </c>
      <c r="V29" s="9" t="s">
        <v>97</v>
      </c>
      <c r="W29">
        <v>0</v>
      </c>
      <c r="X29" s="9" t="s">
        <v>97</v>
      </c>
      <c r="Y29">
        <v>14.6</v>
      </c>
      <c r="Z29">
        <v>-2.2000000000000002</v>
      </c>
      <c r="AA29">
        <v>2.5</v>
      </c>
    </row>
    <row r="30" spans="1:27" x14ac:dyDescent="0.45">
      <c r="A30">
        <v>118</v>
      </c>
      <c r="B30" s="9" t="s">
        <v>262</v>
      </c>
      <c r="C30" s="9" t="s">
        <v>58</v>
      </c>
      <c r="D30">
        <v>74</v>
      </c>
      <c r="E30">
        <v>281</v>
      </c>
      <c r="F30">
        <v>5</v>
      </c>
      <c r="G30">
        <v>30</v>
      </c>
      <c r="H30">
        <v>26</v>
      </c>
      <c r="I30">
        <v>0</v>
      </c>
      <c r="J30" s="9" t="s">
        <v>97</v>
      </c>
      <c r="K30">
        <v>0.125</v>
      </c>
      <c r="L30">
        <v>0.16400000000000001</v>
      </c>
      <c r="M30">
        <v>0.126</v>
      </c>
      <c r="N30">
        <v>0.28399999999999997</v>
      </c>
      <c r="O30" s="9" t="s">
        <v>97</v>
      </c>
      <c r="P30">
        <v>0.247</v>
      </c>
      <c r="Q30">
        <v>0.35199999999999998</v>
      </c>
      <c r="R30">
        <v>0.372</v>
      </c>
      <c r="S30">
        <v>0.32600000000000001</v>
      </c>
      <c r="T30">
        <v>0.34799999999999998</v>
      </c>
      <c r="U30">
        <v>113</v>
      </c>
      <c r="V30" s="9" t="s">
        <v>97</v>
      </c>
      <c r="W30">
        <v>-2.5</v>
      </c>
      <c r="X30" s="9" t="s">
        <v>97</v>
      </c>
      <c r="Y30">
        <v>1.8</v>
      </c>
      <c r="Z30">
        <v>-7.2</v>
      </c>
      <c r="AA30">
        <v>0.4</v>
      </c>
    </row>
    <row r="31" spans="1:27" x14ac:dyDescent="0.45">
      <c r="A31">
        <v>19</v>
      </c>
      <c r="B31" s="9" t="s">
        <v>33</v>
      </c>
      <c r="C31" s="9" t="s">
        <v>34</v>
      </c>
      <c r="D31">
        <v>79</v>
      </c>
      <c r="E31">
        <v>357</v>
      </c>
      <c r="F31">
        <v>15</v>
      </c>
      <c r="G31">
        <v>44</v>
      </c>
      <c r="H31">
        <v>55</v>
      </c>
      <c r="I31">
        <v>1</v>
      </c>
      <c r="J31" s="9" t="s">
        <v>97</v>
      </c>
      <c r="K31">
        <v>8.1000000000000003E-2</v>
      </c>
      <c r="L31">
        <v>0.182</v>
      </c>
      <c r="M31">
        <v>0.17599999999999999</v>
      </c>
      <c r="N31">
        <v>0.32400000000000001</v>
      </c>
      <c r="O31" s="9" t="s">
        <v>97</v>
      </c>
      <c r="P31">
        <v>0.29399999999999998</v>
      </c>
      <c r="Q31">
        <v>0.35</v>
      </c>
      <c r="R31">
        <v>0.47099999999999997</v>
      </c>
      <c r="S31">
        <v>0.35499999999999998</v>
      </c>
      <c r="T31">
        <v>0.34599999999999997</v>
      </c>
      <c r="U31">
        <v>134</v>
      </c>
      <c r="V31" s="9" t="s">
        <v>97</v>
      </c>
      <c r="W31">
        <v>-1.5</v>
      </c>
      <c r="X31" s="9" t="s">
        <v>97</v>
      </c>
      <c r="Y31">
        <v>12.5</v>
      </c>
      <c r="Z31">
        <v>3.4</v>
      </c>
      <c r="AA31">
        <v>2.9</v>
      </c>
    </row>
    <row r="32" spans="1:27" x14ac:dyDescent="0.45">
      <c r="A32">
        <v>25</v>
      </c>
      <c r="B32" s="9" t="s">
        <v>182</v>
      </c>
      <c r="C32" s="9" t="s">
        <v>38</v>
      </c>
      <c r="D32">
        <v>82</v>
      </c>
      <c r="E32">
        <v>351</v>
      </c>
      <c r="F32">
        <v>10</v>
      </c>
      <c r="G32">
        <v>38</v>
      </c>
      <c r="H32">
        <v>68</v>
      </c>
      <c r="I32">
        <v>4</v>
      </c>
      <c r="J32" s="9" t="s">
        <v>97</v>
      </c>
      <c r="K32">
        <v>6.6000000000000003E-2</v>
      </c>
      <c r="L32">
        <v>0.13100000000000001</v>
      </c>
      <c r="M32">
        <v>0.189</v>
      </c>
      <c r="N32">
        <v>0.318</v>
      </c>
      <c r="O32" s="9" t="s">
        <v>97</v>
      </c>
      <c r="P32">
        <v>0.3</v>
      </c>
      <c r="Q32">
        <v>0.35</v>
      </c>
      <c r="R32">
        <v>0.48899999999999999</v>
      </c>
      <c r="S32">
        <v>0.36</v>
      </c>
      <c r="T32">
        <v>0.36599999999999999</v>
      </c>
      <c r="U32">
        <v>134</v>
      </c>
      <c r="V32" s="9" t="s">
        <v>97</v>
      </c>
      <c r="W32">
        <v>-1.1000000000000001</v>
      </c>
      <c r="X32" s="9" t="s">
        <v>97</v>
      </c>
      <c r="Y32">
        <v>12.8</v>
      </c>
      <c r="Z32">
        <v>0.2</v>
      </c>
      <c r="AA32">
        <v>2.6</v>
      </c>
    </row>
    <row r="33" spans="1:27" x14ac:dyDescent="0.45">
      <c r="A33">
        <v>35</v>
      </c>
      <c r="B33" s="9" t="s">
        <v>187</v>
      </c>
      <c r="C33" s="9" t="s">
        <v>63</v>
      </c>
      <c r="D33">
        <v>81</v>
      </c>
      <c r="E33">
        <v>326</v>
      </c>
      <c r="F33">
        <v>6</v>
      </c>
      <c r="G33">
        <v>40</v>
      </c>
      <c r="H33">
        <v>37</v>
      </c>
      <c r="I33">
        <v>28</v>
      </c>
      <c r="J33" s="9" t="s">
        <v>97</v>
      </c>
      <c r="K33">
        <v>8.5999999999999993E-2</v>
      </c>
      <c r="L33">
        <v>0.17499999999999999</v>
      </c>
      <c r="M33">
        <v>0.123</v>
      </c>
      <c r="N33">
        <v>0.33800000000000002</v>
      </c>
      <c r="O33" s="9" t="s">
        <v>97</v>
      </c>
      <c r="P33">
        <v>0.28799999999999998</v>
      </c>
      <c r="Q33">
        <v>0.35</v>
      </c>
      <c r="R33">
        <v>0.41099999999999998</v>
      </c>
      <c r="S33">
        <v>0.33500000000000002</v>
      </c>
      <c r="T33">
        <v>0.30399999999999999</v>
      </c>
      <c r="U33">
        <v>117</v>
      </c>
      <c r="V33" s="9" t="s">
        <v>97</v>
      </c>
      <c r="W33">
        <v>4.7</v>
      </c>
      <c r="X33" s="9" t="s">
        <v>97</v>
      </c>
      <c r="Y33">
        <v>11.2</v>
      </c>
      <c r="Z33">
        <v>1</v>
      </c>
      <c r="AA33">
        <v>2.4</v>
      </c>
    </row>
    <row r="34" spans="1:27" x14ac:dyDescent="0.45">
      <c r="A34">
        <v>38</v>
      </c>
      <c r="B34" s="9" t="s">
        <v>185</v>
      </c>
      <c r="C34" s="9" t="s">
        <v>132</v>
      </c>
      <c r="D34">
        <v>83</v>
      </c>
      <c r="E34">
        <v>352</v>
      </c>
      <c r="F34">
        <v>15</v>
      </c>
      <c r="G34">
        <v>50</v>
      </c>
      <c r="H34">
        <v>41</v>
      </c>
      <c r="I34">
        <v>4</v>
      </c>
      <c r="J34" s="9" t="s">
        <v>97</v>
      </c>
      <c r="K34">
        <v>0.125</v>
      </c>
      <c r="L34">
        <v>0.25900000000000001</v>
      </c>
      <c r="M34">
        <v>0.22700000000000001</v>
      </c>
      <c r="N34">
        <v>0.312</v>
      </c>
      <c r="O34" s="9" t="s">
        <v>97</v>
      </c>
      <c r="P34">
        <v>0.253</v>
      </c>
      <c r="Q34">
        <v>0.35</v>
      </c>
      <c r="R34">
        <v>0.48</v>
      </c>
      <c r="S34">
        <v>0.35799999999999998</v>
      </c>
      <c r="T34">
        <v>0.35099999999999998</v>
      </c>
      <c r="U34">
        <v>133</v>
      </c>
      <c r="V34" s="9" t="s">
        <v>97</v>
      </c>
      <c r="W34">
        <v>0.1</v>
      </c>
      <c r="X34" s="9" t="s">
        <v>97</v>
      </c>
      <c r="Y34">
        <v>13.7</v>
      </c>
      <c r="Z34">
        <v>-4.4000000000000004</v>
      </c>
      <c r="AA34">
        <v>2.1</v>
      </c>
    </row>
    <row r="35" spans="1:27" x14ac:dyDescent="0.45">
      <c r="A35">
        <v>42</v>
      </c>
      <c r="B35" s="9" t="s">
        <v>191</v>
      </c>
      <c r="C35" s="9" t="s">
        <v>56</v>
      </c>
      <c r="D35">
        <v>83</v>
      </c>
      <c r="E35">
        <v>334</v>
      </c>
      <c r="F35">
        <v>14</v>
      </c>
      <c r="G35">
        <v>32</v>
      </c>
      <c r="H35">
        <v>52</v>
      </c>
      <c r="I35">
        <v>0</v>
      </c>
      <c r="J35" s="9" t="s">
        <v>97</v>
      </c>
      <c r="K35">
        <v>7.4999999999999997E-2</v>
      </c>
      <c r="L35">
        <v>0.186</v>
      </c>
      <c r="M35">
        <v>0.192</v>
      </c>
      <c r="N35">
        <v>0.314</v>
      </c>
      <c r="O35" s="9" t="s">
        <v>97</v>
      </c>
      <c r="P35">
        <v>0.28100000000000003</v>
      </c>
      <c r="Q35">
        <v>0.35</v>
      </c>
      <c r="R35">
        <v>0.47399999999999998</v>
      </c>
      <c r="S35">
        <v>0.35399999999999998</v>
      </c>
      <c r="T35">
        <v>0.378</v>
      </c>
      <c r="U35">
        <v>126</v>
      </c>
      <c r="V35" s="9" t="s">
        <v>97</v>
      </c>
      <c r="W35">
        <v>-3.7</v>
      </c>
      <c r="X35" s="9" t="s">
        <v>97</v>
      </c>
      <c r="Y35">
        <v>6.6</v>
      </c>
      <c r="Z35">
        <v>2.2999999999999998</v>
      </c>
      <c r="AA35">
        <v>2</v>
      </c>
    </row>
    <row r="36" spans="1:27" x14ac:dyDescent="0.45">
      <c r="A36">
        <v>102</v>
      </c>
      <c r="B36" s="9" t="s">
        <v>256</v>
      </c>
      <c r="C36" s="9" t="s">
        <v>257</v>
      </c>
      <c r="D36">
        <v>83</v>
      </c>
      <c r="E36">
        <v>375</v>
      </c>
      <c r="F36">
        <v>2</v>
      </c>
      <c r="G36">
        <v>48</v>
      </c>
      <c r="H36">
        <v>22</v>
      </c>
      <c r="I36">
        <v>3</v>
      </c>
      <c r="J36" s="9" t="s">
        <v>97</v>
      </c>
      <c r="K36">
        <v>0.04</v>
      </c>
      <c r="L36">
        <v>5.6000000000000001E-2</v>
      </c>
      <c r="M36">
        <v>7.3999999999999996E-2</v>
      </c>
      <c r="N36">
        <v>0.32900000000000001</v>
      </c>
      <c r="O36" s="9" t="s">
        <v>97</v>
      </c>
      <c r="P36">
        <v>0.314</v>
      </c>
      <c r="Q36">
        <v>0.35</v>
      </c>
      <c r="R36">
        <v>0.38800000000000001</v>
      </c>
      <c r="S36">
        <v>0.32600000000000001</v>
      </c>
      <c r="T36">
        <v>0.33500000000000002</v>
      </c>
      <c r="U36">
        <v>114</v>
      </c>
      <c r="V36" s="9" t="s">
        <v>97</v>
      </c>
      <c r="W36">
        <v>-0.9</v>
      </c>
      <c r="X36" s="9" t="s">
        <v>97</v>
      </c>
      <c r="Y36">
        <v>5.2</v>
      </c>
      <c r="Z36">
        <v>-10</v>
      </c>
      <c r="AA36">
        <v>0.8</v>
      </c>
    </row>
    <row r="37" spans="1:27" x14ac:dyDescent="0.45">
      <c r="A37">
        <v>10</v>
      </c>
      <c r="B37" s="9" t="s">
        <v>178</v>
      </c>
      <c r="C37" s="9" t="s">
        <v>76</v>
      </c>
      <c r="D37">
        <v>84</v>
      </c>
      <c r="E37">
        <v>382</v>
      </c>
      <c r="F37">
        <v>9</v>
      </c>
      <c r="G37">
        <v>57</v>
      </c>
      <c r="H37">
        <v>39</v>
      </c>
      <c r="I37">
        <v>20</v>
      </c>
      <c r="J37" s="9" t="s">
        <v>97</v>
      </c>
      <c r="K37">
        <v>8.1000000000000003E-2</v>
      </c>
      <c r="L37">
        <v>0.22</v>
      </c>
      <c r="M37">
        <v>0.20300000000000001</v>
      </c>
      <c r="N37">
        <v>0.35399999999999998</v>
      </c>
      <c r="O37" s="9" t="s">
        <v>97</v>
      </c>
      <c r="P37">
        <v>0.28699999999999998</v>
      </c>
      <c r="Q37">
        <v>0.34899999999999998</v>
      </c>
      <c r="R37">
        <v>0.49</v>
      </c>
      <c r="S37">
        <v>0.36199999999999999</v>
      </c>
      <c r="T37">
        <v>0.35499999999999998</v>
      </c>
      <c r="U37">
        <v>130</v>
      </c>
      <c r="V37" s="9" t="s">
        <v>97</v>
      </c>
      <c r="W37">
        <v>4.9000000000000004</v>
      </c>
      <c r="X37" s="9" t="s">
        <v>97</v>
      </c>
      <c r="Y37">
        <v>18.2</v>
      </c>
      <c r="Z37">
        <v>2.2000000000000002</v>
      </c>
      <c r="AA37">
        <v>3.4</v>
      </c>
    </row>
    <row r="38" spans="1:27" x14ac:dyDescent="0.45">
      <c r="A38">
        <v>39</v>
      </c>
      <c r="B38" s="9" t="s">
        <v>201</v>
      </c>
      <c r="C38" s="9" t="s">
        <v>153</v>
      </c>
      <c r="D38">
        <v>76</v>
      </c>
      <c r="E38">
        <v>337</v>
      </c>
      <c r="F38">
        <v>13</v>
      </c>
      <c r="G38">
        <v>52</v>
      </c>
      <c r="H38">
        <v>42</v>
      </c>
      <c r="I38">
        <v>14</v>
      </c>
      <c r="J38" s="9" t="s">
        <v>97</v>
      </c>
      <c r="K38">
        <v>7.3999999999999996E-2</v>
      </c>
      <c r="L38">
        <v>0.19</v>
      </c>
      <c r="M38">
        <v>0.22800000000000001</v>
      </c>
      <c r="N38">
        <v>0.32</v>
      </c>
      <c r="O38" s="9" t="s">
        <v>97</v>
      </c>
      <c r="P38">
        <v>0.28399999999999997</v>
      </c>
      <c r="Q38">
        <v>0.34799999999999998</v>
      </c>
      <c r="R38">
        <v>0.51200000000000001</v>
      </c>
      <c r="S38">
        <v>0.36799999999999999</v>
      </c>
      <c r="T38">
        <v>0.36199999999999999</v>
      </c>
      <c r="U38">
        <v>139</v>
      </c>
      <c r="V38" s="9" t="s">
        <v>97</v>
      </c>
      <c r="W38">
        <v>-1.4</v>
      </c>
      <c r="X38" s="9" t="s">
        <v>97</v>
      </c>
      <c r="Y38">
        <v>14.1</v>
      </c>
      <c r="Z38">
        <v>-5.2</v>
      </c>
      <c r="AA38">
        <v>2.1</v>
      </c>
    </row>
    <row r="39" spans="1:27" x14ac:dyDescent="0.45">
      <c r="A39">
        <v>45</v>
      </c>
      <c r="B39" s="9" t="s">
        <v>189</v>
      </c>
      <c r="C39" s="9" t="s">
        <v>184</v>
      </c>
      <c r="D39">
        <v>82</v>
      </c>
      <c r="E39">
        <v>354</v>
      </c>
      <c r="F39">
        <v>14</v>
      </c>
      <c r="G39">
        <v>45</v>
      </c>
      <c r="H39">
        <v>43</v>
      </c>
      <c r="I39">
        <v>3</v>
      </c>
      <c r="J39" s="9" t="s">
        <v>97</v>
      </c>
      <c r="K39">
        <v>0.105</v>
      </c>
      <c r="L39">
        <v>0.28199999999999997</v>
      </c>
      <c r="M39">
        <v>0.189</v>
      </c>
      <c r="N39">
        <v>0.35</v>
      </c>
      <c r="O39" s="9" t="s">
        <v>97</v>
      </c>
      <c r="P39">
        <v>0.26900000000000002</v>
      </c>
      <c r="Q39">
        <v>0.34699999999999998</v>
      </c>
      <c r="R39">
        <v>0.45800000000000002</v>
      </c>
      <c r="S39">
        <v>0.34899999999999998</v>
      </c>
      <c r="T39">
        <v>0.35199999999999998</v>
      </c>
      <c r="U39">
        <v>112</v>
      </c>
      <c r="V39" s="9" t="s">
        <v>97</v>
      </c>
      <c r="W39">
        <v>-1.6</v>
      </c>
      <c r="X39" s="9" t="s">
        <v>97</v>
      </c>
      <c r="Y39">
        <v>3.4</v>
      </c>
      <c r="Z39">
        <v>4.2</v>
      </c>
      <c r="AA39">
        <v>2</v>
      </c>
    </row>
    <row r="40" spans="1:27" x14ac:dyDescent="0.45">
      <c r="A40">
        <v>50</v>
      </c>
      <c r="B40" s="9" t="s">
        <v>43</v>
      </c>
      <c r="C40" s="9" t="s">
        <v>44</v>
      </c>
      <c r="D40">
        <v>72</v>
      </c>
      <c r="E40">
        <v>310</v>
      </c>
      <c r="F40">
        <v>15</v>
      </c>
      <c r="G40">
        <v>35</v>
      </c>
      <c r="H40">
        <v>37</v>
      </c>
      <c r="I40">
        <v>1</v>
      </c>
      <c r="J40" s="9" t="s">
        <v>97</v>
      </c>
      <c r="K40">
        <v>0.11</v>
      </c>
      <c r="L40">
        <v>0.18099999999999999</v>
      </c>
      <c r="M40">
        <v>0.19</v>
      </c>
      <c r="N40">
        <v>0.27600000000000002</v>
      </c>
      <c r="O40" s="9" t="s">
        <v>97</v>
      </c>
      <c r="P40">
        <v>0.26</v>
      </c>
      <c r="Q40">
        <v>0.34499999999999997</v>
      </c>
      <c r="R40">
        <v>0.45100000000000001</v>
      </c>
      <c r="S40">
        <v>0.34100000000000003</v>
      </c>
      <c r="T40">
        <v>0.38400000000000001</v>
      </c>
      <c r="U40">
        <v>119</v>
      </c>
      <c r="V40" s="9" t="s">
        <v>97</v>
      </c>
      <c r="W40">
        <v>-2.4</v>
      </c>
      <c r="X40" s="9" t="s">
        <v>97</v>
      </c>
      <c r="Y40">
        <v>4.5999999999999996</v>
      </c>
      <c r="Z40">
        <v>2.4</v>
      </c>
      <c r="AA40">
        <v>1.8</v>
      </c>
    </row>
    <row r="41" spans="1:27" x14ac:dyDescent="0.45">
      <c r="A41">
        <v>71</v>
      </c>
      <c r="B41" s="9" t="s">
        <v>222</v>
      </c>
      <c r="C41" s="9" t="s">
        <v>61</v>
      </c>
      <c r="D41">
        <v>79</v>
      </c>
      <c r="E41">
        <v>330</v>
      </c>
      <c r="F41">
        <v>11</v>
      </c>
      <c r="G41">
        <v>43</v>
      </c>
      <c r="H41">
        <v>44</v>
      </c>
      <c r="I41">
        <v>7</v>
      </c>
      <c r="J41" s="9" t="s">
        <v>97</v>
      </c>
      <c r="K41">
        <v>0.13600000000000001</v>
      </c>
      <c r="L41">
        <v>0.27</v>
      </c>
      <c r="M41">
        <v>0.19</v>
      </c>
      <c r="N41">
        <v>0.29399999999999998</v>
      </c>
      <c r="O41" s="9" t="s">
        <v>97</v>
      </c>
      <c r="P41">
        <v>0.22900000000000001</v>
      </c>
      <c r="Q41">
        <v>0.34499999999999997</v>
      </c>
      <c r="R41">
        <v>0.41899999999999998</v>
      </c>
      <c r="S41">
        <v>0.33800000000000002</v>
      </c>
      <c r="T41">
        <v>0.33800000000000002</v>
      </c>
      <c r="U41">
        <v>120</v>
      </c>
      <c r="V41" s="9" t="s">
        <v>97</v>
      </c>
      <c r="W41">
        <v>0.7</v>
      </c>
      <c r="X41" s="9" t="s">
        <v>97</v>
      </c>
      <c r="Y41">
        <v>8.5</v>
      </c>
      <c r="Z41">
        <v>-6</v>
      </c>
      <c r="AA41">
        <v>1.4</v>
      </c>
    </row>
    <row r="42" spans="1:27" x14ac:dyDescent="0.45">
      <c r="A42">
        <v>92</v>
      </c>
      <c r="B42" s="9" t="s">
        <v>242</v>
      </c>
      <c r="C42" s="9" t="s">
        <v>63</v>
      </c>
      <c r="D42">
        <v>77</v>
      </c>
      <c r="E42">
        <v>286</v>
      </c>
      <c r="F42">
        <v>2</v>
      </c>
      <c r="G42">
        <v>38</v>
      </c>
      <c r="H42">
        <v>17</v>
      </c>
      <c r="I42">
        <v>12</v>
      </c>
      <c r="J42" s="9" t="s">
        <v>97</v>
      </c>
      <c r="K42">
        <v>9.0999999999999998E-2</v>
      </c>
      <c r="L42">
        <v>0.17799999999999999</v>
      </c>
      <c r="M42">
        <v>7.0999999999999994E-2</v>
      </c>
      <c r="N42">
        <v>0.33200000000000002</v>
      </c>
      <c r="O42" s="9" t="s">
        <v>97</v>
      </c>
      <c r="P42">
        <v>0.27100000000000002</v>
      </c>
      <c r="Q42">
        <v>0.34499999999999997</v>
      </c>
      <c r="R42">
        <v>0.34100000000000003</v>
      </c>
      <c r="S42">
        <v>0.31</v>
      </c>
      <c r="T42">
        <v>0.28399999999999997</v>
      </c>
      <c r="U42">
        <v>100</v>
      </c>
      <c r="V42" s="9" t="s">
        <v>97</v>
      </c>
      <c r="W42">
        <v>2.4</v>
      </c>
      <c r="X42" s="9" t="s">
        <v>97</v>
      </c>
      <c r="Y42">
        <v>2.4</v>
      </c>
      <c r="Z42">
        <v>-2.1</v>
      </c>
      <c r="AA42">
        <v>1</v>
      </c>
    </row>
    <row r="43" spans="1:27" x14ac:dyDescent="0.45">
      <c r="A43">
        <v>7</v>
      </c>
      <c r="B43" s="9" t="s">
        <v>73</v>
      </c>
      <c r="C43" s="9" t="s">
        <v>74</v>
      </c>
      <c r="D43">
        <v>84</v>
      </c>
      <c r="E43">
        <v>359</v>
      </c>
      <c r="F43">
        <v>14</v>
      </c>
      <c r="G43">
        <v>55</v>
      </c>
      <c r="H43">
        <v>37</v>
      </c>
      <c r="I43">
        <v>40</v>
      </c>
      <c r="J43" s="9" t="s">
        <v>97</v>
      </c>
      <c r="K43">
        <v>0.109</v>
      </c>
      <c r="L43">
        <v>0.309</v>
      </c>
      <c r="M43">
        <v>0.217</v>
      </c>
      <c r="N43">
        <v>0.34399999999999997</v>
      </c>
      <c r="O43" s="9" t="s">
        <v>97</v>
      </c>
      <c r="P43">
        <v>0.252</v>
      </c>
      <c r="Q43">
        <v>0.34200000000000003</v>
      </c>
      <c r="R43">
        <v>0.46800000000000003</v>
      </c>
      <c r="S43">
        <v>0.35199999999999998</v>
      </c>
      <c r="T43">
        <v>0.33600000000000002</v>
      </c>
      <c r="U43">
        <v>124</v>
      </c>
      <c r="V43" s="9" t="s">
        <v>97</v>
      </c>
      <c r="W43">
        <v>5.9</v>
      </c>
      <c r="X43" s="9" t="s">
        <v>97</v>
      </c>
      <c r="Y43">
        <v>15.9</v>
      </c>
      <c r="Z43">
        <v>7.9</v>
      </c>
      <c r="AA43">
        <v>3.7</v>
      </c>
    </row>
    <row r="44" spans="1:27" x14ac:dyDescent="0.45">
      <c r="A44">
        <v>69</v>
      </c>
      <c r="B44" s="9" t="s">
        <v>211</v>
      </c>
      <c r="C44" s="9" t="s">
        <v>149</v>
      </c>
      <c r="D44">
        <v>83</v>
      </c>
      <c r="E44">
        <v>372</v>
      </c>
      <c r="F44">
        <v>13</v>
      </c>
      <c r="G44">
        <v>35</v>
      </c>
      <c r="H44">
        <v>46</v>
      </c>
      <c r="I44">
        <v>5</v>
      </c>
      <c r="J44" s="9" t="s">
        <v>97</v>
      </c>
      <c r="K44">
        <v>8.3000000000000004E-2</v>
      </c>
      <c r="L44">
        <v>0.22</v>
      </c>
      <c r="M44">
        <v>0.191</v>
      </c>
      <c r="N44">
        <v>0.32600000000000001</v>
      </c>
      <c r="O44" s="9" t="s">
        <v>97</v>
      </c>
      <c r="P44">
        <v>0.27500000000000002</v>
      </c>
      <c r="Q44">
        <v>0.34100000000000003</v>
      </c>
      <c r="R44">
        <v>0.46600000000000003</v>
      </c>
      <c r="S44">
        <v>0.35</v>
      </c>
      <c r="T44">
        <v>0.34699999999999998</v>
      </c>
      <c r="U44">
        <v>126</v>
      </c>
      <c r="V44" s="9" t="s">
        <v>97</v>
      </c>
      <c r="W44">
        <v>0.4</v>
      </c>
      <c r="X44" s="9" t="s">
        <v>97</v>
      </c>
      <c r="Y44">
        <v>11.7</v>
      </c>
      <c r="Z44">
        <v>-10.5</v>
      </c>
      <c r="AA44">
        <v>1.4</v>
      </c>
    </row>
    <row r="45" spans="1:27" x14ac:dyDescent="0.45">
      <c r="A45">
        <v>21</v>
      </c>
      <c r="B45" s="9" t="s">
        <v>50</v>
      </c>
      <c r="C45" s="9" t="s">
        <v>28</v>
      </c>
      <c r="D45">
        <v>70</v>
      </c>
      <c r="E45">
        <v>301</v>
      </c>
      <c r="F45">
        <v>11</v>
      </c>
      <c r="G45">
        <v>38</v>
      </c>
      <c r="H45">
        <v>50</v>
      </c>
      <c r="I45">
        <v>0</v>
      </c>
      <c r="J45" s="9" t="s">
        <v>97</v>
      </c>
      <c r="K45">
        <v>0.09</v>
      </c>
      <c r="L45">
        <v>0.16600000000000001</v>
      </c>
      <c r="M45">
        <v>0.19700000000000001</v>
      </c>
      <c r="N45">
        <v>0.28699999999999998</v>
      </c>
      <c r="O45" s="9" t="s">
        <v>97</v>
      </c>
      <c r="P45">
        <v>0.26900000000000002</v>
      </c>
      <c r="Q45">
        <v>0.33900000000000002</v>
      </c>
      <c r="R45">
        <v>0.46600000000000003</v>
      </c>
      <c r="S45">
        <v>0.34399999999999997</v>
      </c>
      <c r="T45">
        <v>0.34200000000000003</v>
      </c>
      <c r="U45">
        <v>126</v>
      </c>
      <c r="V45" s="9" t="s">
        <v>97</v>
      </c>
      <c r="W45">
        <v>-1.1000000000000001</v>
      </c>
      <c r="X45" s="9" t="s">
        <v>97</v>
      </c>
      <c r="Y45">
        <v>8</v>
      </c>
      <c r="Z45">
        <v>7.9</v>
      </c>
      <c r="AA45">
        <v>2.7</v>
      </c>
    </row>
    <row r="46" spans="1:27" x14ac:dyDescent="0.45">
      <c r="A46">
        <v>43</v>
      </c>
      <c r="B46" s="9" t="s">
        <v>193</v>
      </c>
      <c r="C46" s="9" t="s">
        <v>58</v>
      </c>
      <c r="D46">
        <v>83</v>
      </c>
      <c r="E46">
        <v>281</v>
      </c>
      <c r="F46">
        <v>7</v>
      </c>
      <c r="G46">
        <v>32</v>
      </c>
      <c r="H46">
        <v>33</v>
      </c>
      <c r="I46">
        <v>3</v>
      </c>
      <c r="J46" s="9" t="s">
        <v>97</v>
      </c>
      <c r="K46">
        <v>4.5999999999999999E-2</v>
      </c>
      <c r="L46">
        <v>0.13200000000000001</v>
      </c>
      <c r="M46">
        <v>0.128</v>
      </c>
      <c r="N46">
        <v>0.316</v>
      </c>
      <c r="O46" s="9" t="s">
        <v>97</v>
      </c>
      <c r="P46">
        <v>0.29199999999999998</v>
      </c>
      <c r="Q46">
        <v>0.33800000000000002</v>
      </c>
      <c r="R46">
        <v>0.42</v>
      </c>
      <c r="S46">
        <v>0.33300000000000002</v>
      </c>
      <c r="T46">
        <v>0.29099999999999998</v>
      </c>
      <c r="U46">
        <v>117</v>
      </c>
      <c r="V46" s="9" t="s">
        <v>97</v>
      </c>
      <c r="W46">
        <v>0.3</v>
      </c>
      <c r="X46" s="9" t="s">
        <v>97</v>
      </c>
      <c r="Y46">
        <v>6</v>
      </c>
      <c r="Z46">
        <v>4.5</v>
      </c>
      <c r="AA46">
        <v>2</v>
      </c>
    </row>
    <row r="47" spans="1:27" x14ac:dyDescent="0.45">
      <c r="A47">
        <v>33</v>
      </c>
      <c r="B47" s="9" t="s">
        <v>82</v>
      </c>
      <c r="C47" s="9" t="s">
        <v>30</v>
      </c>
      <c r="D47">
        <v>86</v>
      </c>
      <c r="E47">
        <v>341</v>
      </c>
      <c r="F47">
        <v>10</v>
      </c>
      <c r="G47">
        <v>45</v>
      </c>
      <c r="H47">
        <v>38</v>
      </c>
      <c r="I47">
        <v>15</v>
      </c>
      <c r="J47" s="9" t="s">
        <v>97</v>
      </c>
      <c r="K47">
        <v>0.13800000000000001</v>
      </c>
      <c r="L47">
        <v>0.152</v>
      </c>
      <c r="M47">
        <v>0.159</v>
      </c>
      <c r="N47">
        <v>0.245</v>
      </c>
      <c r="O47" s="9" t="s">
        <v>97</v>
      </c>
      <c r="P47">
        <v>0.22800000000000001</v>
      </c>
      <c r="Q47">
        <v>0.33600000000000002</v>
      </c>
      <c r="R47">
        <v>0.38800000000000001</v>
      </c>
      <c r="S47">
        <v>0.318</v>
      </c>
      <c r="T47">
        <v>0.32400000000000001</v>
      </c>
      <c r="U47">
        <v>111</v>
      </c>
      <c r="V47" s="9" t="s">
        <v>97</v>
      </c>
      <c r="W47">
        <v>1.6</v>
      </c>
      <c r="X47" s="9" t="s">
        <v>97</v>
      </c>
      <c r="Y47">
        <v>6.1</v>
      </c>
      <c r="Z47">
        <v>6</v>
      </c>
      <c r="AA47">
        <v>2.5</v>
      </c>
    </row>
    <row r="48" spans="1:27" x14ac:dyDescent="0.45">
      <c r="A48">
        <v>63</v>
      </c>
      <c r="B48" s="9" t="s">
        <v>204</v>
      </c>
      <c r="C48" s="9" t="s">
        <v>196</v>
      </c>
      <c r="D48">
        <v>71</v>
      </c>
      <c r="E48">
        <v>292</v>
      </c>
      <c r="F48">
        <v>15</v>
      </c>
      <c r="G48">
        <v>29</v>
      </c>
      <c r="H48">
        <v>47</v>
      </c>
      <c r="I48">
        <v>2</v>
      </c>
      <c r="J48" s="9" t="s">
        <v>97</v>
      </c>
      <c r="K48">
        <v>9.6000000000000002E-2</v>
      </c>
      <c r="L48">
        <v>0.34599999999999997</v>
      </c>
      <c r="M48">
        <v>0.245</v>
      </c>
      <c r="N48">
        <v>0.36299999999999999</v>
      </c>
      <c r="O48" s="9" t="s">
        <v>97</v>
      </c>
      <c r="P48">
        <v>0.26100000000000001</v>
      </c>
      <c r="Q48">
        <v>0.33600000000000002</v>
      </c>
      <c r="R48">
        <v>0.50600000000000001</v>
      </c>
      <c r="S48">
        <v>0.36099999999999999</v>
      </c>
      <c r="T48">
        <v>0.36699999999999999</v>
      </c>
      <c r="U48">
        <v>140</v>
      </c>
      <c r="V48" s="9" t="s">
        <v>97</v>
      </c>
      <c r="W48">
        <v>0.1</v>
      </c>
      <c r="X48" s="9" t="s">
        <v>97</v>
      </c>
      <c r="Y48">
        <v>13.8</v>
      </c>
      <c r="Z48">
        <v>-8.5</v>
      </c>
      <c r="AA48">
        <v>1.5</v>
      </c>
    </row>
    <row r="49" spans="1:27" x14ac:dyDescent="0.45">
      <c r="A49">
        <v>78</v>
      </c>
      <c r="B49" s="9" t="s">
        <v>226</v>
      </c>
      <c r="C49" s="9" t="s">
        <v>38</v>
      </c>
      <c r="D49">
        <v>78</v>
      </c>
      <c r="E49">
        <v>304</v>
      </c>
      <c r="F49">
        <v>5</v>
      </c>
      <c r="G49">
        <v>39</v>
      </c>
      <c r="H49">
        <v>38</v>
      </c>
      <c r="I49">
        <v>20</v>
      </c>
      <c r="J49" s="9" t="s">
        <v>97</v>
      </c>
      <c r="K49">
        <v>0.11799999999999999</v>
      </c>
      <c r="L49">
        <v>0.155</v>
      </c>
      <c r="M49">
        <v>0.11600000000000001</v>
      </c>
      <c r="N49">
        <v>0.27200000000000002</v>
      </c>
      <c r="O49" s="9" t="s">
        <v>97</v>
      </c>
      <c r="P49">
        <v>0.24299999999999999</v>
      </c>
      <c r="Q49">
        <v>0.33600000000000002</v>
      </c>
      <c r="R49">
        <v>0.35899999999999999</v>
      </c>
      <c r="S49">
        <v>0.309</v>
      </c>
      <c r="T49">
        <v>0.32600000000000001</v>
      </c>
      <c r="U49">
        <v>99</v>
      </c>
      <c r="V49" s="9" t="s">
        <v>97</v>
      </c>
      <c r="W49">
        <v>2.5</v>
      </c>
      <c r="X49" s="9" t="s">
        <v>97</v>
      </c>
      <c r="Y49">
        <v>2.2000000000000002</v>
      </c>
      <c r="Z49">
        <v>0</v>
      </c>
      <c r="AA49">
        <v>1.3</v>
      </c>
    </row>
    <row r="50" spans="1:27" x14ac:dyDescent="0.45">
      <c r="A50">
        <v>115</v>
      </c>
      <c r="B50" s="9" t="s">
        <v>249</v>
      </c>
      <c r="C50" s="9" t="s">
        <v>132</v>
      </c>
      <c r="D50">
        <v>77</v>
      </c>
      <c r="E50">
        <v>316</v>
      </c>
      <c r="F50">
        <v>6</v>
      </c>
      <c r="G50">
        <v>35</v>
      </c>
      <c r="H50">
        <v>32</v>
      </c>
      <c r="I50">
        <v>4</v>
      </c>
      <c r="J50" s="9" t="s">
        <v>97</v>
      </c>
      <c r="K50">
        <v>0.111</v>
      </c>
      <c r="L50">
        <v>0.19600000000000001</v>
      </c>
      <c r="M50">
        <v>0.11600000000000001</v>
      </c>
      <c r="N50">
        <v>0.27100000000000002</v>
      </c>
      <c r="O50" s="9" t="s">
        <v>97</v>
      </c>
      <c r="P50">
        <v>0.22800000000000001</v>
      </c>
      <c r="Q50">
        <v>0.33500000000000002</v>
      </c>
      <c r="R50">
        <v>0.34300000000000003</v>
      </c>
      <c r="S50">
        <v>0.30599999999999999</v>
      </c>
      <c r="T50">
        <v>0.29799999999999999</v>
      </c>
      <c r="U50">
        <v>97</v>
      </c>
      <c r="V50" s="9" t="s">
        <v>97</v>
      </c>
      <c r="W50">
        <v>1.4</v>
      </c>
      <c r="X50" s="9" t="s">
        <v>97</v>
      </c>
      <c r="Y50">
        <v>0.5</v>
      </c>
      <c r="Z50">
        <v>-4.8</v>
      </c>
      <c r="AA50">
        <v>0.6</v>
      </c>
    </row>
    <row r="51" spans="1:27" x14ac:dyDescent="0.45">
      <c r="A51">
        <v>126</v>
      </c>
      <c r="B51" s="9" t="s">
        <v>263</v>
      </c>
      <c r="C51" s="9" t="s">
        <v>139</v>
      </c>
      <c r="D51">
        <v>77</v>
      </c>
      <c r="E51">
        <v>281</v>
      </c>
      <c r="F51">
        <v>7</v>
      </c>
      <c r="G51">
        <v>22</v>
      </c>
      <c r="H51">
        <v>28</v>
      </c>
      <c r="I51">
        <v>1</v>
      </c>
      <c r="J51" s="9" t="s">
        <v>97</v>
      </c>
      <c r="K51">
        <v>0.11700000000000001</v>
      </c>
      <c r="L51">
        <v>0.189</v>
      </c>
      <c r="M51">
        <v>0.16500000000000001</v>
      </c>
      <c r="N51">
        <v>0.27600000000000002</v>
      </c>
      <c r="O51" s="9" t="s">
        <v>97</v>
      </c>
      <c r="P51">
        <v>0.23899999999999999</v>
      </c>
      <c r="Q51">
        <v>0.33500000000000002</v>
      </c>
      <c r="R51">
        <v>0.40300000000000002</v>
      </c>
      <c r="S51">
        <v>0.32500000000000001</v>
      </c>
      <c r="T51">
        <v>0.34599999999999997</v>
      </c>
      <c r="U51">
        <v>110</v>
      </c>
      <c r="V51" s="9" t="s">
        <v>97</v>
      </c>
      <c r="W51">
        <v>-1</v>
      </c>
      <c r="X51" s="9" t="s">
        <v>97</v>
      </c>
      <c r="Y51">
        <v>2.2999999999999998</v>
      </c>
      <c r="Z51">
        <v>-9</v>
      </c>
      <c r="AA51">
        <v>0.3</v>
      </c>
    </row>
    <row r="52" spans="1:27" x14ac:dyDescent="0.45">
      <c r="A52">
        <v>55</v>
      </c>
      <c r="B52" s="9" t="s">
        <v>68</v>
      </c>
      <c r="C52" s="9" t="s">
        <v>61</v>
      </c>
      <c r="D52">
        <v>76</v>
      </c>
      <c r="E52">
        <v>320</v>
      </c>
      <c r="F52">
        <v>4</v>
      </c>
      <c r="G52">
        <v>40</v>
      </c>
      <c r="H52">
        <v>21</v>
      </c>
      <c r="I52">
        <v>14</v>
      </c>
      <c r="J52" s="9" t="s">
        <v>97</v>
      </c>
      <c r="K52">
        <v>9.0999999999999998E-2</v>
      </c>
      <c r="L52">
        <v>0.113</v>
      </c>
      <c r="M52">
        <v>9.9000000000000005E-2</v>
      </c>
      <c r="N52">
        <v>0.27200000000000002</v>
      </c>
      <c r="O52" s="9" t="s">
        <v>97</v>
      </c>
      <c r="P52">
        <v>0.248</v>
      </c>
      <c r="Q52">
        <v>0.33400000000000002</v>
      </c>
      <c r="R52">
        <v>0.34799999999999998</v>
      </c>
      <c r="S52">
        <v>0.307</v>
      </c>
      <c r="T52">
        <v>0.311</v>
      </c>
      <c r="U52">
        <v>99</v>
      </c>
      <c r="V52" s="9" t="s">
        <v>97</v>
      </c>
      <c r="W52">
        <v>2.1</v>
      </c>
      <c r="X52" s="9" t="s">
        <v>97</v>
      </c>
      <c r="Y52">
        <v>1.7</v>
      </c>
      <c r="Z52">
        <v>3.6</v>
      </c>
      <c r="AA52">
        <v>1.7</v>
      </c>
    </row>
    <row r="53" spans="1:27" x14ac:dyDescent="0.45">
      <c r="A53">
        <v>72</v>
      </c>
      <c r="B53" s="9" t="s">
        <v>208</v>
      </c>
      <c r="C53" s="9" t="s">
        <v>141</v>
      </c>
      <c r="D53">
        <v>78</v>
      </c>
      <c r="E53">
        <v>339</v>
      </c>
      <c r="F53">
        <v>8</v>
      </c>
      <c r="G53">
        <v>36</v>
      </c>
      <c r="H53">
        <v>41</v>
      </c>
      <c r="I53">
        <v>2</v>
      </c>
      <c r="J53" s="9" t="s">
        <v>97</v>
      </c>
      <c r="K53">
        <v>6.8000000000000005E-2</v>
      </c>
      <c r="L53">
        <v>0.14199999999999999</v>
      </c>
      <c r="M53">
        <v>0.14499999999999999</v>
      </c>
      <c r="N53">
        <v>0.28799999999999998</v>
      </c>
      <c r="O53" s="9" t="s">
        <v>97</v>
      </c>
      <c r="P53">
        <v>0.26400000000000001</v>
      </c>
      <c r="Q53">
        <v>0.33300000000000002</v>
      </c>
      <c r="R53">
        <v>0.40899999999999997</v>
      </c>
      <c r="S53">
        <v>0.32700000000000001</v>
      </c>
      <c r="T53">
        <v>0.33300000000000002</v>
      </c>
      <c r="U53">
        <v>114</v>
      </c>
      <c r="V53" s="9" t="s">
        <v>97</v>
      </c>
      <c r="W53">
        <v>-1.1000000000000001</v>
      </c>
      <c r="X53" s="9" t="s">
        <v>97</v>
      </c>
      <c r="Y53">
        <v>4.5999999999999996</v>
      </c>
      <c r="Z53">
        <v>-2.5</v>
      </c>
      <c r="AA53">
        <v>1.4</v>
      </c>
    </row>
    <row r="54" spans="1:27" x14ac:dyDescent="0.45">
      <c r="A54">
        <v>97</v>
      </c>
      <c r="B54" s="9" t="s">
        <v>244</v>
      </c>
      <c r="C54" s="9" t="s">
        <v>74</v>
      </c>
      <c r="D54">
        <v>82</v>
      </c>
      <c r="E54">
        <v>342</v>
      </c>
      <c r="F54">
        <v>10</v>
      </c>
      <c r="G54">
        <v>39</v>
      </c>
      <c r="H54">
        <v>51</v>
      </c>
      <c r="I54">
        <v>13</v>
      </c>
      <c r="J54" s="9" t="s">
        <v>97</v>
      </c>
      <c r="K54">
        <v>0.105</v>
      </c>
      <c r="L54">
        <v>0.20499999999999999</v>
      </c>
      <c r="M54">
        <v>0.17100000000000001</v>
      </c>
      <c r="N54">
        <v>0.28199999999999997</v>
      </c>
      <c r="O54" s="9" t="s">
        <v>97</v>
      </c>
      <c r="P54">
        <v>0.24099999999999999</v>
      </c>
      <c r="Q54">
        <v>0.33300000000000002</v>
      </c>
      <c r="R54">
        <v>0.41099999999999998</v>
      </c>
      <c r="S54">
        <v>0.32800000000000001</v>
      </c>
      <c r="T54">
        <v>0.33300000000000002</v>
      </c>
      <c r="U54">
        <v>108</v>
      </c>
      <c r="V54" s="9" t="s">
        <v>97</v>
      </c>
      <c r="W54">
        <v>3</v>
      </c>
      <c r="X54" s="9" t="s">
        <v>97</v>
      </c>
      <c r="Y54">
        <v>6</v>
      </c>
      <c r="Z54">
        <v>-8.9</v>
      </c>
      <c r="AA54">
        <v>0.9</v>
      </c>
    </row>
    <row r="55" spans="1:27" x14ac:dyDescent="0.45">
      <c r="A55">
        <v>13</v>
      </c>
      <c r="B55" s="9" t="s">
        <v>35</v>
      </c>
      <c r="C55" s="9" t="s">
        <v>36</v>
      </c>
      <c r="D55">
        <v>79</v>
      </c>
      <c r="E55">
        <v>346</v>
      </c>
      <c r="F55">
        <v>23</v>
      </c>
      <c r="G55">
        <v>65</v>
      </c>
      <c r="H55">
        <v>76</v>
      </c>
      <c r="I55">
        <v>15</v>
      </c>
      <c r="J55" s="9" t="s">
        <v>97</v>
      </c>
      <c r="K55">
        <v>7.1999999999999995E-2</v>
      </c>
      <c r="L55">
        <v>0.127</v>
      </c>
      <c r="M55">
        <v>0.27700000000000002</v>
      </c>
      <c r="N55">
        <v>0.26100000000000001</v>
      </c>
      <c r="O55" s="9" t="s">
        <v>97</v>
      </c>
      <c r="P55">
        <v>0.28000000000000003</v>
      </c>
      <c r="Q55">
        <v>0.33200000000000002</v>
      </c>
      <c r="R55">
        <v>0.55700000000000005</v>
      </c>
      <c r="S55">
        <v>0.375</v>
      </c>
      <c r="T55">
        <v>0.32600000000000001</v>
      </c>
      <c r="U55">
        <v>147</v>
      </c>
      <c r="V55" s="9" t="s">
        <v>97</v>
      </c>
      <c r="W55">
        <v>2.1</v>
      </c>
      <c r="X55" s="9" t="s">
        <v>97</v>
      </c>
      <c r="Y55">
        <v>21.1</v>
      </c>
      <c r="Z55">
        <v>-1.7</v>
      </c>
      <c r="AA55">
        <v>3.2</v>
      </c>
    </row>
    <row r="56" spans="1:27" x14ac:dyDescent="0.45">
      <c r="A56">
        <v>24</v>
      </c>
      <c r="B56" s="9" t="s">
        <v>78</v>
      </c>
      <c r="C56" s="9" t="s">
        <v>34</v>
      </c>
      <c r="D56">
        <v>77</v>
      </c>
      <c r="E56">
        <v>320</v>
      </c>
      <c r="F56">
        <v>13</v>
      </c>
      <c r="G56">
        <v>40</v>
      </c>
      <c r="H56">
        <v>48</v>
      </c>
      <c r="I56">
        <v>6</v>
      </c>
      <c r="J56" s="9" t="s">
        <v>97</v>
      </c>
      <c r="K56">
        <v>5.2999999999999999E-2</v>
      </c>
      <c r="L56">
        <v>0.222</v>
      </c>
      <c r="M56">
        <v>0.224</v>
      </c>
      <c r="N56">
        <v>0.33</v>
      </c>
      <c r="O56" s="9" t="s">
        <v>97</v>
      </c>
      <c r="P56">
        <v>0.28100000000000003</v>
      </c>
      <c r="Q56">
        <v>0.33200000000000002</v>
      </c>
      <c r="R56">
        <v>0.505</v>
      </c>
      <c r="S56">
        <v>0.36</v>
      </c>
      <c r="T56">
        <v>0.35699999999999998</v>
      </c>
      <c r="U56">
        <v>137</v>
      </c>
      <c r="V56" s="9" t="s">
        <v>97</v>
      </c>
      <c r="W56">
        <v>-0.4</v>
      </c>
      <c r="X56" s="9" t="s">
        <v>97</v>
      </c>
      <c r="Y56">
        <v>13.5</v>
      </c>
      <c r="Z56">
        <v>2</v>
      </c>
      <c r="AA56">
        <v>2.7</v>
      </c>
    </row>
    <row r="57" spans="1:27" x14ac:dyDescent="0.45">
      <c r="A57">
        <v>65</v>
      </c>
      <c r="B57" s="9" t="s">
        <v>210</v>
      </c>
      <c r="C57" s="9" t="s">
        <v>141</v>
      </c>
      <c r="D57">
        <v>75</v>
      </c>
      <c r="E57">
        <v>292</v>
      </c>
      <c r="F57">
        <v>4</v>
      </c>
      <c r="G57">
        <v>32</v>
      </c>
      <c r="H57">
        <v>28</v>
      </c>
      <c r="I57">
        <v>8</v>
      </c>
      <c r="J57" s="9" t="s">
        <v>97</v>
      </c>
      <c r="K57">
        <v>6.8000000000000005E-2</v>
      </c>
      <c r="L57">
        <v>0.19900000000000001</v>
      </c>
      <c r="M57">
        <v>0.128</v>
      </c>
      <c r="N57">
        <v>0.34599999999999997</v>
      </c>
      <c r="O57" s="9" t="s">
        <v>97</v>
      </c>
      <c r="P57">
        <v>0.28599999999999998</v>
      </c>
      <c r="Q57">
        <v>0.33100000000000002</v>
      </c>
      <c r="R57">
        <v>0.41399999999999998</v>
      </c>
      <c r="S57">
        <v>0.32300000000000001</v>
      </c>
      <c r="T57">
        <v>0.29499999999999998</v>
      </c>
      <c r="U57">
        <v>112</v>
      </c>
      <c r="V57" s="9" t="s">
        <v>97</v>
      </c>
      <c r="W57">
        <v>0.2</v>
      </c>
      <c r="X57" s="9" t="s">
        <v>97</v>
      </c>
      <c r="Y57">
        <v>4.0999999999999996</v>
      </c>
      <c r="Z57">
        <v>0.6</v>
      </c>
      <c r="AA57">
        <v>1.5</v>
      </c>
    </row>
    <row r="58" spans="1:27" x14ac:dyDescent="0.45">
      <c r="A58">
        <v>82</v>
      </c>
      <c r="B58" s="9" t="s">
        <v>229</v>
      </c>
      <c r="C58" s="9" t="s">
        <v>40</v>
      </c>
      <c r="D58">
        <v>82</v>
      </c>
      <c r="E58">
        <v>359</v>
      </c>
      <c r="F58">
        <v>17</v>
      </c>
      <c r="G58">
        <v>47</v>
      </c>
      <c r="H58">
        <v>46</v>
      </c>
      <c r="I58">
        <v>2</v>
      </c>
      <c r="J58" s="9" t="s">
        <v>97</v>
      </c>
      <c r="K58">
        <v>0.1</v>
      </c>
      <c r="L58">
        <v>0.20300000000000001</v>
      </c>
      <c r="M58">
        <v>0.22500000000000001</v>
      </c>
      <c r="N58">
        <v>0.26400000000000001</v>
      </c>
      <c r="O58" s="9" t="s">
        <v>97</v>
      </c>
      <c r="P58">
        <v>0.24399999999999999</v>
      </c>
      <c r="Q58">
        <v>0.33100000000000002</v>
      </c>
      <c r="R58">
        <v>0.47</v>
      </c>
      <c r="S58">
        <v>0.34499999999999997</v>
      </c>
      <c r="T58">
        <v>0.34399999999999997</v>
      </c>
      <c r="U58">
        <v>129</v>
      </c>
      <c r="V58" s="9" t="s">
        <v>97</v>
      </c>
      <c r="W58">
        <v>-2.4</v>
      </c>
      <c r="X58" s="9" t="s">
        <v>97</v>
      </c>
      <c r="Y58">
        <v>9.8000000000000007</v>
      </c>
      <c r="Z58">
        <v>-10</v>
      </c>
      <c r="AA58">
        <v>1.2</v>
      </c>
    </row>
    <row r="59" spans="1:27" x14ac:dyDescent="0.45">
      <c r="A59">
        <v>119</v>
      </c>
      <c r="B59" s="9" t="s">
        <v>260</v>
      </c>
      <c r="C59" s="9" t="s">
        <v>149</v>
      </c>
      <c r="D59">
        <v>70</v>
      </c>
      <c r="E59">
        <v>302</v>
      </c>
      <c r="F59">
        <v>11</v>
      </c>
      <c r="G59">
        <v>42</v>
      </c>
      <c r="H59">
        <v>24</v>
      </c>
      <c r="I59">
        <v>2</v>
      </c>
      <c r="J59" s="9" t="s">
        <v>97</v>
      </c>
      <c r="K59">
        <v>0.113</v>
      </c>
      <c r="L59">
        <v>0.25800000000000001</v>
      </c>
      <c r="M59">
        <v>0.16</v>
      </c>
      <c r="N59">
        <v>0.28699999999999998</v>
      </c>
      <c r="O59" s="9" t="s">
        <v>97</v>
      </c>
      <c r="P59">
        <v>0.23200000000000001</v>
      </c>
      <c r="Q59">
        <v>0.33100000000000002</v>
      </c>
      <c r="R59">
        <v>0.39200000000000002</v>
      </c>
      <c r="S59">
        <v>0.32200000000000001</v>
      </c>
      <c r="T59">
        <v>0.35599999999999998</v>
      </c>
      <c r="U59">
        <v>107</v>
      </c>
      <c r="V59" s="9" t="s">
        <v>97</v>
      </c>
      <c r="W59">
        <v>-1.4</v>
      </c>
      <c r="X59" s="9" t="s">
        <v>97</v>
      </c>
      <c r="Y59">
        <v>1</v>
      </c>
      <c r="Z59">
        <v>-7.6</v>
      </c>
      <c r="AA59">
        <v>0.4</v>
      </c>
    </row>
    <row r="60" spans="1:27" x14ac:dyDescent="0.45">
      <c r="A60">
        <v>40</v>
      </c>
      <c r="B60" s="9" t="s">
        <v>194</v>
      </c>
      <c r="C60" s="9" t="s">
        <v>52</v>
      </c>
      <c r="D60">
        <v>84</v>
      </c>
      <c r="E60">
        <v>358</v>
      </c>
      <c r="F60">
        <v>17</v>
      </c>
      <c r="G60">
        <v>49</v>
      </c>
      <c r="H60">
        <v>53</v>
      </c>
      <c r="I60">
        <v>2</v>
      </c>
      <c r="J60" s="9" t="s">
        <v>97</v>
      </c>
      <c r="K60">
        <v>9.1999999999999998E-2</v>
      </c>
      <c r="L60">
        <v>0.246</v>
      </c>
      <c r="M60">
        <v>0.215</v>
      </c>
      <c r="N60">
        <v>0.29599999999999999</v>
      </c>
      <c r="O60" s="9" t="s">
        <v>97</v>
      </c>
      <c r="P60">
        <v>0.25600000000000001</v>
      </c>
      <c r="Q60">
        <v>0.33</v>
      </c>
      <c r="R60">
        <v>0.47199999999999998</v>
      </c>
      <c r="S60">
        <v>0.34499999999999997</v>
      </c>
      <c r="T60">
        <v>0.36299999999999999</v>
      </c>
      <c r="U60">
        <v>124</v>
      </c>
      <c r="V60" s="9" t="s">
        <v>97</v>
      </c>
      <c r="W60">
        <v>-2.2000000000000002</v>
      </c>
      <c r="X60" s="9" t="s">
        <v>97</v>
      </c>
      <c r="Y60">
        <v>7.9</v>
      </c>
      <c r="Z60">
        <v>0.1</v>
      </c>
      <c r="AA60">
        <v>2.1</v>
      </c>
    </row>
    <row r="61" spans="1:27" x14ac:dyDescent="0.45">
      <c r="A61">
        <v>54</v>
      </c>
      <c r="B61" s="9" t="s">
        <v>206</v>
      </c>
      <c r="C61" s="9" t="s">
        <v>67</v>
      </c>
      <c r="D61">
        <v>78</v>
      </c>
      <c r="E61">
        <v>303</v>
      </c>
      <c r="F61">
        <v>12</v>
      </c>
      <c r="G61">
        <v>32</v>
      </c>
      <c r="H61">
        <v>39</v>
      </c>
      <c r="I61">
        <v>2</v>
      </c>
      <c r="J61" s="9" t="s">
        <v>97</v>
      </c>
      <c r="K61">
        <v>8.8999999999999996E-2</v>
      </c>
      <c r="L61">
        <v>0.155</v>
      </c>
      <c r="M61">
        <v>0.188</v>
      </c>
      <c r="N61">
        <v>0.26800000000000002</v>
      </c>
      <c r="O61" s="9" t="s">
        <v>97</v>
      </c>
      <c r="P61">
        <v>0.254</v>
      </c>
      <c r="Q61">
        <v>0.33</v>
      </c>
      <c r="R61">
        <v>0.441</v>
      </c>
      <c r="S61">
        <v>0.33600000000000002</v>
      </c>
      <c r="T61">
        <v>0.32800000000000001</v>
      </c>
      <c r="U61">
        <v>120</v>
      </c>
      <c r="V61" s="9" t="s">
        <v>97</v>
      </c>
      <c r="W61">
        <v>-1.1000000000000001</v>
      </c>
      <c r="X61" s="9" t="s">
        <v>97</v>
      </c>
      <c r="Y61">
        <v>5.8</v>
      </c>
      <c r="Z61">
        <v>0.7</v>
      </c>
      <c r="AA61">
        <v>1.7</v>
      </c>
    </row>
    <row r="62" spans="1:27" x14ac:dyDescent="0.45">
      <c r="A62">
        <v>113</v>
      </c>
      <c r="B62" s="9" t="s">
        <v>258</v>
      </c>
      <c r="C62" s="9" t="s">
        <v>149</v>
      </c>
      <c r="D62">
        <v>72</v>
      </c>
      <c r="E62">
        <v>277</v>
      </c>
      <c r="F62">
        <v>7</v>
      </c>
      <c r="G62">
        <v>38</v>
      </c>
      <c r="H62">
        <v>28</v>
      </c>
      <c r="I62">
        <v>2</v>
      </c>
      <c r="J62" s="9" t="s">
        <v>97</v>
      </c>
      <c r="K62">
        <v>0.09</v>
      </c>
      <c r="L62">
        <v>0.19500000000000001</v>
      </c>
      <c r="M62">
        <v>0.159</v>
      </c>
      <c r="N62">
        <v>0.28999999999999998</v>
      </c>
      <c r="O62" s="9" t="s">
        <v>97</v>
      </c>
      <c r="P62">
        <v>0.248</v>
      </c>
      <c r="Q62">
        <v>0.32900000000000001</v>
      </c>
      <c r="R62">
        <v>0.40699999999999997</v>
      </c>
      <c r="S62">
        <v>0.32300000000000001</v>
      </c>
      <c r="T62">
        <v>0.29199999999999998</v>
      </c>
      <c r="U62">
        <v>108</v>
      </c>
      <c r="V62" s="9" t="s">
        <v>97</v>
      </c>
      <c r="W62">
        <v>-0.5</v>
      </c>
      <c r="X62" s="9" t="s">
        <v>97</v>
      </c>
      <c r="Y62">
        <v>2.1</v>
      </c>
      <c r="Z62">
        <v>-5.5</v>
      </c>
      <c r="AA62">
        <v>0.6</v>
      </c>
    </row>
    <row r="63" spans="1:27" x14ac:dyDescent="0.45">
      <c r="A63">
        <v>29</v>
      </c>
      <c r="B63" s="9" t="s">
        <v>190</v>
      </c>
      <c r="C63" s="9" t="s">
        <v>30</v>
      </c>
      <c r="D63">
        <v>84</v>
      </c>
      <c r="E63">
        <v>307</v>
      </c>
      <c r="F63">
        <v>12</v>
      </c>
      <c r="G63">
        <v>39</v>
      </c>
      <c r="H63">
        <v>42</v>
      </c>
      <c r="I63">
        <v>9</v>
      </c>
      <c r="J63" s="9" t="s">
        <v>97</v>
      </c>
      <c r="K63">
        <v>4.5999999999999999E-2</v>
      </c>
      <c r="L63">
        <v>0.16</v>
      </c>
      <c r="M63">
        <v>0.17</v>
      </c>
      <c r="N63">
        <v>0.31900000000000001</v>
      </c>
      <c r="O63" s="9" t="s">
        <v>97</v>
      </c>
      <c r="P63">
        <v>0.29399999999999998</v>
      </c>
      <c r="Q63">
        <v>0.32800000000000001</v>
      </c>
      <c r="R63">
        <v>0.46400000000000002</v>
      </c>
      <c r="S63">
        <v>0.34200000000000003</v>
      </c>
      <c r="T63">
        <v>0.35899999999999999</v>
      </c>
      <c r="U63">
        <v>128</v>
      </c>
      <c r="V63" s="9" t="s">
        <v>97</v>
      </c>
      <c r="W63">
        <v>2</v>
      </c>
      <c r="X63" s="9" t="s">
        <v>97</v>
      </c>
      <c r="Y63">
        <v>11.9</v>
      </c>
      <c r="Z63">
        <v>2</v>
      </c>
      <c r="AA63">
        <v>2.5</v>
      </c>
    </row>
    <row r="64" spans="1:27" x14ac:dyDescent="0.45">
      <c r="A64">
        <v>74</v>
      </c>
      <c r="B64" s="9" t="s">
        <v>218</v>
      </c>
      <c r="C64" s="9" t="s">
        <v>215</v>
      </c>
      <c r="D64">
        <v>81</v>
      </c>
      <c r="E64">
        <v>341</v>
      </c>
      <c r="F64">
        <v>14</v>
      </c>
      <c r="G64">
        <v>41</v>
      </c>
      <c r="H64">
        <v>43</v>
      </c>
      <c r="I64">
        <v>3</v>
      </c>
      <c r="J64" s="9" t="s">
        <v>97</v>
      </c>
      <c r="K64">
        <v>0.109</v>
      </c>
      <c r="L64">
        <v>0.23499999999999999</v>
      </c>
      <c r="M64">
        <v>0.19600000000000001</v>
      </c>
      <c r="N64">
        <v>0.28000000000000003</v>
      </c>
      <c r="O64" s="9" t="s">
        <v>97</v>
      </c>
      <c r="P64">
        <v>0.24299999999999999</v>
      </c>
      <c r="Q64">
        <v>0.32800000000000001</v>
      </c>
      <c r="R64">
        <v>0.439</v>
      </c>
      <c r="S64">
        <v>0.33500000000000002</v>
      </c>
      <c r="T64">
        <v>0.375</v>
      </c>
      <c r="U64">
        <v>115</v>
      </c>
      <c r="V64" s="9" t="s">
        <v>97</v>
      </c>
      <c r="W64">
        <v>-2.2999999999999998</v>
      </c>
      <c r="X64" s="9" t="s">
        <v>97</v>
      </c>
      <c r="Y64">
        <v>3.8</v>
      </c>
      <c r="Z64">
        <v>-1.4</v>
      </c>
      <c r="AA64">
        <v>1.4</v>
      </c>
    </row>
    <row r="65" spans="1:27" x14ac:dyDescent="0.45">
      <c r="A65">
        <v>112</v>
      </c>
      <c r="B65" s="9" t="s">
        <v>252</v>
      </c>
      <c r="C65" s="9" t="s">
        <v>40</v>
      </c>
      <c r="D65">
        <v>66</v>
      </c>
      <c r="E65">
        <v>266</v>
      </c>
      <c r="F65">
        <v>7</v>
      </c>
      <c r="G65">
        <v>38</v>
      </c>
      <c r="H65">
        <v>30</v>
      </c>
      <c r="I65">
        <v>12</v>
      </c>
      <c r="J65" s="9" t="s">
        <v>97</v>
      </c>
      <c r="K65">
        <v>6.4000000000000001E-2</v>
      </c>
      <c r="L65">
        <v>0.21099999999999999</v>
      </c>
      <c r="M65">
        <v>0.13900000000000001</v>
      </c>
      <c r="N65">
        <v>0.33300000000000002</v>
      </c>
      <c r="O65" s="9" t="s">
        <v>97</v>
      </c>
      <c r="P65">
        <v>0.27800000000000002</v>
      </c>
      <c r="Q65">
        <v>0.32800000000000001</v>
      </c>
      <c r="R65">
        <v>0.41599999999999998</v>
      </c>
      <c r="S65">
        <v>0.32700000000000001</v>
      </c>
      <c r="T65">
        <v>0.34899999999999998</v>
      </c>
      <c r="U65">
        <v>116</v>
      </c>
      <c r="V65" s="9" t="s">
        <v>97</v>
      </c>
      <c r="W65">
        <v>1.5</v>
      </c>
      <c r="X65" s="9" t="s">
        <v>97</v>
      </c>
      <c r="Y65">
        <v>6.5</v>
      </c>
      <c r="Z65">
        <v>-9.5</v>
      </c>
      <c r="AA65">
        <v>0.6</v>
      </c>
    </row>
    <row r="66" spans="1:27" x14ac:dyDescent="0.45">
      <c r="A66">
        <v>94</v>
      </c>
      <c r="B66" s="9" t="s">
        <v>239</v>
      </c>
      <c r="C66" s="9" t="s">
        <v>61</v>
      </c>
      <c r="D66">
        <v>71</v>
      </c>
      <c r="E66">
        <v>309</v>
      </c>
      <c r="F66">
        <v>9</v>
      </c>
      <c r="G66">
        <v>34</v>
      </c>
      <c r="H66">
        <v>34</v>
      </c>
      <c r="I66">
        <v>4</v>
      </c>
      <c r="J66" s="9" t="s">
        <v>97</v>
      </c>
      <c r="K66">
        <v>7.8E-2</v>
      </c>
      <c r="L66">
        <v>0.17199999999999999</v>
      </c>
      <c r="M66">
        <v>0.14899999999999999</v>
      </c>
      <c r="N66">
        <v>0.29899999999999999</v>
      </c>
      <c r="O66" s="9" t="s">
        <v>97</v>
      </c>
      <c r="P66">
        <v>0.26700000000000002</v>
      </c>
      <c r="Q66">
        <v>0.32700000000000001</v>
      </c>
      <c r="R66">
        <v>0.41599999999999998</v>
      </c>
      <c r="S66">
        <v>0.32100000000000001</v>
      </c>
      <c r="T66">
        <v>0.29299999999999998</v>
      </c>
      <c r="U66">
        <v>109</v>
      </c>
      <c r="V66" s="9" t="s">
        <v>97</v>
      </c>
      <c r="W66">
        <v>0.4</v>
      </c>
      <c r="X66" s="9" t="s">
        <v>97</v>
      </c>
      <c r="Y66">
        <v>3.6</v>
      </c>
      <c r="Z66">
        <v>-4.9000000000000004</v>
      </c>
      <c r="AA66">
        <v>1</v>
      </c>
    </row>
    <row r="67" spans="1:27" x14ac:dyDescent="0.45">
      <c r="A67">
        <v>111</v>
      </c>
      <c r="B67" s="9" t="s">
        <v>248</v>
      </c>
      <c r="C67" s="9" t="s">
        <v>113</v>
      </c>
      <c r="D67">
        <v>83</v>
      </c>
      <c r="E67">
        <v>367</v>
      </c>
      <c r="F67">
        <v>7</v>
      </c>
      <c r="G67">
        <v>31</v>
      </c>
      <c r="H67">
        <v>40</v>
      </c>
      <c r="I67">
        <v>0</v>
      </c>
      <c r="J67" s="9" t="s">
        <v>97</v>
      </c>
      <c r="K67">
        <v>7.3999999999999996E-2</v>
      </c>
      <c r="L67">
        <v>0.14699999999999999</v>
      </c>
      <c r="M67">
        <v>0.11600000000000001</v>
      </c>
      <c r="N67">
        <v>0.30299999999999999</v>
      </c>
      <c r="O67" s="9" t="s">
        <v>97</v>
      </c>
      <c r="P67">
        <v>0.27100000000000002</v>
      </c>
      <c r="Q67">
        <v>0.32700000000000001</v>
      </c>
      <c r="R67">
        <v>0.38700000000000001</v>
      </c>
      <c r="S67">
        <v>0.315</v>
      </c>
      <c r="T67">
        <v>0.32900000000000001</v>
      </c>
      <c r="U67">
        <v>109</v>
      </c>
      <c r="V67" s="9" t="s">
        <v>97</v>
      </c>
      <c r="W67">
        <v>-3.2</v>
      </c>
      <c r="X67" s="9" t="s">
        <v>97</v>
      </c>
      <c r="Y67">
        <v>0.5</v>
      </c>
      <c r="Z67">
        <v>-5.8</v>
      </c>
      <c r="AA67">
        <v>0.7</v>
      </c>
    </row>
    <row r="68" spans="1:27" x14ac:dyDescent="0.45">
      <c r="A68">
        <v>61</v>
      </c>
      <c r="B68" s="9" t="s">
        <v>221</v>
      </c>
      <c r="C68" s="9" t="s">
        <v>215</v>
      </c>
      <c r="D68">
        <v>71</v>
      </c>
      <c r="E68">
        <v>268</v>
      </c>
      <c r="F68">
        <v>12</v>
      </c>
      <c r="G68">
        <v>37</v>
      </c>
      <c r="H68">
        <v>38</v>
      </c>
      <c r="I68">
        <v>1</v>
      </c>
      <c r="J68" s="9" t="s">
        <v>97</v>
      </c>
      <c r="K68">
        <v>0.06</v>
      </c>
      <c r="L68">
        <v>0.25700000000000001</v>
      </c>
      <c r="M68">
        <v>0.20200000000000001</v>
      </c>
      <c r="N68">
        <v>0.33500000000000002</v>
      </c>
      <c r="O68" s="9" t="s">
        <v>97</v>
      </c>
      <c r="P68">
        <v>0.27500000000000002</v>
      </c>
      <c r="Q68">
        <v>0.32600000000000001</v>
      </c>
      <c r="R68">
        <v>0.47799999999999998</v>
      </c>
      <c r="S68">
        <v>0.34799999999999998</v>
      </c>
      <c r="T68">
        <v>0.34799999999999998</v>
      </c>
      <c r="U68">
        <v>125</v>
      </c>
      <c r="V68" s="9" t="s">
        <v>97</v>
      </c>
      <c r="W68">
        <v>-0.8</v>
      </c>
      <c r="X68" s="9" t="s">
        <v>97</v>
      </c>
      <c r="Y68">
        <v>6.8</v>
      </c>
      <c r="Z68">
        <v>-0.4</v>
      </c>
      <c r="AA68">
        <v>1.6</v>
      </c>
    </row>
    <row r="69" spans="1:27" x14ac:dyDescent="0.45">
      <c r="A69">
        <v>26</v>
      </c>
      <c r="B69" s="9" t="s">
        <v>62</v>
      </c>
      <c r="C69" s="9" t="s">
        <v>63</v>
      </c>
      <c r="D69">
        <v>85</v>
      </c>
      <c r="E69">
        <v>370</v>
      </c>
      <c r="F69">
        <v>13</v>
      </c>
      <c r="G69">
        <v>44</v>
      </c>
      <c r="H69">
        <v>55</v>
      </c>
      <c r="I69">
        <v>10</v>
      </c>
      <c r="J69" s="9" t="s">
        <v>97</v>
      </c>
      <c r="K69">
        <v>0.11600000000000001</v>
      </c>
      <c r="L69">
        <v>0.20799999999999999</v>
      </c>
      <c r="M69">
        <v>0.17599999999999999</v>
      </c>
      <c r="N69">
        <v>0.26700000000000002</v>
      </c>
      <c r="O69" s="9" t="s">
        <v>97</v>
      </c>
      <c r="P69">
        <v>0.23499999999999999</v>
      </c>
      <c r="Q69">
        <v>0.32400000000000001</v>
      </c>
      <c r="R69">
        <v>0.41</v>
      </c>
      <c r="S69">
        <v>0.32400000000000001</v>
      </c>
      <c r="T69">
        <v>0.34599999999999997</v>
      </c>
      <c r="U69">
        <v>110</v>
      </c>
      <c r="V69" s="9" t="s">
        <v>97</v>
      </c>
      <c r="W69">
        <v>0.9</v>
      </c>
      <c r="X69" s="9" t="s">
        <v>97</v>
      </c>
      <c r="Y69">
        <v>5.0999999999999996</v>
      </c>
      <c r="Z69">
        <v>7.3</v>
      </c>
      <c r="AA69">
        <v>2.6</v>
      </c>
    </row>
    <row r="70" spans="1:27" x14ac:dyDescent="0.45">
      <c r="A70">
        <v>52</v>
      </c>
      <c r="B70" s="9" t="s">
        <v>195</v>
      </c>
      <c r="C70" s="9" t="s">
        <v>196</v>
      </c>
      <c r="D70">
        <v>85</v>
      </c>
      <c r="E70">
        <v>344</v>
      </c>
      <c r="F70">
        <v>11</v>
      </c>
      <c r="G70">
        <v>35</v>
      </c>
      <c r="H70">
        <v>29</v>
      </c>
      <c r="I70">
        <v>0</v>
      </c>
      <c r="J70" s="9" t="s">
        <v>97</v>
      </c>
      <c r="K70">
        <v>0.105</v>
      </c>
      <c r="L70">
        <v>0.192</v>
      </c>
      <c r="M70">
        <v>0.19900000000000001</v>
      </c>
      <c r="N70">
        <v>0.27500000000000002</v>
      </c>
      <c r="O70" s="9" t="s">
        <v>97</v>
      </c>
      <c r="P70">
        <v>0.24199999999999999</v>
      </c>
      <c r="Q70">
        <v>0.32400000000000001</v>
      </c>
      <c r="R70">
        <v>0.441</v>
      </c>
      <c r="S70">
        <v>0.33200000000000002</v>
      </c>
      <c r="T70">
        <v>0.33400000000000002</v>
      </c>
      <c r="U70">
        <v>120</v>
      </c>
      <c r="V70" s="9" t="s">
        <v>97</v>
      </c>
      <c r="W70">
        <v>-1.3</v>
      </c>
      <c r="X70" s="9" t="s">
        <v>97</v>
      </c>
      <c r="Y70">
        <v>6.7</v>
      </c>
      <c r="Z70">
        <v>-1.4</v>
      </c>
      <c r="AA70">
        <v>1.7</v>
      </c>
    </row>
    <row r="71" spans="1:27" x14ac:dyDescent="0.45">
      <c r="A71">
        <v>57</v>
      </c>
      <c r="B71" s="9" t="s">
        <v>48</v>
      </c>
      <c r="C71" s="9" t="s">
        <v>23</v>
      </c>
      <c r="D71">
        <v>69</v>
      </c>
      <c r="E71">
        <v>293</v>
      </c>
      <c r="F71">
        <v>9</v>
      </c>
      <c r="G71">
        <v>41</v>
      </c>
      <c r="H71">
        <v>31</v>
      </c>
      <c r="I71">
        <v>0</v>
      </c>
      <c r="J71" s="9" t="s">
        <v>97</v>
      </c>
      <c r="K71">
        <v>8.8999999999999996E-2</v>
      </c>
      <c r="L71">
        <v>0.23200000000000001</v>
      </c>
      <c r="M71">
        <v>0.17</v>
      </c>
      <c r="N71">
        <v>0.30499999999999999</v>
      </c>
      <c r="O71" s="9" t="s">
        <v>97</v>
      </c>
      <c r="P71">
        <v>0.25</v>
      </c>
      <c r="Q71">
        <v>0.32400000000000001</v>
      </c>
      <c r="R71">
        <v>0.42</v>
      </c>
      <c r="S71">
        <v>0.32700000000000001</v>
      </c>
      <c r="T71">
        <v>0.35199999999999998</v>
      </c>
      <c r="U71">
        <v>111</v>
      </c>
      <c r="V71" s="9" t="s">
        <v>97</v>
      </c>
      <c r="W71">
        <v>0.4</v>
      </c>
      <c r="X71" s="9" t="s">
        <v>97</v>
      </c>
      <c r="Y71">
        <v>4.0999999999999996</v>
      </c>
      <c r="Z71">
        <v>2</v>
      </c>
      <c r="AA71">
        <v>1.7</v>
      </c>
    </row>
    <row r="72" spans="1:27" x14ac:dyDescent="0.45">
      <c r="A72">
        <v>68</v>
      </c>
      <c r="B72" s="9" t="s">
        <v>213</v>
      </c>
      <c r="C72" s="9" t="s">
        <v>104</v>
      </c>
      <c r="D72">
        <v>81</v>
      </c>
      <c r="E72">
        <v>336</v>
      </c>
      <c r="F72">
        <v>10</v>
      </c>
      <c r="G72">
        <v>36</v>
      </c>
      <c r="H72">
        <v>39</v>
      </c>
      <c r="I72">
        <v>14</v>
      </c>
      <c r="J72" s="9" t="s">
        <v>97</v>
      </c>
      <c r="K72">
        <v>0.08</v>
      </c>
      <c r="L72">
        <v>0.25600000000000001</v>
      </c>
      <c r="M72">
        <v>0.16400000000000001</v>
      </c>
      <c r="N72">
        <v>0.32900000000000001</v>
      </c>
      <c r="O72" s="9" t="s">
        <v>97</v>
      </c>
      <c r="P72">
        <v>0.25900000000000001</v>
      </c>
      <c r="Q72">
        <v>0.32400000000000001</v>
      </c>
      <c r="R72">
        <v>0.42299999999999999</v>
      </c>
      <c r="S72">
        <v>0.32300000000000001</v>
      </c>
      <c r="T72">
        <v>0.317</v>
      </c>
      <c r="U72">
        <v>109</v>
      </c>
      <c r="V72" s="9" t="s">
        <v>97</v>
      </c>
      <c r="W72">
        <v>1.4</v>
      </c>
      <c r="X72" s="9" t="s">
        <v>97</v>
      </c>
      <c r="Y72">
        <v>4.8</v>
      </c>
      <c r="Z72">
        <v>-2.2999999999999998</v>
      </c>
      <c r="AA72">
        <v>1.4</v>
      </c>
    </row>
    <row r="73" spans="1:27" x14ac:dyDescent="0.45">
      <c r="A73">
        <v>70</v>
      </c>
      <c r="B73" s="9" t="s">
        <v>217</v>
      </c>
      <c r="C73" s="9" t="s">
        <v>30</v>
      </c>
      <c r="D73">
        <v>83</v>
      </c>
      <c r="E73">
        <v>359</v>
      </c>
      <c r="F73">
        <v>12</v>
      </c>
      <c r="G73">
        <v>44</v>
      </c>
      <c r="H73">
        <v>53</v>
      </c>
      <c r="I73">
        <v>1</v>
      </c>
      <c r="J73" s="9" t="s">
        <v>97</v>
      </c>
      <c r="K73">
        <v>7.1999999999999995E-2</v>
      </c>
      <c r="L73">
        <v>0.17499999999999999</v>
      </c>
      <c r="M73">
        <v>0.17799999999999999</v>
      </c>
      <c r="N73">
        <v>0.28599999999999998</v>
      </c>
      <c r="O73" s="9" t="s">
        <v>97</v>
      </c>
      <c r="P73">
        <v>0.25900000000000001</v>
      </c>
      <c r="Q73">
        <v>0.32400000000000001</v>
      </c>
      <c r="R73">
        <v>0.438</v>
      </c>
      <c r="S73">
        <v>0.33200000000000002</v>
      </c>
      <c r="T73">
        <v>0.34699999999999998</v>
      </c>
      <c r="U73">
        <v>121</v>
      </c>
      <c r="V73" s="9" t="s">
        <v>97</v>
      </c>
      <c r="W73">
        <v>-0.6</v>
      </c>
      <c r="X73" s="9" t="s">
        <v>97</v>
      </c>
      <c r="Y73">
        <v>8</v>
      </c>
      <c r="Z73">
        <v>-6.4</v>
      </c>
      <c r="AA73">
        <v>1.4</v>
      </c>
    </row>
    <row r="74" spans="1:27" x14ac:dyDescent="0.45">
      <c r="A74">
        <v>41</v>
      </c>
      <c r="B74" s="9" t="s">
        <v>197</v>
      </c>
      <c r="C74" s="9" t="s">
        <v>101</v>
      </c>
      <c r="D74">
        <v>82</v>
      </c>
      <c r="E74">
        <v>353</v>
      </c>
      <c r="F74">
        <v>11</v>
      </c>
      <c r="G74">
        <v>55</v>
      </c>
      <c r="H74">
        <v>39</v>
      </c>
      <c r="I74">
        <v>7</v>
      </c>
      <c r="J74" s="9" t="s">
        <v>97</v>
      </c>
      <c r="K74">
        <v>9.9000000000000005E-2</v>
      </c>
      <c r="L74">
        <v>0.23799999999999999</v>
      </c>
      <c r="M74">
        <v>0.17199999999999999</v>
      </c>
      <c r="N74">
        <v>0.29499999999999998</v>
      </c>
      <c r="O74" s="9" t="s">
        <v>97</v>
      </c>
      <c r="P74">
        <v>0.24199999999999999</v>
      </c>
      <c r="Q74">
        <v>0.32300000000000001</v>
      </c>
      <c r="R74">
        <v>0.41399999999999998</v>
      </c>
      <c r="S74">
        <v>0.32300000000000001</v>
      </c>
      <c r="T74">
        <v>0.34699999999999998</v>
      </c>
      <c r="U74">
        <v>113</v>
      </c>
      <c r="V74" s="9" t="s">
        <v>97</v>
      </c>
      <c r="W74">
        <v>1.6</v>
      </c>
      <c r="X74" s="9" t="s">
        <v>97</v>
      </c>
      <c r="Y74">
        <v>6.8</v>
      </c>
      <c r="Z74">
        <v>1.1000000000000001</v>
      </c>
      <c r="AA74">
        <v>2.1</v>
      </c>
    </row>
    <row r="75" spans="1:27" x14ac:dyDescent="0.45">
      <c r="A75">
        <v>51</v>
      </c>
      <c r="B75" s="9" t="s">
        <v>212</v>
      </c>
      <c r="C75" s="9" t="s">
        <v>184</v>
      </c>
      <c r="D75">
        <v>80</v>
      </c>
      <c r="E75">
        <v>329</v>
      </c>
      <c r="F75">
        <v>9</v>
      </c>
      <c r="G75">
        <v>48</v>
      </c>
      <c r="H75">
        <v>30</v>
      </c>
      <c r="I75">
        <v>20</v>
      </c>
      <c r="J75" s="9" t="s">
        <v>97</v>
      </c>
      <c r="K75">
        <v>7.9000000000000001E-2</v>
      </c>
      <c r="L75">
        <v>0.255</v>
      </c>
      <c r="M75">
        <v>0.14699999999999999</v>
      </c>
      <c r="N75">
        <v>0.33</v>
      </c>
      <c r="O75" s="9" t="s">
        <v>97</v>
      </c>
      <c r="P75">
        <v>0.26</v>
      </c>
      <c r="Q75">
        <v>0.32300000000000001</v>
      </c>
      <c r="R75">
        <v>0.40799999999999997</v>
      </c>
      <c r="S75">
        <v>0.31900000000000001</v>
      </c>
      <c r="T75">
        <v>0.318</v>
      </c>
      <c r="U75">
        <v>91</v>
      </c>
      <c r="V75" s="9" t="s">
        <v>97</v>
      </c>
      <c r="W75">
        <v>3.3</v>
      </c>
      <c r="X75" s="9" t="s">
        <v>97</v>
      </c>
      <c r="Y75">
        <v>0</v>
      </c>
      <c r="Z75">
        <v>5.7</v>
      </c>
      <c r="AA75">
        <v>1.7</v>
      </c>
    </row>
    <row r="76" spans="1:27" x14ac:dyDescent="0.45">
      <c r="A76">
        <v>133</v>
      </c>
      <c r="B76" s="9" t="s">
        <v>271</v>
      </c>
      <c r="C76" s="9" t="s">
        <v>32</v>
      </c>
      <c r="D76">
        <v>73</v>
      </c>
      <c r="E76">
        <v>285</v>
      </c>
      <c r="F76">
        <v>8</v>
      </c>
      <c r="G76">
        <v>25</v>
      </c>
      <c r="H76">
        <v>29</v>
      </c>
      <c r="I76">
        <v>0</v>
      </c>
      <c r="J76" s="9" t="s">
        <v>97</v>
      </c>
      <c r="K76">
        <v>8.7999999999999995E-2</v>
      </c>
      <c r="L76">
        <v>0.246</v>
      </c>
      <c r="M76">
        <v>0.14000000000000001</v>
      </c>
      <c r="N76">
        <v>0.28899999999999998</v>
      </c>
      <c r="O76" s="9" t="s">
        <v>97</v>
      </c>
      <c r="P76">
        <v>0.23200000000000001</v>
      </c>
      <c r="Q76">
        <v>0.32300000000000001</v>
      </c>
      <c r="R76">
        <v>0.372</v>
      </c>
      <c r="S76">
        <v>0.311</v>
      </c>
      <c r="T76">
        <v>0.32100000000000001</v>
      </c>
      <c r="U76">
        <v>106</v>
      </c>
      <c r="V76" s="9" t="s">
        <v>97</v>
      </c>
      <c r="W76">
        <v>-2.1</v>
      </c>
      <c r="X76" s="9" t="s">
        <v>97</v>
      </c>
      <c r="Y76">
        <v>-0.2</v>
      </c>
      <c r="Z76">
        <v>-8.1999999999999993</v>
      </c>
      <c r="AA76">
        <v>0.1</v>
      </c>
    </row>
    <row r="77" spans="1:27" x14ac:dyDescent="0.45">
      <c r="A77">
        <v>73</v>
      </c>
      <c r="B77" s="9" t="s">
        <v>223</v>
      </c>
      <c r="C77" s="9" t="s">
        <v>36</v>
      </c>
      <c r="D77">
        <v>78</v>
      </c>
      <c r="E77">
        <v>327</v>
      </c>
      <c r="F77">
        <v>20</v>
      </c>
      <c r="G77">
        <v>45</v>
      </c>
      <c r="H77">
        <v>61</v>
      </c>
      <c r="I77">
        <v>3</v>
      </c>
      <c r="J77" s="9" t="s">
        <v>97</v>
      </c>
      <c r="K77">
        <v>9.1999999999999998E-2</v>
      </c>
      <c r="L77">
        <v>0.183</v>
      </c>
      <c r="M77">
        <v>0.25600000000000001</v>
      </c>
      <c r="N77">
        <v>0.23599999999999999</v>
      </c>
      <c r="O77" s="9" t="s">
        <v>97</v>
      </c>
      <c r="P77">
        <v>0.24199999999999999</v>
      </c>
      <c r="Q77">
        <v>0.32100000000000001</v>
      </c>
      <c r="R77">
        <v>0.498</v>
      </c>
      <c r="S77">
        <v>0.34599999999999997</v>
      </c>
      <c r="T77">
        <v>0.35899999999999999</v>
      </c>
      <c r="U77">
        <v>127</v>
      </c>
      <c r="V77" s="9" t="s">
        <v>97</v>
      </c>
      <c r="W77">
        <v>-1.9</v>
      </c>
      <c r="X77" s="9" t="s">
        <v>97</v>
      </c>
      <c r="Y77">
        <v>8.5</v>
      </c>
      <c r="Z77">
        <v>-5.6</v>
      </c>
      <c r="AA77">
        <v>1.4</v>
      </c>
    </row>
    <row r="78" spans="1:27" x14ac:dyDescent="0.45">
      <c r="A78">
        <v>98</v>
      </c>
      <c r="B78" s="9" t="s">
        <v>255</v>
      </c>
      <c r="C78" s="9" t="s">
        <v>56</v>
      </c>
      <c r="D78">
        <v>82</v>
      </c>
      <c r="E78">
        <v>336</v>
      </c>
      <c r="F78">
        <v>10</v>
      </c>
      <c r="G78">
        <v>39</v>
      </c>
      <c r="H78">
        <v>55</v>
      </c>
      <c r="I78">
        <v>0</v>
      </c>
      <c r="J78" s="9" t="s">
        <v>97</v>
      </c>
      <c r="K78">
        <v>9.5000000000000001E-2</v>
      </c>
      <c r="L78">
        <v>0.13400000000000001</v>
      </c>
      <c r="M78">
        <v>0.189</v>
      </c>
      <c r="N78">
        <v>0.253</v>
      </c>
      <c r="O78" s="9" t="s">
        <v>97</v>
      </c>
      <c r="P78">
        <v>0.247</v>
      </c>
      <c r="Q78">
        <v>0.32100000000000001</v>
      </c>
      <c r="R78">
        <v>0.436</v>
      </c>
      <c r="S78">
        <v>0.32600000000000001</v>
      </c>
      <c r="T78">
        <v>0.34799999999999998</v>
      </c>
      <c r="U78">
        <v>107</v>
      </c>
      <c r="V78" s="9" t="s">
        <v>97</v>
      </c>
      <c r="W78">
        <v>-1.4</v>
      </c>
      <c r="X78" s="9" t="s">
        <v>97</v>
      </c>
      <c r="Y78">
        <v>1.6</v>
      </c>
      <c r="Z78">
        <v>-3.8</v>
      </c>
      <c r="AA78">
        <v>0.9</v>
      </c>
    </row>
    <row r="79" spans="1:27" x14ac:dyDescent="0.45">
      <c r="A79">
        <v>59</v>
      </c>
      <c r="B79" s="9" t="s">
        <v>205</v>
      </c>
      <c r="C79" s="9" t="s">
        <v>42</v>
      </c>
      <c r="D79">
        <v>82</v>
      </c>
      <c r="E79">
        <v>340</v>
      </c>
      <c r="F79">
        <v>6</v>
      </c>
      <c r="G79">
        <v>40</v>
      </c>
      <c r="H79">
        <v>35</v>
      </c>
      <c r="I79">
        <v>10</v>
      </c>
      <c r="J79" s="9" t="s">
        <v>97</v>
      </c>
      <c r="K79">
        <v>4.7E-2</v>
      </c>
      <c r="L79">
        <v>0.16200000000000001</v>
      </c>
      <c r="M79">
        <v>0.108</v>
      </c>
      <c r="N79">
        <v>0.316</v>
      </c>
      <c r="O79" s="9" t="s">
        <v>97</v>
      </c>
      <c r="P79">
        <v>0.27700000000000002</v>
      </c>
      <c r="Q79">
        <v>0.32</v>
      </c>
      <c r="R79">
        <v>0.38500000000000001</v>
      </c>
      <c r="S79">
        <v>0.31</v>
      </c>
      <c r="T79">
        <v>0.311</v>
      </c>
      <c r="U79">
        <v>101</v>
      </c>
      <c r="V79" s="9" t="s">
        <v>97</v>
      </c>
      <c r="W79">
        <v>0.7</v>
      </c>
      <c r="X79" s="9" t="s">
        <v>97</v>
      </c>
      <c r="Y79">
        <v>1.2</v>
      </c>
      <c r="Z79">
        <v>3.2</v>
      </c>
      <c r="AA79">
        <v>1.6</v>
      </c>
    </row>
    <row r="80" spans="1:27" x14ac:dyDescent="0.45">
      <c r="A80">
        <v>104</v>
      </c>
      <c r="B80" s="9" t="s">
        <v>245</v>
      </c>
      <c r="C80" s="9" t="s">
        <v>23</v>
      </c>
      <c r="D80">
        <v>82</v>
      </c>
      <c r="E80">
        <v>344</v>
      </c>
      <c r="F80">
        <v>12</v>
      </c>
      <c r="G80">
        <v>37</v>
      </c>
      <c r="H80">
        <v>41</v>
      </c>
      <c r="I80">
        <v>0</v>
      </c>
      <c r="J80" s="9" t="s">
        <v>97</v>
      </c>
      <c r="K80">
        <v>0.09</v>
      </c>
      <c r="L80">
        <v>0.27</v>
      </c>
      <c r="M80">
        <v>0.186</v>
      </c>
      <c r="N80">
        <v>0.30499999999999999</v>
      </c>
      <c r="O80" s="9" t="s">
        <v>97</v>
      </c>
      <c r="P80">
        <v>0.24199999999999999</v>
      </c>
      <c r="Q80">
        <v>0.32</v>
      </c>
      <c r="R80">
        <v>0.42799999999999999</v>
      </c>
      <c r="S80">
        <v>0.32500000000000001</v>
      </c>
      <c r="T80">
        <v>0.33100000000000002</v>
      </c>
      <c r="U80">
        <v>109</v>
      </c>
      <c r="V80" s="9" t="s">
        <v>97</v>
      </c>
      <c r="W80">
        <v>-2</v>
      </c>
      <c r="X80" s="9" t="s">
        <v>97</v>
      </c>
      <c r="Y80">
        <v>1.7</v>
      </c>
      <c r="Z80">
        <v>-5.7</v>
      </c>
      <c r="AA80">
        <v>0.8</v>
      </c>
    </row>
    <row r="81" spans="1:27" x14ac:dyDescent="0.45">
      <c r="A81">
        <v>53</v>
      </c>
      <c r="B81" s="9" t="s">
        <v>199</v>
      </c>
      <c r="C81" s="9" t="s">
        <v>67</v>
      </c>
      <c r="D81">
        <v>67</v>
      </c>
      <c r="E81">
        <v>264</v>
      </c>
      <c r="F81">
        <v>13</v>
      </c>
      <c r="G81">
        <v>32</v>
      </c>
      <c r="H81">
        <v>41</v>
      </c>
      <c r="I81">
        <v>2</v>
      </c>
      <c r="J81" s="9" t="s">
        <v>97</v>
      </c>
      <c r="K81">
        <v>7.5999999999999998E-2</v>
      </c>
      <c r="L81">
        <v>0.20799999999999999</v>
      </c>
      <c r="M81">
        <v>0.23699999999999999</v>
      </c>
      <c r="N81">
        <v>0.24399999999999999</v>
      </c>
      <c r="O81" s="9" t="s">
        <v>97</v>
      </c>
      <c r="P81">
        <v>0.23200000000000001</v>
      </c>
      <c r="Q81">
        <v>0.31900000000000001</v>
      </c>
      <c r="R81">
        <v>0.46899999999999997</v>
      </c>
      <c r="S81">
        <v>0.34100000000000003</v>
      </c>
      <c r="T81">
        <v>0.32700000000000001</v>
      </c>
      <c r="U81">
        <v>123</v>
      </c>
      <c r="V81" s="9" t="s">
        <v>97</v>
      </c>
      <c r="W81">
        <v>-0.1</v>
      </c>
      <c r="X81" s="9" t="s">
        <v>97</v>
      </c>
      <c r="Y81">
        <v>7</v>
      </c>
      <c r="Z81">
        <v>0.9</v>
      </c>
      <c r="AA81">
        <v>1.7</v>
      </c>
    </row>
    <row r="82" spans="1:27" x14ac:dyDescent="0.45">
      <c r="A82">
        <v>103</v>
      </c>
      <c r="B82" s="9" t="s">
        <v>64</v>
      </c>
      <c r="C82" s="9" t="s">
        <v>30</v>
      </c>
      <c r="D82">
        <v>80</v>
      </c>
      <c r="E82">
        <v>330</v>
      </c>
      <c r="F82">
        <v>10</v>
      </c>
      <c r="G82">
        <v>38</v>
      </c>
      <c r="H82">
        <v>45</v>
      </c>
      <c r="I82">
        <v>5</v>
      </c>
      <c r="J82" s="9" t="s">
        <v>97</v>
      </c>
      <c r="K82">
        <v>7.0000000000000007E-2</v>
      </c>
      <c r="L82">
        <v>0.20899999999999999</v>
      </c>
      <c r="M82">
        <v>0.14099999999999999</v>
      </c>
      <c r="N82">
        <v>0.316</v>
      </c>
      <c r="O82" s="9" t="s">
        <v>97</v>
      </c>
      <c r="P82">
        <v>0.26800000000000002</v>
      </c>
      <c r="Q82">
        <v>0.318</v>
      </c>
      <c r="R82">
        <v>0.40799999999999997</v>
      </c>
      <c r="S82">
        <v>0.313</v>
      </c>
      <c r="T82">
        <v>0.317</v>
      </c>
      <c r="U82">
        <v>108</v>
      </c>
      <c r="V82" s="9" t="s">
        <v>97</v>
      </c>
      <c r="W82">
        <v>-0.1</v>
      </c>
      <c r="X82" s="9" t="s">
        <v>97</v>
      </c>
      <c r="Y82">
        <v>2.9</v>
      </c>
      <c r="Z82">
        <v>-6.3</v>
      </c>
      <c r="AA82">
        <v>0.8</v>
      </c>
    </row>
    <row r="83" spans="1:27" x14ac:dyDescent="0.45">
      <c r="A83">
        <v>89</v>
      </c>
      <c r="B83" s="9" t="s">
        <v>237</v>
      </c>
      <c r="C83" s="9" t="s">
        <v>34</v>
      </c>
      <c r="D83">
        <v>78</v>
      </c>
      <c r="E83">
        <v>325</v>
      </c>
      <c r="F83">
        <v>11</v>
      </c>
      <c r="G83">
        <v>43</v>
      </c>
      <c r="H83">
        <v>40</v>
      </c>
      <c r="I83">
        <v>2</v>
      </c>
      <c r="J83" s="9" t="s">
        <v>97</v>
      </c>
      <c r="K83">
        <v>6.2E-2</v>
      </c>
      <c r="L83">
        <v>0.20899999999999999</v>
      </c>
      <c r="M83">
        <v>0.187</v>
      </c>
      <c r="N83">
        <v>0.316</v>
      </c>
      <c r="O83" s="9" t="s">
        <v>97</v>
      </c>
      <c r="P83">
        <v>0.27300000000000002</v>
      </c>
      <c r="Q83">
        <v>0.317</v>
      </c>
      <c r="R83">
        <v>0.46</v>
      </c>
      <c r="S83">
        <v>0.33500000000000002</v>
      </c>
      <c r="T83">
        <v>0.34899999999999998</v>
      </c>
      <c r="U83">
        <v>120</v>
      </c>
      <c r="V83" s="9" t="s">
        <v>97</v>
      </c>
      <c r="W83">
        <v>-0.1</v>
      </c>
      <c r="X83" s="9" t="s">
        <v>97</v>
      </c>
      <c r="Y83">
        <v>7.4</v>
      </c>
      <c r="Z83">
        <v>-7.7</v>
      </c>
      <c r="AA83">
        <v>1.1000000000000001</v>
      </c>
    </row>
    <row r="84" spans="1:27" x14ac:dyDescent="0.45">
      <c r="A84">
        <v>17</v>
      </c>
      <c r="B84" s="9" t="s">
        <v>77</v>
      </c>
      <c r="C84" s="9" t="s">
        <v>25</v>
      </c>
      <c r="D84">
        <v>85</v>
      </c>
      <c r="E84">
        <v>390</v>
      </c>
      <c r="F84">
        <v>6</v>
      </c>
      <c r="G84">
        <v>58</v>
      </c>
      <c r="H84">
        <v>28</v>
      </c>
      <c r="I84">
        <v>15</v>
      </c>
      <c r="J84" s="9" t="s">
        <v>97</v>
      </c>
      <c r="K84">
        <v>6.7000000000000004E-2</v>
      </c>
      <c r="L84">
        <v>0.223</v>
      </c>
      <c r="M84">
        <v>0.129</v>
      </c>
      <c r="N84">
        <v>0.32800000000000001</v>
      </c>
      <c r="O84" s="9" t="s">
        <v>97</v>
      </c>
      <c r="P84">
        <v>0.26100000000000001</v>
      </c>
      <c r="Q84">
        <v>0.315</v>
      </c>
      <c r="R84">
        <v>0.38900000000000001</v>
      </c>
      <c r="S84">
        <v>0.31</v>
      </c>
      <c r="T84">
        <v>0.29399999999999998</v>
      </c>
      <c r="U84">
        <v>102</v>
      </c>
      <c r="V84" s="9" t="s">
        <v>97</v>
      </c>
      <c r="W84">
        <v>2.8</v>
      </c>
      <c r="X84" s="9" t="s">
        <v>97</v>
      </c>
      <c r="Y84">
        <v>3.9</v>
      </c>
      <c r="Z84">
        <v>11</v>
      </c>
      <c r="AA84">
        <v>2.9</v>
      </c>
    </row>
    <row r="85" spans="1:27" x14ac:dyDescent="0.45">
      <c r="A85">
        <v>85</v>
      </c>
      <c r="B85" s="9" t="s">
        <v>227</v>
      </c>
      <c r="C85" s="9" t="s">
        <v>141</v>
      </c>
      <c r="D85">
        <v>77</v>
      </c>
      <c r="E85">
        <v>324</v>
      </c>
      <c r="F85">
        <v>7</v>
      </c>
      <c r="G85">
        <v>29</v>
      </c>
      <c r="H85">
        <v>34</v>
      </c>
      <c r="I85">
        <v>1</v>
      </c>
      <c r="J85" s="9" t="s">
        <v>97</v>
      </c>
      <c r="K85">
        <v>6.5000000000000002E-2</v>
      </c>
      <c r="L85">
        <v>0.16400000000000001</v>
      </c>
      <c r="M85">
        <v>0.11600000000000001</v>
      </c>
      <c r="N85">
        <v>0.29299999999999998</v>
      </c>
      <c r="O85" s="9" t="s">
        <v>97</v>
      </c>
      <c r="P85">
        <v>0.26200000000000001</v>
      </c>
      <c r="Q85">
        <v>0.315</v>
      </c>
      <c r="R85">
        <v>0.378</v>
      </c>
      <c r="S85">
        <v>0.30499999999999999</v>
      </c>
      <c r="T85">
        <v>0.29499999999999998</v>
      </c>
      <c r="U85">
        <v>99</v>
      </c>
      <c r="V85" s="9" t="s">
        <v>97</v>
      </c>
      <c r="W85">
        <v>-0.4</v>
      </c>
      <c r="X85" s="9" t="s">
        <v>97</v>
      </c>
      <c r="Y85">
        <v>-0.7</v>
      </c>
      <c r="Z85">
        <v>0.9</v>
      </c>
      <c r="AA85">
        <v>1.2</v>
      </c>
    </row>
    <row r="86" spans="1:27" x14ac:dyDescent="0.45">
      <c r="A86">
        <v>76</v>
      </c>
      <c r="B86" s="9" t="s">
        <v>370</v>
      </c>
      <c r="C86" s="9" t="s">
        <v>32</v>
      </c>
      <c r="D86">
        <v>61</v>
      </c>
      <c r="E86">
        <v>268</v>
      </c>
      <c r="F86">
        <v>7</v>
      </c>
      <c r="G86">
        <v>33</v>
      </c>
      <c r="H86">
        <v>25</v>
      </c>
      <c r="I86">
        <v>4</v>
      </c>
      <c r="J86" s="9" t="s">
        <v>97</v>
      </c>
      <c r="K86">
        <v>0.123</v>
      </c>
      <c r="L86">
        <v>0.21299999999999999</v>
      </c>
      <c r="M86">
        <v>0.14599999999999999</v>
      </c>
      <c r="N86">
        <v>0.253</v>
      </c>
      <c r="O86" s="9" t="s">
        <v>97</v>
      </c>
      <c r="P86">
        <v>0.215</v>
      </c>
      <c r="Q86">
        <v>0.313</v>
      </c>
      <c r="R86">
        <v>0.36099999999999999</v>
      </c>
      <c r="S86">
        <v>0.30199999999999999</v>
      </c>
      <c r="T86">
        <v>0.32700000000000001</v>
      </c>
      <c r="U86">
        <v>99</v>
      </c>
      <c r="V86" s="9" t="s">
        <v>97</v>
      </c>
      <c r="W86">
        <v>1.2</v>
      </c>
      <c r="X86" s="9" t="s">
        <v>97</v>
      </c>
      <c r="Y86">
        <v>0.9</v>
      </c>
      <c r="Z86">
        <v>2.8</v>
      </c>
      <c r="AA86">
        <v>1.3</v>
      </c>
    </row>
    <row r="87" spans="1:27" x14ac:dyDescent="0.45">
      <c r="A87">
        <v>11</v>
      </c>
      <c r="B87" s="9" t="s">
        <v>39</v>
      </c>
      <c r="C87" s="9" t="s">
        <v>40</v>
      </c>
      <c r="D87">
        <v>82</v>
      </c>
      <c r="E87">
        <v>372</v>
      </c>
      <c r="F87">
        <v>13</v>
      </c>
      <c r="G87">
        <v>54</v>
      </c>
      <c r="H87">
        <v>40</v>
      </c>
      <c r="I87">
        <v>15</v>
      </c>
      <c r="J87" s="9" t="s">
        <v>97</v>
      </c>
      <c r="K87">
        <v>6.7000000000000004E-2</v>
      </c>
      <c r="L87">
        <v>0.17699999999999999</v>
      </c>
      <c r="M87">
        <v>0.188</v>
      </c>
      <c r="N87">
        <v>0.26900000000000002</v>
      </c>
      <c r="O87" s="9" t="s">
        <v>97</v>
      </c>
      <c r="P87">
        <v>0.247</v>
      </c>
      <c r="Q87">
        <v>0.312</v>
      </c>
      <c r="R87">
        <v>0.435</v>
      </c>
      <c r="S87">
        <v>0.32500000000000001</v>
      </c>
      <c r="T87">
        <v>0.35799999999999998</v>
      </c>
      <c r="U87">
        <v>115</v>
      </c>
      <c r="V87" s="9" t="s">
        <v>97</v>
      </c>
      <c r="W87">
        <v>2.4</v>
      </c>
      <c r="X87" s="9" t="s">
        <v>97</v>
      </c>
      <c r="Y87">
        <v>9.1</v>
      </c>
      <c r="Z87">
        <v>9.8000000000000007</v>
      </c>
      <c r="AA87">
        <v>3.3</v>
      </c>
    </row>
    <row r="88" spans="1:27" x14ac:dyDescent="0.45">
      <c r="A88">
        <v>62</v>
      </c>
      <c r="B88" s="9" t="s">
        <v>202</v>
      </c>
      <c r="C88" s="9" t="s">
        <v>28</v>
      </c>
      <c r="D88">
        <v>83</v>
      </c>
      <c r="E88">
        <v>350</v>
      </c>
      <c r="F88">
        <v>18</v>
      </c>
      <c r="G88">
        <v>44</v>
      </c>
      <c r="H88">
        <v>55</v>
      </c>
      <c r="I88">
        <v>4</v>
      </c>
      <c r="J88" s="9" t="s">
        <v>97</v>
      </c>
      <c r="K88">
        <v>7.6999999999999999E-2</v>
      </c>
      <c r="L88">
        <v>0.28899999999999998</v>
      </c>
      <c r="M88">
        <v>0.22600000000000001</v>
      </c>
      <c r="N88">
        <v>0.30499999999999999</v>
      </c>
      <c r="O88" s="9" t="s">
        <v>97</v>
      </c>
      <c r="P88">
        <v>0.248</v>
      </c>
      <c r="Q88">
        <v>0.312</v>
      </c>
      <c r="R88">
        <v>0.47499999999999998</v>
      </c>
      <c r="S88">
        <v>0.33900000000000002</v>
      </c>
      <c r="T88">
        <v>0.34699999999999998</v>
      </c>
      <c r="U88">
        <v>123</v>
      </c>
      <c r="V88" s="9" t="s">
        <v>97</v>
      </c>
      <c r="W88">
        <v>-0.2</v>
      </c>
      <c r="X88" s="9" t="s">
        <v>97</v>
      </c>
      <c r="Y88">
        <v>9.1</v>
      </c>
      <c r="Z88">
        <v>-5.9</v>
      </c>
      <c r="AA88">
        <v>1.6</v>
      </c>
    </row>
    <row r="89" spans="1:27" x14ac:dyDescent="0.45">
      <c r="A89">
        <v>99</v>
      </c>
      <c r="B89" s="9" t="s">
        <v>240</v>
      </c>
      <c r="C89" s="9" t="s">
        <v>141</v>
      </c>
      <c r="D89">
        <v>76</v>
      </c>
      <c r="E89">
        <v>281</v>
      </c>
      <c r="F89">
        <v>12</v>
      </c>
      <c r="G89">
        <v>32</v>
      </c>
      <c r="H89">
        <v>38</v>
      </c>
      <c r="I89">
        <v>5</v>
      </c>
      <c r="J89" s="9" t="s">
        <v>97</v>
      </c>
      <c r="K89">
        <v>3.9E-2</v>
      </c>
      <c r="L89">
        <v>0.14199999999999999</v>
      </c>
      <c r="M89">
        <v>0.17899999999999999</v>
      </c>
      <c r="N89">
        <v>0.28599999999999998</v>
      </c>
      <c r="O89" s="9" t="s">
        <v>97</v>
      </c>
      <c r="P89">
        <v>0.27800000000000002</v>
      </c>
      <c r="Q89">
        <v>0.312</v>
      </c>
      <c r="R89">
        <v>0.45600000000000002</v>
      </c>
      <c r="S89">
        <v>0.33300000000000002</v>
      </c>
      <c r="T89">
        <v>0.33300000000000002</v>
      </c>
      <c r="U89">
        <v>118</v>
      </c>
      <c r="V89" s="9" t="s">
        <v>97</v>
      </c>
      <c r="W89">
        <v>0.2</v>
      </c>
      <c r="X89" s="9" t="s">
        <v>97</v>
      </c>
      <c r="Y89">
        <v>6.2</v>
      </c>
      <c r="Z89">
        <v>-7.1</v>
      </c>
      <c r="AA89">
        <v>0.9</v>
      </c>
    </row>
    <row r="90" spans="1:27" x14ac:dyDescent="0.45">
      <c r="A90">
        <v>100</v>
      </c>
      <c r="B90" s="9" t="s">
        <v>246</v>
      </c>
      <c r="C90" s="9" t="s">
        <v>23</v>
      </c>
      <c r="D90">
        <v>74</v>
      </c>
      <c r="E90">
        <v>327</v>
      </c>
      <c r="F90">
        <v>6</v>
      </c>
      <c r="G90">
        <v>39</v>
      </c>
      <c r="H90">
        <v>38</v>
      </c>
      <c r="I90">
        <v>5</v>
      </c>
      <c r="J90" s="9" t="s">
        <v>97</v>
      </c>
      <c r="K90">
        <v>6.4000000000000001E-2</v>
      </c>
      <c r="L90">
        <v>0.156</v>
      </c>
      <c r="M90">
        <v>0.14399999999999999</v>
      </c>
      <c r="N90">
        <v>0.28699999999999998</v>
      </c>
      <c r="O90" s="9" t="s">
        <v>97</v>
      </c>
      <c r="P90">
        <v>0.254</v>
      </c>
      <c r="Q90">
        <v>0.312</v>
      </c>
      <c r="R90">
        <v>0.39800000000000002</v>
      </c>
      <c r="S90">
        <v>0.312</v>
      </c>
      <c r="T90">
        <v>0.30499999999999999</v>
      </c>
      <c r="U90">
        <v>100</v>
      </c>
      <c r="V90" s="9" t="s">
        <v>97</v>
      </c>
      <c r="W90">
        <v>-0.3</v>
      </c>
      <c r="X90" s="9" t="s">
        <v>97</v>
      </c>
      <c r="Y90">
        <v>-0.3</v>
      </c>
      <c r="Z90">
        <v>-2.2999999999999998</v>
      </c>
      <c r="AA90">
        <v>0.9</v>
      </c>
    </row>
    <row r="91" spans="1:27" x14ac:dyDescent="0.45">
      <c r="A91">
        <v>91</v>
      </c>
      <c r="B91" s="9" t="s">
        <v>232</v>
      </c>
      <c r="C91" s="9" t="s">
        <v>58</v>
      </c>
      <c r="D91">
        <v>77</v>
      </c>
      <c r="E91">
        <v>273</v>
      </c>
      <c r="F91">
        <v>10</v>
      </c>
      <c r="G91">
        <v>32</v>
      </c>
      <c r="H91">
        <v>35</v>
      </c>
      <c r="I91">
        <v>3</v>
      </c>
      <c r="J91" s="9" t="s">
        <v>97</v>
      </c>
      <c r="K91">
        <v>0.114</v>
      </c>
      <c r="L91">
        <v>0.26700000000000002</v>
      </c>
      <c r="M91">
        <v>0.192</v>
      </c>
      <c r="N91">
        <v>0.25800000000000001</v>
      </c>
      <c r="O91" s="9" t="s">
        <v>97</v>
      </c>
      <c r="P91">
        <v>0.214</v>
      </c>
      <c r="Q91">
        <v>0.311</v>
      </c>
      <c r="R91">
        <v>0.40600000000000003</v>
      </c>
      <c r="S91">
        <v>0.315</v>
      </c>
      <c r="T91">
        <v>0.32300000000000001</v>
      </c>
      <c r="U91">
        <v>106</v>
      </c>
      <c r="V91" s="9" t="s">
        <v>97</v>
      </c>
      <c r="W91">
        <v>0.1</v>
      </c>
      <c r="X91" s="9" t="s">
        <v>97</v>
      </c>
      <c r="Y91">
        <v>1.8</v>
      </c>
      <c r="Z91">
        <v>-0.6</v>
      </c>
      <c r="AA91">
        <v>1</v>
      </c>
    </row>
    <row r="92" spans="1:27" x14ac:dyDescent="0.45">
      <c r="A92">
        <v>123</v>
      </c>
      <c r="B92" s="9" t="s">
        <v>275</v>
      </c>
      <c r="C92" s="9" t="s">
        <v>101</v>
      </c>
      <c r="D92">
        <v>72</v>
      </c>
      <c r="E92">
        <v>297</v>
      </c>
      <c r="F92">
        <v>9</v>
      </c>
      <c r="G92">
        <v>41</v>
      </c>
      <c r="H92">
        <v>31</v>
      </c>
      <c r="I92">
        <v>0</v>
      </c>
      <c r="J92" s="9" t="s">
        <v>97</v>
      </c>
      <c r="K92">
        <v>9.8000000000000004E-2</v>
      </c>
      <c r="L92">
        <v>0.23599999999999999</v>
      </c>
      <c r="M92">
        <v>0.16900000000000001</v>
      </c>
      <c r="N92">
        <v>0.27600000000000002</v>
      </c>
      <c r="O92" s="9" t="s">
        <v>97</v>
      </c>
      <c r="P92">
        <v>0.23</v>
      </c>
      <c r="Q92">
        <v>0.311</v>
      </c>
      <c r="R92">
        <v>0.39800000000000002</v>
      </c>
      <c r="S92">
        <v>0.312</v>
      </c>
      <c r="T92">
        <v>0.32100000000000001</v>
      </c>
      <c r="U92">
        <v>106</v>
      </c>
      <c r="V92" s="9" t="s">
        <v>97</v>
      </c>
      <c r="W92">
        <v>-1.1000000000000001</v>
      </c>
      <c r="X92" s="9" t="s">
        <v>97</v>
      </c>
      <c r="Y92">
        <v>0.8</v>
      </c>
      <c r="Z92">
        <v>-7.7</v>
      </c>
      <c r="AA92">
        <v>0.3</v>
      </c>
    </row>
    <row r="93" spans="1:27" x14ac:dyDescent="0.45">
      <c r="A93">
        <v>36</v>
      </c>
      <c r="B93" s="9" t="s">
        <v>183</v>
      </c>
      <c r="C93" s="9" t="s">
        <v>184</v>
      </c>
      <c r="D93">
        <v>83</v>
      </c>
      <c r="E93">
        <v>366</v>
      </c>
      <c r="F93">
        <v>12</v>
      </c>
      <c r="G93">
        <v>42</v>
      </c>
      <c r="H93">
        <v>37</v>
      </c>
      <c r="I93">
        <v>4</v>
      </c>
      <c r="J93" s="9" t="s">
        <v>97</v>
      </c>
      <c r="K93">
        <v>3.5999999999999997E-2</v>
      </c>
      <c r="L93">
        <v>0.27600000000000002</v>
      </c>
      <c r="M93">
        <v>0.185</v>
      </c>
      <c r="N93">
        <v>0.36199999999999999</v>
      </c>
      <c r="O93" s="9" t="s">
        <v>97</v>
      </c>
      <c r="P93">
        <v>0.28000000000000003</v>
      </c>
      <c r="Q93">
        <v>0.309</v>
      </c>
      <c r="R93">
        <v>0.46500000000000002</v>
      </c>
      <c r="S93">
        <v>0.33300000000000002</v>
      </c>
      <c r="T93">
        <v>0.28399999999999997</v>
      </c>
      <c r="U93">
        <v>101</v>
      </c>
      <c r="V93" s="9" t="s">
        <v>97</v>
      </c>
      <c r="W93">
        <v>0.4</v>
      </c>
      <c r="X93" s="9" t="s">
        <v>97</v>
      </c>
      <c r="Y93">
        <v>0.9</v>
      </c>
      <c r="Z93">
        <v>8.6</v>
      </c>
      <c r="AA93">
        <v>2.2999999999999998</v>
      </c>
    </row>
    <row r="94" spans="1:27" x14ac:dyDescent="0.45">
      <c r="A94">
        <v>37</v>
      </c>
      <c r="B94" s="9" t="s">
        <v>186</v>
      </c>
      <c r="C94" s="9" t="s">
        <v>34</v>
      </c>
      <c r="D94">
        <v>80</v>
      </c>
      <c r="E94">
        <v>265</v>
      </c>
      <c r="F94">
        <v>12</v>
      </c>
      <c r="G94">
        <v>32</v>
      </c>
      <c r="H94">
        <v>34</v>
      </c>
      <c r="I94">
        <v>5</v>
      </c>
      <c r="J94" s="9" t="s">
        <v>97</v>
      </c>
      <c r="K94">
        <v>9.0999999999999998E-2</v>
      </c>
      <c r="L94">
        <v>0.29099999999999998</v>
      </c>
      <c r="M94">
        <v>0.219</v>
      </c>
      <c r="N94">
        <v>0.27400000000000002</v>
      </c>
      <c r="O94" s="9" t="s">
        <v>97</v>
      </c>
      <c r="P94">
        <v>0.223</v>
      </c>
      <c r="Q94">
        <v>0.309</v>
      </c>
      <c r="R94">
        <v>0.442</v>
      </c>
      <c r="S94">
        <v>0.32500000000000001</v>
      </c>
      <c r="T94">
        <v>0.35399999999999998</v>
      </c>
      <c r="U94">
        <v>113</v>
      </c>
      <c r="V94" s="9" t="s">
        <v>97</v>
      </c>
      <c r="W94">
        <v>1.7</v>
      </c>
      <c r="X94" s="9" t="s">
        <v>97</v>
      </c>
      <c r="Y94">
        <v>5.6</v>
      </c>
      <c r="Z94">
        <v>6.7</v>
      </c>
      <c r="AA94">
        <v>2.2000000000000002</v>
      </c>
    </row>
    <row r="95" spans="1:27" x14ac:dyDescent="0.45">
      <c r="A95">
        <v>56</v>
      </c>
      <c r="B95" s="9" t="s">
        <v>46</v>
      </c>
      <c r="C95" s="9" t="s">
        <v>42</v>
      </c>
      <c r="D95">
        <v>80</v>
      </c>
      <c r="E95">
        <v>349</v>
      </c>
      <c r="F95">
        <v>9</v>
      </c>
      <c r="G95">
        <v>38</v>
      </c>
      <c r="H95">
        <v>37</v>
      </c>
      <c r="I95">
        <v>2</v>
      </c>
      <c r="J95" s="9" t="s">
        <v>97</v>
      </c>
      <c r="K95">
        <v>7.3999999999999996E-2</v>
      </c>
      <c r="L95">
        <v>0.13500000000000001</v>
      </c>
      <c r="M95">
        <v>0.15</v>
      </c>
      <c r="N95">
        <v>0.26800000000000002</v>
      </c>
      <c r="O95" s="9" t="s">
        <v>97</v>
      </c>
      <c r="P95">
        <v>0.251</v>
      </c>
      <c r="Q95">
        <v>0.309</v>
      </c>
      <c r="R95">
        <v>0.40100000000000002</v>
      </c>
      <c r="S95">
        <v>0.312</v>
      </c>
      <c r="T95">
        <v>0.29099999999999998</v>
      </c>
      <c r="U95">
        <v>102</v>
      </c>
      <c r="V95" s="9" t="s">
        <v>97</v>
      </c>
      <c r="W95">
        <v>-0.4</v>
      </c>
      <c r="X95" s="9" t="s">
        <v>97</v>
      </c>
      <c r="Y95">
        <v>0.6</v>
      </c>
      <c r="Z95">
        <v>4.0999999999999996</v>
      </c>
      <c r="AA95">
        <v>1.7</v>
      </c>
    </row>
    <row r="96" spans="1:27" x14ac:dyDescent="0.45">
      <c r="A96">
        <v>60</v>
      </c>
      <c r="B96" s="9" t="s">
        <v>219</v>
      </c>
      <c r="C96" s="9" t="s">
        <v>113</v>
      </c>
      <c r="D96">
        <v>71</v>
      </c>
      <c r="E96">
        <v>261</v>
      </c>
      <c r="F96">
        <v>5</v>
      </c>
      <c r="G96">
        <v>36</v>
      </c>
      <c r="H96">
        <v>22</v>
      </c>
      <c r="I96">
        <v>24</v>
      </c>
      <c r="J96" s="9" t="s">
        <v>97</v>
      </c>
      <c r="K96">
        <v>6.0999999999999999E-2</v>
      </c>
      <c r="L96">
        <v>0.27600000000000002</v>
      </c>
      <c r="M96">
        <v>0.123</v>
      </c>
      <c r="N96">
        <v>0.33100000000000002</v>
      </c>
      <c r="O96" s="9" t="s">
        <v>97</v>
      </c>
      <c r="P96">
        <v>0.246</v>
      </c>
      <c r="Q96">
        <v>0.309</v>
      </c>
      <c r="R96">
        <v>0.36899999999999999</v>
      </c>
      <c r="S96">
        <v>0.30099999999999999</v>
      </c>
      <c r="T96">
        <v>0.29399999999999998</v>
      </c>
      <c r="U96">
        <v>99</v>
      </c>
      <c r="V96" s="9" t="s">
        <v>97</v>
      </c>
      <c r="W96">
        <v>1.9</v>
      </c>
      <c r="X96" s="9" t="s">
        <v>97</v>
      </c>
      <c r="Y96">
        <v>1.5</v>
      </c>
      <c r="Z96">
        <v>5.3</v>
      </c>
      <c r="AA96">
        <v>1.6</v>
      </c>
    </row>
    <row r="97" spans="1:27" x14ac:dyDescent="0.45">
      <c r="A97">
        <v>137</v>
      </c>
      <c r="B97" s="9" t="s">
        <v>279</v>
      </c>
      <c r="C97" s="9" t="s">
        <v>215</v>
      </c>
      <c r="D97">
        <v>75</v>
      </c>
      <c r="E97">
        <v>311</v>
      </c>
      <c r="F97">
        <v>8</v>
      </c>
      <c r="G97">
        <v>29</v>
      </c>
      <c r="H97">
        <v>26</v>
      </c>
      <c r="I97">
        <v>2</v>
      </c>
      <c r="J97" s="9" t="s">
        <v>97</v>
      </c>
      <c r="K97">
        <v>8.6999999999999994E-2</v>
      </c>
      <c r="L97">
        <v>0.17399999999999999</v>
      </c>
      <c r="M97">
        <v>0.114</v>
      </c>
      <c r="N97">
        <v>0.26200000000000001</v>
      </c>
      <c r="O97" s="9" t="s">
        <v>97</v>
      </c>
      <c r="P97">
        <v>0.23499999999999999</v>
      </c>
      <c r="Q97">
        <v>0.309</v>
      </c>
      <c r="R97">
        <v>0.34899999999999998</v>
      </c>
      <c r="S97">
        <v>0.29399999999999998</v>
      </c>
      <c r="T97">
        <v>0.3</v>
      </c>
      <c r="U97">
        <v>88</v>
      </c>
      <c r="V97" s="9" t="s">
        <v>97</v>
      </c>
      <c r="W97">
        <v>-1.4</v>
      </c>
      <c r="X97" s="9" t="s">
        <v>97</v>
      </c>
      <c r="Y97">
        <v>-5.8</v>
      </c>
      <c r="Z97">
        <v>-4.9000000000000004</v>
      </c>
      <c r="AA97">
        <v>-0.1</v>
      </c>
    </row>
    <row r="98" spans="1:27" x14ac:dyDescent="0.45">
      <c r="A98">
        <v>87</v>
      </c>
      <c r="B98" s="9" t="s">
        <v>608</v>
      </c>
      <c r="C98" s="9" t="s">
        <v>28</v>
      </c>
      <c r="D98">
        <v>65</v>
      </c>
      <c r="E98">
        <v>266</v>
      </c>
      <c r="F98">
        <v>8</v>
      </c>
      <c r="G98">
        <v>39</v>
      </c>
      <c r="H98">
        <v>23</v>
      </c>
      <c r="I98">
        <v>1</v>
      </c>
      <c r="J98" s="9" t="s">
        <v>97</v>
      </c>
      <c r="K98">
        <v>5.6000000000000001E-2</v>
      </c>
      <c r="L98">
        <v>0.26300000000000001</v>
      </c>
      <c r="M98">
        <v>0.16</v>
      </c>
      <c r="N98">
        <v>0.32100000000000001</v>
      </c>
      <c r="O98" s="9" t="s">
        <v>97</v>
      </c>
      <c r="P98">
        <v>0.255</v>
      </c>
      <c r="Q98">
        <v>0.308</v>
      </c>
      <c r="R98">
        <v>0.41599999999999998</v>
      </c>
      <c r="S98">
        <v>0.316</v>
      </c>
      <c r="T98">
        <v>0.32300000000000001</v>
      </c>
      <c r="U98">
        <v>107</v>
      </c>
      <c r="V98" s="9" t="s">
        <v>97</v>
      </c>
      <c r="W98">
        <v>-0.7</v>
      </c>
      <c r="X98" s="9" t="s">
        <v>97</v>
      </c>
      <c r="Y98">
        <v>1.3</v>
      </c>
      <c r="Z98">
        <v>0.5</v>
      </c>
      <c r="AA98">
        <v>1.1000000000000001</v>
      </c>
    </row>
    <row r="99" spans="1:27" x14ac:dyDescent="0.45">
      <c r="A99">
        <v>121</v>
      </c>
      <c r="B99" s="9" t="s">
        <v>272</v>
      </c>
      <c r="C99" s="9" t="s">
        <v>113</v>
      </c>
      <c r="D99">
        <v>81</v>
      </c>
      <c r="E99">
        <v>329</v>
      </c>
      <c r="F99">
        <v>11</v>
      </c>
      <c r="G99">
        <v>35</v>
      </c>
      <c r="H99">
        <v>28</v>
      </c>
      <c r="I99">
        <v>10</v>
      </c>
      <c r="J99" s="9" t="s">
        <v>97</v>
      </c>
      <c r="K99">
        <v>0.11600000000000001</v>
      </c>
      <c r="L99">
        <v>0.252</v>
      </c>
      <c r="M99">
        <v>0.16</v>
      </c>
      <c r="N99">
        <v>0.23300000000000001</v>
      </c>
      <c r="O99" s="9" t="s">
        <v>97</v>
      </c>
      <c r="P99">
        <v>0.19600000000000001</v>
      </c>
      <c r="Q99">
        <v>0.307</v>
      </c>
      <c r="R99">
        <v>0.35599999999999998</v>
      </c>
      <c r="S99">
        <v>0.29899999999999999</v>
      </c>
      <c r="T99">
        <v>0.32400000000000001</v>
      </c>
      <c r="U99">
        <v>97</v>
      </c>
      <c r="V99" s="9" t="s">
        <v>97</v>
      </c>
      <c r="W99">
        <v>-1.3</v>
      </c>
      <c r="X99" s="9" t="s">
        <v>97</v>
      </c>
      <c r="Y99">
        <v>-2.2999999999999998</v>
      </c>
      <c r="Z99">
        <v>-4.8</v>
      </c>
      <c r="AA99">
        <v>0.4</v>
      </c>
    </row>
    <row r="100" spans="1:27" x14ac:dyDescent="0.45">
      <c r="A100">
        <v>130</v>
      </c>
      <c r="B100" s="9" t="s">
        <v>265</v>
      </c>
      <c r="C100" s="9" t="s">
        <v>61</v>
      </c>
      <c r="D100">
        <v>84</v>
      </c>
      <c r="E100">
        <v>345</v>
      </c>
      <c r="F100">
        <v>15</v>
      </c>
      <c r="G100">
        <v>38</v>
      </c>
      <c r="H100">
        <v>45</v>
      </c>
      <c r="I100">
        <v>7</v>
      </c>
      <c r="J100" s="9" t="s">
        <v>97</v>
      </c>
      <c r="K100">
        <v>0.11899999999999999</v>
      </c>
      <c r="L100">
        <v>0.22</v>
      </c>
      <c r="M100">
        <v>0.17699999999999999</v>
      </c>
      <c r="N100">
        <v>0.20899999999999999</v>
      </c>
      <c r="O100" s="9" t="s">
        <v>97</v>
      </c>
      <c r="P100">
        <v>0.19800000000000001</v>
      </c>
      <c r="Q100">
        <v>0.307</v>
      </c>
      <c r="R100">
        <v>0.375</v>
      </c>
      <c r="S100">
        <v>0.30199999999999999</v>
      </c>
      <c r="T100">
        <v>0.36</v>
      </c>
      <c r="U100">
        <v>96</v>
      </c>
      <c r="V100" s="9" t="s">
        <v>97</v>
      </c>
      <c r="W100">
        <v>-1.2</v>
      </c>
      <c r="X100" s="9" t="s">
        <v>97</v>
      </c>
      <c r="Y100">
        <v>-2.8</v>
      </c>
      <c r="Z100">
        <v>-7.2</v>
      </c>
      <c r="AA100">
        <v>0.2</v>
      </c>
    </row>
    <row r="101" spans="1:27" x14ac:dyDescent="0.45">
      <c r="A101">
        <v>77</v>
      </c>
      <c r="B101" s="9" t="s">
        <v>47</v>
      </c>
      <c r="C101" s="9" t="s">
        <v>36</v>
      </c>
      <c r="D101">
        <v>76</v>
      </c>
      <c r="E101">
        <v>332</v>
      </c>
      <c r="F101">
        <v>5</v>
      </c>
      <c r="G101">
        <v>40</v>
      </c>
      <c r="H101">
        <v>38</v>
      </c>
      <c r="I101">
        <v>14</v>
      </c>
      <c r="J101" s="9" t="s">
        <v>97</v>
      </c>
      <c r="K101">
        <v>4.4999999999999998E-2</v>
      </c>
      <c r="L101">
        <v>0.13900000000000001</v>
      </c>
      <c r="M101">
        <v>9.2999999999999999E-2</v>
      </c>
      <c r="N101">
        <v>0.27300000000000002</v>
      </c>
      <c r="O101" s="9" t="s">
        <v>97</v>
      </c>
      <c r="P101">
        <v>0.246</v>
      </c>
      <c r="Q101">
        <v>0.30499999999999999</v>
      </c>
      <c r="R101">
        <v>0.33900000000000002</v>
      </c>
      <c r="S101">
        <v>0.28799999999999998</v>
      </c>
      <c r="T101">
        <v>0.31900000000000001</v>
      </c>
      <c r="U101">
        <v>88</v>
      </c>
      <c r="V101" s="9" t="s">
        <v>97</v>
      </c>
      <c r="W101">
        <v>1</v>
      </c>
      <c r="X101" s="9" t="s">
        <v>97</v>
      </c>
      <c r="Y101">
        <v>-3.8</v>
      </c>
      <c r="Z101">
        <v>5.5</v>
      </c>
      <c r="AA101">
        <v>1.3</v>
      </c>
    </row>
    <row r="102" spans="1:27" x14ac:dyDescent="0.45">
      <c r="A102">
        <v>109</v>
      </c>
      <c r="B102" s="9" t="s">
        <v>51</v>
      </c>
      <c r="C102" s="9" t="s">
        <v>52</v>
      </c>
      <c r="D102">
        <v>82</v>
      </c>
      <c r="E102">
        <v>348</v>
      </c>
      <c r="F102">
        <v>2</v>
      </c>
      <c r="G102">
        <v>47</v>
      </c>
      <c r="H102">
        <v>23</v>
      </c>
      <c r="I102">
        <v>14</v>
      </c>
      <c r="J102" s="9" t="s">
        <v>97</v>
      </c>
      <c r="K102">
        <v>0.106</v>
      </c>
      <c r="L102">
        <v>0.17499999999999999</v>
      </c>
      <c r="M102">
        <v>0.10199999999999999</v>
      </c>
      <c r="N102">
        <v>0.25800000000000001</v>
      </c>
      <c r="O102" s="9" t="s">
        <v>97</v>
      </c>
      <c r="P102">
        <v>0.21299999999999999</v>
      </c>
      <c r="Q102">
        <v>0.30499999999999999</v>
      </c>
      <c r="R102">
        <v>0.315</v>
      </c>
      <c r="S102">
        <v>0.28000000000000003</v>
      </c>
      <c r="T102">
        <v>0.30599999999999999</v>
      </c>
      <c r="U102">
        <v>80</v>
      </c>
      <c r="V102" s="9" t="s">
        <v>97</v>
      </c>
      <c r="W102">
        <v>4.7</v>
      </c>
      <c r="X102" s="9" t="s">
        <v>97</v>
      </c>
      <c r="Y102">
        <v>-3.4</v>
      </c>
      <c r="Z102">
        <v>-1.4</v>
      </c>
      <c r="AA102">
        <v>0.7</v>
      </c>
    </row>
    <row r="103" spans="1:27" x14ac:dyDescent="0.45">
      <c r="A103">
        <v>88</v>
      </c>
      <c r="B103" s="9" t="s">
        <v>235</v>
      </c>
      <c r="C103" s="9" t="s">
        <v>196</v>
      </c>
      <c r="D103">
        <v>73</v>
      </c>
      <c r="E103">
        <v>295</v>
      </c>
      <c r="F103">
        <v>6</v>
      </c>
      <c r="G103">
        <v>32</v>
      </c>
      <c r="H103">
        <v>24</v>
      </c>
      <c r="I103">
        <v>3</v>
      </c>
      <c r="J103" s="9" t="s">
        <v>97</v>
      </c>
      <c r="K103">
        <v>4.1000000000000002E-2</v>
      </c>
      <c r="L103">
        <v>0.18</v>
      </c>
      <c r="M103">
        <v>0.126</v>
      </c>
      <c r="N103">
        <v>0.30299999999999999</v>
      </c>
      <c r="O103" s="9" t="s">
        <v>97</v>
      </c>
      <c r="P103">
        <v>0.26</v>
      </c>
      <c r="Q103">
        <v>0.30299999999999999</v>
      </c>
      <c r="R103">
        <v>0.38600000000000001</v>
      </c>
      <c r="S103">
        <v>0.30199999999999999</v>
      </c>
      <c r="T103">
        <v>0.30399999999999999</v>
      </c>
      <c r="U103">
        <v>100</v>
      </c>
      <c r="V103" s="9" t="s">
        <v>97</v>
      </c>
      <c r="W103">
        <v>0.1</v>
      </c>
      <c r="X103" s="9" t="s">
        <v>97</v>
      </c>
      <c r="Y103">
        <v>-0.1</v>
      </c>
      <c r="Z103">
        <v>0.9</v>
      </c>
      <c r="AA103">
        <v>1.1000000000000001</v>
      </c>
    </row>
    <row r="104" spans="1:27" x14ac:dyDescent="0.45">
      <c r="A104">
        <v>95</v>
      </c>
      <c r="B104" s="9" t="s">
        <v>241</v>
      </c>
      <c r="C104" s="9" t="s">
        <v>42</v>
      </c>
      <c r="D104">
        <v>73</v>
      </c>
      <c r="E104">
        <v>294</v>
      </c>
      <c r="F104">
        <v>7</v>
      </c>
      <c r="G104">
        <v>34</v>
      </c>
      <c r="H104">
        <v>41</v>
      </c>
      <c r="I104">
        <v>1</v>
      </c>
      <c r="J104" s="9" t="s">
        <v>97</v>
      </c>
      <c r="K104">
        <v>3.6999999999999998E-2</v>
      </c>
      <c r="L104">
        <v>0.13600000000000001</v>
      </c>
      <c r="M104">
        <v>0.13700000000000001</v>
      </c>
      <c r="N104">
        <v>0.29799999999999999</v>
      </c>
      <c r="O104" s="9" t="s">
        <v>97</v>
      </c>
      <c r="P104">
        <v>0.27800000000000002</v>
      </c>
      <c r="Q104">
        <v>0.30299999999999999</v>
      </c>
      <c r="R104">
        <v>0.41499999999999998</v>
      </c>
      <c r="S104">
        <v>0.31</v>
      </c>
      <c r="T104">
        <v>0.33</v>
      </c>
      <c r="U104">
        <v>101</v>
      </c>
      <c r="V104" s="9" t="s">
        <v>97</v>
      </c>
      <c r="W104">
        <v>-1.1000000000000001</v>
      </c>
      <c r="X104" s="9" t="s">
        <v>97</v>
      </c>
      <c r="Y104">
        <v>-0.6</v>
      </c>
      <c r="Z104">
        <v>0</v>
      </c>
      <c r="AA104">
        <v>0.9</v>
      </c>
    </row>
    <row r="105" spans="1:27" x14ac:dyDescent="0.45">
      <c r="A105">
        <v>128</v>
      </c>
      <c r="B105" s="9" t="s">
        <v>266</v>
      </c>
      <c r="C105" s="9" t="s">
        <v>36</v>
      </c>
      <c r="D105">
        <v>74</v>
      </c>
      <c r="E105">
        <v>287</v>
      </c>
      <c r="F105">
        <v>6</v>
      </c>
      <c r="G105">
        <v>39</v>
      </c>
      <c r="H105">
        <v>28</v>
      </c>
      <c r="I105">
        <v>8</v>
      </c>
      <c r="J105" s="9" t="s">
        <v>97</v>
      </c>
      <c r="K105">
        <v>7.6999999999999999E-2</v>
      </c>
      <c r="L105">
        <v>0.153</v>
      </c>
      <c r="M105">
        <v>0.121</v>
      </c>
      <c r="N105">
        <v>0.22600000000000001</v>
      </c>
      <c r="O105" s="9" t="s">
        <v>97</v>
      </c>
      <c r="P105">
        <v>0.20599999999999999</v>
      </c>
      <c r="Q105">
        <v>0.30299999999999999</v>
      </c>
      <c r="R105">
        <v>0.32800000000000001</v>
      </c>
      <c r="S105">
        <v>0.28499999999999998</v>
      </c>
      <c r="T105">
        <v>0.30299999999999999</v>
      </c>
      <c r="U105">
        <v>86</v>
      </c>
      <c r="V105" s="9" t="s">
        <v>97</v>
      </c>
      <c r="W105">
        <v>-0.4</v>
      </c>
      <c r="X105" s="9" t="s">
        <v>97</v>
      </c>
      <c r="Y105">
        <v>-5.2</v>
      </c>
      <c r="Z105">
        <v>-2</v>
      </c>
      <c r="AA105">
        <v>0.2</v>
      </c>
    </row>
    <row r="106" spans="1:27" x14ac:dyDescent="0.45">
      <c r="A106">
        <v>140</v>
      </c>
      <c r="B106" s="9" t="s">
        <v>284</v>
      </c>
      <c r="C106" s="9" t="s">
        <v>104</v>
      </c>
      <c r="D106">
        <v>83</v>
      </c>
      <c r="E106">
        <v>347</v>
      </c>
      <c r="F106">
        <v>8</v>
      </c>
      <c r="G106">
        <v>30</v>
      </c>
      <c r="H106">
        <v>35</v>
      </c>
      <c r="I106">
        <v>0</v>
      </c>
      <c r="J106" s="9" t="s">
        <v>97</v>
      </c>
      <c r="K106">
        <v>6.9000000000000006E-2</v>
      </c>
      <c r="L106">
        <v>0.182</v>
      </c>
      <c r="M106">
        <v>0.13100000000000001</v>
      </c>
      <c r="N106">
        <v>0.27600000000000002</v>
      </c>
      <c r="O106" s="9" t="s">
        <v>97</v>
      </c>
      <c r="P106">
        <v>0.24199999999999999</v>
      </c>
      <c r="Q106">
        <v>0.30299999999999999</v>
      </c>
      <c r="R106">
        <v>0.373</v>
      </c>
      <c r="S106">
        <v>0.29799999999999999</v>
      </c>
      <c r="T106">
        <v>0.30299999999999999</v>
      </c>
      <c r="U106">
        <v>91</v>
      </c>
      <c r="V106" s="9" t="s">
        <v>97</v>
      </c>
      <c r="W106">
        <v>-2.4</v>
      </c>
      <c r="X106" s="9" t="s">
        <v>97</v>
      </c>
      <c r="Y106">
        <v>-5.9</v>
      </c>
      <c r="Z106">
        <v>-9.6999999999999993</v>
      </c>
      <c r="AA106">
        <v>-0.4</v>
      </c>
    </row>
    <row r="107" spans="1:27" x14ac:dyDescent="0.45">
      <c r="A107">
        <v>79</v>
      </c>
      <c r="B107" s="9" t="s">
        <v>224</v>
      </c>
      <c r="C107" s="9" t="s">
        <v>52</v>
      </c>
      <c r="D107">
        <v>78</v>
      </c>
      <c r="E107">
        <v>328</v>
      </c>
      <c r="F107">
        <v>11</v>
      </c>
      <c r="G107">
        <v>37</v>
      </c>
      <c r="H107">
        <v>48</v>
      </c>
      <c r="I107">
        <v>3</v>
      </c>
      <c r="J107" s="9" t="s">
        <v>97</v>
      </c>
      <c r="K107">
        <v>0.04</v>
      </c>
      <c r="L107">
        <v>0.19500000000000001</v>
      </c>
      <c r="M107">
        <v>0.154</v>
      </c>
      <c r="N107">
        <v>0.30399999999999999</v>
      </c>
      <c r="O107" s="9" t="s">
        <v>97</v>
      </c>
      <c r="P107">
        <v>0.26700000000000002</v>
      </c>
      <c r="Q107">
        <v>0.30199999999999999</v>
      </c>
      <c r="R107">
        <v>0.42099999999999999</v>
      </c>
      <c r="S107">
        <v>0.315</v>
      </c>
      <c r="T107">
        <v>0.30599999999999999</v>
      </c>
      <c r="U107">
        <v>103</v>
      </c>
      <c r="V107" s="9" t="s">
        <v>97</v>
      </c>
      <c r="W107">
        <v>-1.1000000000000001</v>
      </c>
      <c r="X107" s="9" t="s">
        <v>97</v>
      </c>
      <c r="Y107">
        <v>0.2</v>
      </c>
      <c r="Z107">
        <v>1.1000000000000001</v>
      </c>
      <c r="AA107">
        <v>1.3</v>
      </c>
    </row>
    <row r="108" spans="1:27" x14ac:dyDescent="0.45">
      <c r="A108">
        <v>110</v>
      </c>
      <c r="B108" s="9" t="s">
        <v>251</v>
      </c>
      <c r="C108" s="9" t="s">
        <v>25</v>
      </c>
      <c r="D108">
        <v>69</v>
      </c>
      <c r="E108">
        <v>281</v>
      </c>
      <c r="F108">
        <v>18</v>
      </c>
      <c r="G108">
        <v>34</v>
      </c>
      <c r="H108">
        <v>45</v>
      </c>
      <c r="I108">
        <v>0</v>
      </c>
      <c r="J108" s="9" t="s">
        <v>97</v>
      </c>
      <c r="K108">
        <v>7.0999999999999994E-2</v>
      </c>
      <c r="L108">
        <v>0.32</v>
      </c>
      <c r="M108">
        <v>0.246</v>
      </c>
      <c r="N108">
        <v>0.30299999999999999</v>
      </c>
      <c r="O108" s="9" t="s">
        <v>97</v>
      </c>
      <c r="P108">
        <v>0.246</v>
      </c>
      <c r="Q108">
        <v>0.30199999999999999</v>
      </c>
      <c r="R108">
        <v>0.49199999999999999</v>
      </c>
      <c r="S108">
        <v>0.34300000000000003</v>
      </c>
      <c r="T108">
        <v>0.35799999999999998</v>
      </c>
      <c r="U108">
        <v>125</v>
      </c>
      <c r="V108" s="9" t="s">
        <v>97</v>
      </c>
      <c r="W108">
        <v>-3.4</v>
      </c>
      <c r="X108" s="9" t="s">
        <v>97</v>
      </c>
      <c r="Y108">
        <v>4.7</v>
      </c>
      <c r="Z108">
        <v>-7.1</v>
      </c>
      <c r="AA108">
        <v>0.7</v>
      </c>
    </row>
    <row r="109" spans="1:27" x14ac:dyDescent="0.45">
      <c r="A109">
        <v>90</v>
      </c>
      <c r="B109" s="9" t="s">
        <v>234</v>
      </c>
      <c r="C109" s="9" t="s">
        <v>215</v>
      </c>
      <c r="D109">
        <v>81</v>
      </c>
      <c r="E109">
        <v>300</v>
      </c>
      <c r="F109">
        <v>11</v>
      </c>
      <c r="G109">
        <v>33</v>
      </c>
      <c r="H109">
        <v>38</v>
      </c>
      <c r="I109">
        <v>11</v>
      </c>
      <c r="J109" s="9" t="s">
        <v>97</v>
      </c>
      <c r="K109">
        <v>0.05</v>
      </c>
      <c r="L109">
        <v>0.24299999999999999</v>
      </c>
      <c r="M109">
        <v>0.188</v>
      </c>
      <c r="N109">
        <v>0.29899999999999999</v>
      </c>
      <c r="O109" s="9" t="s">
        <v>97</v>
      </c>
      <c r="P109">
        <v>0.249</v>
      </c>
      <c r="Q109">
        <v>0.30099999999999999</v>
      </c>
      <c r="R109">
        <v>0.437</v>
      </c>
      <c r="S109">
        <v>0.32100000000000001</v>
      </c>
      <c r="T109">
        <v>0.318</v>
      </c>
      <c r="U109">
        <v>106</v>
      </c>
      <c r="V109" s="9" t="s">
        <v>97</v>
      </c>
      <c r="W109">
        <v>-1</v>
      </c>
      <c r="X109" s="9" t="s">
        <v>97</v>
      </c>
      <c r="Y109">
        <v>1.1000000000000001</v>
      </c>
      <c r="Z109">
        <v>-0.8</v>
      </c>
      <c r="AA109">
        <v>1</v>
      </c>
    </row>
    <row r="110" spans="1:27" x14ac:dyDescent="0.45">
      <c r="A110">
        <v>93</v>
      </c>
      <c r="B110" s="9" t="s">
        <v>233</v>
      </c>
      <c r="C110" s="9" t="s">
        <v>25</v>
      </c>
      <c r="D110">
        <v>82</v>
      </c>
      <c r="E110">
        <v>342</v>
      </c>
      <c r="F110">
        <v>9</v>
      </c>
      <c r="G110">
        <v>39</v>
      </c>
      <c r="H110">
        <v>43</v>
      </c>
      <c r="I110">
        <v>1</v>
      </c>
      <c r="J110" s="9" t="s">
        <v>97</v>
      </c>
      <c r="K110">
        <v>7.9000000000000001E-2</v>
      </c>
      <c r="L110">
        <v>0.14599999999999999</v>
      </c>
      <c r="M110">
        <v>0.14899999999999999</v>
      </c>
      <c r="N110">
        <v>0.25900000000000001</v>
      </c>
      <c r="O110" s="9" t="s">
        <v>97</v>
      </c>
      <c r="P110">
        <v>0.24399999999999999</v>
      </c>
      <c r="Q110">
        <v>0.30099999999999999</v>
      </c>
      <c r="R110">
        <v>0.39300000000000002</v>
      </c>
      <c r="S110">
        <v>0.30299999999999999</v>
      </c>
      <c r="T110">
        <v>0.32200000000000001</v>
      </c>
      <c r="U110">
        <v>98</v>
      </c>
      <c r="V110" s="9" t="s">
        <v>97</v>
      </c>
      <c r="W110">
        <v>-1.1000000000000001</v>
      </c>
      <c r="X110" s="9" t="s">
        <v>97</v>
      </c>
      <c r="Y110">
        <v>-2</v>
      </c>
      <c r="Z110">
        <v>0.5</v>
      </c>
      <c r="AA110">
        <v>1</v>
      </c>
    </row>
    <row r="111" spans="1:27" x14ac:dyDescent="0.45">
      <c r="A111">
        <v>105</v>
      </c>
      <c r="B111" s="9" t="s">
        <v>253</v>
      </c>
      <c r="C111" s="9" t="s">
        <v>58</v>
      </c>
      <c r="D111">
        <v>78</v>
      </c>
      <c r="E111">
        <v>320</v>
      </c>
      <c r="F111">
        <v>8</v>
      </c>
      <c r="G111">
        <v>35</v>
      </c>
      <c r="H111">
        <v>25</v>
      </c>
      <c r="I111">
        <v>9</v>
      </c>
      <c r="J111" s="9" t="s">
        <v>97</v>
      </c>
      <c r="K111">
        <v>0.106</v>
      </c>
      <c r="L111">
        <v>0.17799999999999999</v>
      </c>
      <c r="M111">
        <v>0.125</v>
      </c>
      <c r="N111">
        <v>0.23899999999999999</v>
      </c>
      <c r="O111" s="9" t="s">
        <v>97</v>
      </c>
      <c r="P111">
        <v>0.214</v>
      </c>
      <c r="Q111">
        <v>0.30099999999999999</v>
      </c>
      <c r="R111">
        <v>0.33800000000000002</v>
      </c>
      <c r="S111">
        <v>0.28699999999999998</v>
      </c>
      <c r="T111">
        <v>0.32900000000000001</v>
      </c>
      <c r="U111">
        <v>86</v>
      </c>
      <c r="V111" s="9" t="s">
        <v>97</v>
      </c>
      <c r="W111">
        <v>1.9</v>
      </c>
      <c r="X111" s="9" t="s">
        <v>97</v>
      </c>
      <c r="Y111">
        <v>-3.2</v>
      </c>
      <c r="Z111">
        <v>0.4</v>
      </c>
      <c r="AA111">
        <v>0.8</v>
      </c>
    </row>
    <row r="112" spans="1:27" x14ac:dyDescent="0.45">
      <c r="A112">
        <v>116</v>
      </c>
      <c r="B112" s="9" t="s">
        <v>261</v>
      </c>
      <c r="C112" s="9" t="s">
        <v>25</v>
      </c>
      <c r="D112">
        <v>83</v>
      </c>
      <c r="E112">
        <v>341</v>
      </c>
      <c r="F112">
        <v>8</v>
      </c>
      <c r="G112">
        <v>39</v>
      </c>
      <c r="H112">
        <v>32</v>
      </c>
      <c r="I112">
        <v>4</v>
      </c>
      <c r="J112" s="9" t="s">
        <v>97</v>
      </c>
      <c r="K112">
        <v>9.0999999999999998E-2</v>
      </c>
      <c r="L112">
        <v>0.23499999999999999</v>
      </c>
      <c r="M112">
        <v>0.126</v>
      </c>
      <c r="N112">
        <v>0.27500000000000002</v>
      </c>
      <c r="O112" s="9" t="s">
        <v>97</v>
      </c>
      <c r="P112">
        <v>0.22600000000000001</v>
      </c>
      <c r="Q112">
        <v>0.3</v>
      </c>
      <c r="R112">
        <v>0.35199999999999998</v>
      </c>
      <c r="S112">
        <v>0.28999999999999998</v>
      </c>
      <c r="T112">
        <v>0.28499999999999998</v>
      </c>
      <c r="U112">
        <v>89</v>
      </c>
      <c r="V112" s="9" t="s">
        <v>97</v>
      </c>
      <c r="W112">
        <v>-1.8</v>
      </c>
      <c r="X112" s="9" t="s">
        <v>97</v>
      </c>
      <c r="Y112">
        <v>-6.2</v>
      </c>
      <c r="Z112">
        <v>0</v>
      </c>
      <c r="AA112">
        <v>0.5</v>
      </c>
    </row>
    <row r="113" spans="1:27" x14ac:dyDescent="0.45">
      <c r="A113">
        <v>46</v>
      </c>
      <c r="B113" s="9" t="s">
        <v>49</v>
      </c>
      <c r="C113" s="9" t="s">
        <v>44</v>
      </c>
      <c r="D113">
        <v>83</v>
      </c>
      <c r="E113">
        <v>374</v>
      </c>
      <c r="F113">
        <v>11</v>
      </c>
      <c r="G113">
        <v>52</v>
      </c>
      <c r="H113">
        <v>44</v>
      </c>
      <c r="I113">
        <v>3</v>
      </c>
      <c r="J113" s="9" t="s">
        <v>97</v>
      </c>
      <c r="K113">
        <v>8.3000000000000004E-2</v>
      </c>
      <c r="L113">
        <v>0.13400000000000001</v>
      </c>
      <c r="M113">
        <v>0.15</v>
      </c>
      <c r="N113">
        <v>0.246</v>
      </c>
      <c r="O113" s="9" t="s">
        <v>97</v>
      </c>
      <c r="P113">
        <v>0.23499999999999999</v>
      </c>
      <c r="Q113">
        <v>0.29899999999999999</v>
      </c>
      <c r="R113">
        <v>0.38400000000000001</v>
      </c>
      <c r="S113">
        <v>0.3</v>
      </c>
      <c r="T113">
        <v>0.32400000000000001</v>
      </c>
      <c r="U113">
        <v>92</v>
      </c>
      <c r="V113" s="9" t="s">
        <v>97</v>
      </c>
      <c r="W113">
        <v>0.2</v>
      </c>
      <c r="X113" s="9" t="s">
        <v>97</v>
      </c>
      <c r="Y113">
        <v>-3.4</v>
      </c>
      <c r="Z113">
        <v>10.5</v>
      </c>
      <c r="AA113">
        <v>2</v>
      </c>
    </row>
    <row r="114" spans="1:27" x14ac:dyDescent="0.45">
      <c r="A114">
        <v>66</v>
      </c>
      <c r="B114" s="9" t="s">
        <v>220</v>
      </c>
      <c r="C114" s="9" t="s">
        <v>34</v>
      </c>
      <c r="D114">
        <v>79</v>
      </c>
      <c r="E114">
        <v>334</v>
      </c>
      <c r="F114">
        <v>22</v>
      </c>
      <c r="G114">
        <v>46</v>
      </c>
      <c r="H114">
        <v>55</v>
      </c>
      <c r="I114">
        <v>0</v>
      </c>
      <c r="J114" s="9" t="s">
        <v>97</v>
      </c>
      <c r="K114">
        <v>7.4999999999999997E-2</v>
      </c>
      <c r="L114">
        <v>0.183</v>
      </c>
      <c r="M114">
        <v>0.27300000000000002</v>
      </c>
      <c r="N114">
        <v>0.214</v>
      </c>
      <c r="O114" s="9" t="s">
        <v>97</v>
      </c>
      <c r="P114">
        <v>0.23</v>
      </c>
      <c r="Q114">
        <v>0.29899999999999999</v>
      </c>
      <c r="R114">
        <v>0.503</v>
      </c>
      <c r="S114">
        <v>0.34399999999999997</v>
      </c>
      <c r="T114">
        <v>0.32700000000000001</v>
      </c>
      <c r="U114">
        <v>126</v>
      </c>
      <c r="V114" s="9" t="s">
        <v>97</v>
      </c>
      <c r="W114">
        <v>-1.3</v>
      </c>
      <c r="X114" s="9" t="s">
        <v>97</v>
      </c>
      <c r="Y114">
        <v>8.6999999999999993</v>
      </c>
      <c r="Z114">
        <v>-4.9000000000000004</v>
      </c>
      <c r="AA114">
        <v>1.5</v>
      </c>
    </row>
    <row r="115" spans="1:27" x14ac:dyDescent="0.45">
      <c r="A115">
        <v>136</v>
      </c>
      <c r="B115" s="9" t="s">
        <v>281</v>
      </c>
      <c r="C115" s="9" t="s">
        <v>139</v>
      </c>
      <c r="D115">
        <v>79</v>
      </c>
      <c r="E115">
        <v>325</v>
      </c>
      <c r="F115">
        <v>10</v>
      </c>
      <c r="G115">
        <v>31</v>
      </c>
      <c r="H115">
        <v>39</v>
      </c>
      <c r="I115">
        <v>1</v>
      </c>
      <c r="J115" s="9" t="s">
        <v>97</v>
      </c>
      <c r="K115">
        <v>5.8000000000000003E-2</v>
      </c>
      <c r="L115">
        <v>0.218</v>
      </c>
      <c r="M115">
        <v>0.151</v>
      </c>
      <c r="N115">
        <v>0.28599999999999998</v>
      </c>
      <c r="O115" s="9" t="s">
        <v>97</v>
      </c>
      <c r="P115">
        <v>0.24399999999999999</v>
      </c>
      <c r="Q115">
        <v>0.29799999999999999</v>
      </c>
      <c r="R115">
        <v>0.39500000000000002</v>
      </c>
      <c r="S115">
        <v>0.30399999999999999</v>
      </c>
      <c r="T115">
        <v>0.32500000000000001</v>
      </c>
      <c r="U115">
        <v>96</v>
      </c>
      <c r="V115" s="9" t="s">
        <v>97</v>
      </c>
      <c r="W115">
        <v>-1.3</v>
      </c>
      <c r="X115" s="9" t="s">
        <v>97</v>
      </c>
      <c r="Y115">
        <v>-2.9</v>
      </c>
      <c r="Z115">
        <v>-8.1</v>
      </c>
      <c r="AA115">
        <v>-0.1</v>
      </c>
    </row>
    <row r="116" spans="1:27" x14ac:dyDescent="0.45">
      <c r="A116">
        <v>101</v>
      </c>
      <c r="B116" s="9" t="s">
        <v>31</v>
      </c>
      <c r="C116" s="9" t="s">
        <v>32</v>
      </c>
      <c r="D116">
        <v>85</v>
      </c>
      <c r="E116">
        <v>360</v>
      </c>
      <c r="F116">
        <v>7</v>
      </c>
      <c r="G116">
        <v>37</v>
      </c>
      <c r="H116">
        <v>29</v>
      </c>
      <c r="I116">
        <v>17</v>
      </c>
      <c r="J116" s="9" t="s">
        <v>97</v>
      </c>
      <c r="K116">
        <v>6.0999999999999999E-2</v>
      </c>
      <c r="L116">
        <v>0.26700000000000002</v>
      </c>
      <c r="M116">
        <v>0.08</v>
      </c>
      <c r="N116">
        <v>0.32600000000000001</v>
      </c>
      <c r="O116" s="9" t="s">
        <v>97</v>
      </c>
      <c r="P116">
        <v>0.247</v>
      </c>
      <c r="Q116">
        <v>0.29699999999999999</v>
      </c>
      <c r="R116">
        <v>0.32700000000000001</v>
      </c>
      <c r="S116">
        <v>0.28000000000000003</v>
      </c>
      <c r="T116">
        <v>0.32900000000000001</v>
      </c>
      <c r="U116">
        <v>84</v>
      </c>
      <c r="V116" s="9" t="s">
        <v>97</v>
      </c>
      <c r="W116">
        <v>0.4</v>
      </c>
      <c r="X116" s="9" t="s">
        <v>97</v>
      </c>
      <c r="Y116">
        <v>-6.3</v>
      </c>
      <c r="Z116">
        <v>2.8</v>
      </c>
      <c r="AA116">
        <v>0.8</v>
      </c>
    </row>
    <row r="117" spans="1:27" x14ac:dyDescent="0.45">
      <c r="A117">
        <v>108</v>
      </c>
      <c r="B117" s="9" t="s">
        <v>247</v>
      </c>
      <c r="C117" s="9" t="s">
        <v>74</v>
      </c>
      <c r="D117">
        <v>72</v>
      </c>
      <c r="E117">
        <v>296</v>
      </c>
      <c r="F117">
        <v>14</v>
      </c>
      <c r="G117">
        <v>30</v>
      </c>
      <c r="H117">
        <v>39</v>
      </c>
      <c r="I117">
        <v>3</v>
      </c>
      <c r="J117" s="9" t="s">
        <v>97</v>
      </c>
      <c r="K117">
        <v>6.4000000000000001E-2</v>
      </c>
      <c r="L117">
        <v>0.24</v>
      </c>
      <c r="M117">
        <v>0.23200000000000001</v>
      </c>
      <c r="N117">
        <v>0.27500000000000002</v>
      </c>
      <c r="O117" s="9" t="s">
        <v>97</v>
      </c>
      <c r="P117">
        <v>0.24299999999999999</v>
      </c>
      <c r="Q117">
        <v>0.29699999999999999</v>
      </c>
      <c r="R117">
        <v>0.47399999999999998</v>
      </c>
      <c r="S117">
        <v>0.33200000000000002</v>
      </c>
      <c r="T117">
        <v>0.29899999999999999</v>
      </c>
      <c r="U117">
        <v>110</v>
      </c>
      <c r="V117" s="9" t="s">
        <v>97</v>
      </c>
      <c r="W117">
        <v>-0.2</v>
      </c>
      <c r="X117" s="9" t="s">
        <v>97</v>
      </c>
      <c r="Y117">
        <v>3.2</v>
      </c>
      <c r="Z117">
        <v>-6.2</v>
      </c>
      <c r="AA117">
        <v>0.7</v>
      </c>
    </row>
    <row r="118" spans="1:27" x14ac:dyDescent="0.45">
      <c r="A118">
        <v>114</v>
      </c>
      <c r="B118" s="9" t="s">
        <v>254</v>
      </c>
      <c r="C118" s="9" t="s">
        <v>23</v>
      </c>
      <c r="D118">
        <v>67</v>
      </c>
      <c r="E118">
        <v>278</v>
      </c>
      <c r="F118">
        <v>5</v>
      </c>
      <c r="G118">
        <v>30</v>
      </c>
      <c r="H118">
        <v>20</v>
      </c>
      <c r="I118">
        <v>8</v>
      </c>
      <c r="J118" s="9" t="s">
        <v>97</v>
      </c>
      <c r="K118">
        <v>5.3999999999999999E-2</v>
      </c>
      <c r="L118">
        <v>0.21199999999999999</v>
      </c>
      <c r="M118">
        <v>0.108</v>
      </c>
      <c r="N118">
        <v>0.30499999999999999</v>
      </c>
      <c r="O118" s="9" t="s">
        <v>97</v>
      </c>
      <c r="P118">
        <v>0.25</v>
      </c>
      <c r="Q118">
        <v>0.29499999999999998</v>
      </c>
      <c r="R118">
        <v>0.35799999999999998</v>
      </c>
      <c r="S118">
        <v>0.28699999999999998</v>
      </c>
      <c r="T118">
        <v>0.312</v>
      </c>
      <c r="U118">
        <v>83</v>
      </c>
      <c r="V118" s="9" t="s">
        <v>97</v>
      </c>
      <c r="W118">
        <v>0</v>
      </c>
      <c r="X118" s="9" t="s">
        <v>97</v>
      </c>
      <c r="Y118">
        <v>-5.5</v>
      </c>
      <c r="Z118">
        <v>2</v>
      </c>
      <c r="AA118">
        <v>0.6</v>
      </c>
    </row>
    <row r="119" spans="1:27" x14ac:dyDescent="0.45">
      <c r="A119">
        <v>80</v>
      </c>
      <c r="B119" s="9" t="s">
        <v>236</v>
      </c>
      <c r="C119" s="9" t="s">
        <v>149</v>
      </c>
      <c r="D119">
        <v>75</v>
      </c>
      <c r="E119">
        <v>303</v>
      </c>
      <c r="F119">
        <v>12</v>
      </c>
      <c r="G119">
        <v>36</v>
      </c>
      <c r="H119">
        <v>36</v>
      </c>
      <c r="I119">
        <v>6</v>
      </c>
      <c r="J119" s="9" t="s">
        <v>97</v>
      </c>
      <c r="K119">
        <v>7.2999999999999995E-2</v>
      </c>
      <c r="L119">
        <v>0.32700000000000001</v>
      </c>
      <c r="M119">
        <v>0.189</v>
      </c>
      <c r="N119">
        <v>0.32400000000000001</v>
      </c>
      <c r="O119" s="9" t="s">
        <v>97</v>
      </c>
      <c r="P119">
        <v>0.23899999999999999</v>
      </c>
      <c r="Q119">
        <v>0.29399999999999998</v>
      </c>
      <c r="R119">
        <v>0.42899999999999999</v>
      </c>
      <c r="S119">
        <v>0.31</v>
      </c>
      <c r="T119">
        <v>0.33600000000000002</v>
      </c>
      <c r="U119">
        <v>99</v>
      </c>
      <c r="V119" s="9" t="s">
        <v>97</v>
      </c>
      <c r="W119">
        <v>1.2</v>
      </c>
      <c r="X119" s="9" t="s">
        <v>97</v>
      </c>
      <c r="Y119">
        <v>0.9</v>
      </c>
      <c r="Z119">
        <v>1.2</v>
      </c>
      <c r="AA119">
        <v>1.3</v>
      </c>
    </row>
    <row r="120" spans="1:27" x14ac:dyDescent="0.45">
      <c r="A120">
        <v>132</v>
      </c>
      <c r="B120" s="9" t="s">
        <v>276</v>
      </c>
      <c r="C120" s="9" t="s">
        <v>141</v>
      </c>
      <c r="D120">
        <v>80</v>
      </c>
      <c r="E120">
        <v>349</v>
      </c>
      <c r="F120">
        <v>11</v>
      </c>
      <c r="G120">
        <v>39</v>
      </c>
      <c r="H120">
        <v>33</v>
      </c>
      <c r="I120">
        <v>4</v>
      </c>
      <c r="J120" s="9" t="s">
        <v>97</v>
      </c>
      <c r="K120">
        <v>8.3000000000000004E-2</v>
      </c>
      <c r="L120">
        <v>0.28699999999999998</v>
      </c>
      <c r="M120">
        <v>0.13600000000000001</v>
      </c>
      <c r="N120">
        <v>0.29299999999999998</v>
      </c>
      <c r="O120" s="9" t="s">
        <v>97</v>
      </c>
      <c r="P120">
        <v>0.22500000000000001</v>
      </c>
      <c r="Q120">
        <v>0.29399999999999998</v>
      </c>
      <c r="R120">
        <v>0.36099999999999999</v>
      </c>
      <c r="S120">
        <v>0.28999999999999998</v>
      </c>
      <c r="T120">
        <v>0.33300000000000002</v>
      </c>
      <c r="U120">
        <v>89</v>
      </c>
      <c r="V120" s="9" t="s">
        <v>97</v>
      </c>
      <c r="W120">
        <v>0.6</v>
      </c>
      <c r="X120" s="9" t="s">
        <v>97</v>
      </c>
      <c r="Y120">
        <v>-3.8</v>
      </c>
      <c r="Z120">
        <v>-7.2</v>
      </c>
      <c r="AA120">
        <v>0.1</v>
      </c>
    </row>
    <row r="121" spans="1:27" x14ac:dyDescent="0.45">
      <c r="A121">
        <v>75</v>
      </c>
      <c r="B121" s="9" t="s">
        <v>60</v>
      </c>
      <c r="C121" s="9" t="s">
        <v>61</v>
      </c>
      <c r="D121">
        <v>74</v>
      </c>
      <c r="E121">
        <v>287</v>
      </c>
      <c r="F121">
        <v>8</v>
      </c>
      <c r="G121">
        <v>31</v>
      </c>
      <c r="H121">
        <v>27</v>
      </c>
      <c r="I121">
        <v>5</v>
      </c>
      <c r="J121" s="9" t="s">
        <v>97</v>
      </c>
      <c r="K121">
        <v>9.0999999999999998E-2</v>
      </c>
      <c r="L121">
        <v>0.26800000000000002</v>
      </c>
      <c r="M121">
        <v>0.14699999999999999</v>
      </c>
      <c r="N121">
        <v>0.27600000000000002</v>
      </c>
      <c r="O121" s="9" t="s">
        <v>97</v>
      </c>
      <c r="P121">
        <v>0.217</v>
      </c>
      <c r="Q121">
        <v>0.29299999999999998</v>
      </c>
      <c r="R121">
        <v>0.36399999999999999</v>
      </c>
      <c r="S121">
        <v>0.28999999999999998</v>
      </c>
      <c r="T121">
        <v>0.32300000000000001</v>
      </c>
      <c r="U121">
        <v>88</v>
      </c>
      <c r="V121" s="9" t="s">
        <v>97</v>
      </c>
      <c r="W121">
        <v>0.7</v>
      </c>
      <c r="X121" s="9" t="s">
        <v>97</v>
      </c>
      <c r="Y121">
        <v>-3.4</v>
      </c>
      <c r="Z121">
        <v>6.4</v>
      </c>
      <c r="AA121">
        <v>1.3</v>
      </c>
    </row>
    <row r="122" spans="1:27" x14ac:dyDescent="0.45">
      <c r="A122">
        <v>135</v>
      </c>
      <c r="B122" s="9" t="s">
        <v>277</v>
      </c>
      <c r="C122" s="9" t="s">
        <v>32</v>
      </c>
      <c r="D122">
        <v>72</v>
      </c>
      <c r="E122">
        <v>276</v>
      </c>
      <c r="F122">
        <v>10</v>
      </c>
      <c r="G122">
        <v>27</v>
      </c>
      <c r="H122">
        <v>31</v>
      </c>
      <c r="I122">
        <v>0</v>
      </c>
      <c r="J122" s="9" t="s">
        <v>97</v>
      </c>
      <c r="K122">
        <v>0.13400000000000001</v>
      </c>
      <c r="L122">
        <v>0.308</v>
      </c>
      <c r="M122">
        <v>0.18099999999999999</v>
      </c>
      <c r="N122">
        <v>0.214</v>
      </c>
      <c r="O122" s="9" t="s">
        <v>97</v>
      </c>
      <c r="P122">
        <v>0.17199999999999999</v>
      </c>
      <c r="Q122">
        <v>0.29299999999999998</v>
      </c>
      <c r="R122">
        <v>0.35299999999999998</v>
      </c>
      <c r="S122">
        <v>0.29099999999999998</v>
      </c>
      <c r="T122">
        <v>0.30099999999999999</v>
      </c>
      <c r="U122">
        <v>92</v>
      </c>
      <c r="V122" s="9" t="s">
        <v>97</v>
      </c>
      <c r="W122">
        <v>-1.2</v>
      </c>
      <c r="X122" s="9" t="s">
        <v>97</v>
      </c>
      <c r="Y122">
        <v>-3.9</v>
      </c>
      <c r="Z122">
        <v>-5</v>
      </c>
      <c r="AA122">
        <v>0</v>
      </c>
    </row>
    <row r="123" spans="1:27" x14ac:dyDescent="0.45">
      <c r="A123">
        <v>144</v>
      </c>
      <c r="B123" s="9" t="s">
        <v>285</v>
      </c>
      <c r="C123" s="9" t="s">
        <v>153</v>
      </c>
      <c r="D123">
        <v>73</v>
      </c>
      <c r="E123">
        <v>301</v>
      </c>
      <c r="F123">
        <v>3</v>
      </c>
      <c r="G123">
        <v>19</v>
      </c>
      <c r="H123">
        <v>43</v>
      </c>
      <c r="I123">
        <v>2</v>
      </c>
      <c r="J123" s="9" t="s">
        <v>97</v>
      </c>
      <c r="K123">
        <v>7.0000000000000007E-2</v>
      </c>
      <c r="L123">
        <v>0.19900000000000001</v>
      </c>
      <c r="M123">
        <v>7.8E-2</v>
      </c>
      <c r="N123">
        <v>0.28199999999999997</v>
      </c>
      <c r="O123" s="9" t="s">
        <v>97</v>
      </c>
      <c r="P123">
        <v>0.23300000000000001</v>
      </c>
      <c r="Q123">
        <v>0.29199999999999998</v>
      </c>
      <c r="R123">
        <v>0.311</v>
      </c>
      <c r="S123">
        <v>0.26900000000000002</v>
      </c>
      <c r="T123">
        <v>0.27600000000000002</v>
      </c>
      <c r="U123">
        <v>72</v>
      </c>
      <c r="V123" s="9" t="s">
        <v>97</v>
      </c>
      <c r="W123">
        <v>-0.1</v>
      </c>
      <c r="X123" s="9" t="s">
        <v>97</v>
      </c>
      <c r="Y123">
        <v>-10</v>
      </c>
      <c r="Z123">
        <v>-6.7</v>
      </c>
      <c r="AA123">
        <v>-0.7</v>
      </c>
    </row>
    <row r="124" spans="1:27" x14ac:dyDescent="0.45">
      <c r="A124">
        <v>125</v>
      </c>
      <c r="B124" s="9" t="s">
        <v>267</v>
      </c>
      <c r="C124" s="9" t="s">
        <v>44</v>
      </c>
      <c r="D124">
        <v>79</v>
      </c>
      <c r="E124">
        <v>287</v>
      </c>
      <c r="F124">
        <v>5</v>
      </c>
      <c r="G124">
        <v>30</v>
      </c>
      <c r="H124">
        <v>18</v>
      </c>
      <c r="I124">
        <v>10</v>
      </c>
      <c r="J124" s="9" t="s">
        <v>97</v>
      </c>
      <c r="K124">
        <v>9.0999999999999998E-2</v>
      </c>
      <c r="L124">
        <v>0.192</v>
      </c>
      <c r="M124">
        <v>0.108</v>
      </c>
      <c r="N124">
        <v>0.26</v>
      </c>
      <c r="O124" s="9" t="s">
        <v>97</v>
      </c>
      <c r="P124">
        <v>0.219</v>
      </c>
      <c r="Q124">
        <v>0.28999999999999998</v>
      </c>
      <c r="R124">
        <v>0.32700000000000001</v>
      </c>
      <c r="S124">
        <v>0.27700000000000002</v>
      </c>
      <c r="T124">
        <v>0.314</v>
      </c>
      <c r="U124">
        <v>75</v>
      </c>
      <c r="V124" s="9" t="s">
        <v>97</v>
      </c>
      <c r="W124">
        <v>0.9</v>
      </c>
      <c r="X124" s="9" t="s">
        <v>97</v>
      </c>
      <c r="Y124">
        <v>-7.3</v>
      </c>
      <c r="Z124">
        <v>0.8</v>
      </c>
      <c r="AA124">
        <v>0.3</v>
      </c>
    </row>
    <row r="125" spans="1:27" x14ac:dyDescent="0.45">
      <c r="A125">
        <v>67</v>
      </c>
      <c r="B125" s="9" t="s">
        <v>216</v>
      </c>
      <c r="C125" s="9" t="s">
        <v>32</v>
      </c>
      <c r="D125">
        <v>80</v>
      </c>
      <c r="E125">
        <v>305</v>
      </c>
      <c r="F125">
        <v>14</v>
      </c>
      <c r="G125">
        <v>30</v>
      </c>
      <c r="H125">
        <v>50</v>
      </c>
      <c r="I125">
        <v>4</v>
      </c>
      <c r="J125" s="9" t="s">
        <v>97</v>
      </c>
      <c r="K125">
        <v>0.105</v>
      </c>
      <c r="L125">
        <v>0.32100000000000001</v>
      </c>
      <c r="M125">
        <v>0.187</v>
      </c>
      <c r="N125">
        <v>0.252</v>
      </c>
      <c r="O125" s="9" t="s">
        <v>97</v>
      </c>
      <c r="P125">
        <v>0.20200000000000001</v>
      </c>
      <c r="Q125">
        <v>0.28899999999999998</v>
      </c>
      <c r="R125">
        <v>0.39</v>
      </c>
      <c r="S125">
        <v>0.29599999999999999</v>
      </c>
      <c r="T125">
        <v>0.33100000000000002</v>
      </c>
      <c r="U125">
        <v>95</v>
      </c>
      <c r="V125" s="9" t="s">
        <v>97</v>
      </c>
      <c r="W125">
        <v>-1.3</v>
      </c>
      <c r="X125" s="9" t="s">
        <v>97</v>
      </c>
      <c r="Y125">
        <v>-3.1</v>
      </c>
      <c r="Z125">
        <v>7.7</v>
      </c>
      <c r="AA125">
        <v>1.5</v>
      </c>
    </row>
    <row r="126" spans="1:27" x14ac:dyDescent="0.45">
      <c r="A126">
        <v>106</v>
      </c>
      <c r="B126" s="9" t="s">
        <v>250</v>
      </c>
      <c r="C126" s="9" t="s">
        <v>153</v>
      </c>
      <c r="D126">
        <v>73</v>
      </c>
      <c r="E126">
        <v>280</v>
      </c>
      <c r="F126">
        <v>7</v>
      </c>
      <c r="G126">
        <v>25</v>
      </c>
      <c r="H126">
        <v>36</v>
      </c>
      <c r="I126">
        <v>11</v>
      </c>
      <c r="J126" s="9" t="s">
        <v>97</v>
      </c>
      <c r="K126">
        <v>4.2999999999999997E-2</v>
      </c>
      <c r="L126">
        <v>0.16800000000000001</v>
      </c>
      <c r="M126">
        <v>0.13100000000000001</v>
      </c>
      <c r="N126">
        <v>0.28999999999999998</v>
      </c>
      <c r="O126" s="9" t="s">
        <v>97</v>
      </c>
      <c r="P126">
        <v>0.25700000000000001</v>
      </c>
      <c r="Q126">
        <v>0.28899999999999998</v>
      </c>
      <c r="R126">
        <v>0.38800000000000001</v>
      </c>
      <c r="S126">
        <v>0.29599999999999999</v>
      </c>
      <c r="T126">
        <v>0.32700000000000001</v>
      </c>
      <c r="U126">
        <v>91</v>
      </c>
      <c r="V126" s="9" t="s">
        <v>97</v>
      </c>
      <c r="W126">
        <v>-0.9</v>
      </c>
      <c r="X126" s="9" t="s">
        <v>97</v>
      </c>
      <c r="Y126">
        <v>-4</v>
      </c>
      <c r="Z126">
        <v>2</v>
      </c>
      <c r="AA126">
        <v>0.8</v>
      </c>
    </row>
    <row r="127" spans="1:27" x14ac:dyDescent="0.45">
      <c r="A127">
        <v>129</v>
      </c>
      <c r="B127" s="9" t="s">
        <v>273</v>
      </c>
      <c r="C127" s="9" t="s">
        <v>104</v>
      </c>
      <c r="D127">
        <v>83</v>
      </c>
      <c r="E127">
        <v>356</v>
      </c>
      <c r="F127">
        <v>15</v>
      </c>
      <c r="G127">
        <v>38</v>
      </c>
      <c r="H127">
        <v>40</v>
      </c>
      <c r="I127">
        <v>1</v>
      </c>
      <c r="J127" s="9" t="s">
        <v>97</v>
      </c>
      <c r="K127">
        <v>5.8999999999999997E-2</v>
      </c>
      <c r="L127">
        <v>0.25600000000000001</v>
      </c>
      <c r="M127">
        <v>0.184</v>
      </c>
      <c r="N127">
        <v>0.28599999999999998</v>
      </c>
      <c r="O127" s="9" t="s">
        <v>97</v>
      </c>
      <c r="P127">
        <v>0.24199999999999999</v>
      </c>
      <c r="Q127">
        <v>0.28899999999999998</v>
      </c>
      <c r="R127">
        <v>0.42599999999999999</v>
      </c>
      <c r="S127">
        <v>0.31</v>
      </c>
      <c r="T127">
        <v>0.33400000000000002</v>
      </c>
      <c r="U127">
        <v>100</v>
      </c>
      <c r="V127" s="9" t="s">
        <v>97</v>
      </c>
      <c r="W127">
        <v>-1.4</v>
      </c>
      <c r="X127" s="9" t="s">
        <v>97</v>
      </c>
      <c r="Y127">
        <v>-1.6</v>
      </c>
      <c r="Z127">
        <v>-8.6</v>
      </c>
      <c r="AA127">
        <v>0.2</v>
      </c>
    </row>
    <row r="128" spans="1:27" x14ac:dyDescent="0.45">
      <c r="A128">
        <v>141</v>
      </c>
      <c r="B128" s="9" t="s">
        <v>283</v>
      </c>
      <c r="C128" s="9" t="s">
        <v>25</v>
      </c>
      <c r="D128">
        <v>70</v>
      </c>
      <c r="E128">
        <v>291</v>
      </c>
      <c r="F128">
        <v>8</v>
      </c>
      <c r="G128">
        <v>32</v>
      </c>
      <c r="H128">
        <v>28</v>
      </c>
      <c r="I128">
        <v>0</v>
      </c>
      <c r="J128" s="9" t="s">
        <v>97</v>
      </c>
      <c r="K128">
        <v>6.5000000000000002E-2</v>
      </c>
      <c r="L128">
        <v>0.16500000000000001</v>
      </c>
      <c r="M128">
        <v>0.11700000000000001</v>
      </c>
      <c r="N128">
        <v>0.24299999999999999</v>
      </c>
      <c r="O128" s="9" t="s">
        <v>97</v>
      </c>
      <c r="P128">
        <v>0.223</v>
      </c>
      <c r="Q128">
        <v>0.28899999999999998</v>
      </c>
      <c r="R128">
        <v>0.34100000000000003</v>
      </c>
      <c r="S128">
        <v>0.28100000000000003</v>
      </c>
      <c r="T128">
        <v>0.28899999999999998</v>
      </c>
      <c r="U128">
        <v>83</v>
      </c>
      <c r="V128" s="9" t="s">
        <v>97</v>
      </c>
      <c r="W128">
        <v>-2.5</v>
      </c>
      <c r="X128" s="9" t="s">
        <v>97</v>
      </c>
      <c r="Y128">
        <v>-8.3000000000000007</v>
      </c>
      <c r="Z128">
        <v>-5.2</v>
      </c>
      <c r="AA128">
        <v>-0.4</v>
      </c>
    </row>
    <row r="129" spans="1:27" x14ac:dyDescent="0.45">
      <c r="A129">
        <v>143</v>
      </c>
      <c r="B129" s="9" t="s">
        <v>286</v>
      </c>
      <c r="C129" s="9" t="s">
        <v>38</v>
      </c>
      <c r="D129">
        <v>84</v>
      </c>
      <c r="E129">
        <v>353</v>
      </c>
      <c r="F129">
        <v>11</v>
      </c>
      <c r="G129">
        <v>40</v>
      </c>
      <c r="H129">
        <v>42</v>
      </c>
      <c r="I129">
        <v>3</v>
      </c>
      <c r="J129" s="9" t="s">
        <v>97</v>
      </c>
      <c r="K129">
        <v>6.8000000000000005E-2</v>
      </c>
      <c r="L129">
        <v>0.224</v>
      </c>
      <c r="M129">
        <v>0.154</v>
      </c>
      <c r="N129">
        <v>0.27100000000000002</v>
      </c>
      <c r="O129" s="9" t="s">
        <v>97</v>
      </c>
      <c r="P129">
        <v>0.23100000000000001</v>
      </c>
      <c r="Q129">
        <v>0.28899999999999998</v>
      </c>
      <c r="R129">
        <v>0.38600000000000001</v>
      </c>
      <c r="S129">
        <v>0.29599999999999999</v>
      </c>
      <c r="T129">
        <v>0.309</v>
      </c>
      <c r="U129">
        <v>90</v>
      </c>
      <c r="V129" s="9" t="s">
        <v>97</v>
      </c>
      <c r="W129">
        <v>-3.6</v>
      </c>
      <c r="X129" s="9" t="s">
        <v>97</v>
      </c>
      <c r="Y129">
        <v>-7.6</v>
      </c>
      <c r="Z129">
        <v>-10.199999999999999</v>
      </c>
      <c r="AA129">
        <v>-0.6</v>
      </c>
    </row>
    <row r="130" spans="1:27" x14ac:dyDescent="0.45">
      <c r="A130">
        <v>120</v>
      </c>
      <c r="B130" s="9" t="s">
        <v>57</v>
      </c>
      <c r="C130" s="9" t="s">
        <v>58</v>
      </c>
      <c r="D130">
        <v>72</v>
      </c>
      <c r="E130">
        <v>301</v>
      </c>
      <c r="F130">
        <v>4</v>
      </c>
      <c r="G130">
        <v>27</v>
      </c>
      <c r="H130">
        <v>28</v>
      </c>
      <c r="I130">
        <v>4</v>
      </c>
      <c r="J130" s="9" t="s">
        <v>97</v>
      </c>
      <c r="K130">
        <v>6.3E-2</v>
      </c>
      <c r="L130">
        <v>0.16900000000000001</v>
      </c>
      <c r="M130">
        <v>0.10100000000000001</v>
      </c>
      <c r="N130">
        <v>0.26800000000000002</v>
      </c>
      <c r="O130" s="9" t="s">
        <v>97</v>
      </c>
      <c r="P130">
        <v>0.23</v>
      </c>
      <c r="Q130">
        <v>0.28599999999999998</v>
      </c>
      <c r="R130">
        <v>0.33100000000000002</v>
      </c>
      <c r="S130">
        <v>0.27300000000000002</v>
      </c>
      <c r="T130">
        <v>0.316</v>
      </c>
      <c r="U130">
        <v>77</v>
      </c>
      <c r="V130" s="9" t="s">
        <v>97</v>
      </c>
      <c r="W130">
        <v>-0.5</v>
      </c>
      <c r="X130" s="9" t="s">
        <v>97</v>
      </c>
      <c r="Y130">
        <v>-8.6</v>
      </c>
      <c r="Z130">
        <v>2.4</v>
      </c>
      <c r="AA130">
        <v>0.4</v>
      </c>
    </row>
    <row r="131" spans="1:27" x14ac:dyDescent="0.45">
      <c r="A131">
        <v>96</v>
      </c>
      <c r="B131" s="9" t="s">
        <v>243</v>
      </c>
      <c r="C131" s="9" t="s">
        <v>132</v>
      </c>
      <c r="D131">
        <v>75</v>
      </c>
      <c r="E131">
        <v>284</v>
      </c>
      <c r="F131">
        <v>10</v>
      </c>
      <c r="G131">
        <v>35</v>
      </c>
      <c r="H131">
        <v>33</v>
      </c>
      <c r="I131">
        <v>0</v>
      </c>
      <c r="J131" s="9" t="s">
        <v>97</v>
      </c>
      <c r="K131">
        <v>4.5999999999999999E-2</v>
      </c>
      <c r="L131">
        <v>0.22500000000000001</v>
      </c>
      <c r="M131">
        <v>0.187</v>
      </c>
      <c r="N131">
        <v>0.29099999999999998</v>
      </c>
      <c r="O131" s="9" t="s">
        <v>97</v>
      </c>
      <c r="P131">
        <v>0.25</v>
      </c>
      <c r="Q131">
        <v>0.28499999999999998</v>
      </c>
      <c r="R131">
        <v>0.437</v>
      </c>
      <c r="S131">
        <v>0.311</v>
      </c>
      <c r="T131">
        <v>0.31900000000000001</v>
      </c>
      <c r="U131">
        <v>101</v>
      </c>
      <c r="V131" s="9" t="s">
        <v>97</v>
      </c>
      <c r="W131">
        <v>0.3</v>
      </c>
      <c r="X131" s="9" t="s">
        <v>97</v>
      </c>
      <c r="Y131">
        <v>0.5</v>
      </c>
      <c r="Z131">
        <v>-0.9</v>
      </c>
      <c r="AA131">
        <v>0.9</v>
      </c>
    </row>
    <row r="132" spans="1:27" x14ac:dyDescent="0.45">
      <c r="A132">
        <v>117</v>
      </c>
      <c r="B132" s="9" t="s">
        <v>259</v>
      </c>
      <c r="C132" s="9" t="s">
        <v>44</v>
      </c>
      <c r="D132">
        <v>71</v>
      </c>
      <c r="E132">
        <v>274</v>
      </c>
      <c r="F132">
        <v>7</v>
      </c>
      <c r="G132">
        <v>25</v>
      </c>
      <c r="H132">
        <v>33</v>
      </c>
      <c r="I132">
        <v>1</v>
      </c>
      <c r="J132" s="9" t="s">
        <v>97</v>
      </c>
      <c r="K132">
        <v>6.6000000000000003E-2</v>
      </c>
      <c r="L132">
        <v>0.193</v>
      </c>
      <c r="M132">
        <v>0.106</v>
      </c>
      <c r="N132">
        <v>0.26700000000000002</v>
      </c>
      <c r="O132" s="9" t="s">
        <v>97</v>
      </c>
      <c r="P132">
        <v>0.23200000000000001</v>
      </c>
      <c r="Q132">
        <v>0.28499999999999998</v>
      </c>
      <c r="R132">
        <v>0.33900000000000002</v>
      </c>
      <c r="S132">
        <v>0.27700000000000002</v>
      </c>
      <c r="T132">
        <v>0.28499999999999998</v>
      </c>
      <c r="U132">
        <v>76</v>
      </c>
      <c r="V132" s="9" t="s">
        <v>97</v>
      </c>
      <c r="W132">
        <v>-2</v>
      </c>
      <c r="X132" s="9" t="s">
        <v>97</v>
      </c>
      <c r="Y132">
        <v>-9.8000000000000007</v>
      </c>
      <c r="Z132">
        <v>5.6</v>
      </c>
      <c r="AA132">
        <v>0.5</v>
      </c>
    </row>
    <row r="133" spans="1:27" x14ac:dyDescent="0.45">
      <c r="A133">
        <v>122</v>
      </c>
      <c r="B133" s="9" t="s">
        <v>274</v>
      </c>
      <c r="C133" s="9" t="s">
        <v>44</v>
      </c>
      <c r="D133">
        <v>80</v>
      </c>
      <c r="E133">
        <v>333</v>
      </c>
      <c r="F133">
        <v>16</v>
      </c>
      <c r="G133">
        <v>45</v>
      </c>
      <c r="H133">
        <v>44</v>
      </c>
      <c r="I133">
        <v>6</v>
      </c>
      <c r="J133" s="9" t="s">
        <v>97</v>
      </c>
      <c r="K133">
        <v>7.4999999999999997E-2</v>
      </c>
      <c r="L133">
        <v>0.26400000000000001</v>
      </c>
      <c r="M133">
        <v>0.20399999999999999</v>
      </c>
      <c r="N133">
        <v>0.25</v>
      </c>
      <c r="O133" s="9" t="s">
        <v>97</v>
      </c>
      <c r="P133">
        <v>0.221</v>
      </c>
      <c r="Q133">
        <v>0.28499999999999998</v>
      </c>
      <c r="R133">
        <v>0.42499999999999999</v>
      </c>
      <c r="S133">
        <v>0.307</v>
      </c>
      <c r="T133">
        <v>0.32200000000000001</v>
      </c>
      <c r="U133">
        <v>96</v>
      </c>
      <c r="V133" s="9" t="s">
        <v>97</v>
      </c>
      <c r="W133">
        <v>0.2</v>
      </c>
      <c r="X133" s="9" t="s">
        <v>97</v>
      </c>
      <c r="Y133">
        <v>-1.5</v>
      </c>
      <c r="Z133">
        <v>-5.8</v>
      </c>
      <c r="AA133">
        <v>0.4</v>
      </c>
    </row>
    <row r="134" spans="1:27" x14ac:dyDescent="0.45">
      <c r="A134">
        <v>145</v>
      </c>
      <c r="B134" s="9" t="s">
        <v>287</v>
      </c>
      <c r="C134" s="9" t="s">
        <v>32</v>
      </c>
      <c r="D134">
        <v>75</v>
      </c>
      <c r="E134">
        <v>275</v>
      </c>
      <c r="F134">
        <v>7</v>
      </c>
      <c r="G134">
        <v>24</v>
      </c>
      <c r="H134">
        <v>31</v>
      </c>
      <c r="I134">
        <v>0</v>
      </c>
      <c r="J134" s="9" t="s">
        <v>97</v>
      </c>
      <c r="K134">
        <v>8.6999999999999994E-2</v>
      </c>
      <c r="L134">
        <v>0.27300000000000002</v>
      </c>
      <c r="M134">
        <v>0.124</v>
      </c>
      <c r="N134">
        <v>0.27400000000000002</v>
      </c>
      <c r="O134" s="9" t="s">
        <v>97</v>
      </c>
      <c r="P134">
        <v>0.21299999999999999</v>
      </c>
      <c r="Q134">
        <v>0.28399999999999997</v>
      </c>
      <c r="R134">
        <v>0.33700000000000002</v>
      </c>
      <c r="S134">
        <v>0.27700000000000002</v>
      </c>
      <c r="T134">
        <v>0.30499999999999999</v>
      </c>
      <c r="U134">
        <v>82</v>
      </c>
      <c r="V134" s="9" t="s">
        <v>97</v>
      </c>
      <c r="W134">
        <v>-0.5</v>
      </c>
      <c r="X134" s="9" t="s">
        <v>97</v>
      </c>
      <c r="Y134">
        <v>-6.2</v>
      </c>
      <c r="Z134">
        <v>-10.4</v>
      </c>
      <c r="AA134">
        <v>-0.8</v>
      </c>
    </row>
    <row r="135" spans="1:27" x14ac:dyDescent="0.45">
      <c r="A135">
        <v>107</v>
      </c>
      <c r="B135" s="9" t="s">
        <v>238</v>
      </c>
      <c r="C135" s="9" t="s">
        <v>56</v>
      </c>
      <c r="D135">
        <v>84</v>
      </c>
      <c r="E135">
        <v>376</v>
      </c>
      <c r="F135">
        <v>5</v>
      </c>
      <c r="G135">
        <v>51</v>
      </c>
      <c r="H135">
        <v>40</v>
      </c>
      <c r="I135">
        <v>21</v>
      </c>
      <c r="J135" s="9" t="s">
        <v>97</v>
      </c>
      <c r="K135">
        <v>6.9000000000000006E-2</v>
      </c>
      <c r="L135">
        <v>0.16500000000000001</v>
      </c>
      <c r="M135">
        <v>0.11</v>
      </c>
      <c r="N135">
        <v>0.26400000000000001</v>
      </c>
      <c r="O135" s="9" t="s">
        <v>97</v>
      </c>
      <c r="P135">
        <v>0.22900000000000001</v>
      </c>
      <c r="Q135">
        <v>0.28199999999999997</v>
      </c>
      <c r="R135">
        <v>0.33900000000000002</v>
      </c>
      <c r="S135">
        <v>0.27400000000000002</v>
      </c>
      <c r="T135">
        <v>0.30599999999999999</v>
      </c>
      <c r="U135">
        <v>72</v>
      </c>
      <c r="V135" s="9" t="s">
        <v>97</v>
      </c>
      <c r="W135">
        <v>4.3</v>
      </c>
      <c r="X135" s="9" t="s">
        <v>97</v>
      </c>
      <c r="Y135">
        <v>-7.9</v>
      </c>
      <c r="Z135">
        <v>3</v>
      </c>
      <c r="AA135">
        <v>0.8</v>
      </c>
    </row>
    <row r="136" spans="1:27" x14ac:dyDescent="0.45">
      <c r="A136">
        <v>83</v>
      </c>
      <c r="B136" s="9" t="s">
        <v>231</v>
      </c>
      <c r="C136" s="9" t="s">
        <v>139</v>
      </c>
      <c r="D136">
        <v>80</v>
      </c>
      <c r="E136">
        <v>286</v>
      </c>
      <c r="F136">
        <v>15</v>
      </c>
      <c r="G136">
        <v>33</v>
      </c>
      <c r="H136">
        <v>34</v>
      </c>
      <c r="I136">
        <v>2</v>
      </c>
      <c r="J136" s="9" t="s">
        <v>97</v>
      </c>
      <c r="K136">
        <v>3.1E-2</v>
      </c>
      <c r="L136">
        <v>0.318</v>
      </c>
      <c r="M136">
        <v>0.21299999999999999</v>
      </c>
      <c r="N136">
        <v>0.29399999999999998</v>
      </c>
      <c r="O136" s="9" t="s">
        <v>97</v>
      </c>
      <c r="P136">
        <v>0.23599999999999999</v>
      </c>
      <c r="Q136">
        <v>0.28000000000000003</v>
      </c>
      <c r="R136">
        <v>0.44900000000000001</v>
      </c>
      <c r="S136">
        <v>0.315</v>
      </c>
      <c r="T136">
        <v>0.29199999999999998</v>
      </c>
      <c r="U136">
        <v>103</v>
      </c>
      <c r="V136" s="9" t="s">
        <v>97</v>
      </c>
      <c r="W136">
        <v>-0.4</v>
      </c>
      <c r="X136" s="9" t="s">
        <v>97</v>
      </c>
      <c r="Y136">
        <v>0.5</v>
      </c>
      <c r="Z136">
        <v>2</v>
      </c>
      <c r="AA136">
        <v>1.2</v>
      </c>
    </row>
    <row r="137" spans="1:27" x14ac:dyDescent="0.45">
      <c r="A137">
        <v>142</v>
      </c>
      <c r="B137" s="9" t="s">
        <v>282</v>
      </c>
      <c r="C137" s="9" t="s">
        <v>74</v>
      </c>
      <c r="D137">
        <v>78</v>
      </c>
      <c r="E137">
        <v>265</v>
      </c>
      <c r="F137">
        <v>8</v>
      </c>
      <c r="G137">
        <v>25</v>
      </c>
      <c r="H137">
        <v>26</v>
      </c>
      <c r="I137">
        <v>11</v>
      </c>
      <c r="J137" s="9" t="s">
        <v>97</v>
      </c>
      <c r="K137">
        <v>0.106</v>
      </c>
      <c r="L137">
        <v>0.39600000000000002</v>
      </c>
      <c r="M137">
        <v>0.17699999999999999</v>
      </c>
      <c r="N137">
        <v>0.29799999999999999</v>
      </c>
      <c r="O137" s="9" t="s">
        <v>97</v>
      </c>
      <c r="P137">
        <v>0.19</v>
      </c>
      <c r="Q137">
        <v>0.28000000000000003</v>
      </c>
      <c r="R137">
        <v>0.36599999999999999</v>
      </c>
      <c r="S137">
        <v>0.28599999999999998</v>
      </c>
      <c r="T137">
        <v>0.27700000000000002</v>
      </c>
      <c r="U137">
        <v>79</v>
      </c>
      <c r="V137" s="9" t="s">
        <v>97</v>
      </c>
      <c r="W137">
        <v>-2</v>
      </c>
      <c r="X137" s="9" t="s">
        <v>97</v>
      </c>
      <c r="Y137">
        <v>-8.6</v>
      </c>
      <c r="Z137">
        <v>-4.9000000000000004</v>
      </c>
      <c r="AA137">
        <v>-0.5</v>
      </c>
    </row>
    <row r="138" spans="1:27" x14ac:dyDescent="0.45">
      <c r="A138">
        <v>124</v>
      </c>
      <c r="B138" s="9" t="s">
        <v>268</v>
      </c>
      <c r="C138" s="9" t="s">
        <v>52</v>
      </c>
      <c r="D138">
        <v>80</v>
      </c>
      <c r="E138">
        <v>315</v>
      </c>
      <c r="F138">
        <v>6</v>
      </c>
      <c r="G138">
        <v>29</v>
      </c>
      <c r="H138">
        <v>32</v>
      </c>
      <c r="I138">
        <v>2</v>
      </c>
      <c r="J138" s="9" t="s">
        <v>97</v>
      </c>
      <c r="K138">
        <v>8.5999999999999993E-2</v>
      </c>
      <c r="L138">
        <v>0.29199999999999998</v>
      </c>
      <c r="M138">
        <v>0.11600000000000001</v>
      </c>
      <c r="N138">
        <v>0.26200000000000001</v>
      </c>
      <c r="O138" s="9" t="s">
        <v>97</v>
      </c>
      <c r="P138">
        <v>0.19600000000000001</v>
      </c>
      <c r="Q138">
        <v>0.27900000000000003</v>
      </c>
      <c r="R138">
        <v>0.312</v>
      </c>
      <c r="S138">
        <v>0.26600000000000001</v>
      </c>
      <c r="T138">
        <v>0.28199999999999997</v>
      </c>
      <c r="U138">
        <v>70</v>
      </c>
      <c r="V138" s="9" t="s">
        <v>97</v>
      </c>
      <c r="W138">
        <v>0.5</v>
      </c>
      <c r="X138" s="9" t="s">
        <v>97</v>
      </c>
      <c r="Y138">
        <v>-10.5</v>
      </c>
      <c r="Z138">
        <v>2.8</v>
      </c>
      <c r="AA138">
        <v>0.3</v>
      </c>
    </row>
    <row r="139" spans="1:27" x14ac:dyDescent="0.45">
      <c r="A139">
        <v>58</v>
      </c>
      <c r="B139" s="9" t="s">
        <v>200</v>
      </c>
      <c r="C139" s="9" t="s">
        <v>58</v>
      </c>
      <c r="D139">
        <v>77</v>
      </c>
      <c r="E139">
        <v>288</v>
      </c>
      <c r="F139">
        <v>11</v>
      </c>
      <c r="G139">
        <v>41</v>
      </c>
      <c r="H139">
        <v>35</v>
      </c>
      <c r="I139">
        <v>8</v>
      </c>
      <c r="J139" s="9" t="s">
        <v>97</v>
      </c>
      <c r="K139">
        <v>9.7000000000000003E-2</v>
      </c>
      <c r="L139">
        <v>0.26700000000000002</v>
      </c>
      <c r="M139">
        <v>0.20499999999999999</v>
      </c>
      <c r="N139">
        <v>0.23400000000000001</v>
      </c>
      <c r="O139" s="9" t="s">
        <v>97</v>
      </c>
      <c r="P139">
        <v>0.19700000000000001</v>
      </c>
      <c r="Q139">
        <v>0.27800000000000002</v>
      </c>
      <c r="R139">
        <v>0.40200000000000002</v>
      </c>
      <c r="S139">
        <v>0.29799999999999999</v>
      </c>
      <c r="T139">
        <v>0.245</v>
      </c>
      <c r="U139">
        <v>93</v>
      </c>
      <c r="V139" s="9" t="s">
        <v>97</v>
      </c>
      <c r="W139">
        <v>1.6</v>
      </c>
      <c r="X139" s="9" t="s">
        <v>97</v>
      </c>
      <c r="Y139">
        <v>-0.7</v>
      </c>
      <c r="Z139">
        <v>7.1</v>
      </c>
      <c r="AA139">
        <v>1.6</v>
      </c>
    </row>
    <row r="140" spans="1:27" x14ac:dyDescent="0.45">
      <c r="A140">
        <v>138</v>
      </c>
      <c r="B140" s="9" t="s">
        <v>280</v>
      </c>
      <c r="C140" s="9" t="s">
        <v>132</v>
      </c>
      <c r="D140">
        <v>73</v>
      </c>
      <c r="E140">
        <v>263</v>
      </c>
      <c r="F140">
        <v>4</v>
      </c>
      <c r="G140">
        <v>22</v>
      </c>
      <c r="H140">
        <v>24</v>
      </c>
      <c r="I140">
        <v>4</v>
      </c>
      <c r="J140" s="9" t="s">
        <v>97</v>
      </c>
      <c r="K140">
        <v>5.2999999999999999E-2</v>
      </c>
      <c r="L140">
        <v>0.17899999999999999</v>
      </c>
      <c r="M140">
        <v>8.5000000000000006E-2</v>
      </c>
      <c r="N140">
        <v>0.27</v>
      </c>
      <c r="O140" s="9" t="s">
        <v>97</v>
      </c>
      <c r="P140">
        <v>0.23200000000000001</v>
      </c>
      <c r="Q140">
        <v>0.27800000000000002</v>
      </c>
      <c r="R140">
        <v>0.317</v>
      </c>
      <c r="S140">
        <v>0.26400000000000001</v>
      </c>
      <c r="T140">
        <v>0.30199999999999999</v>
      </c>
      <c r="U140">
        <v>68</v>
      </c>
      <c r="V140" s="9" t="s">
        <v>97</v>
      </c>
      <c r="W140">
        <v>0.3</v>
      </c>
      <c r="X140" s="9" t="s">
        <v>97</v>
      </c>
      <c r="Y140">
        <v>-9.3000000000000007</v>
      </c>
      <c r="Z140">
        <v>-1.7</v>
      </c>
      <c r="AA140">
        <v>-0.3</v>
      </c>
    </row>
    <row r="141" spans="1:27" x14ac:dyDescent="0.45">
      <c r="A141">
        <v>139</v>
      </c>
      <c r="B141" s="9" t="s">
        <v>278</v>
      </c>
      <c r="C141" s="9" t="s">
        <v>40</v>
      </c>
      <c r="D141">
        <v>75</v>
      </c>
      <c r="E141">
        <v>287</v>
      </c>
      <c r="F141">
        <v>4</v>
      </c>
      <c r="G141">
        <v>31</v>
      </c>
      <c r="H141">
        <v>19</v>
      </c>
      <c r="I141">
        <v>4</v>
      </c>
      <c r="J141" s="9" t="s">
        <v>97</v>
      </c>
      <c r="K141">
        <v>6.6000000000000003E-2</v>
      </c>
      <c r="L141">
        <v>0.122</v>
      </c>
      <c r="M141">
        <v>8.6999999999999994E-2</v>
      </c>
      <c r="N141">
        <v>0.23599999999999999</v>
      </c>
      <c r="O141" s="9" t="s">
        <v>97</v>
      </c>
      <c r="P141">
        <v>0.217</v>
      </c>
      <c r="Q141">
        <v>0.27600000000000002</v>
      </c>
      <c r="R141">
        <v>0.30399999999999999</v>
      </c>
      <c r="S141">
        <v>0.26100000000000001</v>
      </c>
      <c r="T141">
        <v>0.27300000000000002</v>
      </c>
      <c r="U141">
        <v>72</v>
      </c>
      <c r="V141" s="9" t="s">
        <v>97</v>
      </c>
      <c r="W141">
        <v>-0.7</v>
      </c>
      <c r="X141" s="9" t="s">
        <v>97</v>
      </c>
      <c r="Y141">
        <v>-10.3</v>
      </c>
      <c r="Z141">
        <v>-3</v>
      </c>
      <c r="AA141">
        <v>-0.4</v>
      </c>
    </row>
    <row r="142" spans="1:27" x14ac:dyDescent="0.45">
      <c r="A142">
        <v>131</v>
      </c>
      <c r="B142" s="9" t="s">
        <v>264</v>
      </c>
      <c r="C142" s="9" t="s">
        <v>141</v>
      </c>
      <c r="D142">
        <v>77</v>
      </c>
      <c r="E142">
        <v>299</v>
      </c>
      <c r="F142">
        <v>16</v>
      </c>
      <c r="G142">
        <v>32</v>
      </c>
      <c r="H142">
        <v>37</v>
      </c>
      <c r="I142">
        <v>6</v>
      </c>
      <c r="J142" s="9" t="s">
        <v>97</v>
      </c>
      <c r="K142">
        <v>9.7000000000000003E-2</v>
      </c>
      <c r="L142">
        <v>0.36499999999999999</v>
      </c>
      <c r="M142">
        <v>0.21</v>
      </c>
      <c r="N142">
        <v>0.23599999999999999</v>
      </c>
      <c r="O142" s="9" t="s">
        <v>97</v>
      </c>
      <c r="P142">
        <v>0.187</v>
      </c>
      <c r="Q142">
        <v>0.26800000000000002</v>
      </c>
      <c r="R142">
        <v>0.39700000000000002</v>
      </c>
      <c r="S142">
        <v>0.28999999999999998</v>
      </c>
      <c r="T142">
        <v>0.313</v>
      </c>
      <c r="U142">
        <v>89</v>
      </c>
      <c r="V142" s="9" t="s">
        <v>97</v>
      </c>
      <c r="W142">
        <v>-0.6</v>
      </c>
      <c r="X142" s="9" t="s">
        <v>97</v>
      </c>
      <c r="Y142">
        <v>-4.5999999999999996</v>
      </c>
      <c r="Z142">
        <v>-4</v>
      </c>
      <c r="AA142">
        <v>0.2</v>
      </c>
    </row>
    <row r="143" spans="1:27" x14ac:dyDescent="0.45">
      <c r="A143">
        <v>134</v>
      </c>
      <c r="B143" s="9" t="s">
        <v>270</v>
      </c>
      <c r="C143" s="9" t="s">
        <v>76</v>
      </c>
      <c r="D143">
        <v>81</v>
      </c>
      <c r="E143">
        <v>300</v>
      </c>
      <c r="F143">
        <v>8</v>
      </c>
      <c r="G143">
        <v>39</v>
      </c>
      <c r="H143">
        <v>41</v>
      </c>
      <c r="I143">
        <v>10</v>
      </c>
      <c r="J143" s="9" t="s">
        <v>97</v>
      </c>
      <c r="K143">
        <v>3.3000000000000002E-2</v>
      </c>
      <c r="L143">
        <v>0.26300000000000001</v>
      </c>
      <c r="M143">
        <v>0.14499999999999999</v>
      </c>
      <c r="N143">
        <v>0.30199999999999999</v>
      </c>
      <c r="O143" s="9" t="s">
        <v>97</v>
      </c>
      <c r="P143">
        <v>0.24</v>
      </c>
      <c r="Q143">
        <v>0.26800000000000002</v>
      </c>
      <c r="R143">
        <v>0.38500000000000001</v>
      </c>
      <c r="S143">
        <v>0.28299999999999997</v>
      </c>
      <c r="T143">
        <v>0.25900000000000001</v>
      </c>
      <c r="U143">
        <v>76</v>
      </c>
      <c r="V143" s="9" t="s">
        <v>97</v>
      </c>
      <c r="W143">
        <v>0.6</v>
      </c>
      <c r="X143" s="9" t="s">
        <v>97</v>
      </c>
      <c r="Y143">
        <v>-7.8</v>
      </c>
      <c r="Z143">
        <v>-1.7</v>
      </c>
      <c r="AA143">
        <v>0</v>
      </c>
    </row>
    <row r="144" spans="1:27" x14ac:dyDescent="0.45">
      <c r="A144">
        <v>84</v>
      </c>
      <c r="B144" s="9" t="s">
        <v>230</v>
      </c>
      <c r="C144" s="9" t="s">
        <v>101</v>
      </c>
      <c r="D144">
        <v>77</v>
      </c>
      <c r="E144">
        <v>311</v>
      </c>
      <c r="F144">
        <v>9</v>
      </c>
      <c r="G144">
        <v>40</v>
      </c>
      <c r="H144">
        <v>39</v>
      </c>
      <c r="I144">
        <v>1</v>
      </c>
      <c r="J144" s="9" t="s">
        <v>97</v>
      </c>
      <c r="K144">
        <v>3.2000000000000001E-2</v>
      </c>
      <c r="L144">
        <v>0.193</v>
      </c>
      <c r="M144">
        <v>0.14599999999999999</v>
      </c>
      <c r="N144">
        <v>0.25900000000000001</v>
      </c>
      <c r="O144" s="9" t="s">
        <v>97</v>
      </c>
      <c r="P144">
        <v>0.23100000000000001</v>
      </c>
      <c r="Q144">
        <v>0.26400000000000001</v>
      </c>
      <c r="R144">
        <v>0.376</v>
      </c>
      <c r="S144">
        <v>0.27900000000000003</v>
      </c>
      <c r="T144">
        <v>0.27</v>
      </c>
      <c r="U144">
        <v>83</v>
      </c>
      <c r="V144" s="9" t="s">
        <v>97</v>
      </c>
      <c r="W144">
        <v>-0.1</v>
      </c>
      <c r="X144" s="9" t="s">
        <v>97</v>
      </c>
      <c r="Y144">
        <v>-6.4</v>
      </c>
      <c r="Z144">
        <v>7.1</v>
      </c>
      <c r="AA144">
        <v>1.2</v>
      </c>
    </row>
    <row r="145" spans="1:27" x14ac:dyDescent="0.45">
      <c r="A145">
        <v>86</v>
      </c>
      <c r="B145" s="9" t="s">
        <v>225</v>
      </c>
      <c r="C145" s="9" t="s">
        <v>196</v>
      </c>
      <c r="D145">
        <v>72</v>
      </c>
      <c r="E145">
        <v>269</v>
      </c>
      <c r="F145">
        <v>15</v>
      </c>
      <c r="G145">
        <v>26</v>
      </c>
      <c r="H145">
        <v>41</v>
      </c>
      <c r="I145">
        <v>3</v>
      </c>
      <c r="J145" s="9" t="s">
        <v>97</v>
      </c>
      <c r="K145">
        <v>5.8999999999999997E-2</v>
      </c>
      <c r="L145">
        <v>0.27100000000000002</v>
      </c>
      <c r="M145">
        <v>0.23100000000000001</v>
      </c>
      <c r="N145">
        <v>0.216</v>
      </c>
      <c r="O145" s="9" t="s">
        <v>97</v>
      </c>
      <c r="P145">
        <v>0.20200000000000001</v>
      </c>
      <c r="Q145">
        <v>0.25700000000000001</v>
      </c>
      <c r="R145">
        <v>0.433</v>
      </c>
      <c r="S145">
        <v>0.29299999999999998</v>
      </c>
      <c r="T145">
        <v>0.33900000000000002</v>
      </c>
      <c r="U145">
        <v>94</v>
      </c>
      <c r="V145" s="9" t="s">
        <v>97</v>
      </c>
      <c r="W145">
        <v>0.2</v>
      </c>
      <c r="X145" s="9" t="s">
        <v>97</v>
      </c>
      <c r="Y145">
        <v>-1.8</v>
      </c>
      <c r="Z145">
        <v>4.2</v>
      </c>
      <c r="AA145">
        <v>1.2</v>
      </c>
    </row>
    <row r="146" spans="1:27" x14ac:dyDescent="0.45">
      <c r="A146">
        <v>127</v>
      </c>
      <c r="B146" s="9" t="s">
        <v>269</v>
      </c>
      <c r="C146" s="9" t="s">
        <v>23</v>
      </c>
      <c r="D146">
        <v>80</v>
      </c>
      <c r="E146">
        <v>306</v>
      </c>
      <c r="F146">
        <v>6</v>
      </c>
      <c r="G146">
        <v>24</v>
      </c>
      <c r="H146">
        <v>23</v>
      </c>
      <c r="I146">
        <v>0</v>
      </c>
      <c r="J146" s="9" t="s">
        <v>97</v>
      </c>
      <c r="K146">
        <v>4.2000000000000003E-2</v>
      </c>
      <c r="L146">
        <v>0.20899999999999999</v>
      </c>
      <c r="M146">
        <v>0.126</v>
      </c>
      <c r="N146">
        <v>0.24399999999999999</v>
      </c>
      <c r="O146" s="9" t="s">
        <v>97</v>
      </c>
      <c r="P146">
        <v>0.21099999999999999</v>
      </c>
      <c r="Q146">
        <v>0.245</v>
      </c>
      <c r="R146">
        <v>0.33700000000000002</v>
      </c>
      <c r="S146">
        <v>0.253</v>
      </c>
      <c r="T146">
        <v>0.246</v>
      </c>
      <c r="U146">
        <v>60</v>
      </c>
      <c r="V146" s="9" t="s">
        <v>97</v>
      </c>
      <c r="W146">
        <v>-0.2</v>
      </c>
      <c r="X146" s="9" t="s">
        <v>97</v>
      </c>
      <c r="Y146">
        <v>-14.5</v>
      </c>
      <c r="Z146">
        <v>6.2</v>
      </c>
      <c r="AA146">
        <v>0.2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16EFE-B441-4CE0-807D-8A0ADFE039CA}">
  <sheetPr codeName="Sheet14">
    <tabColor rgb="FFFF0000"/>
  </sheetPr>
  <dimension ref="A1:R661"/>
  <sheetViews>
    <sheetView topLeftCell="A631" workbookViewId="0">
      <selection activeCell="S656" sqref="S656:S657"/>
    </sheetView>
  </sheetViews>
  <sheetFormatPr defaultRowHeight="14.25" x14ac:dyDescent="0.45"/>
  <sheetData>
    <row r="1" spans="1:18" x14ac:dyDescent="0.45">
      <c r="A1" t="s">
        <v>0</v>
      </c>
      <c r="B1" t="s">
        <v>1</v>
      </c>
      <c r="C1" t="s">
        <v>2</v>
      </c>
      <c r="D1" t="s">
        <v>84</v>
      </c>
      <c r="E1" t="s">
        <v>85</v>
      </c>
      <c r="F1" t="s">
        <v>86</v>
      </c>
      <c r="G1" t="s">
        <v>3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12</v>
      </c>
      <c r="N1" t="s">
        <v>92</v>
      </c>
      <c r="O1" t="s">
        <v>93</v>
      </c>
      <c r="P1" t="s">
        <v>94</v>
      </c>
      <c r="Q1" t="s">
        <v>95</v>
      </c>
      <c r="R1" t="s">
        <v>21</v>
      </c>
    </row>
    <row r="2" spans="1:18" x14ac:dyDescent="0.45">
      <c r="A2">
        <v>1</v>
      </c>
      <c r="B2" t="s">
        <v>100</v>
      </c>
      <c r="C2" t="s">
        <v>101</v>
      </c>
      <c r="D2">
        <v>13</v>
      </c>
      <c r="E2">
        <v>10</v>
      </c>
      <c r="G2">
        <v>33</v>
      </c>
      <c r="H2">
        <v>33</v>
      </c>
      <c r="I2">
        <v>207</v>
      </c>
      <c r="J2">
        <v>7.77</v>
      </c>
      <c r="K2">
        <v>2.0299999999999998</v>
      </c>
      <c r="L2">
        <v>0.51</v>
      </c>
      <c r="M2">
        <v>0.31</v>
      </c>
      <c r="N2" s="3">
        <v>0.72599999999999998</v>
      </c>
      <c r="P2">
        <v>3.19</v>
      </c>
      <c r="Q2">
        <v>2.92</v>
      </c>
      <c r="R2">
        <v>4.5999999999999996</v>
      </c>
    </row>
    <row r="3" spans="1:18" x14ac:dyDescent="0.45">
      <c r="A3">
        <v>2</v>
      </c>
      <c r="B3" t="s">
        <v>99</v>
      </c>
      <c r="C3" t="s">
        <v>38</v>
      </c>
      <c r="D3">
        <v>15</v>
      </c>
      <c r="E3">
        <v>8</v>
      </c>
      <c r="G3">
        <v>31</v>
      </c>
      <c r="H3">
        <v>31</v>
      </c>
      <c r="I3">
        <v>191</v>
      </c>
      <c r="J3">
        <v>9.4499999999999993</v>
      </c>
      <c r="K3">
        <v>2.62</v>
      </c>
      <c r="L3">
        <v>0.85</v>
      </c>
      <c r="M3">
        <v>0.26900000000000002</v>
      </c>
      <c r="N3" s="3">
        <v>0.73799999999999999</v>
      </c>
      <c r="P3">
        <v>3.15</v>
      </c>
      <c r="Q3">
        <v>3.32</v>
      </c>
      <c r="R3">
        <v>4.4000000000000004</v>
      </c>
    </row>
    <row r="4" spans="1:18" x14ac:dyDescent="0.45">
      <c r="A4">
        <v>3</v>
      </c>
      <c r="B4" t="s">
        <v>131</v>
      </c>
      <c r="C4" t="s">
        <v>132</v>
      </c>
      <c r="D4">
        <v>13</v>
      </c>
      <c r="E4">
        <v>6</v>
      </c>
      <c r="G4">
        <v>27</v>
      </c>
      <c r="H4">
        <v>27</v>
      </c>
      <c r="I4">
        <v>157</v>
      </c>
      <c r="J4">
        <v>10.210000000000001</v>
      </c>
      <c r="K4">
        <v>1.88</v>
      </c>
      <c r="L4">
        <v>0.79</v>
      </c>
      <c r="M4">
        <v>0.27900000000000003</v>
      </c>
      <c r="N4" s="3">
        <v>0.76300000000000001</v>
      </c>
      <c r="P4">
        <v>2.75</v>
      </c>
      <c r="Q4">
        <v>2.83</v>
      </c>
      <c r="R4">
        <v>4.4000000000000004</v>
      </c>
    </row>
    <row r="5" spans="1:18" x14ac:dyDescent="0.45">
      <c r="A5">
        <v>4</v>
      </c>
      <c r="B5" t="s">
        <v>138</v>
      </c>
      <c r="C5" t="s">
        <v>139</v>
      </c>
      <c r="D5">
        <v>10</v>
      </c>
      <c r="E5">
        <v>8</v>
      </c>
      <c r="G5">
        <v>41</v>
      </c>
      <c r="H5">
        <v>22</v>
      </c>
      <c r="I5">
        <v>144</v>
      </c>
      <c r="J5">
        <v>12.32</v>
      </c>
      <c r="K5">
        <v>2.12</v>
      </c>
      <c r="L5">
        <v>0.92</v>
      </c>
      <c r="M5">
        <v>0.28899999999999998</v>
      </c>
      <c r="N5" s="3">
        <v>0.73599999999999999</v>
      </c>
      <c r="P5">
        <v>3.04</v>
      </c>
      <c r="Q5">
        <v>2.57</v>
      </c>
      <c r="R5">
        <v>4.4000000000000004</v>
      </c>
    </row>
    <row r="6" spans="1:18" x14ac:dyDescent="0.45">
      <c r="A6">
        <v>5</v>
      </c>
      <c r="B6" t="s">
        <v>133</v>
      </c>
      <c r="C6" t="s">
        <v>23</v>
      </c>
      <c r="D6">
        <v>15</v>
      </c>
      <c r="E6">
        <v>5</v>
      </c>
      <c r="G6">
        <v>25</v>
      </c>
      <c r="H6">
        <v>25</v>
      </c>
      <c r="I6">
        <v>150</v>
      </c>
      <c r="J6">
        <v>11.33</v>
      </c>
      <c r="K6">
        <v>1.89</v>
      </c>
      <c r="L6">
        <v>0.81</v>
      </c>
      <c r="M6">
        <v>0.29599999999999999</v>
      </c>
      <c r="N6" s="3">
        <v>0.73</v>
      </c>
      <c r="P6">
        <v>3</v>
      </c>
      <c r="Q6">
        <v>2.62</v>
      </c>
      <c r="R6">
        <v>4.4000000000000004</v>
      </c>
    </row>
    <row r="7" spans="1:18" x14ac:dyDescent="0.45">
      <c r="A7">
        <v>6</v>
      </c>
      <c r="B7" t="s">
        <v>130</v>
      </c>
      <c r="C7" t="s">
        <v>76</v>
      </c>
      <c r="D7">
        <v>12</v>
      </c>
      <c r="E7">
        <v>10</v>
      </c>
      <c r="G7">
        <v>30</v>
      </c>
      <c r="H7">
        <v>29</v>
      </c>
      <c r="I7">
        <v>170</v>
      </c>
      <c r="J7">
        <v>8.93</v>
      </c>
      <c r="K7">
        <v>1.98</v>
      </c>
      <c r="L7">
        <v>0.59</v>
      </c>
      <c r="M7">
        <v>0.29499999999999998</v>
      </c>
      <c r="N7" s="3">
        <v>0.71499999999999997</v>
      </c>
      <c r="P7">
        <v>3.15</v>
      </c>
      <c r="Q7">
        <v>2.92</v>
      </c>
      <c r="R7">
        <v>4.3</v>
      </c>
    </row>
    <row r="8" spans="1:18" x14ac:dyDescent="0.45">
      <c r="A8">
        <v>7</v>
      </c>
      <c r="B8" t="s">
        <v>134</v>
      </c>
      <c r="C8" t="s">
        <v>28</v>
      </c>
      <c r="D8">
        <v>14</v>
      </c>
      <c r="E8">
        <v>7</v>
      </c>
      <c r="G8">
        <v>29</v>
      </c>
      <c r="H8">
        <v>29</v>
      </c>
      <c r="I8">
        <v>169</v>
      </c>
      <c r="J8">
        <v>11.77</v>
      </c>
      <c r="K8">
        <v>2.48</v>
      </c>
      <c r="L8">
        <v>1.06</v>
      </c>
      <c r="M8">
        <v>0.26700000000000002</v>
      </c>
      <c r="N8" s="3">
        <v>0.72699999999999998</v>
      </c>
      <c r="P8">
        <v>3.26</v>
      </c>
      <c r="Q8">
        <v>2.91</v>
      </c>
      <c r="R8">
        <v>4.3</v>
      </c>
    </row>
    <row r="9" spans="1:18" x14ac:dyDescent="0.45">
      <c r="A9">
        <v>8</v>
      </c>
      <c r="B9" t="s">
        <v>136</v>
      </c>
      <c r="C9" t="s">
        <v>56</v>
      </c>
      <c r="D9">
        <v>9</v>
      </c>
      <c r="E9">
        <v>9</v>
      </c>
      <c r="G9">
        <v>33</v>
      </c>
      <c r="H9">
        <v>29</v>
      </c>
      <c r="I9">
        <v>166</v>
      </c>
      <c r="J9">
        <v>10.61</v>
      </c>
      <c r="K9">
        <v>3.11</v>
      </c>
      <c r="L9">
        <v>0.71</v>
      </c>
      <c r="M9">
        <v>0.30599999999999999</v>
      </c>
      <c r="N9" s="3">
        <v>0.72099999999999997</v>
      </c>
      <c r="P9">
        <v>3.44</v>
      </c>
      <c r="Q9">
        <v>2.93</v>
      </c>
      <c r="R9">
        <v>4.2</v>
      </c>
    </row>
    <row r="10" spans="1:18" x14ac:dyDescent="0.45">
      <c r="A10">
        <v>9</v>
      </c>
      <c r="B10" t="s">
        <v>110</v>
      </c>
      <c r="C10" t="s">
        <v>32</v>
      </c>
      <c r="D10">
        <v>13</v>
      </c>
      <c r="E10">
        <v>9</v>
      </c>
      <c r="G10">
        <v>31</v>
      </c>
      <c r="H10">
        <v>31</v>
      </c>
      <c r="I10">
        <v>180</v>
      </c>
      <c r="J10">
        <v>8.5399999999999991</v>
      </c>
      <c r="K10">
        <v>1.02</v>
      </c>
      <c r="L10">
        <v>1.01</v>
      </c>
      <c r="M10">
        <v>0.28599999999999998</v>
      </c>
      <c r="N10" s="3">
        <v>0.71</v>
      </c>
      <c r="P10">
        <v>3.39</v>
      </c>
      <c r="Q10">
        <v>3.15</v>
      </c>
      <c r="R10">
        <v>4.2</v>
      </c>
    </row>
    <row r="11" spans="1:18" x14ac:dyDescent="0.45">
      <c r="A11">
        <v>10</v>
      </c>
      <c r="B11" t="s">
        <v>135</v>
      </c>
      <c r="C11" t="s">
        <v>38</v>
      </c>
      <c r="D11">
        <v>10</v>
      </c>
      <c r="E11">
        <v>6</v>
      </c>
      <c r="G11">
        <v>30</v>
      </c>
      <c r="H11">
        <v>29</v>
      </c>
      <c r="I11">
        <v>167</v>
      </c>
      <c r="J11">
        <v>7.68</v>
      </c>
      <c r="K11">
        <v>2.41</v>
      </c>
      <c r="L11">
        <v>0.44</v>
      </c>
      <c r="M11">
        <v>0.30599999999999999</v>
      </c>
      <c r="N11" s="3">
        <v>0.73799999999999999</v>
      </c>
      <c r="P11">
        <v>3.05</v>
      </c>
      <c r="Q11">
        <v>2.94</v>
      </c>
      <c r="R11">
        <v>4.2</v>
      </c>
    </row>
    <row r="12" spans="1:18" x14ac:dyDescent="0.45">
      <c r="A12">
        <v>11</v>
      </c>
      <c r="B12" t="s">
        <v>102</v>
      </c>
      <c r="C12" t="s">
        <v>34</v>
      </c>
      <c r="D12">
        <v>14</v>
      </c>
      <c r="E12">
        <v>7</v>
      </c>
      <c r="G12">
        <v>32</v>
      </c>
      <c r="H12">
        <v>32</v>
      </c>
      <c r="I12">
        <v>196</v>
      </c>
      <c r="J12">
        <v>8.7799999999999994</v>
      </c>
      <c r="K12">
        <v>2.27</v>
      </c>
      <c r="L12">
        <v>0.89</v>
      </c>
      <c r="M12">
        <v>0.26900000000000002</v>
      </c>
      <c r="N12" s="3">
        <v>0.77700000000000002</v>
      </c>
      <c r="P12">
        <v>2.88</v>
      </c>
      <c r="Q12">
        <v>3.29</v>
      </c>
      <c r="R12">
        <v>4.0999999999999996</v>
      </c>
    </row>
    <row r="13" spans="1:18" x14ac:dyDescent="0.45">
      <c r="A13">
        <v>12</v>
      </c>
      <c r="B13" t="s">
        <v>137</v>
      </c>
      <c r="C13" t="s">
        <v>38</v>
      </c>
      <c r="D13">
        <v>15</v>
      </c>
      <c r="E13">
        <v>5</v>
      </c>
      <c r="G13">
        <v>31</v>
      </c>
      <c r="H13">
        <v>30</v>
      </c>
      <c r="I13">
        <v>175</v>
      </c>
      <c r="J13">
        <v>8.43</v>
      </c>
      <c r="K13">
        <v>2.2200000000000002</v>
      </c>
      <c r="L13">
        <v>0.72</v>
      </c>
      <c r="M13">
        <v>0.28000000000000003</v>
      </c>
      <c r="N13" s="3">
        <v>0.76700000000000002</v>
      </c>
      <c r="P13">
        <v>2.84</v>
      </c>
      <c r="Q13">
        <v>3.18</v>
      </c>
      <c r="R13">
        <v>3.9</v>
      </c>
    </row>
    <row r="14" spans="1:18" x14ac:dyDescent="0.45">
      <c r="A14">
        <v>13</v>
      </c>
      <c r="B14" t="s">
        <v>117</v>
      </c>
      <c r="C14" t="s">
        <v>32</v>
      </c>
      <c r="D14">
        <v>10</v>
      </c>
      <c r="E14">
        <v>8</v>
      </c>
      <c r="G14">
        <v>32</v>
      </c>
      <c r="H14">
        <v>32</v>
      </c>
      <c r="I14">
        <v>200</v>
      </c>
      <c r="J14">
        <v>8.2899999999999991</v>
      </c>
      <c r="K14">
        <v>1.91</v>
      </c>
      <c r="L14">
        <v>0.99</v>
      </c>
      <c r="M14">
        <v>0.25600000000000001</v>
      </c>
      <c r="N14" s="3">
        <v>0.748</v>
      </c>
      <c r="P14">
        <v>3.06</v>
      </c>
      <c r="Q14">
        <v>3.45</v>
      </c>
      <c r="R14">
        <v>3.8</v>
      </c>
    </row>
    <row r="15" spans="1:18" x14ac:dyDescent="0.45">
      <c r="A15">
        <v>14</v>
      </c>
      <c r="B15" t="s">
        <v>106</v>
      </c>
      <c r="C15" t="s">
        <v>28</v>
      </c>
      <c r="D15">
        <v>12</v>
      </c>
      <c r="E15">
        <v>5</v>
      </c>
      <c r="G15">
        <v>26</v>
      </c>
      <c r="H15">
        <v>26</v>
      </c>
      <c r="I15">
        <v>152</v>
      </c>
      <c r="J15">
        <v>9.64</v>
      </c>
      <c r="K15">
        <v>1.99</v>
      </c>
      <c r="L15">
        <v>0.87</v>
      </c>
      <c r="M15">
        <v>0.26900000000000002</v>
      </c>
      <c r="N15" s="3">
        <v>0.71199999999999997</v>
      </c>
      <c r="P15">
        <v>3.22</v>
      </c>
      <c r="Q15">
        <v>3</v>
      </c>
      <c r="R15">
        <v>3.8</v>
      </c>
    </row>
    <row r="16" spans="1:18" x14ac:dyDescent="0.45">
      <c r="A16">
        <v>15</v>
      </c>
      <c r="B16" t="s">
        <v>140</v>
      </c>
      <c r="C16" t="s">
        <v>141</v>
      </c>
      <c r="D16">
        <v>15</v>
      </c>
      <c r="E16">
        <v>8</v>
      </c>
      <c r="G16">
        <v>29</v>
      </c>
      <c r="H16">
        <v>29</v>
      </c>
      <c r="I16">
        <v>165</v>
      </c>
      <c r="J16">
        <v>10.1</v>
      </c>
      <c r="K16">
        <v>2.5299999999999998</v>
      </c>
      <c r="L16">
        <v>0.81</v>
      </c>
      <c r="M16">
        <v>0.27900000000000003</v>
      </c>
      <c r="N16" s="3">
        <v>0.73699999999999999</v>
      </c>
      <c r="P16">
        <v>3.11</v>
      </c>
      <c r="Q16">
        <v>3.02</v>
      </c>
      <c r="R16">
        <v>3.8</v>
      </c>
    </row>
    <row r="17" spans="1:18" x14ac:dyDescent="0.45">
      <c r="A17">
        <v>16</v>
      </c>
      <c r="B17" t="s">
        <v>96</v>
      </c>
      <c r="C17" t="s">
        <v>38</v>
      </c>
      <c r="D17">
        <v>15</v>
      </c>
      <c r="E17">
        <v>9</v>
      </c>
      <c r="G17">
        <v>32</v>
      </c>
      <c r="H17">
        <v>32</v>
      </c>
      <c r="I17">
        <v>197</v>
      </c>
      <c r="J17">
        <v>8.69</v>
      </c>
      <c r="K17">
        <v>2.0099999999999998</v>
      </c>
      <c r="L17">
        <v>1.1200000000000001</v>
      </c>
      <c r="M17">
        <v>0.27500000000000002</v>
      </c>
      <c r="N17" s="3">
        <v>0.7</v>
      </c>
      <c r="P17">
        <v>3.73</v>
      </c>
      <c r="Q17">
        <v>3.57</v>
      </c>
      <c r="R17">
        <v>3.8</v>
      </c>
    </row>
    <row r="18" spans="1:18" x14ac:dyDescent="0.45">
      <c r="A18">
        <v>17</v>
      </c>
      <c r="B18" t="s">
        <v>111</v>
      </c>
      <c r="C18" t="s">
        <v>30</v>
      </c>
      <c r="D18">
        <v>12</v>
      </c>
      <c r="E18">
        <v>9</v>
      </c>
      <c r="G18">
        <v>31</v>
      </c>
      <c r="H18">
        <v>31</v>
      </c>
      <c r="I18">
        <v>176</v>
      </c>
      <c r="J18">
        <v>11.31</v>
      </c>
      <c r="K18">
        <v>3.08</v>
      </c>
      <c r="L18">
        <v>1.01</v>
      </c>
      <c r="M18">
        <v>0.28199999999999997</v>
      </c>
      <c r="N18" s="3">
        <v>0.70099999999999996</v>
      </c>
      <c r="P18">
        <v>3.7</v>
      </c>
      <c r="Q18">
        <v>3.22</v>
      </c>
      <c r="R18">
        <v>3.7</v>
      </c>
    </row>
    <row r="19" spans="1:18" x14ac:dyDescent="0.45">
      <c r="A19">
        <v>18</v>
      </c>
      <c r="B19" t="s">
        <v>144</v>
      </c>
      <c r="C19" t="s">
        <v>67</v>
      </c>
      <c r="D19">
        <v>10</v>
      </c>
      <c r="E19">
        <v>10</v>
      </c>
      <c r="G19">
        <v>31</v>
      </c>
      <c r="H19">
        <v>31</v>
      </c>
      <c r="I19">
        <v>182</v>
      </c>
      <c r="J19">
        <v>9.5299999999999994</v>
      </c>
      <c r="K19">
        <v>1.62</v>
      </c>
      <c r="L19">
        <v>1.28</v>
      </c>
      <c r="M19">
        <v>0.27400000000000002</v>
      </c>
      <c r="N19" s="3">
        <v>0.72399999999999998</v>
      </c>
      <c r="P19">
        <v>3.55</v>
      </c>
      <c r="Q19">
        <v>3.54</v>
      </c>
      <c r="R19">
        <v>3.6</v>
      </c>
    </row>
    <row r="20" spans="1:18" x14ac:dyDescent="0.45">
      <c r="A20">
        <v>19</v>
      </c>
      <c r="B20" t="s">
        <v>146</v>
      </c>
      <c r="C20" t="s">
        <v>56</v>
      </c>
      <c r="D20">
        <v>15</v>
      </c>
      <c r="E20">
        <v>6</v>
      </c>
      <c r="G20">
        <v>32</v>
      </c>
      <c r="H20">
        <v>29</v>
      </c>
      <c r="I20">
        <v>183</v>
      </c>
      <c r="J20">
        <v>8.06</v>
      </c>
      <c r="K20">
        <v>2.2599999999999998</v>
      </c>
      <c r="L20">
        <v>0.84</v>
      </c>
      <c r="M20">
        <v>0.28100000000000003</v>
      </c>
      <c r="N20" s="3">
        <v>0.79</v>
      </c>
      <c r="P20">
        <v>2.82</v>
      </c>
      <c r="Q20">
        <v>3.47</v>
      </c>
      <c r="R20">
        <v>3.6</v>
      </c>
    </row>
    <row r="21" spans="1:18" x14ac:dyDescent="0.45">
      <c r="A21">
        <v>20</v>
      </c>
      <c r="B21" t="s">
        <v>147</v>
      </c>
      <c r="C21" t="s">
        <v>132</v>
      </c>
      <c r="D21">
        <v>6</v>
      </c>
      <c r="E21">
        <v>12</v>
      </c>
      <c r="G21">
        <v>30</v>
      </c>
      <c r="H21">
        <v>29</v>
      </c>
      <c r="I21">
        <v>155</v>
      </c>
      <c r="J21">
        <v>8.3000000000000007</v>
      </c>
      <c r="K21">
        <v>2.94</v>
      </c>
      <c r="L21">
        <v>0.59</v>
      </c>
      <c r="M21">
        <v>0.29499999999999998</v>
      </c>
      <c r="N21" s="3">
        <v>0.70199999999999996</v>
      </c>
      <c r="P21">
        <v>3.6</v>
      </c>
      <c r="Q21">
        <v>3.26</v>
      </c>
      <c r="R21">
        <v>3.4</v>
      </c>
    </row>
    <row r="22" spans="1:18" x14ac:dyDescent="0.45">
      <c r="A22">
        <v>21</v>
      </c>
      <c r="B22" t="s">
        <v>143</v>
      </c>
      <c r="C22" t="s">
        <v>25</v>
      </c>
      <c r="D22">
        <v>8</v>
      </c>
      <c r="E22">
        <v>10</v>
      </c>
      <c r="G22">
        <v>30</v>
      </c>
      <c r="H22">
        <v>29</v>
      </c>
      <c r="I22">
        <v>166</v>
      </c>
      <c r="J22">
        <v>8.4600000000000009</v>
      </c>
      <c r="K22">
        <v>1.8</v>
      </c>
      <c r="L22">
        <v>1.21</v>
      </c>
      <c r="M22">
        <v>0.28299999999999997</v>
      </c>
      <c r="N22" s="3">
        <v>0.73099999999999998</v>
      </c>
      <c r="P22">
        <v>3.62</v>
      </c>
      <c r="Q22">
        <v>3.68</v>
      </c>
      <c r="R22">
        <v>3.4</v>
      </c>
    </row>
    <row r="23" spans="1:18" x14ac:dyDescent="0.45">
      <c r="A23">
        <v>22</v>
      </c>
      <c r="B23" t="s">
        <v>142</v>
      </c>
      <c r="C23" t="s">
        <v>36</v>
      </c>
      <c r="D23">
        <v>11</v>
      </c>
      <c r="E23">
        <v>6</v>
      </c>
      <c r="G23">
        <v>31</v>
      </c>
      <c r="H23">
        <v>31</v>
      </c>
      <c r="I23">
        <v>171</v>
      </c>
      <c r="J23">
        <v>9.89</v>
      </c>
      <c r="K23">
        <v>2.37</v>
      </c>
      <c r="L23">
        <v>1.1399999999999999</v>
      </c>
      <c r="M23">
        <v>0.28899999999999998</v>
      </c>
      <c r="N23" s="3">
        <v>0.73599999999999999</v>
      </c>
      <c r="P23">
        <v>3.58</v>
      </c>
      <c r="Q23">
        <v>3.51</v>
      </c>
      <c r="R23">
        <v>3.3</v>
      </c>
    </row>
    <row r="24" spans="1:18" x14ac:dyDescent="0.45">
      <c r="A24">
        <v>23</v>
      </c>
      <c r="B24" t="s">
        <v>121</v>
      </c>
      <c r="C24" t="s">
        <v>61</v>
      </c>
      <c r="D24">
        <v>11</v>
      </c>
      <c r="E24">
        <v>5</v>
      </c>
      <c r="G24">
        <v>27</v>
      </c>
      <c r="H24">
        <v>27</v>
      </c>
      <c r="I24">
        <v>153</v>
      </c>
      <c r="J24">
        <v>9.1300000000000008</v>
      </c>
      <c r="K24">
        <v>1.84</v>
      </c>
      <c r="L24">
        <v>1.04</v>
      </c>
      <c r="M24">
        <v>0.29799999999999999</v>
      </c>
      <c r="N24" s="3">
        <v>0.75900000000000001</v>
      </c>
      <c r="P24">
        <v>3.3</v>
      </c>
      <c r="Q24">
        <v>3.31</v>
      </c>
      <c r="R24">
        <v>3.3</v>
      </c>
    </row>
    <row r="25" spans="1:18" x14ac:dyDescent="0.45">
      <c r="A25">
        <v>24</v>
      </c>
      <c r="B25" t="s">
        <v>152</v>
      </c>
      <c r="C25" t="s">
        <v>153</v>
      </c>
      <c r="D25">
        <v>10</v>
      </c>
      <c r="E25">
        <v>11</v>
      </c>
      <c r="G25">
        <v>30</v>
      </c>
      <c r="H25">
        <v>29</v>
      </c>
      <c r="I25">
        <v>155</v>
      </c>
      <c r="J25">
        <v>10.4</v>
      </c>
      <c r="K25">
        <v>3.1</v>
      </c>
      <c r="L25">
        <v>0.83</v>
      </c>
      <c r="M25">
        <v>0.33800000000000002</v>
      </c>
      <c r="N25" s="3">
        <v>0.74299999999999999</v>
      </c>
      <c r="P25">
        <v>3.65</v>
      </c>
      <c r="Q25">
        <v>3.28</v>
      </c>
      <c r="R25">
        <v>3.3</v>
      </c>
    </row>
    <row r="26" spans="1:18" x14ac:dyDescent="0.45">
      <c r="A26">
        <v>25</v>
      </c>
      <c r="B26" t="s">
        <v>105</v>
      </c>
      <c r="C26" t="s">
        <v>32</v>
      </c>
      <c r="D26">
        <v>12</v>
      </c>
      <c r="E26">
        <v>13</v>
      </c>
      <c r="G26">
        <v>33</v>
      </c>
      <c r="H26">
        <v>33</v>
      </c>
      <c r="I26">
        <v>190</v>
      </c>
      <c r="J26">
        <v>9.08</v>
      </c>
      <c r="K26">
        <v>2.6</v>
      </c>
      <c r="L26">
        <v>1.1200000000000001</v>
      </c>
      <c r="M26">
        <v>0.28799999999999998</v>
      </c>
      <c r="N26" s="3">
        <v>0.73</v>
      </c>
      <c r="P26">
        <v>3.71</v>
      </c>
      <c r="Q26">
        <v>3.69</v>
      </c>
      <c r="R26">
        <v>3.3</v>
      </c>
    </row>
    <row r="27" spans="1:18" x14ac:dyDescent="0.45">
      <c r="A27">
        <v>26</v>
      </c>
      <c r="B27" t="s">
        <v>145</v>
      </c>
      <c r="C27" t="s">
        <v>139</v>
      </c>
      <c r="D27">
        <v>9</v>
      </c>
      <c r="E27">
        <v>8</v>
      </c>
      <c r="G27">
        <v>30</v>
      </c>
      <c r="H27">
        <v>30</v>
      </c>
      <c r="I27">
        <v>169</v>
      </c>
      <c r="J27">
        <v>8.35</v>
      </c>
      <c r="K27">
        <v>2.4300000000000002</v>
      </c>
      <c r="L27">
        <v>1.1599999999999999</v>
      </c>
      <c r="M27">
        <v>0.28699999999999998</v>
      </c>
      <c r="N27" s="3">
        <v>0.73299999999999998</v>
      </c>
      <c r="P27">
        <v>3.78</v>
      </c>
      <c r="Q27">
        <v>3.85</v>
      </c>
      <c r="R27">
        <v>3.2</v>
      </c>
    </row>
    <row r="28" spans="1:18" x14ac:dyDescent="0.45">
      <c r="A28">
        <v>27</v>
      </c>
      <c r="B28" t="s">
        <v>124</v>
      </c>
      <c r="C28" t="s">
        <v>23</v>
      </c>
      <c r="D28">
        <v>13</v>
      </c>
      <c r="E28">
        <v>5</v>
      </c>
      <c r="G28">
        <v>29</v>
      </c>
      <c r="H28">
        <v>29</v>
      </c>
      <c r="I28">
        <v>167</v>
      </c>
      <c r="J28">
        <v>8.02</v>
      </c>
      <c r="K28">
        <v>2.73</v>
      </c>
      <c r="L28">
        <v>0.62</v>
      </c>
      <c r="M28">
        <v>0.27800000000000002</v>
      </c>
      <c r="N28" s="3">
        <v>0.73799999999999999</v>
      </c>
      <c r="P28">
        <v>3.08</v>
      </c>
      <c r="Q28">
        <v>3.28</v>
      </c>
      <c r="R28">
        <v>3.2</v>
      </c>
    </row>
    <row r="29" spans="1:18" x14ac:dyDescent="0.45">
      <c r="A29">
        <v>28</v>
      </c>
      <c r="B29" t="s">
        <v>128</v>
      </c>
      <c r="C29" t="s">
        <v>58</v>
      </c>
      <c r="D29">
        <v>13</v>
      </c>
      <c r="E29">
        <v>10</v>
      </c>
      <c r="G29">
        <v>31</v>
      </c>
      <c r="H29">
        <v>31</v>
      </c>
      <c r="I29">
        <v>181</v>
      </c>
      <c r="J29">
        <v>8.2100000000000009</v>
      </c>
      <c r="K29">
        <v>3.07</v>
      </c>
      <c r="L29">
        <v>0.86</v>
      </c>
      <c r="M29">
        <v>0.30599999999999999</v>
      </c>
      <c r="N29" s="3">
        <v>0.752</v>
      </c>
      <c r="P29">
        <v>3.5</v>
      </c>
      <c r="Q29">
        <v>3.81</v>
      </c>
      <c r="R29">
        <v>3.2</v>
      </c>
    </row>
    <row r="30" spans="1:18" x14ac:dyDescent="0.45">
      <c r="A30">
        <v>29</v>
      </c>
      <c r="B30" t="s">
        <v>127</v>
      </c>
      <c r="C30" t="s">
        <v>63</v>
      </c>
      <c r="D30">
        <v>11</v>
      </c>
      <c r="E30">
        <v>8</v>
      </c>
      <c r="G30">
        <v>31</v>
      </c>
      <c r="H30">
        <v>31</v>
      </c>
      <c r="I30">
        <v>170</v>
      </c>
      <c r="J30">
        <v>11.12</v>
      </c>
      <c r="K30">
        <v>3.21</v>
      </c>
      <c r="L30">
        <v>1.1599999999999999</v>
      </c>
      <c r="M30">
        <v>0.28100000000000003</v>
      </c>
      <c r="N30" s="3">
        <v>0.70799999999999996</v>
      </c>
      <c r="P30">
        <v>3.82</v>
      </c>
      <c r="Q30">
        <v>3.64</v>
      </c>
      <c r="R30">
        <v>3.1</v>
      </c>
    </row>
    <row r="31" spans="1:18" x14ac:dyDescent="0.45">
      <c r="A31">
        <v>30</v>
      </c>
      <c r="B31" t="s">
        <v>148</v>
      </c>
      <c r="C31" t="s">
        <v>149</v>
      </c>
      <c r="D31">
        <v>14</v>
      </c>
      <c r="E31">
        <v>10</v>
      </c>
      <c r="G31">
        <v>30</v>
      </c>
      <c r="H31">
        <v>30</v>
      </c>
      <c r="I31">
        <v>182</v>
      </c>
      <c r="J31">
        <v>8.42</v>
      </c>
      <c r="K31">
        <v>2.62</v>
      </c>
      <c r="L31">
        <v>0.83</v>
      </c>
      <c r="M31">
        <v>0.30399999999999999</v>
      </c>
      <c r="N31" s="3">
        <v>0.73</v>
      </c>
      <c r="P31">
        <v>3.59</v>
      </c>
      <c r="Q31">
        <v>3.61</v>
      </c>
      <c r="R31">
        <v>3</v>
      </c>
    </row>
    <row r="32" spans="1:18" x14ac:dyDescent="0.45">
      <c r="A32">
        <v>31</v>
      </c>
      <c r="B32" t="s">
        <v>150</v>
      </c>
      <c r="C32" t="s">
        <v>132</v>
      </c>
      <c r="D32">
        <v>8</v>
      </c>
      <c r="E32">
        <v>9</v>
      </c>
      <c r="G32">
        <v>28</v>
      </c>
      <c r="H32">
        <v>27</v>
      </c>
      <c r="I32">
        <v>156</v>
      </c>
      <c r="J32">
        <v>10.88</v>
      </c>
      <c r="K32">
        <v>2.15</v>
      </c>
      <c r="L32">
        <v>1.27</v>
      </c>
      <c r="M32">
        <v>0.30199999999999999</v>
      </c>
      <c r="N32" s="3">
        <v>0.73199999999999998</v>
      </c>
      <c r="P32">
        <v>3.66</v>
      </c>
      <c r="Q32">
        <v>3.42</v>
      </c>
      <c r="R32">
        <v>3</v>
      </c>
    </row>
    <row r="33" spans="1:18" x14ac:dyDescent="0.45">
      <c r="A33">
        <v>32</v>
      </c>
      <c r="B33" t="s">
        <v>151</v>
      </c>
      <c r="C33" t="s">
        <v>23</v>
      </c>
      <c r="D33">
        <v>10</v>
      </c>
      <c r="E33">
        <v>4</v>
      </c>
      <c r="G33">
        <v>36</v>
      </c>
      <c r="H33">
        <v>20</v>
      </c>
      <c r="I33">
        <v>127</v>
      </c>
      <c r="J33">
        <v>9.4</v>
      </c>
      <c r="K33">
        <v>3.13</v>
      </c>
      <c r="L33">
        <v>0.59</v>
      </c>
      <c r="M33">
        <v>0.28599999999999998</v>
      </c>
      <c r="N33" s="3">
        <v>0.82099999999999995</v>
      </c>
      <c r="P33">
        <v>2.34</v>
      </c>
      <c r="Q33">
        <v>2.98</v>
      </c>
      <c r="R33">
        <v>3</v>
      </c>
    </row>
    <row r="34" spans="1:18" x14ac:dyDescent="0.45">
      <c r="A34">
        <v>33</v>
      </c>
      <c r="B34" t="s">
        <v>305</v>
      </c>
      <c r="C34" t="s">
        <v>74</v>
      </c>
      <c r="D34">
        <v>9</v>
      </c>
      <c r="E34">
        <v>8</v>
      </c>
      <c r="G34">
        <v>31</v>
      </c>
      <c r="H34">
        <v>31</v>
      </c>
      <c r="I34">
        <v>168</v>
      </c>
      <c r="J34">
        <v>10.47</v>
      </c>
      <c r="K34">
        <v>3.65</v>
      </c>
      <c r="L34">
        <v>1.02</v>
      </c>
      <c r="M34">
        <v>0.27700000000000002</v>
      </c>
      <c r="N34" s="3">
        <v>0.69299999999999995</v>
      </c>
      <c r="P34">
        <v>3.91</v>
      </c>
      <c r="Q34">
        <v>3.87</v>
      </c>
      <c r="R34">
        <v>3</v>
      </c>
    </row>
    <row r="35" spans="1:18" x14ac:dyDescent="0.45">
      <c r="A35">
        <v>34</v>
      </c>
      <c r="B35" t="s">
        <v>108</v>
      </c>
      <c r="C35" t="s">
        <v>67</v>
      </c>
      <c r="D35">
        <v>13</v>
      </c>
      <c r="E35">
        <v>10</v>
      </c>
      <c r="G35">
        <v>32</v>
      </c>
      <c r="H35">
        <v>32</v>
      </c>
      <c r="I35">
        <v>178</v>
      </c>
      <c r="J35">
        <v>10.29</v>
      </c>
      <c r="K35">
        <v>2.06</v>
      </c>
      <c r="L35">
        <v>1.43</v>
      </c>
      <c r="M35">
        <v>0.29699999999999999</v>
      </c>
      <c r="N35" s="3">
        <v>0.66200000000000003</v>
      </c>
      <c r="P35">
        <v>4.43</v>
      </c>
      <c r="Q35">
        <v>3.74</v>
      </c>
      <c r="R35">
        <v>2.9</v>
      </c>
    </row>
    <row r="36" spans="1:18" x14ac:dyDescent="0.45">
      <c r="A36">
        <v>35</v>
      </c>
      <c r="B36" t="s">
        <v>1950</v>
      </c>
      <c r="C36" t="s">
        <v>44</v>
      </c>
      <c r="D36">
        <v>7</v>
      </c>
      <c r="E36">
        <v>8</v>
      </c>
      <c r="G36">
        <v>29</v>
      </c>
      <c r="H36">
        <v>26</v>
      </c>
      <c r="I36">
        <v>142</v>
      </c>
      <c r="J36">
        <v>8.4</v>
      </c>
      <c r="K36">
        <v>2.5499999999999998</v>
      </c>
      <c r="L36">
        <v>0.93</v>
      </c>
      <c r="M36">
        <v>0.30499999999999999</v>
      </c>
      <c r="N36" s="3">
        <v>0.70399999999999996</v>
      </c>
      <c r="P36">
        <v>3.96</v>
      </c>
      <c r="Q36">
        <v>3.54</v>
      </c>
      <c r="R36">
        <v>2.9</v>
      </c>
    </row>
    <row r="37" spans="1:18" x14ac:dyDescent="0.45">
      <c r="A37">
        <v>36</v>
      </c>
      <c r="B37" t="s">
        <v>112</v>
      </c>
      <c r="C37" t="s">
        <v>113</v>
      </c>
      <c r="D37">
        <v>9</v>
      </c>
      <c r="E37">
        <v>8</v>
      </c>
      <c r="G37">
        <v>28</v>
      </c>
      <c r="H37">
        <v>28</v>
      </c>
      <c r="I37">
        <v>161</v>
      </c>
      <c r="J37">
        <v>7.65</v>
      </c>
      <c r="K37">
        <v>0.96</v>
      </c>
      <c r="L37">
        <v>1.1599999999999999</v>
      </c>
      <c r="M37">
        <v>0.29399999999999998</v>
      </c>
      <c r="N37" s="3">
        <v>0.70599999999999996</v>
      </c>
      <c r="P37">
        <v>3.77</v>
      </c>
      <c r="Q37">
        <v>3.52</v>
      </c>
      <c r="R37">
        <v>2.9</v>
      </c>
    </row>
    <row r="38" spans="1:18" x14ac:dyDescent="0.45">
      <c r="A38">
        <v>37</v>
      </c>
      <c r="B38" t="s">
        <v>107</v>
      </c>
      <c r="C38" t="s">
        <v>58</v>
      </c>
      <c r="D38">
        <v>12</v>
      </c>
      <c r="E38">
        <v>11</v>
      </c>
      <c r="G38">
        <v>31</v>
      </c>
      <c r="H38">
        <v>31</v>
      </c>
      <c r="I38">
        <v>172</v>
      </c>
      <c r="J38">
        <v>9.27</v>
      </c>
      <c r="K38">
        <v>2.36</v>
      </c>
      <c r="L38">
        <v>1.31</v>
      </c>
      <c r="M38">
        <v>0.312</v>
      </c>
      <c r="N38" s="3">
        <v>0.71199999999999997</v>
      </c>
      <c r="P38">
        <v>4.26</v>
      </c>
      <c r="Q38">
        <v>3.84</v>
      </c>
      <c r="R38">
        <v>2.8</v>
      </c>
    </row>
    <row r="39" spans="1:18" x14ac:dyDescent="0.45">
      <c r="A39">
        <v>38</v>
      </c>
      <c r="B39" t="s">
        <v>309</v>
      </c>
      <c r="C39" t="s">
        <v>28</v>
      </c>
      <c r="D39">
        <v>13</v>
      </c>
      <c r="E39">
        <v>5</v>
      </c>
      <c r="G39">
        <v>28</v>
      </c>
      <c r="H39">
        <v>26</v>
      </c>
      <c r="I39">
        <v>150</v>
      </c>
      <c r="J39">
        <v>7.64</v>
      </c>
      <c r="K39">
        <v>2.73</v>
      </c>
      <c r="L39">
        <v>0.78</v>
      </c>
      <c r="M39">
        <v>0.28199999999999997</v>
      </c>
      <c r="N39" s="3">
        <v>0.73699999999999999</v>
      </c>
      <c r="P39">
        <v>3.36</v>
      </c>
      <c r="Q39">
        <v>3.54</v>
      </c>
      <c r="R39">
        <v>2.7</v>
      </c>
    </row>
    <row r="40" spans="1:18" x14ac:dyDescent="0.45">
      <c r="A40">
        <v>39</v>
      </c>
      <c r="B40" t="s">
        <v>308</v>
      </c>
      <c r="C40" t="s">
        <v>58</v>
      </c>
      <c r="D40">
        <v>8</v>
      </c>
      <c r="E40">
        <v>12</v>
      </c>
      <c r="G40">
        <v>31</v>
      </c>
      <c r="H40">
        <v>30</v>
      </c>
      <c r="I40">
        <v>157</v>
      </c>
      <c r="J40">
        <v>9.34</v>
      </c>
      <c r="K40">
        <v>2.54</v>
      </c>
      <c r="L40">
        <v>1.29</v>
      </c>
      <c r="M40">
        <v>0.32100000000000001</v>
      </c>
      <c r="N40" s="3">
        <v>0.73</v>
      </c>
      <c r="P40">
        <v>4.17</v>
      </c>
      <c r="Q40">
        <v>3.83</v>
      </c>
      <c r="R40">
        <v>2.7</v>
      </c>
    </row>
    <row r="41" spans="1:18" x14ac:dyDescent="0.45">
      <c r="A41">
        <v>40</v>
      </c>
      <c r="B41" t="s">
        <v>310</v>
      </c>
      <c r="C41" t="s">
        <v>25</v>
      </c>
      <c r="D41">
        <v>12</v>
      </c>
      <c r="E41">
        <v>5</v>
      </c>
      <c r="G41">
        <v>28</v>
      </c>
      <c r="H41">
        <v>27</v>
      </c>
      <c r="I41">
        <v>137</v>
      </c>
      <c r="J41">
        <v>10.66</v>
      </c>
      <c r="K41">
        <v>4.83</v>
      </c>
      <c r="L41">
        <v>0.86</v>
      </c>
      <c r="M41">
        <v>0.247</v>
      </c>
      <c r="N41" s="3">
        <v>0.73199999999999998</v>
      </c>
      <c r="P41">
        <v>3.5</v>
      </c>
      <c r="Q41">
        <v>3.78</v>
      </c>
      <c r="R41">
        <v>2.5</v>
      </c>
    </row>
    <row r="42" spans="1:18" x14ac:dyDescent="0.45">
      <c r="A42">
        <v>41</v>
      </c>
      <c r="B42" t="s">
        <v>312</v>
      </c>
      <c r="C42" t="s">
        <v>34</v>
      </c>
      <c r="D42">
        <v>13</v>
      </c>
      <c r="E42">
        <v>7</v>
      </c>
      <c r="G42">
        <v>27</v>
      </c>
      <c r="H42">
        <v>27</v>
      </c>
      <c r="I42">
        <v>153</v>
      </c>
      <c r="J42">
        <v>9.73</v>
      </c>
      <c r="K42">
        <v>2.75</v>
      </c>
      <c r="L42">
        <v>1.1299999999999999</v>
      </c>
      <c r="M42">
        <v>0.30099999999999999</v>
      </c>
      <c r="N42" s="3">
        <v>0.72</v>
      </c>
      <c r="P42">
        <v>3.89</v>
      </c>
      <c r="Q42">
        <v>3.69</v>
      </c>
      <c r="R42">
        <v>2.5</v>
      </c>
    </row>
    <row r="43" spans="1:18" x14ac:dyDescent="0.45">
      <c r="A43">
        <v>42</v>
      </c>
      <c r="B43" t="s">
        <v>307</v>
      </c>
      <c r="C43" t="s">
        <v>153</v>
      </c>
      <c r="D43">
        <v>9</v>
      </c>
      <c r="E43">
        <v>10</v>
      </c>
      <c r="G43">
        <v>30</v>
      </c>
      <c r="H43">
        <v>30</v>
      </c>
      <c r="I43">
        <v>167</v>
      </c>
      <c r="J43">
        <v>7.85</v>
      </c>
      <c r="K43">
        <v>2.54</v>
      </c>
      <c r="L43">
        <v>1.04</v>
      </c>
      <c r="M43">
        <v>0.27700000000000002</v>
      </c>
      <c r="N43" s="3">
        <v>0.72299999999999998</v>
      </c>
      <c r="P43">
        <v>3.65</v>
      </c>
      <c r="Q43">
        <v>3.89</v>
      </c>
      <c r="R43">
        <v>2.4</v>
      </c>
    </row>
    <row r="44" spans="1:18" x14ac:dyDescent="0.45">
      <c r="A44">
        <v>43</v>
      </c>
      <c r="B44" t="s">
        <v>125</v>
      </c>
      <c r="C44" t="s">
        <v>52</v>
      </c>
      <c r="D44">
        <v>12</v>
      </c>
      <c r="E44">
        <v>8</v>
      </c>
      <c r="G44">
        <v>26</v>
      </c>
      <c r="H44">
        <v>26</v>
      </c>
      <c r="I44">
        <v>145</v>
      </c>
      <c r="J44">
        <v>9.0399999999999991</v>
      </c>
      <c r="K44">
        <v>2.4500000000000002</v>
      </c>
      <c r="L44">
        <v>0.97</v>
      </c>
      <c r="M44">
        <v>0.28199999999999997</v>
      </c>
      <c r="N44" s="3">
        <v>0.75800000000000001</v>
      </c>
      <c r="P44">
        <v>3.21</v>
      </c>
      <c r="Q44">
        <v>3.44</v>
      </c>
      <c r="R44">
        <v>2.4</v>
      </c>
    </row>
    <row r="45" spans="1:18" x14ac:dyDescent="0.45">
      <c r="A45">
        <v>44</v>
      </c>
      <c r="B45" t="s">
        <v>306</v>
      </c>
      <c r="C45" t="s">
        <v>30</v>
      </c>
      <c r="D45">
        <v>9</v>
      </c>
      <c r="E45">
        <v>10</v>
      </c>
      <c r="G45">
        <v>29</v>
      </c>
      <c r="H45">
        <v>28</v>
      </c>
      <c r="I45">
        <v>154</v>
      </c>
      <c r="J45">
        <v>8.15</v>
      </c>
      <c r="K45">
        <v>2.7</v>
      </c>
      <c r="L45">
        <v>0.98</v>
      </c>
      <c r="M45">
        <v>0.28599999999999998</v>
      </c>
      <c r="N45" s="3">
        <v>0.71099999999999997</v>
      </c>
      <c r="P45">
        <v>3.83</v>
      </c>
      <c r="Q45">
        <v>3.81</v>
      </c>
      <c r="R45">
        <v>2.4</v>
      </c>
    </row>
    <row r="46" spans="1:18" x14ac:dyDescent="0.45">
      <c r="A46">
        <v>45</v>
      </c>
      <c r="B46" t="s">
        <v>1953</v>
      </c>
      <c r="C46" t="s">
        <v>149</v>
      </c>
      <c r="D46">
        <v>6</v>
      </c>
      <c r="E46">
        <v>3</v>
      </c>
      <c r="G46">
        <v>19</v>
      </c>
      <c r="H46">
        <v>19</v>
      </c>
      <c r="I46">
        <v>107</v>
      </c>
      <c r="J46">
        <v>10.08</v>
      </c>
      <c r="K46">
        <v>2.2599999999999998</v>
      </c>
      <c r="L46">
        <v>1.06</v>
      </c>
      <c r="M46">
        <v>0.29899999999999999</v>
      </c>
      <c r="N46" s="3">
        <v>0.77600000000000002</v>
      </c>
      <c r="P46">
        <v>3.16</v>
      </c>
      <c r="Q46">
        <v>3.24</v>
      </c>
      <c r="R46">
        <v>2.4</v>
      </c>
    </row>
    <row r="47" spans="1:18" x14ac:dyDescent="0.45">
      <c r="A47">
        <v>46</v>
      </c>
      <c r="B47" t="s">
        <v>315</v>
      </c>
      <c r="C47" t="s">
        <v>52</v>
      </c>
      <c r="D47">
        <v>7</v>
      </c>
      <c r="E47">
        <v>10</v>
      </c>
      <c r="G47">
        <v>31</v>
      </c>
      <c r="H47">
        <v>31</v>
      </c>
      <c r="I47">
        <v>180</v>
      </c>
      <c r="J47">
        <v>8.4</v>
      </c>
      <c r="K47">
        <v>2.2599999999999998</v>
      </c>
      <c r="L47">
        <v>1.21</v>
      </c>
      <c r="M47">
        <v>0.28899999999999998</v>
      </c>
      <c r="N47" s="3">
        <v>0.68300000000000005</v>
      </c>
      <c r="P47">
        <v>4.22</v>
      </c>
      <c r="Q47">
        <v>3.88</v>
      </c>
      <c r="R47">
        <v>2.4</v>
      </c>
    </row>
    <row r="48" spans="1:18" x14ac:dyDescent="0.45">
      <c r="A48">
        <v>47</v>
      </c>
      <c r="B48" t="s">
        <v>311</v>
      </c>
      <c r="C48" t="s">
        <v>76</v>
      </c>
      <c r="D48">
        <v>6</v>
      </c>
      <c r="E48">
        <v>11</v>
      </c>
      <c r="G48">
        <v>30</v>
      </c>
      <c r="H48">
        <v>28</v>
      </c>
      <c r="I48">
        <v>154</v>
      </c>
      <c r="J48">
        <v>9.2100000000000009</v>
      </c>
      <c r="K48">
        <v>2.87</v>
      </c>
      <c r="L48">
        <v>1.26</v>
      </c>
      <c r="M48">
        <v>0.28000000000000003</v>
      </c>
      <c r="N48" s="3">
        <v>0.72499999999999998</v>
      </c>
      <c r="P48">
        <v>3.93</v>
      </c>
      <c r="Q48">
        <v>4.04</v>
      </c>
      <c r="R48">
        <v>2.4</v>
      </c>
    </row>
    <row r="49" spans="1:18" x14ac:dyDescent="0.45">
      <c r="A49">
        <v>48</v>
      </c>
      <c r="B49" t="s">
        <v>1951</v>
      </c>
      <c r="C49" t="s">
        <v>215</v>
      </c>
      <c r="D49">
        <v>7</v>
      </c>
      <c r="E49">
        <v>12</v>
      </c>
      <c r="G49">
        <v>30</v>
      </c>
      <c r="H49">
        <v>29</v>
      </c>
      <c r="I49">
        <v>151</v>
      </c>
      <c r="J49">
        <v>9.09</v>
      </c>
      <c r="K49">
        <v>3.83</v>
      </c>
      <c r="L49">
        <v>0.96</v>
      </c>
      <c r="M49">
        <v>0.32400000000000001</v>
      </c>
      <c r="N49" s="3">
        <v>0.68799999999999994</v>
      </c>
      <c r="P49">
        <v>4.59</v>
      </c>
      <c r="Q49">
        <v>3.92</v>
      </c>
      <c r="R49">
        <v>2.2999999999999998</v>
      </c>
    </row>
    <row r="50" spans="1:18" x14ac:dyDescent="0.45">
      <c r="A50">
        <v>49</v>
      </c>
      <c r="B50" t="s">
        <v>1952</v>
      </c>
      <c r="C50" t="s">
        <v>34</v>
      </c>
      <c r="D50">
        <v>6</v>
      </c>
      <c r="E50">
        <v>3</v>
      </c>
      <c r="G50">
        <v>20</v>
      </c>
      <c r="H50">
        <v>20</v>
      </c>
      <c r="I50">
        <v>103</v>
      </c>
      <c r="J50">
        <v>10.29</v>
      </c>
      <c r="K50">
        <v>3.28</v>
      </c>
      <c r="L50">
        <v>0.74</v>
      </c>
      <c r="M50">
        <v>0.28299999999999997</v>
      </c>
      <c r="N50" s="3">
        <v>0.73399999999999999</v>
      </c>
      <c r="P50">
        <v>3.25</v>
      </c>
      <c r="Q50">
        <v>3.2</v>
      </c>
      <c r="R50">
        <v>2.2999999999999998</v>
      </c>
    </row>
    <row r="51" spans="1:18" x14ac:dyDescent="0.45">
      <c r="A51">
        <v>50</v>
      </c>
      <c r="B51" t="s">
        <v>317</v>
      </c>
      <c r="C51" t="s">
        <v>67</v>
      </c>
      <c r="D51">
        <v>11</v>
      </c>
      <c r="E51">
        <v>8</v>
      </c>
      <c r="G51">
        <v>30</v>
      </c>
      <c r="H51">
        <v>30</v>
      </c>
      <c r="I51">
        <v>160</v>
      </c>
      <c r="J51">
        <v>9.26</v>
      </c>
      <c r="K51">
        <v>2.31</v>
      </c>
      <c r="L51">
        <v>1.42</v>
      </c>
      <c r="M51">
        <v>0.28000000000000003</v>
      </c>
      <c r="N51" s="3">
        <v>0.69099999999999995</v>
      </c>
      <c r="P51">
        <v>4.2</v>
      </c>
      <c r="Q51">
        <v>4.0199999999999996</v>
      </c>
      <c r="R51">
        <v>2.2000000000000002</v>
      </c>
    </row>
    <row r="52" spans="1:18" x14ac:dyDescent="0.45">
      <c r="A52">
        <v>51</v>
      </c>
      <c r="B52" t="s">
        <v>1959</v>
      </c>
      <c r="C52" t="s">
        <v>61</v>
      </c>
      <c r="D52">
        <v>4</v>
      </c>
      <c r="E52">
        <v>6</v>
      </c>
      <c r="G52">
        <v>25</v>
      </c>
      <c r="H52">
        <v>24</v>
      </c>
      <c r="I52">
        <v>140</v>
      </c>
      <c r="J52">
        <v>8.6999999999999993</v>
      </c>
      <c r="K52">
        <v>2.2799999999999998</v>
      </c>
      <c r="L52">
        <v>1.02</v>
      </c>
      <c r="M52">
        <v>0.28299999999999997</v>
      </c>
      <c r="N52" s="3">
        <v>0.745</v>
      </c>
      <c r="P52">
        <v>3.42</v>
      </c>
      <c r="Q52">
        <v>3.59</v>
      </c>
      <c r="R52">
        <v>2.2000000000000002</v>
      </c>
    </row>
    <row r="53" spans="1:18" x14ac:dyDescent="0.45">
      <c r="A53">
        <v>52</v>
      </c>
      <c r="B53" t="s">
        <v>116</v>
      </c>
      <c r="C53" t="s">
        <v>42</v>
      </c>
      <c r="D53">
        <v>13</v>
      </c>
      <c r="E53">
        <v>9</v>
      </c>
      <c r="G53">
        <v>28</v>
      </c>
      <c r="H53">
        <v>28</v>
      </c>
      <c r="I53">
        <v>172</v>
      </c>
      <c r="J53">
        <v>7.55</v>
      </c>
      <c r="K53">
        <v>3.06</v>
      </c>
      <c r="L53">
        <v>0.82</v>
      </c>
      <c r="M53">
        <v>0.29299999999999998</v>
      </c>
      <c r="N53" s="3">
        <v>0.70799999999999996</v>
      </c>
      <c r="P53">
        <v>3.8</v>
      </c>
      <c r="Q53">
        <v>3.86</v>
      </c>
      <c r="R53">
        <v>2.2000000000000002</v>
      </c>
    </row>
    <row r="54" spans="1:18" x14ac:dyDescent="0.45">
      <c r="A54">
        <v>53</v>
      </c>
      <c r="B54" t="s">
        <v>1954</v>
      </c>
      <c r="C54" t="s">
        <v>56</v>
      </c>
      <c r="D54">
        <v>7</v>
      </c>
      <c r="E54">
        <v>10</v>
      </c>
      <c r="G54">
        <v>25</v>
      </c>
      <c r="H54">
        <v>25</v>
      </c>
      <c r="I54">
        <v>137</v>
      </c>
      <c r="J54">
        <v>7.6</v>
      </c>
      <c r="K54">
        <v>2.68</v>
      </c>
      <c r="L54">
        <v>0.97</v>
      </c>
      <c r="M54">
        <v>0.29799999999999999</v>
      </c>
      <c r="N54" s="3">
        <v>0.70199999999999996</v>
      </c>
      <c r="P54">
        <v>4.04</v>
      </c>
      <c r="Q54">
        <v>3.87</v>
      </c>
      <c r="R54">
        <v>2.2000000000000002</v>
      </c>
    </row>
    <row r="55" spans="1:18" x14ac:dyDescent="0.45">
      <c r="A55">
        <v>54</v>
      </c>
      <c r="B55" t="s">
        <v>1955</v>
      </c>
      <c r="C55" t="s">
        <v>25</v>
      </c>
      <c r="D55">
        <v>9</v>
      </c>
      <c r="E55">
        <v>6</v>
      </c>
      <c r="G55">
        <v>24</v>
      </c>
      <c r="H55">
        <v>22</v>
      </c>
      <c r="I55">
        <v>119</v>
      </c>
      <c r="J55">
        <v>9.59</v>
      </c>
      <c r="K55">
        <v>2.95</v>
      </c>
      <c r="L55">
        <v>1.05</v>
      </c>
      <c r="M55">
        <v>0.29799999999999999</v>
      </c>
      <c r="N55" s="3">
        <v>0.76500000000000001</v>
      </c>
      <c r="P55">
        <v>3.39</v>
      </c>
      <c r="Q55">
        <v>3.78</v>
      </c>
      <c r="R55">
        <v>2.1</v>
      </c>
    </row>
    <row r="56" spans="1:18" x14ac:dyDescent="0.45">
      <c r="A56">
        <v>55</v>
      </c>
      <c r="B56" t="s">
        <v>326</v>
      </c>
      <c r="C56" t="s">
        <v>32</v>
      </c>
      <c r="D56">
        <v>10</v>
      </c>
      <c r="E56">
        <v>11</v>
      </c>
      <c r="G56">
        <v>30</v>
      </c>
      <c r="H56">
        <v>30</v>
      </c>
      <c r="I56">
        <v>167</v>
      </c>
      <c r="J56">
        <v>8.31</v>
      </c>
      <c r="K56">
        <v>2.5</v>
      </c>
      <c r="L56">
        <v>1.25</v>
      </c>
      <c r="M56">
        <v>0.25900000000000001</v>
      </c>
      <c r="N56" s="3">
        <v>0.69099999999999995</v>
      </c>
      <c r="P56">
        <v>3.96</v>
      </c>
      <c r="Q56">
        <v>3.99</v>
      </c>
      <c r="R56">
        <v>2.1</v>
      </c>
    </row>
    <row r="57" spans="1:18" x14ac:dyDescent="0.45">
      <c r="A57">
        <v>56</v>
      </c>
      <c r="B57" t="s">
        <v>1956</v>
      </c>
      <c r="C57" t="s">
        <v>74</v>
      </c>
      <c r="D57">
        <v>5</v>
      </c>
      <c r="E57">
        <v>7</v>
      </c>
      <c r="G57">
        <v>47</v>
      </c>
      <c r="H57">
        <v>9</v>
      </c>
      <c r="I57">
        <v>112</v>
      </c>
      <c r="J57">
        <v>7.82</v>
      </c>
      <c r="K57">
        <v>1.82</v>
      </c>
      <c r="L57">
        <v>0.87</v>
      </c>
      <c r="M57">
        <v>0.3</v>
      </c>
      <c r="N57" s="3">
        <v>0.67300000000000004</v>
      </c>
      <c r="P57">
        <v>4.01</v>
      </c>
      <c r="Q57">
        <v>3.39</v>
      </c>
      <c r="R57">
        <v>2</v>
      </c>
    </row>
    <row r="58" spans="1:18" x14ac:dyDescent="0.45">
      <c r="A58">
        <v>57</v>
      </c>
      <c r="B58" t="s">
        <v>1957</v>
      </c>
      <c r="C58" t="s">
        <v>153</v>
      </c>
      <c r="D58">
        <v>7</v>
      </c>
      <c r="E58">
        <v>3</v>
      </c>
      <c r="G58">
        <v>23</v>
      </c>
      <c r="H58">
        <v>21</v>
      </c>
      <c r="I58">
        <v>109</v>
      </c>
      <c r="J58">
        <v>7.47</v>
      </c>
      <c r="K58">
        <v>2.77</v>
      </c>
      <c r="L58">
        <v>0.78</v>
      </c>
      <c r="M58">
        <v>0.29199999999999998</v>
      </c>
      <c r="N58" s="3">
        <v>0.74399999999999999</v>
      </c>
      <c r="P58">
        <v>3.4</v>
      </c>
      <c r="Q58">
        <v>3.6</v>
      </c>
      <c r="R58">
        <v>2</v>
      </c>
    </row>
    <row r="59" spans="1:18" x14ac:dyDescent="0.45">
      <c r="A59">
        <v>58</v>
      </c>
      <c r="B59" t="s">
        <v>1963</v>
      </c>
      <c r="C59" t="s">
        <v>132</v>
      </c>
      <c r="D59">
        <v>4</v>
      </c>
      <c r="E59">
        <v>9</v>
      </c>
      <c r="G59">
        <v>27</v>
      </c>
      <c r="H59">
        <v>27</v>
      </c>
      <c r="I59">
        <v>133</v>
      </c>
      <c r="J59">
        <v>6.59</v>
      </c>
      <c r="K59">
        <v>2.44</v>
      </c>
      <c r="L59">
        <v>0.92</v>
      </c>
      <c r="M59">
        <v>0.312</v>
      </c>
      <c r="N59" s="3">
        <v>0.69499999999999995</v>
      </c>
      <c r="P59">
        <v>4.28</v>
      </c>
      <c r="Q59">
        <v>3.93</v>
      </c>
      <c r="R59">
        <v>2</v>
      </c>
    </row>
    <row r="60" spans="1:18" x14ac:dyDescent="0.45">
      <c r="A60">
        <v>59</v>
      </c>
      <c r="B60" t="s">
        <v>316</v>
      </c>
      <c r="C60" t="s">
        <v>149</v>
      </c>
      <c r="D60">
        <v>8</v>
      </c>
      <c r="E60">
        <v>10</v>
      </c>
      <c r="G60">
        <v>28</v>
      </c>
      <c r="H60">
        <v>28</v>
      </c>
      <c r="I60">
        <v>150</v>
      </c>
      <c r="J60">
        <v>9.3000000000000007</v>
      </c>
      <c r="K60">
        <v>2.9</v>
      </c>
      <c r="L60">
        <v>1.21</v>
      </c>
      <c r="M60">
        <v>0.28100000000000003</v>
      </c>
      <c r="N60" s="3">
        <v>0.70899999999999996</v>
      </c>
      <c r="P60">
        <v>3.98</v>
      </c>
      <c r="Q60">
        <v>3.97</v>
      </c>
      <c r="R60">
        <v>2</v>
      </c>
    </row>
    <row r="61" spans="1:18" x14ac:dyDescent="0.45">
      <c r="A61">
        <v>60</v>
      </c>
      <c r="B61" t="s">
        <v>320</v>
      </c>
      <c r="C61" t="s">
        <v>56</v>
      </c>
      <c r="D61">
        <v>7</v>
      </c>
      <c r="E61">
        <v>8</v>
      </c>
      <c r="G61">
        <v>29</v>
      </c>
      <c r="H61">
        <v>28</v>
      </c>
      <c r="I61">
        <v>159</v>
      </c>
      <c r="J61">
        <v>8.52</v>
      </c>
      <c r="K61">
        <v>2.68</v>
      </c>
      <c r="L61">
        <v>1.1000000000000001</v>
      </c>
      <c r="M61">
        <v>0.29299999999999998</v>
      </c>
      <c r="N61" s="3">
        <v>0.73799999999999999</v>
      </c>
      <c r="P61">
        <v>3.74</v>
      </c>
      <c r="Q61">
        <v>3.98</v>
      </c>
      <c r="R61">
        <v>2</v>
      </c>
    </row>
    <row r="62" spans="1:18" x14ac:dyDescent="0.45">
      <c r="A62">
        <v>61</v>
      </c>
      <c r="B62" t="s">
        <v>1977</v>
      </c>
      <c r="C62" t="s">
        <v>44</v>
      </c>
      <c r="D62">
        <v>6</v>
      </c>
      <c r="E62">
        <v>13</v>
      </c>
      <c r="G62">
        <v>31</v>
      </c>
      <c r="H62">
        <v>28</v>
      </c>
      <c r="I62">
        <v>147</v>
      </c>
      <c r="J62">
        <v>9.07</v>
      </c>
      <c r="K62">
        <v>2.59</v>
      </c>
      <c r="L62">
        <v>1.35</v>
      </c>
      <c r="M62">
        <v>0.30299999999999999</v>
      </c>
      <c r="N62" s="3">
        <v>0.71799999999999997</v>
      </c>
      <c r="P62">
        <v>4.25</v>
      </c>
      <c r="Q62">
        <v>4.1100000000000003</v>
      </c>
      <c r="R62">
        <v>2</v>
      </c>
    </row>
    <row r="63" spans="1:18" x14ac:dyDescent="0.45">
      <c r="A63">
        <v>62</v>
      </c>
      <c r="B63" t="s">
        <v>1958</v>
      </c>
      <c r="C63" t="s">
        <v>74</v>
      </c>
      <c r="D63">
        <v>10</v>
      </c>
      <c r="E63">
        <v>6</v>
      </c>
      <c r="G63">
        <v>21</v>
      </c>
      <c r="H63">
        <v>21</v>
      </c>
      <c r="I63">
        <v>116</v>
      </c>
      <c r="J63">
        <v>9.7899999999999991</v>
      </c>
      <c r="K63">
        <v>2.63</v>
      </c>
      <c r="L63">
        <v>1.03</v>
      </c>
      <c r="M63">
        <v>0.28999999999999998</v>
      </c>
      <c r="N63" s="3">
        <v>0.72699999999999998</v>
      </c>
      <c r="P63">
        <v>3.56</v>
      </c>
      <c r="Q63">
        <v>3.79</v>
      </c>
      <c r="R63">
        <v>2</v>
      </c>
    </row>
    <row r="64" spans="1:18" x14ac:dyDescent="0.45">
      <c r="A64">
        <v>63</v>
      </c>
      <c r="B64" t="s">
        <v>323</v>
      </c>
      <c r="C64" t="s">
        <v>141</v>
      </c>
      <c r="D64">
        <v>8</v>
      </c>
      <c r="E64">
        <v>7</v>
      </c>
      <c r="G64">
        <v>30</v>
      </c>
      <c r="H64">
        <v>30</v>
      </c>
      <c r="I64">
        <v>160</v>
      </c>
      <c r="J64">
        <v>8.58</v>
      </c>
      <c r="K64">
        <v>3.15</v>
      </c>
      <c r="L64">
        <v>1.1299999999999999</v>
      </c>
      <c r="M64">
        <v>0.29599999999999999</v>
      </c>
      <c r="N64" s="3">
        <v>0.73599999999999999</v>
      </c>
      <c r="P64">
        <v>3.96</v>
      </c>
      <c r="Q64">
        <v>4.05</v>
      </c>
      <c r="R64">
        <v>2</v>
      </c>
    </row>
    <row r="65" spans="1:18" x14ac:dyDescent="0.45">
      <c r="A65">
        <v>64</v>
      </c>
      <c r="B65" t="s">
        <v>314</v>
      </c>
      <c r="C65" t="s">
        <v>30</v>
      </c>
      <c r="D65">
        <v>9</v>
      </c>
      <c r="E65">
        <v>7</v>
      </c>
      <c r="G65">
        <v>37</v>
      </c>
      <c r="H65">
        <v>23</v>
      </c>
      <c r="I65">
        <v>153</v>
      </c>
      <c r="J65">
        <v>10.68</v>
      </c>
      <c r="K65">
        <v>3.5</v>
      </c>
      <c r="L65">
        <v>1.27</v>
      </c>
      <c r="M65">
        <v>0.29199999999999998</v>
      </c>
      <c r="N65" s="3">
        <v>0.77100000000000002</v>
      </c>
      <c r="P65">
        <v>3.65</v>
      </c>
      <c r="Q65">
        <v>3.87</v>
      </c>
      <c r="R65">
        <v>2</v>
      </c>
    </row>
    <row r="66" spans="1:18" x14ac:dyDescent="0.45">
      <c r="A66">
        <v>65</v>
      </c>
      <c r="B66" t="s">
        <v>119</v>
      </c>
      <c r="C66" t="s">
        <v>36</v>
      </c>
      <c r="D66">
        <v>5</v>
      </c>
      <c r="E66">
        <v>2</v>
      </c>
      <c r="G66">
        <v>12</v>
      </c>
      <c r="H66">
        <v>11</v>
      </c>
      <c r="I66">
        <v>69</v>
      </c>
      <c r="J66">
        <v>10.46</v>
      </c>
      <c r="K66">
        <v>1.92</v>
      </c>
      <c r="L66">
        <v>0.8</v>
      </c>
      <c r="M66">
        <v>0.316</v>
      </c>
      <c r="N66" s="3">
        <v>0.78300000000000003</v>
      </c>
      <c r="P66">
        <v>2.82</v>
      </c>
      <c r="Q66">
        <v>2.7</v>
      </c>
      <c r="R66">
        <v>2</v>
      </c>
    </row>
    <row r="67" spans="1:18" x14ac:dyDescent="0.45">
      <c r="A67">
        <v>66</v>
      </c>
      <c r="B67" t="s">
        <v>313</v>
      </c>
      <c r="C67" t="s">
        <v>113</v>
      </c>
      <c r="D67">
        <v>5</v>
      </c>
      <c r="E67">
        <v>7</v>
      </c>
      <c r="G67">
        <v>33</v>
      </c>
      <c r="H67">
        <v>24</v>
      </c>
      <c r="I67">
        <v>138</v>
      </c>
      <c r="J67">
        <v>8.23</v>
      </c>
      <c r="K67">
        <v>1.72</v>
      </c>
      <c r="L67">
        <v>1.23</v>
      </c>
      <c r="M67">
        <v>0.32200000000000001</v>
      </c>
      <c r="N67" s="3">
        <v>0.73</v>
      </c>
      <c r="P67">
        <v>4.03</v>
      </c>
      <c r="Q67">
        <v>3.79</v>
      </c>
      <c r="R67">
        <v>2</v>
      </c>
    </row>
    <row r="68" spans="1:18" x14ac:dyDescent="0.45">
      <c r="A68">
        <v>67</v>
      </c>
      <c r="B68" t="s">
        <v>321</v>
      </c>
      <c r="C68" t="s">
        <v>23</v>
      </c>
      <c r="D68">
        <v>11</v>
      </c>
      <c r="E68">
        <v>8</v>
      </c>
      <c r="G68">
        <v>29</v>
      </c>
      <c r="H68">
        <v>29</v>
      </c>
      <c r="I68">
        <v>162</v>
      </c>
      <c r="J68">
        <v>9.4600000000000009</v>
      </c>
      <c r="K68">
        <v>3.82</v>
      </c>
      <c r="L68">
        <v>0.87</v>
      </c>
      <c r="M68">
        <v>0.30099999999999999</v>
      </c>
      <c r="N68" s="3">
        <v>0.70299999999999996</v>
      </c>
      <c r="P68">
        <v>3.96</v>
      </c>
      <c r="Q68">
        <v>3.92</v>
      </c>
      <c r="R68">
        <v>1.9</v>
      </c>
    </row>
    <row r="69" spans="1:18" x14ac:dyDescent="0.45">
      <c r="A69">
        <v>68</v>
      </c>
      <c r="B69" t="s">
        <v>1960</v>
      </c>
      <c r="C69" t="s">
        <v>61</v>
      </c>
      <c r="D69">
        <v>4</v>
      </c>
      <c r="E69">
        <v>6</v>
      </c>
      <c r="G69">
        <v>27</v>
      </c>
      <c r="H69">
        <v>17</v>
      </c>
      <c r="I69">
        <v>102</v>
      </c>
      <c r="J69">
        <v>10.01</v>
      </c>
      <c r="K69">
        <v>3.35</v>
      </c>
      <c r="L69">
        <v>0.92</v>
      </c>
      <c r="M69">
        <v>0.28299999999999997</v>
      </c>
      <c r="N69" s="3">
        <v>0.7</v>
      </c>
      <c r="P69">
        <v>3.78</v>
      </c>
      <c r="Q69">
        <v>3.46</v>
      </c>
      <c r="R69">
        <v>1.9</v>
      </c>
    </row>
    <row r="70" spans="1:18" x14ac:dyDescent="0.45">
      <c r="A70">
        <v>69</v>
      </c>
      <c r="B70" t="s">
        <v>1961</v>
      </c>
      <c r="C70" t="s">
        <v>32</v>
      </c>
      <c r="D70">
        <v>6</v>
      </c>
      <c r="E70">
        <v>4</v>
      </c>
      <c r="G70">
        <v>18</v>
      </c>
      <c r="H70">
        <v>18</v>
      </c>
      <c r="I70">
        <v>89</v>
      </c>
      <c r="J70">
        <v>7.47</v>
      </c>
      <c r="K70">
        <v>1.54</v>
      </c>
      <c r="L70">
        <v>0.77</v>
      </c>
      <c r="M70">
        <v>0.247</v>
      </c>
      <c r="N70" s="3">
        <v>0.71099999999999997</v>
      </c>
      <c r="P70">
        <v>2.96</v>
      </c>
      <c r="Q70">
        <v>3.29</v>
      </c>
      <c r="R70">
        <v>1.9</v>
      </c>
    </row>
    <row r="71" spans="1:18" x14ac:dyDescent="0.45">
      <c r="A71">
        <v>70</v>
      </c>
      <c r="B71" t="s">
        <v>1965</v>
      </c>
      <c r="C71" t="s">
        <v>153</v>
      </c>
      <c r="D71">
        <v>8</v>
      </c>
      <c r="E71">
        <v>8</v>
      </c>
      <c r="G71">
        <v>26</v>
      </c>
      <c r="H71">
        <v>26</v>
      </c>
      <c r="I71">
        <v>135</v>
      </c>
      <c r="J71">
        <v>7.53</v>
      </c>
      <c r="K71">
        <v>2.77</v>
      </c>
      <c r="L71">
        <v>1</v>
      </c>
      <c r="M71">
        <v>0.28399999999999997</v>
      </c>
      <c r="N71" s="3">
        <v>0.71799999999999997</v>
      </c>
      <c r="P71">
        <v>3.85</v>
      </c>
      <c r="Q71">
        <v>3.9</v>
      </c>
      <c r="R71">
        <v>1.9</v>
      </c>
    </row>
    <row r="72" spans="1:18" x14ac:dyDescent="0.45">
      <c r="A72">
        <v>71</v>
      </c>
      <c r="B72" t="s">
        <v>1962</v>
      </c>
      <c r="C72" t="s">
        <v>30</v>
      </c>
      <c r="D72">
        <v>8</v>
      </c>
      <c r="E72">
        <v>7</v>
      </c>
      <c r="G72">
        <v>21</v>
      </c>
      <c r="H72">
        <v>21</v>
      </c>
      <c r="I72">
        <v>117</v>
      </c>
      <c r="J72">
        <v>8.59</v>
      </c>
      <c r="K72">
        <v>2.39</v>
      </c>
      <c r="L72">
        <v>1.05</v>
      </c>
      <c r="M72">
        <v>0.26800000000000002</v>
      </c>
      <c r="N72" s="3">
        <v>0.71399999999999997</v>
      </c>
      <c r="P72">
        <v>3.6</v>
      </c>
      <c r="Q72">
        <v>3.67</v>
      </c>
      <c r="R72">
        <v>1.9</v>
      </c>
    </row>
    <row r="73" spans="1:18" x14ac:dyDescent="0.45">
      <c r="A73">
        <v>72</v>
      </c>
      <c r="B73" t="s">
        <v>1964</v>
      </c>
      <c r="C73" t="s">
        <v>44</v>
      </c>
      <c r="D73">
        <v>8</v>
      </c>
      <c r="E73">
        <v>6</v>
      </c>
      <c r="G73">
        <v>24</v>
      </c>
      <c r="H73">
        <v>24</v>
      </c>
      <c r="I73">
        <v>137</v>
      </c>
      <c r="J73">
        <v>8.86</v>
      </c>
      <c r="K73">
        <v>3.05</v>
      </c>
      <c r="L73">
        <v>1.1599999999999999</v>
      </c>
      <c r="M73">
        <v>0.28100000000000003</v>
      </c>
      <c r="N73" s="3">
        <v>0.73399999999999999</v>
      </c>
      <c r="P73">
        <v>3.78</v>
      </c>
      <c r="Q73">
        <v>4.03</v>
      </c>
      <c r="R73">
        <v>1.9</v>
      </c>
    </row>
    <row r="74" spans="1:18" x14ac:dyDescent="0.45">
      <c r="A74">
        <v>73</v>
      </c>
      <c r="B74" t="s">
        <v>318</v>
      </c>
      <c r="C74" t="s">
        <v>184</v>
      </c>
      <c r="D74">
        <v>3</v>
      </c>
      <c r="E74">
        <v>11</v>
      </c>
      <c r="G74">
        <v>27</v>
      </c>
      <c r="H74">
        <v>27</v>
      </c>
      <c r="I74">
        <v>142</v>
      </c>
      <c r="J74">
        <v>7.82</v>
      </c>
      <c r="K74">
        <v>2.68</v>
      </c>
      <c r="L74">
        <v>1.27</v>
      </c>
      <c r="M74">
        <v>0.32700000000000001</v>
      </c>
      <c r="N74" s="3">
        <v>0.623</v>
      </c>
      <c r="P74">
        <v>5.5</v>
      </c>
      <c r="Q74">
        <v>4.2699999999999996</v>
      </c>
      <c r="R74">
        <v>1.8</v>
      </c>
    </row>
    <row r="75" spans="1:18" x14ac:dyDescent="0.45">
      <c r="A75">
        <v>74</v>
      </c>
      <c r="B75" t="s">
        <v>1971</v>
      </c>
      <c r="C75" t="s">
        <v>42</v>
      </c>
      <c r="D75">
        <v>11</v>
      </c>
      <c r="E75">
        <v>10</v>
      </c>
      <c r="G75">
        <v>31</v>
      </c>
      <c r="H75">
        <v>28</v>
      </c>
      <c r="I75">
        <v>155</v>
      </c>
      <c r="J75">
        <v>9.64</v>
      </c>
      <c r="K75">
        <v>3.62</v>
      </c>
      <c r="L75">
        <v>1.2</v>
      </c>
      <c r="M75">
        <v>0.30099999999999999</v>
      </c>
      <c r="N75" s="3">
        <v>0.72499999999999998</v>
      </c>
      <c r="P75">
        <v>4.13</v>
      </c>
      <c r="Q75">
        <v>4.05</v>
      </c>
      <c r="R75">
        <v>1.8</v>
      </c>
    </row>
    <row r="76" spans="1:18" x14ac:dyDescent="0.45">
      <c r="A76">
        <v>75</v>
      </c>
      <c r="B76" t="s">
        <v>319</v>
      </c>
      <c r="C76" t="s">
        <v>40</v>
      </c>
      <c r="D76">
        <v>7</v>
      </c>
      <c r="E76">
        <v>5</v>
      </c>
      <c r="G76">
        <v>27</v>
      </c>
      <c r="H76">
        <v>26</v>
      </c>
      <c r="I76">
        <v>153</v>
      </c>
      <c r="J76">
        <v>7.19</v>
      </c>
      <c r="K76">
        <v>3</v>
      </c>
      <c r="L76">
        <v>0.92</v>
      </c>
      <c r="M76">
        <v>0.27300000000000002</v>
      </c>
      <c r="N76" s="3">
        <v>0.69799999999999995</v>
      </c>
      <c r="P76">
        <v>3.9</v>
      </c>
      <c r="Q76">
        <v>4.05</v>
      </c>
      <c r="R76">
        <v>1.8</v>
      </c>
    </row>
    <row r="77" spans="1:18" x14ac:dyDescent="0.45">
      <c r="A77">
        <v>76</v>
      </c>
      <c r="B77" t="s">
        <v>330</v>
      </c>
      <c r="C77" t="s">
        <v>25</v>
      </c>
      <c r="D77">
        <v>14</v>
      </c>
      <c r="E77">
        <v>9</v>
      </c>
      <c r="G77">
        <v>29</v>
      </c>
      <c r="H77">
        <v>29</v>
      </c>
      <c r="I77">
        <v>155</v>
      </c>
      <c r="J77">
        <v>9.2200000000000006</v>
      </c>
      <c r="K77">
        <v>2.56</v>
      </c>
      <c r="L77">
        <v>1.45</v>
      </c>
      <c r="M77">
        <v>0.29099999999999998</v>
      </c>
      <c r="N77" s="3">
        <v>0.70099999999999996</v>
      </c>
      <c r="P77">
        <v>4.34</v>
      </c>
      <c r="Q77">
        <v>4.3</v>
      </c>
      <c r="R77">
        <v>1.7</v>
      </c>
    </row>
    <row r="78" spans="1:18" x14ac:dyDescent="0.45">
      <c r="A78">
        <v>77</v>
      </c>
      <c r="B78" t="s">
        <v>1966</v>
      </c>
      <c r="C78" t="s">
        <v>61</v>
      </c>
      <c r="D78">
        <v>7</v>
      </c>
      <c r="E78">
        <v>8</v>
      </c>
      <c r="G78">
        <v>25</v>
      </c>
      <c r="H78">
        <v>25</v>
      </c>
      <c r="I78">
        <v>140</v>
      </c>
      <c r="J78">
        <v>7.31</v>
      </c>
      <c r="K78">
        <v>2.19</v>
      </c>
      <c r="L78">
        <v>1.19</v>
      </c>
      <c r="M78">
        <v>0.28899999999999998</v>
      </c>
      <c r="N78" s="3">
        <v>0.75900000000000001</v>
      </c>
      <c r="P78">
        <v>3.66</v>
      </c>
      <c r="Q78">
        <v>4.0199999999999996</v>
      </c>
      <c r="R78">
        <v>1.7</v>
      </c>
    </row>
    <row r="79" spans="1:18" x14ac:dyDescent="0.45">
      <c r="A79">
        <v>78</v>
      </c>
      <c r="B79" t="s">
        <v>1967</v>
      </c>
      <c r="C79" t="s">
        <v>40</v>
      </c>
      <c r="D79">
        <v>8</v>
      </c>
      <c r="E79">
        <v>7</v>
      </c>
      <c r="G79">
        <v>29</v>
      </c>
      <c r="H79">
        <v>24</v>
      </c>
      <c r="I79">
        <v>136</v>
      </c>
      <c r="J79">
        <v>9.0399999999999991</v>
      </c>
      <c r="K79">
        <v>3.66</v>
      </c>
      <c r="L79">
        <v>0.99</v>
      </c>
      <c r="M79">
        <v>0.29599999999999999</v>
      </c>
      <c r="N79" s="3">
        <v>0.69899999999999995</v>
      </c>
      <c r="P79">
        <v>4.17</v>
      </c>
      <c r="Q79">
        <v>3.92</v>
      </c>
      <c r="R79">
        <v>1.7</v>
      </c>
    </row>
    <row r="80" spans="1:18" x14ac:dyDescent="0.45">
      <c r="A80">
        <v>79</v>
      </c>
      <c r="B80" t="s">
        <v>1968</v>
      </c>
      <c r="C80" t="s">
        <v>196</v>
      </c>
      <c r="D80">
        <v>7</v>
      </c>
      <c r="E80">
        <v>8</v>
      </c>
      <c r="G80">
        <v>32</v>
      </c>
      <c r="H80">
        <v>18</v>
      </c>
      <c r="I80">
        <v>131</v>
      </c>
      <c r="J80">
        <v>7.25</v>
      </c>
      <c r="K80">
        <v>2.4</v>
      </c>
      <c r="L80">
        <v>0.95</v>
      </c>
      <c r="M80">
        <v>0.308</v>
      </c>
      <c r="N80" s="3">
        <v>0.68100000000000005</v>
      </c>
      <c r="P80">
        <v>4.25</v>
      </c>
      <c r="Q80">
        <v>3.83</v>
      </c>
      <c r="R80">
        <v>1.7</v>
      </c>
    </row>
    <row r="81" spans="1:18" x14ac:dyDescent="0.45">
      <c r="A81">
        <v>80</v>
      </c>
      <c r="B81" t="s">
        <v>1969</v>
      </c>
      <c r="C81" t="s">
        <v>67</v>
      </c>
      <c r="D81">
        <v>5</v>
      </c>
      <c r="E81">
        <v>4</v>
      </c>
      <c r="G81">
        <v>25</v>
      </c>
      <c r="H81">
        <v>24</v>
      </c>
      <c r="I81">
        <v>121</v>
      </c>
      <c r="J81">
        <v>7.56</v>
      </c>
      <c r="K81">
        <v>3.04</v>
      </c>
      <c r="L81">
        <v>0.92</v>
      </c>
      <c r="M81">
        <v>0.27900000000000003</v>
      </c>
      <c r="N81" s="3">
        <v>0.70699999999999996</v>
      </c>
      <c r="P81">
        <v>3.89</v>
      </c>
      <c r="Q81">
        <v>3.94</v>
      </c>
      <c r="R81">
        <v>1.7</v>
      </c>
    </row>
    <row r="82" spans="1:18" x14ac:dyDescent="0.45">
      <c r="A82">
        <v>81</v>
      </c>
      <c r="B82" t="s">
        <v>1970</v>
      </c>
      <c r="C82" t="s">
        <v>74</v>
      </c>
      <c r="D82">
        <v>6</v>
      </c>
      <c r="E82">
        <v>11</v>
      </c>
      <c r="G82">
        <v>27</v>
      </c>
      <c r="H82">
        <v>27</v>
      </c>
      <c r="I82">
        <v>135</v>
      </c>
      <c r="J82">
        <v>7.99</v>
      </c>
      <c r="K82">
        <v>3.48</v>
      </c>
      <c r="L82">
        <v>1.18</v>
      </c>
      <c r="M82">
        <v>0.28799999999999998</v>
      </c>
      <c r="N82" s="3">
        <v>0.69299999999999995</v>
      </c>
      <c r="P82">
        <v>4.47</v>
      </c>
      <c r="Q82">
        <v>4.43</v>
      </c>
      <c r="R82">
        <v>1.7</v>
      </c>
    </row>
    <row r="83" spans="1:18" x14ac:dyDescent="0.45">
      <c r="A83">
        <v>82</v>
      </c>
      <c r="B83" t="s">
        <v>1972</v>
      </c>
      <c r="C83" t="s">
        <v>38</v>
      </c>
      <c r="D83">
        <v>6</v>
      </c>
      <c r="E83">
        <v>3</v>
      </c>
      <c r="G83">
        <v>60</v>
      </c>
      <c r="H83">
        <v>3</v>
      </c>
      <c r="I83">
        <v>66</v>
      </c>
      <c r="J83">
        <v>11.11</v>
      </c>
      <c r="K83">
        <v>1.67</v>
      </c>
      <c r="L83">
        <v>0.69</v>
      </c>
      <c r="M83">
        <v>0.28699999999999998</v>
      </c>
      <c r="N83" s="3">
        <v>0.77400000000000002</v>
      </c>
      <c r="P83">
        <v>2.46</v>
      </c>
      <c r="Q83">
        <v>2.41</v>
      </c>
      <c r="R83">
        <v>1.6</v>
      </c>
    </row>
    <row r="84" spans="1:18" x14ac:dyDescent="0.45">
      <c r="A84">
        <v>83</v>
      </c>
      <c r="B84" t="s">
        <v>324</v>
      </c>
      <c r="C84" t="s">
        <v>141</v>
      </c>
      <c r="D84">
        <v>11</v>
      </c>
      <c r="E84">
        <v>12</v>
      </c>
      <c r="G84">
        <v>31</v>
      </c>
      <c r="H84">
        <v>31</v>
      </c>
      <c r="I84">
        <v>177</v>
      </c>
      <c r="J84">
        <v>6.41</v>
      </c>
      <c r="K84">
        <v>1.82</v>
      </c>
      <c r="L84">
        <v>1.28</v>
      </c>
      <c r="M84">
        <v>0.29599999999999999</v>
      </c>
      <c r="N84" s="3">
        <v>0.63500000000000001</v>
      </c>
      <c r="P84">
        <v>4.87</v>
      </c>
      <c r="Q84">
        <v>4.29</v>
      </c>
      <c r="R84">
        <v>1.6</v>
      </c>
    </row>
    <row r="85" spans="1:18" x14ac:dyDescent="0.45">
      <c r="A85">
        <v>84</v>
      </c>
      <c r="B85" t="s">
        <v>1973</v>
      </c>
      <c r="C85" t="s">
        <v>56</v>
      </c>
      <c r="D85">
        <v>9</v>
      </c>
      <c r="E85">
        <v>10</v>
      </c>
      <c r="G85">
        <v>27</v>
      </c>
      <c r="H85">
        <v>25</v>
      </c>
      <c r="I85">
        <v>141</v>
      </c>
      <c r="J85">
        <v>8.39</v>
      </c>
      <c r="K85">
        <v>3.16</v>
      </c>
      <c r="L85">
        <v>1.1399999999999999</v>
      </c>
      <c r="M85">
        <v>0.29199999999999998</v>
      </c>
      <c r="N85" s="3">
        <v>0.67700000000000005</v>
      </c>
      <c r="P85">
        <v>4.45</v>
      </c>
      <c r="Q85">
        <v>4.13</v>
      </c>
      <c r="R85">
        <v>1.6</v>
      </c>
    </row>
    <row r="86" spans="1:18" x14ac:dyDescent="0.45">
      <c r="A86">
        <v>85</v>
      </c>
      <c r="B86" t="s">
        <v>1975</v>
      </c>
      <c r="C86" t="s">
        <v>196</v>
      </c>
      <c r="D86">
        <v>2</v>
      </c>
      <c r="E86">
        <v>2</v>
      </c>
      <c r="G86">
        <v>55</v>
      </c>
      <c r="H86">
        <v>0</v>
      </c>
      <c r="I86">
        <v>64</v>
      </c>
      <c r="J86">
        <v>14.56</v>
      </c>
      <c r="K86">
        <v>3.32</v>
      </c>
      <c r="L86">
        <v>0.81</v>
      </c>
      <c r="M86">
        <v>0.25900000000000001</v>
      </c>
      <c r="N86" s="3">
        <v>0.79</v>
      </c>
      <c r="P86">
        <v>2.42</v>
      </c>
      <c r="Q86">
        <v>2.25</v>
      </c>
      <c r="R86">
        <v>1.6</v>
      </c>
    </row>
    <row r="87" spans="1:18" x14ac:dyDescent="0.45">
      <c r="A87">
        <v>86</v>
      </c>
      <c r="B87" t="s">
        <v>1976</v>
      </c>
      <c r="C87" t="s">
        <v>67</v>
      </c>
      <c r="D87">
        <v>7</v>
      </c>
      <c r="E87">
        <v>6</v>
      </c>
      <c r="G87">
        <v>24</v>
      </c>
      <c r="H87">
        <v>24</v>
      </c>
      <c r="I87">
        <v>123</v>
      </c>
      <c r="J87">
        <v>8.2100000000000009</v>
      </c>
      <c r="K87">
        <v>2.0699999999999998</v>
      </c>
      <c r="L87">
        <v>1.43</v>
      </c>
      <c r="M87">
        <v>0.32500000000000001</v>
      </c>
      <c r="N87" s="3">
        <v>0.66400000000000003</v>
      </c>
      <c r="P87">
        <v>5.03</v>
      </c>
      <c r="Q87">
        <v>4.12</v>
      </c>
      <c r="R87">
        <v>1.6</v>
      </c>
    </row>
    <row r="88" spans="1:18" x14ac:dyDescent="0.45">
      <c r="A88">
        <v>87</v>
      </c>
      <c r="B88" t="s">
        <v>1974</v>
      </c>
      <c r="C88" t="s">
        <v>215</v>
      </c>
      <c r="D88">
        <v>6</v>
      </c>
      <c r="E88">
        <v>10</v>
      </c>
      <c r="G88">
        <v>24</v>
      </c>
      <c r="H88">
        <v>24</v>
      </c>
      <c r="I88">
        <v>128</v>
      </c>
      <c r="J88">
        <v>9.76</v>
      </c>
      <c r="K88">
        <v>3.61</v>
      </c>
      <c r="L88">
        <v>1.36</v>
      </c>
      <c r="M88">
        <v>0.315</v>
      </c>
      <c r="N88" s="3">
        <v>0.63800000000000001</v>
      </c>
      <c r="P88">
        <v>5.28</v>
      </c>
      <c r="Q88">
        <v>4.29</v>
      </c>
      <c r="R88">
        <v>1.6</v>
      </c>
    </row>
    <row r="89" spans="1:18" x14ac:dyDescent="0.45">
      <c r="A89">
        <v>88</v>
      </c>
      <c r="B89" t="s">
        <v>1982</v>
      </c>
      <c r="C89" t="s">
        <v>101</v>
      </c>
      <c r="D89">
        <v>7</v>
      </c>
      <c r="E89">
        <v>5</v>
      </c>
      <c r="G89">
        <v>72</v>
      </c>
      <c r="H89">
        <v>5</v>
      </c>
      <c r="I89">
        <v>76</v>
      </c>
      <c r="J89">
        <v>11.74</v>
      </c>
      <c r="K89">
        <v>2.23</v>
      </c>
      <c r="L89">
        <v>0.62</v>
      </c>
      <c r="M89">
        <v>0.314</v>
      </c>
      <c r="N89" s="3">
        <v>0.754</v>
      </c>
      <c r="P89">
        <v>2.7</v>
      </c>
      <c r="Q89">
        <v>2.54</v>
      </c>
      <c r="R89">
        <v>1.5</v>
      </c>
    </row>
    <row r="90" spans="1:18" x14ac:dyDescent="0.45">
      <c r="A90">
        <v>89</v>
      </c>
      <c r="B90" t="s">
        <v>1978</v>
      </c>
      <c r="C90" t="s">
        <v>36</v>
      </c>
      <c r="D90">
        <v>6</v>
      </c>
      <c r="E90">
        <v>2</v>
      </c>
      <c r="G90">
        <v>77</v>
      </c>
      <c r="H90">
        <v>0</v>
      </c>
      <c r="I90">
        <v>75</v>
      </c>
      <c r="J90">
        <v>9.18</v>
      </c>
      <c r="K90">
        <v>1.43</v>
      </c>
      <c r="L90">
        <v>0.41</v>
      </c>
      <c r="M90">
        <v>0.246</v>
      </c>
      <c r="N90" s="3">
        <v>0.83299999999999996</v>
      </c>
      <c r="P90">
        <v>1.6</v>
      </c>
      <c r="Q90">
        <v>2.31</v>
      </c>
      <c r="R90">
        <v>1.5</v>
      </c>
    </row>
    <row r="91" spans="1:18" x14ac:dyDescent="0.45">
      <c r="A91">
        <v>90</v>
      </c>
      <c r="B91" t="s">
        <v>1981</v>
      </c>
      <c r="C91" t="s">
        <v>34</v>
      </c>
      <c r="D91">
        <v>6</v>
      </c>
      <c r="E91">
        <v>4</v>
      </c>
      <c r="G91">
        <v>27</v>
      </c>
      <c r="H91">
        <v>17</v>
      </c>
      <c r="I91">
        <v>102</v>
      </c>
      <c r="J91">
        <v>6.8</v>
      </c>
      <c r="K91">
        <v>3.4</v>
      </c>
      <c r="L91">
        <v>0.62</v>
      </c>
      <c r="M91">
        <v>0.28899999999999998</v>
      </c>
      <c r="N91" s="3">
        <v>0.751</v>
      </c>
      <c r="P91">
        <v>3.36</v>
      </c>
      <c r="Q91">
        <v>3.78</v>
      </c>
      <c r="R91">
        <v>1.5</v>
      </c>
    </row>
    <row r="92" spans="1:18" x14ac:dyDescent="0.45">
      <c r="A92">
        <v>91</v>
      </c>
      <c r="B92" t="s">
        <v>1984</v>
      </c>
      <c r="C92" t="s">
        <v>36</v>
      </c>
      <c r="D92">
        <v>6</v>
      </c>
      <c r="E92">
        <v>5</v>
      </c>
      <c r="G92">
        <v>60</v>
      </c>
      <c r="H92">
        <v>7</v>
      </c>
      <c r="I92">
        <v>85</v>
      </c>
      <c r="J92">
        <v>8.49</v>
      </c>
      <c r="K92">
        <v>2.41</v>
      </c>
      <c r="L92">
        <v>0.7</v>
      </c>
      <c r="M92">
        <v>0.26400000000000001</v>
      </c>
      <c r="N92" s="3">
        <v>0.73699999999999999</v>
      </c>
      <c r="P92">
        <v>2.95</v>
      </c>
      <c r="Q92">
        <v>3.29</v>
      </c>
      <c r="R92">
        <v>1.5</v>
      </c>
    </row>
    <row r="93" spans="1:18" x14ac:dyDescent="0.45">
      <c r="A93">
        <v>92</v>
      </c>
      <c r="B93" t="s">
        <v>1988</v>
      </c>
      <c r="C93" t="s">
        <v>74</v>
      </c>
      <c r="D93">
        <v>4</v>
      </c>
      <c r="E93">
        <v>4</v>
      </c>
      <c r="G93">
        <v>20</v>
      </c>
      <c r="H93">
        <v>9</v>
      </c>
      <c r="I93">
        <v>80</v>
      </c>
      <c r="J93">
        <v>7.28</v>
      </c>
      <c r="K93">
        <v>2.58</v>
      </c>
      <c r="L93">
        <v>0.74</v>
      </c>
      <c r="M93">
        <v>0.30399999999999999</v>
      </c>
      <c r="N93" s="3">
        <v>0.67800000000000005</v>
      </c>
      <c r="P93">
        <v>4.08</v>
      </c>
      <c r="Q93">
        <v>3.66</v>
      </c>
      <c r="R93">
        <v>1.5</v>
      </c>
    </row>
    <row r="94" spans="1:18" x14ac:dyDescent="0.45">
      <c r="A94">
        <v>93</v>
      </c>
      <c r="B94" t="s">
        <v>98</v>
      </c>
      <c r="C94" t="s">
        <v>23</v>
      </c>
      <c r="D94">
        <v>5</v>
      </c>
      <c r="E94">
        <v>2</v>
      </c>
      <c r="G94">
        <v>13</v>
      </c>
      <c r="H94">
        <v>13</v>
      </c>
      <c r="I94">
        <v>70</v>
      </c>
      <c r="J94">
        <v>12.89</v>
      </c>
      <c r="K94">
        <v>3.1</v>
      </c>
      <c r="L94">
        <v>1.21</v>
      </c>
      <c r="M94">
        <v>0.312</v>
      </c>
      <c r="N94" s="3">
        <v>0.70899999999999996</v>
      </c>
      <c r="P94">
        <v>3.91</v>
      </c>
      <c r="Q94">
        <v>3.22</v>
      </c>
      <c r="R94">
        <v>1.5</v>
      </c>
    </row>
    <row r="95" spans="1:18" x14ac:dyDescent="0.45">
      <c r="A95">
        <v>94</v>
      </c>
      <c r="B95" t="s">
        <v>1983</v>
      </c>
      <c r="C95" t="s">
        <v>113</v>
      </c>
      <c r="D95">
        <v>7</v>
      </c>
      <c r="E95">
        <v>6</v>
      </c>
      <c r="G95">
        <v>25</v>
      </c>
      <c r="H95">
        <v>23</v>
      </c>
      <c r="I95">
        <v>120</v>
      </c>
      <c r="J95">
        <v>10.28</v>
      </c>
      <c r="K95">
        <v>3.29</v>
      </c>
      <c r="L95">
        <v>1.35</v>
      </c>
      <c r="M95">
        <v>0.26500000000000001</v>
      </c>
      <c r="N95" s="3">
        <v>0.67800000000000005</v>
      </c>
      <c r="P95">
        <v>4.24</v>
      </c>
      <c r="Q95">
        <v>4.0599999999999996</v>
      </c>
      <c r="R95">
        <v>1.5</v>
      </c>
    </row>
    <row r="96" spans="1:18" x14ac:dyDescent="0.45">
      <c r="A96">
        <v>95</v>
      </c>
      <c r="B96" t="s">
        <v>1980</v>
      </c>
      <c r="C96" t="s">
        <v>104</v>
      </c>
      <c r="D96">
        <v>7</v>
      </c>
      <c r="E96">
        <v>10</v>
      </c>
      <c r="G96">
        <v>25</v>
      </c>
      <c r="H96">
        <v>24</v>
      </c>
      <c r="I96">
        <v>136</v>
      </c>
      <c r="J96">
        <v>8.7899999999999991</v>
      </c>
      <c r="K96">
        <v>3.04</v>
      </c>
      <c r="L96">
        <v>1.21</v>
      </c>
      <c r="M96">
        <v>0.29199999999999998</v>
      </c>
      <c r="N96" s="3">
        <v>0.66400000000000003</v>
      </c>
      <c r="P96">
        <v>4.54</v>
      </c>
      <c r="Q96">
        <v>4.0599999999999996</v>
      </c>
      <c r="R96">
        <v>1.5</v>
      </c>
    </row>
    <row r="97" spans="1:18" x14ac:dyDescent="0.45">
      <c r="A97">
        <v>96</v>
      </c>
      <c r="B97" t="s">
        <v>331</v>
      </c>
      <c r="C97" t="s">
        <v>149</v>
      </c>
      <c r="D97">
        <v>7</v>
      </c>
      <c r="E97">
        <v>10</v>
      </c>
      <c r="G97">
        <v>30</v>
      </c>
      <c r="H97">
        <v>28</v>
      </c>
      <c r="I97">
        <v>150</v>
      </c>
      <c r="J97">
        <v>6.24</v>
      </c>
      <c r="K97">
        <v>2.62</v>
      </c>
      <c r="L97">
        <v>1.23</v>
      </c>
      <c r="M97">
        <v>0.26600000000000001</v>
      </c>
      <c r="N97" s="3">
        <v>0.69899999999999995</v>
      </c>
      <c r="P97">
        <v>4.1500000000000004</v>
      </c>
      <c r="Q97">
        <v>4.4400000000000004</v>
      </c>
      <c r="R97">
        <v>1.4</v>
      </c>
    </row>
    <row r="98" spans="1:18" x14ac:dyDescent="0.45">
      <c r="A98">
        <v>97</v>
      </c>
      <c r="B98" t="s">
        <v>115</v>
      </c>
      <c r="C98" t="s">
        <v>52</v>
      </c>
      <c r="D98">
        <v>11</v>
      </c>
      <c r="E98">
        <v>9</v>
      </c>
      <c r="G98">
        <v>26</v>
      </c>
      <c r="H98">
        <v>26</v>
      </c>
      <c r="I98">
        <v>142</v>
      </c>
      <c r="J98">
        <v>7.07</v>
      </c>
      <c r="K98">
        <v>2.93</v>
      </c>
      <c r="L98">
        <v>1.03</v>
      </c>
      <c r="M98">
        <v>0.32600000000000001</v>
      </c>
      <c r="N98" s="3">
        <v>0.68400000000000005</v>
      </c>
      <c r="P98">
        <v>4.76</v>
      </c>
      <c r="Q98">
        <v>4.09</v>
      </c>
      <c r="R98">
        <v>1.4</v>
      </c>
    </row>
    <row r="99" spans="1:18" x14ac:dyDescent="0.45">
      <c r="A99">
        <v>98</v>
      </c>
      <c r="B99" t="s">
        <v>325</v>
      </c>
      <c r="C99" t="s">
        <v>215</v>
      </c>
      <c r="D99">
        <v>10</v>
      </c>
      <c r="E99">
        <v>13</v>
      </c>
      <c r="G99">
        <v>30</v>
      </c>
      <c r="H99">
        <v>30</v>
      </c>
      <c r="I99">
        <v>176</v>
      </c>
      <c r="J99">
        <v>6.47</v>
      </c>
      <c r="K99">
        <v>3.76</v>
      </c>
      <c r="L99">
        <v>1.1599999999999999</v>
      </c>
      <c r="M99">
        <v>0.26</v>
      </c>
      <c r="N99" s="3">
        <v>0.755</v>
      </c>
      <c r="P99">
        <v>3.79</v>
      </c>
      <c r="Q99">
        <v>4.74</v>
      </c>
      <c r="R99">
        <v>1.4</v>
      </c>
    </row>
    <row r="100" spans="1:18" x14ac:dyDescent="0.45">
      <c r="A100">
        <v>99</v>
      </c>
      <c r="B100" t="s">
        <v>1985</v>
      </c>
      <c r="C100" t="s">
        <v>101</v>
      </c>
      <c r="D100">
        <v>6</v>
      </c>
      <c r="E100">
        <v>5</v>
      </c>
      <c r="G100">
        <v>27</v>
      </c>
      <c r="H100">
        <v>27</v>
      </c>
      <c r="I100">
        <v>133</v>
      </c>
      <c r="J100">
        <v>8.69</v>
      </c>
      <c r="K100">
        <v>3.09</v>
      </c>
      <c r="L100">
        <v>1.06</v>
      </c>
      <c r="M100">
        <v>0.312</v>
      </c>
      <c r="N100" s="3">
        <v>0.71799999999999997</v>
      </c>
      <c r="P100">
        <v>4.09</v>
      </c>
      <c r="Q100">
        <v>4</v>
      </c>
      <c r="R100">
        <v>1.4</v>
      </c>
    </row>
    <row r="101" spans="1:18" x14ac:dyDescent="0.45">
      <c r="A101">
        <v>100</v>
      </c>
      <c r="B101" t="s">
        <v>2021</v>
      </c>
      <c r="C101" t="s">
        <v>113</v>
      </c>
      <c r="D101">
        <v>7</v>
      </c>
      <c r="E101">
        <v>8</v>
      </c>
      <c r="G101">
        <v>23</v>
      </c>
      <c r="H101">
        <v>23</v>
      </c>
      <c r="I101">
        <v>117</v>
      </c>
      <c r="J101">
        <v>10.71</v>
      </c>
      <c r="K101">
        <v>3.22</v>
      </c>
      <c r="L101">
        <v>1.5</v>
      </c>
      <c r="M101">
        <v>0.27400000000000002</v>
      </c>
      <c r="N101" s="3">
        <v>0.75800000000000001</v>
      </c>
      <c r="P101">
        <v>3.86</v>
      </c>
      <c r="Q101">
        <v>4.09</v>
      </c>
      <c r="R101">
        <v>1.4</v>
      </c>
    </row>
    <row r="102" spans="1:18" x14ac:dyDescent="0.45">
      <c r="A102">
        <v>101</v>
      </c>
      <c r="B102" t="s">
        <v>328</v>
      </c>
      <c r="C102" t="s">
        <v>141</v>
      </c>
      <c r="D102">
        <v>9</v>
      </c>
      <c r="E102">
        <v>8</v>
      </c>
      <c r="G102">
        <v>28</v>
      </c>
      <c r="H102">
        <v>28</v>
      </c>
      <c r="I102">
        <v>162</v>
      </c>
      <c r="J102">
        <v>7.72</v>
      </c>
      <c r="K102">
        <v>3.64</v>
      </c>
      <c r="L102">
        <v>1.05</v>
      </c>
      <c r="M102">
        <v>0.28299999999999997</v>
      </c>
      <c r="N102" s="3">
        <v>0.71699999999999997</v>
      </c>
      <c r="P102">
        <v>4.09</v>
      </c>
      <c r="Q102">
        <v>4.2699999999999996</v>
      </c>
      <c r="R102">
        <v>1.4</v>
      </c>
    </row>
    <row r="103" spans="1:18" x14ac:dyDescent="0.45">
      <c r="A103">
        <v>102</v>
      </c>
      <c r="B103" t="s">
        <v>1995</v>
      </c>
      <c r="C103" t="s">
        <v>67</v>
      </c>
      <c r="D103">
        <v>6</v>
      </c>
      <c r="E103">
        <v>6</v>
      </c>
      <c r="G103">
        <v>65</v>
      </c>
      <c r="H103">
        <v>2</v>
      </c>
      <c r="I103">
        <v>72</v>
      </c>
      <c r="J103">
        <v>11.25</v>
      </c>
      <c r="K103">
        <v>2.61</v>
      </c>
      <c r="L103">
        <v>0.75</v>
      </c>
      <c r="M103">
        <v>0.28399999999999997</v>
      </c>
      <c r="N103" s="3">
        <v>0.751</v>
      </c>
      <c r="P103">
        <v>2.9</v>
      </c>
      <c r="Q103">
        <v>2.72</v>
      </c>
      <c r="R103">
        <v>1.4</v>
      </c>
    </row>
    <row r="104" spans="1:18" x14ac:dyDescent="0.45">
      <c r="A104">
        <v>103</v>
      </c>
      <c r="B104" t="s">
        <v>1987</v>
      </c>
      <c r="C104" t="s">
        <v>76</v>
      </c>
      <c r="D104">
        <v>5</v>
      </c>
      <c r="E104">
        <v>6</v>
      </c>
      <c r="G104">
        <v>24</v>
      </c>
      <c r="H104">
        <v>19</v>
      </c>
      <c r="I104">
        <v>100</v>
      </c>
      <c r="J104">
        <v>7.93</v>
      </c>
      <c r="K104">
        <v>2.2200000000000002</v>
      </c>
      <c r="L104">
        <v>1.1200000000000001</v>
      </c>
      <c r="M104">
        <v>0.313</v>
      </c>
      <c r="N104" s="3">
        <v>0.67100000000000004</v>
      </c>
      <c r="P104">
        <v>4.4800000000000004</v>
      </c>
      <c r="Q104">
        <v>3.98</v>
      </c>
      <c r="R104">
        <v>1.4</v>
      </c>
    </row>
    <row r="105" spans="1:18" x14ac:dyDescent="0.45">
      <c r="A105">
        <v>104</v>
      </c>
      <c r="B105" t="s">
        <v>1991</v>
      </c>
      <c r="C105" t="s">
        <v>76</v>
      </c>
      <c r="D105">
        <v>6</v>
      </c>
      <c r="E105">
        <v>4</v>
      </c>
      <c r="G105">
        <v>46</v>
      </c>
      <c r="H105">
        <v>2</v>
      </c>
      <c r="I105">
        <v>69</v>
      </c>
      <c r="J105">
        <v>9.5500000000000007</v>
      </c>
      <c r="K105">
        <v>2.2200000000000002</v>
      </c>
      <c r="L105">
        <v>0.69</v>
      </c>
      <c r="M105">
        <v>0.311</v>
      </c>
      <c r="N105" s="3">
        <v>0.69899999999999995</v>
      </c>
      <c r="P105">
        <v>3.55</v>
      </c>
      <c r="Q105">
        <v>2.9</v>
      </c>
      <c r="R105">
        <v>1.4</v>
      </c>
    </row>
    <row r="106" spans="1:18" x14ac:dyDescent="0.45">
      <c r="A106">
        <v>105</v>
      </c>
      <c r="B106" t="s">
        <v>333</v>
      </c>
      <c r="C106" t="s">
        <v>74</v>
      </c>
      <c r="D106">
        <v>11</v>
      </c>
      <c r="E106">
        <v>11</v>
      </c>
      <c r="G106">
        <v>30</v>
      </c>
      <c r="H106">
        <v>30</v>
      </c>
      <c r="I106">
        <v>161</v>
      </c>
      <c r="J106">
        <v>8.1</v>
      </c>
      <c r="K106">
        <v>3.3</v>
      </c>
      <c r="L106">
        <v>1.55</v>
      </c>
      <c r="M106">
        <v>0.26400000000000001</v>
      </c>
      <c r="N106" s="3">
        <v>0.76400000000000001</v>
      </c>
      <c r="P106">
        <v>4.0199999999999996</v>
      </c>
      <c r="Q106">
        <v>4.75</v>
      </c>
      <c r="R106">
        <v>1.4</v>
      </c>
    </row>
    <row r="107" spans="1:18" x14ac:dyDescent="0.45">
      <c r="A107">
        <v>106</v>
      </c>
      <c r="B107" t="s">
        <v>1993</v>
      </c>
      <c r="C107" t="s">
        <v>63</v>
      </c>
      <c r="D107">
        <v>6</v>
      </c>
      <c r="E107">
        <v>2</v>
      </c>
      <c r="G107">
        <v>51</v>
      </c>
      <c r="H107">
        <v>2</v>
      </c>
      <c r="I107">
        <v>74</v>
      </c>
      <c r="J107">
        <v>10.49</v>
      </c>
      <c r="K107">
        <v>2.35</v>
      </c>
      <c r="L107">
        <v>0.79</v>
      </c>
      <c r="M107">
        <v>0.22800000000000001</v>
      </c>
      <c r="N107" s="3">
        <v>0.84199999999999997</v>
      </c>
      <c r="P107">
        <v>2</v>
      </c>
      <c r="Q107">
        <v>2.9</v>
      </c>
      <c r="R107">
        <v>1.4</v>
      </c>
    </row>
    <row r="108" spans="1:18" x14ac:dyDescent="0.45">
      <c r="A108">
        <v>107</v>
      </c>
      <c r="B108" t="s">
        <v>1989</v>
      </c>
      <c r="C108" t="s">
        <v>104</v>
      </c>
      <c r="D108">
        <v>6</v>
      </c>
      <c r="E108">
        <v>9</v>
      </c>
      <c r="G108">
        <v>26</v>
      </c>
      <c r="H108">
        <v>24</v>
      </c>
      <c r="I108">
        <v>129</v>
      </c>
      <c r="J108">
        <v>8.14</v>
      </c>
      <c r="K108">
        <v>2.89</v>
      </c>
      <c r="L108">
        <v>1.06</v>
      </c>
      <c r="M108">
        <v>0.29199999999999998</v>
      </c>
      <c r="N108" s="3">
        <v>0.71099999999999997</v>
      </c>
      <c r="P108">
        <v>4.0199999999999996</v>
      </c>
      <c r="Q108">
        <v>4.12</v>
      </c>
      <c r="R108">
        <v>1.4</v>
      </c>
    </row>
    <row r="109" spans="1:18" x14ac:dyDescent="0.45">
      <c r="A109">
        <v>108</v>
      </c>
      <c r="B109" t="s">
        <v>1986</v>
      </c>
      <c r="C109" t="s">
        <v>63</v>
      </c>
      <c r="D109">
        <v>4</v>
      </c>
      <c r="E109">
        <v>2</v>
      </c>
      <c r="G109">
        <v>15</v>
      </c>
      <c r="H109">
        <v>15</v>
      </c>
      <c r="I109">
        <v>78</v>
      </c>
      <c r="J109">
        <v>7.34</v>
      </c>
      <c r="K109">
        <v>1.89</v>
      </c>
      <c r="L109">
        <v>0.96</v>
      </c>
      <c r="M109">
        <v>0.29399999999999998</v>
      </c>
      <c r="N109" s="3">
        <v>0.72</v>
      </c>
      <c r="P109">
        <v>3.64</v>
      </c>
      <c r="Q109">
        <v>3.84</v>
      </c>
      <c r="R109">
        <v>1.4</v>
      </c>
    </row>
    <row r="110" spans="1:18" x14ac:dyDescent="0.45">
      <c r="A110">
        <v>109</v>
      </c>
      <c r="B110" t="s">
        <v>322</v>
      </c>
      <c r="C110" t="s">
        <v>184</v>
      </c>
      <c r="D110">
        <v>9</v>
      </c>
      <c r="E110">
        <v>11</v>
      </c>
      <c r="G110">
        <v>30</v>
      </c>
      <c r="H110">
        <v>29</v>
      </c>
      <c r="I110">
        <v>163</v>
      </c>
      <c r="J110">
        <v>6.57</v>
      </c>
      <c r="K110">
        <v>3.16</v>
      </c>
      <c r="L110">
        <v>1.2</v>
      </c>
      <c r="M110">
        <v>0.28999999999999998</v>
      </c>
      <c r="N110" s="3">
        <v>0.72099999999999997</v>
      </c>
      <c r="P110">
        <v>4.24</v>
      </c>
      <c r="Q110">
        <v>4.67</v>
      </c>
      <c r="R110">
        <v>1.3</v>
      </c>
    </row>
    <row r="111" spans="1:18" x14ac:dyDescent="0.45">
      <c r="A111">
        <v>110</v>
      </c>
      <c r="B111" t="s">
        <v>1990</v>
      </c>
      <c r="C111" t="s">
        <v>36</v>
      </c>
      <c r="D111">
        <v>5</v>
      </c>
      <c r="E111">
        <v>2</v>
      </c>
      <c r="G111">
        <v>62</v>
      </c>
      <c r="H111">
        <v>0</v>
      </c>
      <c r="I111">
        <v>67</v>
      </c>
      <c r="J111">
        <v>11.63</v>
      </c>
      <c r="K111">
        <v>2.88</v>
      </c>
      <c r="L111">
        <v>0.51</v>
      </c>
      <c r="M111">
        <v>0.30599999999999999</v>
      </c>
      <c r="N111" s="3">
        <v>0.76</v>
      </c>
      <c r="P111">
        <v>2.62</v>
      </c>
      <c r="Q111">
        <v>2.46</v>
      </c>
      <c r="R111">
        <v>1.3</v>
      </c>
    </row>
    <row r="112" spans="1:18" x14ac:dyDescent="0.45">
      <c r="A112">
        <v>111</v>
      </c>
      <c r="B112" t="s">
        <v>1979</v>
      </c>
      <c r="C112" t="s">
        <v>34</v>
      </c>
      <c r="D112">
        <v>10</v>
      </c>
      <c r="E112">
        <v>10</v>
      </c>
      <c r="G112">
        <v>30</v>
      </c>
      <c r="H112">
        <v>25</v>
      </c>
      <c r="I112">
        <v>147</v>
      </c>
      <c r="J112">
        <v>6.34</v>
      </c>
      <c r="K112">
        <v>1.92</v>
      </c>
      <c r="L112">
        <v>1.21</v>
      </c>
      <c r="M112">
        <v>0.30299999999999999</v>
      </c>
      <c r="N112" s="3">
        <v>0.70599999999999996</v>
      </c>
      <c r="P112">
        <v>4.3099999999999996</v>
      </c>
      <c r="Q112">
        <v>4.2699999999999996</v>
      </c>
      <c r="R112">
        <v>1.3</v>
      </c>
    </row>
    <row r="113" spans="1:18" x14ac:dyDescent="0.45">
      <c r="A113">
        <v>112</v>
      </c>
      <c r="B113" t="s">
        <v>1992</v>
      </c>
      <c r="C113" t="s">
        <v>215</v>
      </c>
      <c r="D113">
        <v>6</v>
      </c>
      <c r="E113">
        <v>7</v>
      </c>
      <c r="G113">
        <v>37</v>
      </c>
      <c r="H113">
        <v>15</v>
      </c>
      <c r="I113">
        <v>113</v>
      </c>
      <c r="J113">
        <v>8.2899999999999991</v>
      </c>
      <c r="K113">
        <v>3.79</v>
      </c>
      <c r="L113">
        <v>0.83</v>
      </c>
      <c r="M113">
        <v>0.27300000000000002</v>
      </c>
      <c r="N113" s="3">
        <v>0.70499999999999996</v>
      </c>
      <c r="P113">
        <v>3.78</v>
      </c>
      <c r="Q113">
        <v>4</v>
      </c>
      <c r="R113">
        <v>1.3</v>
      </c>
    </row>
    <row r="114" spans="1:18" x14ac:dyDescent="0.45">
      <c r="A114">
        <v>113</v>
      </c>
      <c r="B114" t="s">
        <v>1994</v>
      </c>
      <c r="C114" t="s">
        <v>44</v>
      </c>
      <c r="D114">
        <v>6</v>
      </c>
      <c r="E114">
        <v>3</v>
      </c>
      <c r="G114">
        <v>14</v>
      </c>
      <c r="H114">
        <v>11</v>
      </c>
      <c r="I114">
        <v>63</v>
      </c>
      <c r="J114">
        <v>7.81</v>
      </c>
      <c r="K114">
        <v>1.81</v>
      </c>
      <c r="L114">
        <v>1.03</v>
      </c>
      <c r="M114">
        <v>0.26600000000000001</v>
      </c>
      <c r="N114" s="3">
        <v>0.72599999999999998</v>
      </c>
      <c r="P114">
        <v>3.4</v>
      </c>
      <c r="Q114">
        <v>3.58</v>
      </c>
      <c r="R114">
        <v>1.3</v>
      </c>
    </row>
    <row r="115" spans="1:18" x14ac:dyDescent="0.45">
      <c r="A115">
        <v>114</v>
      </c>
      <c r="B115" t="s">
        <v>1997</v>
      </c>
      <c r="C115" t="s">
        <v>38</v>
      </c>
      <c r="D115">
        <v>5</v>
      </c>
      <c r="E115">
        <v>2</v>
      </c>
      <c r="G115">
        <v>66</v>
      </c>
      <c r="H115">
        <v>0</v>
      </c>
      <c r="I115">
        <v>64</v>
      </c>
      <c r="J115">
        <v>10.95</v>
      </c>
      <c r="K115">
        <v>2.59</v>
      </c>
      <c r="L115">
        <v>0.75</v>
      </c>
      <c r="M115">
        <v>0.27100000000000002</v>
      </c>
      <c r="N115" s="3">
        <v>0.82099999999999995</v>
      </c>
      <c r="P115">
        <v>2.3199999999999998</v>
      </c>
      <c r="Q115">
        <v>2.76</v>
      </c>
      <c r="R115">
        <v>1.3</v>
      </c>
    </row>
    <row r="116" spans="1:18" x14ac:dyDescent="0.45">
      <c r="A116">
        <v>115</v>
      </c>
      <c r="B116" t="s">
        <v>327</v>
      </c>
      <c r="C116" t="s">
        <v>61</v>
      </c>
      <c r="D116">
        <v>7</v>
      </c>
      <c r="E116">
        <v>6</v>
      </c>
      <c r="G116">
        <v>31</v>
      </c>
      <c r="H116">
        <v>26</v>
      </c>
      <c r="I116">
        <v>143</v>
      </c>
      <c r="J116">
        <v>8.2100000000000009</v>
      </c>
      <c r="K116">
        <v>3.58</v>
      </c>
      <c r="L116">
        <v>1.1100000000000001</v>
      </c>
      <c r="M116">
        <v>0.28399999999999997</v>
      </c>
      <c r="N116" s="3">
        <v>0.77800000000000002</v>
      </c>
      <c r="P116">
        <v>3.55</v>
      </c>
      <c r="Q116">
        <v>4.29</v>
      </c>
      <c r="R116">
        <v>1.2</v>
      </c>
    </row>
    <row r="117" spans="1:18" x14ac:dyDescent="0.45">
      <c r="A117">
        <v>116</v>
      </c>
      <c r="B117" t="s">
        <v>336</v>
      </c>
      <c r="C117" t="s">
        <v>58</v>
      </c>
      <c r="D117">
        <v>12</v>
      </c>
      <c r="E117">
        <v>11</v>
      </c>
      <c r="G117">
        <v>32</v>
      </c>
      <c r="H117">
        <v>32</v>
      </c>
      <c r="I117">
        <v>187</v>
      </c>
      <c r="J117">
        <v>7.25</v>
      </c>
      <c r="K117">
        <v>2.33</v>
      </c>
      <c r="L117">
        <v>1.48</v>
      </c>
      <c r="M117">
        <v>0.27200000000000002</v>
      </c>
      <c r="N117" s="3">
        <v>0.753</v>
      </c>
      <c r="P117">
        <v>3.86</v>
      </c>
      <c r="Q117">
        <v>4.7</v>
      </c>
      <c r="R117">
        <v>1.2</v>
      </c>
    </row>
    <row r="118" spans="1:18" x14ac:dyDescent="0.45">
      <c r="A118">
        <v>117</v>
      </c>
      <c r="B118" t="s">
        <v>2000</v>
      </c>
      <c r="C118" t="s">
        <v>76</v>
      </c>
      <c r="D118">
        <v>5</v>
      </c>
      <c r="E118">
        <v>2</v>
      </c>
      <c r="G118">
        <v>52</v>
      </c>
      <c r="H118">
        <v>0</v>
      </c>
      <c r="I118">
        <v>51</v>
      </c>
      <c r="J118">
        <v>10.5</v>
      </c>
      <c r="K118">
        <v>3.48</v>
      </c>
      <c r="L118">
        <v>0.43</v>
      </c>
      <c r="M118">
        <v>0.28100000000000003</v>
      </c>
      <c r="N118" s="3">
        <v>0.73899999999999999</v>
      </c>
      <c r="P118">
        <v>2.84</v>
      </c>
      <c r="Q118">
        <v>2.72</v>
      </c>
      <c r="R118">
        <v>1.2</v>
      </c>
    </row>
    <row r="119" spans="1:18" x14ac:dyDescent="0.45">
      <c r="A119">
        <v>118</v>
      </c>
      <c r="B119" t="s">
        <v>1996</v>
      </c>
      <c r="C119" t="s">
        <v>42</v>
      </c>
      <c r="D119">
        <v>8</v>
      </c>
      <c r="E119">
        <v>10</v>
      </c>
      <c r="G119">
        <v>27</v>
      </c>
      <c r="H119">
        <v>24</v>
      </c>
      <c r="I119">
        <v>120</v>
      </c>
      <c r="J119">
        <v>9.81</v>
      </c>
      <c r="K119">
        <v>4.55</v>
      </c>
      <c r="L119">
        <v>1.1200000000000001</v>
      </c>
      <c r="M119">
        <v>0.32100000000000001</v>
      </c>
      <c r="N119" s="3">
        <v>0.66300000000000003</v>
      </c>
      <c r="P119">
        <v>5.1100000000000003</v>
      </c>
      <c r="Q119">
        <v>4.3099999999999996</v>
      </c>
      <c r="R119">
        <v>1.2</v>
      </c>
    </row>
    <row r="120" spans="1:18" x14ac:dyDescent="0.45">
      <c r="A120">
        <v>119</v>
      </c>
      <c r="B120" t="s">
        <v>1999</v>
      </c>
      <c r="C120" t="s">
        <v>196</v>
      </c>
      <c r="D120">
        <v>3</v>
      </c>
      <c r="E120">
        <v>12</v>
      </c>
      <c r="G120">
        <v>21</v>
      </c>
      <c r="H120">
        <v>18</v>
      </c>
      <c r="I120">
        <v>99</v>
      </c>
      <c r="J120">
        <v>6.29</v>
      </c>
      <c r="K120">
        <v>2.06</v>
      </c>
      <c r="L120">
        <v>1.05</v>
      </c>
      <c r="M120">
        <v>0.33600000000000002</v>
      </c>
      <c r="N120" s="3">
        <v>0.65100000000000002</v>
      </c>
      <c r="P120">
        <v>5.13</v>
      </c>
      <c r="Q120">
        <v>4.0199999999999996</v>
      </c>
      <c r="R120">
        <v>1.2</v>
      </c>
    </row>
    <row r="121" spans="1:18" x14ac:dyDescent="0.45">
      <c r="A121">
        <v>120</v>
      </c>
      <c r="B121" t="s">
        <v>2002</v>
      </c>
      <c r="C121" t="s">
        <v>34</v>
      </c>
      <c r="D121">
        <v>3</v>
      </c>
      <c r="E121">
        <v>1</v>
      </c>
      <c r="G121">
        <v>54</v>
      </c>
      <c r="H121">
        <v>2</v>
      </c>
      <c r="I121">
        <v>74</v>
      </c>
      <c r="J121">
        <v>9.89</v>
      </c>
      <c r="K121">
        <v>2.74</v>
      </c>
      <c r="L121">
        <v>0.95</v>
      </c>
      <c r="M121">
        <v>0.26500000000000001</v>
      </c>
      <c r="N121" s="3">
        <v>0.68799999999999994</v>
      </c>
      <c r="P121">
        <v>3.64</v>
      </c>
      <c r="Q121">
        <v>3.3</v>
      </c>
      <c r="R121">
        <v>1.2</v>
      </c>
    </row>
    <row r="122" spans="1:18" x14ac:dyDescent="0.45">
      <c r="A122">
        <v>121</v>
      </c>
      <c r="B122" t="s">
        <v>329</v>
      </c>
      <c r="C122" t="s">
        <v>42</v>
      </c>
      <c r="D122">
        <v>11</v>
      </c>
      <c r="E122">
        <v>7</v>
      </c>
      <c r="G122">
        <v>30</v>
      </c>
      <c r="H122">
        <v>24</v>
      </c>
      <c r="I122">
        <v>144</v>
      </c>
      <c r="J122">
        <v>8.68</v>
      </c>
      <c r="K122">
        <v>3.85</v>
      </c>
      <c r="L122">
        <v>1.32</v>
      </c>
      <c r="M122">
        <v>0.22600000000000001</v>
      </c>
      <c r="N122" s="3">
        <v>0.80600000000000005</v>
      </c>
      <c r="P122">
        <v>3.23</v>
      </c>
      <c r="Q122">
        <v>4.46</v>
      </c>
      <c r="R122">
        <v>1.1000000000000001</v>
      </c>
    </row>
    <row r="123" spans="1:18" x14ac:dyDescent="0.45">
      <c r="A123">
        <v>122</v>
      </c>
      <c r="B123" t="s">
        <v>2004</v>
      </c>
      <c r="C123" t="s">
        <v>104</v>
      </c>
      <c r="D123">
        <v>5</v>
      </c>
      <c r="E123">
        <v>5</v>
      </c>
      <c r="G123">
        <v>18</v>
      </c>
      <c r="H123">
        <v>18</v>
      </c>
      <c r="I123">
        <v>94</v>
      </c>
      <c r="J123">
        <v>8.26</v>
      </c>
      <c r="K123">
        <v>1.78</v>
      </c>
      <c r="L123">
        <v>1.17</v>
      </c>
      <c r="M123">
        <v>0.312</v>
      </c>
      <c r="N123" s="3">
        <v>0.65500000000000003</v>
      </c>
      <c r="P123">
        <v>4.55</v>
      </c>
      <c r="Q123">
        <v>3.91</v>
      </c>
      <c r="R123">
        <v>1.1000000000000001</v>
      </c>
    </row>
    <row r="124" spans="1:18" x14ac:dyDescent="0.45">
      <c r="A124">
        <v>123</v>
      </c>
      <c r="B124" t="s">
        <v>2003</v>
      </c>
      <c r="C124" t="s">
        <v>40</v>
      </c>
      <c r="D124">
        <v>2</v>
      </c>
      <c r="E124">
        <v>4</v>
      </c>
      <c r="G124">
        <v>13</v>
      </c>
      <c r="H124">
        <v>13</v>
      </c>
      <c r="I124">
        <v>63</v>
      </c>
      <c r="J124">
        <v>8.24</v>
      </c>
      <c r="K124">
        <v>2.2200000000000002</v>
      </c>
      <c r="L124">
        <v>1.06</v>
      </c>
      <c r="M124">
        <v>0.28799999999999998</v>
      </c>
      <c r="N124" s="3">
        <v>0.66400000000000003</v>
      </c>
      <c r="P124">
        <v>4.16</v>
      </c>
      <c r="Q124">
        <v>3.76</v>
      </c>
      <c r="R124">
        <v>1.1000000000000001</v>
      </c>
    </row>
    <row r="125" spans="1:18" x14ac:dyDescent="0.45">
      <c r="A125">
        <v>124</v>
      </c>
      <c r="B125" t="s">
        <v>2005</v>
      </c>
      <c r="C125" t="s">
        <v>36</v>
      </c>
      <c r="D125">
        <v>10</v>
      </c>
      <c r="E125">
        <v>8</v>
      </c>
      <c r="G125">
        <v>24</v>
      </c>
      <c r="H125">
        <v>21</v>
      </c>
      <c r="I125">
        <v>122</v>
      </c>
      <c r="J125">
        <v>7.67</v>
      </c>
      <c r="K125">
        <v>2.86</v>
      </c>
      <c r="L125">
        <v>1.28</v>
      </c>
      <c r="M125">
        <v>0.28699999999999998</v>
      </c>
      <c r="N125" s="3">
        <v>0.77</v>
      </c>
      <c r="P125">
        <v>3.68</v>
      </c>
      <c r="Q125">
        <v>4.3600000000000003</v>
      </c>
      <c r="R125">
        <v>1.1000000000000001</v>
      </c>
    </row>
    <row r="126" spans="1:18" x14ac:dyDescent="0.45">
      <c r="A126">
        <v>125</v>
      </c>
      <c r="B126" t="s">
        <v>2001</v>
      </c>
      <c r="C126" t="s">
        <v>40</v>
      </c>
      <c r="D126">
        <v>5</v>
      </c>
      <c r="E126">
        <v>8</v>
      </c>
      <c r="G126">
        <v>19</v>
      </c>
      <c r="H126">
        <v>19</v>
      </c>
      <c r="I126">
        <v>96</v>
      </c>
      <c r="J126">
        <v>9.58</v>
      </c>
      <c r="K126">
        <v>3.99</v>
      </c>
      <c r="L126">
        <v>1</v>
      </c>
      <c r="M126">
        <v>0.32200000000000001</v>
      </c>
      <c r="N126" s="3">
        <v>0.67</v>
      </c>
      <c r="P126">
        <v>4.82</v>
      </c>
      <c r="Q126">
        <v>3.98</v>
      </c>
      <c r="R126">
        <v>1.1000000000000001</v>
      </c>
    </row>
    <row r="127" spans="1:18" x14ac:dyDescent="0.45">
      <c r="A127">
        <v>126</v>
      </c>
      <c r="B127" t="s">
        <v>2011</v>
      </c>
      <c r="C127" t="s">
        <v>38</v>
      </c>
      <c r="D127">
        <v>4</v>
      </c>
      <c r="E127">
        <v>2</v>
      </c>
      <c r="G127">
        <v>55</v>
      </c>
      <c r="H127">
        <v>0</v>
      </c>
      <c r="I127">
        <v>57</v>
      </c>
      <c r="J127">
        <v>9.81</v>
      </c>
      <c r="K127">
        <v>2.0099999999999998</v>
      </c>
      <c r="L127">
        <v>0.44</v>
      </c>
      <c r="M127">
        <v>0.28899999999999998</v>
      </c>
      <c r="N127" s="3">
        <v>0.75900000000000001</v>
      </c>
      <c r="P127">
        <v>2.4300000000000002</v>
      </c>
      <c r="Q127">
        <v>2.59</v>
      </c>
      <c r="R127">
        <v>1.1000000000000001</v>
      </c>
    </row>
    <row r="128" spans="1:18" x14ac:dyDescent="0.45">
      <c r="A128">
        <v>127</v>
      </c>
      <c r="B128" t="s">
        <v>2007</v>
      </c>
      <c r="C128" t="s">
        <v>44</v>
      </c>
      <c r="D128">
        <v>4</v>
      </c>
      <c r="E128">
        <v>4</v>
      </c>
      <c r="G128">
        <v>11</v>
      </c>
      <c r="H128">
        <v>11</v>
      </c>
      <c r="I128">
        <v>60</v>
      </c>
      <c r="J128">
        <v>9.34</v>
      </c>
      <c r="K128">
        <v>2.27</v>
      </c>
      <c r="L128">
        <v>1.34</v>
      </c>
      <c r="M128">
        <v>0.26500000000000001</v>
      </c>
      <c r="N128" s="3">
        <v>0.752</v>
      </c>
      <c r="P128">
        <v>3.53</v>
      </c>
      <c r="Q128">
        <v>3.9</v>
      </c>
      <c r="R128">
        <v>1.1000000000000001</v>
      </c>
    </row>
    <row r="129" spans="1:18" x14ac:dyDescent="0.45">
      <c r="A129">
        <v>128</v>
      </c>
      <c r="B129" t="s">
        <v>2026</v>
      </c>
      <c r="C129" t="s">
        <v>76</v>
      </c>
      <c r="D129">
        <v>4</v>
      </c>
      <c r="E129">
        <v>3</v>
      </c>
      <c r="G129">
        <v>33</v>
      </c>
      <c r="H129">
        <v>9</v>
      </c>
      <c r="I129">
        <v>79</v>
      </c>
      <c r="J129">
        <v>7.61</v>
      </c>
      <c r="K129">
        <v>3.04</v>
      </c>
      <c r="L129">
        <v>0.77</v>
      </c>
      <c r="M129">
        <v>0.314</v>
      </c>
      <c r="N129" s="3">
        <v>0.746</v>
      </c>
      <c r="P129">
        <v>3.65</v>
      </c>
      <c r="Q129">
        <v>3.77</v>
      </c>
      <c r="R129">
        <v>1.1000000000000001</v>
      </c>
    </row>
    <row r="130" spans="1:18" x14ac:dyDescent="0.45">
      <c r="A130">
        <v>129</v>
      </c>
      <c r="B130" t="s">
        <v>2008</v>
      </c>
      <c r="C130" t="s">
        <v>76</v>
      </c>
      <c r="D130">
        <v>12</v>
      </c>
      <c r="E130">
        <v>11</v>
      </c>
      <c r="G130">
        <v>27</v>
      </c>
      <c r="H130">
        <v>27</v>
      </c>
      <c r="I130">
        <v>140</v>
      </c>
      <c r="J130">
        <v>8.14</v>
      </c>
      <c r="K130">
        <v>3.54</v>
      </c>
      <c r="L130">
        <v>1.24</v>
      </c>
      <c r="M130">
        <v>0.317</v>
      </c>
      <c r="N130" s="3">
        <v>0.67</v>
      </c>
      <c r="P130">
        <v>5.07</v>
      </c>
      <c r="Q130">
        <v>4.51</v>
      </c>
      <c r="R130">
        <v>1.1000000000000001</v>
      </c>
    </row>
    <row r="131" spans="1:18" x14ac:dyDescent="0.45">
      <c r="A131">
        <v>130</v>
      </c>
      <c r="B131" t="s">
        <v>2009</v>
      </c>
      <c r="C131" t="s">
        <v>76</v>
      </c>
      <c r="D131">
        <v>3</v>
      </c>
      <c r="E131">
        <v>2</v>
      </c>
      <c r="G131">
        <v>16</v>
      </c>
      <c r="H131">
        <v>9</v>
      </c>
      <c r="I131">
        <v>54</v>
      </c>
      <c r="J131">
        <v>9.06</v>
      </c>
      <c r="K131">
        <v>2.58</v>
      </c>
      <c r="L131">
        <v>0.85</v>
      </c>
      <c r="M131">
        <v>0.29699999999999999</v>
      </c>
      <c r="N131" s="3">
        <v>0.76300000000000001</v>
      </c>
      <c r="P131">
        <v>3.17</v>
      </c>
      <c r="Q131">
        <v>3.37</v>
      </c>
      <c r="R131">
        <v>1.1000000000000001</v>
      </c>
    </row>
    <row r="132" spans="1:18" x14ac:dyDescent="0.45">
      <c r="A132">
        <v>131</v>
      </c>
      <c r="B132" t="s">
        <v>2010</v>
      </c>
      <c r="C132" t="s">
        <v>30</v>
      </c>
      <c r="D132">
        <v>2</v>
      </c>
      <c r="E132">
        <v>2</v>
      </c>
      <c r="G132">
        <v>43</v>
      </c>
      <c r="H132">
        <v>2</v>
      </c>
      <c r="I132">
        <v>57</v>
      </c>
      <c r="J132">
        <v>9.48</v>
      </c>
      <c r="K132">
        <v>2.74</v>
      </c>
      <c r="L132">
        <v>0.51</v>
      </c>
      <c r="M132">
        <v>0.317</v>
      </c>
      <c r="N132" s="3">
        <v>0.76200000000000001</v>
      </c>
      <c r="P132">
        <v>2.93</v>
      </c>
      <c r="Q132">
        <v>2.73</v>
      </c>
      <c r="R132">
        <v>1.1000000000000001</v>
      </c>
    </row>
    <row r="133" spans="1:18" x14ac:dyDescent="0.45">
      <c r="A133">
        <v>132</v>
      </c>
      <c r="B133" t="s">
        <v>1998</v>
      </c>
      <c r="C133" t="s">
        <v>113</v>
      </c>
      <c r="D133">
        <v>5</v>
      </c>
      <c r="E133">
        <v>9</v>
      </c>
      <c r="G133">
        <v>29</v>
      </c>
      <c r="H133">
        <v>29</v>
      </c>
      <c r="I133">
        <v>151</v>
      </c>
      <c r="J133">
        <v>8.6</v>
      </c>
      <c r="K133">
        <v>2.69</v>
      </c>
      <c r="L133">
        <v>1.51</v>
      </c>
      <c r="M133">
        <v>0.30099999999999999</v>
      </c>
      <c r="N133" s="3">
        <v>0.68600000000000005</v>
      </c>
      <c r="P133">
        <v>4.75</v>
      </c>
      <c r="Q133">
        <v>4.47</v>
      </c>
      <c r="R133">
        <v>1.1000000000000001</v>
      </c>
    </row>
    <row r="134" spans="1:18" x14ac:dyDescent="0.45">
      <c r="A134">
        <v>133</v>
      </c>
      <c r="B134" t="s">
        <v>2014</v>
      </c>
      <c r="C134" t="s">
        <v>76</v>
      </c>
      <c r="D134">
        <v>8</v>
      </c>
      <c r="E134">
        <v>9</v>
      </c>
      <c r="G134">
        <v>26</v>
      </c>
      <c r="H134">
        <v>22</v>
      </c>
      <c r="I134">
        <v>123</v>
      </c>
      <c r="J134">
        <v>9.73</v>
      </c>
      <c r="K134">
        <v>2.71</v>
      </c>
      <c r="L134">
        <v>1.72</v>
      </c>
      <c r="M134">
        <v>0.29099999999999998</v>
      </c>
      <c r="N134" s="3">
        <v>0.70799999999999996</v>
      </c>
      <c r="P134">
        <v>4.6100000000000003</v>
      </c>
      <c r="Q134">
        <v>4.43</v>
      </c>
      <c r="R134">
        <v>1</v>
      </c>
    </row>
    <row r="135" spans="1:18" x14ac:dyDescent="0.45">
      <c r="A135">
        <v>134</v>
      </c>
      <c r="B135" t="s">
        <v>2013</v>
      </c>
      <c r="C135" t="s">
        <v>61</v>
      </c>
      <c r="D135">
        <v>3</v>
      </c>
      <c r="E135">
        <v>4</v>
      </c>
      <c r="G135">
        <v>17</v>
      </c>
      <c r="H135">
        <v>16</v>
      </c>
      <c r="I135">
        <v>73</v>
      </c>
      <c r="J135">
        <v>8.89</v>
      </c>
      <c r="K135">
        <v>3.18</v>
      </c>
      <c r="L135">
        <v>0.9</v>
      </c>
      <c r="M135">
        <v>0.318</v>
      </c>
      <c r="N135" s="3">
        <v>0.69899999999999995</v>
      </c>
      <c r="P135">
        <v>4.24</v>
      </c>
      <c r="Q135">
        <v>3.7</v>
      </c>
      <c r="R135">
        <v>1</v>
      </c>
    </row>
    <row r="136" spans="1:18" x14ac:dyDescent="0.45">
      <c r="A136">
        <v>135</v>
      </c>
      <c r="B136" t="s">
        <v>2020</v>
      </c>
      <c r="C136" t="s">
        <v>74</v>
      </c>
      <c r="D136">
        <v>5</v>
      </c>
      <c r="E136">
        <v>7</v>
      </c>
      <c r="G136">
        <v>68</v>
      </c>
      <c r="H136">
        <v>0</v>
      </c>
      <c r="I136">
        <v>63</v>
      </c>
      <c r="J136">
        <v>14.33</v>
      </c>
      <c r="K136">
        <v>4.47</v>
      </c>
      <c r="L136">
        <v>0.99</v>
      </c>
      <c r="M136">
        <v>0.32</v>
      </c>
      <c r="N136" s="3">
        <v>0.72599999999999998</v>
      </c>
      <c r="P136">
        <v>3.75</v>
      </c>
      <c r="Q136">
        <v>2.97</v>
      </c>
      <c r="R136">
        <v>1</v>
      </c>
    </row>
    <row r="137" spans="1:18" x14ac:dyDescent="0.45">
      <c r="A137">
        <v>136</v>
      </c>
      <c r="B137" t="s">
        <v>2006</v>
      </c>
      <c r="C137" t="s">
        <v>42</v>
      </c>
      <c r="D137">
        <v>6</v>
      </c>
      <c r="E137">
        <v>5</v>
      </c>
      <c r="G137">
        <v>66</v>
      </c>
      <c r="H137">
        <v>0</v>
      </c>
      <c r="I137">
        <v>67</v>
      </c>
      <c r="J137">
        <v>13.85</v>
      </c>
      <c r="K137">
        <v>2.9</v>
      </c>
      <c r="L137">
        <v>1.35</v>
      </c>
      <c r="M137">
        <v>0.28100000000000003</v>
      </c>
      <c r="N137" s="3">
        <v>0.73899999999999999</v>
      </c>
      <c r="P137">
        <v>3.51</v>
      </c>
      <c r="Q137">
        <v>3.04</v>
      </c>
      <c r="R137">
        <v>1</v>
      </c>
    </row>
    <row r="138" spans="1:18" x14ac:dyDescent="0.45">
      <c r="A138">
        <v>137</v>
      </c>
      <c r="B138" t="s">
        <v>2028</v>
      </c>
      <c r="C138" t="s">
        <v>141</v>
      </c>
      <c r="D138">
        <v>5</v>
      </c>
      <c r="E138">
        <v>5</v>
      </c>
      <c r="G138">
        <v>65</v>
      </c>
      <c r="H138">
        <v>0</v>
      </c>
      <c r="I138">
        <v>66</v>
      </c>
      <c r="J138">
        <v>10.84</v>
      </c>
      <c r="K138">
        <v>3.74</v>
      </c>
      <c r="L138">
        <v>0.68</v>
      </c>
      <c r="M138">
        <v>0.28100000000000003</v>
      </c>
      <c r="N138" s="3">
        <v>0.78</v>
      </c>
      <c r="P138">
        <v>2.84</v>
      </c>
      <c r="Q138">
        <v>2.98</v>
      </c>
      <c r="R138">
        <v>1</v>
      </c>
    </row>
    <row r="139" spans="1:18" x14ac:dyDescent="0.45">
      <c r="A139">
        <v>138</v>
      </c>
      <c r="B139" t="s">
        <v>2017</v>
      </c>
      <c r="C139" t="s">
        <v>139</v>
      </c>
      <c r="D139">
        <v>4</v>
      </c>
      <c r="E139">
        <v>11</v>
      </c>
      <c r="G139">
        <v>31</v>
      </c>
      <c r="H139">
        <v>25</v>
      </c>
      <c r="I139">
        <v>137</v>
      </c>
      <c r="J139">
        <v>6.98</v>
      </c>
      <c r="K139">
        <v>3.59</v>
      </c>
      <c r="L139">
        <v>1.43</v>
      </c>
      <c r="M139">
        <v>0.29299999999999998</v>
      </c>
      <c r="N139" s="3">
        <v>0.67400000000000004</v>
      </c>
      <c r="P139">
        <v>5.13</v>
      </c>
      <c r="Q139">
        <v>4.91</v>
      </c>
      <c r="R139">
        <v>1</v>
      </c>
    </row>
    <row r="140" spans="1:18" x14ac:dyDescent="0.45">
      <c r="A140">
        <v>139</v>
      </c>
      <c r="B140" t="s">
        <v>2018</v>
      </c>
      <c r="C140" t="s">
        <v>28</v>
      </c>
      <c r="D140">
        <v>6</v>
      </c>
      <c r="E140">
        <v>4</v>
      </c>
      <c r="G140">
        <v>42</v>
      </c>
      <c r="H140">
        <v>8</v>
      </c>
      <c r="I140">
        <v>74</v>
      </c>
      <c r="J140">
        <v>10.33</v>
      </c>
      <c r="K140">
        <v>3.01</v>
      </c>
      <c r="L140">
        <v>0.96</v>
      </c>
      <c r="M140">
        <v>0.313</v>
      </c>
      <c r="N140" s="3">
        <v>0.625</v>
      </c>
      <c r="P140">
        <v>4.63</v>
      </c>
      <c r="Q140">
        <v>3.54</v>
      </c>
      <c r="R140">
        <v>1</v>
      </c>
    </row>
    <row r="141" spans="1:18" x14ac:dyDescent="0.45">
      <c r="A141">
        <v>140</v>
      </c>
      <c r="B141" t="s">
        <v>2023</v>
      </c>
      <c r="C141" t="s">
        <v>153</v>
      </c>
      <c r="D141">
        <v>5</v>
      </c>
      <c r="E141">
        <v>3</v>
      </c>
      <c r="G141">
        <v>71</v>
      </c>
      <c r="H141">
        <v>0</v>
      </c>
      <c r="I141">
        <v>68</v>
      </c>
      <c r="J141">
        <v>7.46</v>
      </c>
      <c r="K141">
        <v>2.62</v>
      </c>
      <c r="L141">
        <v>0.37</v>
      </c>
      <c r="M141">
        <v>0.28899999999999998</v>
      </c>
      <c r="N141" s="3">
        <v>0.73499999999999999</v>
      </c>
      <c r="P141">
        <v>2.92</v>
      </c>
      <c r="Q141">
        <v>2.93</v>
      </c>
      <c r="R141">
        <v>1</v>
      </c>
    </row>
    <row r="142" spans="1:18" x14ac:dyDescent="0.45">
      <c r="A142">
        <v>141</v>
      </c>
      <c r="B142" t="s">
        <v>2015</v>
      </c>
      <c r="C142" t="s">
        <v>42</v>
      </c>
      <c r="D142">
        <v>7</v>
      </c>
      <c r="E142">
        <v>6</v>
      </c>
      <c r="G142">
        <v>21</v>
      </c>
      <c r="H142">
        <v>21</v>
      </c>
      <c r="I142">
        <v>122</v>
      </c>
      <c r="J142">
        <v>7.76</v>
      </c>
      <c r="K142">
        <v>2.75</v>
      </c>
      <c r="L142">
        <v>1.5</v>
      </c>
      <c r="M142">
        <v>0.27200000000000002</v>
      </c>
      <c r="N142" s="3">
        <v>0.751</v>
      </c>
      <c r="P142">
        <v>4.0199999999999996</v>
      </c>
      <c r="Q142">
        <v>4.68</v>
      </c>
      <c r="R142">
        <v>1</v>
      </c>
    </row>
    <row r="143" spans="1:18" x14ac:dyDescent="0.45">
      <c r="A143">
        <v>142</v>
      </c>
      <c r="B143" t="s">
        <v>2019</v>
      </c>
      <c r="C143" t="s">
        <v>32</v>
      </c>
      <c r="D143">
        <v>5</v>
      </c>
      <c r="E143">
        <v>4</v>
      </c>
      <c r="G143">
        <v>62</v>
      </c>
      <c r="H143">
        <v>0</v>
      </c>
      <c r="I143">
        <v>61</v>
      </c>
      <c r="J143">
        <v>12.42</v>
      </c>
      <c r="K143">
        <v>3.46</v>
      </c>
      <c r="L143">
        <v>0.67</v>
      </c>
      <c r="M143">
        <v>0.28199999999999997</v>
      </c>
      <c r="N143" s="3">
        <v>0.82499999999999996</v>
      </c>
      <c r="P143">
        <v>2.25</v>
      </c>
      <c r="Q143">
        <v>2.73</v>
      </c>
      <c r="R143">
        <v>1</v>
      </c>
    </row>
    <row r="144" spans="1:18" x14ac:dyDescent="0.45">
      <c r="A144">
        <v>143</v>
      </c>
      <c r="B144" t="s">
        <v>2022</v>
      </c>
      <c r="C144" t="s">
        <v>63</v>
      </c>
      <c r="D144">
        <v>1</v>
      </c>
      <c r="E144">
        <v>1</v>
      </c>
      <c r="G144">
        <v>47</v>
      </c>
      <c r="H144">
        <v>0</v>
      </c>
      <c r="I144">
        <v>46</v>
      </c>
      <c r="J144">
        <v>10.71</v>
      </c>
      <c r="K144">
        <v>2.57</v>
      </c>
      <c r="L144">
        <v>0.57999999999999996</v>
      </c>
      <c r="M144">
        <v>0.29499999999999998</v>
      </c>
      <c r="N144" s="3">
        <v>0.81399999999999995</v>
      </c>
      <c r="P144">
        <v>2.29</v>
      </c>
      <c r="Q144">
        <v>2.57</v>
      </c>
      <c r="R144">
        <v>1</v>
      </c>
    </row>
    <row r="145" spans="1:18" x14ac:dyDescent="0.45">
      <c r="A145">
        <v>144</v>
      </c>
      <c r="B145" t="s">
        <v>2025</v>
      </c>
      <c r="C145" t="s">
        <v>44</v>
      </c>
      <c r="D145">
        <v>4</v>
      </c>
      <c r="E145">
        <v>5</v>
      </c>
      <c r="G145">
        <v>59</v>
      </c>
      <c r="H145">
        <v>0</v>
      </c>
      <c r="I145">
        <v>62</v>
      </c>
      <c r="J145">
        <v>12.93</v>
      </c>
      <c r="K145">
        <v>3.4</v>
      </c>
      <c r="L145">
        <v>1</v>
      </c>
      <c r="M145">
        <v>0.29799999999999999</v>
      </c>
      <c r="N145" s="3">
        <v>0.72</v>
      </c>
      <c r="P145">
        <v>3.56</v>
      </c>
      <c r="Q145">
        <v>3.1</v>
      </c>
      <c r="R145">
        <v>1</v>
      </c>
    </row>
    <row r="146" spans="1:18" x14ac:dyDescent="0.45">
      <c r="A146">
        <v>145</v>
      </c>
      <c r="B146" t="s">
        <v>2031</v>
      </c>
      <c r="C146" t="s">
        <v>42</v>
      </c>
      <c r="D146">
        <v>2</v>
      </c>
      <c r="E146">
        <v>4</v>
      </c>
      <c r="G146">
        <v>63</v>
      </c>
      <c r="H146">
        <v>0</v>
      </c>
      <c r="I146">
        <v>60</v>
      </c>
      <c r="J146">
        <v>10.55</v>
      </c>
      <c r="K146">
        <v>2.61</v>
      </c>
      <c r="L146">
        <v>0.74</v>
      </c>
      <c r="M146">
        <v>0.33100000000000002</v>
      </c>
      <c r="N146" s="3">
        <v>0.71199999999999997</v>
      </c>
      <c r="P146">
        <v>3.69</v>
      </c>
      <c r="Q146">
        <v>2.75</v>
      </c>
      <c r="R146">
        <v>1</v>
      </c>
    </row>
    <row r="147" spans="1:18" x14ac:dyDescent="0.45">
      <c r="A147">
        <v>146</v>
      </c>
      <c r="B147" t="s">
        <v>2024</v>
      </c>
      <c r="C147" t="s">
        <v>74</v>
      </c>
      <c r="D147">
        <v>7</v>
      </c>
      <c r="E147">
        <v>9</v>
      </c>
      <c r="G147">
        <v>25</v>
      </c>
      <c r="H147">
        <v>25</v>
      </c>
      <c r="I147">
        <v>131</v>
      </c>
      <c r="J147">
        <v>7.16</v>
      </c>
      <c r="K147">
        <v>2.98</v>
      </c>
      <c r="L147">
        <v>1.33</v>
      </c>
      <c r="M147">
        <v>0.312</v>
      </c>
      <c r="N147" s="3">
        <v>0.65200000000000002</v>
      </c>
      <c r="P147">
        <v>5.27</v>
      </c>
      <c r="Q147">
        <v>4.7300000000000004</v>
      </c>
      <c r="R147">
        <v>1</v>
      </c>
    </row>
    <row r="148" spans="1:18" x14ac:dyDescent="0.45">
      <c r="A148">
        <v>147</v>
      </c>
      <c r="B148" t="s">
        <v>2027</v>
      </c>
      <c r="C148" t="s">
        <v>149</v>
      </c>
      <c r="D148">
        <v>7</v>
      </c>
      <c r="E148">
        <v>6</v>
      </c>
      <c r="G148">
        <v>38</v>
      </c>
      <c r="H148">
        <v>10</v>
      </c>
      <c r="I148">
        <v>112</v>
      </c>
      <c r="J148">
        <v>7.45</v>
      </c>
      <c r="K148">
        <v>3.31</v>
      </c>
      <c r="L148">
        <v>0.79</v>
      </c>
      <c r="M148">
        <v>0.29399999999999998</v>
      </c>
      <c r="N148" s="3">
        <v>0.71599999999999997</v>
      </c>
      <c r="P148">
        <v>3.84</v>
      </c>
      <c r="Q148">
        <v>3.94</v>
      </c>
      <c r="R148">
        <v>1</v>
      </c>
    </row>
    <row r="149" spans="1:18" x14ac:dyDescent="0.45">
      <c r="A149">
        <v>148</v>
      </c>
      <c r="B149" t="s">
        <v>337</v>
      </c>
      <c r="C149" t="s">
        <v>25</v>
      </c>
      <c r="D149">
        <v>11</v>
      </c>
      <c r="E149">
        <v>7</v>
      </c>
      <c r="G149">
        <v>30</v>
      </c>
      <c r="H149">
        <v>30</v>
      </c>
      <c r="I149">
        <v>165</v>
      </c>
      <c r="J149">
        <v>6.8</v>
      </c>
      <c r="K149">
        <v>3.74</v>
      </c>
      <c r="L149">
        <v>1.1299999999999999</v>
      </c>
      <c r="M149">
        <v>0.26600000000000001</v>
      </c>
      <c r="N149" s="3">
        <v>0.75900000000000001</v>
      </c>
      <c r="P149">
        <v>3.73</v>
      </c>
      <c r="Q149">
        <v>4.6900000000000004</v>
      </c>
      <c r="R149">
        <v>1</v>
      </c>
    </row>
    <row r="150" spans="1:18" x14ac:dyDescent="0.45">
      <c r="A150">
        <v>149</v>
      </c>
      <c r="B150" t="s">
        <v>2042</v>
      </c>
      <c r="C150" t="s">
        <v>63</v>
      </c>
      <c r="D150">
        <v>8</v>
      </c>
      <c r="E150">
        <v>6</v>
      </c>
      <c r="G150">
        <v>24</v>
      </c>
      <c r="H150">
        <v>22</v>
      </c>
      <c r="I150">
        <v>111</v>
      </c>
      <c r="J150">
        <v>8.15</v>
      </c>
      <c r="K150">
        <v>3.01</v>
      </c>
      <c r="L150">
        <v>1.41</v>
      </c>
      <c r="M150">
        <v>0.27700000000000002</v>
      </c>
      <c r="N150" s="3">
        <v>0.753</v>
      </c>
      <c r="P150">
        <v>3.94</v>
      </c>
      <c r="Q150">
        <v>4.49</v>
      </c>
      <c r="R150">
        <v>0.9</v>
      </c>
    </row>
    <row r="151" spans="1:18" x14ac:dyDescent="0.45">
      <c r="A151">
        <v>150</v>
      </c>
      <c r="B151" t="s">
        <v>2043</v>
      </c>
      <c r="C151" t="s">
        <v>25</v>
      </c>
      <c r="D151">
        <v>4</v>
      </c>
      <c r="E151">
        <v>4</v>
      </c>
      <c r="G151">
        <v>65</v>
      </c>
      <c r="H151">
        <v>0</v>
      </c>
      <c r="I151">
        <v>64</v>
      </c>
      <c r="J151">
        <v>9.2100000000000009</v>
      </c>
      <c r="K151">
        <v>2.56</v>
      </c>
      <c r="L151">
        <v>0.51</v>
      </c>
      <c r="M151">
        <v>0.32200000000000001</v>
      </c>
      <c r="N151" s="3">
        <v>0.753</v>
      </c>
      <c r="P151">
        <v>3.04</v>
      </c>
      <c r="Q151">
        <v>2.9</v>
      </c>
      <c r="R151">
        <v>0.9</v>
      </c>
    </row>
    <row r="152" spans="1:18" x14ac:dyDescent="0.45">
      <c r="A152">
        <v>151</v>
      </c>
      <c r="B152" t="s">
        <v>2032</v>
      </c>
      <c r="C152" t="s">
        <v>25</v>
      </c>
      <c r="D152">
        <v>5</v>
      </c>
      <c r="E152">
        <v>3</v>
      </c>
      <c r="G152">
        <v>46</v>
      </c>
      <c r="H152">
        <v>7</v>
      </c>
      <c r="I152">
        <v>90</v>
      </c>
      <c r="J152">
        <v>9.0500000000000007</v>
      </c>
      <c r="K152">
        <v>2.5299999999999998</v>
      </c>
      <c r="L152">
        <v>1.23</v>
      </c>
      <c r="M152">
        <v>0.26300000000000001</v>
      </c>
      <c r="N152" s="3">
        <v>0.7</v>
      </c>
      <c r="P152">
        <v>3.88</v>
      </c>
      <c r="Q152">
        <v>3.97</v>
      </c>
      <c r="R152">
        <v>0.9</v>
      </c>
    </row>
    <row r="153" spans="1:18" x14ac:dyDescent="0.45">
      <c r="A153">
        <v>152</v>
      </c>
      <c r="B153" t="s">
        <v>2035</v>
      </c>
      <c r="C153" t="s">
        <v>196</v>
      </c>
      <c r="D153">
        <v>4</v>
      </c>
      <c r="E153">
        <v>7</v>
      </c>
      <c r="G153">
        <v>20</v>
      </c>
      <c r="H153">
        <v>19</v>
      </c>
      <c r="I153">
        <v>102</v>
      </c>
      <c r="J153">
        <v>7.24</v>
      </c>
      <c r="K153">
        <v>2.61</v>
      </c>
      <c r="L153">
        <v>1.28</v>
      </c>
      <c r="M153">
        <v>0.28499999999999998</v>
      </c>
      <c r="N153" s="3">
        <v>0.63400000000000001</v>
      </c>
      <c r="P153">
        <v>4.9000000000000004</v>
      </c>
      <c r="Q153">
        <v>4.51</v>
      </c>
      <c r="R153">
        <v>0.9</v>
      </c>
    </row>
    <row r="154" spans="1:18" x14ac:dyDescent="0.45">
      <c r="A154">
        <v>153</v>
      </c>
      <c r="B154" t="s">
        <v>335</v>
      </c>
      <c r="C154" t="s">
        <v>184</v>
      </c>
      <c r="D154">
        <v>3</v>
      </c>
      <c r="E154">
        <v>9</v>
      </c>
      <c r="G154">
        <v>28</v>
      </c>
      <c r="H154">
        <v>27</v>
      </c>
      <c r="I154">
        <v>151</v>
      </c>
      <c r="J154">
        <v>6.22</v>
      </c>
      <c r="K154">
        <v>2.57</v>
      </c>
      <c r="L154">
        <v>1.54</v>
      </c>
      <c r="M154">
        <v>0.29199999999999998</v>
      </c>
      <c r="N154" s="3">
        <v>0.67500000000000004</v>
      </c>
      <c r="P154">
        <v>5.0199999999999996</v>
      </c>
      <c r="Q154">
        <v>4.88</v>
      </c>
      <c r="R154">
        <v>0.9</v>
      </c>
    </row>
    <row r="155" spans="1:18" x14ac:dyDescent="0.45">
      <c r="A155">
        <v>154</v>
      </c>
      <c r="B155" t="s">
        <v>2034</v>
      </c>
      <c r="C155" t="s">
        <v>34</v>
      </c>
      <c r="D155">
        <v>4</v>
      </c>
      <c r="E155">
        <v>2</v>
      </c>
      <c r="G155">
        <v>11</v>
      </c>
      <c r="H155">
        <v>11</v>
      </c>
      <c r="I155">
        <v>55</v>
      </c>
      <c r="J155">
        <v>6.85</v>
      </c>
      <c r="K155">
        <v>1.66</v>
      </c>
      <c r="L155">
        <v>1.1499999999999999</v>
      </c>
      <c r="M155">
        <v>0.25900000000000001</v>
      </c>
      <c r="N155" s="3">
        <v>0.71899999999999997</v>
      </c>
      <c r="P155">
        <v>3.56</v>
      </c>
      <c r="Q155">
        <v>3.97</v>
      </c>
      <c r="R155">
        <v>0.9</v>
      </c>
    </row>
    <row r="156" spans="1:18" x14ac:dyDescent="0.45">
      <c r="A156">
        <v>155</v>
      </c>
      <c r="B156" t="s">
        <v>2029</v>
      </c>
      <c r="C156" t="s">
        <v>132</v>
      </c>
      <c r="D156">
        <v>2</v>
      </c>
      <c r="E156">
        <v>2</v>
      </c>
      <c r="G156">
        <v>27</v>
      </c>
      <c r="H156">
        <v>4</v>
      </c>
      <c r="I156">
        <v>55</v>
      </c>
      <c r="J156">
        <v>7.58</v>
      </c>
      <c r="K156">
        <v>2.57</v>
      </c>
      <c r="L156">
        <v>0.52</v>
      </c>
      <c r="M156">
        <v>0.27300000000000002</v>
      </c>
      <c r="N156" s="3">
        <v>0.64800000000000002</v>
      </c>
      <c r="P156">
        <v>3.68</v>
      </c>
      <c r="Q156">
        <v>3.28</v>
      </c>
      <c r="R156">
        <v>0.9</v>
      </c>
    </row>
    <row r="157" spans="1:18" x14ac:dyDescent="0.45">
      <c r="A157">
        <v>156</v>
      </c>
      <c r="B157" t="s">
        <v>2033</v>
      </c>
      <c r="C157" t="s">
        <v>52</v>
      </c>
      <c r="D157">
        <v>9</v>
      </c>
      <c r="E157">
        <v>10</v>
      </c>
      <c r="G157">
        <v>27</v>
      </c>
      <c r="H157">
        <v>25</v>
      </c>
      <c r="I157">
        <v>136</v>
      </c>
      <c r="J157">
        <v>6.44</v>
      </c>
      <c r="K157">
        <v>2.58</v>
      </c>
      <c r="L157">
        <v>1.18</v>
      </c>
      <c r="M157">
        <v>0.32100000000000001</v>
      </c>
      <c r="N157" s="3">
        <v>0.66600000000000004</v>
      </c>
      <c r="P157">
        <v>5.04</v>
      </c>
      <c r="Q157">
        <v>4.42</v>
      </c>
      <c r="R157">
        <v>0.9</v>
      </c>
    </row>
    <row r="158" spans="1:18" x14ac:dyDescent="0.45">
      <c r="A158">
        <v>157</v>
      </c>
      <c r="B158" t="s">
        <v>2046</v>
      </c>
      <c r="C158" t="s">
        <v>38</v>
      </c>
      <c r="D158">
        <v>3</v>
      </c>
      <c r="E158">
        <v>4</v>
      </c>
      <c r="G158">
        <v>64</v>
      </c>
      <c r="H158">
        <v>0</v>
      </c>
      <c r="I158">
        <v>60</v>
      </c>
      <c r="J158">
        <v>10.58</v>
      </c>
      <c r="K158">
        <v>3.38</v>
      </c>
      <c r="L158">
        <v>0.69</v>
      </c>
      <c r="M158">
        <v>0.27400000000000002</v>
      </c>
      <c r="N158" s="3">
        <v>0.71099999999999997</v>
      </c>
      <c r="P158">
        <v>3.32</v>
      </c>
      <c r="Q158">
        <v>3.02</v>
      </c>
      <c r="R158">
        <v>0.9</v>
      </c>
    </row>
    <row r="159" spans="1:18" x14ac:dyDescent="0.45">
      <c r="A159">
        <v>158</v>
      </c>
      <c r="B159" t="s">
        <v>2036</v>
      </c>
      <c r="C159" t="s">
        <v>113</v>
      </c>
      <c r="D159">
        <v>5</v>
      </c>
      <c r="E159">
        <v>4</v>
      </c>
      <c r="G159">
        <v>55</v>
      </c>
      <c r="H159">
        <v>0</v>
      </c>
      <c r="I159">
        <v>52</v>
      </c>
      <c r="J159">
        <v>10.59</v>
      </c>
      <c r="K159">
        <v>3.93</v>
      </c>
      <c r="L159">
        <v>0.45</v>
      </c>
      <c r="M159">
        <v>0.29399999999999998</v>
      </c>
      <c r="N159" s="3">
        <v>0.72699999999999998</v>
      </c>
      <c r="P159">
        <v>3.16</v>
      </c>
      <c r="Q159">
        <v>2.81</v>
      </c>
      <c r="R159">
        <v>0.9</v>
      </c>
    </row>
    <row r="160" spans="1:18" x14ac:dyDescent="0.45">
      <c r="A160">
        <v>159</v>
      </c>
      <c r="B160" t="s">
        <v>2039</v>
      </c>
      <c r="C160" t="s">
        <v>104</v>
      </c>
      <c r="D160">
        <v>4</v>
      </c>
      <c r="E160">
        <v>12</v>
      </c>
      <c r="G160">
        <v>27</v>
      </c>
      <c r="H160">
        <v>27</v>
      </c>
      <c r="I160">
        <v>138</v>
      </c>
      <c r="J160">
        <v>7.6</v>
      </c>
      <c r="K160">
        <v>3.73</v>
      </c>
      <c r="L160">
        <v>1.0900000000000001</v>
      </c>
      <c r="M160">
        <v>0.315</v>
      </c>
      <c r="N160" s="3">
        <v>0.7</v>
      </c>
      <c r="P160">
        <v>4.71</v>
      </c>
      <c r="Q160">
        <v>4.41</v>
      </c>
      <c r="R160">
        <v>0.9</v>
      </c>
    </row>
    <row r="161" spans="1:18" x14ac:dyDescent="0.45">
      <c r="A161">
        <v>160</v>
      </c>
      <c r="B161" t="s">
        <v>2037</v>
      </c>
      <c r="C161" t="s">
        <v>104</v>
      </c>
      <c r="D161">
        <v>3</v>
      </c>
      <c r="E161">
        <v>3</v>
      </c>
      <c r="G161">
        <v>69</v>
      </c>
      <c r="H161">
        <v>0</v>
      </c>
      <c r="I161">
        <v>60</v>
      </c>
      <c r="J161">
        <v>10.64</v>
      </c>
      <c r="K161">
        <v>2.89</v>
      </c>
      <c r="L161">
        <v>0.74</v>
      </c>
      <c r="M161">
        <v>0.33200000000000002</v>
      </c>
      <c r="N161" s="3">
        <v>0.63900000000000001</v>
      </c>
      <c r="P161">
        <v>4.41</v>
      </c>
      <c r="Q161">
        <v>2.96</v>
      </c>
      <c r="R161">
        <v>0.9</v>
      </c>
    </row>
    <row r="162" spans="1:18" x14ac:dyDescent="0.45">
      <c r="A162">
        <v>161</v>
      </c>
      <c r="B162" t="s">
        <v>2016</v>
      </c>
      <c r="C162" t="s">
        <v>132</v>
      </c>
      <c r="D162">
        <v>2</v>
      </c>
      <c r="E162">
        <v>2</v>
      </c>
      <c r="G162">
        <v>65</v>
      </c>
      <c r="H162">
        <v>1</v>
      </c>
      <c r="I162">
        <v>64</v>
      </c>
      <c r="J162">
        <v>8.42</v>
      </c>
      <c r="K162">
        <v>2.25</v>
      </c>
      <c r="L162">
        <v>0.69</v>
      </c>
      <c r="M162">
        <v>0.309</v>
      </c>
      <c r="N162" s="3">
        <v>0.71099999999999997</v>
      </c>
      <c r="P162">
        <v>3.54</v>
      </c>
      <c r="Q162">
        <v>3.07</v>
      </c>
      <c r="R162">
        <v>0.9</v>
      </c>
    </row>
    <row r="163" spans="1:18" x14ac:dyDescent="0.45">
      <c r="A163">
        <v>162</v>
      </c>
      <c r="B163" t="s">
        <v>2045</v>
      </c>
      <c r="C163" t="s">
        <v>38</v>
      </c>
      <c r="D163">
        <v>4</v>
      </c>
      <c r="E163">
        <v>2</v>
      </c>
      <c r="G163">
        <v>26</v>
      </c>
      <c r="H163">
        <v>14</v>
      </c>
      <c r="I163">
        <v>88</v>
      </c>
      <c r="J163">
        <v>9.41</v>
      </c>
      <c r="K163">
        <v>3.47</v>
      </c>
      <c r="L163">
        <v>1.1299999999999999</v>
      </c>
      <c r="M163">
        <v>0.26700000000000002</v>
      </c>
      <c r="N163" s="3">
        <v>0.74</v>
      </c>
      <c r="P163">
        <v>3.65</v>
      </c>
      <c r="Q163">
        <v>4.1500000000000004</v>
      </c>
      <c r="R163">
        <v>0.9</v>
      </c>
    </row>
    <row r="164" spans="1:18" x14ac:dyDescent="0.45">
      <c r="A164">
        <v>163</v>
      </c>
      <c r="B164" t="s">
        <v>2055</v>
      </c>
      <c r="C164" t="s">
        <v>58</v>
      </c>
      <c r="D164">
        <v>2</v>
      </c>
      <c r="E164">
        <v>1</v>
      </c>
      <c r="G164">
        <v>62</v>
      </c>
      <c r="H164">
        <v>4</v>
      </c>
      <c r="I164">
        <v>76</v>
      </c>
      <c r="J164">
        <v>9.57</v>
      </c>
      <c r="K164">
        <v>3.56</v>
      </c>
      <c r="L164">
        <v>1</v>
      </c>
      <c r="M164">
        <v>0.20799999999999999</v>
      </c>
      <c r="N164" s="3">
        <v>0.73</v>
      </c>
      <c r="P164">
        <v>3.22</v>
      </c>
      <c r="Q164">
        <v>3.68</v>
      </c>
      <c r="R164">
        <v>0.9</v>
      </c>
    </row>
    <row r="165" spans="1:18" x14ac:dyDescent="0.45">
      <c r="A165">
        <v>164</v>
      </c>
      <c r="B165" t="s">
        <v>2052</v>
      </c>
      <c r="C165" t="s">
        <v>52</v>
      </c>
      <c r="D165">
        <v>5</v>
      </c>
      <c r="E165">
        <v>2</v>
      </c>
      <c r="G165">
        <v>64</v>
      </c>
      <c r="H165">
        <v>2</v>
      </c>
      <c r="I165">
        <v>55</v>
      </c>
      <c r="J165">
        <v>7.79</v>
      </c>
      <c r="K165">
        <v>2.59</v>
      </c>
      <c r="L165">
        <v>0.34</v>
      </c>
      <c r="M165">
        <v>0.30099999999999999</v>
      </c>
      <c r="N165" s="3">
        <v>0.64400000000000002</v>
      </c>
      <c r="P165">
        <v>3.85</v>
      </c>
      <c r="Q165">
        <v>2.82</v>
      </c>
      <c r="R165">
        <v>0.8</v>
      </c>
    </row>
    <row r="166" spans="1:18" x14ac:dyDescent="0.45">
      <c r="A166">
        <v>165</v>
      </c>
      <c r="B166" t="s">
        <v>126</v>
      </c>
      <c r="C166" t="s">
        <v>101</v>
      </c>
      <c r="D166">
        <v>5</v>
      </c>
      <c r="E166">
        <v>6</v>
      </c>
      <c r="G166">
        <v>17</v>
      </c>
      <c r="H166">
        <v>17</v>
      </c>
      <c r="I166">
        <v>84</v>
      </c>
      <c r="J166">
        <v>11.43</v>
      </c>
      <c r="K166">
        <v>4.76</v>
      </c>
      <c r="L166">
        <v>1.1599999999999999</v>
      </c>
      <c r="M166">
        <v>0.33500000000000002</v>
      </c>
      <c r="N166" s="3">
        <v>0.65400000000000003</v>
      </c>
      <c r="P166">
        <v>5.33</v>
      </c>
      <c r="Q166">
        <v>3.96</v>
      </c>
      <c r="R166">
        <v>0.8</v>
      </c>
    </row>
    <row r="167" spans="1:18" x14ac:dyDescent="0.45">
      <c r="A167">
        <v>166</v>
      </c>
      <c r="B167" t="s">
        <v>2044</v>
      </c>
      <c r="C167" t="s">
        <v>52</v>
      </c>
      <c r="D167">
        <v>6</v>
      </c>
      <c r="E167">
        <v>3</v>
      </c>
      <c r="G167">
        <v>14</v>
      </c>
      <c r="H167">
        <v>14</v>
      </c>
      <c r="I167">
        <v>84</v>
      </c>
      <c r="J167">
        <v>7.76</v>
      </c>
      <c r="K167">
        <v>2.56</v>
      </c>
      <c r="L167">
        <v>1.19</v>
      </c>
      <c r="M167">
        <v>0.27100000000000002</v>
      </c>
      <c r="N167" s="3">
        <v>0.76200000000000001</v>
      </c>
      <c r="P167">
        <v>3.49</v>
      </c>
      <c r="Q167">
        <v>4.04</v>
      </c>
      <c r="R167">
        <v>0.8</v>
      </c>
    </row>
    <row r="168" spans="1:18" x14ac:dyDescent="0.45">
      <c r="A168">
        <v>167</v>
      </c>
      <c r="B168" t="s">
        <v>2048</v>
      </c>
      <c r="C168" t="s">
        <v>34</v>
      </c>
      <c r="D168">
        <v>7</v>
      </c>
      <c r="E168">
        <v>8</v>
      </c>
      <c r="G168">
        <v>21</v>
      </c>
      <c r="H168">
        <v>21</v>
      </c>
      <c r="I168">
        <v>116</v>
      </c>
      <c r="J168">
        <v>8.3800000000000008</v>
      </c>
      <c r="K168">
        <v>3.07</v>
      </c>
      <c r="L168">
        <v>1.44</v>
      </c>
      <c r="M168">
        <v>0.26100000000000001</v>
      </c>
      <c r="N168" s="3">
        <v>0.71299999999999997</v>
      </c>
      <c r="P168">
        <v>4.2300000000000004</v>
      </c>
      <c r="Q168">
        <v>4.45</v>
      </c>
      <c r="R168">
        <v>0.8</v>
      </c>
    </row>
    <row r="169" spans="1:18" x14ac:dyDescent="0.45">
      <c r="A169">
        <v>168</v>
      </c>
      <c r="B169" t="s">
        <v>2050</v>
      </c>
      <c r="C169" t="s">
        <v>44</v>
      </c>
      <c r="D169">
        <v>5</v>
      </c>
      <c r="E169">
        <v>3</v>
      </c>
      <c r="G169">
        <v>54</v>
      </c>
      <c r="H169">
        <v>0</v>
      </c>
      <c r="I169">
        <v>52</v>
      </c>
      <c r="J169">
        <v>11.74</v>
      </c>
      <c r="K169">
        <v>4.58</v>
      </c>
      <c r="L169">
        <v>0.48</v>
      </c>
      <c r="M169">
        <v>0.255</v>
      </c>
      <c r="N169" s="3">
        <v>0.80600000000000005</v>
      </c>
      <c r="P169">
        <v>2.2999999999999998</v>
      </c>
      <c r="Q169">
        <v>2.87</v>
      </c>
      <c r="R169">
        <v>0.8</v>
      </c>
    </row>
    <row r="170" spans="1:18" x14ac:dyDescent="0.45">
      <c r="A170">
        <v>169</v>
      </c>
      <c r="B170" t="s">
        <v>2049</v>
      </c>
      <c r="C170" t="s">
        <v>139</v>
      </c>
      <c r="D170">
        <v>5</v>
      </c>
      <c r="E170">
        <v>4</v>
      </c>
      <c r="G170">
        <v>12</v>
      </c>
      <c r="H170">
        <v>12</v>
      </c>
      <c r="I170">
        <v>66</v>
      </c>
      <c r="J170">
        <v>7.37</v>
      </c>
      <c r="K170">
        <v>3.72</v>
      </c>
      <c r="L170">
        <v>1.1299999999999999</v>
      </c>
      <c r="M170">
        <v>0.26</v>
      </c>
      <c r="N170" s="3">
        <v>0.68200000000000005</v>
      </c>
      <c r="P170">
        <v>4.42</v>
      </c>
      <c r="Q170">
        <v>4.3899999999999997</v>
      </c>
      <c r="R170">
        <v>0.8</v>
      </c>
    </row>
    <row r="171" spans="1:18" x14ac:dyDescent="0.45">
      <c r="A171">
        <v>170</v>
      </c>
      <c r="B171" t="s">
        <v>2054</v>
      </c>
      <c r="C171" t="s">
        <v>139</v>
      </c>
      <c r="D171">
        <v>3</v>
      </c>
      <c r="E171">
        <v>4</v>
      </c>
      <c r="G171">
        <v>52</v>
      </c>
      <c r="H171">
        <v>3</v>
      </c>
      <c r="I171">
        <v>73</v>
      </c>
      <c r="J171">
        <v>9.44</v>
      </c>
      <c r="K171">
        <v>2.38</v>
      </c>
      <c r="L171">
        <v>1.23</v>
      </c>
      <c r="M171">
        <v>0.32200000000000001</v>
      </c>
      <c r="N171" s="3">
        <v>0.71299999999999997</v>
      </c>
      <c r="P171">
        <v>4.2</v>
      </c>
      <c r="Q171">
        <v>3.73</v>
      </c>
      <c r="R171">
        <v>0.8</v>
      </c>
    </row>
    <row r="172" spans="1:18" x14ac:dyDescent="0.45">
      <c r="A172">
        <v>171</v>
      </c>
      <c r="B172" t="s">
        <v>2068</v>
      </c>
      <c r="C172" t="s">
        <v>67</v>
      </c>
      <c r="D172">
        <v>3</v>
      </c>
      <c r="E172">
        <v>4</v>
      </c>
      <c r="G172">
        <v>40</v>
      </c>
      <c r="H172">
        <v>1</v>
      </c>
      <c r="I172">
        <v>50</v>
      </c>
      <c r="J172">
        <v>9.32</v>
      </c>
      <c r="K172">
        <v>3.94</v>
      </c>
      <c r="L172">
        <v>0.38</v>
      </c>
      <c r="M172">
        <v>0.26100000000000001</v>
      </c>
      <c r="N172" s="3">
        <v>0.75</v>
      </c>
      <c r="P172">
        <v>2.74</v>
      </c>
      <c r="Q172">
        <v>3.14</v>
      </c>
      <c r="R172">
        <v>0.8</v>
      </c>
    </row>
    <row r="173" spans="1:18" x14ac:dyDescent="0.45">
      <c r="A173">
        <v>172</v>
      </c>
      <c r="B173" t="s">
        <v>2047</v>
      </c>
      <c r="C173" t="s">
        <v>44</v>
      </c>
      <c r="D173">
        <v>8</v>
      </c>
      <c r="E173">
        <v>11</v>
      </c>
      <c r="G173">
        <v>28</v>
      </c>
      <c r="H173">
        <v>23</v>
      </c>
      <c r="I173">
        <v>129</v>
      </c>
      <c r="J173">
        <v>9.17</v>
      </c>
      <c r="K173">
        <v>3.92</v>
      </c>
      <c r="L173">
        <v>1.46</v>
      </c>
      <c r="M173">
        <v>0.28299999999999997</v>
      </c>
      <c r="N173" s="3">
        <v>0.70599999999999996</v>
      </c>
      <c r="P173">
        <v>4.5999999999999996</v>
      </c>
      <c r="Q173">
        <v>4.72</v>
      </c>
      <c r="R173">
        <v>0.8</v>
      </c>
    </row>
    <row r="174" spans="1:18" x14ac:dyDescent="0.45">
      <c r="A174">
        <v>173</v>
      </c>
      <c r="B174" t="s">
        <v>2041</v>
      </c>
      <c r="C174" t="s">
        <v>36</v>
      </c>
      <c r="D174">
        <v>5</v>
      </c>
      <c r="E174">
        <v>2</v>
      </c>
      <c r="G174">
        <v>65</v>
      </c>
      <c r="H174">
        <v>0</v>
      </c>
      <c r="I174">
        <v>64</v>
      </c>
      <c r="J174">
        <v>9.25</v>
      </c>
      <c r="K174">
        <v>3.94</v>
      </c>
      <c r="L174">
        <v>0.36</v>
      </c>
      <c r="M174">
        <v>0.26200000000000001</v>
      </c>
      <c r="N174" s="3">
        <v>0.78300000000000003</v>
      </c>
      <c r="P174">
        <v>2.42</v>
      </c>
      <c r="Q174">
        <v>3.03</v>
      </c>
      <c r="R174">
        <v>0.8</v>
      </c>
    </row>
    <row r="175" spans="1:18" x14ac:dyDescent="0.45">
      <c r="A175">
        <v>174</v>
      </c>
      <c r="B175" t="s">
        <v>338</v>
      </c>
      <c r="C175" t="s">
        <v>196</v>
      </c>
      <c r="D175">
        <v>7</v>
      </c>
      <c r="E175">
        <v>12</v>
      </c>
      <c r="G175">
        <v>31</v>
      </c>
      <c r="H175">
        <v>30</v>
      </c>
      <c r="I175">
        <v>160</v>
      </c>
      <c r="J175">
        <v>6.88</v>
      </c>
      <c r="K175">
        <v>2.89</v>
      </c>
      <c r="L175">
        <v>1.29</v>
      </c>
      <c r="M175">
        <v>0.28399999999999997</v>
      </c>
      <c r="N175" s="3">
        <v>0.66900000000000004</v>
      </c>
      <c r="P175">
        <v>4.72</v>
      </c>
      <c r="Q175">
        <v>4.7</v>
      </c>
      <c r="R175">
        <v>0.8</v>
      </c>
    </row>
    <row r="176" spans="1:18" x14ac:dyDescent="0.45">
      <c r="A176">
        <v>175</v>
      </c>
      <c r="B176" t="s">
        <v>2051</v>
      </c>
      <c r="C176" t="s">
        <v>23</v>
      </c>
      <c r="D176">
        <v>3</v>
      </c>
      <c r="E176">
        <v>3</v>
      </c>
      <c r="G176">
        <v>61</v>
      </c>
      <c r="H176">
        <v>0</v>
      </c>
      <c r="I176">
        <v>59</v>
      </c>
      <c r="J176">
        <v>10.33</v>
      </c>
      <c r="K176">
        <v>3.26</v>
      </c>
      <c r="L176">
        <v>0.64</v>
      </c>
      <c r="M176">
        <v>0.26500000000000001</v>
      </c>
      <c r="N176" s="3">
        <v>0.74299999999999999</v>
      </c>
      <c r="P176">
        <v>2.92</v>
      </c>
      <c r="Q176">
        <v>3.01</v>
      </c>
      <c r="R176">
        <v>0.8</v>
      </c>
    </row>
    <row r="177" spans="1:18" x14ac:dyDescent="0.45">
      <c r="A177">
        <v>176</v>
      </c>
      <c r="B177" t="s">
        <v>2061</v>
      </c>
      <c r="C177" t="s">
        <v>30</v>
      </c>
      <c r="D177">
        <v>4</v>
      </c>
      <c r="E177">
        <v>2</v>
      </c>
      <c r="G177">
        <v>44</v>
      </c>
      <c r="H177">
        <v>0</v>
      </c>
      <c r="I177">
        <v>49</v>
      </c>
      <c r="J177">
        <v>14</v>
      </c>
      <c r="K177">
        <v>3.72</v>
      </c>
      <c r="L177">
        <v>1.04</v>
      </c>
      <c r="M177">
        <v>0.307</v>
      </c>
      <c r="N177" s="3">
        <v>0.75600000000000001</v>
      </c>
      <c r="P177">
        <v>3.39</v>
      </c>
      <c r="Q177">
        <v>2.84</v>
      </c>
      <c r="R177">
        <v>0.8</v>
      </c>
    </row>
    <row r="178" spans="1:18" x14ac:dyDescent="0.45">
      <c r="A178">
        <v>177</v>
      </c>
      <c r="B178" t="s">
        <v>2057</v>
      </c>
      <c r="C178" t="s">
        <v>42</v>
      </c>
      <c r="D178">
        <v>6</v>
      </c>
      <c r="E178">
        <v>4</v>
      </c>
      <c r="G178">
        <v>19</v>
      </c>
      <c r="H178">
        <v>18</v>
      </c>
      <c r="I178">
        <v>94</v>
      </c>
      <c r="J178">
        <v>8.1999999999999993</v>
      </c>
      <c r="K178">
        <v>4.28</v>
      </c>
      <c r="L178">
        <v>1.19</v>
      </c>
      <c r="M178">
        <v>0.26500000000000001</v>
      </c>
      <c r="N178" s="3">
        <v>0.73099999999999998</v>
      </c>
      <c r="P178">
        <v>4.09</v>
      </c>
      <c r="Q178">
        <v>4.5599999999999996</v>
      </c>
      <c r="R178">
        <v>0.8</v>
      </c>
    </row>
    <row r="179" spans="1:18" x14ac:dyDescent="0.45">
      <c r="A179">
        <v>178</v>
      </c>
      <c r="B179" t="s">
        <v>2079</v>
      </c>
      <c r="C179" t="s">
        <v>184</v>
      </c>
      <c r="D179">
        <v>2</v>
      </c>
      <c r="E179">
        <v>4</v>
      </c>
      <c r="G179">
        <v>56</v>
      </c>
      <c r="H179">
        <v>0</v>
      </c>
      <c r="I179">
        <v>62</v>
      </c>
      <c r="J179">
        <v>10.79</v>
      </c>
      <c r="K179">
        <v>4.49</v>
      </c>
      <c r="L179">
        <v>0.67</v>
      </c>
      <c r="M179">
        <v>0.35099999999999998</v>
      </c>
      <c r="N179" s="3">
        <v>0.625</v>
      </c>
      <c r="P179">
        <v>5.28</v>
      </c>
      <c r="Q179">
        <v>3.26</v>
      </c>
      <c r="R179">
        <v>0.8</v>
      </c>
    </row>
    <row r="180" spans="1:18" x14ac:dyDescent="0.45">
      <c r="A180">
        <v>179</v>
      </c>
      <c r="B180" t="s">
        <v>2040</v>
      </c>
      <c r="C180" t="s">
        <v>32</v>
      </c>
      <c r="D180">
        <v>5</v>
      </c>
      <c r="E180">
        <v>2</v>
      </c>
      <c r="G180">
        <v>60</v>
      </c>
      <c r="H180">
        <v>2</v>
      </c>
      <c r="I180">
        <v>68</v>
      </c>
      <c r="J180">
        <v>9.17</v>
      </c>
      <c r="K180">
        <v>2.57</v>
      </c>
      <c r="L180">
        <v>0.89</v>
      </c>
      <c r="M180">
        <v>0.27200000000000002</v>
      </c>
      <c r="N180" s="3">
        <v>0.67400000000000004</v>
      </c>
      <c r="P180">
        <v>3.72</v>
      </c>
      <c r="Q180">
        <v>3.52</v>
      </c>
      <c r="R180">
        <v>0.8</v>
      </c>
    </row>
    <row r="181" spans="1:18" x14ac:dyDescent="0.45">
      <c r="A181">
        <v>180</v>
      </c>
      <c r="B181" t="s">
        <v>2062</v>
      </c>
      <c r="C181" t="s">
        <v>76</v>
      </c>
      <c r="D181">
        <v>4</v>
      </c>
      <c r="E181">
        <v>2</v>
      </c>
      <c r="G181">
        <v>53</v>
      </c>
      <c r="H181">
        <v>4</v>
      </c>
      <c r="I181">
        <v>53</v>
      </c>
      <c r="J181">
        <v>8.6999999999999993</v>
      </c>
      <c r="K181">
        <v>3.9</v>
      </c>
      <c r="L181">
        <v>0.36</v>
      </c>
      <c r="M181">
        <v>0.29199999999999998</v>
      </c>
      <c r="N181" s="3">
        <v>0.79600000000000004</v>
      </c>
      <c r="P181">
        <v>2.48</v>
      </c>
      <c r="Q181">
        <v>3.28</v>
      </c>
      <c r="R181">
        <v>0.8</v>
      </c>
    </row>
    <row r="182" spans="1:18" x14ac:dyDescent="0.45">
      <c r="A182">
        <v>181</v>
      </c>
      <c r="B182" t="s">
        <v>2075</v>
      </c>
      <c r="C182" t="s">
        <v>139</v>
      </c>
      <c r="D182">
        <v>2</v>
      </c>
      <c r="E182">
        <v>6</v>
      </c>
      <c r="G182">
        <v>61</v>
      </c>
      <c r="H182">
        <v>3</v>
      </c>
      <c r="I182">
        <v>55</v>
      </c>
      <c r="J182">
        <v>10.65</v>
      </c>
      <c r="K182">
        <v>2.4500000000000002</v>
      </c>
      <c r="L182">
        <v>1.2</v>
      </c>
      <c r="M182">
        <v>0.30499999999999999</v>
      </c>
      <c r="N182" s="3">
        <v>0.625</v>
      </c>
      <c r="P182">
        <v>4.66</v>
      </c>
      <c r="Q182">
        <v>3.49</v>
      </c>
      <c r="R182">
        <v>0.8</v>
      </c>
    </row>
    <row r="183" spans="1:18" x14ac:dyDescent="0.45">
      <c r="A183">
        <v>182</v>
      </c>
      <c r="B183" t="s">
        <v>2058</v>
      </c>
      <c r="C183" t="s">
        <v>196</v>
      </c>
      <c r="D183">
        <v>5</v>
      </c>
      <c r="E183">
        <v>5</v>
      </c>
      <c r="G183">
        <v>18</v>
      </c>
      <c r="H183">
        <v>17</v>
      </c>
      <c r="I183">
        <v>94</v>
      </c>
      <c r="J183">
        <v>7.14</v>
      </c>
      <c r="K183">
        <v>2.83</v>
      </c>
      <c r="L183">
        <v>1.1399999999999999</v>
      </c>
      <c r="M183">
        <v>0.28699999999999998</v>
      </c>
      <c r="N183" s="3">
        <v>0.69299999999999995</v>
      </c>
      <c r="P183">
        <v>4.32</v>
      </c>
      <c r="Q183">
        <v>4.25</v>
      </c>
      <c r="R183">
        <v>0.8</v>
      </c>
    </row>
    <row r="184" spans="1:18" x14ac:dyDescent="0.45">
      <c r="A184">
        <v>183</v>
      </c>
      <c r="B184" t="s">
        <v>339</v>
      </c>
      <c r="D184">
        <v>9</v>
      </c>
      <c r="E184">
        <v>5</v>
      </c>
      <c r="G184">
        <v>28</v>
      </c>
      <c r="H184">
        <v>25</v>
      </c>
      <c r="I184">
        <v>147</v>
      </c>
      <c r="J184">
        <v>6.82</v>
      </c>
      <c r="K184">
        <v>2.8</v>
      </c>
      <c r="L184">
        <v>1.38</v>
      </c>
      <c r="M184">
        <v>0.27100000000000002</v>
      </c>
      <c r="N184" s="3">
        <v>0.73699999999999999</v>
      </c>
      <c r="P184">
        <v>4.08</v>
      </c>
      <c r="Q184">
        <v>4.71</v>
      </c>
      <c r="R184">
        <v>0.8</v>
      </c>
    </row>
    <row r="185" spans="1:18" x14ac:dyDescent="0.45">
      <c r="A185">
        <v>184</v>
      </c>
      <c r="B185" t="s">
        <v>2030</v>
      </c>
      <c r="C185" t="s">
        <v>139</v>
      </c>
      <c r="D185">
        <v>3</v>
      </c>
      <c r="E185">
        <v>5</v>
      </c>
      <c r="G185">
        <v>18</v>
      </c>
      <c r="H185">
        <v>17</v>
      </c>
      <c r="I185">
        <v>86</v>
      </c>
      <c r="J185">
        <v>6.54</v>
      </c>
      <c r="K185">
        <v>2.25</v>
      </c>
      <c r="L185">
        <v>1.47</v>
      </c>
      <c r="M185">
        <v>0.29899999999999999</v>
      </c>
      <c r="N185" s="3">
        <v>0.68799999999999994</v>
      </c>
      <c r="P185">
        <v>4.82</v>
      </c>
      <c r="Q185">
        <v>4.59</v>
      </c>
      <c r="R185">
        <v>0.8</v>
      </c>
    </row>
    <row r="186" spans="1:18" x14ac:dyDescent="0.45">
      <c r="A186">
        <v>185</v>
      </c>
      <c r="B186" t="s">
        <v>2078</v>
      </c>
      <c r="C186" t="s">
        <v>153</v>
      </c>
      <c r="D186">
        <v>1</v>
      </c>
      <c r="E186">
        <v>3</v>
      </c>
      <c r="G186">
        <v>55</v>
      </c>
      <c r="H186">
        <v>0</v>
      </c>
      <c r="I186">
        <v>49</v>
      </c>
      <c r="J186">
        <v>11.8</v>
      </c>
      <c r="K186">
        <v>3.58</v>
      </c>
      <c r="L186">
        <v>0.85</v>
      </c>
      <c r="M186">
        <v>0.33900000000000002</v>
      </c>
      <c r="N186" s="3">
        <v>0.68</v>
      </c>
      <c r="P186">
        <v>4.3099999999999996</v>
      </c>
      <c r="Q186">
        <v>3.03</v>
      </c>
      <c r="R186">
        <v>0.8</v>
      </c>
    </row>
    <row r="187" spans="1:18" x14ac:dyDescent="0.45">
      <c r="A187">
        <v>186</v>
      </c>
      <c r="B187" t="s">
        <v>2059</v>
      </c>
      <c r="C187" t="s">
        <v>28</v>
      </c>
      <c r="D187">
        <v>3</v>
      </c>
      <c r="E187">
        <v>2</v>
      </c>
      <c r="G187">
        <v>14</v>
      </c>
      <c r="H187">
        <v>14</v>
      </c>
      <c r="I187">
        <v>65</v>
      </c>
      <c r="J187">
        <v>7.51</v>
      </c>
      <c r="K187">
        <v>2.7</v>
      </c>
      <c r="L187">
        <v>1.21</v>
      </c>
      <c r="M187">
        <v>0.25800000000000001</v>
      </c>
      <c r="N187" s="3">
        <v>0.77300000000000002</v>
      </c>
      <c r="P187">
        <v>3.4</v>
      </c>
      <c r="Q187">
        <v>4.28</v>
      </c>
      <c r="R187">
        <v>0.8</v>
      </c>
    </row>
    <row r="188" spans="1:18" x14ac:dyDescent="0.45">
      <c r="A188">
        <v>187</v>
      </c>
      <c r="B188" t="s">
        <v>2064</v>
      </c>
      <c r="C188" t="s">
        <v>67</v>
      </c>
      <c r="D188">
        <v>5</v>
      </c>
      <c r="E188">
        <v>3</v>
      </c>
      <c r="G188">
        <v>50</v>
      </c>
      <c r="H188">
        <v>3</v>
      </c>
      <c r="I188">
        <v>69</v>
      </c>
      <c r="J188">
        <v>9.9</v>
      </c>
      <c r="K188">
        <v>2.42</v>
      </c>
      <c r="L188">
        <v>1.06</v>
      </c>
      <c r="M188">
        <v>0.30499999999999999</v>
      </c>
      <c r="N188" s="3">
        <v>0.67300000000000004</v>
      </c>
      <c r="P188">
        <v>4.16</v>
      </c>
      <c r="Q188">
        <v>3.63</v>
      </c>
      <c r="R188">
        <v>0.7</v>
      </c>
    </row>
    <row r="189" spans="1:18" x14ac:dyDescent="0.45">
      <c r="A189">
        <v>188</v>
      </c>
      <c r="B189" t="s">
        <v>2060</v>
      </c>
      <c r="C189" t="s">
        <v>149</v>
      </c>
      <c r="D189">
        <v>3</v>
      </c>
      <c r="E189">
        <v>8</v>
      </c>
      <c r="G189">
        <v>26</v>
      </c>
      <c r="H189">
        <v>22</v>
      </c>
      <c r="I189">
        <v>124</v>
      </c>
      <c r="J189">
        <v>7.09</v>
      </c>
      <c r="K189">
        <v>3.06</v>
      </c>
      <c r="L189">
        <v>1.25</v>
      </c>
      <c r="M189">
        <v>0.33</v>
      </c>
      <c r="N189" s="3">
        <v>0.70299999999999996</v>
      </c>
      <c r="P189">
        <v>4.8499999999999996</v>
      </c>
      <c r="Q189">
        <v>4.5199999999999996</v>
      </c>
      <c r="R189">
        <v>0.7</v>
      </c>
    </row>
    <row r="190" spans="1:18" x14ac:dyDescent="0.45">
      <c r="A190">
        <v>189</v>
      </c>
      <c r="B190" t="s">
        <v>2065</v>
      </c>
      <c r="C190" t="s">
        <v>28</v>
      </c>
      <c r="D190">
        <v>3</v>
      </c>
      <c r="E190">
        <v>3</v>
      </c>
      <c r="G190">
        <v>65</v>
      </c>
      <c r="H190">
        <v>0</v>
      </c>
      <c r="I190">
        <v>66</v>
      </c>
      <c r="J190">
        <v>11.71</v>
      </c>
      <c r="K190">
        <v>4.04</v>
      </c>
      <c r="L190">
        <v>1.1100000000000001</v>
      </c>
      <c r="M190">
        <v>0.22</v>
      </c>
      <c r="N190" s="3">
        <v>0.86399999999999999</v>
      </c>
      <c r="P190">
        <v>2.39</v>
      </c>
      <c r="Q190">
        <v>3.61</v>
      </c>
      <c r="R190">
        <v>0.7</v>
      </c>
    </row>
    <row r="191" spans="1:18" x14ac:dyDescent="0.45">
      <c r="A191">
        <v>190</v>
      </c>
      <c r="B191" t="s">
        <v>2066</v>
      </c>
      <c r="C191" t="s">
        <v>30</v>
      </c>
      <c r="D191">
        <v>4</v>
      </c>
      <c r="E191">
        <v>5</v>
      </c>
      <c r="G191">
        <v>40</v>
      </c>
      <c r="H191">
        <v>7</v>
      </c>
      <c r="I191">
        <v>89</v>
      </c>
      <c r="J191">
        <v>6.32</v>
      </c>
      <c r="K191">
        <v>2.23</v>
      </c>
      <c r="L191">
        <v>0.97</v>
      </c>
      <c r="M191">
        <v>0.30199999999999999</v>
      </c>
      <c r="N191" s="3">
        <v>0.69399999999999995</v>
      </c>
      <c r="P191">
        <v>4.1900000000000004</v>
      </c>
      <c r="Q191">
        <v>3.96</v>
      </c>
      <c r="R191">
        <v>0.7</v>
      </c>
    </row>
    <row r="192" spans="1:18" x14ac:dyDescent="0.45">
      <c r="A192">
        <v>191</v>
      </c>
      <c r="B192" t="s">
        <v>2069</v>
      </c>
      <c r="C192" t="s">
        <v>215</v>
      </c>
      <c r="D192">
        <v>3</v>
      </c>
      <c r="E192">
        <v>5</v>
      </c>
      <c r="G192">
        <v>55</v>
      </c>
      <c r="H192">
        <v>0</v>
      </c>
      <c r="I192">
        <v>53</v>
      </c>
      <c r="J192">
        <v>9.5500000000000007</v>
      </c>
      <c r="K192">
        <v>2.02</v>
      </c>
      <c r="L192">
        <v>1.1200000000000001</v>
      </c>
      <c r="M192">
        <v>0.26200000000000001</v>
      </c>
      <c r="N192" s="3">
        <v>0.70099999999999996</v>
      </c>
      <c r="P192">
        <v>3.51</v>
      </c>
      <c r="Q192">
        <v>3.35</v>
      </c>
      <c r="R192">
        <v>0.7</v>
      </c>
    </row>
    <row r="193" spans="1:18" x14ac:dyDescent="0.45">
      <c r="A193">
        <v>192</v>
      </c>
      <c r="B193" t="s">
        <v>2053</v>
      </c>
      <c r="C193" t="s">
        <v>34</v>
      </c>
      <c r="D193">
        <v>8</v>
      </c>
      <c r="E193">
        <v>5</v>
      </c>
      <c r="G193">
        <v>63</v>
      </c>
      <c r="H193">
        <v>0</v>
      </c>
      <c r="I193">
        <v>57</v>
      </c>
      <c r="J193">
        <v>12.42</v>
      </c>
      <c r="K193">
        <v>4.21</v>
      </c>
      <c r="L193">
        <v>0.84</v>
      </c>
      <c r="M193">
        <v>0.26300000000000001</v>
      </c>
      <c r="N193" s="3">
        <v>0.74199999999999999</v>
      </c>
      <c r="P193">
        <v>3.16</v>
      </c>
      <c r="Q193">
        <v>3.22</v>
      </c>
      <c r="R193">
        <v>0.7</v>
      </c>
    </row>
    <row r="194" spans="1:18" x14ac:dyDescent="0.45">
      <c r="A194">
        <v>193</v>
      </c>
      <c r="B194" t="s">
        <v>109</v>
      </c>
      <c r="C194" t="s">
        <v>25</v>
      </c>
      <c r="D194">
        <v>5</v>
      </c>
      <c r="E194">
        <v>4</v>
      </c>
      <c r="G194">
        <v>14</v>
      </c>
      <c r="H194">
        <v>14</v>
      </c>
      <c r="I194">
        <v>79</v>
      </c>
      <c r="J194">
        <v>9.33</v>
      </c>
      <c r="K194">
        <v>2.78</v>
      </c>
      <c r="L194">
        <v>1.57</v>
      </c>
      <c r="M194">
        <v>0.27800000000000002</v>
      </c>
      <c r="N194" s="3">
        <v>0.73099999999999998</v>
      </c>
      <c r="P194">
        <v>4.17</v>
      </c>
      <c r="Q194">
        <v>4.43</v>
      </c>
      <c r="R194">
        <v>0.7</v>
      </c>
    </row>
    <row r="195" spans="1:18" x14ac:dyDescent="0.45">
      <c r="A195">
        <v>194</v>
      </c>
      <c r="B195" t="s">
        <v>2038</v>
      </c>
      <c r="C195" t="s">
        <v>153</v>
      </c>
      <c r="D195">
        <v>4</v>
      </c>
      <c r="E195">
        <v>6</v>
      </c>
      <c r="G195">
        <v>65</v>
      </c>
      <c r="H195">
        <v>0</v>
      </c>
      <c r="I195">
        <v>70</v>
      </c>
      <c r="J195">
        <v>9.99</v>
      </c>
      <c r="K195">
        <v>2.61</v>
      </c>
      <c r="L195">
        <v>0.96</v>
      </c>
      <c r="M195">
        <v>0.309</v>
      </c>
      <c r="N195" s="3">
        <v>0.68100000000000005</v>
      </c>
      <c r="P195">
        <v>4.01</v>
      </c>
      <c r="Q195">
        <v>3.38</v>
      </c>
      <c r="R195">
        <v>0.7</v>
      </c>
    </row>
    <row r="196" spans="1:18" x14ac:dyDescent="0.45">
      <c r="A196">
        <v>195</v>
      </c>
      <c r="B196" t="s">
        <v>2070</v>
      </c>
      <c r="C196" t="s">
        <v>58</v>
      </c>
      <c r="D196">
        <v>5</v>
      </c>
      <c r="E196">
        <v>1</v>
      </c>
      <c r="G196">
        <v>55</v>
      </c>
      <c r="H196">
        <v>0</v>
      </c>
      <c r="I196">
        <v>54</v>
      </c>
      <c r="J196">
        <v>11.11</v>
      </c>
      <c r="K196">
        <v>2.54</v>
      </c>
      <c r="L196">
        <v>1.08</v>
      </c>
      <c r="M196">
        <v>0.25800000000000001</v>
      </c>
      <c r="N196" s="3">
        <v>0.73699999999999999</v>
      </c>
      <c r="P196">
        <v>3.19</v>
      </c>
      <c r="Q196">
        <v>3.31</v>
      </c>
      <c r="R196">
        <v>0.7</v>
      </c>
    </row>
    <row r="197" spans="1:18" x14ac:dyDescent="0.45">
      <c r="A197">
        <v>196</v>
      </c>
      <c r="B197" t="s">
        <v>2073</v>
      </c>
      <c r="C197" t="s">
        <v>63</v>
      </c>
      <c r="D197">
        <v>4</v>
      </c>
      <c r="E197">
        <v>6</v>
      </c>
      <c r="G197">
        <v>17</v>
      </c>
      <c r="H197">
        <v>16</v>
      </c>
      <c r="I197">
        <v>76</v>
      </c>
      <c r="J197">
        <v>7.53</v>
      </c>
      <c r="K197">
        <v>3.4</v>
      </c>
      <c r="L197">
        <v>1.04</v>
      </c>
      <c r="M197">
        <v>0.29599999999999999</v>
      </c>
      <c r="N197" s="3">
        <v>0.68400000000000005</v>
      </c>
      <c r="P197">
        <v>4.55</v>
      </c>
      <c r="Q197">
        <v>4.24</v>
      </c>
      <c r="R197">
        <v>0.7</v>
      </c>
    </row>
    <row r="198" spans="1:18" x14ac:dyDescent="0.45">
      <c r="A198">
        <v>197</v>
      </c>
      <c r="B198" t="s">
        <v>2076</v>
      </c>
      <c r="C198" t="s">
        <v>42</v>
      </c>
      <c r="D198">
        <v>2</v>
      </c>
      <c r="E198">
        <v>2</v>
      </c>
      <c r="G198">
        <v>27</v>
      </c>
      <c r="H198">
        <v>5</v>
      </c>
      <c r="I198">
        <v>54</v>
      </c>
      <c r="J198">
        <v>9.36</v>
      </c>
      <c r="K198">
        <v>4.82</v>
      </c>
      <c r="L198">
        <v>0.47</v>
      </c>
      <c r="M198">
        <v>0.32900000000000001</v>
      </c>
      <c r="N198" s="3">
        <v>0.65900000000000003</v>
      </c>
      <c r="P198">
        <v>4.6399999999999997</v>
      </c>
      <c r="Q198">
        <v>3.51</v>
      </c>
      <c r="R198">
        <v>0.7</v>
      </c>
    </row>
    <row r="199" spans="1:18" x14ac:dyDescent="0.45">
      <c r="A199">
        <v>198</v>
      </c>
      <c r="B199" t="s">
        <v>332</v>
      </c>
      <c r="C199" t="s">
        <v>101</v>
      </c>
      <c r="D199">
        <v>7</v>
      </c>
      <c r="E199">
        <v>7</v>
      </c>
      <c r="G199">
        <v>41</v>
      </c>
      <c r="H199">
        <v>22</v>
      </c>
      <c r="I199">
        <v>128</v>
      </c>
      <c r="J199">
        <v>8.4700000000000006</v>
      </c>
      <c r="K199">
        <v>3.75</v>
      </c>
      <c r="L199">
        <v>0.96</v>
      </c>
      <c r="M199">
        <v>0.29099999999999998</v>
      </c>
      <c r="N199" s="3">
        <v>0.749</v>
      </c>
      <c r="P199">
        <v>3.67</v>
      </c>
      <c r="Q199">
        <v>4.1500000000000004</v>
      </c>
      <c r="R199">
        <v>0.7</v>
      </c>
    </row>
    <row r="200" spans="1:18" x14ac:dyDescent="0.45">
      <c r="A200">
        <v>199</v>
      </c>
      <c r="B200" t="s">
        <v>2072</v>
      </c>
      <c r="C200" t="s">
        <v>132</v>
      </c>
      <c r="D200">
        <v>1</v>
      </c>
      <c r="E200">
        <v>3</v>
      </c>
      <c r="G200">
        <v>13</v>
      </c>
      <c r="H200">
        <v>13</v>
      </c>
      <c r="I200">
        <v>67</v>
      </c>
      <c r="J200">
        <v>7.34</v>
      </c>
      <c r="K200">
        <v>3.54</v>
      </c>
      <c r="L200">
        <v>1.07</v>
      </c>
      <c r="M200">
        <v>0.30499999999999999</v>
      </c>
      <c r="N200" s="3">
        <v>0.68300000000000005</v>
      </c>
      <c r="P200">
        <v>4.72</v>
      </c>
      <c r="Q200">
        <v>4.3099999999999996</v>
      </c>
      <c r="R200">
        <v>0.7</v>
      </c>
    </row>
    <row r="201" spans="1:18" x14ac:dyDescent="0.45">
      <c r="A201">
        <v>200</v>
      </c>
      <c r="B201" t="s">
        <v>2077</v>
      </c>
      <c r="C201" t="s">
        <v>104</v>
      </c>
      <c r="D201">
        <v>2</v>
      </c>
      <c r="E201">
        <v>3</v>
      </c>
      <c r="G201">
        <v>52</v>
      </c>
      <c r="H201">
        <v>0</v>
      </c>
      <c r="I201">
        <v>68</v>
      </c>
      <c r="J201">
        <v>8.2799999999999994</v>
      </c>
      <c r="K201">
        <v>3.3</v>
      </c>
      <c r="L201">
        <v>0.32</v>
      </c>
      <c r="M201">
        <v>0.33</v>
      </c>
      <c r="N201" s="3">
        <v>0.72599999999999998</v>
      </c>
      <c r="P201">
        <v>3.38</v>
      </c>
      <c r="Q201">
        <v>3.12</v>
      </c>
      <c r="R201">
        <v>0.7</v>
      </c>
    </row>
    <row r="202" spans="1:18" x14ac:dyDescent="0.45">
      <c r="A202">
        <v>201</v>
      </c>
      <c r="B202" t="s">
        <v>2012</v>
      </c>
      <c r="C202" t="s">
        <v>44</v>
      </c>
      <c r="D202">
        <v>7</v>
      </c>
      <c r="E202">
        <v>8</v>
      </c>
      <c r="G202">
        <v>27</v>
      </c>
      <c r="H202">
        <v>25</v>
      </c>
      <c r="I202">
        <v>144</v>
      </c>
      <c r="J202">
        <v>6.72</v>
      </c>
      <c r="K202">
        <v>3.68</v>
      </c>
      <c r="L202">
        <v>1.33</v>
      </c>
      <c r="M202">
        <v>0.251</v>
      </c>
      <c r="N202" s="3">
        <v>0.73699999999999999</v>
      </c>
      <c r="P202">
        <v>4.01</v>
      </c>
      <c r="Q202">
        <v>4.9400000000000004</v>
      </c>
      <c r="R202">
        <v>0.7</v>
      </c>
    </row>
    <row r="203" spans="1:18" x14ac:dyDescent="0.45">
      <c r="A203">
        <v>202</v>
      </c>
      <c r="B203" t="s">
        <v>2071</v>
      </c>
      <c r="C203" t="s">
        <v>63</v>
      </c>
      <c r="D203">
        <v>10</v>
      </c>
      <c r="E203">
        <v>4</v>
      </c>
      <c r="G203">
        <v>47</v>
      </c>
      <c r="H203">
        <v>10</v>
      </c>
      <c r="I203">
        <v>77</v>
      </c>
      <c r="J203">
        <v>8.2200000000000006</v>
      </c>
      <c r="K203">
        <v>3.02</v>
      </c>
      <c r="L203">
        <v>0.96</v>
      </c>
      <c r="M203">
        <v>0.27100000000000002</v>
      </c>
      <c r="N203" s="3">
        <v>0.79300000000000004</v>
      </c>
      <c r="P203">
        <v>3.04</v>
      </c>
      <c r="Q203">
        <v>3.93</v>
      </c>
      <c r="R203">
        <v>0.7</v>
      </c>
    </row>
    <row r="204" spans="1:18" x14ac:dyDescent="0.45">
      <c r="A204">
        <v>203</v>
      </c>
      <c r="B204" t="s">
        <v>2081</v>
      </c>
      <c r="C204" t="s">
        <v>23</v>
      </c>
      <c r="D204">
        <v>3</v>
      </c>
      <c r="E204">
        <v>2</v>
      </c>
      <c r="G204">
        <v>61</v>
      </c>
      <c r="H204">
        <v>0</v>
      </c>
      <c r="I204">
        <v>58</v>
      </c>
      <c r="J204">
        <v>9.2100000000000009</v>
      </c>
      <c r="K204">
        <v>2.1</v>
      </c>
      <c r="L204">
        <v>0.78</v>
      </c>
      <c r="M204">
        <v>0.25900000000000001</v>
      </c>
      <c r="N204" s="3">
        <v>0.76300000000000001</v>
      </c>
      <c r="P204">
        <v>2.73</v>
      </c>
      <c r="Q204">
        <v>3.09</v>
      </c>
      <c r="R204">
        <v>0.7</v>
      </c>
    </row>
    <row r="205" spans="1:18" x14ac:dyDescent="0.45">
      <c r="A205">
        <v>204</v>
      </c>
      <c r="B205" t="s">
        <v>2087</v>
      </c>
      <c r="C205" t="s">
        <v>40</v>
      </c>
      <c r="D205">
        <v>4</v>
      </c>
      <c r="E205">
        <v>7</v>
      </c>
      <c r="G205">
        <v>31</v>
      </c>
      <c r="H205">
        <v>16</v>
      </c>
      <c r="I205">
        <v>116</v>
      </c>
      <c r="J205">
        <v>5.73</v>
      </c>
      <c r="K205">
        <v>4.1399999999999997</v>
      </c>
      <c r="L205">
        <v>0.66</v>
      </c>
      <c r="M205">
        <v>0.29299999999999998</v>
      </c>
      <c r="N205" s="3">
        <v>0.64100000000000001</v>
      </c>
      <c r="P205">
        <v>4.92</v>
      </c>
      <c r="Q205">
        <v>4.3499999999999996</v>
      </c>
      <c r="R205">
        <v>0.7</v>
      </c>
    </row>
    <row r="206" spans="1:18" x14ac:dyDescent="0.45">
      <c r="A206">
        <v>205</v>
      </c>
      <c r="B206" t="s">
        <v>2067</v>
      </c>
      <c r="C206" t="s">
        <v>28</v>
      </c>
      <c r="D206">
        <v>11</v>
      </c>
      <c r="E206">
        <v>6</v>
      </c>
      <c r="G206">
        <v>27</v>
      </c>
      <c r="H206">
        <v>26</v>
      </c>
      <c r="I206">
        <v>131</v>
      </c>
      <c r="J206">
        <v>7.28</v>
      </c>
      <c r="K206">
        <v>4.2699999999999996</v>
      </c>
      <c r="L206">
        <v>1.22</v>
      </c>
      <c r="M206">
        <v>0.28299999999999997</v>
      </c>
      <c r="N206" s="3">
        <v>0.71799999999999997</v>
      </c>
      <c r="P206">
        <v>4.4800000000000004</v>
      </c>
      <c r="Q206">
        <v>4.7699999999999996</v>
      </c>
      <c r="R206">
        <v>0.7</v>
      </c>
    </row>
    <row r="207" spans="1:18" x14ac:dyDescent="0.45">
      <c r="A207">
        <v>206</v>
      </c>
      <c r="B207" t="s">
        <v>2085</v>
      </c>
      <c r="C207" t="s">
        <v>23</v>
      </c>
      <c r="D207">
        <v>4</v>
      </c>
      <c r="E207">
        <v>3</v>
      </c>
      <c r="G207">
        <v>57</v>
      </c>
      <c r="H207">
        <v>0</v>
      </c>
      <c r="I207">
        <v>57</v>
      </c>
      <c r="J207">
        <v>10.53</v>
      </c>
      <c r="K207">
        <v>3.63</v>
      </c>
      <c r="L207">
        <v>0.6</v>
      </c>
      <c r="M207">
        <v>0.36</v>
      </c>
      <c r="N207" s="3">
        <v>0.72699999999999998</v>
      </c>
      <c r="P207">
        <v>3.79</v>
      </c>
      <c r="Q207">
        <v>3.04</v>
      </c>
      <c r="R207">
        <v>0.7</v>
      </c>
    </row>
    <row r="208" spans="1:18" x14ac:dyDescent="0.45">
      <c r="A208">
        <v>207</v>
      </c>
      <c r="B208" t="s">
        <v>129</v>
      </c>
      <c r="C208" t="s">
        <v>28</v>
      </c>
      <c r="D208">
        <v>5</v>
      </c>
      <c r="E208">
        <v>3</v>
      </c>
      <c r="G208">
        <v>15</v>
      </c>
      <c r="H208">
        <v>15</v>
      </c>
      <c r="I208">
        <v>72</v>
      </c>
      <c r="J208">
        <v>8.77</v>
      </c>
      <c r="K208">
        <v>3.59</v>
      </c>
      <c r="L208">
        <v>1.22</v>
      </c>
      <c r="M208">
        <v>0.29699999999999999</v>
      </c>
      <c r="N208" s="3">
        <v>0.66200000000000003</v>
      </c>
      <c r="P208">
        <v>4.7699999999999996</v>
      </c>
      <c r="Q208">
        <v>4.28</v>
      </c>
      <c r="R208">
        <v>0.7</v>
      </c>
    </row>
    <row r="209" spans="1:18" x14ac:dyDescent="0.45">
      <c r="A209">
        <v>208</v>
      </c>
      <c r="B209" t="s">
        <v>2074</v>
      </c>
      <c r="C209" t="s">
        <v>28</v>
      </c>
      <c r="D209">
        <v>1</v>
      </c>
      <c r="E209">
        <v>1</v>
      </c>
      <c r="G209">
        <v>52</v>
      </c>
      <c r="H209">
        <v>0</v>
      </c>
      <c r="I209">
        <v>50</v>
      </c>
      <c r="J209">
        <v>9.81</v>
      </c>
      <c r="K209">
        <v>2.91</v>
      </c>
      <c r="L209">
        <v>0.72</v>
      </c>
      <c r="M209">
        <v>0.27600000000000002</v>
      </c>
      <c r="N209" s="3">
        <v>0.8</v>
      </c>
      <c r="P209">
        <v>2.57</v>
      </c>
      <c r="Q209">
        <v>3.05</v>
      </c>
      <c r="R209">
        <v>0.7</v>
      </c>
    </row>
    <row r="210" spans="1:18" x14ac:dyDescent="0.45">
      <c r="A210">
        <v>209</v>
      </c>
      <c r="B210" t="s">
        <v>2093</v>
      </c>
      <c r="C210" t="s">
        <v>104</v>
      </c>
      <c r="D210">
        <v>3</v>
      </c>
      <c r="E210">
        <v>2</v>
      </c>
      <c r="G210">
        <v>48</v>
      </c>
      <c r="H210">
        <v>1</v>
      </c>
      <c r="I210">
        <v>52</v>
      </c>
      <c r="J210">
        <v>9.7100000000000009</v>
      </c>
      <c r="K210">
        <v>4.3499999999999996</v>
      </c>
      <c r="L210">
        <v>0.36</v>
      </c>
      <c r="M210">
        <v>0.33200000000000002</v>
      </c>
      <c r="N210" s="3">
        <v>0.71899999999999997</v>
      </c>
      <c r="P210">
        <v>3.68</v>
      </c>
      <c r="Q210">
        <v>3.06</v>
      </c>
      <c r="R210">
        <v>0.7</v>
      </c>
    </row>
    <row r="211" spans="1:18" x14ac:dyDescent="0.45">
      <c r="A211">
        <v>210</v>
      </c>
      <c r="B211" t="s">
        <v>2083</v>
      </c>
      <c r="C211" t="s">
        <v>215</v>
      </c>
      <c r="D211">
        <v>3</v>
      </c>
      <c r="E211">
        <v>2</v>
      </c>
      <c r="G211">
        <v>8</v>
      </c>
      <c r="H211">
        <v>7</v>
      </c>
      <c r="I211">
        <v>39</v>
      </c>
      <c r="J211">
        <v>7.75</v>
      </c>
      <c r="K211">
        <v>2.46</v>
      </c>
      <c r="L211">
        <v>0.99</v>
      </c>
      <c r="M211">
        <v>0.27800000000000002</v>
      </c>
      <c r="N211" s="3">
        <v>0.72699999999999998</v>
      </c>
      <c r="P211">
        <v>3.55</v>
      </c>
      <c r="Q211">
        <v>3.82</v>
      </c>
      <c r="R211">
        <v>0.7</v>
      </c>
    </row>
    <row r="212" spans="1:18" x14ac:dyDescent="0.45">
      <c r="A212">
        <v>211</v>
      </c>
      <c r="B212" t="s">
        <v>2084</v>
      </c>
      <c r="C212" t="s">
        <v>104</v>
      </c>
      <c r="D212">
        <v>3</v>
      </c>
      <c r="E212">
        <v>2</v>
      </c>
      <c r="G212">
        <v>10</v>
      </c>
      <c r="H212">
        <v>10</v>
      </c>
      <c r="I212">
        <v>47</v>
      </c>
      <c r="J212">
        <v>8.17</v>
      </c>
      <c r="K212">
        <v>2.9</v>
      </c>
      <c r="L212">
        <v>1.07</v>
      </c>
      <c r="M212">
        <v>0.26900000000000002</v>
      </c>
      <c r="N212" s="3">
        <v>0.75</v>
      </c>
      <c r="P212">
        <v>3.5</v>
      </c>
      <c r="Q212">
        <v>3.98</v>
      </c>
      <c r="R212">
        <v>0.6</v>
      </c>
    </row>
    <row r="213" spans="1:18" x14ac:dyDescent="0.45">
      <c r="A213">
        <v>212</v>
      </c>
      <c r="B213" t="s">
        <v>2082</v>
      </c>
      <c r="C213" t="s">
        <v>40</v>
      </c>
      <c r="D213">
        <v>3</v>
      </c>
      <c r="E213">
        <v>6</v>
      </c>
      <c r="G213">
        <v>18</v>
      </c>
      <c r="H213">
        <v>17</v>
      </c>
      <c r="I213">
        <v>89</v>
      </c>
      <c r="J213">
        <v>8.49</v>
      </c>
      <c r="K213">
        <v>4.54</v>
      </c>
      <c r="L213">
        <v>0.97</v>
      </c>
      <c r="M213">
        <v>0.26900000000000002</v>
      </c>
      <c r="N213" s="3">
        <v>0.70799999999999996</v>
      </c>
      <c r="P213">
        <v>4.08</v>
      </c>
      <c r="Q213">
        <v>4.45</v>
      </c>
      <c r="R213">
        <v>0.6</v>
      </c>
    </row>
    <row r="214" spans="1:18" x14ac:dyDescent="0.45">
      <c r="A214">
        <v>213</v>
      </c>
      <c r="B214" t="s">
        <v>2122</v>
      </c>
      <c r="C214" t="s">
        <v>196</v>
      </c>
      <c r="D214">
        <v>3</v>
      </c>
      <c r="E214">
        <v>6</v>
      </c>
      <c r="G214">
        <v>16</v>
      </c>
      <c r="H214">
        <v>14</v>
      </c>
      <c r="I214">
        <v>74</v>
      </c>
      <c r="J214">
        <v>7.73</v>
      </c>
      <c r="K214">
        <v>4.72</v>
      </c>
      <c r="L214">
        <v>0.8</v>
      </c>
      <c r="M214">
        <v>0.29899999999999999</v>
      </c>
      <c r="N214" s="3">
        <v>0.68100000000000005</v>
      </c>
      <c r="P214">
        <v>4.66</v>
      </c>
      <c r="Q214">
        <v>4.32</v>
      </c>
      <c r="R214">
        <v>0.6</v>
      </c>
    </row>
    <row r="215" spans="1:18" x14ac:dyDescent="0.45">
      <c r="A215">
        <v>214</v>
      </c>
      <c r="B215" t="s">
        <v>2106</v>
      </c>
      <c r="C215" t="s">
        <v>44</v>
      </c>
      <c r="D215">
        <v>5</v>
      </c>
      <c r="E215">
        <v>8</v>
      </c>
      <c r="G215">
        <v>31</v>
      </c>
      <c r="H215">
        <v>12</v>
      </c>
      <c r="I215">
        <v>102</v>
      </c>
      <c r="J215">
        <v>6.32</v>
      </c>
      <c r="K215">
        <v>3.09</v>
      </c>
      <c r="L215">
        <v>1.1399999999999999</v>
      </c>
      <c r="M215">
        <v>0.26400000000000001</v>
      </c>
      <c r="N215" s="3">
        <v>0.746</v>
      </c>
      <c r="P215">
        <v>3.77</v>
      </c>
      <c r="Q215">
        <v>4.5</v>
      </c>
      <c r="R215">
        <v>0.6</v>
      </c>
    </row>
    <row r="216" spans="1:18" x14ac:dyDescent="0.45">
      <c r="A216">
        <v>215</v>
      </c>
      <c r="B216" t="s">
        <v>2092</v>
      </c>
      <c r="C216" t="s">
        <v>113</v>
      </c>
      <c r="D216">
        <v>4</v>
      </c>
      <c r="E216">
        <v>1</v>
      </c>
      <c r="G216">
        <v>62</v>
      </c>
      <c r="H216">
        <v>0</v>
      </c>
      <c r="I216">
        <v>66</v>
      </c>
      <c r="J216">
        <v>8.81</v>
      </c>
      <c r="K216">
        <v>1.44</v>
      </c>
      <c r="L216">
        <v>0.92</v>
      </c>
      <c r="M216">
        <v>0.29799999999999999</v>
      </c>
      <c r="N216" s="3">
        <v>0.70599999999999996</v>
      </c>
      <c r="P216">
        <v>3.44</v>
      </c>
      <c r="Q216">
        <v>3.34</v>
      </c>
      <c r="R216">
        <v>0.6</v>
      </c>
    </row>
    <row r="217" spans="1:18" x14ac:dyDescent="0.45">
      <c r="A217">
        <v>216</v>
      </c>
      <c r="B217" t="s">
        <v>2089</v>
      </c>
      <c r="C217" t="s">
        <v>30</v>
      </c>
      <c r="D217">
        <v>6</v>
      </c>
      <c r="E217">
        <v>2</v>
      </c>
      <c r="G217">
        <v>54</v>
      </c>
      <c r="H217">
        <v>0</v>
      </c>
      <c r="I217">
        <v>54</v>
      </c>
      <c r="J217">
        <v>8.4700000000000006</v>
      </c>
      <c r="K217">
        <v>2.23</v>
      </c>
      <c r="L217">
        <v>0.74</v>
      </c>
      <c r="M217">
        <v>0.23400000000000001</v>
      </c>
      <c r="N217" s="3">
        <v>0.82399999999999995</v>
      </c>
      <c r="P217">
        <v>2.15</v>
      </c>
      <c r="Q217">
        <v>3.15</v>
      </c>
      <c r="R217">
        <v>0.6</v>
      </c>
    </row>
    <row r="218" spans="1:18" x14ac:dyDescent="0.45">
      <c r="A218">
        <v>217</v>
      </c>
      <c r="B218" t="s">
        <v>2099</v>
      </c>
      <c r="C218" t="s">
        <v>63</v>
      </c>
      <c r="D218">
        <v>4</v>
      </c>
      <c r="E218">
        <v>2</v>
      </c>
      <c r="G218">
        <v>69</v>
      </c>
      <c r="H218">
        <v>1</v>
      </c>
      <c r="I218">
        <v>68</v>
      </c>
      <c r="J218">
        <v>8.6999999999999993</v>
      </c>
      <c r="K218">
        <v>2.16</v>
      </c>
      <c r="L218">
        <v>1.02</v>
      </c>
      <c r="M218">
        <v>0.30399999999999999</v>
      </c>
      <c r="N218" s="3">
        <v>0.65400000000000003</v>
      </c>
      <c r="P218">
        <v>4.3499999999999996</v>
      </c>
      <c r="Q218">
        <v>3.48</v>
      </c>
      <c r="R218">
        <v>0.6</v>
      </c>
    </row>
    <row r="219" spans="1:18" x14ac:dyDescent="0.45">
      <c r="A219">
        <v>218</v>
      </c>
      <c r="B219" t="s">
        <v>2100</v>
      </c>
      <c r="C219" t="s">
        <v>149</v>
      </c>
      <c r="D219">
        <v>4</v>
      </c>
      <c r="E219">
        <v>2</v>
      </c>
      <c r="G219">
        <v>57</v>
      </c>
      <c r="H219">
        <v>0</v>
      </c>
      <c r="I219">
        <v>55</v>
      </c>
      <c r="J219">
        <v>9.48</v>
      </c>
      <c r="K219">
        <v>3.87</v>
      </c>
      <c r="L219">
        <v>0.56000000000000005</v>
      </c>
      <c r="M219">
        <v>0.25600000000000001</v>
      </c>
      <c r="N219" s="3">
        <v>0.79400000000000004</v>
      </c>
      <c r="P219">
        <v>2.5499999999999998</v>
      </c>
      <c r="Q219">
        <v>3.35</v>
      </c>
      <c r="R219">
        <v>0.6</v>
      </c>
    </row>
    <row r="220" spans="1:18" x14ac:dyDescent="0.45">
      <c r="A220">
        <v>219</v>
      </c>
      <c r="B220" t="s">
        <v>2088</v>
      </c>
      <c r="C220" t="s">
        <v>141</v>
      </c>
      <c r="D220">
        <v>5</v>
      </c>
      <c r="E220">
        <v>6</v>
      </c>
      <c r="G220">
        <v>45</v>
      </c>
      <c r="H220">
        <v>14</v>
      </c>
      <c r="I220">
        <v>98</v>
      </c>
      <c r="J220">
        <v>7.67</v>
      </c>
      <c r="K220">
        <v>3.47</v>
      </c>
      <c r="L220">
        <v>1.06</v>
      </c>
      <c r="M220">
        <v>0.28000000000000003</v>
      </c>
      <c r="N220" s="3">
        <v>0.69799999999999995</v>
      </c>
      <c r="P220">
        <v>4.17</v>
      </c>
      <c r="Q220">
        <v>4.24</v>
      </c>
      <c r="R220">
        <v>0.6</v>
      </c>
    </row>
    <row r="221" spans="1:18" x14ac:dyDescent="0.45">
      <c r="A221">
        <v>220</v>
      </c>
      <c r="B221" t="s">
        <v>2090</v>
      </c>
      <c r="C221" t="s">
        <v>149</v>
      </c>
      <c r="D221">
        <v>3</v>
      </c>
      <c r="E221">
        <v>3</v>
      </c>
      <c r="G221">
        <v>53</v>
      </c>
      <c r="H221">
        <v>1</v>
      </c>
      <c r="I221">
        <v>61</v>
      </c>
      <c r="J221">
        <v>8.85</v>
      </c>
      <c r="K221">
        <v>2.56</v>
      </c>
      <c r="L221">
        <v>0.98</v>
      </c>
      <c r="M221">
        <v>0.3</v>
      </c>
      <c r="N221" s="3">
        <v>0.66500000000000004</v>
      </c>
      <c r="P221">
        <v>4.25</v>
      </c>
      <c r="Q221">
        <v>3.66</v>
      </c>
      <c r="R221">
        <v>0.6</v>
      </c>
    </row>
    <row r="222" spans="1:18" x14ac:dyDescent="0.45">
      <c r="A222">
        <v>221</v>
      </c>
      <c r="B222" t="s">
        <v>2110</v>
      </c>
      <c r="C222" t="s">
        <v>149</v>
      </c>
      <c r="D222">
        <v>3</v>
      </c>
      <c r="E222">
        <v>6</v>
      </c>
      <c r="G222">
        <v>36</v>
      </c>
      <c r="H222">
        <v>7</v>
      </c>
      <c r="I222">
        <v>56</v>
      </c>
      <c r="J222">
        <v>7.61</v>
      </c>
      <c r="K222">
        <v>3.54</v>
      </c>
      <c r="L222">
        <v>0.66</v>
      </c>
      <c r="M222">
        <v>0.28999999999999998</v>
      </c>
      <c r="N222" s="3">
        <v>0.69299999999999995</v>
      </c>
      <c r="P222">
        <v>3.96</v>
      </c>
      <c r="Q222">
        <v>3.78</v>
      </c>
      <c r="R222">
        <v>0.6</v>
      </c>
    </row>
    <row r="223" spans="1:18" x14ac:dyDescent="0.45">
      <c r="A223">
        <v>222</v>
      </c>
      <c r="B223" t="s">
        <v>2109</v>
      </c>
      <c r="C223" t="s">
        <v>74</v>
      </c>
      <c r="D223">
        <v>1</v>
      </c>
      <c r="E223">
        <v>2</v>
      </c>
      <c r="G223">
        <v>49</v>
      </c>
      <c r="H223">
        <v>0</v>
      </c>
      <c r="I223">
        <v>42</v>
      </c>
      <c r="J223">
        <v>9.0399999999999991</v>
      </c>
      <c r="K223">
        <v>2.86</v>
      </c>
      <c r="L223">
        <v>0.6</v>
      </c>
      <c r="M223">
        <v>0.28699999999999998</v>
      </c>
      <c r="N223" s="3">
        <v>0.71599999999999997</v>
      </c>
      <c r="P223">
        <v>3.22</v>
      </c>
      <c r="Q223">
        <v>3.18</v>
      </c>
      <c r="R223">
        <v>0.6</v>
      </c>
    </row>
    <row r="224" spans="1:18" x14ac:dyDescent="0.45">
      <c r="A224">
        <v>223</v>
      </c>
      <c r="B224" t="s">
        <v>2094</v>
      </c>
      <c r="C224" t="s">
        <v>25</v>
      </c>
      <c r="D224">
        <v>2</v>
      </c>
      <c r="E224">
        <v>2</v>
      </c>
      <c r="G224">
        <v>47</v>
      </c>
      <c r="H224">
        <v>1</v>
      </c>
      <c r="I224">
        <v>56</v>
      </c>
      <c r="J224">
        <v>9.64</v>
      </c>
      <c r="K224">
        <v>4.29</v>
      </c>
      <c r="L224">
        <v>0.57999999999999996</v>
      </c>
      <c r="M224">
        <v>0.33400000000000002</v>
      </c>
      <c r="N224" s="3">
        <v>0.69099999999999995</v>
      </c>
      <c r="P224">
        <v>4.2699999999999996</v>
      </c>
      <c r="Q224">
        <v>3.53</v>
      </c>
      <c r="R224">
        <v>0.6</v>
      </c>
    </row>
    <row r="225" spans="1:18" x14ac:dyDescent="0.45">
      <c r="A225">
        <v>224</v>
      </c>
      <c r="B225" t="s">
        <v>2125</v>
      </c>
      <c r="C225" t="s">
        <v>153</v>
      </c>
      <c r="D225">
        <v>6</v>
      </c>
      <c r="E225">
        <v>4</v>
      </c>
      <c r="G225">
        <v>67</v>
      </c>
      <c r="H225">
        <v>1</v>
      </c>
      <c r="I225">
        <v>80</v>
      </c>
      <c r="J225">
        <v>8.34</v>
      </c>
      <c r="K225">
        <v>2.74</v>
      </c>
      <c r="L225">
        <v>0.98</v>
      </c>
      <c r="M225">
        <v>0.309</v>
      </c>
      <c r="N225" s="3">
        <v>0.75</v>
      </c>
      <c r="P225">
        <v>3.64</v>
      </c>
      <c r="Q225">
        <v>3.71</v>
      </c>
      <c r="R225">
        <v>0.6</v>
      </c>
    </row>
    <row r="226" spans="1:18" x14ac:dyDescent="0.45">
      <c r="A226">
        <v>225</v>
      </c>
      <c r="B226" t="s">
        <v>2098</v>
      </c>
      <c r="C226" t="s">
        <v>113</v>
      </c>
      <c r="D226">
        <v>3</v>
      </c>
      <c r="E226">
        <v>3</v>
      </c>
      <c r="G226">
        <v>53</v>
      </c>
      <c r="H226">
        <v>8</v>
      </c>
      <c r="I226">
        <v>65</v>
      </c>
      <c r="J226">
        <v>9.52</v>
      </c>
      <c r="K226">
        <v>3.2</v>
      </c>
      <c r="L226">
        <v>1.1599999999999999</v>
      </c>
      <c r="M226">
        <v>0.32400000000000001</v>
      </c>
      <c r="N226" s="3">
        <v>0.67200000000000004</v>
      </c>
      <c r="P226">
        <v>4.76</v>
      </c>
      <c r="Q226">
        <v>3.89</v>
      </c>
      <c r="R226">
        <v>0.6</v>
      </c>
    </row>
    <row r="227" spans="1:18" x14ac:dyDescent="0.45">
      <c r="A227">
        <v>226</v>
      </c>
      <c r="B227" t="s">
        <v>2095</v>
      </c>
      <c r="C227" t="s">
        <v>141</v>
      </c>
      <c r="D227">
        <v>3</v>
      </c>
      <c r="E227">
        <v>5</v>
      </c>
      <c r="G227">
        <v>16</v>
      </c>
      <c r="H227">
        <v>14</v>
      </c>
      <c r="I227">
        <v>72</v>
      </c>
      <c r="J227">
        <v>7.18</v>
      </c>
      <c r="K227">
        <v>3.16</v>
      </c>
      <c r="L227">
        <v>1.05</v>
      </c>
      <c r="M227">
        <v>0.33400000000000002</v>
      </c>
      <c r="N227" s="3">
        <v>0.67500000000000004</v>
      </c>
      <c r="P227">
        <v>4.97</v>
      </c>
      <c r="Q227">
        <v>4.3</v>
      </c>
      <c r="R227">
        <v>0.6</v>
      </c>
    </row>
    <row r="228" spans="1:18" x14ac:dyDescent="0.45">
      <c r="A228">
        <v>227</v>
      </c>
      <c r="B228" t="s">
        <v>2113</v>
      </c>
      <c r="C228" t="s">
        <v>23</v>
      </c>
      <c r="D228">
        <v>4</v>
      </c>
      <c r="E228">
        <v>2</v>
      </c>
      <c r="G228">
        <v>56</v>
      </c>
      <c r="H228">
        <v>0</v>
      </c>
      <c r="I228">
        <v>53</v>
      </c>
      <c r="J228">
        <v>11.83</v>
      </c>
      <c r="K228">
        <v>3.87</v>
      </c>
      <c r="L228">
        <v>0.92</v>
      </c>
      <c r="M228">
        <v>0.32200000000000001</v>
      </c>
      <c r="N228" s="3">
        <v>0.752</v>
      </c>
      <c r="P228">
        <v>3.58</v>
      </c>
      <c r="Q228">
        <v>3.22</v>
      </c>
      <c r="R228">
        <v>0.6</v>
      </c>
    </row>
    <row r="229" spans="1:18" x14ac:dyDescent="0.45">
      <c r="A229">
        <v>228</v>
      </c>
      <c r="B229" t="s">
        <v>2096</v>
      </c>
      <c r="C229" t="s">
        <v>23</v>
      </c>
      <c r="D229">
        <v>4</v>
      </c>
      <c r="E229">
        <v>2</v>
      </c>
      <c r="G229">
        <v>47</v>
      </c>
      <c r="H229">
        <v>0</v>
      </c>
      <c r="I229">
        <v>59</v>
      </c>
      <c r="J229">
        <v>9.65</v>
      </c>
      <c r="K229">
        <v>2.74</v>
      </c>
      <c r="L229">
        <v>0.91</v>
      </c>
      <c r="M229">
        <v>0.29199999999999998</v>
      </c>
      <c r="N229" s="3">
        <v>0.81699999999999995</v>
      </c>
      <c r="P229">
        <v>2.73</v>
      </c>
      <c r="Q229">
        <v>3.24</v>
      </c>
      <c r="R229">
        <v>0.6</v>
      </c>
    </row>
    <row r="230" spans="1:18" x14ac:dyDescent="0.45">
      <c r="A230">
        <v>229</v>
      </c>
      <c r="B230" t="s">
        <v>340</v>
      </c>
      <c r="C230" t="s">
        <v>215</v>
      </c>
      <c r="D230">
        <v>6</v>
      </c>
      <c r="E230">
        <v>12</v>
      </c>
      <c r="G230">
        <v>28</v>
      </c>
      <c r="H230">
        <v>28</v>
      </c>
      <c r="I230">
        <v>155</v>
      </c>
      <c r="J230">
        <v>6.96</v>
      </c>
      <c r="K230">
        <v>3.1</v>
      </c>
      <c r="L230">
        <v>1.52</v>
      </c>
      <c r="M230">
        <v>0.28100000000000003</v>
      </c>
      <c r="N230" s="3">
        <v>0.69599999999999995</v>
      </c>
      <c r="P230">
        <v>4.76</v>
      </c>
      <c r="Q230">
        <v>5.0199999999999996</v>
      </c>
      <c r="R230">
        <v>0.6</v>
      </c>
    </row>
    <row r="231" spans="1:18" x14ac:dyDescent="0.45">
      <c r="A231">
        <v>230</v>
      </c>
      <c r="B231" t="s">
        <v>2097</v>
      </c>
      <c r="C231" t="s">
        <v>61</v>
      </c>
      <c r="D231">
        <v>4</v>
      </c>
      <c r="E231">
        <v>6</v>
      </c>
      <c r="G231">
        <v>55</v>
      </c>
      <c r="H231">
        <v>2</v>
      </c>
      <c r="I231">
        <v>61</v>
      </c>
      <c r="J231">
        <v>10.96</v>
      </c>
      <c r="K231">
        <v>3.85</v>
      </c>
      <c r="L231">
        <v>0.87</v>
      </c>
      <c r="M231">
        <v>0.314</v>
      </c>
      <c r="N231" s="3">
        <v>0.64100000000000001</v>
      </c>
      <c r="P231">
        <v>4.67</v>
      </c>
      <c r="Q231">
        <v>3.45</v>
      </c>
      <c r="R231">
        <v>0.6</v>
      </c>
    </row>
    <row r="232" spans="1:18" x14ac:dyDescent="0.45">
      <c r="A232">
        <v>231</v>
      </c>
      <c r="B232" t="s">
        <v>2120</v>
      </c>
      <c r="C232" t="s">
        <v>52</v>
      </c>
      <c r="D232">
        <v>9</v>
      </c>
      <c r="E232">
        <v>3</v>
      </c>
      <c r="G232">
        <v>63</v>
      </c>
      <c r="H232">
        <v>0</v>
      </c>
      <c r="I232">
        <v>62</v>
      </c>
      <c r="J232">
        <v>8.39</v>
      </c>
      <c r="K232">
        <v>2.48</v>
      </c>
      <c r="L232">
        <v>0.71</v>
      </c>
      <c r="M232">
        <v>0.29599999999999999</v>
      </c>
      <c r="N232" s="3">
        <v>0.747</v>
      </c>
      <c r="P232">
        <v>3.21</v>
      </c>
      <c r="Q232">
        <v>3.31</v>
      </c>
      <c r="R232">
        <v>0.6</v>
      </c>
    </row>
    <row r="233" spans="1:18" x14ac:dyDescent="0.45">
      <c r="A233">
        <v>232</v>
      </c>
      <c r="B233" t="s">
        <v>2056</v>
      </c>
      <c r="C233" t="s">
        <v>34</v>
      </c>
      <c r="D233">
        <v>3</v>
      </c>
      <c r="E233">
        <v>6</v>
      </c>
      <c r="G233">
        <v>71</v>
      </c>
      <c r="H233">
        <v>0</v>
      </c>
      <c r="I233">
        <v>66</v>
      </c>
      <c r="J233">
        <v>9.31</v>
      </c>
      <c r="K233">
        <v>4.38</v>
      </c>
      <c r="L233">
        <v>0.72</v>
      </c>
      <c r="M233">
        <v>0.26400000000000001</v>
      </c>
      <c r="N233" s="3">
        <v>0.72499999999999998</v>
      </c>
      <c r="P233">
        <v>3.56</v>
      </c>
      <c r="Q233">
        <v>3.64</v>
      </c>
      <c r="R233">
        <v>0.6</v>
      </c>
    </row>
    <row r="234" spans="1:18" x14ac:dyDescent="0.45">
      <c r="A234">
        <v>233</v>
      </c>
      <c r="B234" t="s">
        <v>2115</v>
      </c>
      <c r="C234" t="s">
        <v>149</v>
      </c>
      <c r="D234">
        <v>1</v>
      </c>
      <c r="E234">
        <v>4</v>
      </c>
      <c r="G234">
        <v>38</v>
      </c>
      <c r="H234">
        <v>6</v>
      </c>
      <c r="I234">
        <v>64</v>
      </c>
      <c r="J234">
        <v>10.14</v>
      </c>
      <c r="K234">
        <v>4.6900000000000004</v>
      </c>
      <c r="L234">
        <v>0.77</v>
      </c>
      <c r="M234">
        <v>0.311</v>
      </c>
      <c r="N234" s="3">
        <v>0.67500000000000004</v>
      </c>
      <c r="P234">
        <v>4.47</v>
      </c>
      <c r="Q234">
        <v>3.82</v>
      </c>
      <c r="R234">
        <v>0.6</v>
      </c>
    </row>
    <row r="235" spans="1:18" x14ac:dyDescent="0.45">
      <c r="A235">
        <v>234</v>
      </c>
      <c r="B235" t="s">
        <v>2101</v>
      </c>
      <c r="C235" t="s">
        <v>34</v>
      </c>
      <c r="D235">
        <v>2</v>
      </c>
      <c r="E235">
        <v>4</v>
      </c>
      <c r="G235">
        <v>15</v>
      </c>
      <c r="H235">
        <v>11</v>
      </c>
      <c r="I235">
        <v>59</v>
      </c>
      <c r="J235">
        <v>7.97</v>
      </c>
      <c r="K235">
        <v>2.4900000000000002</v>
      </c>
      <c r="L235">
        <v>1.48</v>
      </c>
      <c r="M235">
        <v>0.27500000000000002</v>
      </c>
      <c r="N235" s="3">
        <v>0.66200000000000003</v>
      </c>
      <c r="P235">
        <v>4.7</v>
      </c>
      <c r="Q235">
        <v>4.41</v>
      </c>
      <c r="R235">
        <v>0.6</v>
      </c>
    </row>
    <row r="236" spans="1:18" x14ac:dyDescent="0.45">
      <c r="A236">
        <v>235</v>
      </c>
      <c r="B236" t="s">
        <v>2103</v>
      </c>
      <c r="C236" t="s">
        <v>184</v>
      </c>
      <c r="D236">
        <v>2</v>
      </c>
      <c r="E236">
        <v>3</v>
      </c>
      <c r="G236">
        <v>32</v>
      </c>
      <c r="H236">
        <v>10</v>
      </c>
      <c r="I236">
        <v>83</v>
      </c>
      <c r="J236">
        <v>5.12</v>
      </c>
      <c r="K236">
        <v>3.26</v>
      </c>
      <c r="L236">
        <v>0.91</v>
      </c>
      <c r="M236">
        <v>0.31900000000000001</v>
      </c>
      <c r="N236" s="3">
        <v>0.63100000000000001</v>
      </c>
      <c r="P236">
        <v>5.45</v>
      </c>
      <c r="Q236">
        <v>4.5</v>
      </c>
      <c r="R236">
        <v>0.5</v>
      </c>
    </row>
    <row r="237" spans="1:18" x14ac:dyDescent="0.45">
      <c r="A237">
        <v>236</v>
      </c>
      <c r="B237" t="s">
        <v>2091</v>
      </c>
      <c r="C237" t="s">
        <v>40</v>
      </c>
      <c r="D237">
        <v>9</v>
      </c>
      <c r="E237">
        <v>5</v>
      </c>
      <c r="G237">
        <v>52</v>
      </c>
      <c r="H237">
        <v>0</v>
      </c>
      <c r="I237">
        <v>62</v>
      </c>
      <c r="J237">
        <v>12.37</v>
      </c>
      <c r="K237">
        <v>4.37</v>
      </c>
      <c r="L237">
        <v>1.1200000000000001</v>
      </c>
      <c r="M237">
        <v>0.33400000000000002</v>
      </c>
      <c r="N237" s="3">
        <v>0.76900000000000002</v>
      </c>
      <c r="P237">
        <v>3.77</v>
      </c>
      <c r="Q237">
        <v>3.63</v>
      </c>
      <c r="R237">
        <v>0.5</v>
      </c>
    </row>
    <row r="238" spans="1:18" x14ac:dyDescent="0.45">
      <c r="A238">
        <v>237</v>
      </c>
      <c r="B238" t="s">
        <v>2102</v>
      </c>
      <c r="C238" t="s">
        <v>23</v>
      </c>
      <c r="D238">
        <v>5</v>
      </c>
      <c r="E238">
        <v>6</v>
      </c>
      <c r="G238">
        <v>18</v>
      </c>
      <c r="H238">
        <v>18</v>
      </c>
      <c r="I238">
        <v>95</v>
      </c>
      <c r="J238">
        <v>7.22</v>
      </c>
      <c r="K238">
        <v>3.35</v>
      </c>
      <c r="L238">
        <v>1.1299999999999999</v>
      </c>
      <c r="M238">
        <v>0.31900000000000001</v>
      </c>
      <c r="N238" s="3">
        <v>0.69</v>
      </c>
      <c r="P238">
        <v>4.78</v>
      </c>
      <c r="Q238">
        <v>4.4800000000000004</v>
      </c>
      <c r="R238">
        <v>0.5</v>
      </c>
    </row>
    <row r="239" spans="1:18" x14ac:dyDescent="0.45">
      <c r="A239">
        <v>238</v>
      </c>
      <c r="B239" t="s">
        <v>2104</v>
      </c>
      <c r="C239" t="s">
        <v>196</v>
      </c>
      <c r="D239">
        <v>2</v>
      </c>
      <c r="E239">
        <v>4</v>
      </c>
      <c r="G239">
        <v>13</v>
      </c>
      <c r="H239">
        <v>7</v>
      </c>
      <c r="I239">
        <v>48</v>
      </c>
      <c r="J239">
        <v>8.39</v>
      </c>
      <c r="K239">
        <v>4.66</v>
      </c>
      <c r="L239">
        <v>0.7</v>
      </c>
      <c r="M239">
        <v>0.308</v>
      </c>
      <c r="N239" s="3">
        <v>0.67500000000000004</v>
      </c>
      <c r="P239">
        <v>4.5</v>
      </c>
      <c r="Q239">
        <v>4.3</v>
      </c>
      <c r="R239">
        <v>0.5</v>
      </c>
    </row>
    <row r="240" spans="1:18" x14ac:dyDescent="0.45">
      <c r="A240">
        <v>239</v>
      </c>
      <c r="B240" t="s">
        <v>2105</v>
      </c>
      <c r="C240" t="s">
        <v>34</v>
      </c>
      <c r="D240">
        <v>2</v>
      </c>
      <c r="E240">
        <v>1</v>
      </c>
      <c r="G240">
        <v>54</v>
      </c>
      <c r="H240">
        <v>0</v>
      </c>
      <c r="I240">
        <v>48</v>
      </c>
      <c r="J240">
        <v>9.81</v>
      </c>
      <c r="K240">
        <v>1.82</v>
      </c>
      <c r="L240">
        <v>1.17</v>
      </c>
      <c r="M240">
        <v>0.23799999999999999</v>
      </c>
      <c r="N240" s="3">
        <v>0.74</v>
      </c>
      <c r="P240">
        <v>3.07</v>
      </c>
      <c r="Q240">
        <v>3.29</v>
      </c>
      <c r="R240">
        <v>0.5</v>
      </c>
    </row>
    <row r="241" spans="1:18" x14ac:dyDescent="0.45">
      <c r="A241">
        <v>240</v>
      </c>
      <c r="B241" t="s">
        <v>2126</v>
      </c>
      <c r="C241" t="s">
        <v>132</v>
      </c>
      <c r="D241">
        <v>5</v>
      </c>
      <c r="E241">
        <v>4</v>
      </c>
      <c r="G241">
        <v>59</v>
      </c>
      <c r="H241">
        <v>0</v>
      </c>
      <c r="I241">
        <v>52</v>
      </c>
      <c r="J241">
        <v>10.76</v>
      </c>
      <c r="K241">
        <v>3.96</v>
      </c>
      <c r="L241">
        <v>0.86</v>
      </c>
      <c r="M241">
        <v>0.34200000000000003</v>
      </c>
      <c r="N241" s="3">
        <v>0.73499999999999999</v>
      </c>
      <c r="P241">
        <v>4.0199999999999996</v>
      </c>
      <c r="Q241">
        <v>3.37</v>
      </c>
      <c r="R241">
        <v>0.5</v>
      </c>
    </row>
    <row r="242" spans="1:18" x14ac:dyDescent="0.45">
      <c r="A242">
        <v>241</v>
      </c>
      <c r="B242" t="s">
        <v>2107</v>
      </c>
      <c r="C242" t="s">
        <v>141</v>
      </c>
      <c r="D242">
        <v>2</v>
      </c>
      <c r="E242">
        <v>3</v>
      </c>
      <c r="G242">
        <v>52</v>
      </c>
      <c r="H242">
        <v>0</v>
      </c>
      <c r="I242">
        <v>64</v>
      </c>
      <c r="J242">
        <v>9.16</v>
      </c>
      <c r="K242">
        <v>3.23</v>
      </c>
      <c r="L242">
        <v>0.7</v>
      </c>
      <c r="M242">
        <v>0.28799999999999998</v>
      </c>
      <c r="N242" s="3">
        <v>0.79500000000000004</v>
      </c>
      <c r="P242">
        <v>2.79</v>
      </c>
      <c r="Q242">
        <v>3.35</v>
      </c>
      <c r="R242">
        <v>0.5</v>
      </c>
    </row>
    <row r="243" spans="1:18" x14ac:dyDescent="0.45">
      <c r="A243">
        <v>242</v>
      </c>
      <c r="B243" t="s">
        <v>2114</v>
      </c>
      <c r="C243" t="s">
        <v>101</v>
      </c>
      <c r="D243">
        <v>3</v>
      </c>
      <c r="E243">
        <v>4</v>
      </c>
      <c r="G243">
        <v>75</v>
      </c>
      <c r="H243">
        <v>0</v>
      </c>
      <c r="I243">
        <v>72</v>
      </c>
      <c r="J243">
        <v>6.75</v>
      </c>
      <c r="K243">
        <v>1.1200000000000001</v>
      </c>
      <c r="L243">
        <v>0.82</v>
      </c>
      <c r="M243">
        <v>0.29899999999999999</v>
      </c>
      <c r="N243" s="3">
        <v>0.74199999999999999</v>
      </c>
      <c r="P243">
        <v>3.19</v>
      </c>
      <c r="Q243">
        <v>3.48</v>
      </c>
      <c r="R243">
        <v>0.5</v>
      </c>
    </row>
    <row r="244" spans="1:18" x14ac:dyDescent="0.45">
      <c r="A244">
        <v>243</v>
      </c>
      <c r="B244" t="s">
        <v>2108</v>
      </c>
      <c r="C244" t="s">
        <v>56</v>
      </c>
      <c r="D244">
        <v>4</v>
      </c>
      <c r="E244">
        <v>4</v>
      </c>
      <c r="G244">
        <v>62</v>
      </c>
      <c r="H244">
        <v>1</v>
      </c>
      <c r="I244">
        <v>60</v>
      </c>
      <c r="J244">
        <v>7.31</v>
      </c>
      <c r="K244">
        <v>3.23</v>
      </c>
      <c r="L244">
        <v>0.54</v>
      </c>
      <c r="M244">
        <v>0.309</v>
      </c>
      <c r="N244" s="3">
        <v>0.69</v>
      </c>
      <c r="P244">
        <v>3.98</v>
      </c>
      <c r="Q244">
        <v>3.63</v>
      </c>
      <c r="R244">
        <v>0.5</v>
      </c>
    </row>
    <row r="245" spans="1:18" x14ac:dyDescent="0.45">
      <c r="A245">
        <v>244</v>
      </c>
      <c r="B245" t="s">
        <v>334</v>
      </c>
      <c r="C245" t="s">
        <v>153</v>
      </c>
      <c r="D245">
        <v>4</v>
      </c>
      <c r="E245">
        <v>14</v>
      </c>
      <c r="G245">
        <v>30</v>
      </c>
      <c r="H245">
        <v>30</v>
      </c>
      <c r="I245">
        <v>167</v>
      </c>
      <c r="J245">
        <v>6.38</v>
      </c>
      <c r="K245">
        <v>3.15</v>
      </c>
      <c r="L245">
        <v>1.42</v>
      </c>
      <c r="M245">
        <v>0.32400000000000001</v>
      </c>
      <c r="N245" s="3">
        <v>0.66500000000000004</v>
      </c>
      <c r="P245">
        <v>5.48</v>
      </c>
      <c r="Q245">
        <v>4.91</v>
      </c>
      <c r="R245">
        <v>0.5</v>
      </c>
    </row>
    <row r="246" spans="1:18" x14ac:dyDescent="0.45">
      <c r="A246">
        <v>245</v>
      </c>
      <c r="B246" t="s">
        <v>2112</v>
      </c>
      <c r="C246" t="s">
        <v>52</v>
      </c>
      <c r="D246">
        <v>5</v>
      </c>
      <c r="E246">
        <v>10</v>
      </c>
      <c r="G246">
        <v>24</v>
      </c>
      <c r="H246">
        <v>22</v>
      </c>
      <c r="I246">
        <v>116</v>
      </c>
      <c r="J246">
        <v>7.42</v>
      </c>
      <c r="K246">
        <v>1.97</v>
      </c>
      <c r="L246">
        <v>1.6</v>
      </c>
      <c r="M246">
        <v>0.29599999999999999</v>
      </c>
      <c r="N246" s="3">
        <v>0.64</v>
      </c>
      <c r="P246">
        <v>5.0999999999999996</v>
      </c>
      <c r="Q246">
        <v>4.66</v>
      </c>
      <c r="R246">
        <v>0.5</v>
      </c>
    </row>
    <row r="247" spans="1:18" x14ac:dyDescent="0.45">
      <c r="A247">
        <v>246</v>
      </c>
      <c r="B247" t="s">
        <v>2167</v>
      </c>
      <c r="C247" t="s">
        <v>40</v>
      </c>
      <c r="D247">
        <v>5</v>
      </c>
      <c r="E247">
        <v>3</v>
      </c>
      <c r="G247">
        <v>18</v>
      </c>
      <c r="H247">
        <v>16</v>
      </c>
      <c r="I247">
        <v>87</v>
      </c>
      <c r="J247">
        <v>8.01</v>
      </c>
      <c r="K247">
        <v>3.98</v>
      </c>
      <c r="L247">
        <v>0.95</v>
      </c>
      <c r="M247">
        <v>0.311</v>
      </c>
      <c r="N247" s="3">
        <v>0.72099999999999997</v>
      </c>
      <c r="P247">
        <v>4.22</v>
      </c>
      <c r="Q247">
        <v>4.34</v>
      </c>
      <c r="R247">
        <v>0.5</v>
      </c>
    </row>
    <row r="248" spans="1:18" x14ac:dyDescent="0.45">
      <c r="A248">
        <v>247</v>
      </c>
      <c r="B248" t="s">
        <v>1637</v>
      </c>
      <c r="C248" t="s">
        <v>40</v>
      </c>
      <c r="D248">
        <v>4</v>
      </c>
      <c r="E248">
        <v>2</v>
      </c>
      <c r="G248">
        <v>49</v>
      </c>
      <c r="H248">
        <v>0</v>
      </c>
      <c r="I248">
        <v>49</v>
      </c>
      <c r="J248">
        <v>13.48</v>
      </c>
      <c r="K248">
        <v>2.83</v>
      </c>
      <c r="L248">
        <v>1.43</v>
      </c>
      <c r="M248">
        <v>0.308</v>
      </c>
      <c r="N248" s="3">
        <v>0.71699999999999997</v>
      </c>
      <c r="P248">
        <v>3.91</v>
      </c>
      <c r="Q248">
        <v>3.36</v>
      </c>
      <c r="R248">
        <v>0.5</v>
      </c>
    </row>
    <row r="249" spans="1:18" x14ac:dyDescent="0.45">
      <c r="A249">
        <v>248</v>
      </c>
      <c r="B249" t="s">
        <v>114</v>
      </c>
      <c r="C249" t="s">
        <v>28</v>
      </c>
      <c r="D249">
        <v>5</v>
      </c>
      <c r="E249">
        <v>7</v>
      </c>
      <c r="G249">
        <v>19</v>
      </c>
      <c r="H249">
        <v>19</v>
      </c>
      <c r="I249">
        <v>99</v>
      </c>
      <c r="J249">
        <v>8.17</v>
      </c>
      <c r="K249">
        <v>2.2799999999999998</v>
      </c>
      <c r="L249">
        <v>1.72</v>
      </c>
      <c r="M249">
        <v>0.29399999999999998</v>
      </c>
      <c r="N249" s="3">
        <v>0.71099999999999997</v>
      </c>
      <c r="P249">
        <v>4.67</v>
      </c>
      <c r="Q249">
        <v>4.76</v>
      </c>
      <c r="R249">
        <v>0.5</v>
      </c>
    </row>
    <row r="250" spans="1:18" x14ac:dyDescent="0.45">
      <c r="A250">
        <v>249</v>
      </c>
      <c r="B250" t="s">
        <v>2119</v>
      </c>
      <c r="C250" t="s">
        <v>101</v>
      </c>
      <c r="D250">
        <v>3</v>
      </c>
      <c r="E250">
        <v>4</v>
      </c>
      <c r="G250">
        <v>63</v>
      </c>
      <c r="H250">
        <v>0</v>
      </c>
      <c r="I250">
        <v>58</v>
      </c>
      <c r="J250">
        <v>10.42</v>
      </c>
      <c r="K250">
        <v>3.03</v>
      </c>
      <c r="L250">
        <v>0.9</v>
      </c>
      <c r="M250">
        <v>0.313</v>
      </c>
      <c r="N250" s="3">
        <v>0.81299999999999994</v>
      </c>
      <c r="P250">
        <v>2.85</v>
      </c>
      <c r="Q250">
        <v>3.35</v>
      </c>
      <c r="R250">
        <v>0.5</v>
      </c>
    </row>
    <row r="251" spans="1:18" x14ac:dyDescent="0.45">
      <c r="A251">
        <v>250</v>
      </c>
      <c r="B251" t="s">
        <v>2080</v>
      </c>
      <c r="C251" t="s">
        <v>34</v>
      </c>
      <c r="D251">
        <v>4</v>
      </c>
      <c r="E251">
        <v>6</v>
      </c>
      <c r="G251">
        <v>15</v>
      </c>
      <c r="H251">
        <v>15</v>
      </c>
      <c r="I251">
        <v>73</v>
      </c>
      <c r="J251">
        <v>7.63</v>
      </c>
      <c r="K251">
        <v>3.72</v>
      </c>
      <c r="L251">
        <v>1.27</v>
      </c>
      <c r="M251">
        <v>0.27300000000000002</v>
      </c>
      <c r="N251" s="3">
        <v>0.70499999999999996</v>
      </c>
      <c r="P251">
        <v>4.43</v>
      </c>
      <c r="Q251">
        <v>4.72</v>
      </c>
      <c r="R251">
        <v>0.5</v>
      </c>
    </row>
    <row r="252" spans="1:18" x14ac:dyDescent="0.45">
      <c r="A252">
        <v>251</v>
      </c>
      <c r="B252" t="s">
        <v>2158</v>
      </c>
      <c r="C252" t="s">
        <v>25</v>
      </c>
      <c r="D252">
        <v>5</v>
      </c>
      <c r="E252">
        <v>5</v>
      </c>
      <c r="G252">
        <v>48</v>
      </c>
      <c r="H252">
        <v>0</v>
      </c>
      <c r="I252">
        <v>69</v>
      </c>
      <c r="J252">
        <v>9.16</v>
      </c>
      <c r="K252">
        <v>3.38</v>
      </c>
      <c r="L252">
        <v>0.78</v>
      </c>
      <c r="M252">
        <v>0.25900000000000001</v>
      </c>
      <c r="N252" s="3">
        <v>0.75800000000000001</v>
      </c>
      <c r="P252">
        <v>3.05</v>
      </c>
      <c r="Q252">
        <v>3.71</v>
      </c>
      <c r="R252">
        <v>0.5</v>
      </c>
    </row>
    <row r="253" spans="1:18" x14ac:dyDescent="0.45">
      <c r="A253">
        <v>252</v>
      </c>
      <c r="B253" t="s">
        <v>2111</v>
      </c>
      <c r="C253" t="s">
        <v>104</v>
      </c>
      <c r="D253">
        <v>4</v>
      </c>
      <c r="E253">
        <v>6</v>
      </c>
      <c r="G253">
        <v>15</v>
      </c>
      <c r="H253">
        <v>14</v>
      </c>
      <c r="I253">
        <v>66</v>
      </c>
      <c r="J253">
        <v>10.82</v>
      </c>
      <c r="K253">
        <v>4.91</v>
      </c>
      <c r="L253">
        <v>1.23</v>
      </c>
      <c r="M253">
        <v>0.30599999999999999</v>
      </c>
      <c r="N253" s="3">
        <v>0.63600000000000001</v>
      </c>
      <c r="P253">
        <v>5.34</v>
      </c>
      <c r="Q253">
        <v>4.33</v>
      </c>
      <c r="R253">
        <v>0.5</v>
      </c>
    </row>
    <row r="254" spans="1:18" x14ac:dyDescent="0.45">
      <c r="A254">
        <v>253</v>
      </c>
      <c r="B254" t="s">
        <v>2118</v>
      </c>
      <c r="C254" t="s">
        <v>149</v>
      </c>
      <c r="D254">
        <v>2</v>
      </c>
      <c r="E254">
        <v>3</v>
      </c>
      <c r="G254">
        <v>11</v>
      </c>
      <c r="H254">
        <v>11</v>
      </c>
      <c r="I254">
        <v>59</v>
      </c>
      <c r="J254">
        <v>5.85</v>
      </c>
      <c r="K254">
        <v>2.72</v>
      </c>
      <c r="L254">
        <v>1.07</v>
      </c>
      <c r="M254">
        <v>0.28499999999999998</v>
      </c>
      <c r="N254" s="3">
        <v>0.71899999999999997</v>
      </c>
      <c r="P254">
        <v>4.07</v>
      </c>
      <c r="Q254">
        <v>4.3600000000000003</v>
      </c>
      <c r="R254">
        <v>0.5</v>
      </c>
    </row>
    <row r="255" spans="1:18" x14ac:dyDescent="0.45">
      <c r="A255">
        <v>254</v>
      </c>
      <c r="B255" t="s">
        <v>2117</v>
      </c>
      <c r="C255" t="s">
        <v>40</v>
      </c>
      <c r="D255">
        <v>3</v>
      </c>
      <c r="E255">
        <v>1</v>
      </c>
      <c r="G255">
        <v>31</v>
      </c>
      <c r="H255">
        <v>0</v>
      </c>
      <c r="I255">
        <v>50</v>
      </c>
      <c r="J255">
        <v>10.43</v>
      </c>
      <c r="K255">
        <v>2.85</v>
      </c>
      <c r="L255">
        <v>1.1399999999999999</v>
      </c>
      <c r="M255">
        <v>0.28199999999999997</v>
      </c>
      <c r="N255" s="3">
        <v>0.74099999999999999</v>
      </c>
      <c r="P255">
        <v>3.54</v>
      </c>
      <c r="Q255">
        <v>3.46</v>
      </c>
      <c r="R255">
        <v>0.5</v>
      </c>
    </row>
    <row r="256" spans="1:18" x14ac:dyDescent="0.45">
      <c r="A256">
        <v>255</v>
      </c>
      <c r="B256" t="s">
        <v>2142</v>
      </c>
      <c r="C256" t="s">
        <v>36</v>
      </c>
      <c r="D256">
        <v>4</v>
      </c>
      <c r="E256">
        <v>4</v>
      </c>
      <c r="G256">
        <v>71</v>
      </c>
      <c r="H256">
        <v>0</v>
      </c>
      <c r="I256">
        <v>66</v>
      </c>
      <c r="J256">
        <v>12.25</v>
      </c>
      <c r="K256">
        <v>4.32</v>
      </c>
      <c r="L256">
        <v>1.08</v>
      </c>
      <c r="M256">
        <v>0.29399999999999998</v>
      </c>
      <c r="N256" s="3">
        <v>0.75600000000000001</v>
      </c>
      <c r="P256">
        <v>3.58</v>
      </c>
      <c r="Q256">
        <v>3.54</v>
      </c>
      <c r="R256">
        <v>0.5</v>
      </c>
    </row>
    <row r="257" spans="1:18" x14ac:dyDescent="0.45">
      <c r="A257">
        <v>256</v>
      </c>
      <c r="B257" t="s">
        <v>2123</v>
      </c>
      <c r="C257" t="s">
        <v>40</v>
      </c>
      <c r="D257">
        <v>3</v>
      </c>
      <c r="E257">
        <v>3</v>
      </c>
      <c r="G257">
        <v>62</v>
      </c>
      <c r="H257">
        <v>0</v>
      </c>
      <c r="I257">
        <v>60</v>
      </c>
      <c r="J257">
        <v>11.12</v>
      </c>
      <c r="K257">
        <v>3.63</v>
      </c>
      <c r="L257">
        <v>0.84</v>
      </c>
      <c r="M257">
        <v>0.308</v>
      </c>
      <c r="N257" s="3">
        <v>0.65500000000000003</v>
      </c>
      <c r="P257">
        <v>4.2699999999999996</v>
      </c>
      <c r="Q257">
        <v>3.45</v>
      </c>
      <c r="R257">
        <v>0.5</v>
      </c>
    </row>
    <row r="258" spans="1:18" x14ac:dyDescent="0.45">
      <c r="A258">
        <v>257</v>
      </c>
      <c r="B258" t="s">
        <v>2124</v>
      </c>
      <c r="C258" t="s">
        <v>141</v>
      </c>
      <c r="D258">
        <v>3</v>
      </c>
      <c r="E258">
        <v>3</v>
      </c>
      <c r="G258">
        <v>33</v>
      </c>
      <c r="H258">
        <v>4</v>
      </c>
      <c r="I258">
        <v>68</v>
      </c>
      <c r="J258">
        <v>6.33</v>
      </c>
      <c r="K258">
        <v>3.14</v>
      </c>
      <c r="L258">
        <v>0.78</v>
      </c>
      <c r="M258">
        <v>0.28599999999999998</v>
      </c>
      <c r="N258" s="3">
        <v>0.65700000000000003</v>
      </c>
      <c r="P258">
        <v>4.43</v>
      </c>
      <c r="Q258">
        <v>3.97</v>
      </c>
      <c r="R258">
        <v>0.5</v>
      </c>
    </row>
    <row r="259" spans="1:18" x14ac:dyDescent="0.45">
      <c r="A259">
        <v>258</v>
      </c>
      <c r="B259" t="s">
        <v>2063</v>
      </c>
      <c r="C259" t="s">
        <v>101</v>
      </c>
      <c r="D259">
        <v>2</v>
      </c>
      <c r="E259">
        <v>3</v>
      </c>
      <c r="G259">
        <v>15</v>
      </c>
      <c r="H259">
        <v>7</v>
      </c>
      <c r="I259">
        <v>50</v>
      </c>
      <c r="J259">
        <v>8.4600000000000009</v>
      </c>
      <c r="K259">
        <v>3.88</v>
      </c>
      <c r="L259">
        <v>0.94</v>
      </c>
      <c r="M259">
        <v>0.35099999999999998</v>
      </c>
      <c r="N259" s="3">
        <v>0.68200000000000005</v>
      </c>
      <c r="P259">
        <v>5.07</v>
      </c>
      <c r="Q259">
        <v>3.99</v>
      </c>
      <c r="R259">
        <v>0.5</v>
      </c>
    </row>
    <row r="260" spans="1:18" x14ac:dyDescent="0.45">
      <c r="A260">
        <v>259</v>
      </c>
      <c r="B260" t="s">
        <v>2147</v>
      </c>
      <c r="C260" t="s">
        <v>52</v>
      </c>
      <c r="D260">
        <v>5</v>
      </c>
      <c r="E260">
        <v>5</v>
      </c>
      <c r="G260">
        <v>55</v>
      </c>
      <c r="H260">
        <v>0</v>
      </c>
      <c r="I260">
        <v>58</v>
      </c>
      <c r="J260">
        <v>7.11</v>
      </c>
      <c r="K260">
        <v>1.53</v>
      </c>
      <c r="L260">
        <v>0.91</v>
      </c>
      <c r="M260">
        <v>0.28100000000000003</v>
      </c>
      <c r="N260" s="3">
        <v>0.81299999999999994</v>
      </c>
      <c r="P260">
        <v>2.64</v>
      </c>
      <c r="Q260">
        <v>3.44</v>
      </c>
      <c r="R260">
        <v>0.5</v>
      </c>
    </row>
    <row r="261" spans="1:18" x14ac:dyDescent="0.45">
      <c r="A261">
        <v>260</v>
      </c>
      <c r="B261" t="s">
        <v>2121</v>
      </c>
      <c r="C261" t="s">
        <v>139</v>
      </c>
      <c r="D261">
        <v>3</v>
      </c>
      <c r="E261">
        <v>3</v>
      </c>
      <c r="G261">
        <v>29</v>
      </c>
      <c r="H261">
        <v>8</v>
      </c>
      <c r="I261">
        <v>82</v>
      </c>
      <c r="J261">
        <v>6.2</v>
      </c>
      <c r="K261">
        <v>3.99</v>
      </c>
      <c r="L261">
        <v>1.05</v>
      </c>
      <c r="M261">
        <v>0.27800000000000002</v>
      </c>
      <c r="N261" s="3">
        <v>0.71599999999999997</v>
      </c>
      <c r="P261">
        <v>4.3</v>
      </c>
      <c r="Q261">
        <v>4.63</v>
      </c>
      <c r="R261">
        <v>0.5</v>
      </c>
    </row>
    <row r="262" spans="1:18" x14ac:dyDescent="0.45">
      <c r="A262">
        <v>261</v>
      </c>
      <c r="B262" t="s">
        <v>2143</v>
      </c>
      <c r="C262" t="s">
        <v>74</v>
      </c>
      <c r="D262">
        <v>4</v>
      </c>
      <c r="E262">
        <v>6</v>
      </c>
      <c r="G262">
        <v>63</v>
      </c>
      <c r="H262">
        <v>0</v>
      </c>
      <c r="I262">
        <v>62</v>
      </c>
      <c r="J262">
        <v>9.7799999999999994</v>
      </c>
      <c r="K262">
        <v>5.31</v>
      </c>
      <c r="L262">
        <v>0.59</v>
      </c>
      <c r="M262">
        <v>0.27200000000000002</v>
      </c>
      <c r="N262" s="3">
        <v>0.65200000000000002</v>
      </c>
      <c r="P262">
        <v>4.3099999999999996</v>
      </c>
      <c r="Q262">
        <v>3.91</v>
      </c>
      <c r="R262">
        <v>0.5</v>
      </c>
    </row>
    <row r="263" spans="1:18" x14ac:dyDescent="0.45">
      <c r="A263">
        <v>262</v>
      </c>
      <c r="B263" t="s">
        <v>2127</v>
      </c>
      <c r="C263" t="s">
        <v>61</v>
      </c>
      <c r="D263">
        <v>2</v>
      </c>
      <c r="E263">
        <v>2</v>
      </c>
      <c r="G263">
        <v>23</v>
      </c>
      <c r="H263">
        <v>5</v>
      </c>
      <c r="I263">
        <v>42</v>
      </c>
      <c r="J263">
        <v>10</v>
      </c>
      <c r="K263">
        <v>5.04</v>
      </c>
      <c r="L263">
        <v>0.74</v>
      </c>
      <c r="M263">
        <v>0.29299999999999998</v>
      </c>
      <c r="N263" s="3">
        <v>0.71899999999999997</v>
      </c>
      <c r="P263">
        <v>3.9</v>
      </c>
      <c r="Q263">
        <v>3.89</v>
      </c>
      <c r="R263">
        <v>0.5</v>
      </c>
    </row>
    <row r="264" spans="1:18" x14ac:dyDescent="0.45">
      <c r="A264">
        <v>263</v>
      </c>
      <c r="B264" t="s">
        <v>2131</v>
      </c>
      <c r="C264" t="s">
        <v>63</v>
      </c>
      <c r="D264">
        <v>1</v>
      </c>
      <c r="E264">
        <v>1</v>
      </c>
      <c r="G264">
        <v>15</v>
      </c>
      <c r="H264">
        <v>5</v>
      </c>
      <c r="I264">
        <v>44</v>
      </c>
      <c r="J264">
        <v>8.9700000000000006</v>
      </c>
      <c r="K264">
        <v>2.46</v>
      </c>
      <c r="L264">
        <v>1.24</v>
      </c>
      <c r="M264">
        <v>0.29599999999999999</v>
      </c>
      <c r="N264" s="3">
        <v>0.73399999999999999</v>
      </c>
      <c r="P264">
        <v>3.84</v>
      </c>
      <c r="Q264">
        <v>3.96</v>
      </c>
      <c r="R264">
        <v>0.5</v>
      </c>
    </row>
    <row r="265" spans="1:18" x14ac:dyDescent="0.45">
      <c r="A265">
        <v>264</v>
      </c>
      <c r="B265" t="s">
        <v>2116</v>
      </c>
      <c r="C265" t="s">
        <v>28</v>
      </c>
      <c r="D265">
        <v>2</v>
      </c>
      <c r="E265">
        <v>2</v>
      </c>
      <c r="G265">
        <v>12</v>
      </c>
      <c r="H265">
        <v>6</v>
      </c>
      <c r="I265">
        <v>35</v>
      </c>
      <c r="J265">
        <v>9.43</v>
      </c>
      <c r="K265">
        <v>3.8</v>
      </c>
      <c r="L265">
        <v>0.98</v>
      </c>
      <c r="M265">
        <v>0.311</v>
      </c>
      <c r="N265" s="3">
        <v>0.74099999999999999</v>
      </c>
      <c r="P265">
        <v>3.85</v>
      </c>
      <c r="Q265">
        <v>3.89</v>
      </c>
      <c r="R265">
        <v>0.5</v>
      </c>
    </row>
    <row r="266" spans="1:18" x14ac:dyDescent="0.45">
      <c r="A266">
        <v>265</v>
      </c>
      <c r="B266" t="s">
        <v>2128</v>
      </c>
      <c r="C266" t="s">
        <v>76</v>
      </c>
      <c r="D266">
        <v>2</v>
      </c>
      <c r="E266">
        <v>4</v>
      </c>
      <c r="G266">
        <v>46</v>
      </c>
      <c r="H266">
        <v>0</v>
      </c>
      <c r="I266">
        <v>51</v>
      </c>
      <c r="J266">
        <v>9.84</v>
      </c>
      <c r="K266">
        <v>2.81</v>
      </c>
      <c r="L266">
        <v>1.1000000000000001</v>
      </c>
      <c r="M266">
        <v>0.318</v>
      </c>
      <c r="N266" s="3">
        <v>0.74299999999999999</v>
      </c>
      <c r="P266">
        <v>3.83</v>
      </c>
      <c r="Q266">
        <v>3.51</v>
      </c>
      <c r="R266">
        <v>0.5</v>
      </c>
    </row>
    <row r="267" spans="1:18" x14ac:dyDescent="0.45">
      <c r="A267">
        <v>266</v>
      </c>
      <c r="B267" t="s">
        <v>2086</v>
      </c>
      <c r="C267" t="s">
        <v>32</v>
      </c>
      <c r="D267">
        <v>7</v>
      </c>
      <c r="E267">
        <v>4</v>
      </c>
      <c r="G267">
        <v>66</v>
      </c>
      <c r="H267">
        <v>0</v>
      </c>
      <c r="I267">
        <v>59</v>
      </c>
      <c r="J267">
        <v>9.7100000000000009</v>
      </c>
      <c r="K267">
        <v>3.41</v>
      </c>
      <c r="L267">
        <v>0.92</v>
      </c>
      <c r="M267">
        <v>0.28799999999999998</v>
      </c>
      <c r="N267" s="3">
        <v>0.71499999999999997</v>
      </c>
      <c r="P267">
        <v>3.8</v>
      </c>
      <c r="Q267">
        <v>3.63</v>
      </c>
      <c r="R267">
        <v>0.5</v>
      </c>
    </row>
    <row r="268" spans="1:18" x14ac:dyDescent="0.45">
      <c r="A268">
        <v>267</v>
      </c>
      <c r="B268" t="s">
        <v>2177</v>
      </c>
      <c r="C268" t="s">
        <v>132</v>
      </c>
      <c r="D268">
        <v>5</v>
      </c>
      <c r="E268">
        <v>4</v>
      </c>
      <c r="G268">
        <v>35</v>
      </c>
      <c r="H268">
        <v>6</v>
      </c>
      <c r="I268">
        <v>74</v>
      </c>
      <c r="J268">
        <v>8.11</v>
      </c>
      <c r="K268">
        <v>3.06</v>
      </c>
      <c r="L268">
        <v>1.28</v>
      </c>
      <c r="M268">
        <v>0.27300000000000002</v>
      </c>
      <c r="N268" s="3">
        <v>0.72299999999999998</v>
      </c>
      <c r="P268">
        <v>4.0599999999999996</v>
      </c>
      <c r="Q268">
        <v>4.25</v>
      </c>
      <c r="R268">
        <v>0.5</v>
      </c>
    </row>
    <row r="269" spans="1:18" x14ac:dyDescent="0.45">
      <c r="A269">
        <v>268</v>
      </c>
      <c r="B269" t="s">
        <v>2129</v>
      </c>
      <c r="C269" t="s">
        <v>184</v>
      </c>
      <c r="D269">
        <v>5</v>
      </c>
      <c r="E269">
        <v>8</v>
      </c>
      <c r="G269">
        <v>25</v>
      </c>
      <c r="H269">
        <v>16</v>
      </c>
      <c r="I269">
        <v>100</v>
      </c>
      <c r="J269">
        <v>5.29</v>
      </c>
      <c r="K269">
        <v>1.83</v>
      </c>
      <c r="L269">
        <v>1.46</v>
      </c>
      <c r="M269">
        <v>0.33600000000000002</v>
      </c>
      <c r="N269" s="3">
        <v>0.67600000000000005</v>
      </c>
      <c r="P269">
        <v>5.39</v>
      </c>
      <c r="Q269">
        <v>4.8499999999999996</v>
      </c>
      <c r="R269">
        <v>0.5</v>
      </c>
    </row>
    <row r="270" spans="1:18" x14ac:dyDescent="0.45">
      <c r="A270">
        <v>269</v>
      </c>
      <c r="B270" t="s">
        <v>2139</v>
      </c>
      <c r="C270" t="s">
        <v>132</v>
      </c>
      <c r="D270">
        <v>5</v>
      </c>
      <c r="E270">
        <v>3</v>
      </c>
      <c r="G270">
        <v>57</v>
      </c>
      <c r="H270">
        <v>2</v>
      </c>
      <c r="I270">
        <v>79</v>
      </c>
      <c r="J270">
        <v>7.62</v>
      </c>
      <c r="K270">
        <v>2.12</v>
      </c>
      <c r="L270">
        <v>1.07</v>
      </c>
      <c r="M270">
        <v>0.247</v>
      </c>
      <c r="N270" s="3">
        <v>0.63500000000000001</v>
      </c>
      <c r="P270">
        <v>3.99</v>
      </c>
      <c r="Q270">
        <v>3.94</v>
      </c>
      <c r="R270">
        <v>0.5</v>
      </c>
    </row>
    <row r="271" spans="1:18" x14ac:dyDescent="0.45">
      <c r="A271">
        <v>270</v>
      </c>
      <c r="B271" t="s">
        <v>2175</v>
      </c>
      <c r="C271" t="s">
        <v>104</v>
      </c>
      <c r="D271">
        <v>4</v>
      </c>
      <c r="E271">
        <v>4</v>
      </c>
      <c r="G271">
        <v>61</v>
      </c>
      <c r="H271">
        <v>0</v>
      </c>
      <c r="I271">
        <v>55</v>
      </c>
      <c r="J271">
        <v>9.48</v>
      </c>
      <c r="K271">
        <v>3.15</v>
      </c>
      <c r="L271">
        <v>0.69</v>
      </c>
      <c r="M271">
        <v>0.33200000000000002</v>
      </c>
      <c r="N271" s="3">
        <v>0.66700000000000004</v>
      </c>
      <c r="P271">
        <v>4.28</v>
      </c>
      <c r="Q271">
        <v>3.45</v>
      </c>
      <c r="R271">
        <v>0.4</v>
      </c>
    </row>
    <row r="272" spans="1:18" x14ac:dyDescent="0.45">
      <c r="A272">
        <v>271</v>
      </c>
      <c r="B272" t="s">
        <v>2133</v>
      </c>
      <c r="C272" t="s">
        <v>52</v>
      </c>
      <c r="D272">
        <v>3</v>
      </c>
      <c r="E272">
        <v>1</v>
      </c>
      <c r="G272">
        <v>48</v>
      </c>
      <c r="H272">
        <v>0</v>
      </c>
      <c r="I272">
        <v>57</v>
      </c>
      <c r="J272">
        <v>10.36</v>
      </c>
      <c r="K272">
        <v>5.37</v>
      </c>
      <c r="L272">
        <v>0.39</v>
      </c>
      <c r="M272">
        <v>0.311</v>
      </c>
      <c r="N272" s="3">
        <v>0.80900000000000005</v>
      </c>
      <c r="P272">
        <v>2.63</v>
      </c>
      <c r="Q272">
        <v>3.3</v>
      </c>
      <c r="R272">
        <v>0.4</v>
      </c>
    </row>
    <row r="273" spans="1:18" x14ac:dyDescent="0.45">
      <c r="A273">
        <v>272</v>
      </c>
      <c r="B273" t="s">
        <v>2148</v>
      </c>
      <c r="C273" t="s">
        <v>28</v>
      </c>
      <c r="D273">
        <v>7</v>
      </c>
      <c r="E273">
        <v>2</v>
      </c>
      <c r="G273">
        <v>53</v>
      </c>
      <c r="H273">
        <v>0</v>
      </c>
      <c r="I273">
        <v>51</v>
      </c>
      <c r="J273">
        <v>9.98</v>
      </c>
      <c r="K273">
        <v>1.55</v>
      </c>
      <c r="L273">
        <v>1.4</v>
      </c>
      <c r="M273">
        <v>0.24399999999999999</v>
      </c>
      <c r="N273" s="3">
        <v>0.876</v>
      </c>
      <c r="P273">
        <v>2.54</v>
      </c>
      <c r="Q273">
        <v>3.5</v>
      </c>
      <c r="R273">
        <v>0.4</v>
      </c>
    </row>
    <row r="274" spans="1:18" x14ac:dyDescent="0.45">
      <c r="A274">
        <v>273</v>
      </c>
      <c r="B274" t="s">
        <v>2132</v>
      </c>
      <c r="C274" t="s">
        <v>196</v>
      </c>
      <c r="D274">
        <v>1</v>
      </c>
      <c r="E274">
        <v>4</v>
      </c>
      <c r="G274">
        <v>26</v>
      </c>
      <c r="H274">
        <v>8</v>
      </c>
      <c r="I274">
        <v>85</v>
      </c>
      <c r="J274">
        <v>7.03</v>
      </c>
      <c r="K274">
        <v>2.93</v>
      </c>
      <c r="L274">
        <v>1.2</v>
      </c>
      <c r="M274">
        <v>0.29199999999999998</v>
      </c>
      <c r="N274" s="3">
        <v>0.71499999999999997</v>
      </c>
      <c r="P274">
        <v>4.26</v>
      </c>
      <c r="Q274">
        <v>4.4000000000000004</v>
      </c>
      <c r="R274">
        <v>0.4</v>
      </c>
    </row>
    <row r="275" spans="1:18" x14ac:dyDescent="0.45">
      <c r="A275">
        <v>274</v>
      </c>
      <c r="B275" t="s">
        <v>2163</v>
      </c>
      <c r="C275" t="s">
        <v>104</v>
      </c>
      <c r="D275">
        <v>10</v>
      </c>
      <c r="E275">
        <v>8</v>
      </c>
      <c r="G275">
        <v>68</v>
      </c>
      <c r="H275">
        <v>0</v>
      </c>
      <c r="I275">
        <v>68</v>
      </c>
      <c r="J275">
        <v>10.69</v>
      </c>
      <c r="K275">
        <v>5.15</v>
      </c>
      <c r="L275">
        <v>0.66</v>
      </c>
      <c r="M275">
        <v>0.245</v>
      </c>
      <c r="N275" s="3">
        <v>0.82099999999999995</v>
      </c>
      <c r="P275">
        <v>2.5099999999999998</v>
      </c>
      <c r="Q275">
        <v>3.53</v>
      </c>
      <c r="R275">
        <v>0.4</v>
      </c>
    </row>
    <row r="276" spans="1:18" x14ac:dyDescent="0.45">
      <c r="A276">
        <v>275</v>
      </c>
      <c r="B276" t="s">
        <v>2137</v>
      </c>
      <c r="C276" t="s">
        <v>38</v>
      </c>
      <c r="D276">
        <v>1</v>
      </c>
      <c r="E276">
        <v>2</v>
      </c>
      <c r="G276">
        <v>13</v>
      </c>
      <c r="H276">
        <v>6</v>
      </c>
      <c r="I276">
        <v>36</v>
      </c>
      <c r="J276">
        <v>7.92</v>
      </c>
      <c r="K276">
        <v>3.52</v>
      </c>
      <c r="L276">
        <v>1.06</v>
      </c>
      <c r="M276">
        <v>0.33800000000000002</v>
      </c>
      <c r="N276" s="3">
        <v>0.65500000000000003</v>
      </c>
      <c r="P276">
        <v>5.28</v>
      </c>
      <c r="Q276">
        <v>4.28</v>
      </c>
      <c r="R276">
        <v>0.4</v>
      </c>
    </row>
    <row r="277" spans="1:18" x14ac:dyDescent="0.45">
      <c r="A277">
        <v>276</v>
      </c>
      <c r="B277" t="s">
        <v>2136</v>
      </c>
      <c r="C277" t="s">
        <v>40</v>
      </c>
      <c r="D277">
        <v>2</v>
      </c>
      <c r="E277">
        <v>3</v>
      </c>
      <c r="G277">
        <v>38</v>
      </c>
      <c r="H277">
        <v>2</v>
      </c>
      <c r="I277">
        <v>43</v>
      </c>
      <c r="J277">
        <v>11.13</v>
      </c>
      <c r="K277">
        <v>5.84</v>
      </c>
      <c r="L277">
        <v>0.52</v>
      </c>
      <c r="M277">
        <v>0.28299999999999997</v>
      </c>
      <c r="N277" s="3">
        <v>0.77800000000000002</v>
      </c>
      <c r="P277">
        <v>3.05</v>
      </c>
      <c r="Q277">
        <v>3.44</v>
      </c>
      <c r="R277">
        <v>0.4</v>
      </c>
    </row>
    <row r="278" spans="1:18" x14ac:dyDescent="0.45">
      <c r="A278">
        <v>277</v>
      </c>
      <c r="B278" t="s">
        <v>2130</v>
      </c>
      <c r="C278" t="s">
        <v>58</v>
      </c>
      <c r="D278">
        <v>4</v>
      </c>
      <c r="E278">
        <v>5</v>
      </c>
      <c r="G278">
        <v>14</v>
      </c>
      <c r="H278">
        <v>14</v>
      </c>
      <c r="I278">
        <v>71</v>
      </c>
      <c r="J278">
        <v>8.7799999999999994</v>
      </c>
      <c r="K278">
        <v>3.26</v>
      </c>
      <c r="L278">
        <v>1.48</v>
      </c>
      <c r="M278">
        <v>0.25800000000000001</v>
      </c>
      <c r="N278" s="3">
        <v>0.70199999999999996</v>
      </c>
      <c r="P278">
        <v>4.3099999999999996</v>
      </c>
      <c r="Q278">
        <v>4.82</v>
      </c>
      <c r="R278">
        <v>0.4</v>
      </c>
    </row>
    <row r="279" spans="1:18" x14ac:dyDescent="0.45">
      <c r="A279">
        <v>278</v>
      </c>
      <c r="B279" t="s">
        <v>2152</v>
      </c>
      <c r="C279" t="s">
        <v>36</v>
      </c>
      <c r="D279">
        <v>1</v>
      </c>
      <c r="E279">
        <v>1</v>
      </c>
      <c r="G279">
        <v>47</v>
      </c>
      <c r="H279">
        <v>0</v>
      </c>
      <c r="I279">
        <v>45</v>
      </c>
      <c r="J279">
        <v>9.69</v>
      </c>
      <c r="K279">
        <v>2.67</v>
      </c>
      <c r="L279">
        <v>0.94</v>
      </c>
      <c r="M279">
        <v>0.28000000000000003</v>
      </c>
      <c r="N279" s="3">
        <v>0.749</v>
      </c>
      <c r="P279">
        <v>3.21</v>
      </c>
      <c r="Q279">
        <v>3.27</v>
      </c>
      <c r="R279">
        <v>0.4</v>
      </c>
    </row>
    <row r="280" spans="1:18" x14ac:dyDescent="0.45">
      <c r="A280">
        <v>279</v>
      </c>
      <c r="B280" t="s">
        <v>2221</v>
      </c>
      <c r="C280" t="s">
        <v>196</v>
      </c>
      <c r="D280">
        <v>3</v>
      </c>
      <c r="E280">
        <v>5</v>
      </c>
      <c r="G280">
        <v>18</v>
      </c>
      <c r="H280">
        <v>14</v>
      </c>
      <c r="I280">
        <v>82</v>
      </c>
      <c r="J280">
        <v>7.58</v>
      </c>
      <c r="K280">
        <v>3.72</v>
      </c>
      <c r="L280">
        <v>1.26</v>
      </c>
      <c r="M280">
        <v>0.28899999999999998</v>
      </c>
      <c r="N280" s="3">
        <v>0.753</v>
      </c>
      <c r="P280">
        <v>4.07</v>
      </c>
      <c r="Q280">
        <v>4.71</v>
      </c>
      <c r="R280">
        <v>0.4</v>
      </c>
    </row>
    <row r="281" spans="1:18" x14ac:dyDescent="0.45">
      <c r="A281">
        <v>280</v>
      </c>
      <c r="B281" t="s">
        <v>2134</v>
      </c>
      <c r="C281" t="s">
        <v>67</v>
      </c>
      <c r="D281">
        <v>0</v>
      </c>
      <c r="E281">
        <v>0</v>
      </c>
      <c r="G281">
        <v>29</v>
      </c>
      <c r="H281">
        <v>0</v>
      </c>
      <c r="I281">
        <v>29</v>
      </c>
      <c r="J281">
        <v>12.12</v>
      </c>
      <c r="K281">
        <v>3.92</v>
      </c>
      <c r="L281">
        <v>0.81</v>
      </c>
      <c r="M281">
        <v>0.28100000000000003</v>
      </c>
      <c r="N281" s="3">
        <v>0.876</v>
      </c>
      <c r="P281">
        <v>2.08</v>
      </c>
      <c r="Q281">
        <v>3.02</v>
      </c>
      <c r="R281">
        <v>0.4</v>
      </c>
    </row>
    <row r="282" spans="1:18" x14ac:dyDescent="0.45">
      <c r="A282">
        <v>281</v>
      </c>
      <c r="B282" t="s">
        <v>2174</v>
      </c>
      <c r="C282" t="s">
        <v>30</v>
      </c>
      <c r="D282">
        <v>4</v>
      </c>
      <c r="E282">
        <v>3</v>
      </c>
      <c r="G282">
        <v>63</v>
      </c>
      <c r="H282">
        <v>0</v>
      </c>
      <c r="I282">
        <v>58</v>
      </c>
      <c r="J282">
        <v>9.1999999999999993</v>
      </c>
      <c r="K282">
        <v>5.49</v>
      </c>
      <c r="L282">
        <v>0.45</v>
      </c>
      <c r="M282">
        <v>0.26</v>
      </c>
      <c r="N282" s="3">
        <v>0.70399999999999996</v>
      </c>
      <c r="P282">
        <v>3.65</v>
      </c>
      <c r="Q282">
        <v>3.63</v>
      </c>
      <c r="R282">
        <v>0.4</v>
      </c>
    </row>
    <row r="283" spans="1:18" x14ac:dyDescent="0.45">
      <c r="A283">
        <v>282</v>
      </c>
      <c r="B283" t="s">
        <v>2145</v>
      </c>
      <c r="C283" t="s">
        <v>215</v>
      </c>
      <c r="D283">
        <v>3</v>
      </c>
      <c r="E283">
        <v>2</v>
      </c>
      <c r="G283">
        <v>60</v>
      </c>
      <c r="H283">
        <v>0</v>
      </c>
      <c r="I283">
        <v>59</v>
      </c>
      <c r="J283">
        <v>7.5</v>
      </c>
      <c r="K283">
        <v>2.69</v>
      </c>
      <c r="L283">
        <v>1.1499999999999999</v>
      </c>
      <c r="M283">
        <v>0.26400000000000001</v>
      </c>
      <c r="N283" s="3">
        <v>0.65400000000000003</v>
      </c>
      <c r="P283">
        <v>4.3600000000000003</v>
      </c>
      <c r="Q283">
        <v>4.17</v>
      </c>
      <c r="R283">
        <v>0.4</v>
      </c>
    </row>
    <row r="284" spans="1:18" x14ac:dyDescent="0.45">
      <c r="A284">
        <v>283</v>
      </c>
      <c r="B284" t="s">
        <v>2135</v>
      </c>
      <c r="C284" t="s">
        <v>23</v>
      </c>
      <c r="D284">
        <v>2</v>
      </c>
      <c r="E284">
        <v>2</v>
      </c>
      <c r="G284">
        <v>11</v>
      </c>
      <c r="H284">
        <v>10</v>
      </c>
      <c r="I284">
        <v>42</v>
      </c>
      <c r="J284">
        <v>9.19</v>
      </c>
      <c r="K284">
        <v>4.67</v>
      </c>
      <c r="L284">
        <v>1.0900000000000001</v>
      </c>
      <c r="M284">
        <v>0.28799999999999998</v>
      </c>
      <c r="N284" s="3">
        <v>0.73899999999999999</v>
      </c>
      <c r="P284">
        <v>4.0999999999999996</v>
      </c>
      <c r="Q284">
        <v>4.3499999999999996</v>
      </c>
      <c r="R284">
        <v>0.4</v>
      </c>
    </row>
    <row r="285" spans="1:18" x14ac:dyDescent="0.45">
      <c r="A285">
        <v>284</v>
      </c>
      <c r="B285" t="s">
        <v>2141</v>
      </c>
      <c r="C285" t="s">
        <v>36</v>
      </c>
      <c r="D285">
        <v>5</v>
      </c>
      <c r="E285">
        <v>10</v>
      </c>
      <c r="G285">
        <v>24</v>
      </c>
      <c r="H285">
        <v>24</v>
      </c>
      <c r="I285">
        <v>118</v>
      </c>
      <c r="J285">
        <v>7.23</v>
      </c>
      <c r="K285">
        <v>3.08</v>
      </c>
      <c r="L285">
        <v>1.42</v>
      </c>
      <c r="M285">
        <v>0.316</v>
      </c>
      <c r="N285" s="3">
        <v>0.66300000000000003</v>
      </c>
      <c r="P285">
        <v>5.27</v>
      </c>
      <c r="Q285">
        <v>4.83</v>
      </c>
      <c r="R285">
        <v>0.4</v>
      </c>
    </row>
    <row r="286" spans="1:18" x14ac:dyDescent="0.45">
      <c r="A286">
        <v>285</v>
      </c>
      <c r="B286" t="s">
        <v>2140</v>
      </c>
      <c r="C286" t="s">
        <v>149</v>
      </c>
      <c r="D286">
        <v>5</v>
      </c>
      <c r="E286">
        <v>5</v>
      </c>
      <c r="G286">
        <v>64</v>
      </c>
      <c r="H286">
        <v>0</v>
      </c>
      <c r="I286">
        <v>61</v>
      </c>
      <c r="J286">
        <v>9.85</v>
      </c>
      <c r="K286">
        <v>2.2799999999999998</v>
      </c>
      <c r="L286">
        <v>1.29</v>
      </c>
      <c r="M286">
        <v>0.27600000000000002</v>
      </c>
      <c r="N286" s="3">
        <v>0.65400000000000003</v>
      </c>
      <c r="P286">
        <v>4.32</v>
      </c>
      <c r="Q286">
        <v>3.74</v>
      </c>
      <c r="R286">
        <v>0.4</v>
      </c>
    </row>
    <row r="287" spans="1:18" x14ac:dyDescent="0.45">
      <c r="A287">
        <v>286</v>
      </c>
      <c r="B287" t="s">
        <v>2138</v>
      </c>
      <c r="C287" t="s">
        <v>30</v>
      </c>
      <c r="D287">
        <v>7</v>
      </c>
      <c r="E287">
        <v>7</v>
      </c>
      <c r="G287">
        <v>20</v>
      </c>
      <c r="H287">
        <v>20</v>
      </c>
      <c r="I287">
        <v>108</v>
      </c>
      <c r="J287">
        <v>8.1999999999999993</v>
      </c>
      <c r="K287">
        <v>2.4900000000000002</v>
      </c>
      <c r="L287">
        <v>1.47</v>
      </c>
      <c r="M287">
        <v>0.318</v>
      </c>
      <c r="N287" s="3">
        <v>0.69899999999999995</v>
      </c>
      <c r="P287">
        <v>4.62</v>
      </c>
      <c r="Q287">
        <v>4.6500000000000004</v>
      </c>
      <c r="R287">
        <v>0.4</v>
      </c>
    </row>
    <row r="288" spans="1:18" x14ac:dyDescent="0.45">
      <c r="A288">
        <v>287</v>
      </c>
      <c r="B288" t="s">
        <v>2150</v>
      </c>
      <c r="C288" t="s">
        <v>42</v>
      </c>
      <c r="D288">
        <v>5</v>
      </c>
      <c r="E288">
        <v>3</v>
      </c>
      <c r="G288">
        <v>57</v>
      </c>
      <c r="H288">
        <v>0</v>
      </c>
      <c r="I288">
        <v>64</v>
      </c>
      <c r="J288">
        <v>8.5399999999999991</v>
      </c>
      <c r="K288">
        <v>4.28</v>
      </c>
      <c r="L288">
        <v>0.59</v>
      </c>
      <c r="M288">
        <v>0.24199999999999999</v>
      </c>
      <c r="N288" s="3">
        <v>0.81</v>
      </c>
      <c r="P288">
        <v>2.4900000000000002</v>
      </c>
      <c r="Q288">
        <v>3.71</v>
      </c>
      <c r="R288">
        <v>0.4</v>
      </c>
    </row>
    <row r="289" spans="1:18" x14ac:dyDescent="0.45">
      <c r="A289">
        <v>288</v>
      </c>
      <c r="B289" t="s">
        <v>2146</v>
      </c>
      <c r="C289" t="s">
        <v>44</v>
      </c>
      <c r="D289">
        <v>4</v>
      </c>
      <c r="E289">
        <v>5</v>
      </c>
      <c r="G289">
        <v>59</v>
      </c>
      <c r="H289">
        <v>0</v>
      </c>
      <c r="I289">
        <v>65</v>
      </c>
      <c r="J289">
        <v>11.56</v>
      </c>
      <c r="K289">
        <v>5.3</v>
      </c>
      <c r="L289">
        <v>1.0900000000000001</v>
      </c>
      <c r="M289">
        <v>0.26</v>
      </c>
      <c r="N289" s="3">
        <v>0.69099999999999995</v>
      </c>
      <c r="P289">
        <v>4.25</v>
      </c>
      <c r="Q289">
        <v>4.1100000000000003</v>
      </c>
      <c r="R289">
        <v>0.4</v>
      </c>
    </row>
    <row r="290" spans="1:18" x14ac:dyDescent="0.45">
      <c r="A290">
        <v>289</v>
      </c>
      <c r="B290" t="s">
        <v>2162</v>
      </c>
      <c r="C290" t="s">
        <v>56</v>
      </c>
      <c r="D290">
        <v>2</v>
      </c>
      <c r="E290">
        <v>2</v>
      </c>
      <c r="G290">
        <v>53</v>
      </c>
      <c r="H290">
        <v>6</v>
      </c>
      <c r="I290">
        <v>65</v>
      </c>
      <c r="J290">
        <v>7.42</v>
      </c>
      <c r="K290">
        <v>3.06</v>
      </c>
      <c r="L290">
        <v>0.98</v>
      </c>
      <c r="M290">
        <v>0.308</v>
      </c>
      <c r="N290" s="3">
        <v>0.72299999999999998</v>
      </c>
      <c r="P290">
        <v>4.0999999999999996</v>
      </c>
      <c r="Q290">
        <v>4.07</v>
      </c>
      <c r="R290">
        <v>0.4</v>
      </c>
    </row>
    <row r="291" spans="1:18" x14ac:dyDescent="0.45">
      <c r="A291">
        <v>290</v>
      </c>
      <c r="B291" t="s">
        <v>2210</v>
      </c>
      <c r="C291" t="s">
        <v>52</v>
      </c>
      <c r="D291">
        <v>1</v>
      </c>
      <c r="E291">
        <v>1</v>
      </c>
      <c r="G291">
        <v>43</v>
      </c>
      <c r="H291">
        <v>0</v>
      </c>
      <c r="I291">
        <v>39</v>
      </c>
      <c r="J291">
        <v>9.56</v>
      </c>
      <c r="K291">
        <v>2.37</v>
      </c>
      <c r="L291">
        <v>0.92</v>
      </c>
      <c r="M291">
        <v>0.216</v>
      </c>
      <c r="N291" s="3">
        <v>0.82699999999999996</v>
      </c>
      <c r="P291">
        <v>2.25</v>
      </c>
      <c r="Q291">
        <v>3.41</v>
      </c>
      <c r="R291">
        <v>0.4</v>
      </c>
    </row>
    <row r="292" spans="1:18" x14ac:dyDescent="0.45">
      <c r="A292">
        <v>291</v>
      </c>
      <c r="B292" t="s">
        <v>2151</v>
      </c>
      <c r="C292" t="s">
        <v>34</v>
      </c>
      <c r="D292">
        <v>2</v>
      </c>
      <c r="E292">
        <v>1</v>
      </c>
      <c r="G292">
        <v>54</v>
      </c>
      <c r="H292">
        <v>0</v>
      </c>
      <c r="I292">
        <v>49</v>
      </c>
      <c r="J292">
        <v>8.0500000000000007</v>
      </c>
      <c r="K292">
        <v>4.1399999999999997</v>
      </c>
      <c r="L292">
        <v>0.39</v>
      </c>
      <c r="M292">
        <v>0.29799999999999999</v>
      </c>
      <c r="N292" s="3">
        <v>0.66800000000000004</v>
      </c>
      <c r="P292">
        <v>4.09</v>
      </c>
      <c r="Q292">
        <v>3.5</v>
      </c>
      <c r="R292">
        <v>0.4</v>
      </c>
    </row>
    <row r="293" spans="1:18" x14ac:dyDescent="0.45">
      <c r="A293">
        <v>292</v>
      </c>
      <c r="B293" t="s">
        <v>2190</v>
      </c>
      <c r="C293" t="s">
        <v>76</v>
      </c>
      <c r="D293">
        <v>3</v>
      </c>
      <c r="E293">
        <v>3</v>
      </c>
      <c r="G293">
        <v>38</v>
      </c>
      <c r="H293">
        <v>3</v>
      </c>
      <c r="I293">
        <v>51</v>
      </c>
      <c r="J293">
        <v>9.76</v>
      </c>
      <c r="K293">
        <v>4.4000000000000004</v>
      </c>
      <c r="L293">
        <v>0.82</v>
      </c>
      <c r="M293">
        <v>0.23599999999999999</v>
      </c>
      <c r="N293" s="3">
        <v>0.78600000000000003</v>
      </c>
      <c r="P293">
        <v>2.89</v>
      </c>
      <c r="Q293">
        <v>3.8</v>
      </c>
      <c r="R293">
        <v>0.4</v>
      </c>
    </row>
    <row r="294" spans="1:18" x14ac:dyDescent="0.45">
      <c r="A294">
        <v>293</v>
      </c>
      <c r="B294" t="s">
        <v>2189</v>
      </c>
      <c r="C294" t="s">
        <v>38</v>
      </c>
      <c r="D294">
        <v>3</v>
      </c>
      <c r="E294">
        <v>2</v>
      </c>
      <c r="G294">
        <v>45</v>
      </c>
      <c r="H294">
        <v>1</v>
      </c>
      <c r="I294">
        <v>51</v>
      </c>
      <c r="J294">
        <v>9.25</v>
      </c>
      <c r="K294">
        <v>2.9</v>
      </c>
      <c r="L294">
        <v>1.06</v>
      </c>
      <c r="M294">
        <v>0.32300000000000001</v>
      </c>
      <c r="N294" s="3">
        <v>0.73499999999999999</v>
      </c>
      <c r="P294">
        <v>3.94</v>
      </c>
      <c r="Q294">
        <v>3.72</v>
      </c>
      <c r="R294">
        <v>0.4</v>
      </c>
    </row>
    <row r="295" spans="1:18" x14ac:dyDescent="0.45">
      <c r="A295">
        <v>294</v>
      </c>
      <c r="B295" t="s">
        <v>2144</v>
      </c>
      <c r="C295" t="s">
        <v>132</v>
      </c>
      <c r="D295">
        <v>4</v>
      </c>
      <c r="E295">
        <v>8</v>
      </c>
      <c r="G295">
        <v>26</v>
      </c>
      <c r="H295">
        <v>25</v>
      </c>
      <c r="I295">
        <v>110</v>
      </c>
      <c r="J295">
        <v>7.36</v>
      </c>
      <c r="K295">
        <v>2.91</v>
      </c>
      <c r="L295">
        <v>1.65</v>
      </c>
      <c r="M295">
        <v>0.29699999999999999</v>
      </c>
      <c r="N295" s="3">
        <v>0.65200000000000002</v>
      </c>
      <c r="P295">
        <v>5.38</v>
      </c>
      <c r="Q295">
        <v>4.9400000000000004</v>
      </c>
      <c r="R295">
        <v>0.4</v>
      </c>
    </row>
    <row r="296" spans="1:18" x14ac:dyDescent="0.45">
      <c r="A296">
        <v>295</v>
      </c>
      <c r="B296" t="s">
        <v>2169</v>
      </c>
      <c r="C296" t="s">
        <v>36</v>
      </c>
      <c r="D296">
        <v>3</v>
      </c>
      <c r="E296">
        <v>2</v>
      </c>
      <c r="G296">
        <v>30</v>
      </c>
      <c r="H296">
        <v>2</v>
      </c>
      <c r="I296">
        <v>42</v>
      </c>
      <c r="J296">
        <v>8.15</v>
      </c>
      <c r="K296">
        <v>3.04</v>
      </c>
      <c r="L296">
        <v>0.85</v>
      </c>
      <c r="M296">
        <v>0.28899999999999998</v>
      </c>
      <c r="N296" s="3">
        <v>0.73799999999999999</v>
      </c>
      <c r="P296">
        <v>3.53</v>
      </c>
      <c r="Q296">
        <v>3.66</v>
      </c>
      <c r="R296">
        <v>0.4</v>
      </c>
    </row>
    <row r="297" spans="1:18" x14ac:dyDescent="0.45">
      <c r="A297">
        <v>296</v>
      </c>
      <c r="B297" t="s">
        <v>2170</v>
      </c>
      <c r="C297" t="s">
        <v>25</v>
      </c>
      <c r="D297">
        <v>3</v>
      </c>
      <c r="E297">
        <v>5</v>
      </c>
      <c r="G297">
        <v>62</v>
      </c>
      <c r="H297">
        <v>2</v>
      </c>
      <c r="I297">
        <v>53</v>
      </c>
      <c r="J297">
        <v>10.49</v>
      </c>
      <c r="K297">
        <v>3.99</v>
      </c>
      <c r="L297">
        <v>1.05</v>
      </c>
      <c r="M297">
        <v>0.31900000000000001</v>
      </c>
      <c r="N297" s="3">
        <v>0.66300000000000003</v>
      </c>
      <c r="P297">
        <v>4.8</v>
      </c>
      <c r="Q297">
        <v>3.93</v>
      </c>
      <c r="R297">
        <v>0.4</v>
      </c>
    </row>
    <row r="298" spans="1:18" x14ac:dyDescent="0.45">
      <c r="A298">
        <v>297</v>
      </c>
      <c r="B298" t="s">
        <v>2149</v>
      </c>
      <c r="C298" t="s">
        <v>67</v>
      </c>
      <c r="D298">
        <v>2</v>
      </c>
      <c r="E298">
        <v>3</v>
      </c>
      <c r="G298">
        <v>10</v>
      </c>
      <c r="H298">
        <v>8</v>
      </c>
      <c r="I298">
        <v>42</v>
      </c>
      <c r="J298">
        <v>6.37</v>
      </c>
      <c r="K298">
        <v>3.21</v>
      </c>
      <c r="L298">
        <v>1.1299999999999999</v>
      </c>
      <c r="M298">
        <v>0.309</v>
      </c>
      <c r="N298" s="3">
        <v>0.66400000000000003</v>
      </c>
      <c r="P298">
        <v>5.07</v>
      </c>
      <c r="Q298">
        <v>4.54</v>
      </c>
      <c r="R298">
        <v>0.4</v>
      </c>
    </row>
    <row r="299" spans="1:18" x14ac:dyDescent="0.45">
      <c r="A299">
        <v>298</v>
      </c>
      <c r="B299" t="s">
        <v>2157</v>
      </c>
      <c r="C299" t="s">
        <v>67</v>
      </c>
      <c r="D299">
        <v>3</v>
      </c>
      <c r="E299">
        <v>2</v>
      </c>
      <c r="G299">
        <v>9</v>
      </c>
      <c r="H299">
        <v>9</v>
      </c>
      <c r="I299">
        <v>38</v>
      </c>
      <c r="J299">
        <v>7.72</v>
      </c>
      <c r="K299">
        <v>3.53</v>
      </c>
      <c r="L299">
        <v>1.21</v>
      </c>
      <c r="M299">
        <v>0.30199999999999999</v>
      </c>
      <c r="N299" s="3">
        <v>0.64900000000000002</v>
      </c>
      <c r="P299">
        <v>5.17</v>
      </c>
      <c r="Q299">
        <v>4.45</v>
      </c>
      <c r="R299">
        <v>0.4</v>
      </c>
    </row>
    <row r="300" spans="1:18" x14ac:dyDescent="0.45">
      <c r="A300">
        <v>299</v>
      </c>
      <c r="B300" t="s">
        <v>2171</v>
      </c>
      <c r="C300" t="s">
        <v>74</v>
      </c>
      <c r="D300">
        <v>2</v>
      </c>
      <c r="E300">
        <v>2</v>
      </c>
      <c r="G300">
        <v>40</v>
      </c>
      <c r="H300">
        <v>0</v>
      </c>
      <c r="I300">
        <v>31</v>
      </c>
      <c r="J300">
        <v>10.85</v>
      </c>
      <c r="K300">
        <v>2.4300000000000002</v>
      </c>
      <c r="L300">
        <v>1.4</v>
      </c>
      <c r="M300">
        <v>0.377</v>
      </c>
      <c r="N300" s="3">
        <v>0.66900000000000004</v>
      </c>
      <c r="P300">
        <v>5.2</v>
      </c>
      <c r="Q300">
        <v>3.82</v>
      </c>
      <c r="R300">
        <v>0.4</v>
      </c>
    </row>
    <row r="301" spans="1:18" x14ac:dyDescent="0.45">
      <c r="A301">
        <v>300</v>
      </c>
      <c r="B301" t="s">
        <v>2153</v>
      </c>
      <c r="C301" t="s">
        <v>104</v>
      </c>
      <c r="D301">
        <v>1</v>
      </c>
      <c r="E301">
        <v>2</v>
      </c>
      <c r="G301">
        <v>25</v>
      </c>
      <c r="H301">
        <v>5</v>
      </c>
      <c r="I301">
        <v>58</v>
      </c>
      <c r="J301">
        <v>6.88</v>
      </c>
      <c r="K301">
        <v>2.48</v>
      </c>
      <c r="L301">
        <v>0.9</v>
      </c>
      <c r="M301">
        <v>0.28199999999999997</v>
      </c>
      <c r="N301" s="3">
        <v>0.71899999999999997</v>
      </c>
      <c r="P301">
        <v>3.68</v>
      </c>
      <c r="Q301">
        <v>3.84</v>
      </c>
      <c r="R301">
        <v>0.4</v>
      </c>
    </row>
    <row r="302" spans="1:18" x14ac:dyDescent="0.45">
      <c r="A302">
        <v>301</v>
      </c>
      <c r="B302" t="s">
        <v>2155</v>
      </c>
      <c r="C302" t="s">
        <v>153</v>
      </c>
      <c r="D302">
        <v>2</v>
      </c>
      <c r="E302">
        <v>4</v>
      </c>
      <c r="G302">
        <v>15</v>
      </c>
      <c r="H302">
        <v>15</v>
      </c>
      <c r="I302">
        <v>60</v>
      </c>
      <c r="J302">
        <v>10.199999999999999</v>
      </c>
      <c r="K302">
        <v>4.58</v>
      </c>
      <c r="L302">
        <v>1.52</v>
      </c>
      <c r="M302">
        <v>0.313</v>
      </c>
      <c r="N302" s="3">
        <v>0.69099999999999995</v>
      </c>
      <c r="P302">
        <v>5.22</v>
      </c>
      <c r="Q302">
        <v>4.84</v>
      </c>
      <c r="R302">
        <v>0.4</v>
      </c>
    </row>
    <row r="303" spans="1:18" x14ac:dyDescent="0.45">
      <c r="A303">
        <v>302</v>
      </c>
      <c r="B303" t="s">
        <v>2178</v>
      </c>
      <c r="C303" t="s">
        <v>113</v>
      </c>
      <c r="D303">
        <v>6</v>
      </c>
      <c r="E303">
        <v>2</v>
      </c>
      <c r="G303">
        <v>66</v>
      </c>
      <c r="H303">
        <v>0</v>
      </c>
      <c r="I303">
        <v>63</v>
      </c>
      <c r="J303">
        <v>9.51</v>
      </c>
      <c r="K303">
        <v>3.49</v>
      </c>
      <c r="L303">
        <v>0.83</v>
      </c>
      <c r="M303">
        <v>0.22900000000000001</v>
      </c>
      <c r="N303" s="3">
        <v>0.77900000000000003</v>
      </c>
      <c r="P303">
        <v>2.69</v>
      </c>
      <c r="Q303">
        <v>3.7</v>
      </c>
      <c r="R303">
        <v>0.4</v>
      </c>
    </row>
    <row r="304" spans="1:18" x14ac:dyDescent="0.45">
      <c r="A304">
        <v>303</v>
      </c>
      <c r="B304" t="s">
        <v>2156</v>
      </c>
      <c r="C304" t="s">
        <v>104</v>
      </c>
      <c r="D304">
        <v>1</v>
      </c>
      <c r="E304">
        <v>5</v>
      </c>
      <c r="G304">
        <v>14</v>
      </c>
      <c r="H304">
        <v>10</v>
      </c>
      <c r="I304">
        <v>46</v>
      </c>
      <c r="J304">
        <v>6.51</v>
      </c>
      <c r="K304">
        <v>2.57</v>
      </c>
      <c r="L304">
        <v>1.22</v>
      </c>
      <c r="M304">
        <v>0.373</v>
      </c>
      <c r="N304" s="3">
        <v>0.624</v>
      </c>
      <c r="P304">
        <v>6.45</v>
      </c>
      <c r="Q304">
        <v>4.4800000000000004</v>
      </c>
      <c r="R304">
        <v>0.4</v>
      </c>
    </row>
    <row r="305" spans="1:18" x14ac:dyDescent="0.45">
      <c r="A305">
        <v>304</v>
      </c>
      <c r="B305" t="s">
        <v>2159</v>
      </c>
      <c r="C305" t="s">
        <v>215</v>
      </c>
      <c r="D305">
        <v>3</v>
      </c>
      <c r="E305">
        <v>5</v>
      </c>
      <c r="G305">
        <v>30</v>
      </c>
      <c r="H305">
        <v>7</v>
      </c>
      <c r="I305">
        <v>75</v>
      </c>
      <c r="J305">
        <v>9.09</v>
      </c>
      <c r="K305">
        <v>4.6500000000000004</v>
      </c>
      <c r="L305">
        <v>1.27</v>
      </c>
      <c r="M305">
        <v>0.33700000000000002</v>
      </c>
      <c r="N305" s="3">
        <v>0.60099999999999998</v>
      </c>
      <c r="P305">
        <v>6.32</v>
      </c>
      <c r="Q305">
        <v>4.78</v>
      </c>
      <c r="R305">
        <v>0.4</v>
      </c>
    </row>
    <row r="306" spans="1:18" x14ac:dyDescent="0.45">
      <c r="A306">
        <v>305</v>
      </c>
      <c r="B306" t="s">
        <v>2161</v>
      </c>
      <c r="C306" t="s">
        <v>58</v>
      </c>
      <c r="D306">
        <v>5</v>
      </c>
      <c r="E306">
        <v>4</v>
      </c>
      <c r="G306">
        <v>26</v>
      </c>
      <c r="H306">
        <v>9</v>
      </c>
      <c r="I306">
        <v>72</v>
      </c>
      <c r="J306">
        <v>8.11</v>
      </c>
      <c r="K306">
        <v>2.88</v>
      </c>
      <c r="L306">
        <v>1.49</v>
      </c>
      <c r="M306">
        <v>0.29799999999999999</v>
      </c>
      <c r="N306" s="3">
        <v>0.67800000000000005</v>
      </c>
      <c r="P306">
        <v>4.88</v>
      </c>
      <c r="Q306">
        <v>4.67</v>
      </c>
      <c r="R306">
        <v>0.4</v>
      </c>
    </row>
    <row r="307" spans="1:18" x14ac:dyDescent="0.45">
      <c r="A307">
        <v>306</v>
      </c>
      <c r="B307" t="s">
        <v>2176</v>
      </c>
      <c r="C307" t="s">
        <v>141</v>
      </c>
      <c r="D307">
        <v>5</v>
      </c>
      <c r="E307">
        <v>3</v>
      </c>
      <c r="G307">
        <v>61</v>
      </c>
      <c r="H307">
        <v>1</v>
      </c>
      <c r="I307">
        <v>67</v>
      </c>
      <c r="J307">
        <v>8.92</v>
      </c>
      <c r="K307">
        <v>2.41</v>
      </c>
      <c r="L307">
        <v>1.06</v>
      </c>
      <c r="M307">
        <v>0.26900000000000002</v>
      </c>
      <c r="N307" s="3">
        <v>0.77100000000000002</v>
      </c>
      <c r="P307">
        <v>3.13</v>
      </c>
      <c r="Q307">
        <v>3.72</v>
      </c>
      <c r="R307">
        <v>0.4</v>
      </c>
    </row>
    <row r="308" spans="1:18" x14ac:dyDescent="0.45">
      <c r="A308">
        <v>307</v>
      </c>
      <c r="B308" t="s">
        <v>2154</v>
      </c>
      <c r="C308" t="s">
        <v>132</v>
      </c>
      <c r="D308">
        <v>2</v>
      </c>
      <c r="E308">
        <v>4</v>
      </c>
      <c r="G308">
        <v>40</v>
      </c>
      <c r="H308">
        <v>7</v>
      </c>
      <c r="I308">
        <v>82</v>
      </c>
      <c r="J308">
        <v>9.59</v>
      </c>
      <c r="K308">
        <v>3.91</v>
      </c>
      <c r="L308">
        <v>1.3</v>
      </c>
      <c r="M308">
        <v>0.32200000000000001</v>
      </c>
      <c r="N308" s="3">
        <v>0.68500000000000005</v>
      </c>
      <c r="P308">
        <v>5</v>
      </c>
      <c r="Q308">
        <v>4.38</v>
      </c>
      <c r="R308">
        <v>0.4</v>
      </c>
    </row>
    <row r="309" spans="1:18" x14ac:dyDescent="0.45">
      <c r="A309">
        <v>308</v>
      </c>
      <c r="B309" t="s">
        <v>2165</v>
      </c>
      <c r="C309" t="s">
        <v>215</v>
      </c>
      <c r="D309">
        <v>2</v>
      </c>
      <c r="E309">
        <v>2</v>
      </c>
      <c r="G309">
        <v>37</v>
      </c>
      <c r="H309">
        <v>8</v>
      </c>
      <c r="I309">
        <v>76</v>
      </c>
      <c r="J309">
        <v>8.84</v>
      </c>
      <c r="K309">
        <v>3.65</v>
      </c>
      <c r="L309">
        <v>1.35</v>
      </c>
      <c r="M309">
        <v>0.29499999999999998</v>
      </c>
      <c r="N309" s="3">
        <v>0.72</v>
      </c>
      <c r="P309">
        <v>4.42</v>
      </c>
      <c r="Q309">
        <v>4.46</v>
      </c>
      <c r="R309">
        <v>0.4</v>
      </c>
    </row>
    <row r="310" spans="1:18" x14ac:dyDescent="0.45">
      <c r="A310">
        <v>309</v>
      </c>
      <c r="B310" t="s">
        <v>2173</v>
      </c>
      <c r="C310" t="s">
        <v>44</v>
      </c>
      <c r="D310">
        <v>3</v>
      </c>
      <c r="E310">
        <v>5</v>
      </c>
      <c r="G310">
        <v>56</v>
      </c>
      <c r="H310">
        <v>3</v>
      </c>
      <c r="I310">
        <v>63</v>
      </c>
      <c r="J310">
        <v>8.6999999999999993</v>
      </c>
      <c r="K310">
        <v>4.79</v>
      </c>
      <c r="L310">
        <v>1.03</v>
      </c>
      <c r="M310">
        <v>0.28000000000000003</v>
      </c>
      <c r="N310" s="3">
        <v>0.745</v>
      </c>
      <c r="P310">
        <v>3.96</v>
      </c>
      <c r="Q310">
        <v>4.4000000000000004</v>
      </c>
      <c r="R310">
        <v>0.4</v>
      </c>
    </row>
    <row r="311" spans="1:18" x14ac:dyDescent="0.45">
      <c r="A311">
        <v>310</v>
      </c>
      <c r="B311" t="s">
        <v>2164</v>
      </c>
      <c r="C311" t="s">
        <v>139</v>
      </c>
      <c r="D311">
        <v>3</v>
      </c>
      <c r="E311">
        <v>7</v>
      </c>
      <c r="G311">
        <v>13</v>
      </c>
      <c r="H311">
        <v>13</v>
      </c>
      <c r="I311">
        <v>60</v>
      </c>
      <c r="J311">
        <v>8.06</v>
      </c>
      <c r="K311">
        <v>3.65</v>
      </c>
      <c r="L311">
        <v>1.66</v>
      </c>
      <c r="M311">
        <v>0.313</v>
      </c>
      <c r="N311" s="3">
        <v>0.69399999999999995</v>
      </c>
      <c r="P311">
        <v>5.32</v>
      </c>
      <c r="Q311">
        <v>5.09</v>
      </c>
      <c r="R311">
        <v>0.3</v>
      </c>
    </row>
    <row r="312" spans="1:18" x14ac:dyDescent="0.45">
      <c r="A312">
        <v>311</v>
      </c>
      <c r="B312" t="s">
        <v>2215</v>
      </c>
      <c r="C312" t="s">
        <v>74</v>
      </c>
      <c r="D312">
        <v>1</v>
      </c>
      <c r="E312">
        <v>1</v>
      </c>
      <c r="G312">
        <v>58</v>
      </c>
      <c r="H312">
        <v>0</v>
      </c>
      <c r="I312">
        <v>69</v>
      </c>
      <c r="J312">
        <v>7.83</v>
      </c>
      <c r="K312">
        <v>3.63</v>
      </c>
      <c r="L312">
        <v>0.95</v>
      </c>
      <c r="M312">
        <v>0.27700000000000002</v>
      </c>
      <c r="N312" s="3">
        <v>0.74</v>
      </c>
      <c r="P312">
        <v>3.68</v>
      </c>
      <c r="Q312">
        <v>4.2699999999999996</v>
      </c>
      <c r="R312">
        <v>0.3</v>
      </c>
    </row>
    <row r="313" spans="1:18" x14ac:dyDescent="0.45">
      <c r="A313">
        <v>312</v>
      </c>
      <c r="B313" t="s">
        <v>2179</v>
      </c>
      <c r="C313" t="s">
        <v>38</v>
      </c>
      <c r="D313">
        <v>6</v>
      </c>
      <c r="E313">
        <v>4</v>
      </c>
      <c r="G313">
        <v>59</v>
      </c>
      <c r="H313">
        <v>0</v>
      </c>
      <c r="I313">
        <v>53</v>
      </c>
      <c r="J313">
        <v>9.5</v>
      </c>
      <c r="K313">
        <v>3.63</v>
      </c>
      <c r="L313">
        <v>1.06</v>
      </c>
      <c r="M313">
        <v>0.28399999999999997</v>
      </c>
      <c r="N313" s="3">
        <v>0.70099999999999996</v>
      </c>
      <c r="P313">
        <v>4.17</v>
      </c>
      <c r="Q313">
        <v>3.88</v>
      </c>
      <c r="R313">
        <v>0.3</v>
      </c>
    </row>
    <row r="314" spans="1:18" x14ac:dyDescent="0.45">
      <c r="A314">
        <v>313</v>
      </c>
      <c r="B314" t="s">
        <v>2172</v>
      </c>
      <c r="C314" t="s">
        <v>149</v>
      </c>
      <c r="D314">
        <v>1</v>
      </c>
      <c r="E314">
        <v>1</v>
      </c>
      <c r="G314">
        <v>19</v>
      </c>
      <c r="H314">
        <v>0</v>
      </c>
      <c r="I314">
        <v>18</v>
      </c>
      <c r="J314">
        <v>10.68</v>
      </c>
      <c r="K314">
        <v>2.2999999999999998</v>
      </c>
      <c r="L314">
        <v>0.71</v>
      </c>
      <c r="M314">
        <v>0.32200000000000001</v>
      </c>
      <c r="N314" s="3">
        <v>0.65900000000000003</v>
      </c>
      <c r="P314">
        <v>3.9</v>
      </c>
      <c r="Q314">
        <v>2.7</v>
      </c>
      <c r="R314">
        <v>0.3</v>
      </c>
    </row>
    <row r="315" spans="1:18" x14ac:dyDescent="0.45">
      <c r="A315">
        <v>314</v>
      </c>
      <c r="B315" t="s">
        <v>2184</v>
      </c>
      <c r="C315" t="s">
        <v>113</v>
      </c>
      <c r="D315">
        <v>7</v>
      </c>
      <c r="E315">
        <v>2</v>
      </c>
      <c r="G315">
        <v>59</v>
      </c>
      <c r="H315">
        <v>0</v>
      </c>
      <c r="I315">
        <v>57</v>
      </c>
      <c r="J315">
        <v>11.89</v>
      </c>
      <c r="K315">
        <v>4.96</v>
      </c>
      <c r="L315">
        <v>0.68</v>
      </c>
      <c r="M315">
        <v>0.29599999999999999</v>
      </c>
      <c r="N315" s="3">
        <v>0.76900000000000002</v>
      </c>
      <c r="P315">
        <v>3.13</v>
      </c>
      <c r="Q315">
        <v>3.53</v>
      </c>
      <c r="R315">
        <v>0.3</v>
      </c>
    </row>
    <row r="316" spans="1:18" x14ac:dyDescent="0.45">
      <c r="A316">
        <v>315</v>
      </c>
      <c r="B316" t="s">
        <v>2181</v>
      </c>
      <c r="C316" t="s">
        <v>104</v>
      </c>
      <c r="D316">
        <v>2</v>
      </c>
      <c r="E316">
        <v>3</v>
      </c>
      <c r="G316">
        <v>25</v>
      </c>
      <c r="H316">
        <v>1</v>
      </c>
      <c r="I316">
        <v>32</v>
      </c>
      <c r="J316">
        <v>7.89</v>
      </c>
      <c r="K316">
        <v>2.67</v>
      </c>
      <c r="L316">
        <v>0.96</v>
      </c>
      <c r="M316">
        <v>0.29899999999999999</v>
      </c>
      <c r="N316" s="3">
        <v>0.71599999999999997</v>
      </c>
      <c r="P316">
        <v>3.85</v>
      </c>
      <c r="Q316">
        <v>3.78</v>
      </c>
      <c r="R316">
        <v>0.3</v>
      </c>
    </row>
    <row r="317" spans="1:18" x14ac:dyDescent="0.45">
      <c r="A317">
        <v>316</v>
      </c>
      <c r="B317" t="s">
        <v>2160</v>
      </c>
      <c r="C317" t="s">
        <v>104</v>
      </c>
      <c r="D317">
        <v>1</v>
      </c>
      <c r="E317">
        <v>2</v>
      </c>
      <c r="G317">
        <v>11</v>
      </c>
      <c r="H317">
        <v>8</v>
      </c>
      <c r="I317">
        <v>50</v>
      </c>
      <c r="J317">
        <v>6.79</v>
      </c>
      <c r="K317">
        <v>2.64</v>
      </c>
      <c r="L317">
        <v>1.26</v>
      </c>
      <c r="M317">
        <v>0.32500000000000001</v>
      </c>
      <c r="N317" s="3">
        <v>0.72399999999999998</v>
      </c>
      <c r="P317">
        <v>4.55</v>
      </c>
      <c r="Q317">
        <v>4.51</v>
      </c>
      <c r="R317">
        <v>0.3</v>
      </c>
    </row>
    <row r="318" spans="1:18" x14ac:dyDescent="0.45">
      <c r="A318">
        <v>317</v>
      </c>
      <c r="B318" t="s">
        <v>2207</v>
      </c>
      <c r="C318" t="s">
        <v>76</v>
      </c>
      <c r="D318">
        <v>3</v>
      </c>
      <c r="E318">
        <v>2</v>
      </c>
      <c r="G318">
        <v>48</v>
      </c>
      <c r="H318">
        <v>0</v>
      </c>
      <c r="I318">
        <v>47</v>
      </c>
      <c r="J318">
        <v>9.4700000000000006</v>
      </c>
      <c r="K318">
        <v>1.02</v>
      </c>
      <c r="L318">
        <v>1.37</v>
      </c>
      <c r="M318">
        <v>0.32100000000000001</v>
      </c>
      <c r="N318" s="3">
        <v>0.745</v>
      </c>
      <c r="P318">
        <v>3.71</v>
      </c>
      <c r="Q318">
        <v>3.56</v>
      </c>
      <c r="R318">
        <v>0.3</v>
      </c>
    </row>
    <row r="319" spans="1:18" x14ac:dyDescent="0.45">
      <c r="A319">
        <v>318</v>
      </c>
      <c r="B319" t="s">
        <v>2272</v>
      </c>
      <c r="C319" t="s">
        <v>215</v>
      </c>
      <c r="D319">
        <v>1</v>
      </c>
      <c r="E319">
        <v>2</v>
      </c>
      <c r="G319">
        <v>12</v>
      </c>
      <c r="H319">
        <v>5</v>
      </c>
      <c r="I319">
        <v>27</v>
      </c>
      <c r="J319">
        <v>9.7100000000000009</v>
      </c>
      <c r="K319">
        <v>4.76</v>
      </c>
      <c r="L319">
        <v>1.07</v>
      </c>
      <c r="M319">
        <v>0.26700000000000002</v>
      </c>
      <c r="N319" s="3">
        <v>0.72</v>
      </c>
      <c r="P319">
        <v>4.03</v>
      </c>
      <c r="Q319">
        <v>4.25</v>
      </c>
      <c r="R319">
        <v>0.3</v>
      </c>
    </row>
    <row r="320" spans="1:18" x14ac:dyDescent="0.45">
      <c r="A320">
        <v>319</v>
      </c>
      <c r="B320" t="s">
        <v>2191</v>
      </c>
      <c r="C320" t="s">
        <v>101</v>
      </c>
      <c r="D320">
        <v>3</v>
      </c>
      <c r="E320">
        <v>2</v>
      </c>
      <c r="G320">
        <v>38</v>
      </c>
      <c r="H320">
        <v>3</v>
      </c>
      <c r="I320">
        <v>62</v>
      </c>
      <c r="J320">
        <v>9.6999999999999993</v>
      </c>
      <c r="K320">
        <v>4.24</v>
      </c>
      <c r="L320">
        <v>0.95</v>
      </c>
      <c r="M320">
        <v>0.3</v>
      </c>
      <c r="N320" s="3">
        <v>0.66900000000000004</v>
      </c>
      <c r="P320">
        <v>4.57</v>
      </c>
      <c r="Q320">
        <v>3.94</v>
      </c>
      <c r="R320">
        <v>0.3</v>
      </c>
    </row>
    <row r="321" spans="1:18" x14ac:dyDescent="0.45">
      <c r="A321">
        <v>320</v>
      </c>
      <c r="B321" t="s">
        <v>2183</v>
      </c>
      <c r="C321" t="s">
        <v>25</v>
      </c>
      <c r="D321">
        <v>4</v>
      </c>
      <c r="E321">
        <v>2</v>
      </c>
      <c r="G321">
        <v>10</v>
      </c>
      <c r="H321">
        <v>9</v>
      </c>
      <c r="I321">
        <v>48</v>
      </c>
      <c r="J321">
        <v>6.95</v>
      </c>
      <c r="K321">
        <v>3.34</v>
      </c>
      <c r="L321">
        <v>1.1599999999999999</v>
      </c>
      <c r="M321">
        <v>0.25600000000000001</v>
      </c>
      <c r="N321" s="3">
        <v>0.755</v>
      </c>
      <c r="P321">
        <v>3.61</v>
      </c>
      <c r="Q321">
        <v>4.55</v>
      </c>
      <c r="R321">
        <v>0.3</v>
      </c>
    </row>
    <row r="322" spans="1:18" x14ac:dyDescent="0.45">
      <c r="A322">
        <v>321</v>
      </c>
      <c r="B322" t="s">
        <v>2182</v>
      </c>
      <c r="C322" t="s">
        <v>104</v>
      </c>
      <c r="D322">
        <v>1</v>
      </c>
      <c r="E322">
        <v>2</v>
      </c>
      <c r="G322">
        <v>9</v>
      </c>
      <c r="H322">
        <v>6</v>
      </c>
      <c r="I322">
        <v>35</v>
      </c>
      <c r="J322">
        <v>6.29</v>
      </c>
      <c r="K322">
        <v>2.5299999999999998</v>
      </c>
      <c r="L322">
        <v>1.1399999999999999</v>
      </c>
      <c r="M322">
        <v>0.32300000000000001</v>
      </c>
      <c r="N322" s="3">
        <v>0.66</v>
      </c>
      <c r="P322">
        <v>5.12</v>
      </c>
      <c r="Q322">
        <v>4.45</v>
      </c>
      <c r="R322">
        <v>0.3</v>
      </c>
    </row>
    <row r="323" spans="1:18" x14ac:dyDescent="0.45">
      <c r="A323">
        <v>322</v>
      </c>
      <c r="B323" t="s">
        <v>2192</v>
      </c>
      <c r="C323" t="s">
        <v>184</v>
      </c>
      <c r="D323">
        <v>2</v>
      </c>
      <c r="E323">
        <v>7</v>
      </c>
      <c r="G323">
        <v>17</v>
      </c>
      <c r="H323">
        <v>17</v>
      </c>
      <c r="I323">
        <v>84</v>
      </c>
      <c r="J323">
        <v>5.43</v>
      </c>
      <c r="K323">
        <v>3.03</v>
      </c>
      <c r="L323">
        <v>1.37</v>
      </c>
      <c r="M323">
        <v>0.32500000000000001</v>
      </c>
      <c r="N323" s="3">
        <v>0.61199999999999999</v>
      </c>
      <c r="P323">
        <v>6.23</v>
      </c>
      <c r="Q323">
        <v>5.0599999999999996</v>
      </c>
      <c r="R323">
        <v>0.3</v>
      </c>
    </row>
    <row r="324" spans="1:18" x14ac:dyDescent="0.45">
      <c r="A324">
        <v>323</v>
      </c>
      <c r="B324" t="s">
        <v>2187</v>
      </c>
      <c r="C324" t="s">
        <v>67</v>
      </c>
      <c r="D324">
        <v>2</v>
      </c>
      <c r="E324">
        <v>1</v>
      </c>
      <c r="G324">
        <v>34</v>
      </c>
      <c r="H324">
        <v>0</v>
      </c>
      <c r="I324">
        <v>34</v>
      </c>
      <c r="J324">
        <v>8.51</v>
      </c>
      <c r="K324">
        <v>4.71</v>
      </c>
      <c r="L324">
        <v>0.46</v>
      </c>
      <c r="M324">
        <v>0.216</v>
      </c>
      <c r="N324" s="3">
        <v>0.80600000000000005</v>
      </c>
      <c r="P324">
        <v>2.27</v>
      </c>
      <c r="Q324">
        <v>3.57</v>
      </c>
      <c r="R324">
        <v>0.3</v>
      </c>
    </row>
    <row r="325" spans="1:18" x14ac:dyDescent="0.45">
      <c r="A325">
        <v>324</v>
      </c>
      <c r="B325" t="s">
        <v>2206</v>
      </c>
      <c r="C325" t="s">
        <v>104</v>
      </c>
      <c r="D325">
        <v>5</v>
      </c>
      <c r="E325">
        <v>11</v>
      </c>
      <c r="G325">
        <v>49</v>
      </c>
      <c r="H325">
        <v>5</v>
      </c>
      <c r="I325">
        <v>64</v>
      </c>
      <c r="J325">
        <v>9.0399999999999991</v>
      </c>
      <c r="K325">
        <v>4.59</v>
      </c>
      <c r="L325">
        <v>0.92</v>
      </c>
      <c r="M325">
        <v>0.311</v>
      </c>
      <c r="N325" s="3">
        <v>0.67200000000000004</v>
      </c>
      <c r="P325">
        <v>4.8499999999999996</v>
      </c>
      <c r="Q325">
        <v>4.1399999999999997</v>
      </c>
      <c r="R325">
        <v>0.3</v>
      </c>
    </row>
    <row r="326" spans="1:18" x14ac:dyDescent="0.45">
      <c r="A326">
        <v>325</v>
      </c>
      <c r="B326" t="s">
        <v>2188</v>
      </c>
      <c r="C326" t="s">
        <v>34</v>
      </c>
      <c r="D326">
        <v>3</v>
      </c>
      <c r="E326">
        <v>1</v>
      </c>
      <c r="G326">
        <v>40</v>
      </c>
      <c r="H326">
        <v>1</v>
      </c>
      <c r="I326">
        <v>54</v>
      </c>
      <c r="J326">
        <v>6.97</v>
      </c>
      <c r="K326">
        <v>3.03</v>
      </c>
      <c r="L326">
        <v>0.61</v>
      </c>
      <c r="M326">
        <v>0.35199999999999998</v>
      </c>
      <c r="N326" s="3">
        <v>0.69599999999999995</v>
      </c>
      <c r="P326">
        <v>4.4800000000000004</v>
      </c>
      <c r="Q326">
        <v>3.63</v>
      </c>
      <c r="R326">
        <v>0.3</v>
      </c>
    </row>
    <row r="327" spans="1:18" x14ac:dyDescent="0.45">
      <c r="A327">
        <v>326</v>
      </c>
      <c r="B327" t="s">
        <v>2214</v>
      </c>
      <c r="C327" t="s">
        <v>28</v>
      </c>
      <c r="D327">
        <v>4</v>
      </c>
      <c r="E327">
        <v>3</v>
      </c>
      <c r="G327">
        <v>40</v>
      </c>
      <c r="H327">
        <v>0</v>
      </c>
      <c r="I327">
        <v>37</v>
      </c>
      <c r="J327">
        <v>10.89</v>
      </c>
      <c r="K327">
        <v>3.16</v>
      </c>
      <c r="L327">
        <v>1.1100000000000001</v>
      </c>
      <c r="M327">
        <v>0.28000000000000003</v>
      </c>
      <c r="N327" s="3">
        <v>0.746</v>
      </c>
      <c r="P327">
        <v>3.52</v>
      </c>
      <c r="Q327">
        <v>3.45</v>
      </c>
      <c r="R327">
        <v>0.3</v>
      </c>
    </row>
    <row r="328" spans="1:18" x14ac:dyDescent="0.45">
      <c r="A328">
        <v>327</v>
      </c>
      <c r="B328" t="s">
        <v>342</v>
      </c>
      <c r="C328" t="s">
        <v>40</v>
      </c>
      <c r="D328">
        <v>5</v>
      </c>
      <c r="E328">
        <v>8</v>
      </c>
      <c r="G328">
        <v>28</v>
      </c>
      <c r="H328">
        <v>27</v>
      </c>
      <c r="I328">
        <v>139</v>
      </c>
      <c r="J328">
        <v>7.3</v>
      </c>
      <c r="K328">
        <v>3.27</v>
      </c>
      <c r="L328">
        <v>1.34</v>
      </c>
      <c r="M328">
        <v>0.30299999999999999</v>
      </c>
      <c r="N328" s="3">
        <v>0.70299999999999996</v>
      </c>
      <c r="P328">
        <v>4.71</v>
      </c>
      <c r="Q328">
        <v>4.74</v>
      </c>
      <c r="R328">
        <v>0.3</v>
      </c>
    </row>
    <row r="329" spans="1:18" x14ac:dyDescent="0.45">
      <c r="A329">
        <v>328</v>
      </c>
      <c r="B329" t="s">
        <v>2186</v>
      </c>
      <c r="C329" t="s">
        <v>153</v>
      </c>
      <c r="D329">
        <v>2</v>
      </c>
      <c r="E329">
        <v>3</v>
      </c>
      <c r="G329">
        <v>10</v>
      </c>
      <c r="H329">
        <v>10</v>
      </c>
      <c r="I329">
        <v>46</v>
      </c>
      <c r="J329">
        <v>7.21</v>
      </c>
      <c r="K329">
        <v>4.13</v>
      </c>
      <c r="L329">
        <v>1.02</v>
      </c>
      <c r="M329">
        <v>0.29899999999999999</v>
      </c>
      <c r="N329" s="3">
        <v>0.67600000000000005</v>
      </c>
      <c r="P329">
        <v>4.84</v>
      </c>
      <c r="Q329">
        <v>4.5599999999999996</v>
      </c>
      <c r="R329">
        <v>0.3</v>
      </c>
    </row>
    <row r="330" spans="1:18" x14ac:dyDescent="0.45">
      <c r="A330">
        <v>329</v>
      </c>
      <c r="B330" t="s">
        <v>2194</v>
      </c>
      <c r="C330" t="s">
        <v>215</v>
      </c>
      <c r="D330">
        <v>4</v>
      </c>
      <c r="E330">
        <v>1</v>
      </c>
      <c r="G330">
        <v>65</v>
      </c>
      <c r="H330">
        <v>0</v>
      </c>
      <c r="I330">
        <v>61</v>
      </c>
      <c r="J330">
        <v>9.1</v>
      </c>
      <c r="K330">
        <v>3.23</v>
      </c>
      <c r="L330">
        <v>0.92</v>
      </c>
      <c r="M330">
        <v>0.314</v>
      </c>
      <c r="N330" s="3">
        <v>0.68300000000000005</v>
      </c>
      <c r="P330">
        <v>4.29</v>
      </c>
      <c r="Q330">
        <v>3.8</v>
      </c>
      <c r="R330">
        <v>0.3</v>
      </c>
    </row>
    <row r="331" spans="1:18" x14ac:dyDescent="0.45">
      <c r="A331">
        <v>330</v>
      </c>
      <c r="B331" t="s">
        <v>2200</v>
      </c>
      <c r="C331" t="s">
        <v>184</v>
      </c>
      <c r="D331">
        <v>4</v>
      </c>
      <c r="E331">
        <v>7</v>
      </c>
      <c r="G331">
        <v>28</v>
      </c>
      <c r="H331">
        <v>10</v>
      </c>
      <c r="I331">
        <v>73</v>
      </c>
      <c r="J331">
        <v>7.34</v>
      </c>
      <c r="K331">
        <v>4.3899999999999997</v>
      </c>
      <c r="L331">
        <v>1.1000000000000001</v>
      </c>
      <c r="M331">
        <v>0.32200000000000001</v>
      </c>
      <c r="N331" s="3">
        <v>0.622</v>
      </c>
      <c r="P331">
        <v>5.87</v>
      </c>
      <c r="Q331">
        <v>4.78</v>
      </c>
      <c r="R331">
        <v>0.3</v>
      </c>
    </row>
    <row r="332" spans="1:18" x14ac:dyDescent="0.45">
      <c r="A332">
        <v>331</v>
      </c>
      <c r="B332" t="s">
        <v>2201</v>
      </c>
      <c r="C332" t="s">
        <v>74</v>
      </c>
      <c r="D332">
        <v>1</v>
      </c>
      <c r="E332">
        <v>1</v>
      </c>
      <c r="G332">
        <v>59</v>
      </c>
      <c r="H332">
        <v>4</v>
      </c>
      <c r="I332">
        <v>76</v>
      </c>
      <c r="J332">
        <v>7.07</v>
      </c>
      <c r="K332">
        <v>2.09</v>
      </c>
      <c r="L332">
        <v>1.4</v>
      </c>
      <c r="M332">
        <v>0.28499999999999998</v>
      </c>
      <c r="N332" s="3">
        <v>0.72299999999999998</v>
      </c>
      <c r="P332">
        <v>4.17</v>
      </c>
      <c r="Q332">
        <v>4.3899999999999997</v>
      </c>
      <c r="R332">
        <v>0.3</v>
      </c>
    </row>
    <row r="333" spans="1:18" x14ac:dyDescent="0.45">
      <c r="A333">
        <v>332</v>
      </c>
      <c r="B333" t="s">
        <v>2197</v>
      </c>
      <c r="C333" t="s">
        <v>40</v>
      </c>
      <c r="D333">
        <v>2</v>
      </c>
      <c r="E333">
        <v>1</v>
      </c>
      <c r="G333">
        <v>30</v>
      </c>
      <c r="H333">
        <v>0</v>
      </c>
      <c r="I333">
        <v>25</v>
      </c>
      <c r="J333">
        <v>10.67</v>
      </c>
      <c r="K333">
        <v>3.99</v>
      </c>
      <c r="L333">
        <v>0.65</v>
      </c>
      <c r="M333">
        <v>0.27900000000000003</v>
      </c>
      <c r="N333" s="3">
        <v>0.748</v>
      </c>
      <c r="P333">
        <v>3.08</v>
      </c>
      <c r="Q333">
        <v>3.24</v>
      </c>
      <c r="R333">
        <v>0.3</v>
      </c>
    </row>
    <row r="334" spans="1:18" x14ac:dyDescent="0.45">
      <c r="A334">
        <v>333</v>
      </c>
      <c r="B334" t="s">
        <v>2180</v>
      </c>
      <c r="C334" t="s">
        <v>67</v>
      </c>
      <c r="D334">
        <v>3</v>
      </c>
      <c r="E334">
        <v>2</v>
      </c>
      <c r="G334">
        <v>42</v>
      </c>
      <c r="H334">
        <v>2</v>
      </c>
      <c r="I334">
        <v>62</v>
      </c>
      <c r="J334">
        <v>9.42</v>
      </c>
      <c r="K334">
        <v>4</v>
      </c>
      <c r="L334">
        <v>0.82</v>
      </c>
      <c r="M334">
        <v>0.33200000000000002</v>
      </c>
      <c r="N334" s="3">
        <v>0.68200000000000005</v>
      </c>
      <c r="P334">
        <v>4.55</v>
      </c>
      <c r="Q334">
        <v>3.92</v>
      </c>
      <c r="R334">
        <v>0.3</v>
      </c>
    </row>
    <row r="335" spans="1:18" x14ac:dyDescent="0.45">
      <c r="A335">
        <v>334</v>
      </c>
      <c r="B335" t="s">
        <v>2209</v>
      </c>
      <c r="C335" t="s">
        <v>56</v>
      </c>
      <c r="D335">
        <v>6</v>
      </c>
      <c r="E335">
        <v>5</v>
      </c>
      <c r="G335">
        <v>51</v>
      </c>
      <c r="H335">
        <v>3</v>
      </c>
      <c r="I335">
        <v>66</v>
      </c>
      <c r="J335">
        <v>7.63</v>
      </c>
      <c r="K335">
        <v>2.48</v>
      </c>
      <c r="L335">
        <v>1.0900000000000001</v>
      </c>
      <c r="M335">
        <v>0.32200000000000001</v>
      </c>
      <c r="N335" s="3">
        <v>0.69299999999999995</v>
      </c>
      <c r="P335">
        <v>4.41</v>
      </c>
      <c r="Q335">
        <v>4.09</v>
      </c>
      <c r="R335">
        <v>0.3</v>
      </c>
    </row>
    <row r="336" spans="1:18" x14ac:dyDescent="0.45">
      <c r="A336">
        <v>335</v>
      </c>
      <c r="B336" t="s">
        <v>2203</v>
      </c>
      <c r="C336" t="s">
        <v>63</v>
      </c>
      <c r="D336">
        <v>2</v>
      </c>
      <c r="E336">
        <v>3</v>
      </c>
      <c r="G336">
        <v>12</v>
      </c>
      <c r="H336">
        <v>8</v>
      </c>
      <c r="I336">
        <v>47</v>
      </c>
      <c r="J336">
        <v>5.99</v>
      </c>
      <c r="K336">
        <v>2.61</v>
      </c>
      <c r="L336">
        <v>1.36</v>
      </c>
      <c r="M336">
        <v>0.33100000000000002</v>
      </c>
      <c r="N336" s="3">
        <v>0.69399999999999995</v>
      </c>
      <c r="P336">
        <v>5.14</v>
      </c>
      <c r="Q336">
        <v>4.7300000000000004</v>
      </c>
      <c r="R336">
        <v>0.3</v>
      </c>
    </row>
    <row r="337" spans="1:18" x14ac:dyDescent="0.45">
      <c r="A337">
        <v>336</v>
      </c>
      <c r="B337" t="s">
        <v>2202</v>
      </c>
      <c r="C337" t="s">
        <v>61</v>
      </c>
      <c r="D337">
        <v>4</v>
      </c>
      <c r="E337">
        <v>7</v>
      </c>
      <c r="G337">
        <v>37</v>
      </c>
      <c r="H337">
        <v>11</v>
      </c>
      <c r="I337">
        <v>91</v>
      </c>
      <c r="J337">
        <v>8.68</v>
      </c>
      <c r="K337">
        <v>3.25</v>
      </c>
      <c r="L337">
        <v>1.47</v>
      </c>
      <c r="M337">
        <v>0.26600000000000001</v>
      </c>
      <c r="N337" s="3">
        <v>0.73199999999999998</v>
      </c>
      <c r="P337">
        <v>4.16</v>
      </c>
      <c r="Q337">
        <v>4.53</v>
      </c>
      <c r="R337">
        <v>0.3</v>
      </c>
    </row>
    <row r="338" spans="1:18" x14ac:dyDescent="0.45">
      <c r="A338">
        <v>337</v>
      </c>
      <c r="B338" t="s">
        <v>2196</v>
      </c>
      <c r="C338" t="s">
        <v>52</v>
      </c>
      <c r="D338">
        <v>2</v>
      </c>
      <c r="E338">
        <v>3</v>
      </c>
      <c r="G338">
        <v>14</v>
      </c>
      <c r="H338">
        <v>12</v>
      </c>
      <c r="I338">
        <v>63</v>
      </c>
      <c r="J338">
        <v>6.74</v>
      </c>
      <c r="K338">
        <v>4.72</v>
      </c>
      <c r="L338">
        <v>0.65</v>
      </c>
      <c r="M338">
        <v>0.29799999999999999</v>
      </c>
      <c r="N338" s="3">
        <v>0.70799999999999996</v>
      </c>
      <c r="P338">
        <v>4.22</v>
      </c>
      <c r="Q338">
        <v>4.47</v>
      </c>
      <c r="R338">
        <v>0.3</v>
      </c>
    </row>
    <row r="339" spans="1:18" x14ac:dyDescent="0.45">
      <c r="A339">
        <v>338</v>
      </c>
      <c r="B339" t="s">
        <v>2255</v>
      </c>
      <c r="C339" t="s">
        <v>56</v>
      </c>
      <c r="D339">
        <v>3</v>
      </c>
      <c r="E339">
        <v>2</v>
      </c>
      <c r="G339">
        <v>33</v>
      </c>
      <c r="H339">
        <v>2</v>
      </c>
      <c r="I339">
        <v>40</v>
      </c>
      <c r="J339">
        <v>8.67</v>
      </c>
      <c r="K339">
        <v>3.85</v>
      </c>
      <c r="L339">
        <v>0.89</v>
      </c>
      <c r="M339">
        <v>0.28999999999999998</v>
      </c>
      <c r="N339" s="3">
        <v>0.69899999999999995</v>
      </c>
      <c r="P339">
        <v>4.13</v>
      </c>
      <c r="Q339">
        <v>3.85</v>
      </c>
      <c r="R339">
        <v>0.3</v>
      </c>
    </row>
    <row r="340" spans="1:18" x14ac:dyDescent="0.45">
      <c r="A340">
        <v>339</v>
      </c>
      <c r="B340" t="s">
        <v>2199</v>
      </c>
      <c r="C340" t="s">
        <v>56</v>
      </c>
      <c r="D340">
        <v>2</v>
      </c>
      <c r="E340">
        <v>3</v>
      </c>
      <c r="G340">
        <v>11</v>
      </c>
      <c r="H340">
        <v>7</v>
      </c>
      <c r="I340">
        <v>40</v>
      </c>
      <c r="J340">
        <v>7.19</v>
      </c>
      <c r="K340">
        <v>4.0599999999999996</v>
      </c>
      <c r="L340">
        <v>1.08</v>
      </c>
      <c r="M340">
        <v>0.32</v>
      </c>
      <c r="N340" s="3">
        <v>0.68400000000000005</v>
      </c>
      <c r="P340">
        <v>5.04</v>
      </c>
      <c r="Q340">
        <v>4.68</v>
      </c>
      <c r="R340">
        <v>0.3</v>
      </c>
    </row>
    <row r="341" spans="1:18" x14ac:dyDescent="0.45">
      <c r="A341">
        <v>340</v>
      </c>
      <c r="B341" t="s">
        <v>2198</v>
      </c>
      <c r="C341" t="s">
        <v>30</v>
      </c>
      <c r="D341">
        <v>5</v>
      </c>
      <c r="E341">
        <v>7</v>
      </c>
      <c r="G341">
        <v>22</v>
      </c>
      <c r="H341">
        <v>20</v>
      </c>
      <c r="I341">
        <v>100</v>
      </c>
      <c r="J341">
        <v>6.41</v>
      </c>
      <c r="K341">
        <v>2.71</v>
      </c>
      <c r="L341">
        <v>1.52</v>
      </c>
      <c r="M341">
        <v>0.32900000000000001</v>
      </c>
      <c r="N341" s="3">
        <v>0.74</v>
      </c>
      <c r="P341">
        <v>4.71</v>
      </c>
      <c r="Q341">
        <v>4.99</v>
      </c>
      <c r="R341">
        <v>0.3</v>
      </c>
    </row>
    <row r="342" spans="1:18" x14ac:dyDescent="0.45">
      <c r="A342">
        <v>341</v>
      </c>
      <c r="B342" t="s">
        <v>2228</v>
      </c>
      <c r="C342" t="s">
        <v>23</v>
      </c>
      <c r="D342">
        <v>3</v>
      </c>
      <c r="E342">
        <v>1</v>
      </c>
      <c r="G342">
        <v>23</v>
      </c>
      <c r="H342">
        <v>0</v>
      </c>
      <c r="I342">
        <v>24</v>
      </c>
      <c r="J342">
        <v>10.97</v>
      </c>
      <c r="K342">
        <v>4</v>
      </c>
      <c r="L342">
        <v>0.68</v>
      </c>
      <c r="M342">
        <v>0.29399999999999998</v>
      </c>
      <c r="N342" s="3">
        <v>0.82299999999999995</v>
      </c>
      <c r="P342">
        <v>2.5099999999999998</v>
      </c>
      <c r="Q342">
        <v>3.12</v>
      </c>
      <c r="R342">
        <v>0.3</v>
      </c>
    </row>
    <row r="343" spans="1:18" x14ac:dyDescent="0.45">
      <c r="A343">
        <v>342</v>
      </c>
      <c r="B343" t="s">
        <v>2208</v>
      </c>
      <c r="C343" t="s">
        <v>63</v>
      </c>
      <c r="D343">
        <v>2</v>
      </c>
      <c r="E343">
        <v>6</v>
      </c>
      <c r="G343">
        <v>12</v>
      </c>
      <c r="H343">
        <v>12</v>
      </c>
      <c r="I343">
        <v>55</v>
      </c>
      <c r="J343">
        <v>8.32</v>
      </c>
      <c r="K343">
        <v>3.46</v>
      </c>
      <c r="L343">
        <v>1.51</v>
      </c>
      <c r="M343">
        <v>0.317</v>
      </c>
      <c r="N343" s="3">
        <v>0.67200000000000004</v>
      </c>
      <c r="P343">
        <v>5.27</v>
      </c>
      <c r="Q343">
        <v>4.82</v>
      </c>
      <c r="R343">
        <v>0.3</v>
      </c>
    </row>
    <row r="344" spans="1:18" x14ac:dyDescent="0.45">
      <c r="A344">
        <v>343</v>
      </c>
      <c r="B344" t="s">
        <v>2211</v>
      </c>
      <c r="C344" t="s">
        <v>67</v>
      </c>
      <c r="D344">
        <v>3</v>
      </c>
      <c r="E344">
        <v>1</v>
      </c>
      <c r="G344">
        <v>58</v>
      </c>
      <c r="H344">
        <v>0</v>
      </c>
      <c r="I344">
        <v>52</v>
      </c>
      <c r="J344">
        <v>9.44</v>
      </c>
      <c r="K344">
        <v>3.54</v>
      </c>
      <c r="L344">
        <v>1.1299999999999999</v>
      </c>
      <c r="M344">
        <v>0.28499999999999998</v>
      </c>
      <c r="N344" s="3">
        <v>0.74299999999999999</v>
      </c>
      <c r="P344">
        <v>3.78</v>
      </c>
      <c r="Q344">
        <v>4.04</v>
      </c>
      <c r="R344">
        <v>0.3</v>
      </c>
    </row>
    <row r="345" spans="1:18" x14ac:dyDescent="0.45">
      <c r="A345">
        <v>344</v>
      </c>
      <c r="B345" t="s">
        <v>2288</v>
      </c>
      <c r="C345" t="s">
        <v>23</v>
      </c>
      <c r="D345">
        <v>1</v>
      </c>
      <c r="E345">
        <v>1</v>
      </c>
      <c r="G345">
        <v>21</v>
      </c>
      <c r="H345">
        <v>1</v>
      </c>
      <c r="I345">
        <v>33</v>
      </c>
      <c r="J345">
        <v>8.3000000000000007</v>
      </c>
      <c r="K345">
        <v>2.74</v>
      </c>
      <c r="L345">
        <v>0.8</v>
      </c>
      <c r="M345">
        <v>0.312</v>
      </c>
      <c r="N345" s="3">
        <v>0.73799999999999999</v>
      </c>
      <c r="P345">
        <v>3.51</v>
      </c>
      <c r="Q345">
        <v>3.47</v>
      </c>
      <c r="R345">
        <v>0.3</v>
      </c>
    </row>
    <row r="346" spans="1:18" x14ac:dyDescent="0.45">
      <c r="A346">
        <v>345</v>
      </c>
      <c r="B346" t="s">
        <v>2212</v>
      </c>
      <c r="C346" t="s">
        <v>28</v>
      </c>
      <c r="D346">
        <v>1</v>
      </c>
      <c r="E346">
        <v>1</v>
      </c>
      <c r="G346">
        <v>32</v>
      </c>
      <c r="H346">
        <v>0</v>
      </c>
      <c r="I346">
        <v>29</v>
      </c>
      <c r="J346">
        <v>10.29</v>
      </c>
      <c r="K346">
        <v>3.82</v>
      </c>
      <c r="L346">
        <v>0.54</v>
      </c>
      <c r="M346">
        <v>0.33</v>
      </c>
      <c r="N346" s="3">
        <v>0.64100000000000001</v>
      </c>
      <c r="P346">
        <v>4.41</v>
      </c>
      <c r="Q346">
        <v>3.3</v>
      </c>
      <c r="R346">
        <v>0.3</v>
      </c>
    </row>
    <row r="347" spans="1:18" x14ac:dyDescent="0.45">
      <c r="A347">
        <v>346</v>
      </c>
      <c r="B347" t="s">
        <v>2244</v>
      </c>
      <c r="C347" t="s">
        <v>38</v>
      </c>
      <c r="D347">
        <v>3</v>
      </c>
      <c r="E347">
        <v>5</v>
      </c>
      <c r="G347">
        <v>62</v>
      </c>
      <c r="H347">
        <v>0</v>
      </c>
      <c r="I347">
        <v>53</v>
      </c>
      <c r="J347">
        <v>10.64</v>
      </c>
      <c r="K347">
        <v>4.76</v>
      </c>
      <c r="L347">
        <v>0.74</v>
      </c>
      <c r="M347">
        <v>0.33500000000000002</v>
      </c>
      <c r="N347" s="3">
        <v>0.72499999999999998</v>
      </c>
      <c r="P347">
        <v>4.0599999999999996</v>
      </c>
      <c r="Q347">
        <v>3.79</v>
      </c>
      <c r="R347">
        <v>0.3</v>
      </c>
    </row>
    <row r="348" spans="1:18" x14ac:dyDescent="0.45">
      <c r="A348">
        <v>347</v>
      </c>
      <c r="B348" t="s">
        <v>2216</v>
      </c>
      <c r="C348" t="s">
        <v>113</v>
      </c>
      <c r="D348">
        <v>4</v>
      </c>
      <c r="E348">
        <v>5</v>
      </c>
      <c r="G348">
        <v>30</v>
      </c>
      <c r="H348">
        <v>0</v>
      </c>
      <c r="I348">
        <v>27</v>
      </c>
      <c r="J348">
        <v>8.23</v>
      </c>
      <c r="K348">
        <v>2.44</v>
      </c>
      <c r="L348">
        <v>0.76</v>
      </c>
      <c r="M348">
        <v>0.33500000000000002</v>
      </c>
      <c r="N348" s="3">
        <v>0.56399999999999995</v>
      </c>
      <c r="P348">
        <v>5.56</v>
      </c>
      <c r="Q348">
        <v>3.31</v>
      </c>
      <c r="R348">
        <v>0.3</v>
      </c>
    </row>
    <row r="349" spans="1:18" x14ac:dyDescent="0.45">
      <c r="A349">
        <v>348</v>
      </c>
      <c r="B349" t="s">
        <v>2218</v>
      </c>
      <c r="C349" t="s">
        <v>141</v>
      </c>
      <c r="D349">
        <v>4</v>
      </c>
      <c r="E349">
        <v>3</v>
      </c>
      <c r="G349">
        <v>49</v>
      </c>
      <c r="H349">
        <v>1</v>
      </c>
      <c r="I349">
        <v>58</v>
      </c>
      <c r="J349">
        <v>7.07</v>
      </c>
      <c r="K349">
        <v>1.62</v>
      </c>
      <c r="L349">
        <v>0.98</v>
      </c>
      <c r="M349">
        <v>0.30099999999999999</v>
      </c>
      <c r="N349" s="3">
        <v>0.748</v>
      </c>
      <c r="P349">
        <v>3.51</v>
      </c>
      <c r="Q349">
        <v>3.65</v>
      </c>
      <c r="R349">
        <v>0.3</v>
      </c>
    </row>
    <row r="350" spans="1:18" x14ac:dyDescent="0.45">
      <c r="A350">
        <v>349</v>
      </c>
      <c r="B350" t="s">
        <v>2195</v>
      </c>
      <c r="C350" t="s">
        <v>67</v>
      </c>
      <c r="D350">
        <v>1</v>
      </c>
      <c r="E350">
        <v>2</v>
      </c>
      <c r="G350">
        <v>13</v>
      </c>
      <c r="H350">
        <v>2</v>
      </c>
      <c r="I350">
        <v>30</v>
      </c>
      <c r="J350">
        <v>7.73</v>
      </c>
      <c r="K350">
        <v>3.58</v>
      </c>
      <c r="L350">
        <v>0.93</v>
      </c>
      <c r="M350">
        <v>0.29799999999999999</v>
      </c>
      <c r="N350" s="3">
        <v>0.7</v>
      </c>
      <c r="P350">
        <v>4.26</v>
      </c>
      <c r="Q350">
        <v>4.12</v>
      </c>
      <c r="R350">
        <v>0.3</v>
      </c>
    </row>
    <row r="351" spans="1:18" x14ac:dyDescent="0.45">
      <c r="A351">
        <v>350</v>
      </c>
      <c r="B351" t="s">
        <v>2217</v>
      </c>
      <c r="C351" t="s">
        <v>56</v>
      </c>
      <c r="D351">
        <v>3</v>
      </c>
      <c r="E351">
        <v>5</v>
      </c>
      <c r="G351">
        <v>60</v>
      </c>
      <c r="H351">
        <v>0</v>
      </c>
      <c r="I351">
        <v>65</v>
      </c>
      <c r="J351">
        <v>8.35</v>
      </c>
      <c r="K351">
        <v>4.63</v>
      </c>
      <c r="L351">
        <v>0.72</v>
      </c>
      <c r="M351">
        <v>0.254</v>
      </c>
      <c r="N351" s="3">
        <v>0.64400000000000002</v>
      </c>
      <c r="P351">
        <v>4.3899999999999997</v>
      </c>
      <c r="Q351">
        <v>3.96</v>
      </c>
      <c r="R351">
        <v>0.3</v>
      </c>
    </row>
    <row r="352" spans="1:18" x14ac:dyDescent="0.45">
      <c r="A352">
        <v>351</v>
      </c>
      <c r="B352" t="s">
        <v>2231</v>
      </c>
      <c r="C352" t="s">
        <v>28</v>
      </c>
      <c r="D352">
        <v>2</v>
      </c>
      <c r="E352">
        <v>2</v>
      </c>
      <c r="G352">
        <v>33</v>
      </c>
      <c r="H352">
        <v>2</v>
      </c>
      <c r="I352">
        <v>45</v>
      </c>
      <c r="J352">
        <v>7.86</v>
      </c>
      <c r="K352">
        <v>4.13</v>
      </c>
      <c r="L352">
        <v>0.73</v>
      </c>
      <c r="M352">
        <v>0.27300000000000002</v>
      </c>
      <c r="N352" s="3">
        <v>0.77100000000000002</v>
      </c>
      <c r="P352">
        <v>3.21</v>
      </c>
      <c r="Q352">
        <v>3.93</v>
      </c>
      <c r="R352">
        <v>0.3</v>
      </c>
    </row>
    <row r="353" spans="1:18" x14ac:dyDescent="0.45">
      <c r="A353">
        <v>352</v>
      </c>
      <c r="B353" t="s">
        <v>2213</v>
      </c>
      <c r="C353" t="s">
        <v>44</v>
      </c>
      <c r="D353">
        <v>2</v>
      </c>
      <c r="E353">
        <v>1</v>
      </c>
      <c r="G353">
        <v>30</v>
      </c>
      <c r="H353">
        <v>0</v>
      </c>
      <c r="I353">
        <v>26</v>
      </c>
      <c r="J353">
        <v>10.02</v>
      </c>
      <c r="K353">
        <v>3.91</v>
      </c>
      <c r="L353">
        <v>0.96</v>
      </c>
      <c r="M353">
        <v>0.314</v>
      </c>
      <c r="N353" s="3">
        <v>0.77500000000000002</v>
      </c>
      <c r="P353">
        <v>3.55</v>
      </c>
      <c r="Q353">
        <v>3.62</v>
      </c>
      <c r="R353">
        <v>0.3</v>
      </c>
    </row>
    <row r="354" spans="1:18" x14ac:dyDescent="0.45">
      <c r="A354">
        <v>353</v>
      </c>
      <c r="B354" t="s">
        <v>2220</v>
      </c>
      <c r="C354" t="s">
        <v>196</v>
      </c>
      <c r="D354">
        <v>2</v>
      </c>
      <c r="E354">
        <v>3</v>
      </c>
      <c r="G354">
        <v>12</v>
      </c>
      <c r="H354">
        <v>7</v>
      </c>
      <c r="I354">
        <v>43</v>
      </c>
      <c r="J354">
        <v>6.23</v>
      </c>
      <c r="K354">
        <v>3.94</v>
      </c>
      <c r="L354">
        <v>0.86</v>
      </c>
      <c r="M354">
        <v>0.29599999999999999</v>
      </c>
      <c r="N354" s="3">
        <v>0.73799999999999999</v>
      </c>
      <c r="P354">
        <v>4</v>
      </c>
      <c r="Q354">
        <v>4.5199999999999996</v>
      </c>
      <c r="R354">
        <v>0.3</v>
      </c>
    </row>
    <row r="355" spans="1:18" x14ac:dyDescent="0.45">
      <c r="A355">
        <v>354</v>
      </c>
      <c r="B355" t="s">
        <v>2223</v>
      </c>
      <c r="C355" t="s">
        <v>61</v>
      </c>
      <c r="D355">
        <v>3</v>
      </c>
      <c r="E355">
        <v>2</v>
      </c>
      <c r="G355">
        <v>42</v>
      </c>
      <c r="H355">
        <v>3</v>
      </c>
      <c r="I355">
        <v>60</v>
      </c>
      <c r="J355">
        <v>8.75</v>
      </c>
      <c r="K355">
        <v>2.2400000000000002</v>
      </c>
      <c r="L355">
        <v>1.43</v>
      </c>
      <c r="M355">
        <v>0.247</v>
      </c>
      <c r="N355" s="3">
        <v>0.755</v>
      </c>
      <c r="P355">
        <v>3.53</v>
      </c>
      <c r="Q355">
        <v>4.22</v>
      </c>
      <c r="R355">
        <v>0.3</v>
      </c>
    </row>
    <row r="356" spans="1:18" x14ac:dyDescent="0.45">
      <c r="A356">
        <v>355</v>
      </c>
      <c r="B356" t="s">
        <v>2252</v>
      </c>
      <c r="C356" t="s">
        <v>58</v>
      </c>
      <c r="D356">
        <v>2</v>
      </c>
      <c r="E356">
        <v>5</v>
      </c>
      <c r="G356">
        <v>28</v>
      </c>
      <c r="H356">
        <v>9</v>
      </c>
      <c r="I356">
        <v>48</v>
      </c>
      <c r="J356">
        <v>8.81</v>
      </c>
      <c r="K356">
        <v>4.57</v>
      </c>
      <c r="L356">
        <v>1.0900000000000001</v>
      </c>
      <c r="M356">
        <v>0.29599999999999999</v>
      </c>
      <c r="N356" s="3">
        <v>0.71499999999999997</v>
      </c>
      <c r="P356">
        <v>4.38</v>
      </c>
      <c r="Q356">
        <v>4.46</v>
      </c>
      <c r="R356">
        <v>0.3</v>
      </c>
    </row>
    <row r="357" spans="1:18" x14ac:dyDescent="0.45">
      <c r="A357">
        <v>356</v>
      </c>
      <c r="B357" t="s">
        <v>2222</v>
      </c>
      <c r="C357" t="s">
        <v>132</v>
      </c>
      <c r="D357">
        <v>2</v>
      </c>
      <c r="E357">
        <v>6</v>
      </c>
      <c r="G357">
        <v>12</v>
      </c>
      <c r="H357">
        <v>10</v>
      </c>
      <c r="I357">
        <v>51</v>
      </c>
      <c r="J357">
        <v>8.35</v>
      </c>
      <c r="K357">
        <v>3.57</v>
      </c>
      <c r="L357">
        <v>1.58</v>
      </c>
      <c r="M357">
        <v>0.30099999999999999</v>
      </c>
      <c r="N357" s="3">
        <v>0.63300000000000001</v>
      </c>
      <c r="P357">
        <v>5.61</v>
      </c>
      <c r="Q357">
        <v>4.93</v>
      </c>
      <c r="R357">
        <v>0.2</v>
      </c>
    </row>
    <row r="358" spans="1:18" x14ac:dyDescent="0.45">
      <c r="A358">
        <v>357</v>
      </c>
      <c r="B358" t="s">
        <v>2235</v>
      </c>
      <c r="C358" t="s">
        <v>101</v>
      </c>
      <c r="D358">
        <v>5</v>
      </c>
      <c r="E358">
        <v>5</v>
      </c>
      <c r="G358">
        <v>44</v>
      </c>
      <c r="H358">
        <v>6</v>
      </c>
      <c r="I358">
        <v>87</v>
      </c>
      <c r="J358">
        <v>7.98</v>
      </c>
      <c r="K358">
        <v>2.2200000000000002</v>
      </c>
      <c r="L358">
        <v>1.23</v>
      </c>
      <c r="M358">
        <v>0.29599999999999999</v>
      </c>
      <c r="N358" s="3">
        <v>0.70099999999999996</v>
      </c>
      <c r="P358">
        <v>4.1900000000000004</v>
      </c>
      <c r="Q358">
        <v>4.0999999999999996</v>
      </c>
      <c r="R358">
        <v>0.2</v>
      </c>
    </row>
    <row r="359" spans="1:18" x14ac:dyDescent="0.45">
      <c r="A359">
        <v>358</v>
      </c>
      <c r="B359" t="s">
        <v>2226</v>
      </c>
      <c r="C359" t="s">
        <v>74</v>
      </c>
      <c r="D359">
        <v>4</v>
      </c>
      <c r="E359">
        <v>5</v>
      </c>
      <c r="G359">
        <v>47</v>
      </c>
      <c r="H359">
        <v>0</v>
      </c>
      <c r="I359">
        <v>45</v>
      </c>
      <c r="J359">
        <v>10.43</v>
      </c>
      <c r="K359">
        <v>3.06</v>
      </c>
      <c r="L359">
        <v>1.69</v>
      </c>
      <c r="M359">
        <v>0.307</v>
      </c>
      <c r="N359" s="3">
        <v>0.72699999999999998</v>
      </c>
      <c r="P359">
        <v>4.55</v>
      </c>
      <c r="Q359">
        <v>4.33</v>
      </c>
      <c r="R359">
        <v>0.2</v>
      </c>
    </row>
    <row r="360" spans="1:18" x14ac:dyDescent="0.45">
      <c r="A360">
        <v>359</v>
      </c>
      <c r="B360" t="s">
        <v>2634</v>
      </c>
      <c r="C360" t="s">
        <v>141</v>
      </c>
      <c r="D360">
        <v>2</v>
      </c>
      <c r="E360">
        <v>2</v>
      </c>
      <c r="G360">
        <v>9</v>
      </c>
      <c r="H360">
        <v>7</v>
      </c>
      <c r="I360">
        <v>42</v>
      </c>
      <c r="J360">
        <v>6.72</v>
      </c>
      <c r="K360">
        <v>3.24</v>
      </c>
      <c r="L360">
        <v>1.05</v>
      </c>
      <c r="M360">
        <v>0.27900000000000003</v>
      </c>
      <c r="N360" s="3">
        <v>0.69</v>
      </c>
      <c r="P360">
        <v>4.33</v>
      </c>
      <c r="Q360">
        <v>4.37</v>
      </c>
      <c r="R360">
        <v>0.2</v>
      </c>
    </row>
    <row r="361" spans="1:18" x14ac:dyDescent="0.45">
      <c r="A361">
        <v>360</v>
      </c>
      <c r="B361" t="s">
        <v>2246</v>
      </c>
      <c r="C361" t="s">
        <v>113</v>
      </c>
      <c r="D361">
        <v>1</v>
      </c>
      <c r="E361">
        <v>1</v>
      </c>
      <c r="G361">
        <v>14</v>
      </c>
      <c r="H361">
        <v>2</v>
      </c>
      <c r="I361">
        <v>30</v>
      </c>
      <c r="J361">
        <v>8.8699999999999992</v>
      </c>
      <c r="K361">
        <v>3.83</v>
      </c>
      <c r="L361">
        <v>0.85</v>
      </c>
      <c r="M361">
        <v>0.24399999999999999</v>
      </c>
      <c r="N361" s="3">
        <v>0.745</v>
      </c>
      <c r="P361">
        <v>3.24</v>
      </c>
      <c r="Q361">
        <v>3.83</v>
      </c>
      <c r="R361">
        <v>0.2</v>
      </c>
    </row>
    <row r="362" spans="1:18" x14ac:dyDescent="0.45">
      <c r="A362">
        <v>361</v>
      </c>
      <c r="B362" t="s">
        <v>2225</v>
      </c>
      <c r="C362" t="s">
        <v>25</v>
      </c>
      <c r="D362">
        <v>3</v>
      </c>
      <c r="E362">
        <v>1</v>
      </c>
      <c r="G362">
        <v>18</v>
      </c>
      <c r="H362">
        <v>0</v>
      </c>
      <c r="I362">
        <v>22</v>
      </c>
      <c r="J362">
        <v>7.73</v>
      </c>
      <c r="K362">
        <v>2.2599999999999998</v>
      </c>
      <c r="L362">
        <v>0.81</v>
      </c>
      <c r="M362">
        <v>0.31900000000000001</v>
      </c>
      <c r="N362" s="3">
        <v>0.79800000000000004</v>
      </c>
      <c r="P362">
        <v>3.03</v>
      </c>
      <c r="Q362">
        <v>3.5</v>
      </c>
      <c r="R362">
        <v>0.2</v>
      </c>
    </row>
    <row r="363" spans="1:18" x14ac:dyDescent="0.45">
      <c r="A363">
        <v>362</v>
      </c>
      <c r="B363" t="s">
        <v>2233</v>
      </c>
      <c r="C363" t="s">
        <v>141</v>
      </c>
      <c r="D363">
        <v>6</v>
      </c>
      <c r="E363">
        <v>5</v>
      </c>
      <c r="G363">
        <v>37</v>
      </c>
      <c r="H363">
        <v>10</v>
      </c>
      <c r="I363">
        <v>78</v>
      </c>
      <c r="J363">
        <v>6.88</v>
      </c>
      <c r="K363">
        <v>4.01</v>
      </c>
      <c r="L363">
        <v>0.8</v>
      </c>
      <c r="M363">
        <v>0.31900000000000001</v>
      </c>
      <c r="N363" s="3">
        <v>0.71199999999999997</v>
      </c>
      <c r="P363">
        <v>4.3600000000000003</v>
      </c>
      <c r="Q363">
        <v>4.2699999999999996</v>
      </c>
      <c r="R363">
        <v>0.2</v>
      </c>
    </row>
    <row r="364" spans="1:18" x14ac:dyDescent="0.45">
      <c r="A364">
        <v>363</v>
      </c>
      <c r="B364" t="s">
        <v>2234</v>
      </c>
      <c r="C364" t="s">
        <v>61</v>
      </c>
      <c r="D364">
        <v>0</v>
      </c>
      <c r="E364">
        <v>0</v>
      </c>
      <c r="G364">
        <v>25</v>
      </c>
      <c r="H364">
        <v>0</v>
      </c>
      <c r="I364">
        <v>33</v>
      </c>
      <c r="J364">
        <v>9.0399999999999991</v>
      </c>
      <c r="K364">
        <v>3.62</v>
      </c>
      <c r="L364">
        <v>0.72</v>
      </c>
      <c r="M364">
        <v>0.32500000000000001</v>
      </c>
      <c r="N364" s="3">
        <v>0.61899999999999999</v>
      </c>
      <c r="P364">
        <v>5.03</v>
      </c>
      <c r="Q364">
        <v>3.46</v>
      </c>
      <c r="R364">
        <v>0.2</v>
      </c>
    </row>
    <row r="365" spans="1:18" x14ac:dyDescent="0.45">
      <c r="A365">
        <v>364</v>
      </c>
      <c r="B365" t="s">
        <v>2224</v>
      </c>
      <c r="C365" t="s">
        <v>67</v>
      </c>
      <c r="D365">
        <v>3</v>
      </c>
      <c r="E365">
        <v>7</v>
      </c>
      <c r="G365">
        <v>17</v>
      </c>
      <c r="H365">
        <v>14</v>
      </c>
      <c r="I365">
        <v>79</v>
      </c>
      <c r="J365">
        <v>8.57</v>
      </c>
      <c r="K365">
        <v>2.98</v>
      </c>
      <c r="L365">
        <v>1.57</v>
      </c>
      <c r="M365">
        <v>0.315</v>
      </c>
      <c r="N365" s="3">
        <v>0.67900000000000005</v>
      </c>
      <c r="P365">
        <v>5.16</v>
      </c>
      <c r="Q365">
        <v>4.72</v>
      </c>
      <c r="R365">
        <v>0.2</v>
      </c>
    </row>
    <row r="366" spans="1:18" x14ac:dyDescent="0.45">
      <c r="A366">
        <v>365</v>
      </c>
      <c r="B366" t="s">
        <v>2227</v>
      </c>
      <c r="C366" t="s">
        <v>196</v>
      </c>
      <c r="D366">
        <v>3</v>
      </c>
      <c r="E366">
        <v>6</v>
      </c>
      <c r="G366">
        <v>19</v>
      </c>
      <c r="H366">
        <v>17</v>
      </c>
      <c r="I366">
        <v>82</v>
      </c>
      <c r="J366">
        <v>7.8</v>
      </c>
      <c r="K366">
        <v>3.69</v>
      </c>
      <c r="L366">
        <v>1.23</v>
      </c>
      <c r="M366">
        <v>0.33800000000000002</v>
      </c>
      <c r="N366" s="3">
        <v>0.70599999999999996</v>
      </c>
      <c r="P366">
        <v>4.91</v>
      </c>
      <c r="Q366">
        <v>4.7699999999999996</v>
      </c>
      <c r="R366">
        <v>0.2</v>
      </c>
    </row>
    <row r="367" spans="1:18" x14ac:dyDescent="0.45">
      <c r="A367">
        <v>366</v>
      </c>
      <c r="B367" t="s">
        <v>341</v>
      </c>
      <c r="C367" t="s">
        <v>184</v>
      </c>
      <c r="D367">
        <v>5</v>
      </c>
      <c r="E367">
        <v>17</v>
      </c>
      <c r="G367">
        <v>29</v>
      </c>
      <c r="H367">
        <v>27</v>
      </c>
      <c r="I367">
        <v>144</v>
      </c>
      <c r="J367">
        <v>5.05</v>
      </c>
      <c r="K367">
        <v>4.3899999999999997</v>
      </c>
      <c r="L367">
        <v>1.05</v>
      </c>
      <c r="M367">
        <v>0.30199999999999999</v>
      </c>
      <c r="N367" s="3">
        <v>0.64200000000000002</v>
      </c>
      <c r="P367">
        <v>5.61</v>
      </c>
      <c r="Q367">
        <v>5.2</v>
      </c>
      <c r="R367">
        <v>0.2</v>
      </c>
    </row>
    <row r="368" spans="1:18" x14ac:dyDescent="0.45">
      <c r="A368">
        <v>367</v>
      </c>
      <c r="B368" t="s">
        <v>2232</v>
      </c>
      <c r="C368" t="s">
        <v>42</v>
      </c>
      <c r="D368">
        <v>3</v>
      </c>
      <c r="E368">
        <v>6</v>
      </c>
      <c r="G368">
        <v>15</v>
      </c>
      <c r="H368">
        <v>14</v>
      </c>
      <c r="I368">
        <v>76</v>
      </c>
      <c r="J368">
        <v>8.2799999999999994</v>
      </c>
      <c r="K368">
        <v>4.12</v>
      </c>
      <c r="L368">
        <v>1.45</v>
      </c>
      <c r="M368">
        <v>0.30599999999999999</v>
      </c>
      <c r="N368" s="3">
        <v>0.67200000000000004</v>
      </c>
      <c r="P368">
        <v>5.42</v>
      </c>
      <c r="Q368">
        <v>4.87</v>
      </c>
      <c r="R368">
        <v>0.2</v>
      </c>
    </row>
    <row r="369" spans="1:18" x14ac:dyDescent="0.45">
      <c r="A369">
        <v>368</v>
      </c>
      <c r="B369" t="s">
        <v>2257</v>
      </c>
      <c r="C369" t="s">
        <v>56</v>
      </c>
      <c r="D369">
        <v>1</v>
      </c>
      <c r="E369">
        <v>3</v>
      </c>
      <c r="G369">
        <v>28</v>
      </c>
      <c r="H369">
        <v>3</v>
      </c>
      <c r="I369">
        <v>37</v>
      </c>
      <c r="J369">
        <v>7.7</v>
      </c>
      <c r="K369">
        <v>3.99</v>
      </c>
      <c r="L369">
        <v>0.82</v>
      </c>
      <c r="M369">
        <v>0.29399999999999998</v>
      </c>
      <c r="N369" s="3">
        <v>0.71</v>
      </c>
      <c r="P369">
        <v>4.0999999999999996</v>
      </c>
      <c r="Q369">
        <v>4.04</v>
      </c>
      <c r="R369">
        <v>0.2</v>
      </c>
    </row>
    <row r="370" spans="1:18" x14ac:dyDescent="0.45">
      <c r="A370">
        <v>369</v>
      </c>
      <c r="B370" t="s">
        <v>2808</v>
      </c>
      <c r="C370" t="s">
        <v>63</v>
      </c>
      <c r="D370">
        <v>1</v>
      </c>
      <c r="E370">
        <v>1</v>
      </c>
      <c r="G370">
        <v>12</v>
      </c>
      <c r="H370">
        <v>3</v>
      </c>
      <c r="I370">
        <v>17</v>
      </c>
      <c r="J370">
        <v>8.3000000000000007</v>
      </c>
      <c r="K370">
        <v>3.07</v>
      </c>
      <c r="L370">
        <v>1.26</v>
      </c>
      <c r="M370">
        <v>0.29099999999999998</v>
      </c>
      <c r="N370" s="3">
        <v>0.71499999999999997</v>
      </c>
      <c r="P370">
        <v>4.25</v>
      </c>
      <c r="Q370">
        <v>4.28</v>
      </c>
      <c r="R370">
        <v>0.2</v>
      </c>
    </row>
    <row r="371" spans="1:18" x14ac:dyDescent="0.45">
      <c r="A371">
        <v>370</v>
      </c>
      <c r="B371" t="s">
        <v>2236</v>
      </c>
      <c r="C371" t="s">
        <v>56</v>
      </c>
      <c r="D371">
        <v>2</v>
      </c>
      <c r="E371">
        <v>5</v>
      </c>
      <c r="G371">
        <v>15</v>
      </c>
      <c r="H371">
        <v>9</v>
      </c>
      <c r="I371">
        <v>55</v>
      </c>
      <c r="J371">
        <v>6.41</v>
      </c>
      <c r="K371">
        <v>3.09</v>
      </c>
      <c r="L371">
        <v>1.45</v>
      </c>
      <c r="M371">
        <v>0.28999999999999998</v>
      </c>
      <c r="N371" s="3">
        <v>0.66600000000000004</v>
      </c>
      <c r="P371">
        <v>5.15</v>
      </c>
      <c r="Q371">
        <v>4.95</v>
      </c>
      <c r="R371">
        <v>0.2</v>
      </c>
    </row>
    <row r="372" spans="1:18" x14ac:dyDescent="0.45">
      <c r="A372">
        <v>371</v>
      </c>
      <c r="B372" t="s">
        <v>2237</v>
      </c>
      <c r="C372" t="s">
        <v>40</v>
      </c>
      <c r="D372">
        <v>3</v>
      </c>
      <c r="E372">
        <v>3</v>
      </c>
      <c r="G372">
        <v>43</v>
      </c>
      <c r="H372">
        <v>0</v>
      </c>
      <c r="I372">
        <v>42</v>
      </c>
      <c r="J372">
        <v>10.59</v>
      </c>
      <c r="K372">
        <v>4.2300000000000004</v>
      </c>
      <c r="L372">
        <v>1.1599999999999999</v>
      </c>
      <c r="M372">
        <v>0.316</v>
      </c>
      <c r="N372" s="3">
        <v>0.77700000000000002</v>
      </c>
      <c r="P372">
        <v>3.77</v>
      </c>
      <c r="Q372">
        <v>3.97</v>
      </c>
      <c r="R372">
        <v>0.2</v>
      </c>
    </row>
    <row r="373" spans="1:18" x14ac:dyDescent="0.45">
      <c r="A373">
        <v>372</v>
      </c>
      <c r="B373" t="s">
        <v>2229</v>
      </c>
      <c r="C373" t="s">
        <v>153</v>
      </c>
      <c r="D373">
        <v>3</v>
      </c>
      <c r="E373">
        <v>6</v>
      </c>
      <c r="G373">
        <v>12</v>
      </c>
      <c r="H373">
        <v>12</v>
      </c>
      <c r="I373">
        <v>60</v>
      </c>
      <c r="J373">
        <v>8.8699999999999992</v>
      </c>
      <c r="K373">
        <v>4.22</v>
      </c>
      <c r="L373">
        <v>1.57</v>
      </c>
      <c r="M373">
        <v>0.312</v>
      </c>
      <c r="N373" s="3">
        <v>0.63200000000000001</v>
      </c>
      <c r="P373">
        <v>5.91</v>
      </c>
      <c r="Q373">
        <v>4.9800000000000004</v>
      </c>
      <c r="R373">
        <v>0.2</v>
      </c>
    </row>
    <row r="374" spans="1:18" x14ac:dyDescent="0.45">
      <c r="A374">
        <v>373</v>
      </c>
      <c r="B374" t="s">
        <v>2241</v>
      </c>
      <c r="C374" t="s">
        <v>104</v>
      </c>
      <c r="D374">
        <v>1</v>
      </c>
      <c r="E374">
        <v>5</v>
      </c>
      <c r="G374">
        <v>21</v>
      </c>
      <c r="H374">
        <v>13</v>
      </c>
      <c r="I374">
        <v>67</v>
      </c>
      <c r="J374">
        <v>5.33</v>
      </c>
      <c r="K374">
        <v>3.31</v>
      </c>
      <c r="L374">
        <v>0.89</v>
      </c>
      <c r="M374">
        <v>0.317</v>
      </c>
      <c r="N374" s="3">
        <v>0.63100000000000001</v>
      </c>
      <c r="P374">
        <v>5.4</v>
      </c>
      <c r="Q374">
        <v>4.5599999999999996</v>
      </c>
      <c r="R374">
        <v>0.2</v>
      </c>
    </row>
    <row r="375" spans="1:18" x14ac:dyDescent="0.45">
      <c r="A375">
        <v>374</v>
      </c>
      <c r="B375" t="s">
        <v>2204</v>
      </c>
      <c r="C375" t="s">
        <v>196</v>
      </c>
      <c r="D375">
        <v>2</v>
      </c>
      <c r="E375">
        <v>3</v>
      </c>
      <c r="G375">
        <v>66</v>
      </c>
      <c r="H375">
        <v>0</v>
      </c>
      <c r="I375">
        <v>56</v>
      </c>
      <c r="J375">
        <v>6.53</v>
      </c>
      <c r="K375">
        <v>2.84</v>
      </c>
      <c r="L375">
        <v>0.78</v>
      </c>
      <c r="M375">
        <v>0.30199999999999999</v>
      </c>
      <c r="N375" s="3">
        <v>0.67900000000000005</v>
      </c>
      <c r="P375">
        <v>4.18</v>
      </c>
      <c r="Q375">
        <v>3.97</v>
      </c>
      <c r="R375">
        <v>0.2</v>
      </c>
    </row>
    <row r="376" spans="1:18" x14ac:dyDescent="0.45">
      <c r="A376">
        <v>375</v>
      </c>
      <c r="B376" t="s">
        <v>2249</v>
      </c>
      <c r="C376" t="s">
        <v>30</v>
      </c>
      <c r="D376">
        <v>4</v>
      </c>
      <c r="E376">
        <v>2</v>
      </c>
      <c r="G376">
        <v>53</v>
      </c>
      <c r="H376">
        <v>4</v>
      </c>
      <c r="I376">
        <v>76</v>
      </c>
      <c r="J376">
        <v>7.46</v>
      </c>
      <c r="K376">
        <v>2.97</v>
      </c>
      <c r="L376">
        <v>0.9</v>
      </c>
      <c r="M376">
        <v>0.32900000000000001</v>
      </c>
      <c r="N376" s="3">
        <v>0.68</v>
      </c>
      <c r="P376">
        <v>4.62</v>
      </c>
      <c r="Q376">
        <v>4.04</v>
      </c>
      <c r="R376">
        <v>0.2</v>
      </c>
    </row>
    <row r="377" spans="1:18" x14ac:dyDescent="0.45">
      <c r="A377">
        <v>376</v>
      </c>
      <c r="B377" t="s">
        <v>2240</v>
      </c>
      <c r="C377" t="s">
        <v>61</v>
      </c>
      <c r="D377">
        <v>3</v>
      </c>
      <c r="E377">
        <v>3</v>
      </c>
      <c r="G377">
        <v>28</v>
      </c>
      <c r="H377">
        <v>2</v>
      </c>
      <c r="I377">
        <v>48</v>
      </c>
      <c r="J377">
        <v>10.79</v>
      </c>
      <c r="K377">
        <v>4.62</v>
      </c>
      <c r="L377">
        <v>1.1200000000000001</v>
      </c>
      <c r="M377">
        <v>0.27700000000000002</v>
      </c>
      <c r="N377" s="3">
        <v>0.72899999999999998</v>
      </c>
      <c r="P377">
        <v>4.01</v>
      </c>
      <c r="Q377">
        <v>4.01</v>
      </c>
      <c r="R377">
        <v>0.2</v>
      </c>
    </row>
    <row r="378" spans="1:18" x14ac:dyDescent="0.45">
      <c r="A378">
        <v>377</v>
      </c>
      <c r="B378" t="s">
        <v>2301</v>
      </c>
      <c r="C378" t="s">
        <v>28</v>
      </c>
      <c r="D378">
        <v>1</v>
      </c>
      <c r="E378">
        <v>4</v>
      </c>
      <c r="G378">
        <v>52</v>
      </c>
      <c r="H378">
        <v>0</v>
      </c>
      <c r="I378">
        <v>65</v>
      </c>
      <c r="J378">
        <v>8.81</v>
      </c>
      <c r="K378">
        <v>3.22</v>
      </c>
      <c r="L378">
        <v>0.77</v>
      </c>
      <c r="M378">
        <v>0.30299999999999999</v>
      </c>
      <c r="N378" s="3">
        <v>0.61799999999999999</v>
      </c>
      <c r="P378">
        <v>4.57</v>
      </c>
      <c r="Q378">
        <v>4.0199999999999996</v>
      </c>
      <c r="R378">
        <v>0.2</v>
      </c>
    </row>
    <row r="379" spans="1:18" x14ac:dyDescent="0.45">
      <c r="A379">
        <v>378</v>
      </c>
      <c r="B379" t="s">
        <v>2238</v>
      </c>
      <c r="C379" t="s">
        <v>23</v>
      </c>
      <c r="D379">
        <v>3</v>
      </c>
      <c r="E379">
        <v>3</v>
      </c>
      <c r="G379">
        <v>10</v>
      </c>
      <c r="H379">
        <v>8</v>
      </c>
      <c r="I379">
        <v>50</v>
      </c>
      <c r="J379">
        <v>6.78</v>
      </c>
      <c r="K379">
        <v>2.75</v>
      </c>
      <c r="L379">
        <v>1.28</v>
      </c>
      <c r="M379">
        <v>0.308</v>
      </c>
      <c r="N379" s="3">
        <v>0.65200000000000002</v>
      </c>
      <c r="P379">
        <v>5.13</v>
      </c>
      <c r="Q379">
        <v>4.59</v>
      </c>
      <c r="R379">
        <v>0.2</v>
      </c>
    </row>
    <row r="380" spans="1:18" x14ac:dyDescent="0.45">
      <c r="A380">
        <v>379</v>
      </c>
      <c r="B380" t="s">
        <v>2248</v>
      </c>
      <c r="C380" t="s">
        <v>58</v>
      </c>
      <c r="D380">
        <v>3</v>
      </c>
      <c r="E380">
        <v>2</v>
      </c>
      <c r="G380">
        <v>37</v>
      </c>
      <c r="H380">
        <v>1</v>
      </c>
      <c r="I380">
        <v>38</v>
      </c>
      <c r="J380">
        <v>8.57</v>
      </c>
      <c r="K380">
        <v>2.09</v>
      </c>
      <c r="L380">
        <v>1.39</v>
      </c>
      <c r="M380">
        <v>0.254</v>
      </c>
      <c r="N380" s="3">
        <v>0.874</v>
      </c>
      <c r="P380">
        <v>2.65</v>
      </c>
      <c r="Q380">
        <v>3.95</v>
      </c>
      <c r="R380">
        <v>0.2</v>
      </c>
    </row>
    <row r="381" spans="1:18" x14ac:dyDescent="0.45">
      <c r="A381">
        <v>380</v>
      </c>
      <c r="B381" t="s">
        <v>2276</v>
      </c>
      <c r="C381" t="s">
        <v>153</v>
      </c>
      <c r="D381">
        <v>5</v>
      </c>
      <c r="E381">
        <v>7</v>
      </c>
      <c r="G381">
        <v>65</v>
      </c>
      <c r="H381">
        <v>0</v>
      </c>
      <c r="I381">
        <v>64</v>
      </c>
      <c r="J381">
        <v>9.65</v>
      </c>
      <c r="K381">
        <v>3.26</v>
      </c>
      <c r="L381">
        <v>1.28</v>
      </c>
      <c r="M381">
        <v>0.253</v>
      </c>
      <c r="N381" s="3">
        <v>0.82</v>
      </c>
      <c r="P381">
        <v>3.06</v>
      </c>
      <c r="Q381">
        <v>3.97</v>
      </c>
      <c r="R381">
        <v>0.2</v>
      </c>
    </row>
    <row r="382" spans="1:18" x14ac:dyDescent="0.45">
      <c r="A382">
        <v>381</v>
      </c>
      <c r="B382" t="s">
        <v>2239</v>
      </c>
      <c r="C382" t="s">
        <v>61</v>
      </c>
      <c r="D382">
        <v>1</v>
      </c>
      <c r="E382">
        <v>1</v>
      </c>
      <c r="G382">
        <v>24</v>
      </c>
      <c r="H382">
        <v>0</v>
      </c>
      <c r="I382">
        <v>25</v>
      </c>
      <c r="J382">
        <v>11.86</v>
      </c>
      <c r="K382">
        <v>3.83</v>
      </c>
      <c r="L382">
        <v>0.98</v>
      </c>
      <c r="M382">
        <v>0.314</v>
      </c>
      <c r="N382" s="3">
        <v>0.752</v>
      </c>
      <c r="P382">
        <v>3.58</v>
      </c>
      <c r="Q382">
        <v>3.45</v>
      </c>
      <c r="R382">
        <v>0.2</v>
      </c>
    </row>
    <row r="383" spans="1:18" x14ac:dyDescent="0.45">
      <c r="A383">
        <v>382</v>
      </c>
      <c r="B383" t="s">
        <v>2242</v>
      </c>
      <c r="D383">
        <v>1</v>
      </c>
      <c r="E383">
        <v>1</v>
      </c>
      <c r="G383">
        <v>32</v>
      </c>
      <c r="H383">
        <v>1</v>
      </c>
      <c r="I383">
        <v>29</v>
      </c>
      <c r="J383">
        <v>7.83</v>
      </c>
      <c r="K383">
        <v>3.48</v>
      </c>
      <c r="L383">
        <v>0.92</v>
      </c>
      <c r="M383">
        <v>0.31900000000000001</v>
      </c>
      <c r="N383" s="3">
        <v>0.57099999999999995</v>
      </c>
      <c r="P383">
        <v>5.9</v>
      </c>
      <c r="Q383">
        <v>3.98</v>
      </c>
      <c r="R383">
        <v>0.2</v>
      </c>
    </row>
    <row r="384" spans="1:18" x14ac:dyDescent="0.45">
      <c r="A384">
        <v>383</v>
      </c>
      <c r="B384" t="s">
        <v>2243</v>
      </c>
      <c r="C384" t="s">
        <v>196</v>
      </c>
      <c r="D384">
        <v>4</v>
      </c>
      <c r="E384">
        <v>4</v>
      </c>
      <c r="G384">
        <v>49</v>
      </c>
      <c r="H384">
        <v>0</v>
      </c>
      <c r="I384">
        <v>56</v>
      </c>
      <c r="J384">
        <v>7.39</v>
      </c>
      <c r="K384">
        <v>3.25</v>
      </c>
      <c r="L384">
        <v>0.73</v>
      </c>
      <c r="M384">
        <v>0.29199999999999998</v>
      </c>
      <c r="N384" s="3">
        <v>0.75600000000000001</v>
      </c>
      <c r="P384">
        <v>3.29</v>
      </c>
      <c r="Q384">
        <v>3.89</v>
      </c>
      <c r="R384">
        <v>0.2</v>
      </c>
    </row>
    <row r="385" spans="1:18" x14ac:dyDescent="0.45">
      <c r="A385">
        <v>384</v>
      </c>
      <c r="B385" t="s">
        <v>2275</v>
      </c>
      <c r="C385" t="s">
        <v>32</v>
      </c>
      <c r="D385">
        <v>3</v>
      </c>
      <c r="E385">
        <v>1</v>
      </c>
      <c r="G385">
        <v>50</v>
      </c>
      <c r="H385">
        <v>0</v>
      </c>
      <c r="I385">
        <v>43</v>
      </c>
      <c r="J385">
        <v>8.99</v>
      </c>
      <c r="K385">
        <v>3.78</v>
      </c>
      <c r="L385">
        <v>0.69</v>
      </c>
      <c r="M385">
        <v>0.312</v>
      </c>
      <c r="N385" s="3">
        <v>0.76100000000000001</v>
      </c>
      <c r="P385">
        <v>3.34</v>
      </c>
      <c r="Q385">
        <v>3.62</v>
      </c>
      <c r="R385">
        <v>0.2</v>
      </c>
    </row>
    <row r="386" spans="1:18" x14ac:dyDescent="0.45">
      <c r="A386">
        <v>385</v>
      </c>
      <c r="B386" t="s">
        <v>2245</v>
      </c>
      <c r="C386" t="s">
        <v>61</v>
      </c>
      <c r="D386">
        <v>2</v>
      </c>
      <c r="E386">
        <v>1</v>
      </c>
      <c r="G386">
        <v>36</v>
      </c>
      <c r="H386">
        <v>0</v>
      </c>
      <c r="I386">
        <v>35</v>
      </c>
      <c r="J386">
        <v>10.92</v>
      </c>
      <c r="K386">
        <v>4.42</v>
      </c>
      <c r="L386">
        <v>0.85</v>
      </c>
      <c r="M386">
        <v>0.26400000000000001</v>
      </c>
      <c r="N386" s="3">
        <v>0.69</v>
      </c>
      <c r="P386">
        <v>3.87</v>
      </c>
      <c r="Q386">
        <v>3.77</v>
      </c>
      <c r="R386">
        <v>0.2</v>
      </c>
    </row>
    <row r="387" spans="1:18" x14ac:dyDescent="0.45">
      <c r="A387">
        <v>386</v>
      </c>
      <c r="B387" t="s">
        <v>2286</v>
      </c>
      <c r="C387" t="s">
        <v>184</v>
      </c>
      <c r="D387">
        <v>2</v>
      </c>
      <c r="E387">
        <v>2</v>
      </c>
      <c r="G387">
        <v>58</v>
      </c>
      <c r="H387">
        <v>1</v>
      </c>
      <c r="I387">
        <v>71</v>
      </c>
      <c r="J387">
        <v>8.1</v>
      </c>
      <c r="K387">
        <v>4.3099999999999996</v>
      </c>
      <c r="L387">
        <v>0.94</v>
      </c>
      <c r="M387">
        <v>0.318</v>
      </c>
      <c r="N387" s="3">
        <v>0.71799999999999997</v>
      </c>
      <c r="P387">
        <v>4.41</v>
      </c>
      <c r="Q387">
        <v>4.18</v>
      </c>
      <c r="R387">
        <v>0.2</v>
      </c>
    </row>
    <row r="388" spans="1:18" x14ac:dyDescent="0.45">
      <c r="A388">
        <v>387</v>
      </c>
      <c r="B388" t="s">
        <v>2277</v>
      </c>
      <c r="C388" t="s">
        <v>104</v>
      </c>
      <c r="D388">
        <v>1</v>
      </c>
      <c r="E388">
        <v>2</v>
      </c>
      <c r="G388">
        <v>30</v>
      </c>
      <c r="H388">
        <v>0</v>
      </c>
      <c r="I388">
        <v>41</v>
      </c>
      <c r="J388">
        <v>9.76</v>
      </c>
      <c r="K388">
        <v>4.92</v>
      </c>
      <c r="L388">
        <v>0.54</v>
      </c>
      <c r="M388">
        <v>0.30199999999999999</v>
      </c>
      <c r="N388" s="3">
        <v>0.64100000000000001</v>
      </c>
      <c r="P388">
        <v>4.6399999999999997</v>
      </c>
      <c r="Q388">
        <v>3.67</v>
      </c>
      <c r="R388">
        <v>0.2</v>
      </c>
    </row>
    <row r="389" spans="1:18" x14ac:dyDescent="0.45">
      <c r="A389">
        <v>388</v>
      </c>
      <c r="B389" t="s">
        <v>2247</v>
      </c>
      <c r="C389" t="s">
        <v>32</v>
      </c>
      <c r="D389">
        <v>1</v>
      </c>
      <c r="E389">
        <v>3</v>
      </c>
      <c r="G389">
        <v>47</v>
      </c>
      <c r="H389">
        <v>0</v>
      </c>
      <c r="I389">
        <v>38</v>
      </c>
      <c r="J389">
        <v>10.59</v>
      </c>
      <c r="K389">
        <v>3.89</v>
      </c>
      <c r="L389">
        <v>0.85</v>
      </c>
      <c r="M389">
        <v>0.307</v>
      </c>
      <c r="N389" s="3">
        <v>0.626</v>
      </c>
      <c r="P389">
        <v>4.7300000000000004</v>
      </c>
      <c r="Q389">
        <v>3.63</v>
      </c>
      <c r="R389">
        <v>0.2</v>
      </c>
    </row>
    <row r="390" spans="1:18" x14ac:dyDescent="0.45">
      <c r="A390">
        <v>389</v>
      </c>
      <c r="B390" t="s">
        <v>2266</v>
      </c>
      <c r="C390" t="s">
        <v>139</v>
      </c>
      <c r="D390">
        <v>1</v>
      </c>
      <c r="E390">
        <v>1</v>
      </c>
      <c r="G390">
        <v>33</v>
      </c>
      <c r="H390">
        <v>0</v>
      </c>
      <c r="I390">
        <v>34</v>
      </c>
      <c r="J390">
        <v>10.19</v>
      </c>
      <c r="K390">
        <v>5.18</v>
      </c>
      <c r="L390">
        <v>0.77</v>
      </c>
      <c r="M390">
        <v>0.30299999999999999</v>
      </c>
      <c r="N390" s="3">
        <v>0.69699999999999995</v>
      </c>
      <c r="P390">
        <v>4.34</v>
      </c>
      <c r="Q390">
        <v>4.01</v>
      </c>
      <c r="R390">
        <v>0.2</v>
      </c>
    </row>
    <row r="391" spans="1:18" x14ac:dyDescent="0.45">
      <c r="A391">
        <v>390</v>
      </c>
      <c r="B391" t="s">
        <v>2251</v>
      </c>
      <c r="C391" t="s">
        <v>40</v>
      </c>
      <c r="D391">
        <v>1</v>
      </c>
      <c r="E391">
        <v>1</v>
      </c>
      <c r="G391">
        <v>22</v>
      </c>
      <c r="H391">
        <v>3</v>
      </c>
      <c r="I391">
        <v>37</v>
      </c>
      <c r="J391">
        <v>8.23</v>
      </c>
      <c r="K391">
        <v>3.87</v>
      </c>
      <c r="L391">
        <v>0.92</v>
      </c>
      <c r="M391">
        <v>0.315</v>
      </c>
      <c r="N391" s="3">
        <v>0.68100000000000005</v>
      </c>
      <c r="P391">
        <v>4.6900000000000004</v>
      </c>
      <c r="Q391">
        <v>3.99</v>
      </c>
      <c r="R391">
        <v>0.2</v>
      </c>
    </row>
    <row r="392" spans="1:18" x14ac:dyDescent="0.45">
      <c r="A392">
        <v>391</v>
      </c>
      <c r="B392" t="s">
        <v>2253</v>
      </c>
      <c r="C392" t="s">
        <v>34</v>
      </c>
      <c r="D392">
        <v>3</v>
      </c>
      <c r="E392">
        <v>2</v>
      </c>
      <c r="G392">
        <v>48</v>
      </c>
      <c r="H392">
        <v>0</v>
      </c>
      <c r="I392">
        <v>54</v>
      </c>
      <c r="J392">
        <v>6.38</v>
      </c>
      <c r="K392">
        <v>2.87</v>
      </c>
      <c r="L392">
        <v>0.56000000000000005</v>
      </c>
      <c r="M392">
        <v>0.28599999999999998</v>
      </c>
      <c r="N392" s="3">
        <v>0.67300000000000004</v>
      </c>
      <c r="P392">
        <v>3.87</v>
      </c>
      <c r="Q392">
        <v>3.88</v>
      </c>
      <c r="R392">
        <v>0.2</v>
      </c>
    </row>
    <row r="393" spans="1:18" x14ac:dyDescent="0.45">
      <c r="A393">
        <v>392</v>
      </c>
      <c r="B393" t="s">
        <v>2254</v>
      </c>
      <c r="C393" t="s">
        <v>149</v>
      </c>
      <c r="D393">
        <v>2</v>
      </c>
      <c r="E393">
        <v>3</v>
      </c>
      <c r="G393">
        <v>35</v>
      </c>
      <c r="H393">
        <v>6</v>
      </c>
      <c r="I393">
        <v>62</v>
      </c>
      <c r="J393">
        <v>5.38</v>
      </c>
      <c r="K393">
        <v>3.03</v>
      </c>
      <c r="L393">
        <v>0.89</v>
      </c>
      <c r="M393">
        <v>0.32200000000000001</v>
      </c>
      <c r="N393" s="3">
        <v>0.68300000000000005</v>
      </c>
      <c r="P393">
        <v>4.7699999999999996</v>
      </c>
      <c r="Q393">
        <v>4.3499999999999996</v>
      </c>
      <c r="R393">
        <v>0.2</v>
      </c>
    </row>
    <row r="394" spans="1:18" x14ac:dyDescent="0.45">
      <c r="A394">
        <v>393</v>
      </c>
      <c r="B394" t="s">
        <v>2256</v>
      </c>
      <c r="C394" t="s">
        <v>113</v>
      </c>
      <c r="D394">
        <v>4</v>
      </c>
      <c r="E394">
        <v>3</v>
      </c>
      <c r="G394">
        <v>49</v>
      </c>
      <c r="H394">
        <v>0</v>
      </c>
      <c r="I394">
        <v>46</v>
      </c>
      <c r="J394">
        <v>8.43</v>
      </c>
      <c r="K394">
        <v>3.04</v>
      </c>
      <c r="L394">
        <v>1.21</v>
      </c>
      <c r="M394">
        <v>0.247</v>
      </c>
      <c r="N394" s="3">
        <v>0.751</v>
      </c>
      <c r="P394">
        <v>3.49</v>
      </c>
      <c r="Q394">
        <v>4.0999999999999996</v>
      </c>
      <c r="R394">
        <v>0.2</v>
      </c>
    </row>
    <row r="395" spans="1:18" x14ac:dyDescent="0.45">
      <c r="A395">
        <v>394</v>
      </c>
      <c r="B395" t="s">
        <v>2265</v>
      </c>
      <c r="C395" t="s">
        <v>61</v>
      </c>
      <c r="D395">
        <v>5</v>
      </c>
      <c r="E395">
        <v>9</v>
      </c>
      <c r="G395">
        <v>36</v>
      </c>
      <c r="H395">
        <v>7</v>
      </c>
      <c r="I395">
        <v>76</v>
      </c>
      <c r="J395">
        <v>8.83</v>
      </c>
      <c r="K395">
        <v>3.73</v>
      </c>
      <c r="L395">
        <v>1.4</v>
      </c>
      <c r="M395">
        <v>0.29899999999999999</v>
      </c>
      <c r="N395" s="3">
        <v>0.751</v>
      </c>
      <c r="P395">
        <v>4.24</v>
      </c>
      <c r="Q395">
        <v>4.63</v>
      </c>
      <c r="R395">
        <v>0.2</v>
      </c>
    </row>
    <row r="396" spans="1:18" x14ac:dyDescent="0.45">
      <c r="A396">
        <v>395</v>
      </c>
      <c r="B396" t="s">
        <v>2285</v>
      </c>
      <c r="C396" t="s">
        <v>101</v>
      </c>
      <c r="D396">
        <v>6</v>
      </c>
      <c r="E396">
        <v>3</v>
      </c>
      <c r="G396">
        <v>65</v>
      </c>
      <c r="H396">
        <v>0</v>
      </c>
      <c r="I396">
        <v>64</v>
      </c>
      <c r="J396">
        <v>11.44</v>
      </c>
      <c r="K396">
        <v>5.34</v>
      </c>
      <c r="L396">
        <v>0.87</v>
      </c>
      <c r="M396">
        <v>0.31</v>
      </c>
      <c r="N396" s="3">
        <v>0.72499999999999998</v>
      </c>
      <c r="P396">
        <v>4.1399999999999997</v>
      </c>
      <c r="Q396">
        <v>3.73</v>
      </c>
      <c r="R396">
        <v>0.2</v>
      </c>
    </row>
    <row r="397" spans="1:18" x14ac:dyDescent="0.45">
      <c r="A397">
        <v>396</v>
      </c>
      <c r="B397" t="s">
        <v>2259</v>
      </c>
      <c r="C397" t="s">
        <v>25</v>
      </c>
      <c r="D397">
        <v>2</v>
      </c>
      <c r="E397">
        <v>2</v>
      </c>
      <c r="G397">
        <v>10</v>
      </c>
      <c r="H397">
        <v>8</v>
      </c>
      <c r="I397">
        <v>37</v>
      </c>
      <c r="J397">
        <v>8.82</v>
      </c>
      <c r="K397">
        <v>4.33</v>
      </c>
      <c r="L397">
        <v>1.31</v>
      </c>
      <c r="M397">
        <v>0.29099999999999998</v>
      </c>
      <c r="N397" s="3">
        <v>0.69299999999999995</v>
      </c>
      <c r="P397">
        <v>4.74</v>
      </c>
      <c r="Q397">
        <v>4.72</v>
      </c>
      <c r="R397">
        <v>0.2</v>
      </c>
    </row>
    <row r="398" spans="1:18" x14ac:dyDescent="0.45">
      <c r="A398">
        <v>397</v>
      </c>
      <c r="B398" t="s">
        <v>2261</v>
      </c>
      <c r="C398" t="s">
        <v>36</v>
      </c>
      <c r="D398">
        <v>1</v>
      </c>
      <c r="E398">
        <v>1</v>
      </c>
      <c r="G398">
        <v>20</v>
      </c>
      <c r="H398">
        <v>0</v>
      </c>
      <c r="I398">
        <v>24</v>
      </c>
      <c r="J398">
        <v>8.3000000000000007</v>
      </c>
      <c r="K398">
        <v>2.82</v>
      </c>
      <c r="L398">
        <v>0.72</v>
      </c>
      <c r="M398">
        <v>0.29599999999999999</v>
      </c>
      <c r="N398" s="3">
        <v>0.78300000000000003</v>
      </c>
      <c r="P398">
        <v>2.88</v>
      </c>
      <c r="Q398">
        <v>3.64</v>
      </c>
      <c r="R398">
        <v>0.2</v>
      </c>
    </row>
    <row r="399" spans="1:18" x14ac:dyDescent="0.45">
      <c r="A399">
        <v>398</v>
      </c>
      <c r="B399" t="s">
        <v>2250</v>
      </c>
      <c r="C399" t="s">
        <v>61</v>
      </c>
      <c r="D399">
        <v>1</v>
      </c>
      <c r="E399">
        <v>2</v>
      </c>
      <c r="G399">
        <v>21</v>
      </c>
      <c r="H399">
        <v>3</v>
      </c>
      <c r="I399">
        <v>33</v>
      </c>
      <c r="J399">
        <v>9.51</v>
      </c>
      <c r="K399">
        <v>5.57</v>
      </c>
      <c r="L399">
        <v>0.74</v>
      </c>
      <c r="M399">
        <v>0.318</v>
      </c>
      <c r="N399" s="3">
        <v>0.63900000000000001</v>
      </c>
      <c r="P399">
        <v>5.27</v>
      </c>
      <c r="Q399">
        <v>4.24</v>
      </c>
      <c r="R399">
        <v>0.2</v>
      </c>
    </row>
    <row r="400" spans="1:18" x14ac:dyDescent="0.45">
      <c r="A400">
        <v>399</v>
      </c>
      <c r="B400" t="s">
        <v>2269</v>
      </c>
      <c r="C400" t="s">
        <v>139</v>
      </c>
      <c r="D400">
        <v>1</v>
      </c>
      <c r="E400">
        <v>2</v>
      </c>
      <c r="G400">
        <v>11</v>
      </c>
      <c r="H400">
        <v>6</v>
      </c>
      <c r="I400">
        <v>39</v>
      </c>
      <c r="J400">
        <v>9.42</v>
      </c>
      <c r="K400">
        <v>5.45</v>
      </c>
      <c r="L400">
        <v>1.3</v>
      </c>
      <c r="M400">
        <v>0.29799999999999999</v>
      </c>
      <c r="N400" s="3">
        <v>0.65800000000000003</v>
      </c>
      <c r="P400">
        <v>5.47</v>
      </c>
      <c r="Q400">
        <v>4.9000000000000004</v>
      </c>
      <c r="R400">
        <v>0.2</v>
      </c>
    </row>
    <row r="401" spans="1:18" x14ac:dyDescent="0.45">
      <c r="A401">
        <v>400</v>
      </c>
      <c r="B401" t="s">
        <v>2260</v>
      </c>
      <c r="C401" t="s">
        <v>38</v>
      </c>
      <c r="D401">
        <v>6</v>
      </c>
      <c r="E401">
        <v>8</v>
      </c>
      <c r="G401">
        <v>22</v>
      </c>
      <c r="H401">
        <v>22</v>
      </c>
      <c r="I401">
        <v>118</v>
      </c>
      <c r="J401">
        <v>7.2</v>
      </c>
      <c r="K401">
        <v>3.45</v>
      </c>
      <c r="L401">
        <v>1.68</v>
      </c>
      <c r="M401">
        <v>0.29699999999999999</v>
      </c>
      <c r="N401" s="3">
        <v>0.68200000000000005</v>
      </c>
      <c r="P401">
        <v>5.28</v>
      </c>
      <c r="Q401">
        <v>5.25</v>
      </c>
      <c r="R401">
        <v>0.2</v>
      </c>
    </row>
    <row r="402" spans="1:18" x14ac:dyDescent="0.45">
      <c r="A402">
        <v>401</v>
      </c>
      <c r="B402" t="s">
        <v>2263</v>
      </c>
      <c r="C402" t="s">
        <v>196</v>
      </c>
      <c r="D402">
        <v>1</v>
      </c>
      <c r="E402">
        <v>2</v>
      </c>
      <c r="G402">
        <v>12</v>
      </c>
      <c r="H402">
        <v>6</v>
      </c>
      <c r="I402">
        <v>26</v>
      </c>
      <c r="J402">
        <v>7.6</v>
      </c>
      <c r="K402">
        <v>2.14</v>
      </c>
      <c r="L402">
        <v>1.39</v>
      </c>
      <c r="M402">
        <v>0.29199999999999998</v>
      </c>
      <c r="N402" s="3">
        <v>0.69599999999999995</v>
      </c>
      <c r="P402">
        <v>4.37</v>
      </c>
      <c r="Q402">
        <v>4.26</v>
      </c>
      <c r="R402">
        <v>0.2</v>
      </c>
    </row>
    <row r="403" spans="1:18" x14ac:dyDescent="0.45">
      <c r="A403">
        <v>402</v>
      </c>
      <c r="B403" t="s">
        <v>2267</v>
      </c>
      <c r="C403" t="s">
        <v>101</v>
      </c>
      <c r="D403">
        <v>6</v>
      </c>
      <c r="E403">
        <v>11</v>
      </c>
      <c r="G403">
        <v>23</v>
      </c>
      <c r="H403">
        <v>21</v>
      </c>
      <c r="I403">
        <v>102</v>
      </c>
      <c r="J403">
        <v>7.99</v>
      </c>
      <c r="K403">
        <v>3.17</v>
      </c>
      <c r="L403">
        <v>1.36</v>
      </c>
      <c r="M403">
        <v>0.30299999999999999</v>
      </c>
      <c r="N403" s="3">
        <v>0.55800000000000005</v>
      </c>
      <c r="P403">
        <v>5.98</v>
      </c>
      <c r="Q403">
        <v>4.62</v>
      </c>
      <c r="R403">
        <v>0.2</v>
      </c>
    </row>
    <row r="404" spans="1:18" x14ac:dyDescent="0.45">
      <c r="A404">
        <v>403</v>
      </c>
      <c r="B404" t="s">
        <v>2311</v>
      </c>
      <c r="C404" t="s">
        <v>58</v>
      </c>
      <c r="D404">
        <v>1</v>
      </c>
      <c r="E404">
        <v>2</v>
      </c>
      <c r="G404">
        <v>58</v>
      </c>
      <c r="H404">
        <v>1</v>
      </c>
      <c r="I404">
        <v>60</v>
      </c>
      <c r="J404">
        <v>10.91</v>
      </c>
      <c r="K404">
        <v>3.94</v>
      </c>
      <c r="L404">
        <v>1.54</v>
      </c>
      <c r="M404">
        <v>0.318</v>
      </c>
      <c r="N404" s="3">
        <v>0.69799999999999995</v>
      </c>
      <c r="P404">
        <v>4.9400000000000004</v>
      </c>
      <c r="Q404">
        <v>4.45</v>
      </c>
      <c r="R404">
        <v>0.2</v>
      </c>
    </row>
    <row r="405" spans="1:18" x14ac:dyDescent="0.45">
      <c r="A405">
        <v>404</v>
      </c>
      <c r="B405" t="s">
        <v>2291</v>
      </c>
      <c r="C405" t="s">
        <v>215</v>
      </c>
      <c r="D405">
        <v>2</v>
      </c>
      <c r="E405">
        <v>1</v>
      </c>
      <c r="G405">
        <v>29</v>
      </c>
      <c r="H405">
        <v>1</v>
      </c>
      <c r="I405">
        <v>30</v>
      </c>
      <c r="J405">
        <v>8.75</v>
      </c>
      <c r="K405">
        <v>4.54</v>
      </c>
      <c r="L405">
        <v>0.64</v>
      </c>
      <c r="M405">
        <v>0.30199999999999999</v>
      </c>
      <c r="N405" s="3">
        <v>0.67100000000000004</v>
      </c>
      <c r="P405">
        <v>4.3600000000000003</v>
      </c>
      <c r="Q405">
        <v>4</v>
      </c>
      <c r="R405">
        <v>0.2</v>
      </c>
    </row>
    <row r="406" spans="1:18" x14ac:dyDescent="0.45">
      <c r="A406">
        <v>405</v>
      </c>
      <c r="B406" t="s">
        <v>2264</v>
      </c>
      <c r="C406" t="s">
        <v>132</v>
      </c>
      <c r="D406">
        <v>2</v>
      </c>
      <c r="E406">
        <v>1</v>
      </c>
      <c r="G406">
        <v>22</v>
      </c>
      <c r="H406">
        <v>1</v>
      </c>
      <c r="I406">
        <v>26</v>
      </c>
      <c r="J406">
        <v>8.25</v>
      </c>
      <c r="K406">
        <v>3.2</v>
      </c>
      <c r="L406">
        <v>1.01</v>
      </c>
      <c r="M406">
        <v>0.25600000000000001</v>
      </c>
      <c r="N406" s="3">
        <v>0.74</v>
      </c>
      <c r="P406">
        <v>3.47</v>
      </c>
      <c r="Q406">
        <v>3.97</v>
      </c>
      <c r="R406">
        <v>0.2</v>
      </c>
    </row>
    <row r="407" spans="1:18" x14ac:dyDescent="0.45">
      <c r="A407">
        <v>406</v>
      </c>
      <c r="B407" t="s">
        <v>2262</v>
      </c>
      <c r="C407" t="s">
        <v>113</v>
      </c>
      <c r="D407">
        <v>2</v>
      </c>
      <c r="E407">
        <v>2</v>
      </c>
      <c r="G407">
        <v>13</v>
      </c>
      <c r="H407">
        <v>6</v>
      </c>
      <c r="I407">
        <v>42</v>
      </c>
      <c r="J407">
        <v>8.57</v>
      </c>
      <c r="K407">
        <v>5.05</v>
      </c>
      <c r="L407">
        <v>1.03</v>
      </c>
      <c r="M407">
        <v>0.32800000000000001</v>
      </c>
      <c r="N407" s="3">
        <v>0.72599999999999998</v>
      </c>
      <c r="P407">
        <v>4.6399999999999997</v>
      </c>
      <c r="Q407">
        <v>4.5199999999999996</v>
      </c>
      <c r="R407">
        <v>0.2</v>
      </c>
    </row>
    <row r="408" spans="1:18" x14ac:dyDescent="0.45">
      <c r="A408">
        <v>407</v>
      </c>
      <c r="B408" t="s">
        <v>2271</v>
      </c>
      <c r="C408" t="s">
        <v>113</v>
      </c>
      <c r="D408">
        <v>1</v>
      </c>
      <c r="E408">
        <v>1</v>
      </c>
      <c r="G408">
        <v>14</v>
      </c>
      <c r="H408">
        <v>0</v>
      </c>
      <c r="I408">
        <v>23</v>
      </c>
      <c r="J408">
        <v>9.17</v>
      </c>
      <c r="K408">
        <v>3.4</v>
      </c>
      <c r="L408">
        <v>0.97</v>
      </c>
      <c r="M408">
        <v>0.311</v>
      </c>
      <c r="N408" s="3">
        <v>0.72599999999999998</v>
      </c>
      <c r="P408">
        <v>4.0199999999999996</v>
      </c>
      <c r="Q408">
        <v>3.79</v>
      </c>
      <c r="R408">
        <v>0.2</v>
      </c>
    </row>
    <row r="409" spans="1:18" x14ac:dyDescent="0.45">
      <c r="A409">
        <v>408</v>
      </c>
      <c r="B409" t="s">
        <v>2168</v>
      </c>
      <c r="C409" t="s">
        <v>61</v>
      </c>
      <c r="D409">
        <v>4</v>
      </c>
      <c r="E409">
        <v>10</v>
      </c>
      <c r="G409">
        <v>27</v>
      </c>
      <c r="H409">
        <v>21</v>
      </c>
      <c r="I409">
        <v>122</v>
      </c>
      <c r="J409">
        <v>6.83</v>
      </c>
      <c r="K409">
        <v>2.46</v>
      </c>
      <c r="L409">
        <v>1.7</v>
      </c>
      <c r="M409">
        <v>0.312</v>
      </c>
      <c r="N409" s="3">
        <v>0.59599999999999997</v>
      </c>
      <c r="P409">
        <v>6.12</v>
      </c>
      <c r="Q409">
        <v>5</v>
      </c>
      <c r="R409">
        <v>0.2</v>
      </c>
    </row>
    <row r="410" spans="1:18" x14ac:dyDescent="0.45">
      <c r="A410">
        <v>409</v>
      </c>
      <c r="B410" t="s">
        <v>2273</v>
      </c>
      <c r="C410" t="s">
        <v>63</v>
      </c>
      <c r="D410">
        <v>2</v>
      </c>
      <c r="E410">
        <v>1</v>
      </c>
      <c r="G410">
        <v>32</v>
      </c>
      <c r="H410">
        <v>0</v>
      </c>
      <c r="I410">
        <v>36</v>
      </c>
      <c r="J410">
        <v>8.4700000000000006</v>
      </c>
      <c r="K410">
        <v>4.91</v>
      </c>
      <c r="L410">
        <v>0.6</v>
      </c>
      <c r="M410">
        <v>0.251</v>
      </c>
      <c r="N410" s="3">
        <v>0.75700000000000001</v>
      </c>
      <c r="P410">
        <v>3.11</v>
      </c>
      <c r="Q410">
        <v>4.07</v>
      </c>
      <c r="R410">
        <v>0.2</v>
      </c>
    </row>
    <row r="411" spans="1:18" x14ac:dyDescent="0.45">
      <c r="A411">
        <v>410</v>
      </c>
      <c r="B411" t="s">
        <v>2268</v>
      </c>
      <c r="C411" t="s">
        <v>215</v>
      </c>
      <c r="D411">
        <v>2</v>
      </c>
      <c r="E411">
        <v>3</v>
      </c>
      <c r="G411">
        <v>11</v>
      </c>
      <c r="H411">
        <v>9</v>
      </c>
      <c r="I411">
        <v>44</v>
      </c>
      <c r="J411">
        <v>10.050000000000001</v>
      </c>
      <c r="K411">
        <v>3.9</v>
      </c>
      <c r="L411">
        <v>1.77</v>
      </c>
      <c r="M411">
        <v>0.28799999999999998</v>
      </c>
      <c r="N411" s="3">
        <v>0.70799999999999996</v>
      </c>
      <c r="P411">
        <v>4.97</v>
      </c>
      <c r="Q411">
        <v>4.8899999999999997</v>
      </c>
      <c r="R411">
        <v>0.1</v>
      </c>
    </row>
    <row r="412" spans="1:18" x14ac:dyDescent="0.45">
      <c r="A412">
        <v>411</v>
      </c>
      <c r="B412" t="s">
        <v>2270</v>
      </c>
      <c r="C412" t="s">
        <v>149</v>
      </c>
      <c r="D412">
        <v>2</v>
      </c>
      <c r="E412">
        <v>10</v>
      </c>
      <c r="G412">
        <v>17</v>
      </c>
      <c r="H412">
        <v>16</v>
      </c>
      <c r="I412">
        <v>89</v>
      </c>
      <c r="J412">
        <v>6.72</v>
      </c>
      <c r="K412">
        <v>3.25</v>
      </c>
      <c r="L412">
        <v>1.47</v>
      </c>
      <c r="M412">
        <v>0.29899999999999999</v>
      </c>
      <c r="N412" s="3">
        <v>0.70299999999999996</v>
      </c>
      <c r="P412">
        <v>4.93</v>
      </c>
      <c r="Q412">
        <v>4.9800000000000004</v>
      </c>
      <c r="R412">
        <v>0.1</v>
      </c>
    </row>
    <row r="413" spans="1:18" x14ac:dyDescent="0.45">
      <c r="A413">
        <v>412</v>
      </c>
      <c r="B413" t="s">
        <v>2322</v>
      </c>
      <c r="C413" t="s">
        <v>42</v>
      </c>
      <c r="D413">
        <v>1</v>
      </c>
      <c r="E413">
        <v>1</v>
      </c>
      <c r="G413">
        <v>16</v>
      </c>
      <c r="H413">
        <v>0</v>
      </c>
      <c r="I413">
        <v>22</v>
      </c>
      <c r="J413">
        <v>9.3800000000000008</v>
      </c>
      <c r="K413">
        <v>3.52</v>
      </c>
      <c r="L413">
        <v>0.99</v>
      </c>
      <c r="M413">
        <v>0.28100000000000003</v>
      </c>
      <c r="N413" s="3">
        <v>0.71599999999999997</v>
      </c>
      <c r="P413">
        <v>3.77</v>
      </c>
      <c r="Q413">
        <v>3.95</v>
      </c>
      <c r="R413">
        <v>0.1</v>
      </c>
    </row>
    <row r="414" spans="1:18" x14ac:dyDescent="0.45">
      <c r="A414">
        <v>413</v>
      </c>
      <c r="B414" t="s">
        <v>2274</v>
      </c>
      <c r="C414" t="s">
        <v>74</v>
      </c>
      <c r="D414">
        <v>1</v>
      </c>
      <c r="E414">
        <v>1</v>
      </c>
      <c r="G414">
        <v>23</v>
      </c>
      <c r="H414">
        <v>1</v>
      </c>
      <c r="I414">
        <v>22</v>
      </c>
      <c r="J414">
        <v>9.31</v>
      </c>
      <c r="K414">
        <v>2.95</v>
      </c>
      <c r="L414">
        <v>1.41</v>
      </c>
      <c r="M414">
        <v>0.33200000000000002</v>
      </c>
      <c r="N414" s="3">
        <v>0.73499999999999999</v>
      </c>
      <c r="P414">
        <v>4.4800000000000004</v>
      </c>
      <c r="Q414">
        <v>4.2</v>
      </c>
      <c r="R414">
        <v>0.1</v>
      </c>
    </row>
    <row r="415" spans="1:18" x14ac:dyDescent="0.45">
      <c r="A415">
        <v>414</v>
      </c>
      <c r="B415" t="s">
        <v>2258</v>
      </c>
      <c r="C415" t="s">
        <v>63</v>
      </c>
      <c r="D415">
        <v>1</v>
      </c>
      <c r="E415">
        <v>2</v>
      </c>
      <c r="G415">
        <v>17</v>
      </c>
      <c r="H415">
        <v>2</v>
      </c>
      <c r="I415">
        <v>34</v>
      </c>
      <c r="J415">
        <v>7.33</v>
      </c>
      <c r="K415">
        <v>2.94</v>
      </c>
      <c r="L415">
        <v>1.26</v>
      </c>
      <c r="M415">
        <v>0.26800000000000002</v>
      </c>
      <c r="N415" s="3">
        <v>0.73099999999999998</v>
      </c>
      <c r="P415">
        <v>3.97</v>
      </c>
      <c r="Q415">
        <v>4.42</v>
      </c>
      <c r="R415">
        <v>0.1</v>
      </c>
    </row>
    <row r="416" spans="1:18" x14ac:dyDescent="0.45">
      <c r="A416">
        <v>415</v>
      </c>
      <c r="B416" t="s">
        <v>2278</v>
      </c>
      <c r="C416" t="s">
        <v>196</v>
      </c>
      <c r="D416">
        <v>4</v>
      </c>
      <c r="E416">
        <v>9</v>
      </c>
      <c r="G416">
        <v>17</v>
      </c>
      <c r="H416">
        <v>17</v>
      </c>
      <c r="I416">
        <v>68</v>
      </c>
      <c r="J416">
        <v>9.91</v>
      </c>
      <c r="K416">
        <v>7.14</v>
      </c>
      <c r="L416">
        <v>1.03</v>
      </c>
      <c r="M416">
        <v>0.30099999999999999</v>
      </c>
      <c r="N416" s="3">
        <v>0.64300000000000002</v>
      </c>
      <c r="P416">
        <v>5.82</v>
      </c>
      <c r="Q416">
        <v>4.9800000000000004</v>
      </c>
      <c r="R416">
        <v>0.1</v>
      </c>
    </row>
    <row r="417" spans="1:18" x14ac:dyDescent="0.45">
      <c r="A417">
        <v>416</v>
      </c>
      <c r="B417" t="s">
        <v>2283</v>
      </c>
      <c r="C417" t="s">
        <v>149</v>
      </c>
      <c r="D417">
        <v>2</v>
      </c>
      <c r="E417">
        <v>2</v>
      </c>
      <c r="G417">
        <v>29</v>
      </c>
      <c r="H417">
        <v>0</v>
      </c>
      <c r="I417">
        <v>34</v>
      </c>
      <c r="J417">
        <v>8.82</v>
      </c>
      <c r="K417">
        <v>4.3600000000000003</v>
      </c>
      <c r="L417">
        <v>0.56999999999999995</v>
      </c>
      <c r="M417">
        <v>0.29299999999999998</v>
      </c>
      <c r="N417" s="3">
        <v>0.67400000000000004</v>
      </c>
      <c r="P417">
        <v>4.1500000000000004</v>
      </c>
      <c r="Q417">
        <v>3.83</v>
      </c>
      <c r="R417">
        <v>0.1</v>
      </c>
    </row>
    <row r="418" spans="1:18" x14ac:dyDescent="0.45">
      <c r="A418">
        <v>417</v>
      </c>
      <c r="B418" t="s">
        <v>2294</v>
      </c>
      <c r="C418" t="s">
        <v>184</v>
      </c>
      <c r="D418">
        <v>7</v>
      </c>
      <c r="E418">
        <v>7</v>
      </c>
      <c r="G418">
        <v>56</v>
      </c>
      <c r="H418">
        <v>2</v>
      </c>
      <c r="I418">
        <v>81</v>
      </c>
      <c r="J418">
        <v>7.22</v>
      </c>
      <c r="K418">
        <v>3.67</v>
      </c>
      <c r="L418">
        <v>1.1100000000000001</v>
      </c>
      <c r="M418">
        <v>0.29699999999999999</v>
      </c>
      <c r="N418" s="3">
        <v>0.67900000000000005</v>
      </c>
      <c r="P418">
        <v>4.74</v>
      </c>
      <c r="Q418">
        <v>4.5</v>
      </c>
      <c r="R418">
        <v>0.1</v>
      </c>
    </row>
    <row r="419" spans="1:18" x14ac:dyDescent="0.45">
      <c r="A419">
        <v>418</v>
      </c>
      <c r="B419" t="s">
        <v>2281</v>
      </c>
      <c r="C419" t="s">
        <v>196</v>
      </c>
      <c r="D419">
        <v>3</v>
      </c>
      <c r="E419">
        <v>4</v>
      </c>
      <c r="G419">
        <v>52</v>
      </c>
      <c r="H419">
        <v>0</v>
      </c>
      <c r="I419">
        <v>53</v>
      </c>
      <c r="J419">
        <v>10.38</v>
      </c>
      <c r="K419">
        <v>4.07</v>
      </c>
      <c r="L419">
        <v>0.86</v>
      </c>
      <c r="M419">
        <v>0.30299999999999999</v>
      </c>
      <c r="N419" s="3">
        <v>0.72599999999999998</v>
      </c>
      <c r="P419">
        <v>3.74</v>
      </c>
      <c r="Q419">
        <v>3.84</v>
      </c>
      <c r="R419">
        <v>0.1</v>
      </c>
    </row>
    <row r="420" spans="1:18" x14ac:dyDescent="0.45">
      <c r="A420">
        <v>419</v>
      </c>
      <c r="B420" t="s">
        <v>2279</v>
      </c>
      <c r="C420" t="s">
        <v>141</v>
      </c>
      <c r="D420">
        <v>2</v>
      </c>
      <c r="E420">
        <v>2</v>
      </c>
      <c r="G420">
        <v>10</v>
      </c>
      <c r="H420">
        <v>9</v>
      </c>
      <c r="I420">
        <v>41</v>
      </c>
      <c r="J420">
        <v>7.17</v>
      </c>
      <c r="K420">
        <v>3.7</v>
      </c>
      <c r="L420">
        <v>1.08</v>
      </c>
      <c r="M420">
        <v>0.29399999999999998</v>
      </c>
      <c r="N420" s="3">
        <v>0.68899999999999995</v>
      </c>
      <c r="P420">
        <v>4.55</v>
      </c>
      <c r="Q420">
        <v>4.6399999999999997</v>
      </c>
      <c r="R420">
        <v>0.1</v>
      </c>
    </row>
    <row r="421" spans="1:18" x14ac:dyDescent="0.45">
      <c r="A421">
        <v>420</v>
      </c>
      <c r="B421" t="s">
        <v>2282</v>
      </c>
      <c r="C421" t="s">
        <v>132</v>
      </c>
      <c r="D421">
        <v>0</v>
      </c>
      <c r="E421">
        <v>0</v>
      </c>
      <c r="G421">
        <v>16</v>
      </c>
      <c r="H421">
        <v>0</v>
      </c>
      <c r="I421">
        <v>21</v>
      </c>
      <c r="J421">
        <v>9.26</v>
      </c>
      <c r="K421">
        <v>4.34</v>
      </c>
      <c r="L421">
        <v>0.87</v>
      </c>
      <c r="M421">
        <v>0.36499999999999999</v>
      </c>
      <c r="N421" s="3">
        <v>0.61699999999999999</v>
      </c>
      <c r="P421">
        <v>6.1</v>
      </c>
      <c r="Q421">
        <v>3.9</v>
      </c>
      <c r="R421">
        <v>0.1</v>
      </c>
    </row>
    <row r="422" spans="1:18" x14ac:dyDescent="0.45">
      <c r="A422">
        <v>421</v>
      </c>
      <c r="B422" t="s">
        <v>2284</v>
      </c>
      <c r="C422" t="s">
        <v>76</v>
      </c>
      <c r="D422">
        <v>3</v>
      </c>
      <c r="E422">
        <v>3</v>
      </c>
      <c r="G422">
        <v>61</v>
      </c>
      <c r="H422">
        <v>0</v>
      </c>
      <c r="I422">
        <v>62</v>
      </c>
      <c r="J422">
        <v>9.83</v>
      </c>
      <c r="K422">
        <v>2.95</v>
      </c>
      <c r="L422">
        <v>1.44</v>
      </c>
      <c r="M422">
        <v>0.32800000000000001</v>
      </c>
      <c r="N422" s="3">
        <v>0.76200000000000001</v>
      </c>
      <c r="P422">
        <v>4.07</v>
      </c>
      <c r="Q422">
        <v>4.13</v>
      </c>
      <c r="R422">
        <v>0.1</v>
      </c>
    </row>
    <row r="423" spans="1:18" x14ac:dyDescent="0.45">
      <c r="A423">
        <v>422</v>
      </c>
      <c r="B423" t="s">
        <v>2280</v>
      </c>
      <c r="C423" t="s">
        <v>141</v>
      </c>
      <c r="D423">
        <v>3</v>
      </c>
      <c r="E423">
        <v>5</v>
      </c>
      <c r="G423">
        <v>63</v>
      </c>
      <c r="H423">
        <v>1</v>
      </c>
      <c r="I423">
        <v>61</v>
      </c>
      <c r="J423">
        <v>7.83</v>
      </c>
      <c r="K423">
        <v>2.52</v>
      </c>
      <c r="L423">
        <v>1.25</v>
      </c>
      <c r="M423">
        <v>0.28199999999999997</v>
      </c>
      <c r="N423" s="3">
        <v>0.77400000000000002</v>
      </c>
      <c r="P423">
        <v>3.55</v>
      </c>
      <c r="Q423">
        <v>4.0999999999999996</v>
      </c>
      <c r="R423">
        <v>0.1</v>
      </c>
    </row>
    <row r="424" spans="1:18" x14ac:dyDescent="0.45">
      <c r="A424">
        <v>423</v>
      </c>
      <c r="B424" t="s">
        <v>2318</v>
      </c>
      <c r="C424" t="s">
        <v>32</v>
      </c>
      <c r="D424">
        <v>2</v>
      </c>
      <c r="E424">
        <v>1</v>
      </c>
      <c r="G424">
        <v>27</v>
      </c>
      <c r="H424">
        <v>1</v>
      </c>
      <c r="I424">
        <v>36</v>
      </c>
      <c r="J424">
        <v>9.43</v>
      </c>
      <c r="K424">
        <v>3.5</v>
      </c>
      <c r="L424">
        <v>1.2</v>
      </c>
      <c r="M424">
        <v>0.28299999999999997</v>
      </c>
      <c r="N424" s="3">
        <v>0.52900000000000003</v>
      </c>
      <c r="P424">
        <v>5.67</v>
      </c>
      <c r="Q424">
        <v>4.05</v>
      </c>
      <c r="R424">
        <v>0.1</v>
      </c>
    </row>
    <row r="425" spans="1:18" x14ac:dyDescent="0.45">
      <c r="A425">
        <v>424</v>
      </c>
      <c r="B425" t="s">
        <v>2287</v>
      </c>
      <c r="C425" t="s">
        <v>30</v>
      </c>
      <c r="D425">
        <v>3</v>
      </c>
      <c r="E425">
        <v>2</v>
      </c>
      <c r="G425">
        <v>17</v>
      </c>
      <c r="H425">
        <v>2</v>
      </c>
      <c r="I425">
        <v>31</v>
      </c>
      <c r="J425">
        <v>7.85</v>
      </c>
      <c r="K425">
        <v>1.99</v>
      </c>
      <c r="L425">
        <v>1.36</v>
      </c>
      <c r="M425">
        <v>0.311</v>
      </c>
      <c r="N425" s="3">
        <v>0.74399999999999999</v>
      </c>
      <c r="P425">
        <v>4.01</v>
      </c>
      <c r="Q425">
        <v>4.1399999999999997</v>
      </c>
      <c r="R425">
        <v>0.1</v>
      </c>
    </row>
    <row r="426" spans="1:18" x14ac:dyDescent="0.45">
      <c r="A426">
        <v>425</v>
      </c>
      <c r="B426" t="s">
        <v>2205</v>
      </c>
      <c r="C426" t="s">
        <v>34</v>
      </c>
      <c r="D426">
        <v>1</v>
      </c>
      <c r="E426">
        <v>1</v>
      </c>
      <c r="G426">
        <v>28</v>
      </c>
      <c r="H426">
        <v>0</v>
      </c>
      <c r="I426">
        <v>31</v>
      </c>
      <c r="J426">
        <v>7.22</v>
      </c>
      <c r="K426">
        <v>2.39</v>
      </c>
      <c r="L426">
        <v>0.99</v>
      </c>
      <c r="M426">
        <v>0.28100000000000003</v>
      </c>
      <c r="N426" s="3">
        <v>0.70699999999999996</v>
      </c>
      <c r="P426">
        <v>3.84</v>
      </c>
      <c r="Q426">
        <v>3.81</v>
      </c>
      <c r="R426">
        <v>0.1</v>
      </c>
    </row>
    <row r="427" spans="1:18" x14ac:dyDescent="0.45">
      <c r="A427">
        <v>426</v>
      </c>
      <c r="B427" t="s">
        <v>2290</v>
      </c>
      <c r="C427" t="s">
        <v>104</v>
      </c>
      <c r="D427">
        <v>2</v>
      </c>
      <c r="E427">
        <v>4</v>
      </c>
      <c r="G427">
        <v>12</v>
      </c>
      <c r="H427">
        <v>10</v>
      </c>
      <c r="I427">
        <v>52</v>
      </c>
      <c r="J427">
        <v>6.27</v>
      </c>
      <c r="K427">
        <v>3.77</v>
      </c>
      <c r="L427">
        <v>1.1299999999999999</v>
      </c>
      <c r="M427">
        <v>0.29799999999999999</v>
      </c>
      <c r="N427" s="3">
        <v>0.69799999999999995</v>
      </c>
      <c r="P427">
        <v>4.6900000000000004</v>
      </c>
      <c r="Q427">
        <v>4.8099999999999996</v>
      </c>
      <c r="R427">
        <v>0.1</v>
      </c>
    </row>
    <row r="428" spans="1:18" x14ac:dyDescent="0.45">
      <c r="A428">
        <v>427</v>
      </c>
      <c r="B428" t="s">
        <v>2289</v>
      </c>
      <c r="C428" t="s">
        <v>101</v>
      </c>
      <c r="D428">
        <v>1</v>
      </c>
      <c r="E428">
        <v>1</v>
      </c>
      <c r="G428">
        <v>21</v>
      </c>
      <c r="H428">
        <v>4</v>
      </c>
      <c r="I428">
        <v>47</v>
      </c>
      <c r="J428">
        <v>8.07</v>
      </c>
      <c r="K428">
        <v>4.2699999999999996</v>
      </c>
      <c r="L428">
        <v>0.89</v>
      </c>
      <c r="M428">
        <v>0.30399999999999999</v>
      </c>
      <c r="N428" s="3">
        <v>0.65100000000000002</v>
      </c>
      <c r="P428">
        <v>4.9800000000000004</v>
      </c>
      <c r="Q428">
        <v>4.2</v>
      </c>
      <c r="R428">
        <v>0.1</v>
      </c>
    </row>
    <row r="429" spans="1:18" x14ac:dyDescent="0.45">
      <c r="A429">
        <v>428</v>
      </c>
      <c r="B429" t="s">
        <v>2293</v>
      </c>
      <c r="C429" t="s">
        <v>139</v>
      </c>
      <c r="D429">
        <v>1</v>
      </c>
      <c r="E429">
        <v>2</v>
      </c>
      <c r="G429">
        <v>14</v>
      </c>
      <c r="H429">
        <v>1</v>
      </c>
      <c r="I429">
        <v>26</v>
      </c>
      <c r="J429">
        <v>7.73</v>
      </c>
      <c r="K429">
        <v>3.17</v>
      </c>
      <c r="L429">
        <v>1.19</v>
      </c>
      <c r="M429">
        <v>0.309</v>
      </c>
      <c r="N429" s="3">
        <v>0.65700000000000003</v>
      </c>
      <c r="P429">
        <v>4.9800000000000004</v>
      </c>
      <c r="Q429">
        <v>4.41</v>
      </c>
      <c r="R429">
        <v>0.1</v>
      </c>
    </row>
    <row r="430" spans="1:18" x14ac:dyDescent="0.45">
      <c r="A430">
        <v>429</v>
      </c>
      <c r="B430" t="s">
        <v>2292</v>
      </c>
      <c r="C430" t="s">
        <v>23</v>
      </c>
      <c r="D430">
        <v>2</v>
      </c>
      <c r="E430">
        <v>2</v>
      </c>
      <c r="G430">
        <v>47</v>
      </c>
      <c r="H430">
        <v>1</v>
      </c>
      <c r="I430">
        <v>57</v>
      </c>
      <c r="J430">
        <v>8.24</v>
      </c>
      <c r="K430">
        <v>2.89</v>
      </c>
      <c r="L430">
        <v>1.19</v>
      </c>
      <c r="M430">
        <v>0.27300000000000002</v>
      </c>
      <c r="N430" s="3">
        <v>0.874</v>
      </c>
      <c r="P430">
        <v>2.59</v>
      </c>
      <c r="Q430">
        <v>4.09</v>
      </c>
      <c r="R430">
        <v>0.1</v>
      </c>
    </row>
    <row r="431" spans="1:18" x14ac:dyDescent="0.45">
      <c r="A431">
        <v>430</v>
      </c>
      <c r="B431" t="s">
        <v>2362</v>
      </c>
      <c r="C431" t="s">
        <v>139</v>
      </c>
      <c r="D431">
        <v>2</v>
      </c>
      <c r="E431">
        <v>12</v>
      </c>
      <c r="G431">
        <v>31</v>
      </c>
      <c r="H431">
        <v>18</v>
      </c>
      <c r="I431">
        <v>119</v>
      </c>
      <c r="J431">
        <v>8.3699999999999992</v>
      </c>
      <c r="K431">
        <v>4.6399999999999997</v>
      </c>
      <c r="L431">
        <v>1.51</v>
      </c>
      <c r="M431">
        <v>0.27600000000000002</v>
      </c>
      <c r="N431" s="3">
        <v>0.67800000000000005</v>
      </c>
      <c r="P431">
        <v>5.18</v>
      </c>
      <c r="Q431">
        <v>5.2</v>
      </c>
      <c r="R431">
        <v>0.1</v>
      </c>
    </row>
    <row r="432" spans="1:18" x14ac:dyDescent="0.45">
      <c r="A432">
        <v>431</v>
      </c>
      <c r="B432" t="s">
        <v>2307</v>
      </c>
      <c r="C432" t="s">
        <v>67</v>
      </c>
      <c r="D432">
        <v>6</v>
      </c>
      <c r="E432">
        <v>5</v>
      </c>
      <c r="G432">
        <v>54</v>
      </c>
      <c r="H432">
        <v>0</v>
      </c>
      <c r="I432">
        <v>54</v>
      </c>
      <c r="J432">
        <v>9.76</v>
      </c>
      <c r="K432">
        <v>2.78</v>
      </c>
      <c r="L432">
        <v>1.19</v>
      </c>
      <c r="M432">
        <v>0.26600000000000001</v>
      </c>
      <c r="N432" s="3">
        <v>0.752</v>
      </c>
      <c r="P432">
        <v>3.39</v>
      </c>
      <c r="Q432">
        <v>3.92</v>
      </c>
      <c r="R432">
        <v>0.1</v>
      </c>
    </row>
    <row r="433" spans="1:18" x14ac:dyDescent="0.45">
      <c r="A433">
        <v>432</v>
      </c>
      <c r="B433" t="s">
        <v>2347</v>
      </c>
      <c r="C433" t="s">
        <v>36</v>
      </c>
      <c r="D433">
        <v>11</v>
      </c>
      <c r="E433">
        <v>9</v>
      </c>
      <c r="G433">
        <v>31</v>
      </c>
      <c r="H433">
        <v>31</v>
      </c>
      <c r="I433">
        <v>152</v>
      </c>
      <c r="J433">
        <v>7.61</v>
      </c>
      <c r="K433">
        <v>3.3</v>
      </c>
      <c r="L433">
        <v>1.71</v>
      </c>
      <c r="M433">
        <v>0.31</v>
      </c>
      <c r="N433" s="3">
        <v>0.69399999999999995</v>
      </c>
      <c r="P433">
        <v>5.23</v>
      </c>
      <c r="Q433">
        <v>5.16</v>
      </c>
      <c r="R433">
        <v>0.1</v>
      </c>
    </row>
    <row r="434" spans="1:18" x14ac:dyDescent="0.45">
      <c r="A434">
        <v>433</v>
      </c>
      <c r="B434" t="s">
        <v>2295</v>
      </c>
      <c r="C434" t="s">
        <v>23</v>
      </c>
      <c r="D434">
        <v>1</v>
      </c>
      <c r="E434">
        <v>2</v>
      </c>
      <c r="G434">
        <v>24</v>
      </c>
      <c r="H434">
        <v>0</v>
      </c>
      <c r="I434">
        <v>30</v>
      </c>
      <c r="J434">
        <v>8.36</v>
      </c>
      <c r="K434">
        <v>2.88</v>
      </c>
      <c r="L434">
        <v>1.27</v>
      </c>
      <c r="M434">
        <v>0.312</v>
      </c>
      <c r="N434" s="3">
        <v>0.71899999999999997</v>
      </c>
      <c r="P434">
        <v>4.34</v>
      </c>
      <c r="Q434">
        <v>4.2</v>
      </c>
      <c r="R434">
        <v>0.1</v>
      </c>
    </row>
    <row r="435" spans="1:18" x14ac:dyDescent="0.45">
      <c r="A435">
        <v>434</v>
      </c>
      <c r="B435" t="s">
        <v>2298</v>
      </c>
      <c r="C435" t="s">
        <v>38</v>
      </c>
      <c r="D435">
        <v>1</v>
      </c>
      <c r="E435">
        <v>1</v>
      </c>
      <c r="G435">
        <v>35</v>
      </c>
      <c r="H435">
        <v>0</v>
      </c>
      <c r="I435">
        <v>38</v>
      </c>
      <c r="J435">
        <v>9.0399999999999991</v>
      </c>
      <c r="K435">
        <v>3.5</v>
      </c>
      <c r="L435">
        <v>1.27</v>
      </c>
      <c r="M435">
        <v>0.29599999999999999</v>
      </c>
      <c r="N435" s="3">
        <v>0.73799999999999999</v>
      </c>
      <c r="P435">
        <v>4.1900000000000004</v>
      </c>
      <c r="Q435">
        <v>4.2300000000000004</v>
      </c>
      <c r="R435">
        <v>0.1</v>
      </c>
    </row>
    <row r="436" spans="1:18" x14ac:dyDescent="0.45">
      <c r="A436">
        <v>435</v>
      </c>
      <c r="B436" t="s">
        <v>2296</v>
      </c>
      <c r="C436" t="s">
        <v>132</v>
      </c>
      <c r="D436">
        <v>2</v>
      </c>
      <c r="E436">
        <v>6</v>
      </c>
      <c r="G436">
        <v>49</v>
      </c>
      <c r="H436">
        <v>0</v>
      </c>
      <c r="I436">
        <v>45</v>
      </c>
      <c r="J436">
        <v>10.99</v>
      </c>
      <c r="K436">
        <v>6.66</v>
      </c>
      <c r="L436">
        <v>0.49</v>
      </c>
      <c r="M436">
        <v>0.311</v>
      </c>
      <c r="N436" s="3">
        <v>0.70299999999999996</v>
      </c>
      <c r="P436">
        <v>4.28</v>
      </c>
      <c r="Q436">
        <v>3.92</v>
      </c>
      <c r="R436">
        <v>0.1</v>
      </c>
    </row>
    <row r="437" spans="1:18" x14ac:dyDescent="0.45">
      <c r="A437">
        <v>436</v>
      </c>
      <c r="B437" t="s">
        <v>2297</v>
      </c>
      <c r="D437">
        <v>1</v>
      </c>
      <c r="E437">
        <v>3</v>
      </c>
      <c r="G437">
        <v>8</v>
      </c>
      <c r="H437">
        <v>6</v>
      </c>
      <c r="I437">
        <v>37</v>
      </c>
      <c r="J437">
        <v>7.15</v>
      </c>
      <c r="K437">
        <v>3.96</v>
      </c>
      <c r="L437">
        <v>1.34</v>
      </c>
      <c r="M437">
        <v>0.29199999999999998</v>
      </c>
      <c r="N437" s="3">
        <v>0.66100000000000003</v>
      </c>
      <c r="P437">
        <v>5.25</v>
      </c>
      <c r="Q437">
        <v>4.99</v>
      </c>
      <c r="R437">
        <v>0.1</v>
      </c>
    </row>
    <row r="438" spans="1:18" x14ac:dyDescent="0.45">
      <c r="A438">
        <v>437</v>
      </c>
      <c r="B438" t="s">
        <v>2219</v>
      </c>
      <c r="C438" t="s">
        <v>36</v>
      </c>
      <c r="D438">
        <v>3</v>
      </c>
      <c r="E438">
        <v>4</v>
      </c>
      <c r="G438">
        <v>40</v>
      </c>
      <c r="H438">
        <v>6</v>
      </c>
      <c r="I438">
        <v>87</v>
      </c>
      <c r="J438">
        <v>8.86</v>
      </c>
      <c r="K438">
        <v>4.1500000000000004</v>
      </c>
      <c r="L438">
        <v>1.19</v>
      </c>
      <c r="M438">
        <v>0.29899999999999999</v>
      </c>
      <c r="N438" s="3">
        <v>0.7</v>
      </c>
      <c r="P438">
        <v>4.58</v>
      </c>
      <c r="Q438">
        <v>4.4800000000000004</v>
      </c>
      <c r="R438">
        <v>0.1</v>
      </c>
    </row>
    <row r="439" spans="1:18" x14ac:dyDescent="0.45">
      <c r="A439">
        <v>438</v>
      </c>
      <c r="B439" t="s">
        <v>2300</v>
      </c>
      <c r="C439" t="s">
        <v>56</v>
      </c>
      <c r="D439">
        <v>2</v>
      </c>
      <c r="E439">
        <v>1</v>
      </c>
      <c r="G439">
        <v>25</v>
      </c>
      <c r="H439">
        <v>0</v>
      </c>
      <c r="I439">
        <v>26</v>
      </c>
      <c r="J439">
        <v>8.9499999999999993</v>
      </c>
      <c r="K439">
        <v>5.69</v>
      </c>
      <c r="L439">
        <v>0.69</v>
      </c>
      <c r="M439">
        <v>0.3</v>
      </c>
      <c r="N439" s="3">
        <v>0.66500000000000004</v>
      </c>
      <c r="P439">
        <v>4.84</v>
      </c>
      <c r="Q439">
        <v>4.28</v>
      </c>
      <c r="R439">
        <v>0.1</v>
      </c>
    </row>
    <row r="440" spans="1:18" x14ac:dyDescent="0.45">
      <c r="A440">
        <v>439</v>
      </c>
      <c r="B440" t="s">
        <v>2302</v>
      </c>
      <c r="C440" t="s">
        <v>30</v>
      </c>
      <c r="D440">
        <v>1</v>
      </c>
      <c r="E440">
        <v>1</v>
      </c>
      <c r="G440">
        <v>16</v>
      </c>
      <c r="H440">
        <v>1</v>
      </c>
      <c r="I440">
        <v>21</v>
      </c>
      <c r="J440">
        <v>8.4600000000000009</v>
      </c>
      <c r="K440">
        <v>2.58</v>
      </c>
      <c r="L440">
        <v>1</v>
      </c>
      <c r="M440">
        <v>0.307</v>
      </c>
      <c r="N440" s="3">
        <v>0.73</v>
      </c>
      <c r="P440">
        <v>3.79</v>
      </c>
      <c r="Q440">
        <v>3.91</v>
      </c>
      <c r="R440">
        <v>0.1</v>
      </c>
    </row>
    <row r="441" spans="1:18" x14ac:dyDescent="0.45">
      <c r="A441">
        <v>440</v>
      </c>
      <c r="B441" t="s">
        <v>2335</v>
      </c>
      <c r="C441" t="s">
        <v>32</v>
      </c>
      <c r="D441">
        <v>3</v>
      </c>
      <c r="E441">
        <v>3</v>
      </c>
      <c r="G441">
        <v>55</v>
      </c>
      <c r="H441">
        <v>3</v>
      </c>
      <c r="I441">
        <v>62</v>
      </c>
      <c r="J441">
        <v>8.0399999999999991</v>
      </c>
      <c r="K441">
        <v>2.5099999999999998</v>
      </c>
      <c r="L441">
        <v>1.34</v>
      </c>
      <c r="M441">
        <v>0.25</v>
      </c>
      <c r="N441" s="3">
        <v>0.71699999999999997</v>
      </c>
      <c r="P441">
        <v>3.84</v>
      </c>
      <c r="Q441">
        <v>4.29</v>
      </c>
      <c r="R441">
        <v>0.1</v>
      </c>
    </row>
    <row r="442" spans="1:18" x14ac:dyDescent="0.45">
      <c r="A442">
        <v>441</v>
      </c>
      <c r="B442" t="s">
        <v>2315</v>
      </c>
      <c r="C442" t="s">
        <v>25</v>
      </c>
      <c r="D442">
        <v>2</v>
      </c>
      <c r="E442">
        <v>1</v>
      </c>
      <c r="G442">
        <v>56</v>
      </c>
      <c r="H442">
        <v>0</v>
      </c>
      <c r="I442">
        <v>52</v>
      </c>
      <c r="J442">
        <v>4.5999999999999996</v>
      </c>
      <c r="K442">
        <v>2.9</v>
      </c>
      <c r="L442">
        <v>0.65</v>
      </c>
      <c r="M442">
        <v>0.35299999999999998</v>
      </c>
      <c r="N442" s="3">
        <v>0.70899999999999996</v>
      </c>
      <c r="P442">
        <v>4.7</v>
      </c>
      <c r="Q442">
        <v>4.1900000000000004</v>
      </c>
      <c r="R442">
        <v>0.1</v>
      </c>
    </row>
    <row r="443" spans="1:18" x14ac:dyDescent="0.45">
      <c r="A443">
        <v>442</v>
      </c>
      <c r="B443" t="s">
        <v>2306</v>
      </c>
      <c r="C443" t="s">
        <v>36</v>
      </c>
      <c r="D443">
        <v>7</v>
      </c>
      <c r="E443">
        <v>2</v>
      </c>
      <c r="G443">
        <v>63</v>
      </c>
      <c r="H443">
        <v>0</v>
      </c>
      <c r="I443">
        <v>55</v>
      </c>
      <c r="J443">
        <v>9.73</v>
      </c>
      <c r="K443">
        <v>3.95</v>
      </c>
      <c r="L443">
        <v>1.0900000000000001</v>
      </c>
      <c r="M443">
        <v>0.23200000000000001</v>
      </c>
      <c r="N443" s="3">
        <v>0.70399999999999996</v>
      </c>
      <c r="P443">
        <v>3.76</v>
      </c>
      <c r="Q443">
        <v>4.24</v>
      </c>
      <c r="R443">
        <v>0.1</v>
      </c>
    </row>
    <row r="444" spans="1:18" x14ac:dyDescent="0.45">
      <c r="A444">
        <v>443</v>
      </c>
      <c r="B444" t="s">
        <v>2308</v>
      </c>
      <c r="C444" t="s">
        <v>25</v>
      </c>
      <c r="D444">
        <v>1</v>
      </c>
      <c r="E444">
        <v>1</v>
      </c>
      <c r="G444">
        <v>14</v>
      </c>
      <c r="H444">
        <v>1</v>
      </c>
      <c r="I444">
        <v>17</v>
      </c>
      <c r="J444">
        <v>8.83</v>
      </c>
      <c r="K444">
        <v>3.43</v>
      </c>
      <c r="L444">
        <v>1.39</v>
      </c>
      <c r="M444">
        <v>0.312</v>
      </c>
      <c r="N444" s="3">
        <v>0.749</v>
      </c>
      <c r="P444">
        <v>4.32</v>
      </c>
      <c r="Q444">
        <v>4.41</v>
      </c>
      <c r="R444">
        <v>0.1</v>
      </c>
    </row>
    <row r="445" spans="1:18" x14ac:dyDescent="0.45">
      <c r="A445">
        <v>444</v>
      </c>
      <c r="B445" t="s">
        <v>2313</v>
      </c>
      <c r="C445" t="s">
        <v>56</v>
      </c>
      <c r="D445">
        <v>2</v>
      </c>
      <c r="E445">
        <v>1</v>
      </c>
      <c r="G445">
        <v>20</v>
      </c>
      <c r="H445">
        <v>0</v>
      </c>
      <c r="I445">
        <v>28</v>
      </c>
      <c r="J445">
        <v>9.26</v>
      </c>
      <c r="K445">
        <v>4.99</v>
      </c>
      <c r="L445">
        <v>0.77</v>
      </c>
      <c r="M445">
        <v>0.36</v>
      </c>
      <c r="N445" s="3">
        <v>0.66800000000000004</v>
      </c>
      <c r="P445">
        <v>5.27</v>
      </c>
      <c r="Q445">
        <v>3.99</v>
      </c>
      <c r="R445">
        <v>0.1</v>
      </c>
    </row>
    <row r="446" spans="1:18" x14ac:dyDescent="0.45">
      <c r="A446">
        <v>445</v>
      </c>
      <c r="B446" t="s">
        <v>3034</v>
      </c>
      <c r="C446" t="s">
        <v>40</v>
      </c>
      <c r="D446">
        <v>0</v>
      </c>
      <c r="E446">
        <v>0</v>
      </c>
      <c r="G446">
        <v>14</v>
      </c>
      <c r="H446">
        <v>0</v>
      </c>
      <c r="I446">
        <v>15</v>
      </c>
      <c r="J446">
        <v>6.93</v>
      </c>
      <c r="K446">
        <v>1.62</v>
      </c>
      <c r="L446">
        <v>1.08</v>
      </c>
      <c r="M446">
        <v>0.28199999999999997</v>
      </c>
      <c r="N446" s="3">
        <v>0.68600000000000005</v>
      </c>
      <c r="P446">
        <v>3.94</v>
      </c>
      <c r="Q446">
        <v>3.86</v>
      </c>
      <c r="R446">
        <v>0.1</v>
      </c>
    </row>
    <row r="447" spans="1:18" x14ac:dyDescent="0.45">
      <c r="A447">
        <v>446</v>
      </c>
      <c r="B447" t="s">
        <v>2332</v>
      </c>
      <c r="C447" t="s">
        <v>61</v>
      </c>
      <c r="D447">
        <v>4</v>
      </c>
      <c r="E447">
        <v>2</v>
      </c>
      <c r="G447">
        <v>52</v>
      </c>
      <c r="H447">
        <v>1</v>
      </c>
      <c r="I447">
        <v>49</v>
      </c>
      <c r="J447">
        <v>10.48</v>
      </c>
      <c r="K447">
        <v>5.79</v>
      </c>
      <c r="L447">
        <v>0.68</v>
      </c>
      <c r="M447">
        <v>0.26100000000000001</v>
      </c>
      <c r="N447" s="3">
        <v>0.68600000000000005</v>
      </c>
      <c r="P447">
        <v>3.99</v>
      </c>
      <c r="Q447">
        <v>4.03</v>
      </c>
      <c r="R447">
        <v>0.1</v>
      </c>
    </row>
    <row r="448" spans="1:18" x14ac:dyDescent="0.45">
      <c r="A448">
        <v>447</v>
      </c>
      <c r="B448" t="s">
        <v>2310</v>
      </c>
      <c r="C448" t="s">
        <v>52</v>
      </c>
      <c r="D448">
        <v>2</v>
      </c>
      <c r="E448">
        <v>2</v>
      </c>
      <c r="G448">
        <v>32</v>
      </c>
      <c r="H448">
        <v>0</v>
      </c>
      <c r="I448">
        <v>31</v>
      </c>
      <c r="J448">
        <v>8.5299999999999994</v>
      </c>
      <c r="K448">
        <v>2.92</v>
      </c>
      <c r="L448">
        <v>1.08</v>
      </c>
      <c r="M448">
        <v>0.315</v>
      </c>
      <c r="N448" s="3">
        <v>0.70099999999999996</v>
      </c>
      <c r="P448">
        <v>4.34</v>
      </c>
      <c r="Q448">
        <v>3.93</v>
      </c>
      <c r="R448">
        <v>0.1</v>
      </c>
    </row>
    <row r="449" spans="1:18" x14ac:dyDescent="0.45">
      <c r="A449">
        <v>448</v>
      </c>
      <c r="B449" t="s">
        <v>50</v>
      </c>
      <c r="C449" t="s">
        <v>56</v>
      </c>
      <c r="D449">
        <v>1</v>
      </c>
      <c r="E449">
        <v>5</v>
      </c>
      <c r="G449">
        <v>56</v>
      </c>
      <c r="H449">
        <v>0</v>
      </c>
      <c r="I449">
        <v>51</v>
      </c>
      <c r="J449">
        <v>6.91</v>
      </c>
      <c r="K449">
        <v>3.02</v>
      </c>
      <c r="L449">
        <v>1.0900000000000001</v>
      </c>
      <c r="M449">
        <v>0.27900000000000003</v>
      </c>
      <c r="N449" s="3">
        <v>0.66300000000000003</v>
      </c>
      <c r="P449">
        <v>4.5599999999999996</v>
      </c>
      <c r="Q449">
        <v>4.32</v>
      </c>
      <c r="R449">
        <v>0.1</v>
      </c>
    </row>
    <row r="450" spans="1:18" x14ac:dyDescent="0.45">
      <c r="A450">
        <v>449</v>
      </c>
      <c r="B450" t="s">
        <v>2314</v>
      </c>
      <c r="C450" t="s">
        <v>28</v>
      </c>
      <c r="D450">
        <v>1</v>
      </c>
      <c r="E450">
        <v>1</v>
      </c>
      <c r="G450">
        <v>10</v>
      </c>
      <c r="H450">
        <v>4</v>
      </c>
      <c r="I450">
        <v>22</v>
      </c>
      <c r="J450">
        <v>8.86</v>
      </c>
      <c r="K450">
        <v>4.46</v>
      </c>
      <c r="L450">
        <v>1.29</v>
      </c>
      <c r="M450">
        <v>0.27600000000000002</v>
      </c>
      <c r="N450" s="3">
        <v>0.73499999999999999</v>
      </c>
      <c r="P450">
        <v>4.26</v>
      </c>
      <c r="Q450">
        <v>4.6399999999999997</v>
      </c>
      <c r="R450">
        <v>0.1</v>
      </c>
    </row>
    <row r="451" spans="1:18" x14ac:dyDescent="0.45">
      <c r="A451">
        <v>450</v>
      </c>
      <c r="B451" t="s">
        <v>2185</v>
      </c>
      <c r="C451" t="s">
        <v>63</v>
      </c>
      <c r="D451">
        <v>7</v>
      </c>
      <c r="E451">
        <v>6</v>
      </c>
      <c r="G451">
        <v>38</v>
      </c>
      <c r="H451">
        <v>16</v>
      </c>
      <c r="I451">
        <v>133</v>
      </c>
      <c r="J451">
        <v>7.1</v>
      </c>
      <c r="K451">
        <v>3.04</v>
      </c>
      <c r="L451">
        <v>1.56</v>
      </c>
      <c r="M451">
        <v>0.27300000000000002</v>
      </c>
      <c r="N451" s="3">
        <v>0.72499999999999998</v>
      </c>
      <c r="P451">
        <v>4.42</v>
      </c>
      <c r="Q451">
        <v>4.9800000000000004</v>
      </c>
      <c r="R451">
        <v>0.1</v>
      </c>
    </row>
    <row r="452" spans="1:18" x14ac:dyDescent="0.45">
      <c r="A452">
        <v>451</v>
      </c>
      <c r="B452" t="s">
        <v>2304</v>
      </c>
      <c r="C452" t="s">
        <v>38</v>
      </c>
      <c r="D452">
        <v>1</v>
      </c>
      <c r="E452">
        <v>2</v>
      </c>
      <c r="G452">
        <v>15</v>
      </c>
      <c r="H452">
        <v>3</v>
      </c>
      <c r="I452">
        <v>26</v>
      </c>
      <c r="J452">
        <v>9.18</v>
      </c>
      <c r="K452">
        <v>4.0599999999999996</v>
      </c>
      <c r="L452">
        <v>1.35</v>
      </c>
      <c r="M452">
        <v>0.29799999999999999</v>
      </c>
      <c r="N452" s="3">
        <v>0.68500000000000005</v>
      </c>
      <c r="P452">
        <v>4.88</v>
      </c>
      <c r="Q452">
        <v>4.55</v>
      </c>
      <c r="R452">
        <v>0.1</v>
      </c>
    </row>
    <row r="453" spans="1:18" x14ac:dyDescent="0.45">
      <c r="A453">
        <v>452</v>
      </c>
      <c r="B453" t="s">
        <v>2336</v>
      </c>
      <c r="C453" t="s">
        <v>132</v>
      </c>
      <c r="D453">
        <v>3</v>
      </c>
      <c r="E453">
        <v>3</v>
      </c>
      <c r="G453">
        <v>63</v>
      </c>
      <c r="H453">
        <v>0</v>
      </c>
      <c r="I453">
        <v>59</v>
      </c>
      <c r="J453">
        <v>6.83</v>
      </c>
      <c r="K453">
        <v>2.59</v>
      </c>
      <c r="L453">
        <v>0.95</v>
      </c>
      <c r="M453">
        <v>0.28999999999999998</v>
      </c>
      <c r="N453" s="3">
        <v>0.753</v>
      </c>
      <c r="P453">
        <v>3.53</v>
      </c>
      <c r="Q453">
        <v>3.98</v>
      </c>
      <c r="R453">
        <v>0.1</v>
      </c>
    </row>
    <row r="454" spans="1:18" x14ac:dyDescent="0.45">
      <c r="A454">
        <v>453</v>
      </c>
      <c r="B454" t="s">
        <v>2193</v>
      </c>
      <c r="C454" t="s">
        <v>42</v>
      </c>
      <c r="D454">
        <v>2</v>
      </c>
      <c r="E454">
        <v>2</v>
      </c>
      <c r="G454">
        <v>72</v>
      </c>
      <c r="H454">
        <v>0</v>
      </c>
      <c r="I454">
        <v>74</v>
      </c>
      <c r="J454">
        <v>12.59</v>
      </c>
      <c r="K454">
        <v>4.93</v>
      </c>
      <c r="L454">
        <v>1.22</v>
      </c>
      <c r="M454">
        <v>0.29299999999999998</v>
      </c>
      <c r="N454" s="3">
        <v>0.82099999999999995</v>
      </c>
      <c r="P454">
        <v>3.21</v>
      </c>
      <c r="Q454">
        <v>4.13</v>
      </c>
      <c r="R454">
        <v>0.1</v>
      </c>
    </row>
    <row r="455" spans="1:18" x14ac:dyDescent="0.45">
      <c r="A455">
        <v>454</v>
      </c>
      <c r="B455" t="s">
        <v>2316</v>
      </c>
      <c r="C455" t="s">
        <v>113</v>
      </c>
      <c r="D455">
        <v>3</v>
      </c>
      <c r="E455">
        <v>2</v>
      </c>
      <c r="G455">
        <v>26</v>
      </c>
      <c r="H455">
        <v>0</v>
      </c>
      <c r="I455">
        <v>30</v>
      </c>
      <c r="J455">
        <v>9.0299999999999994</v>
      </c>
      <c r="K455">
        <v>3.81</v>
      </c>
      <c r="L455">
        <v>0.73</v>
      </c>
      <c r="M455">
        <v>0.32</v>
      </c>
      <c r="N455" s="3">
        <v>0.74399999999999999</v>
      </c>
      <c r="P455">
        <v>3.69</v>
      </c>
      <c r="Q455">
        <v>3.87</v>
      </c>
      <c r="R455">
        <v>0.1</v>
      </c>
    </row>
    <row r="456" spans="1:18" x14ac:dyDescent="0.45">
      <c r="A456">
        <v>455</v>
      </c>
      <c r="B456" t="s">
        <v>2317</v>
      </c>
      <c r="C456" t="s">
        <v>63</v>
      </c>
      <c r="D456">
        <v>1</v>
      </c>
      <c r="E456">
        <v>1</v>
      </c>
      <c r="G456">
        <v>20</v>
      </c>
      <c r="H456">
        <v>1</v>
      </c>
      <c r="I456">
        <v>24</v>
      </c>
      <c r="J456">
        <v>8.8800000000000008</v>
      </c>
      <c r="K456">
        <v>2.5299999999999998</v>
      </c>
      <c r="L456">
        <v>1.37</v>
      </c>
      <c r="M456">
        <v>0.26500000000000001</v>
      </c>
      <c r="N456" s="3">
        <v>0.75900000000000001</v>
      </c>
      <c r="P456">
        <v>3.62</v>
      </c>
      <c r="Q456">
        <v>4.0999999999999996</v>
      </c>
      <c r="R456">
        <v>0.1</v>
      </c>
    </row>
    <row r="457" spans="1:18" x14ac:dyDescent="0.45">
      <c r="A457">
        <v>456</v>
      </c>
      <c r="B457" t="s">
        <v>2303</v>
      </c>
      <c r="C457" t="s">
        <v>25</v>
      </c>
      <c r="D457">
        <v>1</v>
      </c>
      <c r="E457">
        <v>1</v>
      </c>
      <c r="G457">
        <v>26</v>
      </c>
      <c r="H457">
        <v>0</v>
      </c>
      <c r="I457">
        <v>28</v>
      </c>
      <c r="J457">
        <v>9.1199999999999992</v>
      </c>
      <c r="K457">
        <v>3.07</v>
      </c>
      <c r="L457">
        <v>1.37</v>
      </c>
      <c r="M457">
        <v>0.29299999999999998</v>
      </c>
      <c r="N457" s="3">
        <v>0.53800000000000003</v>
      </c>
      <c r="P457">
        <v>5.98</v>
      </c>
      <c r="Q457">
        <v>4.37</v>
      </c>
      <c r="R457">
        <v>0</v>
      </c>
    </row>
    <row r="458" spans="1:18" x14ac:dyDescent="0.45">
      <c r="A458">
        <v>457</v>
      </c>
      <c r="B458" t="s">
        <v>2321</v>
      </c>
      <c r="C458" t="s">
        <v>139</v>
      </c>
      <c r="D458">
        <v>1</v>
      </c>
      <c r="E458">
        <v>3</v>
      </c>
      <c r="G458">
        <v>52</v>
      </c>
      <c r="H458">
        <v>0</v>
      </c>
      <c r="I458">
        <v>51</v>
      </c>
      <c r="J458">
        <v>8.7200000000000006</v>
      </c>
      <c r="K458">
        <v>5.03</v>
      </c>
      <c r="L458">
        <v>1.07</v>
      </c>
      <c r="M458">
        <v>0.27100000000000002</v>
      </c>
      <c r="N458" s="3">
        <v>0.71599999999999997</v>
      </c>
      <c r="P458">
        <v>4.29</v>
      </c>
      <c r="Q458">
        <v>4.54</v>
      </c>
      <c r="R458">
        <v>0</v>
      </c>
    </row>
    <row r="459" spans="1:18" x14ac:dyDescent="0.45">
      <c r="A459">
        <v>458</v>
      </c>
      <c r="B459" t="s">
        <v>2323</v>
      </c>
      <c r="C459" t="s">
        <v>23</v>
      </c>
      <c r="D459">
        <v>3</v>
      </c>
      <c r="E459">
        <v>3</v>
      </c>
      <c r="G459">
        <v>30</v>
      </c>
      <c r="H459">
        <v>3</v>
      </c>
      <c r="I459">
        <v>48</v>
      </c>
      <c r="J459">
        <v>10.67</v>
      </c>
      <c r="K459">
        <v>3.63</v>
      </c>
      <c r="L459">
        <v>1.42</v>
      </c>
      <c r="M459">
        <v>0.36099999999999999</v>
      </c>
      <c r="N459" s="3">
        <v>0.70699999999999996</v>
      </c>
      <c r="P459">
        <v>4.99</v>
      </c>
      <c r="Q459">
        <v>4.3600000000000003</v>
      </c>
      <c r="R459">
        <v>0</v>
      </c>
    </row>
    <row r="460" spans="1:18" x14ac:dyDescent="0.45">
      <c r="A460">
        <v>459</v>
      </c>
      <c r="B460" t="s">
        <v>2319</v>
      </c>
      <c r="C460" t="s">
        <v>63</v>
      </c>
      <c r="D460">
        <v>2</v>
      </c>
      <c r="E460">
        <v>4</v>
      </c>
      <c r="G460">
        <v>10</v>
      </c>
      <c r="H460">
        <v>10</v>
      </c>
      <c r="I460">
        <v>46</v>
      </c>
      <c r="J460">
        <v>5.49</v>
      </c>
      <c r="K460">
        <v>3.64</v>
      </c>
      <c r="L460">
        <v>1.24</v>
      </c>
      <c r="M460">
        <v>0.28000000000000003</v>
      </c>
      <c r="N460" s="3">
        <v>0.69699999999999995</v>
      </c>
      <c r="P460">
        <v>4.71</v>
      </c>
      <c r="Q460">
        <v>5.0999999999999996</v>
      </c>
      <c r="R460">
        <v>0</v>
      </c>
    </row>
    <row r="461" spans="1:18" x14ac:dyDescent="0.45">
      <c r="A461">
        <v>460</v>
      </c>
      <c r="B461" t="s">
        <v>2329</v>
      </c>
      <c r="C461" t="s">
        <v>38</v>
      </c>
      <c r="D461">
        <v>1</v>
      </c>
      <c r="E461">
        <v>1</v>
      </c>
      <c r="G461">
        <v>15</v>
      </c>
      <c r="H461">
        <v>1</v>
      </c>
      <c r="I461">
        <v>22</v>
      </c>
      <c r="J461">
        <v>7.12</v>
      </c>
      <c r="K461">
        <v>2.56</v>
      </c>
      <c r="L461">
        <v>1.1399999999999999</v>
      </c>
      <c r="M461">
        <v>0.33400000000000002</v>
      </c>
      <c r="N461" s="3">
        <v>0.61699999999999999</v>
      </c>
      <c r="P461">
        <v>5.49</v>
      </c>
      <c r="Q461">
        <v>4.2699999999999996</v>
      </c>
      <c r="R461">
        <v>0</v>
      </c>
    </row>
    <row r="462" spans="1:18" x14ac:dyDescent="0.45">
      <c r="A462">
        <v>461</v>
      </c>
      <c r="B462" t="s">
        <v>2309</v>
      </c>
      <c r="C462" t="s">
        <v>52</v>
      </c>
      <c r="D462">
        <v>1</v>
      </c>
      <c r="E462">
        <v>2</v>
      </c>
      <c r="G462">
        <v>23</v>
      </c>
      <c r="H462">
        <v>2</v>
      </c>
      <c r="I462">
        <v>33</v>
      </c>
      <c r="J462">
        <v>9.4</v>
      </c>
      <c r="K462">
        <v>4.4400000000000004</v>
      </c>
      <c r="L462">
        <v>1.1100000000000001</v>
      </c>
      <c r="M462">
        <v>0.34899999999999998</v>
      </c>
      <c r="N462" s="3">
        <v>0.67100000000000004</v>
      </c>
      <c r="P462">
        <v>5.32</v>
      </c>
      <c r="Q462">
        <v>4.1900000000000004</v>
      </c>
      <c r="R462">
        <v>0</v>
      </c>
    </row>
    <row r="463" spans="1:18" x14ac:dyDescent="0.45">
      <c r="A463">
        <v>462</v>
      </c>
      <c r="B463" t="s">
        <v>2351</v>
      </c>
      <c r="C463" t="s">
        <v>32</v>
      </c>
      <c r="D463">
        <v>1</v>
      </c>
      <c r="E463">
        <v>1</v>
      </c>
      <c r="G463">
        <v>26</v>
      </c>
      <c r="H463">
        <v>0</v>
      </c>
      <c r="I463">
        <v>28</v>
      </c>
      <c r="J463">
        <v>7.08</v>
      </c>
      <c r="K463">
        <v>3.95</v>
      </c>
      <c r="L463">
        <v>0.76</v>
      </c>
      <c r="M463">
        <v>0.308</v>
      </c>
      <c r="N463" s="3">
        <v>0.69099999999999995</v>
      </c>
      <c r="P463">
        <v>4.33</v>
      </c>
      <c r="Q463">
        <v>4.1500000000000004</v>
      </c>
      <c r="R463">
        <v>0</v>
      </c>
    </row>
    <row r="464" spans="1:18" x14ac:dyDescent="0.45">
      <c r="A464">
        <v>463</v>
      </c>
      <c r="B464" t="s">
        <v>2326</v>
      </c>
      <c r="C464" t="s">
        <v>23</v>
      </c>
      <c r="D464">
        <v>2</v>
      </c>
      <c r="E464">
        <v>3</v>
      </c>
      <c r="G464">
        <v>10</v>
      </c>
      <c r="H464">
        <v>8</v>
      </c>
      <c r="I464">
        <v>44</v>
      </c>
      <c r="J464">
        <v>7.1</v>
      </c>
      <c r="K464">
        <v>3</v>
      </c>
      <c r="L464">
        <v>1.65</v>
      </c>
      <c r="M464">
        <v>0.307</v>
      </c>
      <c r="N464" s="3">
        <v>0.65400000000000003</v>
      </c>
      <c r="P464">
        <v>5.6</v>
      </c>
      <c r="Q464">
        <v>5.07</v>
      </c>
      <c r="R464">
        <v>0</v>
      </c>
    </row>
    <row r="465" spans="1:18" x14ac:dyDescent="0.45">
      <c r="A465">
        <v>464</v>
      </c>
      <c r="B465" t="s">
        <v>2325</v>
      </c>
      <c r="C465" t="s">
        <v>23</v>
      </c>
      <c r="D465">
        <v>8</v>
      </c>
      <c r="E465">
        <v>5</v>
      </c>
      <c r="G465">
        <v>57</v>
      </c>
      <c r="H465">
        <v>0</v>
      </c>
      <c r="I465">
        <v>49</v>
      </c>
      <c r="J465">
        <v>10.34</v>
      </c>
      <c r="K465">
        <v>2.63</v>
      </c>
      <c r="L465">
        <v>1.67</v>
      </c>
      <c r="M465">
        <v>0.26100000000000001</v>
      </c>
      <c r="N465" s="3">
        <v>0.79500000000000004</v>
      </c>
      <c r="P465">
        <v>3.59</v>
      </c>
      <c r="Q465">
        <v>4.2</v>
      </c>
      <c r="R465">
        <v>0</v>
      </c>
    </row>
    <row r="466" spans="1:18" x14ac:dyDescent="0.45">
      <c r="A466">
        <v>465</v>
      </c>
      <c r="B466" t="s">
        <v>2330</v>
      </c>
      <c r="C466" t="s">
        <v>28</v>
      </c>
      <c r="D466">
        <v>1</v>
      </c>
      <c r="E466">
        <v>1</v>
      </c>
      <c r="G466">
        <v>22</v>
      </c>
      <c r="H466">
        <v>0</v>
      </c>
      <c r="I466">
        <v>29</v>
      </c>
      <c r="J466">
        <v>6.13</v>
      </c>
      <c r="K466">
        <v>3.69</v>
      </c>
      <c r="L466">
        <v>0.83</v>
      </c>
      <c r="M466">
        <v>0.311</v>
      </c>
      <c r="N466" s="3">
        <v>0.68799999999999994</v>
      </c>
      <c r="P466">
        <v>4.59</v>
      </c>
      <c r="Q466">
        <v>4.26</v>
      </c>
      <c r="R466">
        <v>0</v>
      </c>
    </row>
    <row r="467" spans="1:18" x14ac:dyDescent="0.45">
      <c r="A467">
        <v>466</v>
      </c>
      <c r="B467" t="s">
        <v>2230</v>
      </c>
      <c r="C467" t="s">
        <v>63</v>
      </c>
      <c r="D467">
        <v>7</v>
      </c>
      <c r="E467">
        <v>5</v>
      </c>
      <c r="G467">
        <v>59</v>
      </c>
      <c r="H467">
        <v>0</v>
      </c>
      <c r="I467">
        <v>64</v>
      </c>
      <c r="J467">
        <v>8.15</v>
      </c>
      <c r="K467">
        <v>3.87</v>
      </c>
      <c r="L467">
        <v>0.91</v>
      </c>
      <c r="M467">
        <v>0.32400000000000001</v>
      </c>
      <c r="N467" s="3">
        <v>0.78</v>
      </c>
      <c r="P467">
        <v>3.55</v>
      </c>
      <c r="Q467">
        <v>4.13</v>
      </c>
      <c r="R467">
        <v>0</v>
      </c>
    </row>
    <row r="468" spans="1:18" x14ac:dyDescent="0.45">
      <c r="A468">
        <v>467</v>
      </c>
      <c r="B468" t="s">
        <v>2327</v>
      </c>
      <c r="C468" t="s">
        <v>44</v>
      </c>
      <c r="D468">
        <v>2</v>
      </c>
      <c r="E468">
        <v>2</v>
      </c>
      <c r="G468">
        <v>31</v>
      </c>
      <c r="H468">
        <v>0</v>
      </c>
      <c r="I468">
        <v>36</v>
      </c>
      <c r="J468">
        <v>9.09</v>
      </c>
      <c r="K468">
        <v>3.53</v>
      </c>
      <c r="L468">
        <v>1.41</v>
      </c>
      <c r="M468">
        <v>0.315</v>
      </c>
      <c r="N468" s="3">
        <v>0.69599999999999995</v>
      </c>
      <c r="P468">
        <v>4.8600000000000003</v>
      </c>
      <c r="Q468">
        <v>4.51</v>
      </c>
      <c r="R468">
        <v>0</v>
      </c>
    </row>
    <row r="469" spans="1:18" x14ac:dyDescent="0.45">
      <c r="A469">
        <v>468</v>
      </c>
      <c r="B469" t="s">
        <v>2333</v>
      </c>
      <c r="C469" t="s">
        <v>139</v>
      </c>
      <c r="D469">
        <v>1</v>
      </c>
      <c r="E469">
        <v>1</v>
      </c>
      <c r="G469">
        <v>13</v>
      </c>
      <c r="H469">
        <v>5</v>
      </c>
      <c r="I469">
        <v>25</v>
      </c>
      <c r="J469">
        <v>10.47</v>
      </c>
      <c r="K469">
        <v>6.03</v>
      </c>
      <c r="L469">
        <v>1.35</v>
      </c>
      <c r="M469">
        <v>0.29899999999999999</v>
      </c>
      <c r="N469" s="3">
        <v>0.71099999999999997</v>
      </c>
      <c r="P469">
        <v>5</v>
      </c>
      <c r="Q469">
        <v>5.07</v>
      </c>
      <c r="R469">
        <v>0</v>
      </c>
    </row>
    <row r="470" spans="1:18" x14ac:dyDescent="0.45">
      <c r="A470">
        <v>469</v>
      </c>
      <c r="B470" t="s">
        <v>2343</v>
      </c>
      <c r="C470" t="s">
        <v>184</v>
      </c>
      <c r="D470">
        <v>3</v>
      </c>
      <c r="E470">
        <v>6</v>
      </c>
      <c r="G470">
        <v>57</v>
      </c>
      <c r="H470">
        <v>0</v>
      </c>
      <c r="I470">
        <v>61</v>
      </c>
      <c r="J470">
        <v>7.98</v>
      </c>
      <c r="K470">
        <v>4.9800000000000004</v>
      </c>
      <c r="L470">
        <v>0.78</v>
      </c>
      <c r="M470">
        <v>0.33</v>
      </c>
      <c r="N470" s="3">
        <v>0.67300000000000004</v>
      </c>
      <c r="P470">
        <v>4.9800000000000004</v>
      </c>
      <c r="Q470">
        <v>4.3499999999999996</v>
      </c>
      <c r="R470">
        <v>0</v>
      </c>
    </row>
    <row r="471" spans="1:18" x14ac:dyDescent="0.45">
      <c r="A471">
        <v>470</v>
      </c>
      <c r="B471" t="s">
        <v>2334</v>
      </c>
      <c r="C471" t="s">
        <v>40</v>
      </c>
      <c r="D471">
        <v>2</v>
      </c>
      <c r="E471">
        <v>4</v>
      </c>
      <c r="G471">
        <v>9</v>
      </c>
      <c r="H471">
        <v>9</v>
      </c>
      <c r="I471">
        <v>44</v>
      </c>
      <c r="J471">
        <v>6.92</v>
      </c>
      <c r="K471">
        <v>4.49</v>
      </c>
      <c r="L471">
        <v>1.36</v>
      </c>
      <c r="M471">
        <v>0.30099999999999999</v>
      </c>
      <c r="N471" s="3">
        <v>0.65700000000000003</v>
      </c>
      <c r="P471">
        <v>5.64</v>
      </c>
      <c r="Q471">
        <v>5.16</v>
      </c>
      <c r="R471">
        <v>0</v>
      </c>
    </row>
    <row r="472" spans="1:18" x14ac:dyDescent="0.45">
      <c r="A472">
        <v>471</v>
      </c>
      <c r="B472" t="s">
        <v>2324</v>
      </c>
      <c r="C472" t="s">
        <v>113</v>
      </c>
      <c r="D472">
        <v>1</v>
      </c>
      <c r="E472">
        <v>1</v>
      </c>
      <c r="G472">
        <v>13</v>
      </c>
      <c r="H472">
        <v>7</v>
      </c>
      <c r="I472">
        <v>40</v>
      </c>
      <c r="J472">
        <v>8.06</v>
      </c>
      <c r="K472">
        <v>4.6500000000000004</v>
      </c>
      <c r="L472">
        <v>1.23</v>
      </c>
      <c r="M472">
        <v>0.27400000000000002</v>
      </c>
      <c r="N472" s="3">
        <v>0.65700000000000003</v>
      </c>
      <c r="P472">
        <v>5.07</v>
      </c>
      <c r="Q472">
        <v>5.09</v>
      </c>
      <c r="R472">
        <v>0</v>
      </c>
    </row>
    <row r="473" spans="1:18" x14ac:dyDescent="0.45">
      <c r="A473">
        <v>472</v>
      </c>
      <c r="B473" t="s">
        <v>2338</v>
      </c>
      <c r="C473" t="s">
        <v>153</v>
      </c>
      <c r="D473">
        <v>1</v>
      </c>
      <c r="E473">
        <v>3</v>
      </c>
      <c r="G473">
        <v>9</v>
      </c>
      <c r="H473">
        <v>8</v>
      </c>
      <c r="I473">
        <v>39</v>
      </c>
      <c r="J473">
        <v>6.53</v>
      </c>
      <c r="K473">
        <v>3.56</v>
      </c>
      <c r="L473">
        <v>1.51</v>
      </c>
      <c r="M473">
        <v>0.30499999999999999</v>
      </c>
      <c r="N473" s="3">
        <v>0.66</v>
      </c>
      <c r="P473">
        <v>5.5</v>
      </c>
      <c r="Q473">
        <v>5.34</v>
      </c>
      <c r="R473">
        <v>0</v>
      </c>
    </row>
    <row r="474" spans="1:18" x14ac:dyDescent="0.45">
      <c r="A474">
        <v>473</v>
      </c>
      <c r="B474" t="s">
        <v>2312</v>
      </c>
      <c r="C474" t="s">
        <v>28</v>
      </c>
      <c r="D474">
        <v>6</v>
      </c>
      <c r="E474">
        <v>4</v>
      </c>
      <c r="G474">
        <v>37</v>
      </c>
      <c r="H474">
        <v>4</v>
      </c>
      <c r="I474">
        <v>98</v>
      </c>
      <c r="J474">
        <v>5.34</v>
      </c>
      <c r="K474">
        <v>2.63</v>
      </c>
      <c r="L474">
        <v>1.08</v>
      </c>
      <c r="M474">
        <v>0.246</v>
      </c>
      <c r="N474" s="3">
        <v>0.69499999999999995</v>
      </c>
      <c r="P474">
        <v>3.91</v>
      </c>
      <c r="Q474">
        <v>4.7699999999999996</v>
      </c>
      <c r="R474">
        <v>0</v>
      </c>
    </row>
    <row r="475" spans="1:18" x14ac:dyDescent="0.45">
      <c r="A475">
        <v>474</v>
      </c>
      <c r="B475" t="s">
        <v>2328</v>
      </c>
      <c r="C475" t="s">
        <v>36</v>
      </c>
      <c r="D475">
        <v>1</v>
      </c>
      <c r="E475">
        <v>4</v>
      </c>
      <c r="G475">
        <v>17</v>
      </c>
      <c r="H475">
        <v>8</v>
      </c>
      <c r="I475">
        <v>55</v>
      </c>
      <c r="J475">
        <v>6.52</v>
      </c>
      <c r="K475">
        <v>2.41</v>
      </c>
      <c r="L475">
        <v>1.73</v>
      </c>
      <c r="M475">
        <v>0.28199999999999997</v>
      </c>
      <c r="N475" s="3">
        <v>0.68600000000000005</v>
      </c>
      <c r="P475">
        <v>4.99</v>
      </c>
      <c r="Q475">
        <v>5.07</v>
      </c>
      <c r="R475">
        <v>0</v>
      </c>
    </row>
    <row r="476" spans="1:18" x14ac:dyDescent="0.45">
      <c r="A476">
        <v>475</v>
      </c>
      <c r="B476" t="s">
        <v>2365</v>
      </c>
      <c r="C476" t="s">
        <v>101</v>
      </c>
      <c r="D476">
        <v>3</v>
      </c>
      <c r="E476">
        <v>3</v>
      </c>
      <c r="G476">
        <v>66</v>
      </c>
      <c r="H476">
        <v>11</v>
      </c>
      <c r="I476">
        <v>66</v>
      </c>
      <c r="J476">
        <v>10.34</v>
      </c>
      <c r="K476">
        <v>4.92</v>
      </c>
      <c r="L476">
        <v>1.31</v>
      </c>
      <c r="M476">
        <v>0.26600000000000001</v>
      </c>
      <c r="N476" s="3">
        <v>0.73099999999999998</v>
      </c>
      <c r="P476">
        <v>4.18</v>
      </c>
      <c r="Q476">
        <v>4.49</v>
      </c>
      <c r="R476">
        <v>0</v>
      </c>
    </row>
    <row r="477" spans="1:18" x14ac:dyDescent="0.45">
      <c r="A477">
        <v>476</v>
      </c>
      <c r="B477" t="s">
        <v>2337</v>
      </c>
      <c r="C477" t="s">
        <v>141</v>
      </c>
      <c r="D477">
        <v>1</v>
      </c>
      <c r="E477">
        <v>1</v>
      </c>
      <c r="G477">
        <v>26</v>
      </c>
      <c r="H477">
        <v>0</v>
      </c>
      <c r="I477">
        <v>34</v>
      </c>
      <c r="J477">
        <v>9.6</v>
      </c>
      <c r="K477">
        <v>2.35</v>
      </c>
      <c r="L477">
        <v>1.56</v>
      </c>
      <c r="M477">
        <v>0.31900000000000001</v>
      </c>
      <c r="N477" s="3">
        <v>0.755</v>
      </c>
      <c r="P477">
        <v>4.1399999999999997</v>
      </c>
      <c r="Q477">
        <v>4.12</v>
      </c>
      <c r="R477">
        <v>0</v>
      </c>
    </row>
    <row r="478" spans="1:18" x14ac:dyDescent="0.45">
      <c r="A478">
        <v>477</v>
      </c>
      <c r="B478" t="s">
        <v>2339</v>
      </c>
      <c r="C478" t="s">
        <v>25</v>
      </c>
      <c r="D478">
        <v>1</v>
      </c>
      <c r="E478">
        <v>1</v>
      </c>
      <c r="G478">
        <v>35</v>
      </c>
      <c r="H478">
        <v>1</v>
      </c>
      <c r="I478">
        <v>30</v>
      </c>
      <c r="J478">
        <v>11.29</v>
      </c>
      <c r="K478">
        <v>4.46</v>
      </c>
      <c r="L478">
        <v>1.46</v>
      </c>
      <c r="M478">
        <v>0.27</v>
      </c>
      <c r="N478" s="3">
        <v>0.78800000000000003</v>
      </c>
      <c r="P478">
        <v>3.72</v>
      </c>
      <c r="Q478">
        <v>4.4400000000000004</v>
      </c>
      <c r="R478">
        <v>0</v>
      </c>
    </row>
    <row r="479" spans="1:18" x14ac:dyDescent="0.45">
      <c r="A479">
        <v>478</v>
      </c>
      <c r="B479" t="s">
        <v>2340</v>
      </c>
      <c r="C479" t="s">
        <v>63</v>
      </c>
      <c r="D479">
        <v>1</v>
      </c>
      <c r="E479">
        <v>1</v>
      </c>
      <c r="G479">
        <v>16</v>
      </c>
      <c r="H479">
        <v>0</v>
      </c>
      <c r="I479">
        <v>19</v>
      </c>
      <c r="J479">
        <v>6.41</v>
      </c>
      <c r="K479">
        <v>2.27</v>
      </c>
      <c r="L479">
        <v>0.97</v>
      </c>
      <c r="M479">
        <v>0.32100000000000001</v>
      </c>
      <c r="N479" s="3">
        <v>0.55300000000000005</v>
      </c>
      <c r="P479">
        <v>5.88</v>
      </c>
      <c r="Q479">
        <v>4.1900000000000004</v>
      </c>
      <c r="R479">
        <v>0</v>
      </c>
    </row>
    <row r="480" spans="1:18" x14ac:dyDescent="0.45">
      <c r="A480">
        <v>479</v>
      </c>
      <c r="B480" t="s">
        <v>2331</v>
      </c>
      <c r="C480" t="s">
        <v>36</v>
      </c>
      <c r="D480">
        <v>1</v>
      </c>
      <c r="E480">
        <v>3</v>
      </c>
      <c r="G480">
        <v>13</v>
      </c>
      <c r="H480">
        <v>5</v>
      </c>
      <c r="I480">
        <v>39</v>
      </c>
      <c r="J480">
        <v>7.81</v>
      </c>
      <c r="K480">
        <v>3.7</v>
      </c>
      <c r="L480">
        <v>1.47</v>
      </c>
      <c r="M480">
        <v>0.30299999999999999</v>
      </c>
      <c r="N480" s="3">
        <v>0.66900000000000004</v>
      </c>
      <c r="P480">
        <v>5.27</v>
      </c>
      <c r="Q480">
        <v>4.91</v>
      </c>
      <c r="R480">
        <v>0</v>
      </c>
    </row>
    <row r="481" spans="1:18" x14ac:dyDescent="0.45">
      <c r="A481">
        <v>480</v>
      </c>
      <c r="B481" t="s">
        <v>2347</v>
      </c>
      <c r="C481" t="s">
        <v>52</v>
      </c>
      <c r="D481">
        <v>1</v>
      </c>
      <c r="E481">
        <v>3</v>
      </c>
      <c r="G481">
        <v>26</v>
      </c>
      <c r="H481">
        <v>4</v>
      </c>
      <c r="I481">
        <v>67</v>
      </c>
      <c r="J481">
        <v>6.77</v>
      </c>
      <c r="K481">
        <v>3.63</v>
      </c>
      <c r="L481">
        <v>1.03</v>
      </c>
      <c r="M481">
        <v>0.31</v>
      </c>
      <c r="N481" s="3">
        <v>0.66700000000000004</v>
      </c>
      <c r="P481">
        <v>5.0199999999999996</v>
      </c>
      <c r="Q481">
        <v>4.57</v>
      </c>
      <c r="R481">
        <v>0</v>
      </c>
    </row>
    <row r="482" spans="1:18" x14ac:dyDescent="0.45">
      <c r="A482">
        <v>481</v>
      </c>
      <c r="B482" t="s">
        <v>2408</v>
      </c>
      <c r="C482" t="s">
        <v>42</v>
      </c>
      <c r="D482">
        <v>5</v>
      </c>
      <c r="E482">
        <v>3</v>
      </c>
      <c r="G482">
        <v>57</v>
      </c>
      <c r="H482">
        <v>0</v>
      </c>
      <c r="I482">
        <v>69</v>
      </c>
      <c r="J482">
        <v>6.74</v>
      </c>
      <c r="K482">
        <v>3.13</v>
      </c>
      <c r="L482">
        <v>0.97</v>
      </c>
      <c r="M482">
        <v>0.26</v>
      </c>
      <c r="N482" s="3">
        <v>0.754</v>
      </c>
      <c r="P482">
        <v>3.39</v>
      </c>
      <c r="Q482">
        <v>4.34</v>
      </c>
      <c r="R482">
        <v>0</v>
      </c>
    </row>
    <row r="483" spans="1:18" x14ac:dyDescent="0.45">
      <c r="A483">
        <v>482</v>
      </c>
      <c r="B483" t="s">
        <v>2342</v>
      </c>
      <c r="C483" t="s">
        <v>25</v>
      </c>
      <c r="D483">
        <v>1</v>
      </c>
      <c r="E483">
        <v>2</v>
      </c>
      <c r="G483">
        <v>10</v>
      </c>
      <c r="H483">
        <v>2</v>
      </c>
      <c r="I483">
        <v>21</v>
      </c>
      <c r="J483">
        <v>6.98</v>
      </c>
      <c r="K483">
        <v>3.54</v>
      </c>
      <c r="L483">
        <v>1.29</v>
      </c>
      <c r="M483">
        <v>0.26900000000000002</v>
      </c>
      <c r="N483" s="3">
        <v>0.70399999999999996</v>
      </c>
      <c r="P483">
        <v>4.43</v>
      </c>
      <c r="Q483">
        <v>4.8</v>
      </c>
      <c r="R483">
        <v>0</v>
      </c>
    </row>
    <row r="484" spans="1:18" x14ac:dyDescent="0.45">
      <c r="A484">
        <v>483</v>
      </c>
      <c r="B484" t="s">
        <v>2349</v>
      </c>
      <c r="C484" t="s">
        <v>44</v>
      </c>
      <c r="D484">
        <v>2</v>
      </c>
      <c r="E484">
        <v>4</v>
      </c>
      <c r="G484">
        <v>25</v>
      </c>
      <c r="H484">
        <v>6</v>
      </c>
      <c r="I484">
        <v>56</v>
      </c>
      <c r="J484">
        <v>7.38</v>
      </c>
      <c r="K484">
        <v>4.21</v>
      </c>
      <c r="L484">
        <v>1.2</v>
      </c>
      <c r="M484">
        <v>0.29599999999999999</v>
      </c>
      <c r="N484" s="3">
        <v>0.57999999999999996</v>
      </c>
      <c r="P484">
        <v>6.07</v>
      </c>
      <c r="Q484">
        <v>4.95</v>
      </c>
      <c r="R484">
        <v>0</v>
      </c>
    </row>
    <row r="485" spans="1:18" x14ac:dyDescent="0.45">
      <c r="A485">
        <v>484</v>
      </c>
      <c r="B485" t="s">
        <v>2344</v>
      </c>
      <c r="C485" t="s">
        <v>61</v>
      </c>
      <c r="D485">
        <v>1</v>
      </c>
      <c r="E485">
        <v>2</v>
      </c>
      <c r="G485">
        <v>20</v>
      </c>
      <c r="H485">
        <v>1</v>
      </c>
      <c r="I485">
        <v>24</v>
      </c>
      <c r="J485">
        <v>7.32</v>
      </c>
      <c r="K485">
        <v>2.93</v>
      </c>
      <c r="L485">
        <v>1.21</v>
      </c>
      <c r="M485">
        <v>0.3</v>
      </c>
      <c r="N485" s="3">
        <v>0.76700000000000002</v>
      </c>
      <c r="P485">
        <v>3.78</v>
      </c>
      <c r="Q485">
        <v>4.3899999999999997</v>
      </c>
      <c r="R485">
        <v>0</v>
      </c>
    </row>
    <row r="486" spans="1:18" x14ac:dyDescent="0.45">
      <c r="A486">
        <v>485</v>
      </c>
      <c r="B486" t="s">
        <v>2305</v>
      </c>
      <c r="C486" t="s">
        <v>67</v>
      </c>
      <c r="D486">
        <v>3</v>
      </c>
      <c r="E486">
        <v>3</v>
      </c>
      <c r="G486">
        <v>48</v>
      </c>
      <c r="H486">
        <v>0</v>
      </c>
      <c r="I486">
        <v>37</v>
      </c>
      <c r="J486">
        <v>9.65</v>
      </c>
      <c r="K486">
        <v>4.43</v>
      </c>
      <c r="L486">
        <v>1.42</v>
      </c>
      <c r="M486">
        <v>0.34300000000000003</v>
      </c>
      <c r="N486" s="3">
        <v>0.68400000000000005</v>
      </c>
      <c r="P486">
        <v>5.63</v>
      </c>
      <c r="Q486">
        <v>4.57</v>
      </c>
      <c r="R486">
        <v>0</v>
      </c>
    </row>
    <row r="487" spans="1:18" x14ac:dyDescent="0.45">
      <c r="A487">
        <v>486</v>
      </c>
      <c r="B487" t="s">
        <v>2345</v>
      </c>
      <c r="C487" t="s">
        <v>153</v>
      </c>
      <c r="D487">
        <v>4</v>
      </c>
      <c r="E487">
        <v>4</v>
      </c>
      <c r="G487">
        <v>45</v>
      </c>
      <c r="H487">
        <v>0</v>
      </c>
      <c r="I487">
        <v>50</v>
      </c>
      <c r="J487">
        <v>6.72</v>
      </c>
      <c r="K487">
        <v>2.86</v>
      </c>
      <c r="L487">
        <v>1.21</v>
      </c>
      <c r="M487">
        <v>0.28100000000000003</v>
      </c>
      <c r="N487" s="3">
        <v>0.68700000000000006</v>
      </c>
      <c r="P487">
        <v>4.45</v>
      </c>
      <c r="Q487">
        <v>4.3899999999999997</v>
      </c>
      <c r="R487">
        <v>0</v>
      </c>
    </row>
    <row r="488" spans="1:18" x14ac:dyDescent="0.45">
      <c r="A488">
        <v>487</v>
      </c>
      <c r="B488" t="s">
        <v>2993</v>
      </c>
      <c r="C488" t="s">
        <v>61</v>
      </c>
      <c r="D488">
        <v>1</v>
      </c>
      <c r="E488">
        <v>1</v>
      </c>
      <c r="G488">
        <v>12</v>
      </c>
      <c r="H488">
        <v>0</v>
      </c>
      <c r="I488">
        <v>15</v>
      </c>
      <c r="J488">
        <v>9.85</v>
      </c>
      <c r="K488">
        <v>4.32</v>
      </c>
      <c r="L488">
        <v>1.06</v>
      </c>
      <c r="M488">
        <v>0.313</v>
      </c>
      <c r="N488" s="3">
        <v>0.747</v>
      </c>
      <c r="P488">
        <v>4</v>
      </c>
      <c r="Q488">
        <v>4.16</v>
      </c>
      <c r="R488">
        <v>0</v>
      </c>
    </row>
    <row r="489" spans="1:18" x14ac:dyDescent="0.45">
      <c r="A489">
        <v>488</v>
      </c>
      <c r="B489" t="s">
        <v>2346</v>
      </c>
      <c r="C489" t="s">
        <v>44</v>
      </c>
      <c r="D489">
        <v>1</v>
      </c>
      <c r="E489">
        <v>2</v>
      </c>
      <c r="G489">
        <v>11</v>
      </c>
      <c r="H489">
        <v>7</v>
      </c>
      <c r="I489">
        <v>34</v>
      </c>
      <c r="J489">
        <v>6.24</v>
      </c>
      <c r="K489">
        <v>4.1500000000000004</v>
      </c>
      <c r="L489">
        <v>1.3</v>
      </c>
      <c r="M489">
        <v>0.32800000000000001</v>
      </c>
      <c r="N489" s="3">
        <v>0.58199999999999996</v>
      </c>
      <c r="P489">
        <v>6.76</v>
      </c>
      <c r="Q489">
        <v>5.22</v>
      </c>
      <c r="R489">
        <v>0</v>
      </c>
    </row>
    <row r="490" spans="1:18" x14ac:dyDescent="0.45">
      <c r="A490">
        <v>489</v>
      </c>
      <c r="B490" t="s">
        <v>2350</v>
      </c>
      <c r="C490" t="s">
        <v>40</v>
      </c>
      <c r="D490">
        <v>1</v>
      </c>
      <c r="E490">
        <v>1</v>
      </c>
      <c r="G490">
        <v>17</v>
      </c>
      <c r="H490">
        <v>1</v>
      </c>
      <c r="I490">
        <v>19</v>
      </c>
      <c r="J490">
        <v>10.45</v>
      </c>
      <c r="K490">
        <v>4.43</v>
      </c>
      <c r="L490">
        <v>1.59</v>
      </c>
      <c r="M490">
        <v>0.32600000000000001</v>
      </c>
      <c r="N490" s="3">
        <v>0.64100000000000001</v>
      </c>
      <c r="P490">
        <v>5.88</v>
      </c>
      <c r="Q490">
        <v>4.66</v>
      </c>
      <c r="R490">
        <v>0</v>
      </c>
    </row>
    <row r="491" spans="1:18" x14ac:dyDescent="0.45">
      <c r="A491">
        <v>490</v>
      </c>
      <c r="B491" t="s">
        <v>2341</v>
      </c>
      <c r="C491" t="s">
        <v>63</v>
      </c>
      <c r="D491">
        <v>2</v>
      </c>
      <c r="E491">
        <v>5</v>
      </c>
      <c r="G491">
        <v>11</v>
      </c>
      <c r="H491">
        <v>8</v>
      </c>
      <c r="I491">
        <v>41</v>
      </c>
      <c r="J491">
        <v>8.9499999999999993</v>
      </c>
      <c r="K491">
        <v>5.18</v>
      </c>
      <c r="L491">
        <v>1.38</v>
      </c>
      <c r="M491">
        <v>0.28499999999999998</v>
      </c>
      <c r="N491" s="3">
        <v>0.72199999999999998</v>
      </c>
      <c r="P491">
        <v>4.8</v>
      </c>
      <c r="Q491">
        <v>5.0199999999999996</v>
      </c>
      <c r="R491">
        <v>0</v>
      </c>
    </row>
    <row r="492" spans="1:18" x14ac:dyDescent="0.45">
      <c r="A492">
        <v>491</v>
      </c>
      <c r="B492" t="s">
        <v>2388</v>
      </c>
      <c r="C492" t="s">
        <v>42</v>
      </c>
      <c r="D492">
        <v>0</v>
      </c>
      <c r="E492">
        <v>1</v>
      </c>
      <c r="G492">
        <v>10</v>
      </c>
      <c r="H492">
        <v>0</v>
      </c>
      <c r="I492">
        <v>14</v>
      </c>
      <c r="J492">
        <v>7.25</v>
      </c>
      <c r="K492">
        <v>4.17</v>
      </c>
      <c r="L492">
        <v>0.9</v>
      </c>
      <c r="M492">
        <v>0.26400000000000001</v>
      </c>
      <c r="N492" s="3">
        <v>0.69099999999999995</v>
      </c>
      <c r="P492">
        <v>4.17</v>
      </c>
      <c r="Q492">
        <v>4.6500000000000004</v>
      </c>
      <c r="R492">
        <v>0</v>
      </c>
    </row>
    <row r="493" spans="1:18" x14ac:dyDescent="0.45">
      <c r="A493">
        <v>492</v>
      </c>
      <c r="B493" t="s">
        <v>2354</v>
      </c>
      <c r="C493" t="s">
        <v>63</v>
      </c>
      <c r="D493">
        <v>1</v>
      </c>
      <c r="E493">
        <v>2</v>
      </c>
      <c r="G493">
        <v>13</v>
      </c>
      <c r="H493">
        <v>2</v>
      </c>
      <c r="I493">
        <v>27</v>
      </c>
      <c r="J493">
        <v>5.96</v>
      </c>
      <c r="K493">
        <v>2.36</v>
      </c>
      <c r="L493">
        <v>1.26</v>
      </c>
      <c r="M493">
        <v>0.30299999999999999</v>
      </c>
      <c r="N493" s="3">
        <v>0.70199999999999996</v>
      </c>
      <c r="P493">
        <v>4.47</v>
      </c>
      <c r="Q493">
        <v>4.67</v>
      </c>
      <c r="R493">
        <v>0</v>
      </c>
    </row>
    <row r="494" spans="1:18" x14ac:dyDescent="0.45">
      <c r="A494">
        <v>493</v>
      </c>
      <c r="B494" t="s">
        <v>2352</v>
      </c>
      <c r="C494" t="s">
        <v>58</v>
      </c>
      <c r="D494">
        <v>1</v>
      </c>
      <c r="E494">
        <v>1</v>
      </c>
      <c r="G494">
        <v>18</v>
      </c>
      <c r="H494">
        <v>0</v>
      </c>
      <c r="I494">
        <v>24</v>
      </c>
      <c r="J494">
        <v>7.65</v>
      </c>
      <c r="K494">
        <v>4.1399999999999997</v>
      </c>
      <c r="L494">
        <v>1.04</v>
      </c>
      <c r="M494">
        <v>0.29399999999999998</v>
      </c>
      <c r="N494" s="3">
        <v>0.745</v>
      </c>
      <c r="P494">
        <v>3.98</v>
      </c>
      <c r="Q494">
        <v>4.42</v>
      </c>
      <c r="R494">
        <v>0</v>
      </c>
    </row>
    <row r="495" spans="1:18" x14ac:dyDescent="0.45">
      <c r="A495">
        <v>494</v>
      </c>
      <c r="B495" t="s">
        <v>2166</v>
      </c>
      <c r="C495" t="s">
        <v>63</v>
      </c>
      <c r="D495">
        <v>3</v>
      </c>
      <c r="E495">
        <v>7</v>
      </c>
      <c r="G495">
        <v>63</v>
      </c>
      <c r="H495">
        <v>0</v>
      </c>
      <c r="I495">
        <v>59</v>
      </c>
      <c r="J495">
        <v>8.09</v>
      </c>
      <c r="K495">
        <v>3.34</v>
      </c>
      <c r="L495">
        <v>1.23</v>
      </c>
      <c r="M495">
        <v>0.28199999999999997</v>
      </c>
      <c r="N495" s="3">
        <v>0.71899999999999997</v>
      </c>
      <c r="P495">
        <v>4.2</v>
      </c>
      <c r="Q495">
        <v>4.37</v>
      </c>
      <c r="R495">
        <v>0</v>
      </c>
    </row>
    <row r="496" spans="1:18" x14ac:dyDescent="0.45">
      <c r="A496">
        <v>495</v>
      </c>
      <c r="B496" t="s">
        <v>2379</v>
      </c>
      <c r="C496" t="s">
        <v>139</v>
      </c>
      <c r="D496">
        <v>5</v>
      </c>
      <c r="E496">
        <v>10</v>
      </c>
      <c r="G496">
        <v>53</v>
      </c>
      <c r="H496">
        <v>7</v>
      </c>
      <c r="I496">
        <v>82</v>
      </c>
      <c r="J496">
        <v>11.14</v>
      </c>
      <c r="K496">
        <v>4.9400000000000004</v>
      </c>
      <c r="L496">
        <v>1.63</v>
      </c>
      <c r="M496">
        <v>0.28899999999999998</v>
      </c>
      <c r="N496" s="3">
        <v>0.73399999999999999</v>
      </c>
      <c r="P496">
        <v>4.6500000000000004</v>
      </c>
      <c r="Q496">
        <v>4.9800000000000004</v>
      </c>
      <c r="R496">
        <v>0</v>
      </c>
    </row>
    <row r="497" spans="1:18" x14ac:dyDescent="0.45">
      <c r="A497">
        <v>496</v>
      </c>
      <c r="B497" t="s">
        <v>2356</v>
      </c>
      <c r="C497" t="s">
        <v>42</v>
      </c>
      <c r="D497">
        <v>1</v>
      </c>
      <c r="E497">
        <v>1</v>
      </c>
      <c r="G497">
        <v>20</v>
      </c>
      <c r="H497">
        <v>0</v>
      </c>
      <c r="I497">
        <v>20</v>
      </c>
      <c r="J497">
        <v>11.28</v>
      </c>
      <c r="K497">
        <v>6</v>
      </c>
      <c r="L497">
        <v>1.0900000000000001</v>
      </c>
      <c r="M497">
        <v>0.27600000000000002</v>
      </c>
      <c r="N497" s="3">
        <v>0.71699999999999997</v>
      </c>
      <c r="P497">
        <v>4.3</v>
      </c>
      <c r="Q497">
        <v>4.53</v>
      </c>
      <c r="R497">
        <v>0</v>
      </c>
    </row>
    <row r="498" spans="1:18" x14ac:dyDescent="0.45">
      <c r="A498">
        <v>497</v>
      </c>
      <c r="B498" t="s">
        <v>2355</v>
      </c>
      <c r="C498" t="s">
        <v>101</v>
      </c>
      <c r="D498">
        <v>1</v>
      </c>
      <c r="E498">
        <v>1</v>
      </c>
      <c r="G498">
        <v>11</v>
      </c>
      <c r="H498">
        <v>10</v>
      </c>
      <c r="I498">
        <v>38</v>
      </c>
      <c r="J498">
        <v>8.1</v>
      </c>
      <c r="K498">
        <v>4.12</v>
      </c>
      <c r="L498">
        <v>1.29</v>
      </c>
      <c r="M498">
        <v>0.311</v>
      </c>
      <c r="N498" s="3">
        <v>0.68400000000000005</v>
      </c>
      <c r="P498">
        <v>5.0199999999999996</v>
      </c>
      <c r="Q498">
        <v>4.84</v>
      </c>
      <c r="R498">
        <v>0</v>
      </c>
    </row>
    <row r="499" spans="1:18" x14ac:dyDescent="0.45">
      <c r="A499">
        <v>498</v>
      </c>
      <c r="B499" t="s">
        <v>2357</v>
      </c>
      <c r="C499" t="s">
        <v>149</v>
      </c>
      <c r="D499">
        <v>3</v>
      </c>
      <c r="E499">
        <v>3</v>
      </c>
      <c r="G499">
        <v>50</v>
      </c>
      <c r="H499">
        <v>1</v>
      </c>
      <c r="I499">
        <v>56</v>
      </c>
      <c r="J499">
        <v>7.11</v>
      </c>
      <c r="K499">
        <v>3.87</v>
      </c>
      <c r="L499">
        <v>0.97</v>
      </c>
      <c r="M499">
        <v>0.318</v>
      </c>
      <c r="N499" s="3">
        <v>0.54100000000000004</v>
      </c>
      <c r="P499">
        <v>6.42</v>
      </c>
      <c r="Q499">
        <v>4.3899999999999997</v>
      </c>
      <c r="R499">
        <v>0</v>
      </c>
    </row>
    <row r="500" spans="1:18" x14ac:dyDescent="0.45">
      <c r="A500">
        <v>499</v>
      </c>
      <c r="B500" t="s">
        <v>2369</v>
      </c>
      <c r="C500" t="s">
        <v>30</v>
      </c>
      <c r="D500">
        <v>0</v>
      </c>
      <c r="E500">
        <v>0</v>
      </c>
      <c r="G500">
        <v>12</v>
      </c>
      <c r="H500">
        <v>0</v>
      </c>
      <c r="I500">
        <v>14</v>
      </c>
      <c r="J500">
        <v>10.220000000000001</v>
      </c>
      <c r="K500">
        <v>6.17</v>
      </c>
      <c r="L500">
        <v>1.04</v>
      </c>
      <c r="M500">
        <v>0.27300000000000002</v>
      </c>
      <c r="N500" s="3">
        <v>0.69199999999999995</v>
      </c>
      <c r="P500">
        <v>4.67</v>
      </c>
      <c r="Q500">
        <v>4.84</v>
      </c>
      <c r="R500">
        <v>0</v>
      </c>
    </row>
    <row r="501" spans="1:18" x14ac:dyDescent="0.45">
      <c r="A501">
        <v>500</v>
      </c>
      <c r="B501" t="s">
        <v>2361</v>
      </c>
      <c r="C501" t="s">
        <v>52</v>
      </c>
      <c r="D501">
        <v>1</v>
      </c>
      <c r="E501">
        <v>1</v>
      </c>
      <c r="G501">
        <v>17</v>
      </c>
      <c r="H501">
        <v>1</v>
      </c>
      <c r="I501">
        <v>21</v>
      </c>
      <c r="J501">
        <v>7.5</v>
      </c>
      <c r="K501">
        <v>3.2</v>
      </c>
      <c r="L501">
        <v>1.07</v>
      </c>
      <c r="M501">
        <v>0.34399999999999997</v>
      </c>
      <c r="N501" s="3">
        <v>0.65100000000000002</v>
      </c>
      <c r="P501">
        <v>5.28</v>
      </c>
      <c r="Q501">
        <v>4.6900000000000004</v>
      </c>
      <c r="R501">
        <v>0</v>
      </c>
    </row>
    <row r="502" spans="1:18" x14ac:dyDescent="0.45">
      <c r="A502">
        <v>501</v>
      </c>
      <c r="B502" t="s">
        <v>2359</v>
      </c>
      <c r="C502" t="s">
        <v>184</v>
      </c>
      <c r="D502">
        <v>1</v>
      </c>
      <c r="E502">
        <v>2</v>
      </c>
      <c r="G502">
        <v>9</v>
      </c>
      <c r="H502">
        <v>7</v>
      </c>
      <c r="I502">
        <v>35</v>
      </c>
      <c r="J502">
        <v>6.66</v>
      </c>
      <c r="K502">
        <v>3.95</v>
      </c>
      <c r="L502">
        <v>1.58</v>
      </c>
      <c r="M502">
        <v>0.32200000000000001</v>
      </c>
      <c r="N502" s="3">
        <v>0.624</v>
      </c>
      <c r="P502">
        <v>6.29</v>
      </c>
      <c r="Q502">
        <v>5.67</v>
      </c>
      <c r="R502">
        <v>0</v>
      </c>
    </row>
    <row r="503" spans="1:18" x14ac:dyDescent="0.45">
      <c r="A503">
        <v>502</v>
      </c>
      <c r="B503" t="s">
        <v>2353</v>
      </c>
      <c r="C503" t="s">
        <v>63</v>
      </c>
      <c r="D503">
        <v>1</v>
      </c>
      <c r="E503">
        <v>3</v>
      </c>
      <c r="G503">
        <v>17</v>
      </c>
      <c r="H503">
        <v>10</v>
      </c>
      <c r="I503">
        <v>47</v>
      </c>
      <c r="J503">
        <v>9.6300000000000008</v>
      </c>
      <c r="K503">
        <v>4.83</v>
      </c>
      <c r="L503">
        <v>1.62</v>
      </c>
      <c r="M503">
        <v>0.35199999999999998</v>
      </c>
      <c r="N503" s="3">
        <v>0.71099999999999997</v>
      </c>
      <c r="P503">
        <v>5.53</v>
      </c>
      <c r="Q503">
        <v>5.21</v>
      </c>
      <c r="R503">
        <v>0</v>
      </c>
    </row>
    <row r="504" spans="1:18" x14ac:dyDescent="0.45">
      <c r="A504">
        <v>503</v>
      </c>
      <c r="B504" t="s">
        <v>2358</v>
      </c>
      <c r="C504" t="s">
        <v>63</v>
      </c>
      <c r="D504">
        <v>3</v>
      </c>
      <c r="E504">
        <v>3</v>
      </c>
      <c r="G504">
        <v>37</v>
      </c>
      <c r="H504">
        <v>0</v>
      </c>
      <c r="I504">
        <v>37</v>
      </c>
      <c r="J504">
        <v>10.35</v>
      </c>
      <c r="K504">
        <v>6.56</v>
      </c>
      <c r="L504">
        <v>0.8</v>
      </c>
      <c r="M504">
        <v>0.31</v>
      </c>
      <c r="N504" s="3">
        <v>0.66600000000000004</v>
      </c>
      <c r="P504">
        <v>5.08</v>
      </c>
      <c r="Q504">
        <v>4.29</v>
      </c>
      <c r="R504">
        <v>0</v>
      </c>
    </row>
    <row r="505" spans="1:18" x14ac:dyDescent="0.45">
      <c r="A505">
        <v>504</v>
      </c>
      <c r="B505" t="s">
        <v>2364</v>
      </c>
      <c r="C505" t="s">
        <v>30</v>
      </c>
      <c r="D505">
        <v>3</v>
      </c>
      <c r="E505">
        <v>4</v>
      </c>
      <c r="G505">
        <v>13</v>
      </c>
      <c r="H505">
        <v>12</v>
      </c>
      <c r="I505">
        <v>56</v>
      </c>
      <c r="J505">
        <v>6.07</v>
      </c>
      <c r="K505">
        <v>5.1100000000000003</v>
      </c>
      <c r="L505">
        <v>1.23</v>
      </c>
      <c r="M505">
        <v>0.28999999999999998</v>
      </c>
      <c r="N505" s="3">
        <v>0.64300000000000002</v>
      </c>
      <c r="P505">
        <v>5.77</v>
      </c>
      <c r="Q505">
        <v>5.28</v>
      </c>
      <c r="R505">
        <v>0</v>
      </c>
    </row>
    <row r="506" spans="1:18" x14ac:dyDescent="0.45">
      <c r="A506">
        <v>505</v>
      </c>
      <c r="B506" t="s">
        <v>2378</v>
      </c>
      <c r="C506" t="s">
        <v>139</v>
      </c>
      <c r="D506">
        <v>2</v>
      </c>
      <c r="E506">
        <v>7</v>
      </c>
      <c r="G506">
        <v>51</v>
      </c>
      <c r="H506">
        <v>0</v>
      </c>
      <c r="I506">
        <v>46</v>
      </c>
      <c r="J506">
        <v>9.1</v>
      </c>
      <c r="K506">
        <v>5.68</v>
      </c>
      <c r="L506">
        <v>1.43</v>
      </c>
      <c r="M506">
        <v>0.24199999999999999</v>
      </c>
      <c r="N506" s="3">
        <v>0.749</v>
      </c>
      <c r="P506">
        <v>4.32</v>
      </c>
      <c r="Q506">
        <v>5.24</v>
      </c>
      <c r="R506">
        <v>0</v>
      </c>
    </row>
    <row r="507" spans="1:18" x14ac:dyDescent="0.45">
      <c r="A507">
        <v>506</v>
      </c>
      <c r="B507" t="s">
        <v>2360</v>
      </c>
      <c r="C507" t="s">
        <v>149</v>
      </c>
      <c r="D507">
        <v>1</v>
      </c>
      <c r="E507">
        <v>4</v>
      </c>
      <c r="G507">
        <v>12</v>
      </c>
      <c r="H507">
        <v>8</v>
      </c>
      <c r="I507">
        <v>38</v>
      </c>
      <c r="J507">
        <v>6.78</v>
      </c>
      <c r="K507">
        <v>4.16</v>
      </c>
      <c r="L507">
        <v>1.49</v>
      </c>
      <c r="M507">
        <v>0.33</v>
      </c>
      <c r="N507" s="3">
        <v>0.63</v>
      </c>
      <c r="P507">
        <v>6.39</v>
      </c>
      <c r="Q507">
        <v>5.42</v>
      </c>
      <c r="R507">
        <v>0</v>
      </c>
    </row>
    <row r="508" spans="1:18" x14ac:dyDescent="0.45">
      <c r="A508">
        <v>507</v>
      </c>
      <c r="B508" t="s">
        <v>2363</v>
      </c>
      <c r="C508" t="s">
        <v>52</v>
      </c>
      <c r="D508">
        <v>1</v>
      </c>
      <c r="E508">
        <v>1</v>
      </c>
      <c r="G508">
        <v>34</v>
      </c>
      <c r="H508">
        <v>1</v>
      </c>
      <c r="I508">
        <v>30</v>
      </c>
      <c r="J508">
        <v>8.52</v>
      </c>
      <c r="K508">
        <v>3.58</v>
      </c>
      <c r="L508">
        <v>1.48</v>
      </c>
      <c r="M508">
        <v>0.27100000000000002</v>
      </c>
      <c r="N508" s="3">
        <v>0.72799999999999998</v>
      </c>
      <c r="P508">
        <v>4.2699999999999996</v>
      </c>
      <c r="Q508">
        <v>4.7</v>
      </c>
      <c r="R508">
        <v>0</v>
      </c>
    </row>
    <row r="509" spans="1:18" x14ac:dyDescent="0.45">
      <c r="A509">
        <v>508</v>
      </c>
      <c r="B509" t="s">
        <v>2367</v>
      </c>
      <c r="C509" t="s">
        <v>32</v>
      </c>
      <c r="D509">
        <v>1</v>
      </c>
      <c r="E509">
        <v>2</v>
      </c>
      <c r="G509">
        <v>12</v>
      </c>
      <c r="H509">
        <v>5</v>
      </c>
      <c r="I509">
        <v>36</v>
      </c>
      <c r="J509">
        <v>7.07</v>
      </c>
      <c r="K509">
        <v>3.39</v>
      </c>
      <c r="L509">
        <v>1.48</v>
      </c>
      <c r="M509">
        <v>0.308</v>
      </c>
      <c r="N509" s="3">
        <v>0.71199999999999997</v>
      </c>
      <c r="P509">
        <v>4.8600000000000003</v>
      </c>
      <c r="Q509">
        <v>5.17</v>
      </c>
      <c r="R509">
        <v>-0.1</v>
      </c>
    </row>
    <row r="510" spans="1:18" x14ac:dyDescent="0.45">
      <c r="A510">
        <v>509</v>
      </c>
      <c r="B510" t="s">
        <v>2905</v>
      </c>
      <c r="C510" t="s">
        <v>215</v>
      </c>
      <c r="D510">
        <v>0</v>
      </c>
      <c r="E510">
        <v>1</v>
      </c>
      <c r="G510">
        <v>17</v>
      </c>
      <c r="H510">
        <v>1</v>
      </c>
      <c r="I510">
        <v>24</v>
      </c>
      <c r="J510">
        <v>9.81</v>
      </c>
      <c r="K510">
        <v>3.99</v>
      </c>
      <c r="L510">
        <v>1.83</v>
      </c>
      <c r="M510">
        <v>0.28299999999999997</v>
      </c>
      <c r="N510" s="3">
        <v>0.73199999999999998</v>
      </c>
      <c r="P510">
        <v>4.78</v>
      </c>
      <c r="Q510">
        <v>5.04</v>
      </c>
      <c r="R510">
        <v>-0.1</v>
      </c>
    </row>
    <row r="511" spans="1:18" x14ac:dyDescent="0.45">
      <c r="A511">
        <v>510</v>
      </c>
      <c r="B511" t="s">
        <v>2348</v>
      </c>
      <c r="C511" t="s">
        <v>132</v>
      </c>
      <c r="D511">
        <v>2</v>
      </c>
      <c r="E511">
        <v>2</v>
      </c>
      <c r="G511">
        <v>25</v>
      </c>
      <c r="H511">
        <v>3</v>
      </c>
      <c r="I511">
        <v>52</v>
      </c>
      <c r="J511">
        <v>6.91</v>
      </c>
      <c r="K511">
        <v>2.38</v>
      </c>
      <c r="L511">
        <v>1.47</v>
      </c>
      <c r="M511">
        <v>0.29799999999999999</v>
      </c>
      <c r="N511" s="3">
        <v>0.63</v>
      </c>
      <c r="P511">
        <v>5.31</v>
      </c>
      <c r="Q511">
        <v>4.74</v>
      </c>
      <c r="R511">
        <v>-0.1</v>
      </c>
    </row>
    <row r="512" spans="1:18" x14ac:dyDescent="0.45">
      <c r="A512">
        <v>511</v>
      </c>
      <c r="B512" t="s">
        <v>2381</v>
      </c>
      <c r="C512" t="s">
        <v>184</v>
      </c>
      <c r="D512">
        <v>3</v>
      </c>
      <c r="E512">
        <v>4</v>
      </c>
      <c r="G512">
        <v>15</v>
      </c>
      <c r="H512">
        <v>5</v>
      </c>
      <c r="I512">
        <v>45</v>
      </c>
      <c r="J512">
        <v>3.88</v>
      </c>
      <c r="K512">
        <v>2.76</v>
      </c>
      <c r="L512">
        <v>1.27</v>
      </c>
      <c r="M512">
        <v>0.308</v>
      </c>
      <c r="N512" s="3">
        <v>0.61099999999999999</v>
      </c>
      <c r="P512">
        <v>5.94</v>
      </c>
      <c r="Q512">
        <v>5.31</v>
      </c>
      <c r="R512">
        <v>-0.1</v>
      </c>
    </row>
    <row r="513" spans="1:18" x14ac:dyDescent="0.45">
      <c r="A513">
        <v>512</v>
      </c>
      <c r="B513" t="s">
        <v>2366</v>
      </c>
      <c r="C513" t="s">
        <v>32</v>
      </c>
      <c r="D513">
        <v>5</v>
      </c>
      <c r="E513">
        <v>6</v>
      </c>
      <c r="G513">
        <v>17</v>
      </c>
      <c r="H513">
        <v>17</v>
      </c>
      <c r="I513">
        <v>83</v>
      </c>
      <c r="J513">
        <v>5.91</v>
      </c>
      <c r="K513">
        <v>3.03</v>
      </c>
      <c r="L513">
        <v>1.52</v>
      </c>
      <c r="M513">
        <v>0.26800000000000002</v>
      </c>
      <c r="N513" s="3">
        <v>0.68899999999999995</v>
      </c>
      <c r="P513">
        <v>4.8</v>
      </c>
      <c r="Q513">
        <v>5.25</v>
      </c>
      <c r="R513">
        <v>-0.1</v>
      </c>
    </row>
    <row r="514" spans="1:18" x14ac:dyDescent="0.45">
      <c r="A514">
        <v>513</v>
      </c>
      <c r="B514" t="s">
        <v>2368</v>
      </c>
      <c r="C514" t="s">
        <v>141</v>
      </c>
      <c r="D514">
        <v>1</v>
      </c>
      <c r="E514">
        <v>2</v>
      </c>
      <c r="G514">
        <v>14</v>
      </c>
      <c r="H514">
        <v>3</v>
      </c>
      <c r="I514">
        <v>24</v>
      </c>
      <c r="J514">
        <v>10.17</v>
      </c>
      <c r="K514">
        <v>5.62</v>
      </c>
      <c r="L514">
        <v>1.2</v>
      </c>
      <c r="M514">
        <v>0.309</v>
      </c>
      <c r="N514" s="3">
        <v>0.71299999999999997</v>
      </c>
      <c r="P514">
        <v>4.78</v>
      </c>
      <c r="Q514">
        <v>4.78</v>
      </c>
      <c r="R514">
        <v>-0.1</v>
      </c>
    </row>
    <row r="515" spans="1:18" x14ac:dyDescent="0.45">
      <c r="A515">
        <v>514</v>
      </c>
      <c r="B515" t="s">
        <v>2375</v>
      </c>
      <c r="C515" t="s">
        <v>34</v>
      </c>
      <c r="D515">
        <v>3</v>
      </c>
      <c r="E515">
        <v>2</v>
      </c>
      <c r="G515">
        <v>25</v>
      </c>
      <c r="H515">
        <v>1</v>
      </c>
      <c r="I515">
        <v>36</v>
      </c>
      <c r="J515">
        <v>8.35</v>
      </c>
      <c r="K515">
        <v>3.18</v>
      </c>
      <c r="L515">
        <v>1.32</v>
      </c>
      <c r="M515">
        <v>0.34300000000000003</v>
      </c>
      <c r="N515" s="3">
        <v>0.627</v>
      </c>
      <c r="P515">
        <v>5.91</v>
      </c>
      <c r="Q515">
        <v>4.29</v>
      </c>
      <c r="R515">
        <v>-0.1</v>
      </c>
    </row>
    <row r="516" spans="1:18" x14ac:dyDescent="0.45">
      <c r="A516">
        <v>515</v>
      </c>
      <c r="B516" t="s">
        <v>2371</v>
      </c>
      <c r="C516" t="s">
        <v>42</v>
      </c>
      <c r="D516">
        <v>1</v>
      </c>
      <c r="E516">
        <v>3</v>
      </c>
      <c r="G516">
        <v>16</v>
      </c>
      <c r="H516">
        <v>0</v>
      </c>
      <c r="I516">
        <v>16</v>
      </c>
      <c r="J516">
        <v>8.08</v>
      </c>
      <c r="K516">
        <v>3.55</v>
      </c>
      <c r="L516">
        <v>1.38</v>
      </c>
      <c r="M516">
        <v>0.30499999999999999</v>
      </c>
      <c r="N516" s="3">
        <v>0.72</v>
      </c>
      <c r="P516">
        <v>4.6100000000000003</v>
      </c>
      <c r="Q516">
        <v>4.67</v>
      </c>
      <c r="R516">
        <v>-0.1</v>
      </c>
    </row>
    <row r="517" spans="1:18" x14ac:dyDescent="0.45">
      <c r="A517">
        <v>516</v>
      </c>
      <c r="B517" t="s">
        <v>2374</v>
      </c>
      <c r="C517" t="s">
        <v>215</v>
      </c>
      <c r="D517">
        <v>0</v>
      </c>
      <c r="E517">
        <v>1</v>
      </c>
      <c r="G517">
        <v>23</v>
      </c>
      <c r="H517">
        <v>0</v>
      </c>
      <c r="I517">
        <v>19</v>
      </c>
      <c r="J517">
        <v>13.38</v>
      </c>
      <c r="K517">
        <v>6.43</v>
      </c>
      <c r="L517">
        <v>1.54</v>
      </c>
      <c r="M517">
        <v>0.314</v>
      </c>
      <c r="N517" s="3">
        <v>0.71799999999999997</v>
      </c>
      <c r="P517">
        <v>5.03</v>
      </c>
      <c r="Q517">
        <v>4.6100000000000003</v>
      </c>
      <c r="R517">
        <v>-0.1</v>
      </c>
    </row>
    <row r="518" spans="1:18" x14ac:dyDescent="0.45">
      <c r="A518">
        <v>517</v>
      </c>
      <c r="B518" t="s">
        <v>2370</v>
      </c>
      <c r="C518" t="s">
        <v>215</v>
      </c>
      <c r="D518">
        <v>0</v>
      </c>
      <c r="E518">
        <v>1</v>
      </c>
      <c r="G518">
        <v>17</v>
      </c>
      <c r="H518">
        <v>1</v>
      </c>
      <c r="I518">
        <v>20</v>
      </c>
      <c r="J518">
        <v>7.88</v>
      </c>
      <c r="K518">
        <v>5.45</v>
      </c>
      <c r="L518">
        <v>0.97</v>
      </c>
      <c r="M518">
        <v>0.25800000000000001</v>
      </c>
      <c r="N518" s="3">
        <v>0.72399999999999998</v>
      </c>
      <c r="P518">
        <v>4.18</v>
      </c>
      <c r="Q518">
        <v>4.79</v>
      </c>
      <c r="R518">
        <v>-0.1</v>
      </c>
    </row>
    <row r="519" spans="1:18" x14ac:dyDescent="0.45">
      <c r="A519">
        <v>518</v>
      </c>
      <c r="B519" t="s">
        <v>2373</v>
      </c>
      <c r="D519">
        <v>1</v>
      </c>
      <c r="E519">
        <v>1</v>
      </c>
      <c r="G519">
        <v>10</v>
      </c>
      <c r="H519">
        <v>2</v>
      </c>
      <c r="I519">
        <v>18</v>
      </c>
      <c r="J519">
        <v>6.3</v>
      </c>
      <c r="K519">
        <v>4.51</v>
      </c>
      <c r="L519">
        <v>1.26</v>
      </c>
      <c r="M519">
        <v>0.32</v>
      </c>
      <c r="N519" s="3">
        <v>0.752</v>
      </c>
      <c r="P519">
        <v>4.6900000000000004</v>
      </c>
      <c r="Q519">
        <v>5.2</v>
      </c>
      <c r="R519">
        <v>-0.1</v>
      </c>
    </row>
    <row r="520" spans="1:18" x14ac:dyDescent="0.45">
      <c r="A520">
        <v>519</v>
      </c>
      <c r="B520" t="s">
        <v>2376</v>
      </c>
      <c r="C520" t="s">
        <v>32</v>
      </c>
      <c r="D520">
        <v>1</v>
      </c>
      <c r="E520">
        <v>1</v>
      </c>
      <c r="G520">
        <v>28</v>
      </c>
      <c r="H520">
        <v>0</v>
      </c>
      <c r="I520">
        <v>28</v>
      </c>
      <c r="J520">
        <v>7.12</v>
      </c>
      <c r="K520">
        <v>4.8099999999999996</v>
      </c>
      <c r="L520">
        <v>0.66</v>
      </c>
      <c r="M520">
        <v>0.32100000000000001</v>
      </c>
      <c r="N520" s="3">
        <v>0.70699999999999996</v>
      </c>
      <c r="P520">
        <v>4.46</v>
      </c>
      <c r="Q520">
        <v>4.24</v>
      </c>
      <c r="R520">
        <v>-0.1</v>
      </c>
    </row>
    <row r="521" spans="1:18" x14ac:dyDescent="0.45">
      <c r="A521">
        <v>520</v>
      </c>
      <c r="B521" t="s">
        <v>2391</v>
      </c>
      <c r="C521" t="s">
        <v>149</v>
      </c>
      <c r="D521">
        <v>2</v>
      </c>
      <c r="E521">
        <v>5</v>
      </c>
      <c r="G521">
        <v>64</v>
      </c>
      <c r="H521">
        <v>0</v>
      </c>
      <c r="I521">
        <v>55</v>
      </c>
      <c r="J521">
        <v>14.55</v>
      </c>
      <c r="K521">
        <v>7.36</v>
      </c>
      <c r="L521">
        <v>1.23</v>
      </c>
      <c r="M521">
        <v>0.30299999999999999</v>
      </c>
      <c r="N521" s="3">
        <v>0.78500000000000003</v>
      </c>
      <c r="P521">
        <v>3.97</v>
      </c>
      <c r="Q521">
        <v>4.25</v>
      </c>
      <c r="R521">
        <v>-0.1</v>
      </c>
    </row>
    <row r="522" spans="1:18" x14ac:dyDescent="0.45">
      <c r="A522">
        <v>521</v>
      </c>
      <c r="B522" t="s">
        <v>2380</v>
      </c>
      <c r="C522" t="s">
        <v>104</v>
      </c>
      <c r="D522">
        <v>1</v>
      </c>
      <c r="E522">
        <v>2</v>
      </c>
      <c r="G522">
        <v>10</v>
      </c>
      <c r="H522">
        <v>5</v>
      </c>
      <c r="I522">
        <v>31</v>
      </c>
      <c r="J522">
        <v>7.04</v>
      </c>
      <c r="K522">
        <v>1.75</v>
      </c>
      <c r="L522">
        <v>1.87</v>
      </c>
      <c r="M522">
        <v>0.316</v>
      </c>
      <c r="N522" s="3">
        <v>0.69399999999999995</v>
      </c>
      <c r="P522">
        <v>5.2</v>
      </c>
      <c r="Q522">
        <v>4.9800000000000004</v>
      </c>
      <c r="R522">
        <v>-0.1</v>
      </c>
    </row>
    <row r="523" spans="1:18" x14ac:dyDescent="0.45">
      <c r="A523">
        <v>522</v>
      </c>
      <c r="B523" t="s">
        <v>2377</v>
      </c>
      <c r="C523" t="s">
        <v>28</v>
      </c>
      <c r="D523">
        <v>2</v>
      </c>
      <c r="E523">
        <v>2</v>
      </c>
      <c r="G523">
        <v>26</v>
      </c>
      <c r="H523">
        <v>1</v>
      </c>
      <c r="I523">
        <v>25</v>
      </c>
      <c r="J523">
        <v>9.44</v>
      </c>
      <c r="K523">
        <v>4.92</v>
      </c>
      <c r="L523">
        <v>1.36</v>
      </c>
      <c r="M523">
        <v>0.28999999999999998</v>
      </c>
      <c r="N523" s="3">
        <v>0.76300000000000001</v>
      </c>
      <c r="P523">
        <v>4.2300000000000004</v>
      </c>
      <c r="Q523">
        <v>4.75</v>
      </c>
      <c r="R523">
        <v>-0.1</v>
      </c>
    </row>
    <row r="524" spans="1:18" x14ac:dyDescent="0.45">
      <c r="A524">
        <v>523</v>
      </c>
      <c r="B524" t="s">
        <v>2382</v>
      </c>
      <c r="C524" t="s">
        <v>184</v>
      </c>
      <c r="D524">
        <v>1</v>
      </c>
      <c r="E524">
        <v>2</v>
      </c>
      <c r="G524">
        <v>18</v>
      </c>
      <c r="H524">
        <v>0</v>
      </c>
      <c r="I524">
        <v>27</v>
      </c>
      <c r="J524">
        <v>7.06</v>
      </c>
      <c r="K524">
        <v>4.03</v>
      </c>
      <c r="L524">
        <v>1.24</v>
      </c>
      <c r="M524">
        <v>0.33400000000000002</v>
      </c>
      <c r="N524" s="3">
        <v>0.58299999999999996</v>
      </c>
      <c r="P524">
        <v>6.69</v>
      </c>
      <c r="Q524">
        <v>4.8499999999999996</v>
      </c>
      <c r="R524">
        <v>-0.1</v>
      </c>
    </row>
    <row r="525" spans="1:18" x14ac:dyDescent="0.45">
      <c r="A525">
        <v>524</v>
      </c>
      <c r="B525" t="s">
        <v>2875</v>
      </c>
      <c r="C525" t="s">
        <v>34</v>
      </c>
      <c r="D525">
        <v>1</v>
      </c>
      <c r="E525">
        <v>2</v>
      </c>
      <c r="G525">
        <v>11</v>
      </c>
      <c r="H525">
        <v>5</v>
      </c>
      <c r="I525">
        <v>30</v>
      </c>
      <c r="J525">
        <v>10.1</v>
      </c>
      <c r="K525">
        <v>5.9</v>
      </c>
      <c r="L525">
        <v>1.44</v>
      </c>
      <c r="M525">
        <v>0.29099999999999998</v>
      </c>
      <c r="N525" s="3">
        <v>0.67600000000000005</v>
      </c>
      <c r="P525">
        <v>5.48</v>
      </c>
      <c r="Q525">
        <v>5.0999999999999996</v>
      </c>
      <c r="R525">
        <v>-0.1</v>
      </c>
    </row>
    <row r="526" spans="1:18" x14ac:dyDescent="0.45">
      <c r="A526">
        <v>525</v>
      </c>
      <c r="B526" t="s">
        <v>2384</v>
      </c>
      <c r="C526" t="s">
        <v>58</v>
      </c>
      <c r="D526">
        <v>1</v>
      </c>
      <c r="E526">
        <v>1</v>
      </c>
      <c r="G526">
        <v>16</v>
      </c>
      <c r="H526">
        <v>0</v>
      </c>
      <c r="I526">
        <v>18</v>
      </c>
      <c r="J526">
        <v>7.04</v>
      </c>
      <c r="K526">
        <v>2.87</v>
      </c>
      <c r="L526">
        <v>1.51</v>
      </c>
      <c r="M526">
        <v>0.28799999999999998</v>
      </c>
      <c r="N526" s="3">
        <v>0.73499999999999999</v>
      </c>
      <c r="P526">
        <v>4.45</v>
      </c>
      <c r="Q526">
        <v>4.7300000000000004</v>
      </c>
      <c r="R526">
        <v>-0.1</v>
      </c>
    </row>
    <row r="527" spans="1:18" x14ac:dyDescent="0.45">
      <c r="A527">
        <v>526</v>
      </c>
      <c r="B527" t="s">
        <v>2385</v>
      </c>
      <c r="C527" t="s">
        <v>28</v>
      </c>
      <c r="D527">
        <v>1</v>
      </c>
      <c r="E527">
        <v>0</v>
      </c>
      <c r="G527">
        <v>33</v>
      </c>
      <c r="H527">
        <v>1</v>
      </c>
      <c r="I527">
        <v>32</v>
      </c>
      <c r="J527">
        <v>8.49</v>
      </c>
      <c r="K527">
        <v>2.67</v>
      </c>
      <c r="L527">
        <v>1.72</v>
      </c>
      <c r="M527">
        <v>0.26400000000000001</v>
      </c>
      <c r="N527" s="3">
        <v>0.70599999999999996</v>
      </c>
      <c r="P527">
        <v>4.4800000000000004</v>
      </c>
      <c r="Q527">
        <v>4.71</v>
      </c>
      <c r="R527">
        <v>-0.1</v>
      </c>
    </row>
    <row r="528" spans="1:18" x14ac:dyDescent="0.45">
      <c r="A528">
        <v>527</v>
      </c>
      <c r="B528" t="s">
        <v>2383</v>
      </c>
      <c r="C528" t="s">
        <v>25</v>
      </c>
      <c r="D528">
        <v>0</v>
      </c>
      <c r="E528">
        <v>1</v>
      </c>
      <c r="G528">
        <v>12</v>
      </c>
      <c r="H528">
        <v>8</v>
      </c>
      <c r="I528">
        <v>35</v>
      </c>
      <c r="J528">
        <v>9.09</v>
      </c>
      <c r="K528">
        <v>5.3</v>
      </c>
      <c r="L528">
        <v>1.62</v>
      </c>
      <c r="M528">
        <v>0.28299999999999997</v>
      </c>
      <c r="N528" s="3">
        <v>0.70099999999999996</v>
      </c>
      <c r="P528">
        <v>5.25</v>
      </c>
      <c r="Q528">
        <v>5.47</v>
      </c>
      <c r="R528">
        <v>-0.1</v>
      </c>
    </row>
    <row r="529" spans="1:18" x14ac:dyDescent="0.45">
      <c r="A529">
        <v>528</v>
      </c>
      <c r="B529" t="s">
        <v>2372</v>
      </c>
      <c r="C529" t="s">
        <v>74</v>
      </c>
      <c r="D529">
        <v>1</v>
      </c>
      <c r="E529">
        <v>1</v>
      </c>
      <c r="G529">
        <v>12</v>
      </c>
      <c r="H529">
        <v>2</v>
      </c>
      <c r="I529">
        <v>19</v>
      </c>
      <c r="J529">
        <v>8.48</v>
      </c>
      <c r="K529">
        <v>5.69</v>
      </c>
      <c r="L529">
        <v>1.33</v>
      </c>
      <c r="M529">
        <v>0.308</v>
      </c>
      <c r="N529" s="3">
        <v>0.70399999999999996</v>
      </c>
      <c r="P529">
        <v>5.21</v>
      </c>
      <c r="Q529">
        <v>5.25</v>
      </c>
      <c r="R529">
        <v>-0.1</v>
      </c>
    </row>
    <row r="530" spans="1:18" x14ac:dyDescent="0.45">
      <c r="A530">
        <v>529</v>
      </c>
      <c r="B530" t="s">
        <v>2387</v>
      </c>
      <c r="C530" t="s">
        <v>42</v>
      </c>
      <c r="D530">
        <v>1</v>
      </c>
      <c r="E530">
        <v>1</v>
      </c>
      <c r="G530">
        <v>5</v>
      </c>
      <c r="H530">
        <v>3</v>
      </c>
      <c r="I530">
        <v>15</v>
      </c>
      <c r="J530">
        <v>8.31</v>
      </c>
      <c r="K530">
        <v>5.45</v>
      </c>
      <c r="L530">
        <v>1.28</v>
      </c>
      <c r="M530">
        <v>0.30499999999999999</v>
      </c>
      <c r="N530" s="3">
        <v>0.72399999999999998</v>
      </c>
      <c r="P530">
        <v>4.84</v>
      </c>
      <c r="Q530">
        <v>5.52</v>
      </c>
      <c r="R530">
        <v>-0.1</v>
      </c>
    </row>
    <row r="531" spans="1:18" x14ac:dyDescent="0.45">
      <c r="A531">
        <v>530</v>
      </c>
      <c r="B531" t="s">
        <v>2401</v>
      </c>
      <c r="C531" t="s">
        <v>25</v>
      </c>
      <c r="D531">
        <v>2</v>
      </c>
      <c r="E531">
        <v>1</v>
      </c>
      <c r="G531">
        <v>17</v>
      </c>
      <c r="H531">
        <v>0</v>
      </c>
      <c r="I531">
        <v>20</v>
      </c>
      <c r="J531">
        <v>11.31</v>
      </c>
      <c r="K531">
        <v>4.3</v>
      </c>
      <c r="L531">
        <v>1.56</v>
      </c>
      <c r="M531">
        <v>0.26300000000000001</v>
      </c>
      <c r="N531" s="3">
        <v>0.81299999999999994</v>
      </c>
      <c r="P531">
        <v>3.58</v>
      </c>
      <c r="Q531">
        <v>4.7300000000000004</v>
      </c>
      <c r="R531">
        <v>-0.1</v>
      </c>
    </row>
    <row r="532" spans="1:18" x14ac:dyDescent="0.45">
      <c r="A532">
        <v>531</v>
      </c>
      <c r="B532" t="s">
        <v>2320</v>
      </c>
      <c r="C532" t="s">
        <v>34</v>
      </c>
      <c r="D532">
        <v>2</v>
      </c>
      <c r="E532">
        <v>2</v>
      </c>
      <c r="G532">
        <v>30</v>
      </c>
      <c r="H532">
        <v>0</v>
      </c>
      <c r="I532">
        <v>32</v>
      </c>
      <c r="J532">
        <v>7.46</v>
      </c>
      <c r="K532">
        <v>2.82</v>
      </c>
      <c r="L532">
        <v>1.4</v>
      </c>
      <c r="M532">
        <v>0.28299999999999997</v>
      </c>
      <c r="N532" s="3">
        <v>0.72099999999999997</v>
      </c>
      <c r="P532">
        <v>4.2300000000000004</v>
      </c>
      <c r="Q532">
        <v>4.53</v>
      </c>
      <c r="R532">
        <v>-0.1</v>
      </c>
    </row>
    <row r="533" spans="1:18" x14ac:dyDescent="0.45">
      <c r="A533">
        <v>532</v>
      </c>
      <c r="B533" t="s">
        <v>2386</v>
      </c>
      <c r="C533" t="s">
        <v>113</v>
      </c>
      <c r="D533">
        <v>4</v>
      </c>
      <c r="E533">
        <v>5</v>
      </c>
      <c r="G533">
        <v>23</v>
      </c>
      <c r="H533">
        <v>11</v>
      </c>
      <c r="I533">
        <v>95</v>
      </c>
      <c r="J533">
        <v>7.66</v>
      </c>
      <c r="K533">
        <v>2.1</v>
      </c>
      <c r="L533">
        <v>1.9</v>
      </c>
      <c r="M533">
        <v>0.29299999999999998</v>
      </c>
      <c r="N533" s="3">
        <v>0.622</v>
      </c>
      <c r="P533">
        <v>5.64</v>
      </c>
      <c r="Q533">
        <v>5.04</v>
      </c>
      <c r="R533">
        <v>-0.1</v>
      </c>
    </row>
    <row r="534" spans="1:18" x14ac:dyDescent="0.45">
      <c r="A534">
        <v>533</v>
      </c>
      <c r="B534" t="s">
        <v>2389</v>
      </c>
      <c r="C534" t="s">
        <v>153</v>
      </c>
      <c r="D534">
        <v>1</v>
      </c>
      <c r="E534">
        <v>1</v>
      </c>
      <c r="G534">
        <v>12</v>
      </c>
      <c r="H534">
        <v>4</v>
      </c>
      <c r="I534">
        <v>30</v>
      </c>
      <c r="J534">
        <v>7.13</v>
      </c>
      <c r="K534">
        <v>4.42</v>
      </c>
      <c r="L534">
        <v>1.22</v>
      </c>
      <c r="M534">
        <v>0.32</v>
      </c>
      <c r="N534" s="3">
        <v>0.72</v>
      </c>
      <c r="P534">
        <v>4.82</v>
      </c>
      <c r="Q534">
        <v>5.09</v>
      </c>
      <c r="R534">
        <v>-0.1</v>
      </c>
    </row>
    <row r="535" spans="1:18" x14ac:dyDescent="0.45">
      <c r="A535">
        <v>534</v>
      </c>
      <c r="B535" t="s">
        <v>2419</v>
      </c>
      <c r="C535" t="s">
        <v>58</v>
      </c>
      <c r="D535">
        <v>1</v>
      </c>
      <c r="E535">
        <v>2</v>
      </c>
      <c r="G535">
        <v>32</v>
      </c>
      <c r="H535">
        <v>1</v>
      </c>
      <c r="I535">
        <v>40</v>
      </c>
      <c r="J535">
        <v>8.1</v>
      </c>
      <c r="K535">
        <v>3.38</v>
      </c>
      <c r="L535">
        <v>1.47</v>
      </c>
      <c r="M535">
        <v>0.29499999999999998</v>
      </c>
      <c r="N535" s="3">
        <v>0.68400000000000005</v>
      </c>
      <c r="P535">
        <v>4.91</v>
      </c>
      <c r="Q535">
        <v>4.7</v>
      </c>
      <c r="R535">
        <v>-0.1</v>
      </c>
    </row>
    <row r="536" spans="1:18" x14ac:dyDescent="0.45">
      <c r="A536">
        <v>535</v>
      </c>
      <c r="B536" t="s">
        <v>2392</v>
      </c>
      <c r="C536" t="s">
        <v>74</v>
      </c>
      <c r="D536">
        <v>1</v>
      </c>
      <c r="E536">
        <v>2</v>
      </c>
      <c r="G536">
        <v>15</v>
      </c>
      <c r="H536">
        <v>3</v>
      </c>
      <c r="I536">
        <v>23</v>
      </c>
      <c r="J536">
        <v>9.5299999999999994</v>
      </c>
      <c r="K536">
        <v>5.53</v>
      </c>
      <c r="L536">
        <v>1.33</v>
      </c>
      <c r="M536">
        <v>0.30399999999999999</v>
      </c>
      <c r="N536" s="3">
        <v>0.65400000000000003</v>
      </c>
      <c r="P536">
        <v>5.49</v>
      </c>
      <c r="Q536">
        <v>5.3</v>
      </c>
      <c r="R536">
        <v>-0.1</v>
      </c>
    </row>
    <row r="537" spans="1:18" x14ac:dyDescent="0.45">
      <c r="A537">
        <v>536</v>
      </c>
      <c r="B537" t="s">
        <v>2390</v>
      </c>
      <c r="C537" t="s">
        <v>56</v>
      </c>
      <c r="D537">
        <v>0</v>
      </c>
      <c r="E537">
        <v>1</v>
      </c>
      <c r="G537">
        <v>16</v>
      </c>
      <c r="H537">
        <v>1</v>
      </c>
      <c r="I537">
        <v>20</v>
      </c>
      <c r="J537">
        <v>7.73</v>
      </c>
      <c r="K537">
        <v>5.52</v>
      </c>
      <c r="L537">
        <v>0.95</v>
      </c>
      <c r="M537">
        <v>0.29499999999999998</v>
      </c>
      <c r="N537" s="3">
        <v>0.64400000000000002</v>
      </c>
      <c r="P537">
        <v>5.44</v>
      </c>
      <c r="Q537">
        <v>4.8600000000000003</v>
      </c>
      <c r="R537">
        <v>-0.1</v>
      </c>
    </row>
    <row r="538" spans="1:18" x14ac:dyDescent="0.45">
      <c r="A538">
        <v>537</v>
      </c>
      <c r="B538" t="s">
        <v>2394</v>
      </c>
      <c r="C538" t="s">
        <v>141</v>
      </c>
      <c r="D538">
        <v>1</v>
      </c>
      <c r="E538">
        <v>1</v>
      </c>
      <c r="G538">
        <v>19</v>
      </c>
      <c r="H538">
        <v>0</v>
      </c>
      <c r="I538">
        <v>26</v>
      </c>
      <c r="J538">
        <v>7.11</v>
      </c>
      <c r="K538">
        <v>3.87</v>
      </c>
      <c r="L538">
        <v>0.98</v>
      </c>
      <c r="M538">
        <v>0.30399999999999999</v>
      </c>
      <c r="N538" s="3">
        <v>0.72199999999999998</v>
      </c>
      <c r="P538">
        <v>4.3099999999999996</v>
      </c>
      <c r="Q538">
        <v>4.41</v>
      </c>
      <c r="R538">
        <v>-0.1</v>
      </c>
    </row>
    <row r="539" spans="1:18" x14ac:dyDescent="0.45">
      <c r="A539">
        <v>538</v>
      </c>
      <c r="B539" t="s">
        <v>3316</v>
      </c>
      <c r="C539" t="s">
        <v>40</v>
      </c>
      <c r="D539">
        <v>0</v>
      </c>
      <c r="E539">
        <v>2</v>
      </c>
      <c r="G539">
        <v>15</v>
      </c>
      <c r="H539">
        <v>0</v>
      </c>
      <c r="I539">
        <v>16</v>
      </c>
      <c r="J539">
        <v>9.59</v>
      </c>
      <c r="K539">
        <v>4.9000000000000004</v>
      </c>
      <c r="L539">
        <v>1.2</v>
      </c>
      <c r="M539">
        <v>0.35499999999999998</v>
      </c>
      <c r="N539" s="3">
        <v>0.57199999999999995</v>
      </c>
      <c r="P539">
        <v>6.88</v>
      </c>
      <c r="Q539">
        <v>4.59</v>
      </c>
      <c r="R539">
        <v>-0.1</v>
      </c>
    </row>
    <row r="540" spans="1:18" x14ac:dyDescent="0.45">
      <c r="A540">
        <v>539</v>
      </c>
      <c r="B540" t="s">
        <v>2395</v>
      </c>
      <c r="C540" t="s">
        <v>76</v>
      </c>
      <c r="D540">
        <v>1</v>
      </c>
      <c r="E540">
        <v>1</v>
      </c>
      <c r="G540">
        <v>18</v>
      </c>
      <c r="H540">
        <v>0</v>
      </c>
      <c r="I540">
        <v>20</v>
      </c>
      <c r="J540">
        <v>9.86</v>
      </c>
      <c r="K540">
        <v>4.71</v>
      </c>
      <c r="L540">
        <v>1.43</v>
      </c>
      <c r="M540">
        <v>0.26700000000000002</v>
      </c>
      <c r="N540" s="3">
        <v>0.71699999999999997</v>
      </c>
      <c r="P540">
        <v>4.38</v>
      </c>
      <c r="Q540">
        <v>4.9800000000000004</v>
      </c>
      <c r="R540">
        <v>-0.1</v>
      </c>
    </row>
    <row r="541" spans="1:18" x14ac:dyDescent="0.45">
      <c r="A541">
        <v>540</v>
      </c>
      <c r="B541" t="s">
        <v>2396</v>
      </c>
      <c r="C541" t="s">
        <v>32</v>
      </c>
      <c r="D541">
        <v>1</v>
      </c>
      <c r="E541">
        <v>2</v>
      </c>
      <c r="G541">
        <v>35</v>
      </c>
      <c r="H541">
        <v>2</v>
      </c>
      <c r="I541">
        <v>46</v>
      </c>
      <c r="J541">
        <v>8.08</v>
      </c>
      <c r="K541">
        <v>4.16</v>
      </c>
      <c r="L541">
        <v>1.32</v>
      </c>
      <c r="M541">
        <v>0.28899999999999998</v>
      </c>
      <c r="N541" s="3">
        <v>0.72599999999999998</v>
      </c>
      <c r="P541">
        <v>4.5199999999999996</v>
      </c>
      <c r="Q541">
        <v>4.7300000000000004</v>
      </c>
      <c r="R541">
        <v>-0.1</v>
      </c>
    </row>
    <row r="542" spans="1:18" x14ac:dyDescent="0.45">
      <c r="A542">
        <v>541</v>
      </c>
      <c r="B542" t="s">
        <v>2400</v>
      </c>
      <c r="C542" t="s">
        <v>196</v>
      </c>
      <c r="D542">
        <v>1</v>
      </c>
      <c r="E542">
        <v>3</v>
      </c>
      <c r="G542">
        <v>26</v>
      </c>
      <c r="H542">
        <v>1</v>
      </c>
      <c r="I542">
        <v>33</v>
      </c>
      <c r="J542">
        <v>8.6199999999999992</v>
      </c>
      <c r="K542">
        <v>5.8</v>
      </c>
      <c r="L542">
        <v>0.73</v>
      </c>
      <c r="M542">
        <v>0.29899999999999999</v>
      </c>
      <c r="N542" s="3">
        <v>0.66200000000000003</v>
      </c>
      <c r="P542">
        <v>4.92</v>
      </c>
      <c r="Q542">
        <v>4.5199999999999996</v>
      </c>
      <c r="R542">
        <v>-0.1</v>
      </c>
    </row>
    <row r="543" spans="1:18" x14ac:dyDescent="0.45">
      <c r="A543">
        <v>542</v>
      </c>
      <c r="B543" t="s">
        <v>2430</v>
      </c>
      <c r="C543" t="s">
        <v>40</v>
      </c>
      <c r="D543">
        <v>3</v>
      </c>
      <c r="E543">
        <v>1</v>
      </c>
      <c r="G543">
        <v>28</v>
      </c>
      <c r="H543">
        <v>0</v>
      </c>
      <c r="I543">
        <v>28</v>
      </c>
      <c r="J543">
        <v>10.9</v>
      </c>
      <c r="K543">
        <v>4.5199999999999996</v>
      </c>
      <c r="L543">
        <v>1.39</v>
      </c>
      <c r="M543">
        <v>0.32</v>
      </c>
      <c r="N543" s="3">
        <v>0.69599999999999995</v>
      </c>
      <c r="P543">
        <v>4.88</v>
      </c>
      <c r="Q543">
        <v>4.45</v>
      </c>
      <c r="R543">
        <v>-0.1</v>
      </c>
    </row>
    <row r="544" spans="1:18" x14ac:dyDescent="0.45">
      <c r="A544">
        <v>543</v>
      </c>
      <c r="B544" t="s">
        <v>2402</v>
      </c>
      <c r="C544" t="s">
        <v>23</v>
      </c>
      <c r="D544">
        <v>1</v>
      </c>
      <c r="E544">
        <v>1</v>
      </c>
      <c r="G544">
        <v>15</v>
      </c>
      <c r="H544">
        <v>1</v>
      </c>
      <c r="I544">
        <v>22</v>
      </c>
      <c r="J544">
        <v>7.52</v>
      </c>
      <c r="K544">
        <v>3.11</v>
      </c>
      <c r="L544">
        <v>1.52</v>
      </c>
      <c r="M544">
        <v>0.316</v>
      </c>
      <c r="N544" s="3">
        <v>0.76400000000000001</v>
      </c>
      <c r="P544">
        <v>4.3600000000000003</v>
      </c>
      <c r="Q544">
        <v>5.08</v>
      </c>
      <c r="R544">
        <v>-0.1</v>
      </c>
    </row>
    <row r="545" spans="1:18" x14ac:dyDescent="0.45">
      <c r="A545">
        <v>544</v>
      </c>
      <c r="B545" t="s">
        <v>2409</v>
      </c>
      <c r="D545">
        <v>1</v>
      </c>
      <c r="E545">
        <v>2</v>
      </c>
      <c r="G545">
        <v>6</v>
      </c>
      <c r="H545">
        <v>6</v>
      </c>
      <c r="I545">
        <v>29</v>
      </c>
      <c r="J545">
        <v>7.26</v>
      </c>
      <c r="K545">
        <v>3.77</v>
      </c>
      <c r="L545">
        <v>1.71</v>
      </c>
      <c r="M545">
        <v>0.313</v>
      </c>
      <c r="N545" s="3">
        <v>0.64700000000000002</v>
      </c>
      <c r="P545">
        <v>6</v>
      </c>
      <c r="Q545">
        <v>5.45</v>
      </c>
      <c r="R545">
        <v>-0.1</v>
      </c>
    </row>
    <row r="546" spans="1:18" x14ac:dyDescent="0.45">
      <c r="A546">
        <v>545</v>
      </c>
      <c r="B546" t="s">
        <v>2413</v>
      </c>
      <c r="C546" t="s">
        <v>61</v>
      </c>
      <c r="D546">
        <v>2</v>
      </c>
      <c r="E546">
        <v>4</v>
      </c>
      <c r="G546">
        <v>54</v>
      </c>
      <c r="H546">
        <v>2</v>
      </c>
      <c r="I546">
        <v>59</v>
      </c>
      <c r="J546">
        <v>7.09</v>
      </c>
      <c r="K546">
        <v>3.46</v>
      </c>
      <c r="L546">
        <v>1.05</v>
      </c>
      <c r="M546">
        <v>0.30399999999999999</v>
      </c>
      <c r="N546" s="3">
        <v>0.71299999999999997</v>
      </c>
      <c r="P546">
        <v>4.26</v>
      </c>
      <c r="Q546">
        <v>4.5</v>
      </c>
      <c r="R546">
        <v>-0.1</v>
      </c>
    </row>
    <row r="547" spans="1:18" x14ac:dyDescent="0.45">
      <c r="A547">
        <v>546</v>
      </c>
      <c r="B547" t="s">
        <v>2404</v>
      </c>
      <c r="C547" t="s">
        <v>101</v>
      </c>
      <c r="D547">
        <v>2</v>
      </c>
      <c r="E547">
        <v>3</v>
      </c>
      <c r="G547">
        <v>14</v>
      </c>
      <c r="H547">
        <v>13</v>
      </c>
      <c r="I547">
        <v>56</v>
      </c>
      <c r="J547">
        <v>7.86</v>
      </c>
      <c r="K547">
        <v>3.81</v>
      </c>
      <c r="L547">
        <v>1.59</v>
      </c>
      <c r="M547">
        <v>0.31900000000000001</v>
      </c>
      <c r="N547" s="3">
        <v>0.65500000000000003</v>
      </c>
      <c r="P547">
        <v>5.74</v>
      </c>
      <c r="Q547">
        <v>5.32</v>
      </c>
      <c r="R547">
        <v>-0.1</v>
      </c>
    </row>
    <row r="548" spans="1:18" x14ac:dyDescent="0.45">
      <c r="A548">
        <v>547</v>
      </c>
      <c r="B548" t="s">
        <v>2398</v>
      </c>
      <c r="C548" t="s">
        <v>58</v>
      </c>
      <c r="D548">
        <v>3</v>
      </c>
      <c r="E548">
        <v>4</v>
      </c>
      <c r="G548">
        <v>39</v>
      </c>
      <c r="H548">
        <v>0</v>
      </c>
      <c r="I548">
        <v>37</v>
      </c>
      <c r="J548">
        <v>9.91</v>
      </c>
      <c r="K548">
        <v>2.87</v>
      </c>
      <c r="L548">
        <v>1.87</v>
      </c>
      <c r="M548">
        <v>0.29499999999999998</v>
      </c>
      <c r="N548" s="3">
        <v>0.71099999999999997</v>
      </c>
      <c r="P548">
        <v>4.83</v>
      </c>
      <c r="Q548">
        <v>4.8</v>
      </c>
      <c r="R548">
        <v>-0.1</v>
      </c>
    </row>
    <row r="549" spans="1:18" x14ac:dyDescent="0.45">
      <c r="A549">
        <v>548</v>
      </c>
      <c r="B549" t="s">
        <v>2393</v>
      </c>
      <c r="C549" t="s">
        <v>40</v>
      </c>
      <c r="D549">
        <v>0</v>
      </c>
      <c r="E549">
        <v>0</v>
      </c>
      <c r="G549">
        <v>11</v>
      </c>
      <c r="H549">
        <v>0</v>
      </c>
      <c r="I549">
        <v>19</v>
      </c>
      <c r="J549">
        <v>7.39</v>
      </c>
      <c r="K549">
        <v>4.49</v>
      </c>
      <c r="L549">
        <v>1</v>
      </c>
      <c r="M549">
        <v>0.33100000000000002</v>
      </c>
      <c r="N549" s="3">
        <v>0.63800000000000001</v>
      </c>
      <c r="P549">
        <v>5.76</v>
      </c>
      <c r="Q549">
        <v>4.63</v>
      </c>
      <c r="R549">
        <v>-0.1</v>
      </c>
    </row>
    <row r="550" spans="1:18" x14ac:dyDescent="0.45">
      <c r="A550">
        <v>549</v>
      </c>
      <c r="B550" t="s">
        <v>2399</v>
      </c>
      <c r="C550" t="s">
        <v>58</v>
      </c>
      <c r="D550">
        <v>1</v>
      </c>
      <c r="E550">
        <v>2</v>
      </c>
      <c r="G550">
        <v>68</v>
      </c>
      <c r="H550">
        <v>0</v>
      </c>
      <c r="I550">
        <v>50</v>
      </c>
      <c r="J550">
        <v>6.49</v>
      </c>
      <c r="K550">
        <v>3.8</v>
      </c>
      <c r="L550">
        <v>1.04</v>
      </c>
      <c r="M550">
        <v>0.32900000000000001</v>
      </c>
      <c r="N550" s="3">
        <v>0.623</v>
      </c>
      <c r="P550">
        <v>5.94</v>
      </c>
      <c r="Q550">
        <v>4.51</v>
      </c>
      <c r="R550">
        <v>-0.1</v>
      </c>
    </row>
    <row r="551" spans="1:18" x14ac:dyDescent="0.45">
      <c r="A551">
        <v>550</v>
      </c>
      <c r="B551" t="s">
        <v>2403</v>
      </c>
      <c r="C551" t="s">
        <v>32</v>
      </c>
      <c r="D551">
        <v>1</v>
      </c>
      <c r="E551">
        <v>1</v>
      </c>
      <c r="G551">
        <v>15</v>
      </c>
      <c r="H551">
        <v>0</v>
      </c>
      <c r="I551">
        <v>18</v>
      </c>
      <c r="J551">
        <v>5.89</v>
      </c>
      <c r="K551">
        <v>2.74</v>
      </c>
      <c r="L551">
        <v>0.86</v>
      </c>
      <c r="M551">
        <v>0.32600000000000001</v>
      </c>
      <c r="N551" s="3">
        <v>0.66600000000000004</v>
      </c>
      <c r="P551">
        <v>4.62</v>
      </c>
      <c r="Q551">
        <v>4.71</v>
      </c>
      <c r="R551">
        <v>-0.1</v>
      </c>
    </row>
    <row r="552" spans="1:18" x14ac:dyDescent="0.45">
      <c r="A552">
        <v>551</v>
      </c>
      <c r="B552" t="s">
        <v>2406</v>
      </c>
      <c r="C552" t="s">
        <v>149</v>
      </c>
      <c r="D552">
        <v>1</v>
      </c>
      <c r="E552">
        <v>2</v>
      </c>
      <c r="G552">
        <v>26</v>
      </c>
      <c r="H552">
        <v>0</v>
      </c>
      <c r="I552">
        <v>26</v>
      </c>
      <c r="J552">
        <v>7.33</v>
      </c>
      <c r="K552">
        <v>2.9</v>
      </c>
      <c r="L552">
        <v>1.19</v>
      </c>
      <c r="M552">
        <v>0.32500000000000001</v>
      </c>
      <c r="N552" s="3">
        <v>0.60499999999999998</v>
      </c>
      <c r="P552">
        <v>5.64</v>
      </c>
      <c r="Q552">
        <v>4.5199999999999996</v>
      </c>
      <c r="R552">
        <v>-0.1</v>
      </c>
    </row>
    <row r="553" spans="1:18" x14ac:dyDescent="0.45">
      <c r="A553">
        <v>552</v>
      </c>
      <c r="B553" t="s">
        <v>2410</v>
      </c>
      <c r="D553">
        <v>1</v>
      </c>
      <c r="E553">
        <v>1</v>
      </c>
      <c r="G553">
        <v>11</v>
      </c>
      <c r="H553">
        <v>1</v>
      </c>
      <c r="I553">
        <v>18</v>
      </c>
      <c r="J553">
        <v>9.32</v>
      </c>
      <c r="K553">
        <v>4.46</v>
      </c>
      <c r="L553">
        <v>1.81</v>
      </c>
      <c r="M553">
        <v>0.25</v>
      </c>
      <c r="N553" s="3">
        <v>0.73899999999999999</v>
      </c>
      <c r="P553">
        <v>4.6399999999999997</v>
      </c>
      <c r="Q553">
        <v>5.3</v>
      </c>
      <c r="R553">
        <v>-0.1</v>
      </c>
    </row>
    <row r="554" spans="1:18" x14ac:dyDescent="0.45">
      <c r="A554">
        <v>553</v>
      </c>
      <c r="B554" t="s">
        <v>2405</v>
      </c>
      <c r="C554" t="s">
        <v>196</v>
      </c>
      <c r="D554">
        <v>1</v>
      </c>
      <c r="E554">
        <v>4</v>
      </c>
      <c r="G554">
        <v>16</v>
      </c>
      <c r="H554">
        <v>7</v>
      </c>
      <c r="I554">
        <v>53</v>
      </c>
      <c r="J554">
        <v>4.9000000000000004</v>
      </c>
      <c r="K554">
        <v>2.79</v>
      </c>
      <c r="L554">
        <v>1.31</v>
      </c>
      <c r="M554">
        <v>0.308</v>
      </c>
      <c r="N554" s="3">
        <v>0.68899999999999995</v>
      </c>
      <c r="P554">
        <v>5.03</v>
      </c>
      <c r="Q554">
        <v>5.01</v>
      </c>
      <c r="R554">
        <v>-0.1</v>
      </c>
    </row>
    <row r="555" spans="1:18" x14ac:dyDescent="0.45">
      <c r="A555">
        <v>554</v>
      </c>
      <c r="B555" t="s">
        <v>2411</v>
      </c>
      <c r="C555" t="s">
        <v>76</v>
      </c>
      <c r="D555">
        <v>1</v>
      </c>
      <c r="E555">
        <v>2</v>
      </c>
      <c r="G555">
        <v>26</v>
      </c>
      <c r="H555">
        <v>0</v>
      </c>
      <c r="I555">
        <v>25</v>
      </c>
      <c r="J555">
        <v>9.2200000000000006</v>
      </c>
      <c r="K555">
        <v>2.66</v>
      </c>
      <c r="L555">
        <v>1.85</v>
      </c>
      <c r="M555">
        <v>0.34</v>
      </c>
      <c r="N555" s="3">
        <v>0.67500000000000004</v>
      </c>
      <c r="P555">
        <v>5.74</v>
      </c>
      <c r="Q555">
        <v>4.67</v>
      </c>
      <c r="R555">
        <v>-0.1</v>
      </c>
    </row>
    <row r="556" spans="1:18" x14ac:dyDescent="0.45">
      <c r="A556">
        <v>555</v>
      </c>
      <c r="B556" t="s">
        <v>2412</v>
      </c>
      <c r="C556" t="s">
        <v>196</v>
      </c>
      <c r="D556">
        <v>2</v>
      </c>
      <c r="E556">
        <v>4</v>
      </c>
      <c r="G556">
        <v>36</v>
      </c>
      <c r="H556">
        <v>2</v>
      </c>
      <c r="I556">
        <v>29</v>
      </c>
      <c r="J556">
        <v>5.34</v>
      </c>
      <c r="K556">
        <v>2.97</v>
      </c>
      <c r="L556">
        <v>1.19</v>
      </c>
      <c r="M556">
        <v>0.254</v>
      </c>
      <c r="N556" s="3">
        <v>0.68</v>
      </c>
      <c r="P556">
        <v>4.3499999999999996</v>
      </c>
      <c r="Q556">
        <v>4.71</v>
      </c>
      <c r="R556">
        <v>-0.1</v>
      </c>
    </row>
    <row r="557" spans="1:18" x14ac:dyDescent="0.45">
      <c r="A557">
        <v>556</v>
      </c>
      <c r="B557" t="s">
        <v>2407</v>
      </c>
      <c r="C557" t="s">
        <v>149</v>
      </c>
      <c r="D557">
        <v>1</v>
      </c>
      <c r="E557">
        <v>4</v>
      </c>
      <c r="G557">
        <v>11</v>
      </c>
      <c r="H557">
        <v>6</v>
      </c>
      <c r="I557">
        <v>38</v>
      </c>
      <c r="J557">
        <v>6.28</v>
      </c>
      <c r="K557">
        <v>2</v>
      </c>
      <c r="L557">
        <v>1.85</v>
      </c>
      <c r="M557">
        <v>0.32900000000000001</v>
      </c>
      <c r="N557" s="3">
        <v>0.56599999999999995</v>
      </c>
      <c r="P557">
        <v>6.89</v>
      </c>
      <c r="Q557">
        <v>5.29</v>
      </c>
      <c r="R557">
        <v>-0.1</v>
      </c>
    </row>
    <row r="558" spans="1:18" x14ac:dyDescent="0.45">
      <c r="A558">
        <v>557</v>
      </c>
      <c r="B558" t="s">
        <v>3127</v>
      </c>
      <c r="C558" t="s">
        <v>76</v>
      </c>
      <c r="D558">
        <v>1</v>
      </c>
      <c r="E558">
        <v>2</v>
      </c>
      <c r="G558">
        <v>14</v>
      </c>
      <c r="H558">
        <v>1</v>
      </c>
      <c r="I558">
        <v>21</v>
      </c>
      <c r="J558">
        <v>8.9499999999999993</v>
      </c>
      <c r="K558">
        <v>5.45</v>
      </c>
      <c r="L558">
        <v>1.64</v>
      </c>
      <c r="M558">
        <v>0.35199999999999998</v>
      </c>
      <c r="N558" s="3">
        <v>0.68300000000000005</v>
      </c>
      <c r="P558">
        <v>6.27</v>
      </c>
      <c r="Q558">
        <v>5.5</v>
      </c>
      <c r="R558">
        <v>-0.1</v>
      </c>
    </row>
    <row r="559" spans="1:18" x14ac:dyDescent="0.45">
      <c r="A559">
        <v>558</v>
      </c>
      <c r="B559" t="s">
        <v>2397</v>
      </c>
      <c r="C559" t="s">
        <v>74</v>
      </c>
      <c r="D559">
        <v>1</v>
      </c>
      <c r="E559">
        <v>1</v>
      </c>
      <c r="G559">
        <v>12</v>
      </c>
      <c r="H559">
        <v>2</v>
      </c>
      <c r="I559">
        <v>22</v>
      </c>
      <c r="J559">
        <v>7.92</v>
      </c>
      <c r="K559">
        <v>3.86</v>
      </c>
      <c r="L559">
        <v>1.83</v>
      </c>
      <c r="M559">
        <v>0.29199999999999998</v>
      </c>
      <c r="N559" s="3">
        <v>0.65900000000000003</v>
      </c>
      <c r="P559">
        <v>5.78</v>
      </c>
      <c r="Q559">
        <v>5.42</v>
      </c>
      <c r="R559">
        <v>-0.2</v>
      </c>
    </row>
    <row r="560" spans="1:18" x14ac:dyDescent="0.45">
      <c r="A560">
        <v>559</v>
      </c>
      <c r="B560" t="s">
        <v>2414</v>
      </c>
      <c r="D560">
        <v>1</v>
      </c>
      <c r="E560">
        <v>2</v>
      </c>
      <c r="G560">
        <v>24</v>
      </c>
      <c r="H560">
        <v>0</v>
      </c>
      <c r="I560">
        <v>27</v>
      </c>
      <c r="J560">
        <v>7.03</v>
      </c>
      <c r="K560">
        <v>6.12</v>
      </c>
      <c r="L560">
        <v>0.8</v>
      </c>
      <c r="M560">
        <v>0.28799999999999998</v>
      </c>
      <c r="N560" s="3">
        <v>0.71599999999999997</v>
      </c>
      <c r="P560">
        <v>4.4800000000000004</v>
      </c>
      <c r="Q560">
        <v>4.95</v>
      </c>
      <c r="R560">
        <v>-0.2</v>
      </c>
    </row>
    <row r="561" spans="1:18" x14ac:dyDescent="0.45">
      <c r="A561">
        <v>560</v>
      </c>
      <c r="B561" t="s">
        <v>2415</v>
      </c>
      <c r="C561" t="s">
        <v>42</v>
      </c>
      <c r="D561">
        <v>1</v>
      </c>
      <c r="E561">
        <v>1</v>
      </c>
      <c r="G561">
        <v>26</v>
      </c>
      <c r="H561">
        <v>1</v>
      </c>
      <c r="I561">
        <v>30</v>
      </c>
      <c r="J561">
        <v>5.95</v>
      </c>
      <c r="K561">
        <v>3.77</v>
      </c>
      <c r="L561">
        <v>1.01</v>
      </c>
      <c r="M561">
        <v>0.28199999999999997</v>
      </c>
      <c r="N561" s="3">
        <v>0.625</v>
      </c>
      <c r="P561">
        <v>5.24</v>
      </c>
      <c r="Q561">
        <v>4.78</v>
      </c>
      <c r="R561">
        <v>-0.2</v>
      </c>
    </row>
    <row r="562" spans="1:18" x14ac:dyDescent="0.45">
      <c r="A562">
        <v>561</v>
      </c>
      <c r="B562" t="s">
        <v>2418</v>
      </c>
      <c r="C562" t="s">
        <v>215</v>
      </c>
      <c r="D562">
        <v>4</v>
      </c>
      <c r="E562">
        <v>2</v>
      </c>
      <c r="G562">
        <v>53</v>
      </c>
      <c r="H562">
        <v>0</v>
      </c>
      <c r="I562">
        <v>47</v>
      </c>
      <c r="J562">
        <v>6.76</v>
      </c>
      <c r="K562">
        <v>4.13</v>
      </c>
      <c r="L562">
        <v>0.79</v>
      </c>
      <c r="M562">
        <v>0.29499999999999998</v>
      </c>
      <c r="N562" s="3">
        <v>0.52</v>
      </c>
      <c r="P562">
        <v>6.08</v>
      </c>
      <c r="Q562">
        <v>4.76</v>
      </c>
      <c r="R562">
        <v>-0.2</v>
      </c>
    </row>
    <row r="563" spans="1:18" x14ac:dyDescent="0.45">
      <c r="A563">
        <v>562</v>
      </c>
      <c r="B563" t="s">
        <v>2425</v>
      </c>
      <c r="C563" t="s">
        <v>196</v>
      </c>
      <c r="D563">
        <v>1</v>
      </c>
      <c r="E563">
        <v>1</v>
      </c>
      <c r="G563">
        <v>12</v>
      </c>
      <c r="H563">
        <v>0</v>
      </c>
      <c r="I563">
        <v>13</v>
      </c>
      <c r="J563">
        <v>9.69</v>
      </c>
      <c r="K563">
        <v>7.08</v>
      </c>
      <c r="L563">
        <v>1.1499999999999999</v>
      </c>
      <c r="M563">
        <v>0.31</v>
      </c>
      <c r="N563" s="3">
        <v>0.74399999999999999</v>
      </c>
      <c r="P563">
        <v>4.78</v>
      </c>
      <c r="Q563">
        <v>5.26</v>
      </c>
      <c r="R563">
        <v>-0.2</v>
      </c>
    </row>
    <row r="564" spans="1:18" x14ac:dyDescent="0.45">
      <c r="A564">
        <v>563</v>
      </c>
      <c r="B564" t="s">
        <v>2439</v>
      </c>
      <c r="C564" t="s">
        <v>28</v>
      </c>
      <c r="D564">
        <v>3</v>
      </c>
      <c r="E564">
        <v>1</v>
      </c>
      <c r="G564">
        <v>19</v>
      </c>
      <c r="H564">
        <v>0</v>
      </c>
      <c r="I564">
        <v>22</v>
      </c>
      <c r="J564">
        <v>7.54</v>
      </c>
      <c r="K564">
        <v>5.37</v>
      </c>
      <c r="L564">
        <v>0.97</v>
      </c>
      <c r="M564">
        <v>0.248</v>
      </c>
      <c r="N564" s="3">
        <v>0.72399999999999998</v>
      </c>
      <c r="P564">
        <v>4.0599999999999996</v>
      </c>
      <c r="Q564">
        <v>4.8600000000000003</v>
      </c>
      <c r="R564">
        <v>-0.2</v>
      </c>
    </row>
    <row r="565" spans="1:18" x14ac:dyDescent="0.45">
      <c r="A565">
        <v>564</v>
      </c>
      <c r="B565" t="s">
        <v>2422</v>
      </c>
      <c r="C565" t="s">
        <v>104</v>
      </c>
      <c r="D565">
        <v>0</v>
      </c>
      <c r="E565">
        <v>1</v>
      </c>
      <c r="G565">
        <v>28</v>
      </c>
      <c r="H565">
        <v>1</v>
      </c>
      <c r="I565">
        <v>25</v>
      </c>
      <c r="J565">
        <v>7.65</v>
      </c>
      <c r="K565">
        <v>4.05</v>
      </c>
      <c r="L565">
        <v>1.31</v>
      </c>
      <c r="M565">
        <v>0.25900000000000001</v>
      </c>
      <c r="N565" s="3">
        <v>0.77100000000000002</v>
      </c>
      <c r="P565">
        <v>3.8</v>
      </c>
      <c r="Q565">
        <v>4.8600000000000003</v>
      </c>
      <c r="R565">
        <v>-0.2</v>
      </c>
    </row>
    <row r="566" spans="1:18" x14ac:dyDescent="0.45">
      <c r="A566">
        <v>565</v>
      </c>
      <c r="B566" t="s">
        <v>2420</v>
      </c>
      <c r="C566" t="s">
        <v>63</v>
      </c>
      <c r="D566">
        <v>2</v>
      </c>
      <c r="E566">
        <v>3</v>
      </c>
      <c r="G566">
        <v>19</v>
      </c>
      <c r="H566">
        <v>7</v>
      </c>
      <c r="I566">
        <v>48</v>
      </c>
      <c r="J566">
        <v>7.55</v>
      </c>
      <c r="K566">
        <v>2.87</v>
      </c>
      <c r="L566">
        <v>2.11</v>
      </c>
      <c r="M566">
        <v>0.25900000000000001</v>
      </c>
      <c r="N566" s="3">
        <v>0.67600000000000005</v>
      </c>
      <c r="P566">
        <v>5.25</v>
      </c>
      <c r="Q566">
        <v>5.59</v>
      </c>
      <c r="R566">
        <v>-0.2</v>
      </c>
    </row>
    <row r="567" spans="1:18" x14ac:dyDescent="0.45">
      <c r="A567">
        <v>566</v>
      </c>
      <c r="B567" t="s">
        <v>2417</v>
      </c>
      <c r="C567" t="s">
        <v>56</v>
      </c>
      <c r="D567">
        <v>0</v>
      </c>
      <c r="E567">
        <v>2</v>
      </c>
      <c r="G567">
        <v>11</v>
      </c>
      <c r="H567">
        <v>2</v>
      </c>
      <c r="I567">
        <v>10</v>
      </c>
      <c r="J567">
        <v>8.91</v>
      </c>
      <c r="K567">
        <v>5.97</v>
      </c>
      <c r="L567">
        <v>1.78</v>
      </c>
      <c r="M567">
        <v>0.32500000000000001</v>
      </c>
      <c r="N567" s="3">
        <v>0.44700000000000001</v>
      </c>
      <c r="P567">
        <v>9.4600000000000009</v>
      </c>
      <c r="Q567">
        <v>6.23</v>
      </c>
      <c r="R567">
        <v>-0.2</v>
      </c>
    </row>
    <row r="568" spans="1:18" x14ac:dyDescent="0.45">
      <c r="A568">
        <v>567</v>
      </c>
      <c r="B568" t="s">
        <v>2426</v>
      </c>
      <c r="C568" t="s">
        <v>101</v>
      </c>
      <c r="D568">
        <v>1</v>
      </c>
      <c r="E568">
        <v>2</v>
      </c>
      <c r="G568">
        <v>13</v>
      </c>
      <c r="H568">
        <v>0</v>
      </c>
      <c r="I568">
        <v>19</v>
      </c>
      <c r="J568">
        <v>7.04</v>
      </c>
      <c r="K568">
        <v>4.1399999999999997</v>
      </c>
      <c r="L568">
        <v>1.1299999999999999</v>
      </c>
      <c r="M568">
        <v>0.33200000000000002</v>
      </c>
      <c r="N568" s="3">
        <v>0.71199999999999997</v>
      </c>
      <c r="P568">
        <v>4.97</v>
      </c>
      <c r="Q568">
        <v>4.71</v>
      </c>
      <c r="R568">
        <v>-0.2</v>
      </c>
    </row>
    <row r="569" spans="1:18" x14ac:dyDescent="0.45">
      <c r="A569">
        <v>568</v>
      </c>
      <c r="B569" t="s">
        <v>2423</v>
      </c>
      <c r="C569" t="s">
        <v>52</v>
      </c>
      <c r="D569">
        <v>2</v>
      </c>
      <c r="E569">
        <v>2</v>
      </c>
      <c r="G569">
        <v>20</v>
      </c>
      <c r="H569">
        <v>0</v>
      </c>
      <c r="I569">
        <v>24</v>
      </c>
      <c r="J569">
        <v>9.25</v>
      </c>
      <c r="K569">
        <v>6.12</v>
      </c>
      <c r="L569">
        <v>0.92</v>
      </c>
      <c r="M569">
        <v>0.31</v>
      </c>
      <c r="N569" s="3">
        <v>0.64300000000000002</v>
      </c>
      <c r="P569">
        <v>5.58</v>
      </c>
      <c r="Q569">
        <v>4.57</v>
      </c>
      <c r="R569">
        <v>-0.2</v>
      </c>
    </row>
    <row r="570" spans="1:18" x14ac:dyDescent="0.45">
      <c r="A570">
        <v>569</v>
      </c>
      <c r="B570" t="s">
        <v>2427</v>
      </c>
      <c r="C570" t="s">
        <v>139</v>
      </c>
      <c r="D570">
        <v>2</v>
      </c>
      <c r="E570">
        <v>4</v>
      </c>
      <c r="G570">
        <v>27</v>
      </c>
      <c r="H570">
        <v>3</v>
      </c>
      <c r="I570">
        <v>39</v>
      </c>
      <c r="J570">
        <v>8.86</v>
      </c>
      <c r="K570">
        <v>5.93</v>
      </c>
      <c r="L570">
        <v>1.35</v>
      </c>
      <c r="M570">
        <v>0.317</v>
      </c>
      <c r="N570" s="3">
        <v>0.65400000000000003</v>
      </c>
      <c r="P570">
        <v>6.01</v>
      </c>
      <c r="Q570">
        <v>5.27</v>
      </c>
      <c r="R570">
        <v>-0.2</v>
      </c>
    </row>
    <row r="571" spans="1:18" x14ac:dyDescent="0.45">
      <c r="A571">
        <v>570</v>
      </c>
      <c r="B571" t="s">
        <v>2428</v>
      </c>
      <c r="C571" t="s">
        <v>44</v>
      </c>
      <c r="D571">
        <v>2</v>
      </c>
      <c r="E571">
        <v>1</v>
      </c>
      <c r="G571">
        <v>41</v>
      </c>
      <c r="H571">
        <v>0</v>
      </c>
      <c r="I571">
        <v>57</v>
      </c>
      <c r="J571">
        <v>9.1</v>
      </c>
      <c r="K571">
        <v>6.15</v>
      </c>
      <c r="L571">
        <v>1.03</v>
      </c>
      <c r="M571">
        <v>0.30599999999999999</v>
      </c>
      <c r="N571" s="3">
        <v>0.73499999999999999</v>
      </c>
      <c r="P571">
        <v>4.5</v>
      </c>
      <c r="Q571">
        <v>4.74</v>
      </c>
      <c r="R571">
        <v>-0.2</v>
      </c>
    </row>
    <row r="572" spans="1:18" x14ac:dyDescent="0.45">
      <c r="A572">
        <v>571</v>
      </c>
      <c r="B572" t="s">
        <v>2421</v>
      </c>
      <c r="C572" t="s">
        <v>215</v>
      </c>
      <c r="D572">
        <v>3</v>
      </c>
      <c r="E572">
        <v>4</v>
      </c>
      <c r="G572">
        <v>12</v>
      </c>
      <c r="H572">
        <v>11</v>
      </c>
      <c r="I572">
        <v>53</v>
      </c>
      <c r="J572">
        <v>5.74</v>
      </c>
      <c r="K572">
        <v>3.58</v>
      </c>
      <c r="L572">
        <v>1.99</v>
      </c>
      <c r="M572">
        <v>0.27600000000000002</v>
      </c>
      <c r="N572" s="3">
        <v>0.63100000000000001</v>
      </c>
      <c r="P572">
        <v>6.17</v>
      </c>
      <c r="Q572">
        <v>6.03</v>
      </c>
      <c r="R572">
        <v>-0.2</v>
      </c>
    </row>
    <row r="573" spans="1:18" x14ac:dyDescent="0.45">
      <c r="A573">
        <v>572</v>
      </c>
      <c r="B573" t="s">
        <v>2424</v>
      </c>
      <c r="C573" t="s">
        <v>56</v>
      </c>
      <c r="D573">
        <v>1</v>
      </c>
      <c r="E573">
        <v>3</v>
      </c>
      <c r="G573">
        <v>13</v>
      </c>
      <c r="H573">
        <v>11</v>
      </c>
      <c r="I573">
        <v>60</v>
      </c>
      <c r="J573">
        <v>7.12</v>
      </c>
      <c r="K573">
        <v>3.32</v>
      </c>
      <c r="L573">
        <v>1.78</v>
      </c>
      <c r="M573">
        <v>0.27800000000000002</v>
      </c>
      <c r="N573" s="3">
        <v>0.63500000000000001</v>
      </c>
      <c r="P573">
        <v>5.64</v>
      </c>
      <c r="Q573">
        <v>5.57</v>
      </c>
      <c r="R573">
        <v>-0.2</v>
      </c>
    </row>
    <row r="574" spans="1:18" x14ac:dyDescent="0.45">
      <c r="A574">
        <v>573</v>
      </c>
      <c r="B574" t="s">
        <v>2429</v>
      </c>
      <c r="C574" t="s">
        <v>63</v>
      </c>
      <c r="D574">
        <v>1</v>
      </c>
      <c r="E574">
        <v>2</v>
      </c>
      <c r="G574">
        <v>7</v>
      </c>
      <c r="H574">
        <v>6</v>
      </c>
      <c r="I574">
        <v>31</v>
      </c>
      <c r="J574">
        <v>7.01</v>
      </c>
      <c r="K574">
        <v>3.66</v>
      </c>
      <c r="L574">
        <v>1.83</v>
      </c>
      <c r="M574">
        <v>0.32600000000000001</v>
      </c>
      <c r="N574" s="3">
        <v>0.68300000000000005</v>
      </c>
      <c r="P574">
        <v>5.97</v>
      </c>
      <c r="Q574">
        <v>5.53</v>
      </c>
      <c r="R574">
        <v>-0.2</v>
      </c>
    </row>
    <row r="575" spans="1:18" x14ac:dyDescent="0.45">
      <c r="A575">
        <v>574</v>
      </c>
      <c r="B575" t="s">
        <v>2434</v>
      </c>
      <c r="C575" t="s">
        <v>141</v>
      </c>
      <c r="D575">
        <v>3</v>
      </c>
      <c r="E575">
        <v>4</v>
      </c>
      <c r="G575">
        <v>30</v>
      </c>
      <c r="H575">
        <v>0</v>
      </c>
      <c r="I575">
        <v>39</v>
      </c>
      <c r="J575">
        <v>7.63</v>
      </c>
      <c r="K575">
        <v>4.7300000000000004</v>
      </c>
      <c r="L575">
        <v>0.85</v>
      </c>
      <c r="M575">
        <v>0.308</v>
      </c>
      <c r="N575" s="3">
        <v>0.73399999999999999</v>
      </c>
      <c r="P575">
        <v>4.17</v>
      </c>
      <c r="Q575">
        <v>4.4800000000000004</v>
      </c>
      <c r="R575">
        <v>-0.2</v>
      </c>
    </row>
    <row r="576" spans="1:18" x14ac:dyDescent="0.45">
      <c r="A576">
        <v>575</v>
      </c>
      <c r="B576" t="s">
        <v>2431</v>
      </c>
      <c r="C576" t="s">
        <v>25</v>
      </c>
      <c r="D576">
        <v>1</v>
      </c>
      <c r="E576">
        <v>0</v>
      </c>
      <c r="G576">
        <v>22</v>
      </c>
      <c r="H576">
        <v>0</v>
      </c>
      <c r="I576">
        <v>19</v>
      </c>
      <c r="J576">
        <v>11.7</v>
      </c>
      <c r="K576">
        <v>7.64</v>
      </c>
      <c r="L576">
        <v>1.24</v>
      </c>
      <c r="M576">
        <v>0.26400000000000001</v>
      </c>
      <c r="N576" s="3">
        <v>0.81</v>
      </c>
      <c r="P576">
        <v>3.75</v>
      </c>
      <c r="Q576">
        <v>5.52</v>
      </c>
      <c r="R576">
        <v>-0.2</v>
      </c>
    </row>
    <row r="577" spans="1:18" x14ac:dyDescent="0.45">
      <c r="A577">
        <v>576</v>
      </c>
      <c r="B577" t="s">
        <v>2435</v>
      </c>
      <c r="C577" t="s">
        <v>36</v>
      </c>
      <c r="D577">
        <v>2</v>
      </c>
      <c r="E577">
        <v>2</v>
      </c>
      <c r="G577">
        <v>24</v>
      </c>
      <c r="H577">
        <v>4</v>
      </c>
      <c r="I577">
        <v>39</v>
      </c>
      <c r="J577">
        <v>9.33</v>
      </c>
      <c r="K577">
        <v>5.24</v>
      </c>
      <c r="L577">
        <v>1.24</v>
      </c>
      <c r="M577">
        <v>0.33800000000000002</v>
      </c>
      <c r="N577" s="3">
        <v>0.61299999999999999</v>
      </c>
      <c r="P577">
        <v>6.28</v>
      </c>
      <c r="Q577">
        <v>5.05</v>
      </c>
      <c r="R577">
        <v>-0.2</v>
      </c>
    </row>
    <row r="578" spans="1:18" x14ac:dyDescent="0.45">
      <c r="A578">
        <v>577</v>
      </c>
      <c r="B578" t="s">
        <v>2437</v>
      </c>
      <c r="C578" t="s">
        <v>67</v>
      </c>
      <c r="D578">
        <v>2</v>
      </c>
      <c r="E578">
        <v>1</v>
      </c>
      <c r="G578">
        <v>21</v>
      </c>
      <c r="H578">
        <v>0</v>
      </c>
      <c r="I578">
        <v>24</v>
      </c>
      <c r="J578">
        <v>8.14</v>
      </c>
      <c r="K578">
        <v>4.43</v>
      </c>
      <c r="L578">
        <v>1.53</v>
      </c>
      <c r="M578">
        <v>0.27</v>
      </c>
      <c r="N578" s="3">
        <v>0.71099999999999997</v>
      </c>
      <c r="P578">
        <v>4.75</v>
      </c>
      <c r="Q578">
        <v>5.25</v>
      </c>
      <c r="R578">
        <v>-0.2</v>
      </c>
    </row>
    <row r="579" spans="1:18" x14ac:dyDescent="0.45">
      <c r="A579">
        <v>578</v>
      </c>
      <c r="B579" t="s">
        <v>2436</v>
      </c>
      <c r="C579" t="s">
        <v>101</v>
      </c>
      <c r="D579">
        <v>2</v>
      </c>
      <c r="E579">
        <v>3</v>
      </c>
      <c r="G579">
        <v>14</v>
      </c>
      <c r="H579">
        <v>9</v>
      </c>
      <c r="I579">
        <v>51</v>
      </c>
      <c r="J579">
        <v>8.23</v>
      </c>
      <c r="K579">
        <v>5.53</v>
      </c>
      <c r="L579">
        <v>1.23</v>
      </c>
      <c r="M579">
        <v>0.32300000000000001</v>
      </c>
      <c r="N579" s="3">
        <v>0.627</v>
      </c>
      <c r="P579">
        <v>6.15</v>
      </c>
      <c r="Q579">
        <v>5.35</v>
      </c>
      <c r="R579">
        <v>-0.2</v>
      </c>
    </row>
    <row r="580" spans="1:18" x14ac:dyDescent="0.45">
      <c r="A580">
        <v>579</v>
      </c>
      <c r="B580" t="s">
        <v>2438</v>
      </c>
      <c r="C580" t="s">
        <v>184</v>
      </c>
      <c r="D580">
        <v>0</v>
      </c>
      <c r="E580">
        <v>1</v>
      </c>
      <c r="G580">
        <v>12</v>
      </c>
      <c r="H580">
        <v>0</v>
      </c>
      <c r="I580">
        <v>14</v>
      </c>
      <c r="J580">
        <v>8.08</v>
      </c>
      <c r="K580">
        <v>3.46</v>
      </c>
      <c r="L580">
        <v>2.44</v>
      </c>
      <c r="M580">
        <v>0.34100000000000003</v>
      </c>
      <c r="N580" s="3">
        <v>0.66300000000000003</v>
      </c>
      <c r="P580">
        <v>6.77</v>
      </c>
      <c r="Q580">
        <v>6.13</v>
      </c>
      <c r="R580">
        <v>-0.2</v>
      </c>
    </row>
    <row r="581" spans="1:18" x14ac:dyDescent="0.45">
      <c r="A581">
        <v>580</v>
      </c>
      <c r="B581" t="s">
        <v>2440</v>
      </c>
      <c r="C581" t="s">
        <v>25</v>
      </c>
      <c r="D581">
        <v>1</v>
      </c>
      <c r="E581">
        <v>2</v>
      </c>
      <c r="G581">
        <v>24</v>
      </c>
      <c r="H581">
        <v>6</v>
      </c>
      <c r="I581">
        <v>48</v>
      </c>
      <c r="J581">
        <v>6.54</v>
      </c>
      <c r="K581">
        <v>4.99</v>
      </c>
      <c r="L581">
        <v>1.38</v>
      </c>
      <c r="M581">
        <v>0.317</v>
      </c>
      <c r="N581" s="3">
        <v>0.65300000000000002</v>
      </c>
      <c r="P581">
        <v>6.12</v>
      </c>
      <c r="Q581">
        <v>5.61</v>
      </c>
      <c r="R581">
        <v>-0.2</v>
      </c>
    </row>
    <row r="582" spans="1:18" x14ac:dyDescent="0.45">
      <c r="A582">
        <v>581</v>
      </c>
      <c r="B582" t="s">
        <v>2451</v>
      </c>
      <c r="C582" t="s">
        <v>56</v>
      </c>
      <c r="D582">
        <v>4</v>
      </c>
      <c r="E582">
        <v>3</v>
      </c>
      <c r="G582">
        <v>55</v>
      </c>
      <c r="H582">
        <v>0</v>
      </c>
      <c r="I582">
        <v>52</v>
      </c>
      <c r="J582">
        <v>7.51</v>
      </c>
      <c r="K582">
        <v>3.82</v>
      </c>
      <c r="L582">
        <v>1.37</v>
      </c>
      <c r="M582">
        <v>0.3</v>
      </c>
      <c r="N582" s="3">
        <v>0.75900000000000001</v>
      </c>
      <c r="P582">
        <v>4.25</v>
      </c>
      <c r="Q582">
        <v>4.84</v>
      </c>
      <c r="R582">
        <v>-0.2</v>
      </c>
    </row>
    <row r="583" spans="1:18" x14ac:dyDescent="0.45">
      <c r="A583">
        <v>582</v>
      </c>
      <c r="B583" t="s">
        <v>2441</v>
      </c>
      <c r="C583" t="s">
        <v>44</v>
      </c>
      <c r="D583">
        <v>1</v>
      </c>
      <c r="E583">
        <v>3</v>
      </c>
      <c r="G583">
        <v>11</v>
      </c>
      <c r="H583">
        <v>11</v>
      </c>
      <c r="I583">
        <v>41</v>
      </c>
      <c r="J583">
        <v>8.33</v>
      </c>
      <c r="K583">
        <v>5.23</v>
      </c>
      <c r="L583">
        <v>1.81</v>
      </c>
      <c r="M583">
        <v>0.33100000000000002</v>
      </c>
      <c r="N583" s="3">
        <v>0.55500000000000005</v>
      </c>
      <c r="P583">
        <v>7.85</v>
      </c>
      <c r="Q583">
        <v>6.01</v>
      </c>
      <c r="R583">
        <v>-0.2</v>
      </c>
    </row>
    <row r="584" spans="1:18" x14ac:dyDescent="0.45">
      <c r="A584">
        <v>583</v>
      </c>
      <c r="B584" t="s">
        <v>2444</v>
      </c>
      <c r="C584" t="s">
        <v>34</v>
      </c>
      <c r="D584">
        <v>1</v>
      </c>
      <c r="E584">
        <v>3</v>
      </c>
      <c r="G584">
        <v>17</v>
      </c>
      <c r="H584">
        <v>6</v>
      </c>
      <c r="I584">
        <v>44</v>
      </c>
      <c r="J584">
        <v>7.1</v>
      </c>
      <c r="K584">
        <v>3.66</v>
      </c>
      <c r="L584">
        <v>1.71</v>
      </c>
      <c r="M584">
        <v>0.31</v>
      </c>
      <c r="N584" s="3">
        <v>0.58399999999999996</v>
      </c>
      <c r="P584">
        <v>6.6</v>
      </c>
      <c r="Q584">
        <v>5.5</v>
      </c>
      <c r="R584">
        <v>-0.2</v>
      </c>
    </row>
    <row r="585" spans="1:18" x14ac:dyDescent="0.45">
      <c r="A585">
        <v>584</v>
      </c>
      <c r="B585" t="s">
        <v>2442</v>
      </c>
      <c r="C585" t="s">
        <v>56</v>
      </c>
      <c r="D585">
        <v>2</v>
      </c>
      <c r="E585">
        <v>5</v>
      </c>
      <c r="G585">
        <v>8</v>
      </c>
      <c r="H585">
        <v>7</v>
      </c>
      <c r="I585">
        <v>33</v>
      </c>
      <c r="J585">
        <v>7.11</v>
      </c>
      <c r="K585">
        <v>3.93</v>
      </c>
      <c r="L585">
        <v>2.16</v>
      </c>
      <c r="M585">
        <v>0.314</v>
      </c>
      <c r="N585" s="3">
        <v>0.70899999999999996</v>
      </c>
      <c r="P585">
        <v>5.97</v>
      </c>
      <c r="Q585">
        <v>6.1</v>
      </c>
      <c r="R585">
        <v>-0.2</v>
      </c>
    </row>
    <row r="586" spans="1:18" x14ac:dyDescent="0.45">
      <c r="A586">
        <v>585</v>
      </c>
      <c r="B586" t="s">
        <v>2445</v>
      </c>
      <c r="C586" t="s">
        <v>40</v>
      </c>
      <c r="D586">
        <v>2</v>
      </c>
      <c r="E586">
        <v>2</v>
      </c>
      <c r="G586">
        <v>22</v>
      </c>
      <c r="H586">
        <v>0</v>
      </c>
      <c r="I586">
        <v>29</v>
      </c>
      <c r="J586">
        <v>8.0399999999999991</v>
      </c>
      <c r="K586">
        <v>4.7300000000000004</v>
      </c>
      <c r="L586">
        <v>1.05</v>
      </c>
      <c r="M586">
        <v>0.29799999999999999</v>
      </c>
      <c r="N586" s="3">
        <v>0.64100000000000001</v>
      </c>
      <c r="P586">
        <v>5.25</v>
      </c>
      <c r="Q586">
        <v>4.9400000000000004</v>
      </c>
      <c r="R586">
        <v>-0.2</v>
      </c>
    </row>
    <row r="587" spans="1:18" x14ac:dyDescent="0.45">
      <c r="A587">
        <v>586</v>
      </c>
      <c r="B587" t="s">
        <v>2433</v>
      </c>
      <c r="C587" t="s">
        <v>196</v>
      </c>
      <c r="D587">
        <v>0</v>
      </c>
      <c r="E587">
        <v>3</v>
      </c>
      <c r="G587">
        <v>63</v>
      </c>
      <c r="H587">
        <v>0</v>
      </c>
      <c r="I587">
        <v>46</v>
      </c>
      <c r="J587">
        <v>11.79</v>
      </c>
      <c r="K587">
        <v>5.67</v>
      </c>
      <c r="L587">
        <v>0.88</v>
      </c>
      <c r="M587">
        <v>0.374</v>
      </c>
      <c r="N587" s="3">
        <v>0.67800000000000005</v>
      </c>
      <c r="P587">
        <v>4.9800000000000004</v>
      </c>
      <c r="Q587">
        <v>4.72</v>
      </c>
      <c r="R587">
        <v>-0.2</v>
      </c>
    </row>
    <row r="588" spans="1:18" x14ac:dyDescent="0.45">
      <c r="A588">
        <v>587</v>
      </c>
      <c r="B588" t="s">
        <v>2446</v>
      </c>
      <c r="C588" t="s">
        <v>42</v>
      </c>
      <c r="D588">
        <v>1</v>
      </c>
      <c r="E588">
        <v>2</v>
      </c>
      <c r="G588">
        <v>9</v>
      </c>
      <c r="H588">
        <v>6</v>
      </c>
      <c r="I588">
        <v>31</v>
      </c>
      <c r="J588">
        <v>6.72</v>
      </c>
      <c r="K588">
        <v>5.29</v>
      </c>
      <c r="L588">
        <v>1.3</v>
      </c>
      <c r="M588">
        <v>0.32600000000000001</v>
      </c>
      <c r="N588" s="3">
        <v>0.61499999999999999</v>
      </c>
      <c r="P588">
        <v>6.62</v>
      </c>
      <c r="Q588">
        <v>5.73</v>
      </c>
      <c r="R588">
        <v>-0.2</v>
      </c>
    </row>
    <row r="589" spans="1:18" x14ac:dyDescent="0.45">
      <c r="A589">
        <v>588</v>
      </c>
      <c r="B589" t="s">
        <v>2432</v>
      </c>
      <c r="C589" t="s">
        <v>196</v>
      </c>
      <c r="D589">
        <v>2</v>
      </c>
      <c r="E589">
        <v>3</v>
      </c>
      <c r="G589">
        <v>25</v>
      </c>
      <c r="H589">
        <v>6</v>
      </c>
      <c r="I589">
        <v>65</v>
      </c>
      <c r="J589">
        <v>6.41</v>
      </c>
      <c r="K589">
        <v>3.62</v>
      </c>
      <c r="L589">
        <v>1.3</v>
      </c>
      <c r="M589">
        <v>0.33</v>
      </c>
      <c r="N589" s="3">
        <v>0.70499999999999996</v>
      </c>
      <c r="P589">
        <v>5.18</v>
      </c>
      <c r="Q589">
        <v>5.03</v>
      </c>
      <c r="R589">
        <v>-0.3</v>
      </c>
    </row>
    <row r="590" spans="1:18" x14ac:dyDescent="0.45">
      <c r="A590">
        <v>589</v>
      </c>
      <c r="B590" t="s">
        <v>2443</v>
      </c>
      <c r="D590">
        <v>1</v>
      </c>
      <c r="E590">
        <v>1</v>
      </c>
      <c r="G590">
        <v>16</v>
      </c>
      <c r="H590">
        <v>0</v>
      </c>
      <c r="I590">
        <v>18</v>
      </c>
      <c r="J590">
        <v>10.71</v>
      </c>
      <c r="K590">
        <v>4.6100000000000003</v>
      </c>
      <c r="L590">
        <v>2</v>
      </c>
      <c r="M590">
        <v>0.29699999999999999</v>
      </c>
      <c r="N590" s="3">
        <v>0.70899999999999996</v>
      </c>
      <c r="P590">
        <v>5.36</v>
      </c>
      <c r="Q590">
        <v>5.52</v>
      </c>
      <c r="R590">
        <v>-0.3</v>
      </c>
    </row>
    <row r="591" spans="1:18" x14ac:dyDescent="0.45">
      <c r="A591">
        <v>590</v>
      </c>
      <c r="B591" t="s">
        <v>2447</v>
      </c>
      <c r="C591" t="s">
        <v>215</v>
      </c>
      <c r="D591">
        <v>1</v>
      </c>
      <c r="E591">
        <v>1</v>
      </c>
      <c r="G591">
        <v>18</v>
      </c>
      <c r="H591">
        <v>0</v>
      </c>
      <c r="I591">
        <v>23</v>
      </c>
      <c r="J591">
        <v>7.42</v>
      </c>
      <c r="K591">
        <v>5.49</v>
      </c>
      <c r="L591">
        <v>1.32</v>
      </c>
      <c r="M591">
        <v>0.28799999999999998</v>
      </c>
      <c r="N591" s="3">
        <v>0.66600000000000004</v>
      </c>
      <c r="P591">
        <v>5.54</v>
      </c>
      <c r="Q591">
        <v>5.5</v>
      </c>
      <c r="R591">
        <v>-0.3</v>
      </c>
    </row>
    <row r="592" spans="1:18" x14ac:dyDescent="0.45">
      <c r="A592">
        <v>591</v>
      </c>
      <c r="B592" t="s">
        <v>2448</v>
      </c>
      <c r="C592" t="s">
        <v>32</v>
      </c>
      <c r="D592">
        <v>5</v>
      </c>
      <c r="E592">
        <v>2</v>
      </c>
      <c r="G592">
        <v>55</v>
      </c>
      <c r="H592">
        <v>2</v>
      </c>
      <c r="I592">
        <v>64</v>
      </c>
      <c r="J592">
        <v>8.67</v>
      </c>
      <c r="K592">
        <v>3.84</v>
      </c>
      <c r="L592">
        <v>1.45</v>
      </c>
      <c r="M592">
        <v>0.27</v>
      </c>
      <c r="N592" s="3">
        <v>0.73199999999999998</v>
      </c>
      <c r="P592">
        <v>4.32</v>
      </c>
      <c r="Q592">
        <v>4.7</v>
      </c>
      <c r="R592">
        <v>-0.3</v>
      </c>
    </row>
    <row r="593" spans="1:18" x14ac:dyDescent="0.45">
      <c r="A593">
        <v>592</v>
      </c>
      <c r="B593" t="s">
        <v>2449</v>
      </c>
      <c r="C593" t="s">
        <v>58</v>
      </c>
      <c r="D593">
        <v>1</v>
      </c>
      <c r="E593">
        <v>1</v>
      </c>
      <c r="G593">
        <v>10</v>
      </c>
      <c r="H593">
        <v>5</v>
      </c>
      <c r="I593">
        <v>32</v>
      </c>
      <c r="J593">
        <v>5.99</v>
      </c>
      <c r="K593">
        <v>3.06</v>
      </c>
      <c r="L593">
        <v>2.08</v>
      </c>
      <c r="M593">
        <v>0.31900000000000001</v>
      </c>
      <c r="N593" s="3">
        <v>0.71</v>
      </c>
      <c r="P593">
        <v>5.76</v>
      </c>
      <c r="Q593">
        <v>6.03</v>
      </c>
      <c r="R593">
        <v>-0.3</v>
      </c>
    </row>
    <row r="594" spans="1:18" x14ac:dyDescent="0.45">
      <c r="A594">
        <v>593</v>
      </c>
      <c r="B594" t="s">
        <v>2450</v>
      </c>
      <c r="C594" t="s">
        <v>76</v>
      </c>
      <c r="D594">
        <v>2</v>
      </c>
      <c r="E594">
        <v>6</v>
      </c>
      <c r="G594">
        <v>27</v>
      </c>
      <c r="H594">
        <v>8</v>
      </c>
      <c r="I594">
        <v>71</v>
      </c>
      <c r="J594">
        <v>6.93</v>
      </c>
      <c r="K594">
        <v>4.0999999999999996</v>
      </c>
      <c r="L594">
        <v>1.49</v>
      </c>
      <c r="M594">
        <v>0.313</v>
      </c>
      <c r="N594" s="3">
        <v>0.65200000000000002</v>
      </c>
      <c r="P594">
        <v>5.96</v>
      </c>
      <c r="Q594">
        <v>5.25</v>
      </c>
      <c r="R594">
        <v>-0.3</v>
      </c>
    </row>
    <row r="595" spans="1:18" x14ac:dyDescent="0.45">
      <c r="A595">
        <v>594</v>
      </c>
      <c r="B595" t="s">
        <v>2460</v>
      </c>
      <c r="C595" t="s">
        <v>34</v>
      </c>
      <c r="D595">
        <v>5</v>
      </c>
      <c r="E595">
        <v>3</v>
      </c>
      <c r="G595">
        <v>73</v>
      </c>
      <c r="H595">
        <v>0</v>
      </c>
      <c r="I595">
        <v>67</v>
      </c>
      <c r="J595">
        <v>8.7100000000000009</v>
      </c>
      <c r="K595">
        <v>3.89</v>
      </c>
      <c r="L595">
        <v>1.21</v>
      </c>
      <c r="M595">
        <v>0.28899999999999998</v>
      </c>
      <c r="N595" s="3">
        <v>0.79300000000000004</v>
      </c>
      <c r="P595">
        <v>3.53</v>
      </c>
      <c r="Q595">
        <v>4.38</v>
      </c>
      <c r="R595">
        <v>-0.3</v>
      </c>
    </row>
    <row r="596" spans="1:18" x14ac:dyDescent="0.45">
      <c r="A596">
        <v>595</v>
      </c>
      <c r="B596" t="s">
        <v>118</v>
      </c>
      <c r="C596" t="s">
        <v>36</v>
      </c>
      <c r="D596">
        <v>7</v>
      </c>
      <c r="E596">
        <v>10</v>
      </c>
      <c r="G596">
        <v>30</v>
      </c>
      <c r="H596">
        <v>29</v>
      </c>
      <c r="I596">
        <v>151</v>
      </c>
      <c r="J596">
        <v>8.8800000000000008</v>
      </c>
      <c r="K596">
        <v>4.5599999999999996</v>
      </c>
      <c r="L596">
        <v>1.86</v>
      </c>
      <c r="M596">
        <v>0.26800000000000002</v>
      </c>
      <c r="N596" s="3">
        <v>0.751</v>
      </c>
      <c r="P596">
        <v>4.75</v>
      </c>
      <c r="Q596">
        <v>5.45</v>
      </c>
      <c r="R596">
        <v>-0.3</v>
      </c>
    </row>
    <row r="597" spans="1:18" x14ac:dyDescent="0.45">
      <c r="A597">
        <v>596</v>
      </c>
      <c r="B597" t="s">
        <v>2455</v>
      </c>
      <c r="C597" t="s">
        <v>132</v>
      </c>
      <c r="D597">
        <v>0</v>
      </c>
      <c r="E597">
        <v>1</v>
      </c>
      <c r="G597">
        <v>18</v>
      </c>
      <c r="H597">
        <v>0</v>
      </c>
      <c r="I597">
        <v>24</v>
      </c>
      <c r="J597">
        <v>7.68</v>
      </c>
      <c r="K597">
        <v>4.8600000000000003</v>
      </c>
      <c r="L597">
        <v>1.51</v>
      </c>
      <c r="M597">
        <v>0.28799999999999998</v>
      </c>
      <c r="N597" s="3">
        <v>0.74199999999999999</v>
      </c>
      <c r="P597">
        <v>4.76</v>
      </c>
      <c r="Q597">
        <v>5.39</v>
      </c>
      <c r="R597">
        <v>-0.3</v>
      </c>
    </row>
    <row r="598" spans="1:18" x14ac:dyDescent="0.45">
      <c r="A598">
        <v>597</v>
      </c>
      <c r="B598" t="s">
        <v>2454</v>
      </c>
      <c r="C598" t="s">
        <v>25</v>
      </c>
      <c r="D598">
        <v>2</v>
      </c>
      <c r="E598">
        <v>1</v>
      </c>
      <c r="G598">
        <v>34</v>
      </c>
      <c r="H598">
        <v>0</v>
      </c>
      <c r="I598">
        <v>43</v>
      </c>
      <c r="J598">
        <v>9.31</v>
      </c>
      <c r="K598">
        <v>4.63</v>
      </c>
      <c r="L598">
        <v>1.33</v>
      </c>
      <c r="M598">
        <v>0.247</v>
      </c>
      <c r="N598" s="3">
        <v>0.745</v>
      </c>
      <c r="P598">
        <v>3.95</v>
      </c>
      <c r="Q598">
        <v>4.9800000000000004</v>
      </c>
      <c r="R598">
        <v>-0.3</v>
      </c>
    </row>
    <row r="599" spans="1:18" x14ac:dyDescent="0.45">
      <c r="A599">
        <v>598</v>
      </c>
      <c r="B599" t="s">
        <v>2453</v>
      </c>
      <c r="C599" t="s">
        <v>104</v>
      </c>
      <c r="D599">
        <v>1</v>
      </c>
      <c r="E599">
        <v>2</v>
      </c>
      <c r="G599">
        <v>13</v>
      </c>
      <c r="H599">
        <v>4</v>
      </c>
      <c r="I599">
        <v>39</v>
      </c>
      <c r="J599">
        <v>6.05</v>
      </c>
      <c r="K599">
        <v>2.25</v>
      </c>
      <c r="L599">
        <v>1.68</v>
      </c>
      <c r="M599">
        <v>0.29899999999999999</v>
      </c>
      <c r="N599" s="3">
        <v>0.66500000000000004</v>
      </c>
      <c r="P599">
        <v>5.29</v>
      </c>
      <c r="Q599">
        <v>5.3</v>
      </c>
      <c r="R599">
        <v>-0.3</v>
      </c>
    </row>
    <row r="600" spans="1:18" x14ac:dyDescent="0.45">
      <c r="A600">
        <v>599</v>
      </c>
      <c r="B600" t="s">
        <v>2458</v>
      </c>
      <c r="C600" t="s">
        <v>184</v>
      </c>
      <c r="D600">
        <v>1</v>
      </c>
      <c r="E600">
        <v>2</v>
      </c>
      <c r="G600">
        <v>19</v>
      </c>
      <c r="H600">
        <v>1</v>
      </c>
      <c r="I600">
        <v>21</v>
      </c>
      <c r="J600">
        <v>7.1</v>
      </c>
      <c r="K600">
        <v>3.64</v>
      </c>
      <c r="L600">
        <v>2.0099999999999998</v>
      </c>
      <c r="M600">
        <v>0.33600000000000002</v>
      </c>
      <c r="N600" s="3">
        <v>0.61199999999999999</v>
      </c>
      <c r="P600">
        <v>7.04</v>
      </c>
      <c r="Q600">
        <v>5.89</v>
      </c>
      <c r="R600">
        <v>-0.3</v>
      </c>
    </row>
    <row r="601" spans="1:18" x14ac:dyDescent="0.45">
      <c r="A601">
        <v>600</v>
      </c>
      <c r="B601" t="s">
        <v>2456</v>
      </c>
      <c r="C601" t="s">
        <v>30</v>
      </c>
      <c r="D601">
        <v>1</v>
      </c>
      <c r="E601">
        <v>2</v>
      </c>
      <c r="G601">
        <v>41</v>
      </c>
      <c r="H601">
        <v>0</v>
      </c>
      <c r="I601">
        <v>36</v>
      </c>
      <c r="J601">
        <v>9.26</v>
      </c>
      <c r="K601">
        <v>3.8</v>
      </c>
      <c r="L601">
        <v>1.49</v>
      </c>
      <c r="M601">
        <v>0.34599999999999997</v>
      </c>
      <c r="N601" s="3">
        <v>0.52300000000000002</v>
      </c>
      <c r="P601">
        <v>7.24</v>
      </c>
      <c r="Q601">
        <v>5.04</v>
      </c>
      <c r="R601">
        <v>-0.3</v>
      </c>
    </row>
    <row r="602" spans="1:18" x14ac:dyDescent="0.45">
      <c r="A602">
        <v>601</v>
      </c>
      <c r="B602" t="s">
        <v>2457</v>
      </c>
      <c r="C602" t="s">
        <v>215</v>
      </c>
      <c r="D602">
        <v>1</v>
      </c>
      <c r="E602">
        <v>2</v>
      </c>
      <c r="G602">
        <v>24</v>
      </c>
      <c r="H602">
        <v>0</v>
      </c>
      <c r="I602">
        <v>24</v>
      </c>
      <c r="J602">
        <v>7.87</v>
      </c>
      <c r="K602">
        <v>5.54</v>
      </c>
      <c r="L602">
        <v>1.51</v>
      </c>
      <c r="M602">
        <v>0.33</v>
      </c>
      <c r="N602" s="3">
        <v>0.67900000000000005</v>
      </c>
      <c r="P602">
        <v>6.1</v>
      </c>
      <c r="Q602">
        <v>5.57</v>
      </c>
      <c r="R602">
        <v>-0.3</v>
      </c>
    </row>
    <row r="603" spans="1:18" x14ac:dyDescent="0.45">
      <c r="A603">
        <v>602</v>
      </c>
      <c r="B603" t="s">
        <v>2459</v>
      </c>
      <c r="C603" t="s">
        <v>28</v>
      </c>
      <c r="D603">
        <v>1</v>
      </c>
      <c r="E603">
        <v>1</v>
      </c>
      <c r="G603">
        <v>23</v>
      </c>
      <c r="H603">
        <v>1</v>
      </c>
      <c r="I603">
        <v>26</v>
      </c>
      <c r="J603">
        <v>7.45</v>
      </c>
      <c r="K603">
        <v>4.76</v>
      </c>
      <c r="L603">
        <v>1.4</v>
      </c>
      <c r="M603">
        <v>0.30199999999999999</v>
      </c>
      <c r="N603" s="3">
        <v>0.751</v>
      </c>
      <c r="P603">
        <v>4.63</v>
      </c>
      <c r="Q603">
        <v>5.42</v>
      </c>
      <c r="R603">
        <v>-0.3</v>
      </c>
    </row>
    <row r="604" spans="1:18" x14ac:dyDescent="0.45">
      <c r="A604">
        <v>603</v>
      </c>
      <c r="B604" t="s">
        <v>2462</v>
      </c>
      <c r="C604" t="s">
        <v>76</v>
      </c>
      <c r="D604">
        <v>2</v>
      </c>
      <c r="E604">
        <v>3</v>
      </c>
      <c r="G604">
        <v>25</v>
      </c>
      <c r="H604">
        <v>0</v>
      </c>
      <c r="I604">
        <v>25</v>
      </c>
      <c r="J604">
        <v>8.3699999999999992</v>
      </c>
      <c r="K604">
        <v>3.17</v>
      </c>
      <c r="L604">
        <v>2.11</v>
      </c>
      <c r="M604">
        <v>0.34399999999999997</v>
      </c>
      <c r="N604" s="3">
        <v>0.54700000000000004</v>
      </c>
      <c r="P604">
        <v>7.75</v>
      </c>
      <c r="Q604">
        <v>5.48</v>
      </c>
      <c r="R604">
        <v>-0.3</v>
      </c>
    </row>
    <row r="605" spans="1:18" x14ac:dyDescent="0.45">
      <c r="A605">
        <v>604</v>
      </c>
      <c r="B605" t="s">
        <v>2464</v>
      </c>
      <c r="C605" t="s">
        <v>23</v>
      </c>
      <c r="D605">
        <v>0</v>
      </c>
      <c r="E605">
        <v>2</v>
      </c>
      <c r="G605">
        <v>21</v>
      </c>
      <c r="H605">
        <v>0</v>
      </c>
      <c r="I605">
        <v>26</v>
      </c>
      <c r="J605">
        <v>7.36</v>
      </c>
      <c r="K605">
        <v>3.7</v>
      </c>
      <c r="L605">
        <v>1.71</v>
      </c>
      <c r="M605">
        <v>0.377</v>
      </c>
      <c r="N605" s="3">
        <v>0.58799999999999997</v>
      </c>
      <c r="P605">
        <v>7.46</v>
      </c>
      <c r="Q605">
        <v>5.49</v>
      </c>
      <c r="R605">
        <v>-0.3</v>
      </c>
    </row>
    <row r="606" spans="1:18" x14ac:dyDescent="0.45">
      <c r="A606">
        <v>605</v>
      </c>
      <c r="B606" t="s">
        <v>2461</v>
      </c>
      <c r="C606" t="s">
        <v>67</v>
      </c>
      <c r="D606">
        <v>2</v>
      </c>
      <c r="E606">
        <v>4</v>
      </c>
      <c r="G606">
        <v>40</v>
      </c>
      <c r="H606">
        <v>0</v>
      </c>
      <c r="I606">
        <v>50</v>
      </c>
      <c r="J606">
        <v>9.98</v>
      </c>
      <c r="K606">
        <v>2.94</v>
      </c>
      <c r="L606">
        <v>2.04</v>
      </c>
      <c r="M606">
        <v>0.30099999999999999</v>
      </c>
      <c r="N606" s="3">
        <v>0.58499999999999996</v>
      </c>
      <c r="P606">
        <v>6.15</v>
      </c>
      <c r="Q606">
        <v>4.8899999999999997</v>
      </c>
      <c r="R606">
        <v>-0.3</v>
      </c>
    </row>
    <row r="607" spans="1:18" x14ac:dyDescent="0.45">
      <c r="A607">
        <v>606</v>
      </c>
      <c r="B607" t="s">
        <v>2463</v>
      </c>
      <c r="C607" t="s">
        <v>141</v>
      </c>
      <c r="D607">
        <v>2</v>
      </c>
      <c r="E607">
        <v>5</v>
      </c>
      <c r="G607">
        <v>18</v>
      </c>
      <c r="H607">
        <v>8</v>
      </c>
      <c r="I607">
        <v>55</v>
      </c>
      <c r="J607">
        <v>9.24</v>
      </c>
      <c r="K607">
        <v>4.41</v>
      </c>
      <c r="L607">
        <v>1.89</v>
      </c>
      <c r="M607">
        <v>0.32100000000000001</v>
      </c>
      <c r="N607" s="3">
        <v>0.64300000000000002</v>
      </c>
      <c r="P607">
        <v>6.29</v>
      </c>
      <c r="Q607">
        <v>5.47</v>
      </c>
      <c r="R607">
        <v>-0.3</v>
      </c>
    </row>
    <row r="608" spans="1:18" x14ac:dyDescent="0.45">
      <c r="A608">
        <v>607</v>
      </c>
      <c r="B608" t="s">
        <v>2465</v>
      </c>
      <c r="C608" t="s">
        <v>139</v>
      </c>
      <c r="D608">
        <v>2</v>
      </c>
      <c r="E608">
        <v>9</v>
      </c>
      <c r="G608">
        <v>16</v>
      </c>
      <c r="H608">
        <v>16</v>
      </c>
      <c r="I608">
        <v>66</v>
      </c>
      <c r="J608">
        <v>8.11</v>
      </c>
      <c r="K608">
        <v>6.68</v>
      </c>
      <c r="L608">
        <v>1.72</v>
      </c>
      <c r="M608">
        <v>0.28199999999999997</v>
      </c>
      <c r="N608" s="3">
        <v>0.63800000000000001</v>
      </c>
      <c r="P608">
        <v>6.59</v>
      </c>
      <c r="Q608">
        <v>6.23</v>
      </c>
      <c r="R608">
        <v>-0.3</v>
      </c>
    </row>
    <row r="609" spans="1:18" x14ac:dyDescent="0.45">
      <c r="A609">
        <v>608</v>
      </c>
      <c r="B609" t="s">
        <v>2452</v>
      </c>
      <c r="C609" t="s">
        <v>196</v>
      </c>
      <c r="D609">
        <v>1</v>
      </c>
      <c r="E609">
        <v>1</v>
      </c>
      <c r="G609">
        <v>18</v>
      </c>
      <c r="H609">
        <v>1</v>
      </c>
      <c r="I609">
        <v>25</v>
      </c>
      <c r="J609">
        <v>7.85</v>
      </c>
      <c r="K609">
        <v>6.21</v>
      </c>
      <c r="L609">
        <v>1.52</v>
      </c>
      <c r="M609">
        <v>0.29099999999999998</v>
      </c>
      <c r="N609" s="3">
        <v>0.68</v>
      </c>
      <c r="P609">
        <v>5.74</v>
      </c>
      <c r="Q609">
        <v>5.92</v>
      </c>
      <c r="R609">
        <v>-0.4</v>
      </c>
    </row>
    <row r="610" spans="1:18" x14ac:dyDescent="0.45">
      <c r="A610">
        <v>609</v>
      </c>
      <c r="B610" t="s">
        <v>2466</v>
      </c>
      <c r="C610" t="s">
        <v>215</v>
      </c>
      <c r="D610">
        <v>1</v>
      </c>
      <c r="E610">
        <v>4</v>
      </c>
      <c r="G610">
        <v>36</v>
      </c>
      <c r="H610">
        <v>2</v>
      </c>
      <c r="I610">
        <v>64</v>
      </c>
      <c r="J610">
        <v>8.32</v>
      </c>
      <c r="K610">
        <v>5.53</v>
      </c>
      <c r="L610">
        <v>1.1100000000000001</v>
      </c>
      <c r="M610">
        <v>0.27200000000000002</v>
      </c>
      <c r="N610" s="3">
        <v>0.70899999999999996</v>
      </c>
      <c r="P610">
        <v>4.59</v>
      </c>
      <c r="Q610">
        <v>4.99</v>
      </c>
      <c r="R610">
        <v>-0.4</v>
      </c>
    </row>
    <row r="611" spans="1:18" x14ac:dyDescent="0.45">
      <c r="A611">
        <v>610</v>
      </c>
      <c r="B611" t="s">
        <v>2299</v>
      </c>
      <c r="C611" t="s">
        <v>132</v>
      </c>
      <c r="D611">
        <v>5</v>
      </c>
      <c r="E611">
        <v>9</v>
      </c>
      <c r="G611">
        <v>43</v>
      </c>
      <c r="H611">
        <v>1</v>
      </c>
      <c r="I611">
        <v>48</v>
      </c>
      <c r="J611">
        <v>8.7899999999999991</v>
      </c>
      <c r="K611">
        <v>3.03</v>
      </c>
      <c r="L611">
        <v>1.81</v>
      </c>
      <c r="M611">
        <v>0.24299999999999999</v>
      </c>
      <c r="N611" s="3">
        <v>0.55600000000000005</v>
      </c>
      <c r="P611">
        <v>5.64</v>
      </c>
      <c r="Q611">
        <v>5.1100000000000003</v>
      </c>
      <c r="R611">
        <v>-0.4</v>
      </c>
    </row>
    <row r="612" spans="1:18" x14ac:dyDescent="0.45">
      <c r="A612">
        <v>611</v>
      </c>
      <c r="B612" t="s">
        <v>2473</v>
      </c>
      <c r="C612" t="s">
        <v>61</v>
      </c>
      <c r="D612">
        <v>9</v>
      </c>
      <c r="E612">
        <v>5</v>
      </c>
      <c r="G612">
        <v>60</v>
      </c>
      <c r="H612">
        <v>0</v>
      </c>
      <c r="I612">
        <v>57</v>
      </c>
      <c r="J612">
        <v>9.5399999999999991</v>
      </c>
      <c r="K612">
        <v>5.56</v>
      </c>
      <c r="L612">
        <v>1.23</v>
      </c>
      <c r="M612">
        <v>0.28599999999999998</v>
      </c>
      <c r="N612" s="3">
        <v>0.748</v>
      </c>
      <c r="P612">
        <v>4.29</v>
      </c>
      <c r="Q612">
        <v>4.8</v>
      </c>
      <c r="R612">
        <v>-0.4</v>
      </c>
    </row>
    <row r="613" spans="1:18" x14ac:dyDescent="0.45">
      <c r="A613">
        <v>612</v>
      </c>
      <c r="B613" t="s">
        <v>2469</v>
      </c>
      <c r="C613" t="s">
        <v>28</v>
      </c>
      <c r="D613">
        <v>1</v>
      </c>
      <c r="E613">
        <v>2</v>
      </c>
      <c r="G613">
        <v>27</v>
      </c>
      <c r="H613">
        <v>0</v>
      </c>
      <c r="I613">
        <v>29</v>
      </c>
      <c r="J613">
        <v>8.6199999999999992</v>
      </c>
      <c r="K613">
        <v>4.03</v>
      </c>
      <c r="L613">
        <v>1.99</v>
      </c>
      <c r="M613">
        <v>0.27200000000000002</v>
      </c>
      <c r="N613" s="3">
        <v>0.61799999999999999</v>
      </c>
      <c r="P613">
        <v>6</v>
      </c>
      <c r="Q613">
        <v>5.59</v>
      </c>
      <c r="R613">
        <v>-0.4</v>
      </c>
    </row>
    <row r="614" spans="1:18" x14ac:dyDescent="0.45">
      <c r="A614">
        <v>613</v>
      </c>
      <c r="B614" t="s">
        <v>2470</v>
      </c>
      <c r="C614" t="s">
        <v>23</v>
      </c>
      <c r="D614">
        <v>1</v>
      </c>
      <c r="E614">
        <v>0</v>
      </c>
      <c r="G614">
        <v>32</v>
      </c>
      <c r="H614">
        <v>0</v>
      </c>
      <c r="I614">
        <v>29</v>
      </c>
      <c r="J614">
        <v>9.15</v>
      </c>
      <c r="K614">
        <v>3.85</v>
      </c>
      <c r="L614">
        <v>1.84</v>
      </c>
      <c r="M614">
        <v>0.33400000000000002</v>
      </c>
      <c r="N614" s="3">
        <v>0.63200000000000001</v>
      </c>
      <c r="P614">
        <v>6.34</v>
      </c>
      <c r="Q614">
        <v>5.14</v>
      </c>
      <c r="R614">
        <v>-0.4</v>
      </c>
    </row>
    <row r="615" spans="1:18" x14ac:dyDescent="0.45">
      <c r="A615">
        <v>614</v>
      </c>
      <c r="B615" t="s">
        <v>2471</v>
      </c>
      <c r="C615" t="s">
        <v>36</v>
      </c>
      <c r="D615">
        <v>2</v>
      </c>
      <c r="E615">
        <v>3</v>
      </c>
      <c r="G615">
        <v>12</v>
      </c>
      <c r="H615">
        <v>8</v>
      </c>
      <c r="I615">
        <v>62</v>
      </c>
      <c r="J615">
        <v>5.96</v>
      </c>
      <c r="K615">
        <v>3.4</v>
      </c>
      <c r="L615">
        <v>1.82</v>
      </c>
      <c r="M615">
        <v>0.29499999999999998</v>
      </c>
      <c r="N615" s="3">
        <v>0.67100000000000004</v>
      </c>
      <c r="P615">
        <v>5.66</v>
      </c>
      <c r="Q615">
        <v>5.88</v>
      </c>
      <c r="R615">
        <v>-0.4</v>
      </c>
    </row>
    <row r="616" spans="1:18" x14ac:dyDescent="0.45">
      <c r="A616">
        <v>615</v>
      </c>
      <c r="B616" t="s">
        <v>2467</v>
      </c>
      <c r="C616" t="s">
        <v>58</v>
      </c>
      <c r="D616">
        <v>2</v>
      </c>
      <c r="E616">
        <v>3</v>
      </c>
      <c r="G616">
        <v>42</v>
      </c>
      <c r="H616">
        <v>0</v>
      </c>
      <c r="I616">
        <v>38</v>
      </c>
      <c r="J616">
        <v>8.5500000000000007</v>
      </c>
      <c r="K616">
        <v>2.75</v>
      </c>
      <c r="L616">
        <v>2.14</v>
      </c>
      <c r="M616">
        <v>0.30299999999999999</v>
      </c>
      <c r="N616" s="3">
        <v>0.64100000000000001</v>
      </c>
      <c r="P616">
        <v>6.03</v>
      </c>
      <c r="Q616">
        <v>5.3</v>
      </c>
      <c r="R616">
        <v>-0.4</v>
      </c>
    </row>
    <row r="617" spans="1:18" x14ac:dyDescent="0.45">
      <c r="A617">
        <v>616</v>
      </c>
      <c r="B617" t="s">
        <v>2472</v>
      </c>
      <c r="C617" t="s">
        <v>63</v>
      </c>
      <c r="D617">
        <v>2</v>
      </c>
      <c r="E617">
        <v>3</v>
      </c>
      <c r="G617">
        <v>26</v>
      </c>
      <c r="H617">
        <v>5</v>
      </c>
      <c r="I617">
        <v>57</v>
      </c>
      <c r="J617">
        <v>6.62</v>
      </c>
      <c r="K617">
        <v>4.25</v>
      </c>
      <c r="L617">
        <v>1.38</v>
      </c>
      <c r="M617">
        <v>0.28899999999999998</v>
      </c>
      <c r="N617" s="3">
        <v>0.61799999999999999</v>
      </c>
      <c r="P617">
        <v>5.91</v>
      </c>
      <c r="Q617">
        <v>5.22</v>
      </c>
      <c r="R617">
        <v>-0.4</v>
      </c>
    </row>
    <row r="618" spans="1:18" x14ac:dyDescent="0.45">
      <c r="A618">
        <v>617</v>
      </c>
      <c r="B618" t="s">
        <v>2468</v>
      </c>
      <c r="C618" t="s">
        <v>149</v>
      </c>
      <c r="D618">
        <v>1</v>
      </c>
      <c r="E618">
        <v>3</v>
      </c>
      <c r="G618">
        <v>12</v>
      </c>
      <c r="H618">
        <v>0</v>
      </c>
      <c r="I618">
        <v>16</v>
      </c>
      <c r="J618">
        <v>9.31</v>
      </c>
      <c r="K618">
        <v>3.5</v>
      </c>
      <c r="L618">
        <v>1.71</v>
      </c>
      <c r="M618">
        <v>0.42699999999999999</v>
      </c>
      <c r="N618" s="3">
        <v>0.33200000000000002</v>
      </c>
      <c r="P618">
        <v>10.84</v>
      </c>
      <c r="Q618">
        <v>6.26</v>
      </c>
      <c r="R618">
        <v>-0.4</v>
      </c>
    </row>
    <row r="619" spans="1:18" x14ac:dyDescent="0.45">
      <c r="A619">
        <v>618</v>
      </c>
      <c r="B619" t="s">
        <v>2480</v>
      </c>
      <c r="C619" t="s">
        <v>74</v>
      </c>
      <c r="D619">
        <v>2</v>
      </c>
      <c r="E619">
        <v>6</v>
      </c>
      <c r="G619">
        <v>63</v>
      </c>
      <c r="H619">
        <v>0</v>
      </c>
      <c r="I619">
        <v>53</v>
      </c>
      <c r="J619">
        <v>10.47</v>
      </c>
      <c r="K619">
        <v>5.28</v>
      </c>
      <c r="L619">
        <v>1.74</v>
      </c>
      <c r="M619">
        <v>0.26200000000000001</v>
      </c>
      <c r="N619" s="3">
        <v>0.747</v>
      </c>
      <c r="P619">
        <v>4.6100000000000003</v>
      </c>
      <c r="Q619">
        <v>5.32</v>
      </c>
      <c r="R619">
        <v>-0.4</v>
      </c>
    </row>
    <row r="620" spans="1:18" x14ac:dyDescent="0.45">
      <c r="A620">
        <v>619</v>
      </c>
      <c r="B620" t="s">
        <v>2476</v>
      </c>
      <c r="C620" t="s">
        <v>215</v>
      </c>
      <c r="D620">
        <v>1</v>
      </c>
      <c r="E620">
        <v>1</v>
      </c>
      <c r="G620">
        <v>36</v>
      </c>
      <c r="H620">
        <v>0</v>
      </c>
      <c r="I620">
        <v>34</v>
      </c>
      <c r="J620">
        <v>9.9</v>
      </c>
      <c r="K620">
        <v>4.43</v>
      </c>
      <c r="L620">
        <v>2.06</v>
      </c>
      <c r="M620">
        <v>0.32300000000000001</v>
      </c>
      <c r="N620" s="3">
        <v>0.67900000000000005</v>
      </c>
      <c r="P620">
        <v>6.01</v>
      </c>
      <c r="Q620">
        <v>5.64</v>
      </c>
      <c r="R620">
        <v>-0.4</v>
      </c>
    </row>
    <row r="621" spans="1:18" x14ac:dyDescent="0.45">
      <c r="A621">
        <v>620</v>
      </c>
      <c r="B621" t="s">
        <v>2475</v>
      </c>
      <c r="C621" t="s">
        <v>101</v>
      </c>
      <c r="D621">
        <v>5</v>
      </c>
      <c r="E621">
        <v>4</v>
      </c>
      <c r="G621">
        <v>51</v>
      </c>
      <c r="H621">
        <v>0</v>
      </c>
      <c r="I621">
        <v>48</v>
      </c>
      <c r="J621">
        <v>7.82</v>
      </c>
      <c r="K621">
        <v>4.59</v>
      </c>
      <c r="L621">
        <v>1.1599999999999999</v>
      </c>
      <c r="M621">
        <v>0.318</v>
      </c>
      <c r="N621" s="3">
        <v>0.65900000000000003</v>
      </c>
      <c r="P621">
        <v>5.42</v>
      </c>
      <c r="Q621">
        <v>4.75</v>
      </c>
      <c r="R621">
        <v>-0.4</v>
      </c>
    </row>
    <row r="622" spans="1:18" x14ac:dyDescent="0.45">
      <c r="A622">
        <v>621</v>
      </c>
      <c r="B622" t="s">
        <v>2479</v>
      </c>
      <c r="C622" t="s">
        <v>58</v>
      </c>
      <c r="D622">
        <v>3</v>
      </c>
      <c r="E622">
        <v>3</v>
      </c>
      <c r="G622">
        <v>62</v>
      </c>
      <c r="H622">
        <v>0</v>
      </c>
      <c r="I622">
        <v>61</v>
      </c>
      <c r="J622">
        <v>6.6</v>
      </c>
      <c r="K622">
        <v>3.9</v>
      </c>
      <c r="L622">
        <v>1.33</v>
      </c>
      <c r="M622">
        <v>0.28199999999999997</v>
      </c>
      <c r="N622" s="3">
        <v>0.73899999999999999</v>
      </c>
      <c r="P622">
        <v>4.3600000000000003</v>
      </c>
      <c r="Q622">
        <v>5.04</v>
      </c>
      <c r="R622">
        <v>-0.4</v>
      </c>
    </row>
    <row r="623" spans="1:18" x14ac:dyDescent="0.45">
      <c r="A623">
        <v>622</v>
      </c>
      <c r="B623" t="s">
        <v>2477</v>
      </c>
      <c r="C623" t="s">
        <v>104</v>
      </c>
      <c r="D623">
        <v>1</v>
      </c>
      <c r="E623">
        <v>2</v>
      </c>
      <c r="G623">
        <v>25</v>
      </c>
      <c r="H623">
        <v>3</v>
      </c>
      <c r="I623">
        <v>41</v>
      </c>
      <c r="J623">
        <v>8.86</v>
      </c>
      <c r="K623">
        <v>4.67</v>
      </c>
      <c r="L623">
        <v>1.59</v>
      </c>
      <c r="M623">
        <v>0.3</v>
      </c>
      <c r="N623" s="3">
        <v>0.60099999999999998</v>
      </c>
      <c r="P623">
        <v>6.19</v>
      </c>
      <c r="Q623">
        <v>5.42</v>
      </c>
      <c r="R623">
        <v>-0.4</v>
      </c>
    </row>
    <row r="624" spans="1:18" x14ac:dyDescent="0.45">
      <c r="A624">
        <v>623</v>
      </c>
      <c r="B624" t="s">
        <v>3742</v>
      </c>
      <c r="C624" t="s">
        <v>184</v>
      </c>
      <c r="D624">
        <v>1</v>
      </c>
      <c r="E624">
        <v>2</v>
      </c>
      <c r="G624">
        <v>16</v>
      </c>
      <c r="H624">
        <v>0</v>
      </c>
      <c r="I624">
        <v>18</v>
      </c>
      <c r="J624">
        <v>10.38</v>
      </c>
      <c r="K624">
        <v>7.3</v>
      </c>
      <c r="L624">
        <v>1.99</v>
      </c>
      <c r="M624">
        <v>0.32200000000000001</v>
      </c>
      <c r="N624" s="3">
        <v>0.65200000000000002</v>
      </c>
      <c r="P624">
        <v>6.94</v>
      </c>
      <c r="Q624">
        <v>6.61</v>
      </c>
      <c r="R624">
        <v>-0.4</v>
      </c>
    </row>
    <row r="625" spans="1:18" x14ac:dyDescent="0.45">
      <c r="A625">
        <v>624</v>
      </c>
      <c r="B625" t="s">
        <v>2478</v>
      </c>
      <c r="C625" t="s">
        <v>42</v>
      </c>
      <c r="D625">
        <v>1</v>
      </c>
      <c r="E625">
        <v>1</v>
      </c>
      <c r="G625">
        <v>19</v>
      </c>
      <c r="H625">
        <v>0</v>
      </c>
      <c r="I625">
        <v>26</v>
      </c>
      <c r="J625">
        <v>9.27</v>
      </c>
      <c r="K625">
        <v>3.32</v>
      </c>
      <c r="L625">
        <v>2.5099999999999998</v>
      </c>
      <c r="M625">
        <v>0.28299999999999997</v>
      </c>
      <c r="N625" s="3">
        <v>0.67600000000000005</v>
      </c>
      <c r="P625">
        <v>5.94</v>
      </c>
      <c r="Q625">
        <v>5.94</v>
      </c>
      <c r="R625">
        <v>-0.4</v>
      </c>
    </row>
    <row r="626" spans="1:18" x14ac:dyDescent="0.45">
      <c r="A626">
        <v>625</v>
      </c>
      <c r="B626" t="s">
        <v>2474</v>
      </c>
      <c r="C626" t="s">
        <v>58</v>
      </c>
      <c r="D626">
        <v>1</v>
      </c>
      <c r="E626">
        <v>1</v>
      </c>
      <c r="G626">
        <v>35</v>
      </c>
      <c r="H626">
        <v>0</v>
      </c>
      <c r="I626">
        <v>39</v>
      </c>
      <c r="J626">
        <v>9.44</v>
      </c>
      <c r="K626">
        <v>3.72</v>
      </c>
      <c r="L626">
        <v>1.76</v>
      </c>
      <c r="M626">
        <v>0.313</v>
      </c>
      <c r="N626" s="3">
        <v>0.64100000000000001</v>
      </c>
      <c r="P626">
        <v>5.78</v>
      </c>
      <c r="Q626">
        <v>5.28</v>
      </c>
      <c r="R626">
        <v>-0.4</v>
      </c>
    </row>
    <row r="627" spans="1:18" x14ac:dyDescent="0.45">
      <c r="A627">
        <v>626</v>
      </c>
      <c r="B627" t="s">
        <v>2482</v>
      </c>
      <c r="C627" t="s">
        <v>196</v>
      </c>
      <c r="D627">
        <v>2</v>
      </c>
      <c r="E627">
        <v>4</v>
      </c>
      <c r="G627">
        <v>41</v>
      </c>
      <c r="H627">
        <v>0</v>
      </c>
      <c r="I627">
        <v>41</v>
      </c>
      <c r="J627">
        <v>8.98</v>
      </c>
      <c r="K627">
        <v>6.54</v>
      </c>
      <c r="L627">
        <v>1.46</v>
      </c>
      <c r="M627">
        <v>0.23599999999999999</v>
      </c>
      <c r="N627" s="3">
        <v>0.81499999999999995</v>
      </c>
      <c r="P627">
        <v>3.82</v>
      </c>
      <c r="Q627">
        <v>5.54</v>
      </c>
      <c r="R627">
        <v>-0.4</v>
      </c>
    </row>
    <row r="628" spans="1:18" x14ac:dyDescent="0.45">
      <c r="A628">
        <v>627</v>
      </c>
      <c r="B628" t="s">
        <v>2483</v>
      </c>
      <c r="C628" t="s">
        <v>52</v>
      </c>
      <c r="D628">
        <v>4</v>
      </c>
      <c r="E628">
        <v>6</v>
      </c>
      <c r="G628">
        <v>19</v>
      </c>
      <c r="H628">
        <v>16</v>
      </c>
      <c r="I628">
        <v>87</v>
      </c>
      <c r="J628">
        <v>6.98</v>
      </c>
      <c r="K628">
        <v>3.95</v>
      </c>
      <c r="L628">
        <v>1.63</v>
      </c>
      <c r="M628">
        <v>0.31</v>
      </c>
      <c r="N628" s="3">
        <v>0.66200000000000003</v>
      </c>
      <c r="P628">
        <v>5.82</v>
      </c>
      <c r="Q628">
        <v>5.5</v>
      </c>
      <c r="R628">
        <v>-0.4</v>
      </c>
    </row>
    <row r="629" spans="1:18" x14ac:dyDescent="0.45">
      <c r="A629">
        <v>628</v>
      </c>
      <c r="B629" t="s">
        <v>2486</v>
      </c>
      <c r="C629" t="s">
        <v>76</v>
      </c>
      <c r="D629">
        <v>1</v>
      </c>
      <c r="E629">
        <v>3</v>
      </c>
      <c r="G629">
        <v>33</v>
      </c>
      <c r="H629">
        <v>6</v>
      </c>
      <c r="I629">
        <v>75</v>
      </c>
      <c r="J629">
        <v>5.8</v>
      </c>
      <c r="K629">
        <v>3.77</v>
      </c>
      <c r="L629">
        <v>1.55</v>
      </c>
      <c r="M629">
        <v>0.248</v>
      </c>
      <c r="N629" s="3">
        <v>0.66900000000000004</v>
      </c>
      <c r="P629">
        <v>5.03</v>
      </c>
      <c r="Q629">
        <v>5.52</v>
      </c>
      <c r="R629">
        <v>-0.5</v>
      </c>
    </row>
    <row r="630" spans="1:18" x14ac:dyDescent="0.45">
      <c r="A630">
        <v>629</v>
      </c>
      <c r="B630" t="s">
        <v>2485</v>
      </c>
      <c r="C630" t="s">
        <v>23</v>
      </c>
      <c r="D630">
        <v>0</v>
      </c>
      <c r="E630">
        <v>2</v>
      </c>
      <c r="G630">
        <v>9</v>
      </c>
      <c r="H630">
        <v>9</v>
      </c>
      <c r="I630">
        <v>32</v>
      </c>
      <c r="J630">
        <v>7.97</v>
      </c>
      <c r="K630">
        <v>6.3</v>
      </c>
      <c r="L630">
        <v>1.98</v>
      </c>
      <c r="M630">
        <v>0.29599999999999999</v>
      </c>
      <c r="N630" s="3">
        <v>0.57499999999999996</v>
      </c>
      <c r="P630">
        <v>7.61</v>
      </c>
      <c r="Q630">
        <v>6.53</v>
      </c>
      <c r="R630">
        <v>-0.5</v>
      </c>
    </row>
    <row r="631" spans="1:18" x14ac:dyDescent="0.45">
      <c r="A631">
        <v>630</v>
      </c>
      <c r="B631" t="s">
        <v>2487</v>
      </c>
      <c r="C631" t="s">
        <v>44</v>
      </c>
      <c r="D631">
        <v>1</v>
      </c>
      <c r="E631">
        <v>2</v>
      </c>
      <c r="G631">
        <v>19</v>
      </c>
      <c r="H631">
        <v>1</v>
      </c>
      <c r="I631">
        <v>25</v>
      </c>
      <c r="J631">
        <v>5.67</v>
      </c>
      <c r="K631">
        <v>3.21</v>
      </c>
      <c r="L631">
        <v>2.46</v>
      </c>
      <c r="M631">
        <v>0.28999999999999998</v>
      </c>
      <c r="N631" s="3">
        <v>0.67100000000000004</v>
      </c>
      <c r="P631">
        <v>6.41</v>
      </c>
      <c r="Q631">
        <v>6.6</v>
      </c>
      <c r="R631">
        <v>-0.5</v>
      </c>
    </row>
    <row r="632" spans="1:18" x14ac:dyDescent="0.45">
      <c r="A632">
        <v>631</v>
      </c>
      <c r="B632" t="s">
        <v>2488</v>
      </c>
      <c r="C632" t="s">
        <v>139</v>
      </c>
      <c r="D632">
        <v>1</v>
      </c>
      <c r="E632">
        <v>2</v>
      </c>
      <c r="G632">
        <v>40</v>
      </c>
      <c r="H632">
        <v>0</v>
      </c>
      <c r="I632">
        <v>36</v>
      </c>
      <c r="J632">
        <v>9.08</v>
      </c>
      <c r="K632">
        <v>5.25</v>
      </c>
      <c r="L632">
        <v>1.91</v>
      </c>
      <c r="M632">
        <v>0.28499999999999998</v>
      </c>
      <c r="N632" s="3">
        <v>0.66900000000000004</v>
      </c>
      <c r="P632">
        <v>5.91</v>
      </c>
      <c r="Q632">
        <v>5.67</v>
      </c>
      <c r="R632">
        <v>-0.5</v>
      </c>
    </row>
    <row r="633" spans="1:18" x14ac:dyDescent="0.45">
      <c r="A633">
        <v>632</v>
      </c>
      <c r="B633" t="s">
        <v>2490</v>
      </c>
      <c r="C633" t="s">
        <v>215</v>
      </c>
      <c r="D633">
        <v>5</v>
      </c>
      <c r="E633">
        <v>4</v>
      </c>
      <c r="G633">
        <v>57</v>
      </c>
      <c r="H633">
        <v>1</v>
      </c>
      <c r="I633">
        <v>60</v>
      </c>
      <c r="J633">
        <v>7.88</v>
      </c>
      <c r="K633">
        <v>3.8</v>
      </c>
      <c r="L633">
        <v>1.81</v>
      </c>
      <c r="M633">
        <v>0.255</v>
      </c>
      <c r="N633" s="3">
        <v>0.69699999999999995</v>
      </c>
      <c r="P633">
        <v>4.97</v>
      </c>
      <c r="Q633">
        <v>5.38</v>
      </c>
      <c r="R633">
        <v>-0.5</v>
      </c>
    </row>
    <row r="634" spans="1:18" x14ac:dyDescent="0.45">
      <c r="A634">
        <v>633</v>
      </c>
      <c r="B634" t="s">
        <v>2489</v>
      </c>
      <c r="C634" t="s">
        <v>184</v>
      </c>
      <c r="D634">
        <v>2</v>
      </c>
      <c r="E634">
        <v>3</v>
      </c>
      <c r="G634">
        <v>49</v>
      </c>
      <c r="H634">
        <v>1</v>
      </c>
      <c r="I634">
        <v>56</v>
      </c>
      <c r="J634">
        <v>7.01</v>
      </c>
      <c r="K634">
        <v>5.27</v>
      </c>
      <c r="L634">
        <v>1.17</v>
      </c>
      <c r="M634">
        <v>0.312</v>
      </c>
      <c r="N634" s="3">
        <v>0.66300000000000003</v>
      </c>
      <c r="P634">
        <v>5.59</v>
      </c>
      <c r="Q634">
        <v>5.31</v>
      </c>
      <c r="R634">
        <v>-0.5</v>
      </c>
    </row>
    <row r="635" spans="1:18" x14ac:dyDescent="0.45">
      <c r="A635">
        <v>634</v>
      </c>
      <c r="B635" t="s">
        <v>2416</v>
      </c>
      <c r="C635" t="s">
        <v>153</v>
      </c>
      <c r="D635">
        <v>2</v>
      </c>
      <c r="E635">
        <v>3</v>
      </c>
      <c r="G635">
        <v>64</v>
      </c>
      <c r="H635">
        <v>0</v>
      </c>
      <c r="I635">
        <v>62</v>
      </c>
      <c r="J635">
        <v>7.93</v>
      </c>
      <c r="K635">
        <v>4.32</v>
      </c>
      <c r="L635">
        <v>1.37</v>
      </c>
      <c r="M635">
        <v>0.29499999999999998</v>
      </c>
      <c r="N635" s="3">
        <v>0.63200000000000001</v>
      </c>
      <c r="P635">
        <v>5.62</v>
      </c>
      <c r="Q635">
        <v>4.99</v>
      </c>
      <c r="R635">
        <v>-0.5</v>
      </c>
    </row>
    <row r="636" spans="1:18" x14ac:dyDescent="0.45">
      <c r="A636">
        <v>635</v>
      </c>
      <c r="B636" t="s">
        <v>2484</v>
      </c>
      <c r="C636" t="s">
        <v>40</v>
      </c>
      <c r="D636">
        <v>3</v>
      </c>
      <c r="E636">
        <v>3</v>
      </c>
      <c r="G636">
        <v>64</v>
      </c>
      <c r="H636">
        <v>0</v>
      </c>
      <c r="I636">
        <v>50</v>
      </c>
      <c r="J636">
        <v>10.63</v>
      </c>
      <c r="K636">
        <v>6.63</v>
      </c>
      <c r="L636">
        <v>1.1499999999999999</v>
      </c>
      <c r="M636">
        <v>0.23499999999999999</v>
      </c>
      <c r="N636" s="3">
        <v>0.70299999999999996</v>
      </c>
      <c r="P636">
        <v>4.4800000000000004</v>
      </c>
      <c r="Q636">
        <v>4.9800000000000004</v>
      </c>
      <c r="R636">
        <v>-0.5</v>
      </c>
    </row>
    <row r="637" spans="1:18" x14ac:dyDescent="0.45">
      <c r="A637">
        <v>636</v>
      </c>
      <c r="B637" t="s">
        <v>2496</v>
      </c>
      <c r="C637" t="s">
        <v>101</v>
      </c>
      <c r="D637">
        <v>3</v>
      </c>
      <c r="E637">
        <v>4</v>
      </c>
      <c r="G637">
        <v>17</v>
      </c>
      <c r="H637">
        <v>2</v>
      </c>
      <c r="I637">
        <v>42</v>
      </c>
      <c r="J637">
        <v>7.79</v>
      </c>
      <c r="K637">
        <v>3.53</v>
      </c>
      <c r="L637">
        <v>1.82</v>
      </c>
      <c r="M637">
        <v>0.27300000000000002</v>
      </c>
      <c r="N637" s="3">
        <v>0.76500000000000001</v>
      </c>
      <c r="P637">
        <v>4.4400000000000004</v>
      </c>
      <c r="Q637">
        <v>5.41</v>
      </c>
      <c r="R637">
        <v>-0.5</v>
      </c>
    </row>
    <row r="638" spans="1:18" x14ac:dyDescent="0.45">
      <c r="A638">
        <v>637</v>
      </c>
      <c r="B638" t="s">
        <v>2481</v>
      </c>
      <c r="C638" t="s">
        <v>58</v>
      </c>
      <c r="D638">
        <v>1</v>
      </c>
      <c r="E638">
        <v>3</v>
      </c>
      <c r="G638">
        <v>52</v>
      </c>
      <c r="H638">
        <v>0</v>
      </c>
      <c r="I638">
        <v>48</v>
      </c>
      <c r="J638">
        <v>7.12</v>
      </c>
      <c r="K638">
        <v>2.83</v>
      </c>
      <c r="L638">
        <v>1.88</v>
      </c>
      <c r="M638">
        <v>0.26800000000000002</v>
      </c>
      <c r="N638" s="3">
        <v>0.66400000000000003</v>
      </c>
      <c r="P638">
        <v>5.21</v>
      </c>
      <c r="Q638">
        <v>5.34</v>
      </c>
      <c r="R638">
        <v>-0.5</v>
      </c>
    </row>
    <row r="639" spans="1:18" x14ac:dyDescent="0.45">
      <c r="A639">
        <v>638</v>
      </c>
      <c r="B639" t="s">
        <v>2492</v>
      </c>
      <c r="C639" t="s">
        <v>25</v>
      </c>
      <c r="D639">
        <v>3</v>
      </c>
      <c r="E639">
        <v>3</v>
      </c>
      <c r="G639">
        <v>50</v>
      </c>
      <c r="H639">
        <v>1</v>
      </c>
      <c r="I639">
        <v>45</v>
      </c>
      <c r="J639">
        <v>6.05</v>
      </c>
      <c r="K639">
        <v>4.72</v>
      </c>
      <c r="L639">
        <v>1.22</v>
      </c>
      <c r="M639">
        <v>0.217</v>
      </c>
      <c r="N639" s="3">
        <v>0.68700000000000006</v>
      </c>
      <c r="P639">
        <v>4.3899999999999997</v>
      </c>
      <c r="Q639">
        <v>5.49</v>
      </c>
      <c r="R639">
        <v>-0.6</v>
      </c>
    </row>
    <row r="640" spans="1:18" x14ac:dyDescent="0.45">
      <c r="A640">
        <v>639</v>
      </c>
      <c r="B640" t="s">
        <v>2491</v>
      </c>
      <c r="C640" t="s">
        <v>113</v>
      </c>
      <c r="D640">
        <v>4</v>
      </c>
      <c r="E640">
        <v>2</v>
      </c>
      <c r="G640">
        <v>27</v>
      </c>
      <c r="H640">
        <v>1</v>
      </c>
      <c r="I640">
        <v>44</v>
      </c>
      <c r="J640">
        <v>6.23</v>
      </c>
      <c r="K640">
        <v>2.78</v>
      </c>
      <c r="L640">
        <v>1.69</v>
      </c>
      <c r="M640">
        <v>0.253</v>
      </c>
      <c r="N640" s="3">
        <v>0.69699999999999995</v>
      </c>
      <c r="P640">
        <v>4.66</v>
      </c>
      <c r="Q640">
        <v>5.32</v>
      </c>
      <c r="R640">
        <v>-0.6</v>
      </c>
    </row>
    <row r="641" spans="1:18" x14ac:dyDescent="0.45">
      <c r="A641">
        <v>640</v>
      </c>
      <c r="B641" t="s">
        <v>2493</v>
      </c>
      <c r="C641" t="s">
        <v>61</v>
      </c>
      <c r="D641">
        <v>3</v>
      </c>
      <c r="E641">
        <v>6</v>
      </c>
      <c r="G641">
        <v>37</v>
      </c>
      <c r="H641">
        <v>2</v>
      </c>
      <c r="I641">
        <v>47</v>
      </c>
      <c r="J641">
        <v>8.23</v>
      </c>
      <c r="K641">
        <v>2.75</v>
      </c>
      <c r="L641">
        <v>2.09</v>
      </c>
      <c r="M641">
        <v>0.27900000000000003</v>
      </c>
      <c r="N641" s="3">
        <v>0.77900000000000003</v>
      </c>
      <c r="P641">
        <v>4.47</v>
      </c>
      <c r="Q641">
        <v>5.45</v>
      </c>
      <c r="R641">
        <v>-0.6</v>
      </c>
    </row>
    <row r="642" spans="1:18" x14ac:dyDescent="0.45">
      <c r="A642">
        <v>641</v>
      </c>
      <c r="B642" t="s">
        <v>2494</v>
      </c>
      <c r="C642" t="s">
        <v>141</v>
      </c>
      <c r="D642">
        <v>4</v>
      </c>
      <c r="E642">
        <v>3</v>
      </c>
      <c r="G642">
        <v>38</v>
      </c>
      <c r="H642">
        <v>0</v>
      </c>
      <c r="I642">
        <v>35</v>
      </c>
      <c r="J642">
        <v>10.7</v>
      </c>
      <c r="K642">
        <v>4.07</v>
      </c>
      <c r="L642">
        <v>2.36</v>
      </c>
      <c r="M642">
        <v>0.30199999999999999</v>
      </c>
      <c r="N642" s="3">
        <v>0.67400000000000004</v>
      </c>
      <c r="P642">
        <v>6.01</v>
      </c>
      <c r="Q642">
        <v>5.61</v>
      </c>
      <c r="R642">
        <v>-0.6</v>
      </c>
    </row>
    <row r="643" spans="1:18" x14ac:dyDescent="0.45">
      <c r="A643">
        <v>642</v>
      </c>
      <c r="B643" t="s">
        <v>2495</v>
      </c>
      <c r="C643" t="s">
        <v>44</v>
      </c>
      <c r="D643">
        <v>1</v>
      </c>
      <c r="E643">
        <v>3</v>
      </c>
      <c r="G643">
        <v>36</v>
      </c>
      <c r="H643">
        <v>0</v>
      </c>
      <c r="I643">
        <v>44</v>
      </c>
      <c r="J643">
        <v>9.2200000000000006</v>
      </c>
      <c r="K643">
        <v>3.91</v>
      </c>
      <c r="L643">
        <v>2.25</v>
      </c>
      <c r="M643">
        <v>0.32200000000000001</v>
      </c>
      <c r="N643" s="3">
        <v>0.60499999999999998</v>
      </c>
      <c r="P643">
        <v>6.83</v>
      </c>
      <c r="Q643">
        <v>5.87</v>
      </c>
      <c r="R643">
        <v>-0.6</v>
      </c>
    </row>
    <row r="644" spans="1:18" x14ac:dyDescent="0.45">
      <c r="A644">
        <v>643</v>
      </c>
      <c r="B644" t="s">
        <v>2497</v>
      </c>
      <c r="C644" t="s">
        <v>58</v>
      </c>
      <c r="D644">
        <v>2</v>
      </c>
      <c r="E644">
        <v>1</v>
      </c>
      <c r="G644">
        <v>30</v>
      </c>
      <c r="H644">
        <v>2</v>
      </c>
      <c r="I644">
        <v>43</v>
      </c>
      <c r="J644">
        <v>7.87</v>
      </c>
      <c r="K644">
        <v>5.03</v>
      </c>
      <c r="L644">
        <v>1.98</v>
      </c>
      <c r="M644">
        <v>0.27500000000000002</v>
      </c>
      <c r="N644" s="3">
        <v>0.66800000000000004</v>
      </c>
      <c r="P644">
        <v>5.98</v>
      </c>
      <c r="Q644">
        <v>6.14</v>
      </c>
      <c r="R644">
        <v>-0.6</v>
      </c>
    </row>
    <row r="645" spans="1:18" x14ac:dyDescent="0.45">
      <c r="A645">
        <v>644</v>
      </c>
      <c r="B645" t="s">
        <v>2499</v>
      </c>
      <c r="C645" t="s">
        <v>30</v>
      </c>
      <c r="D645">
        <v>2</v>
      </c>
      <c r="E645">
        <v>4</v>
      </c>
      <c r="G645">
        <v>66</v>
      </c>
      <c r="H645">
        <v>1</v>
      </c>
      <c r="I645">
        <v>62</v>
      </c>
      <c r="J645">
        <v>10.18</v>
      </c>
      <c r="K645">
        <v>2.84</v>
      </c>
      <c r="L645">
        <v>2.1800000000000002</v>
      </c>
      <c r="M645">
        <v>0.26900000000000002</v>
      </c>
      <c r="N645" s="3">
        <v>0.81699999999999995</v>
      </c>
      <c r="P645">
        <v>4.12</v>
      </c>
      <c r="Q645">
        <v>5.0999999999999996</v>
      </c>
      <c r="R645">
        <v>-0.6</v>
      </c>
    </row>
    <row r="646" spans="1:18" x14ac:dyDescent="0.45">
      <c r="A646">
        <v>645</v>
      </c>
      <c r="B646" t="s">
        <v>2498</v>
      </c>
      <c r="C646" t="s">
        <v>52</v>
      </c>
      <c r="D646">
        <v>3</v>
      </c>
      <c r="E646">
        <v>5</v>
      </c>
      <c r="G646">
        <v>44</v>
      </c>
      <c r="H646">
        <v>3</v>
      </c>
      <c r="I646">
        <v>55</v>
      </c>
      <c r="J646">
        <v>7.83</v>
      </c>
      <c r="K646">
        <v>5.1100000000000003</v>
      </c>
      <c r="L646">
        <v>1.5</v>
      </c>
      <c r="M646">
        <v>0.29699999999999999</v>
      </c>
      <c r="N646" s="3">
        <v>0.63100000000000001</v>
      </c>
      <c r="P646">
        <v>6.08</v>
      </c>
      <c r="Q646">
        <v>5.37</v>
      </c>
      <c r="R646">
        <v>-0.6</v>
      </c>
    </row>
    <row r="647" spans="1:18" x14ac:dyDescent="0.45">
      <c r="A647">
        <v>646</v>
      </c>
      <c r="B647" t="s">
        <v>2500</v>
      </c>
      <c r="D647">
        <v>1</v>
      </c>
      <c r="E647">
        <v>1</v>
      </c>
      <c r="G647">
        <v>27</v>
      </c>
      <c r="H647">
        <v>0</v>
      </c>
      <c r="I647">
        <v>36</v>
      </c>
      <c r="J647">
        <v>6.37</v>
      </c>
      <c r="K647">
        <v>4.13</v>
      </c>
      <c r="L647">
        <v>1.59</v>
      </c>
      <c r="M647">
        <v>0.23899999999999999</v>
      </c>
      <c r="N647" s="3">
        <v>0.66700000000000004</v>
      </c>
      <c r="P647">
        <v>5.08</v>
      </c>
      <c r="Q647">
        <v>5.71</v>
      </c>
      <c r="R647">
        <v>-0.7</v>
      </c>
    </row>
    <row r="648" spans="1:18" x14ac:dyDescent="0.45">
      <c r="A648">
        <v>647</v>
      </c>
      <c r="B648" t="s">
        <v>2501</v>
      </c>
      <c r="C648" t="s">
        <v>184</v>
      </c>
      <c r="D648">
        <v>5</v>
      </c>
      <c r="E648">
        <v>3</v>
      </c>
      <c r="G648">
        <v>58</v>
      </c>
      <c r="H648">
        <v>0</v>
      </c>
      <c r="I648">
        <v>55</v>
      </c>
      <c r="J648">
        <v>8.98</v>
      </c>
      <c r="K648">
        <v>5.13</v>
      </c>
      <c r="L648">
        <v>1.97</v>
      </c>
      <c r="M648">
        <v>0.314</v>
      </c>
      <c r="N648" s="3">
        <v>0.59499999999999997</v>
      </c>
      <c r="P648">
        <v>7.14</v>
      </c>
      <c r="Q648">
        <v>5.81</v>
      </c>
      <c r="R648">
        <v>-0.7</v>
      </c>
    </row>
    <row r="649" spans="1:18" x14ac:dyDescent="0.45">
      <c r="A649">
        <v>648</v>
      </c>
      <c r="B649" t="s">
        <v>2503</v>
      </c>
      <c r="C649" t="s">
        <v>42</v>
      </c>
      <c r="D649">
        <v>2</v>
      </c>
      <c r="E649">
        <v>3</v>
      </c>
      <c r="G649">
        <v>62</v>
      </c>
      <c r="H649">
        <v>0</v>
      </c>
      <c r="I649">
        <v>58</v>
      </c>
      <c r="J649">
        <v>6.96</v>
      </c>
      <c r="K649">
        <v>3.99</v>
      </c>
      <c r="L649">
        <v>1.56</v>
      </c>
      <c r="M649">
        <v>0.28199999999999997</v>
      </c>
      <c r="N649" s="3">
        <v>0.73</v>
      </c>
      <c r="P649">
        <v>4.67</v>
      </c>
      <c r="Q649">
        <v>5.44</v>
      </c>
      <c r="R649">
        <v>-0.8</v>
      </c>
    </row>
    <row r="650" spans="1:18" x14ac:dyDescent="0.45">
      <c r="A650">
        <v>649</v>
      </c>
      <c r="B650" t="s">
        <v>2504</v>
      </c>
      <c r="C650" t="s">
        <v>153</v>
      </c>
      <c r="D650">
        <v>0</v>
      </c>
      <c r="E650">
        <v>1</v>
      </c>
      <c r="G650">
        <v>38</v>
      </c>
      <c r="H650">
        <v>0</v>
      </c>
      <c r="I650">
        <v>38</v>
      </c>
      <c r="J650">
        <v>7.56</v>
      </c>
      <c r="K650">
        <v>5.66</v>
      </c>
      <c r="L650">
        <v>1.8</v>
      </c>
      <c r="M650">
        <v>0.30399999999999999</v>
      </c>
      <c r="N650" s="3">
        <v>0.627</v>
      </c>
      <c r="P650">
        <v>6.81</v>
      </c>
      <c r="Q650">
        <v>6.39</v>
      </c>
      <c r="R650">
        <v>-0.8</v>
      </c>
    </row>
    <row r="651" spans="1:18" x14ac:dyDescent="0.45">
      <c r="A651">
        <v>650</v>
      </c>
      <c r="B651" t="s">
        <v>2502</v>
      </c>
      <c r="C651" t="s">
        <v>28</v>
      </c>
      <c r="D651">
        <v>1</v>
      </c>
      <c r="E651">
        <v>2</v>
      </c>
      <c r="G651">
        <v>23</v>
      </c>
      <c r="H651">
        <v>1</v>
      </c>
      <c r="I651">
        <v>23</v>
      </c>
      <c r="J651">
        <v>9.36</v>
      </c>
      <c r="K651">
        <v>5.83</v>
      </c>
      <c r="L651">
        <v>3.03</v>
      </c>
      <c r="M651">
        <v>0.26400000000000001</v>
      </c>
      <c r="N651" s="3">
        <v>0.65500000000000003</v>
      </c>
      <c r="P651">
        <v>7.27</v>
      </c>
      <c r="Q651">
        <v>7.48</v>
      </c>
      <c r="R651">
        <v>-0.8</v>
      </c>
    </row>
    <row r="652" spans="1:18" x14ac:dyDescent="0.45">
      <c r="A652">
        <v>651</v>
      </c>
      <c r="B652" t="s">
        <v>2506</v>
      </c>
      <c r="C652" t="s">
        <v>113</v>
      </c>
      <c r="D652">
        <v>2</v>
      </c>
      <c r="E652">
        <v>3</v>
      </c>
      <c r="G652">
        <v>67</v>
      </c>
      <c r="H652">
        <v>0</v>
      </c>
      <c r="I652">
        <v>60</v>
      </c>
      <c r="J652">
        <v>8.4499999999999993</v>
      </c>
      <c r="K652">
        <v>4.32</v>
      </c>
      <c r="L652">
        <v>1.54</v>
      </c>
      <c r="M652">
        <v>0.27500000000000002</v>
      </c>
      <c r="N652" s="3">
        <v>0.70299999999999996</v>
      </c>
      <c r="P652">
        <v>4.7699999999999996</v>
      </c>
      <c r="Q652">
        <v>5.38</v>
      </c>
      <c r="R652">
        <v>-0.9</v>
      </c>
    </row>
    <row r="653" spans="1:18" x14ac:dyDescent="0.45">
      <c r="A653">
        <v>652</v>
      </c>
      <c r="B653" t="s">
        <v>2505</v>
      </c>
      <c r="C653" t="s">
        <v>30</v>
      </c>
      <c r="D653">
        <v>3</v>
      </c>
      <c r="E653">
        <v>2</v>
      </c>
      <c r="G653">
        <v>66</v>
      </c>
      <c r="H653">
        <v>0</v>
      </c>
      <c r="I653">
        <v>56</v>
      </c>
      <c r="J653">
        <v>6.41</v>
      </c>
      <c r="K653">
        <v>3.45</v>
      </c>
      <c r="L653">
        <v>1.56</v>
      </c>
      <c r="M653">
        <v>0.252</v>
      </c>
      <c r="N653" s="3">
        <v>0.755</v>
      </c>
      <c r="P653">
        <v>4.16</v>
      </c>
      <c r="Q653">
        <v>5.39</v>
      </c>
      <c r="R653">
        <v>-0.9</v>
      </c>
    </row>
    <row r="654" spans="1:18" x14ac:dyDescent="0.45">
      <c r="A654">
        <v>653</v>
      </c>
      <c r="B654" t="s">
        <v>2507</v>
      </c>
      <c r="C654" t="s">
        <v>52</v>
      </c>
      <c r="D654">
        <v>2</v>
      </c>
      <c r="E654">
        <v>5</v>
      </c>
      <c r="G654">
        <v>53</v>
      </c>
      <c r="H654">
        <v>6</v>
      </c>
      <c r="I654">
        <v>96</v>
      </c>
      <c r="J654">
        <v>6.38</v>
      </c>
      <c r="K654">
        <v>4.74</v>
      </c>
      <c r="L654">
        <v>1.1299999999999999</v>
      </c>
      <c r="M654">
        <v>0.27800000000000002</v>
      </c>
      <c r="N654" s="3">
        <v>0.747</v>
      </c>
      <c r="P654">
        <v>4.2</v>
      </c>
      <c r="Q654">
        <v>5.19</v>
      </c>
      <c r="R654">
        <v>-0.9</v>
      </c>
    </row>
    <row r="655" spans="1:18" x14ac:dyDescent="0.45">
      <c r="A655">
        <v>654</v>
      </c>
      <c r="B655" t="s">
        <v>2508</v>
      </c>
      <c r="D655">
        <v>3</v>
      </c>
      <c r="E655">
        <v>3</v>
      </c>
      <c r="G655">
        <v>39</v>
      </c>
      <c r="H655">
        <v>1</v>
      </c>
      <c r="I655">
        <v>49</v>
      </c>
      <c r="J655">
        <v>8.41</v>
      </c>
      <c r="K655">
        <v>3.96</v>
      </c>
      <c r="L655">
        <v>2.5</v>
      </c>
      <c r="M655">
        <v>0.27400000000000002</v>
      </c>
      <c r="N655" s="3">
        <v>0.69099999999999995</v>
      </c>
      <c r="P655">
        <v>6.03</v>
      </c>
      <c r="Q655">
        <v>6.26</v>
      </c>
      <c r="R655">
        <v>-1</v>
      </c>
    </row>
    <row r="656" spans="1:18" x14ac:dyDescent="0.45">
      <c r="A656">
        <v>655</v>
      </c>
      <c r="B656" t="s">
        <v>2509</v>
      </c>
      <c r="C656" t="s">
        <v>52</v>
      </c>
      <c r="D656">
        <v>1</v>
      </c>
      <c r="E656">
        <v>2</v>
      </c>
      <c r="G656">
        <v>41</v>
      </c>
      <c r="H656">
        <v>0</v>
      </c>
      <c r="I656">
        <v>54</v>
      </c>
      <c r="J656">
        <v>9.0399999999999991</v>
      </c>
      <c r="K656">
        <v>5.14</v>
      </c>
      <c r="L656">
        <v>1.91</v>
      </c>
      <c r="M656">
        <v>0.29499999999999998</v>
      </c>
      <c r="N656" s="3">
        <v>0.70499999999999996</v>
      </c>
      <c r="P656">
        <v>5.6</v>
      </c>
      <c r="Q656">
        <v>5.81</v>
      </c>
      <c r="R656">
        <v>-1</v>
      </c>
    </row>
    <row r="657" spans="1:18" x14ac:dyDescent="0.45">
      <c r="A657">
        <v>656</v>
      </c>
      <c r="B657" t="s">
        <v>2510</v>
      </c>
      <c r="C657" t="s">
        <v>52</v>
      </c>
      <c r="D657">
        <v>1</v>
      </c>
      <c r="E657">
        <v>1</v>
      </c>
      <c r="G657">
        <v>29</v>
      </c>
      <c r="H657">
        <v>3</v>
      </c>
      <c r="I657">
        <v>33</v>
      </c>
      <c r="J657">
        <v>10.51</v>
      </c>
      <c r="K657">
        <v>4.2699999999999996</v>
      </c>
      <c r="L657">
        <v>3.26</v>
      </c>
      <c r="M657">
        <v>0.33800000000000002</v>
      </c>
      <c r="N657" s="3">
        <v>0.68400000000000005</v>
      </c>
      <c r="P657">
        <v>7.42</v>
      </c>
      <c r="Q657">
        <v>7.32</v>
      </c>
      <c r="R657">
        <v>-1.1000000000000001</v>
      </c>
    </row>
    <row r="658" spans="1:18" x14ac:dyDescent="0.45">
      <c r="A658">
        <v>657</v>
      </c>
      <c r="B658" t="s">
        <v>2511</v>
      </c>
      <c r="C658" t="s">
        <v>104</v>
      </c>
      <c r="D658">
        <v>2</v>
      </c>
      <c r="E658">
        <v>6</v>
      </c>
      <c r="G658">
        <v>20</v>
      </c>
      <c r="H658">
        <v>15</v>
      </c>
      <c r="I658">
        <v>76</v>
      </c>
      <c r="J658">
        <v>8.27</v>
      </c>
      <c r="K658">
        <v>4.53</v>
      </c>
      <c r="L658">
        <v>2.64</v>
      </c>
      <c r="M658">
        <v>0.26300000000000001</v>
      </c>
      <c r="N658" s="3">
        <v>0.747</v>
      </c>
      <c r="P658">
        <v>5.71</v>
      </c>
      <c r="Q658">
        <v>6.72</v>
      </c>
      <c r="R658">
        <v>-1.4</v>
      </c>
    </row>
    <row r="659" spans="1:18" x14ac:dyDescent="0.45">
      <c r="A659" t="s">
        <v>1948</v>
      </c>
    </row>
    <row r="660" spans="1:18" x14ac:dyDescent="0.45">
      <c r="A660" t="s">
        <v>1949</v>
      </c>
    </row>
    <row r="661" spans="1:18" x14ac:dyDescent="0.45">
      <c r="A661" t="s">
        <v>3905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ACE49-ABC1-4994-8C01-A927CBE2AA6F}">
  <sheetPr codeName="Sheet15"/>
  <dimension ref="A1:AJ1942"/>
  <sheetViews>
    <sheetView workbookViewId="0">
      <selection activeCell="A2" sqref="A2:G2"/>
    </sheetView>
  </sheetViews>
  <sheetFormatPr defaultRowHeight="14.25" x14ac:dyDescent="0.45"/>
  <cols>
    <col min="1" max="1" width="22.9296875" customWidth="1"/>
  </cols>
  <sheetData>
    <row r="1" spans="1:36" x14ac:dyDescent="0.45">
      <c r="A1" t="s">
        <v>1</v>
      </c>
      <c r="B1" t="s">
        <v>2</v>
      </c>
      <c r="C1" t="s">
        <v>84</v>
      </c>
      <c r="D1" t="s">
        <v>85</v>
      </c>
      <c r="E1" t="s">
        <v>2512</v>
      </c>
      <c r="F1" t="s">
        <v>94</v>
      </c>
      <c r="G1" t="s">
        <v>3</v>
      </c>
      <c r="H1" t="s">
        <v>87</v>
      </c>
      <c r="I1" t="s">
        <v>86</v>
      </c>
      <c r="J1" t="s">
        <v>2513</v>
      </c>
      <c r="K1" t="s">
        <v>88</v>
      </c>
      <c r="L1" t="s">
        <v>2514</v>
      </c>
      <c r="M1" t="s">
        <v>345</v>
      </c>
      <c r="N1" t="s">
        <v>6</v>
      </c>
      <c r="O1" t="s">
        <v>2515</v>
      </c>
      <c r="P1" t="s">
        <v>5</v>
      </c>
      <c r="Q1" t="s">
        <v>349</v>
      </c>
      <c r="R1" t="s">
        <v>350</v>
      </c>
      <c r="S1" t="s">
        <v>352</v>
      </c>
      <c r="T1" t="s">
        <v>351</v>
      </c>
      <c r="U1" t="s">
        <v>89</v>
      </c>
      <c r="V1" t="s">
        <v>90</v>
      </c>
      <c r="W1" t="s">
        <v>2516</v>
      </c>
      <c r="X1" t="s">
        <v>91</v>
      </c>
      <c r="Y1" t="s">
        <v>10</v>
      </c>
      <c r="Z1" t="s">
        <v>9</v>
      </c>
      <c r="AA1" t="s">
        <v>2517</v>
      </c>
      <c r="AB1" t="s">
        <v>13</v>
      </c>
      <c r="AC1" t="s">
        <v>2518</v>
      </c>
      <c r="AD1" t="s">
        <v>12</v>
      </c>
      <c r="AE1" t="s">
        <v>92</v>
      </c>
      <c r="AF1" t="s">
        <v>93</v>
      </c>
      <c r="AG1" t="s">
        <v>2519</v>
      </c>
      <c r="AH1" t="s">
        <v>95</v>
      </c>
      <c r="AI1" t="s">
        <v>21</v>
      </c>
      <c r="AJ1" t="s">
        <v>2520</v>
      </c>
    </row>
    <row r="2" spans="1:36" x14ac:dyDescent="0.45">
      <c r="A2" t="s">
        <v>96</v>
      </c>
      <c r="B2" t="s">
        <v>38</v>
      </c>
      <c r="C2">
        <v>12</v>
      </c>
      <c r="D2">
        <v>8</v>
      </c>
      <c r="F2">
        <v>3.8350900000000001</v>
      </c>
      <c r="G2">
        <v>30</v>
      </c>
      <c r="H2">
        <v>30</v>
      </c>
      <c r="I2">
        <v>0</v>
      </c>
      <c r="J2">
        <v>0</v>
      </c>
      <c r="K2">
        <v>180.7</v>
      </c>
      <c r="L2">
        <v>735</v>
      </c>
      <c r="M2">
        <v>165</v>
      </c>
      <c r="N2">
        <v>83</v>
      </c>
      <c r="O2">
        <v>77</v>
      </c>
      <c r="P2">
        <v>20</v>
      </c>
      <c r="Q2">
        <v>36</v>
      </c>
      <c r="R2">
        <v>1</v>
      </c>
      <c r="S2">
        <v>6</v>
      </c>
      <c r="T2">
        <v>188</v>
      </c>
      <c r="U2">
        <v>9.3635900000000003</v>
      </c>
      <c r="V2">
        <v>1.7930299999999999</v>
      </c>
      <c r="W2">
        <v>5.2222200000000001</v>
      </c>
      <c r="X2">
        <v>0.99612599999999996</v>
      </c>
      <c r="Y2">
        <v>0.25578200000000001</v>
      </c>
      <c r="Z2">
        <v>4.8979599999999998E-2</v>
      </c>
      <c r="AA2">
        <v>0.20680271461606001</v>
      </c>
      <c r="AB2">
        <v>0.238095</v>
      </c>
      <c r="AC2">
        <v>1.1123400000000001</v>
      </c>
      <c r="AD2">
        <v>0.29896899999999998</v>
      </c>
      <c r="AE2">
        <v>0.68208100000000005</v>
      </c>
      <c r="AH2">
        <v>3.3103799999999999</v>
      </c>
      <c r="AI2">
        <v>4.9291900000000002</v>
      </c>
      <c r="AJ2">
        <v>3.5519099999999999</v>
      </c>
    </row>
    <row r="3" spans="1:36" x14ac:dyDescent="0.45">
      <c r="A3" t="s">
        <v>98</v>
      </c>
      <c r="B3" t="s">
        <v>23</v>
      </c>
      <c r="C3">
        <v>15</v>
      </c>
      <c r="D3">
        <v>6</v>
      </c>
      <c r="F3">
        <v>3.2838599999999998</v>
      </c>
      <c r="G3">
        <v>30</v>
      </c>
      <c r="H3">
        <v>28</v>
      </c>
      <c r="I3">
        <v>0</v>
      </c>
      <c r="J3">
        <v>0</v>
      </c>
      <c r="K3">
        <v>161.69999999999999</v>
      </c>
      <c r="L3">
        <v>657</v>
      </c>
      <c r="M3">
        <v>122</v>
      </c>
      <c r="N3">
        <v>64</v>
      </c>
      <c r="O3">
        <v>59</v>
      </c>
      <c r="P3">
        <v>19</v>
      </c>
      <c r="Q3">
        <v>49</v>
      </c>
      <c r="R3">
        <v>1</v>
      </c>
      <c r="S3">
        <v>9</v>
      </c>
      <c r="T3">
        <v>234</v>
      </c>
      <c r="U3">
        <v>13.024100000000001</v>
      </c>
      <c r="V3">
        <v>2.7272699999999999</v>
      </c>
      <c r="W3">
        <v>4.7755099999999997</v>
      </c>
      <c r="X3">
        <v>1.05751</v>
      </c>
      <c r="Y3">
        <v>0.35616399999999998</v>
      </c>
      <c r="Z3">
        <v>7.4581400000000006E-2</v>
      </c>
      <c r="AA3">
        <v>0.28158296644687603</v>
      </c>
      <c r="AB3">
        <v>0.20367299999999999</v>
      </c>
      <c r="AC3">
        <v>1.05751</v>
      </c>
      <c r="AD3">
        <v>0.29768800000000001</v>
      </c>
      <c r="AE3">
        <v>0.74099700000000002</v>
      </c>
      <c r="AH3">
        <v>2.9643799999999998</v>
      </c>
      <c r="AI3">
        <v>4.6423300000000003</v>
      </c>
      <c r="AJ3">
        <v>4.31433</v>
      </c>
    </row>
    <row r="4" spans="1:36" x14ac:dyDescent="0.45">
      <c r="A4" t="s">
        <v>99</v>
      </c>
      <c r="B4" t="s">
        <v>38</v>
      </c>
      <c r="C4">
        <v>11</v>
      </c>
      <c r="D4">
        <v>7</v>
      </c>
      <c r="F4">
        <v>3.6104699999999998</v>
      </c>
      <c r="G4">
        <v>29</v>
      </c>
      <c r="H4">
        <v>29</v>
      </c>
      <c r="I4">
        <v>0</v>
      </c>
      <c r="J4">
        <v>0</v>
      </c>
      <c r="K4">
        <v>172</v>
      </c>
      <c r="L4">
        <v>713</v>
      </c>
      <c r="M4">
        <v>155</v>
      </c>
      <c r="N4">
        <v>75</v>
      </c>
      <c r="O4">
        <v>69</v>
      </c>
      <c r="P4">
        <v>16</v>
      </c>
      <c r="Q4">
        <v>48</v>
      </c>
      <c r="R4">
        <v>1</v>
      </c>
      <c r="S4">
        <v>7</v>
      </c>
      <c r="T4">
        <v>172</v>
      </c>
      <c r="U4">
        <v>9</v>
      </c>
      <c r="V4">
        <v>2.5116299999999998</v>
      </c>
      <c r="W4">
        <v>3.5833300000000001</v>
      </c>
      <c r="X4">
        <v>0.83720899999999998</v>
      </c>
      <c r="Y4">
        <v>0.241234</v>
      </c>
      <c r="Z4">
        <v>6.7321199999999998E-2</v>
      </c>
      <c r="AA4">
        <v>0.17391304671764299</v>
      </c>
      <c r="AB4">
        <v>0.23556199999999999</v>
      </c>
      <c r="AC4">
        <v>1.1802299999999999</v>
      </c>
      <c r="AD4">
        <v>0.29574499999999998</v>
      </c>
      <c r="AE4">
        <v>0.70874899999999996</v>
      </c>
      <c r="AH4">
        <v>3.4236499999999999</v>
      </c>
      <c r="AI4">
        <v>4.54406</v>
      </c>
      <c r="AJ4">
        <v>3.8046500000000001</v>
      </c>
    </row>
    <row r="5" spans="1:36" x14ac:dyDescent="0.45">
      <c r="A5" t="s">
        <v>100</v>
      </c>
      <c r="B5" t="s">
        <v>101</v>
      </c>
      <c r="C5">
        <v>13</v>
      </c>
      <c r="D5">
        <v>9</v>
      </c>
      <c r="F5">
        <v>3.3281200000000002</v>
      </c>
      <c r="G5">
        <v>31</v>
      </c>
      <c r="H5">
        <v>31</v>
      </c>
      <c r="I5">
        <v>0</v>
      </c>
      <c r="J5">
        <v>0</v>
      </c>
      <c r="K5">
        <v>192</v>
      </c>
      <c r="L5">
        <v>788</v>
      </c>
      <c r="M5">
        <v>181</v>
      </c>
      <c r="N5">
        <v>77</v>
      </c>
      <c r="O5">
        <v>71</v>
      </c>
      <c r="P5">
        <v>16</v>
      </c>
      <c r="Q5">
        <v>41</v>
      </c>
      <c r="R5">
        <v>0</v>
      </c>
      <c r="S5">
        <v>7</v>
      </c>
      <c r="T5">
        <v>166</v>
      </c>
      <c r="U5">
        <v>7.78125</v>
      </c>
      <c r="V5">
        <v>1.92188</v>
      </c>
      <c r="W5">
        <v>4.0487799999999998</v>
      </c>
      <c r="X5">
        <v>0.75</v>
      </c>
      <c r="Y5">
        <v>0.21065999999999999</v>
      </c>
      <c r="Z5">
        <v>5.20305E-2</v>
      </c>
      <c r="AA5">
        <v>0.158629436045885</v>
      </c>
      <c r="AB5">
        <v>0.24459500000000001</v>
      </c>
      <c r="AC5">
        <v>1.15625</v>
      </c>
      <c r="AD5">
        <v>0.29569899999999999</v>
      </c>
      <c r="AE5">
        <v>0.72645300000000002</v>
      </c>
      <c r="AH5">
        <v>3.35921</v>
      </c>
      <c r="AI5">
        <v>4.14466</v>
      </c>
      <c r="AJ5">
        <v>4.6005900000000004</v>
      </c>
    </row>
    <row r="6" spans="1:36" x14ac:dyDescent="0.45">
      <c r="A6" t="s">
        <v>102</v>
      </c>
      <c r="B6" t="s">
        <v>34</v>
      </c>
      <c r="C6">
        <v>10</v>
      </c>
      <c r="D6">
        <v>7</v>
      </c>
      <c r="F6">
        <v>3.46347</v>
      </c>
      <c r="G6">
        <v>30</v>
      </c>
      <c r="H6">
        <v>30</v>
      </c>
      <c r="I6">
        <v>0</v>
      </c>
      <c r="J6">
        <v>0</v>
      </c>
      <c r="K6">
        <v>179.3</v>
      </c>
      <c r="L6">
        <v>730</v>
      </c>
      <c r="M6">
        <v>145</v>
      </c>
      <c r="N6">
        <v>75</v>
      </c>
      <c r="O6">
        <v>69</v>
      </c>
      <c r="P6">
        <v>16</v>
      </c>
      <c r="Q6">
        <v>55</v>
      </c>
      <c r="R6">
        <v>0</v>
      </c>
      <c r="S6">
        <v>8</v>
      </c>
      <c r="T6">
        <v>191</v>
      </c>
      <c r="U6">
        <v>9.5872799999999998</v>
      </c>
      <c r="V6">
        <v>2.7607400000000002</v>
      </c>
      <c r="W6">
        <v>3.4727299999999999</v>
      </c>
      <c r="X6">
        <v>0.80312300000000003</v>
      </c>
      <c r="Y6">
        <v>0.26164399999999999</v>
      </c>
      <c r="Z6">
        <v>7.5342500000000007E-2</v>
      </c>
      <c r="AA6">
        <v>0.18630135804414699</v>
      </c>
      <c r="AB6">
        <v>0.217391</v>
      </c>
      <c r="AC6">
        <v>1.1154500000000001</v>
      </c>
      <c r="AD6">
        <v>0.28043499999999999</v>
      </c>
      <c r="AE6">
        <v>0.70382900000000004</v>
      </c>
      <c r="AH6">
        <v>3.3386999999999998</v>
      </c>
      <c r="AI6">
        <v>4.0396900000000002</v>
      </c>
      <c r="AJ6">
        <v>3.89785</v>
      </c>
    </row>
    <row r="7" spans="1:36" x14ac:dyDescent="0.45">
      <c r="A7" t="s">
        <v>103</v>
      </c>
      <c r="B7" t="s">
        <v>104</v>
      </c>
      <c r="C7">
        <v>11</v>
      </c>
      <c r="D7">
        <v>9</v>
      </c>
      <c r="F7">
        <v>3.5284900000000001</v>
      </c>
      <c r="G7">
        <v>29</v>
      </c>
      <c r="H7">
        <v>29</v>
      </c>
      <c r="I7">
        <v>0</v>
      </c>
      <c r="J7">
        <v>0</v>
      </c>
      <c r="K7">
        <v>191.3</v>
      </c>
      <c r="L7">
        <v>782</v>
      </c>
      <c r="M7">
        <v>174</v>
      </c>
      <c r="N7">
        <v>81</v>
      </c>
      <c r="O7">
        <v>75</v>
      </c>
      <c r="P7">
        <v>19</v>
      </c>
      <c r="Q7">
        <v>45</v>
      </c>
      <c r="R7">
        <v>1</v>
      </c>
      <c r="S7">
        <v>7</v>
      </c>
      <c r="T7">
        <v>172</v>
      </c>
      <c r="U7">
        <v>8.0920000000000005</v>
      </c>
      <c r="V7">
        <v>2.1170900000000001</v>
      </c>
      <c r="W7">
        <v>3.8222200000000002</v>
      </c>
      <c r="X7">
        <v>0.89388400000000001</v>
      </c>
      <c r="Y7">
        <v>0.21994900000000001</v>
      </c>
      <c r="Z7">
        <v>5.75448E-2</v>
      </c>
      <c r="AA7">
        <v>0.16240408644080101</v>
      </c>
      <c r="AB7">
        <v>0.23835600000000001</v>
      </c>
      <c r="AC7">
        <v>1.1448</v>
      </c>
      <c r="AD7">
        <v>0.28756999999999999</v>
      </c>
      <c r="AE7">
        <v>0.717256</v>
      </c>
      <c r="AH7">
        <v>3.5634600000000001</v>
      </c>
      <c r="AI7">
        <v>3.9921000000000002</v>
      </c>
      <c r="AJ7">
        <v>4.4960699999999996</v>
      </c>
    </row>
    <row r="8" spans="1:36" x14ac:dyDescent="0.45">
      <c r="A8" t="s">
        <v>105</v>
      </c>
      <c r="B8" t="s">
        <v>32</v>
      </c>
      <c r="C8">
        <v>12</v>
      </c>
      <c r="D8">
        <v>8</v>
      </c>
      <c r="F8">
        <v>3.2671600000000001</v>
      </c>
      <c r="G8">
        <v>30</v>
      </c>
      <c r="H8">
        <v>30</v>
      </c>
      <c r="I8">
        <v>0</v>
      </c>
      <c r="J8">
        <v>0</v>
      </c>
      <c r="K8">
        <v>176.3</v>
      </c>
      <c r="L8">
        <v>718</v>
      </c>
      <c r="M8">
        <v>146</v>
      </c>
      <c r="N8">
        <v>69</v>
      </c>
      <c r="O8">
        <v>64</v>
      </c>
      <c r="P8">
        <v>18</v>
      </c>
      <c r="Q8">
        <v>52</v>
      </c>
      <c r="R8">
        <v>1</v>
      </c>
      <c r="S8">
        <v>6</v>
      </c>
      <c r="T8">
        <v>187</v>
      </c>
      <c r="U8">
        <v>9.5462299999999995</v>
      </c>
      <c r="V8">
        <v>2.6545700000000001</v>
      </c>
      <c r="W8">
        <v>3.5961500000000002</v>
      </c>
      <c r="X8">
        <v>0.91888800000000004</v>
      </c>
      <c r="Y8">
        <v>0.26044600000000001</v>
      </c>
      <c r="Z8">
        <v>7.2423399999999999E-2</v>
      </c>
      <c r="AA8">
        <v>0.188022285699844</v>
      </c>
      <c r="AB8">
        <v>0.22121199999999999</v>
      </c>
      <c r="AC8">
        <v>1.1230899999999999</v>
      </c>
      <c r="AD8">
        <v>0.28131899999999999</v>
      </c>
      <c r="AE8">
        <v>0.74652799999999997</v>
      </c>
      <c r="AH8">
        <v>3.4478900000000001</v>
      </c>
      <c r="AI8">
        <v>3.9128500000000002</v>
      </c>
      <c r="AJ8">
        <v>4.2065000000000001</v>
      </c>
    </row>
    <row r="9" spans="1:36" x14ac:dyDescent="0.45">
      <c r="A9" t="s">
        <v>106</v>
      </c>
      <c r="B9" t="s">
        <v>28</v>
      </c>
      <c r="C9">
        <v>14</v>
      </c>
      <c r="D9">
        <v>7</v>
      </c>
      <c r="F9">
        <v>3.6252200000000001</v>
      </c>
      <c r="G9">
        <v>26</v>
      </c>
      <c r="H9">
        <v>26</v>
      </c>
      <c r="I9">
        <v>0</v>
      </c>
      <c r="J9">
        <v>0</v>
      </c>
      <c r="K9">
        <v>171.3</v>
      </c>
      <c r="L9">
        <v>659</v>
      </c>
      <c r="M9">
        <v>130</v>
      </c>
      <c r="N9">
        <v>75</v>
      </c>
      <c r="O9">
        <v>69</v>
      </c>
      <c r="P9">
        <v>21</v>
      </c>
      <c r="Q9">
        <v>36</v>
      </c>
      <c r="R9">
        <v>0</v>
      </c>
      <c r="S9">
        <v>5</v>
      </c>
      <c r="T9">
        <v>168</v>
      </c>
      <c r="U9">
        <v>8.8266200000000001</v>
      </c>
      <c r="V9">
        <v>1.8914200000000001</v>
      </c>
      <c r="W9">
        <v>4.6666699999999999</v>
      </c>
      <c r="X9">
        <v>1.1033299999999999</v>
      </c>
      <c r="Y9">
        <v>0.25493199999999999</v>
      </c>
      <c r="Z9">
        <v>5.4628200000000002E-2</v>
      </c>
      <c r="AA9">
        <v>0.200303494930267</v>
      </c>
      <c r="AB9">
        <v>0.21035599999999999</v>
      </c>
      <c r="AC9">
        <v>0.96906000000000003</v>
      </c>
      <c r="AD9">
        <v>0.254079</v>
      </c>
      <c r="AE9">
        <v>0.66617899999999997</v>
      </c>
      <c r="AH9">
        <v>3.6053000000000002</v>
      </c>
      <c r="AI9">
        <v>3.8651200000000001</v>
      </c>
      <c r="AJ9">
        <v>3.5198</v>
      </c>
    </row>
    <row r="10" spans="1:36" x14ac:dyDescent="0.45">
      <c r="A10" t="s">
        <v>107</v>
      </c>
      <c r="B10" t="s">
        <v>58</v>
      </c>
      <c r="C10">
        <v>12</v>
      </c>
      <c r="D10">
        <v>7</v>
      </c>
      <c r="F10">
        <v>3.4615399999999998</v>
      </c>
      <c r="G10">
        <v>29</v>
      </c>
      <c r="H10">
        <v>29</v>
      </c>
      <c r="I10">
        <v>0</v>
      </c>
      <c r="J10">
        <v>0</v>
      </c>
      <c r="K10">
        <v>169</v>
      </c>
      <c r="L10">
        <v>699</v>
      </c>
      <c r="M10">
        <v>158</v>
      </c>
      <c r="N10">
        <v>70</v>
      </c>
      <c r="O10">
        <v>65</v>
      </c>
      <c r="P10">
        <v>22</v>
      </c>
      <c r="Q10">
        <v>40</v>
      </c>
      <c r="R10">
        <v>0</v>
      </c>
      <c r="S10">
        <v>3</v>
      </c>
      <c r="T10">
        <v>184</v>
      </c>
      <c r="U10">
        <v>9.7988199999999992</v>
      </c>
      <c r="V10">
        <v>2.1301800000000002</v>
      </c>
      <c r="W10">
        <v>4.5999999999999996</v>
      </c>
      <c r="X10">
        <v>1.1716</v>
      </c>
      <c r="Y10">
        <v>0.26323299999999999</v>
      </c>
      <c r="Z10">
        <v>5.72246E-2</v>
      </c>
      <c r="AA10">
        <v>0.20600857958197499</v>
      </c>
      <c r="AB10">
        <v>0.24085400000000001</v>
      </c>
      <c r="AC10">
        <v>1.1716</v>
      </c>
      <c r="AD10">
        <v>0.30222199999999999</v>
      </c>
      <c r="AE10">
        <v>0.76554999999999995</v>
      </c>
      <c r="AH10">
        <v>3.53315</v>
      </c>
      <c r="AI10">
        <v>3.8244099999999999</v>
      </c>
      <c r="AJ10">
        <v>3.8199299999999998</v>
      </c>
    </row>
    <row r="11" spans="1:36" x14ac:dyDescent="0.45">
      <c r="A11" t="s">
        <v>108</v>
      </c>
      <c r="B11" t="s">
        <v>67</v>
      </c>
      <c r="C11">
        <v>10</v>
      </c>
      <c r="D11">
        <v>7</v>
      </c>
      <c r="F11">
        <v>3.67876</v>
      </c>
      <c r="G11">
        <v>30</v>
      </c>
      <c r="H11">
        <v>30</v>
      </c>
      <c r="I11">
        <v>0</v>
      </c>
      <c r="J11">
        <v>0</v>
      </c>
      <c r="K11">
        <v>173.7</v>
      </c>
      <c r="L11">
        <v>715</v>
      </c>
      <c r="M11">
        <v>152</v>
      </c>
      <c r="N11">
        <v>77</v>
      </c>
      <c r="O11">
        <v>71</v>
      </c>
      <c r="P11">
        <v>20</v>
      </c>
      <c r="Q11">
        <v>45</v>
      </c>
      <c r="R11">
        <v>1</v>
      </c>
      <c r="S11">
        <v>9</v>
      </c>
      <c r="T11">
        <v>189</v>
      </c>
      <c r="U11">
        <v>9.7927499999999998</v>
      </c>
      <c r="V11">
        <v>2.33161</v>
      </c>
      <c r="W11">
        <v>4.2</v>
      </c>
      <c r="X11">
        <v>1.03627</v>
      </c>
      <c r="Y11">
        <v>0.26433600000000002</v>
      </c>
      <c r="Z11">
        <v>6.2937099999999996E-2</v>
      </c>
      <c r="AA11">
        <v>0.201398596167564</v>
      </c>
      <c r="AB11">
        <v>0.22995499999999999</v>
      </c>
      <c r="AC11">
        <v>1.1341399999999999</v>
      </c>
      <c r="AD11">
        <v>0.29203499999999999</v>
      </c>
      <c r="AE11">
        <v>0.710059</v>
      </c>
      <c r="AH11">
        <v>3.5083500000000001</v>
      </c>
      <c r="AI11">
        <v>3.7071800000000001</v>
      </c>
      <c r="AJ11">
        <v>3.3812000000000002</v>
      </c>
    </row>
    <row r="12" spans="1:36" x14ac:dyDescent="0.45">
      <c r="A12" t="s">
        <v>109</v>
      </c>
      <c r="B12" t="s">
        <v>25</v>
      </c>
      <c r="C12">
        <v>11</v>
      </c>
      <c r="D12">
        <v>8</v>
      </c>
      <c r="F12">
        <v>3.52657</v>
      </c>
      <c r="G12">
        <v>30</v>
      </c>
      <c r="H12">
        <v>30</v>
      </c>
      <c r="I12">
        <v>0</v>
      </c>
      <c r="J12">
        <v>0</v>
      </c>
      <c r="K12">
        <v>186.3</v>
      </c>
      <c r="L12">
        <v>756</v>
      </c>
      <c r="M12">
        <v>159</v>
      </c>
      <c r="N12">
        <v>79</v>
      </c>
      <c r="O12">
        <v>73</v>
      </c>
      <c r="P12">
        <v>26</v>
      </c>
      <c r="Q12">
        <v>50</v>
      </c>
      <c r="R12">
        <v>0</v>
      </c>
      <c r="S12">
        <v>4</v>
      </c>
      <c r="T12">
        <v>201</v>
      </c>
      <c r="U12">
        <v>9.7101400000000009</v>
      </c>
      <c r="V12">
        <v>2.4154599999999999</v>
      </c>
      <c r="W12">
        <v>4.0199999999999996</v>
      </c>
      <c r="X12">
        <v>1.25604</v>
      </c>
      <c r="Y12">
        <v>0.26587300000000003</v>
      </c>
      <c r="Z12">
        <v>6.6137600000000005E-2</v>
      </c>
      <c r="AA12">
        <v>0.199735447764396</v>
      </c>
      <c r="AB12">
        <v>0.226496</v>
      </c>
      <c r="AC12">
        <v>1.12185</v>
      </c>
      <c r="AD12">
        <v>0.28000000000000003</v>
      </c>
      <c r="AE12">
        <v>0.75318700000000005</v>
      </c>
      <c r="AH12">
        <v>3.7810700000000002</v>
      </c>
      <c r="AI12">
        <v>3.5329299999999999</v>
      </c>
      <c r="AJ12">
        <v>3.95424</v>
      </c>
    </row>
    <row r="13" spans="1:36" x14ac:dyDescent="0.45">
      <c r="A13" t="s">
        <v>110</v>
      </c>
      <c r="B13" t="s">
        <v>32</v>
      </c>
      <c r="C13">
        <v>12</v>
      </c>
      <c r="D13">
        <v>8</v>
      </c>
      <c r="F13">
        <v>3.4821399999999998</v>
      </c>
      <c r="G13">
        <v>29</v>
      </c>
      <c r="H13">
        <v>29</v>
      </c>
      <c r="I13">
        <v>0</v>
      </c>
      <c r="J13">
        <v>0</v>
      </c>
      <c r="K13">
        <v>168</v>
      </c>
      <c r="L13">
        <v>691</v>
      </c>
      <c r="M13">
        <v>162</v>
      </c>
      <c r="N13">
        <v>70</v>
      </c>
      <c r="O13">
        <v>65</v>
      </c>
      <c r="P13">
        <v>19</v>
      </c>
      <c r="Q13">
        <v>27</v>
      </c>
      <c r="R13">
        <v>1</v>
      </c>
      <c r="S13">
        <v>6</v>
      </c>
      <c r="T13">
        <v>151</v>
      </c>
      <c r="U13">
        <v>8.0892900000000001</v>
      </c>
      <c r="V13">
        <v>1.4464300000000001</v>
      </c>
      <c r="W13">
        <v>5.5925900000000004</v>
      </c>
      <c r="X13">
        <v>1.01786</v>
      </c>
      <c r="Y13">
        <v>0.218524</v>
      </c>
      <c r="Z13">
        <v>3.9073799999999999E-2</v>
      </c>
      <c r="AA13">
        <v>0.179450068622827</v>
      </c>
      <c r="AB13">
        <v>0.246201</v>
      </c>
      <c r="AC13">
        <v>1.125</v>
      </c>
      <c r="AD13">
        <v>0.29303299999999999</v>
      </c>
      <c r="AE13">
        <v>0.73275900000000005</v>
      </c>
      <c r="AH13">
        <v>3.51695</v>
      </c>
      <c r="AI13">
        <v>3.5167199999999998</v>
      </c>
      <c r="AJ13">
        <v>3.5227599999999999</v>
      </c>
    </row>
    <row r="14" spans="1:36" x14ac:dyDescent="0.45">
      <c r="A14" t="s">
        <v>111</v>
      </c>
      <c r="B14" t="s">
        <v>30</v>
      </c>
      <c r="C14">
        <v>10</v>
      </c>
      <c r="D14">
        <v>7</v>
      </c>
      <c r="F14">
        <v>3.5828899999999999</v>
      </c>
      <c r="G14">
        <v>30</v>
      </c>
      <c r="H14">
        <v>30</v>
      </c>
      <c r="I14">
        <v>0</v>
      </c>
      <c r="J14">
        <v>0</v>
      </c>
      <c r="K14">
        <v>168.3</v>
      </c>
      <c r="L14">
        <v>712</v>
      </c>
      <c r="M14">
        <v>137</v>
      </c>
      <c r="N14">
        <v>72</v>
      </c>
      <c r="O14">
        <v>67</v>
      </c>
      <c r="P14">
        <v>19</v>
      </c>
      <c r="Q14">
        <v>71</v>
      </c>
      <c r="R14">
        <v>2</v>
      </c>
      <c r="S14">
        <v>7</v>
      </c>
      <c r="T14">
        <v>204</v>
      </c>
      <c r="U14">
        <v>10.9091</v>
      </c>
      <c r="V14">
        <v>3.7967900000000001</v>
      </c>
      <c r="W14">
        <v>2.87324</v>
      </c>
      <c r="X14">
        <v>1.0160400000000001</v>
      </c>
      <c r="Y14">
        <v>0.28651700000000002</v>
      </c>
      <c r="Z14">
        <v>9.9719100000000005E-2</v>
      </c>
      <c r="AA14">
        <v>0.186797745525836</v>
      </c>
      <c r="AB14">
        <v>0.216088</v>
      </c>
      <c r="AC14">
        <v>1.2358899999999999</v>
      </c>
      <c r="AD14">
        <v>0.287105</v>
      </c>
      <c r="AE14">
        <v>0.74972399999999995</v>
      </c>
      <c r="AH14">
        <v>3.68879</v>
      </c>
      <c r="AI14">
        <v>3.3767499999999999</v>
      </c>
      <c r="AJ14">
        <v>3.3948999999999998</v>
      </c>
    </row>
    <row r="15" spans="1:36" x14ac:dyDescent="0.45">
      <c r="A15" t="s">
        <v>112</v>
      </c>
      <c r="B15" t="s">
        <v>113</v>
      </c>
      <c r="C15">
        <v>12</v>
      </c>
      <c r="D15">
        <v>7</v>
      </c>
      <c r="F15">
        <v>3.3742299999999998</v>
      </c>
      <c r="G15">
        <v>27</v>
      </c>
      <c r="H15">
        <v>26</v>
      </c>
      <c r="I15">
        <v>0</v>
      </c>
      <c r="J15">
        <v>0</v>
      </c>
      <c r="K15">
        <v>146.69999999999999</v>
      </c>
      <c r="L15">
        <v>596</v>
      </c>
      <c r="M15">
        <v>136</v>
      </c>
      <c r="N15">
        <v>59</v>
      </c>
      <c r="O15">
        <v>55</v>
      </c>
      <c r="P15">
        <v>16</v>
      </c>
      <c r="Q15">
        <v>24</v>
      </c>
      <c r="R15">
        <v>2</v>
      </c>
      <c r="S15">
        <v>4</v>
      </c>
      <c r="T15">
        <v>143</v>
      </c>
      <c r="U15">
        <v>8.7730099999999993</v>
      </c>
      <c r="V15">
        <v>1.4723900000000001</v>
      </c>
      <c r="W15">
        <v>5.9583300000000001</v>
      </c>
      <c r="X15">
        <v>0.981595</v>
      </c>
      <c r="Y15">
        <v>0.23993300000000001</v>
      </c>
      <c r="Z15">
        <v>4.0268499999999999E-2</v>
      </c>
      <c r="AA15">
        <v>0.19966442510485599</v>
      </c>
      <c r="AB15">
        <v>0.23943700000000001</v>
      </c>
      <c r="AC15">
        <v>1.09066</v>
      </c>
      <c r="AD15">
        <v>0.29339900000000002</v>
      </c>
      <c r="AE15">
        <v>0.734012</v>
      </c>
      <c r="AH15">
        <v>3.2959399999999999</v>
      </c>
      <c r="AI15">
        <v>3.3565</v>
      </c>
      <c r="AJ15">
        <v>3.2816999999999998</v>
      </c>
    </row>
    <row r="16" spans="1:36" x14ac:dyDescent="0.45">
      <c r="A16" t="s">
        <v>114</v>
      </c>
      <c r="B16" t="s">
        <v>28</v>
      </c>
      <c r="C16">
        <v>10</v>
      </c>
      <c r="D16">
        <v>6</v>
      </c>
      <c r="F16">
        <v>3.5579999999999998</v>
      </c>
      <c r="G16">
        <v>25</v>
      </c>
      <c r="H16">
        <v>25</v>
      </c>
      <c r="I16">
        <v>0</v>
      </c>
      <c r="J16">
        <v>0</v>
      </c>
      <c r="K16">
        <v>154.30000000000001</v>
      </c>
      <c r="L16">
        <v>621</v>
      </c>
      <c r="M16">
        <v>134</v>
      </c>
      <c r="N16">
        <v>66</v>
      </c>
      <c r="O16">
        <v>61</v>
      </c>
      <c r="P16">
        <v>19</v>
      </c>
      <c r="Q16">
        <v>37</v>
      </c>
      <c r="R16">
        <v>1</v>
      </c>
      <c r="S16">
        <v>5</v>
      </c>
      <c r="T16">
        <v>150</v>
      </c>
      <c r="U16">
        <v>8.7491900000000005</v>
      </c>
      <c r="V16">
        <v>2.1581299999999999</v>
      </c>
      <c r="W16">
        <v>4.0540500000000002</v>
      </c>
      <c r="X16">
        <v>1.10823</v>
      </c>
      <c r="Y16">
        <v>0.24154600000000001</v>
      </c>
      <c r="Z16">
        <v>5.9581299999999997E-2</v>
      </c>
      <c r="AA16">
        <v>0.18196457996964399</v>
      </c>
      <c r="AB16">
        <v>0.231434</v>
      </c>
      <c r="AC16">
        <v>1.10823</v>
      </c>
      <c r="AD16">
        <v>0.28048800000000002</v>
      </c>
      <c r="AE16">
        <v>0.72714699999999999</v>
      </c>
      <c r="AH16">
        <v>3.7281399999999998</v>
      </c>
      <c r="AI16">
        <v>3.2546599999999999</v>
      </c>
      <c r="AJ16">
        <v>3.3382999999999998</v>
      </c>
    </row>
    <row r="17" spans="1:36" x14ac:dyDescent="0.45">
      <c r="A17" t="s">
        <v>115</v>
      </c>
      <c r="B17" t="s">
        <v>52</v>
      </c>
      <c r="C17">
        <v>11</v>
      </c>
      <c r="D17">
        <v>7</v>
      </c>
      <c r="F17">
        <v>3.4022399999999999</v>
      </c>
      <c r="G17">
        <v>29</v>
      </c>
      <c r="H17">
        <v>29</v>
      </c>
      <c r="I17">
        <v>0</v>
      </c>
      <c r="J17">
        <v>0</v>
      </c>
      <c r="K17">
        <v>169.3</v>
      </c>
      <c r="L17">
        <v>713</v>
      </c>
      <c r="M17">
        <v>163</v>
      </c>
      <c r="N17">
        <v>69</v>
      </c>
      <c r="O17">
        <v>64</v>
      </c>
      <c r="P17">
        <v>18</v>
      </c>
      <c r="Q17">
        <v>50</v>
      </c>
      <c r="R17">
        <v>0</v>
      </c>
      <c r="S17">
        <v>4</v>
      </c>
      <c r="T17">
        <v>158</v>
      </c>
      <c r="U17">
        <v>8.3992900000000006</v>
      </c>
      <c r="V17">
        <v>2.6579999999999999</v>
      </c>
      <c r="W17">
        <v>3.16</v>
      </c>
      <c r="X17">
        <v>0.95688099999999998</v>
      </c>
      <c r="Y17">
        <v>0.22159899999999999</v>
      </c>
      <c r="Z17">
        <v>7.01262E-2</v>
      </c>
      <c r="AA17">
        <v>0.15147265046834901</v>
      </c>
      <c r="AB17">
        <v>0.24734400000000001</v>
      </c>
      <c r="AC17">
        <v>1.2581199999999999</v>
      </c>
      <c r="AD17">
        <v>0.300207</v>
      </c>
      <c r="AE17">
        <v>0.76677300000000004</v>
      </c>
      <c r="AH17">
        <v>3.7275700000000001</v>
      </c>
      <c r="AI17">
        <v>3.2218900000000001</v>
      </c>
      <c r="AJ17">
        <v>4.2432600000000003</v>
      </c>
    </row>
    <row r="18" spans="1:36" x14ac:dyDescent="0.45">
      <c r="A18" t="s">
        <v>116</v>
      </c>
      <c r="B18" t="s">
        <v>42</v>
      </c>
      <c r="C18">
        <v>14</v>
      </c>
      <c r="D18">
        <v>8</v>
      </c>
      <c r="F18">
        <v>3.3441000000000001</v>
      </c>
      <c r="G18">
        <v>29</v>
      </c>
      <c r="H18">
        <v>29</v>
      </c>
      <c r="I18">
        <v>0</v>
      </c>
      <c r="J18">
        <v>0</v>
      </c>
      <c r="K18">
        <v>185.7</v>
      </c>
      <c r="L18">
        <v>777</v>
      </c>
      <c r="M18">
        <v>162</v>
      </c>
      <c r="N18">
        <v>75</v>
      </c>
      <c r="O18">
        <v>69</v>
      </c>
      <c r="P18">
        <v>16</v>
      </c>
      <c r="Q18">
        <v>63</v>
      </c>
      <c r="R18">
        <v>0</v>
      </c>
      <c r="S18">
        <v>11</v>
      </c>
      <c r="T18">
        <v>168</v>
      </c>
      <c r="U18">
        <v>8.1421700000000001</v>
      </c>
      <c r="V18">
        <v>3.0533100000000002</v>
      </c>
      <c r="W18">
        <v>2.6666699999999999</v>
      </c>
      <c r="X18">
        <v>0.77544400000000002</v>
      </c>
      <c r="Y18">
        <v>0.21621599999999999</v>
      </c>
      <c r="Z18">
        <v>8.1081100000000003E-2</v>
      </c>
      <c r="AA18">
        <v>0.13513514399528501</v>
      </c>
      <c r="AB18">
        <v>0.23044100000000001</v>
      </c>
      <c r="AC18">
        <v>1.21163</v>
      </c>
      <c r="AD18">
        <v>0.28131</v>
      </c>
      <c r="AE18">
        <v>0.74037500000000001</v>
      </c>
      <c r="AH18">
        <v>3.7612299999999999</v>
      </c>
      <c r="AI18">
        <v>3.19015</v>
      </c>
      <c r="AJ18">
        <v>4.4668200000000002</v>
      </c>
    </row>
    <row r="19" spans="1:36" x14ac:dyDescent="0.45">
      <c r="A19" t="s">
        <v>117</v>
      </c>
      <c r="B19" t="s">
        <v>32</v>
      </c>
      <c r="C19">
        <v>11</v>
      </c>
      <c r="D19">
        <v>8</v>
      </c>
      <c r="F19">
        <v>3.5052099999999999</v>
      </c>
      <c r="G19">
        <v>31</v>
      </c>
      <c r="H19">
        <v>31</v>
      </c>
      <c r="I19">
        <v>0</v>
      </c>
      <c r="J19">
        <v>0</v>
      </c>
      <c r="K19">
        <v>182.3</v>
      </c>
      <c r="L19">
        <v>754</v>
      </c>
      <c r="M19">
        <v>167</v>
      </c>
      <c r="N19">
        <v>77</v>
      </c>
      <c r="O19">
        <v>71</v>
      </c>
      <c r="P19">
        <v>21</v>
      </c>
      <c r="Q19">
        <v>48</v>
      </c>
      <c r="R19">
        <v>2</v>
      </c>
      <c r="S19">
        <v>5</v>
      </c>
      <c r="T19">
        <v>168</v>
      </c>
      <c r="U19">
        <v>8.2940199999999997</v>
      </c>
      <c r="V19">
        <v>2.36972</v>
      </c>
      <c r="W19">
        <v>3.5</v>
      </c>
      <c r="X19">
        <v>1.0367500000000001</v>
      </c>
      <c r="Y19">
        <v>0.22281200000000001</v>
      </c>
      <c r="Z19">
        <v>6.3660499999999995E-2</v>
      </c>
      <c r="AA19">
        <v>0.15915118902921599</v>
      </c>
      <c r="AB19">
        <v>0.238231</v>
      </c>
      <c r="AC19">
        <v>1.17937</v>
      </c>
      <c r="AD19">
        <v>0.28515600000000002</v>
      </c>
      <c r="AE19">
        <v>0.74353499999999995</v>
      </c>
      <c r="AH19">
        <v>3.7816399999999999</v>
      </c>
      <c r="AI19">
        <v>3.18757</v>
      </c>
      <c r="AJ19">
        <v>3.70628</v>
      </c>
    </row>
    <row r="20" spans="1:36" x14ac:dyDescent="0.45">
      <c r="A20" t="s">
        <v>118</v>
      </c>
      <c r="B20" t="s">
        <v>36</v>
      </c>
      <c r="C20">
        <v>10</v>
      </c>
      <c r="D20">
        <v>8</v>
      </c>
      <c r="F20">
        <v>3.5419399999999999</v>
      </c>
      <c r="G20">
        <v>26</v>
      </c>
      <c r="H20">
        <v>25</v>
      </c>
      <c r="I20">
        <v>0</v>
      </c>
      <c r="J20">
        <v>0</v>
      </c>
      <c r="K20">
        <v>155</v>
      </c>
      <c r="L20">
        <v>631</v>
      </c>
      <c r="M20">
        <v>137</v>
      </c>
      <c r="N20">
        <v>66</v>
      </c>
      <c r="O20">
        <v>61</v>
      </c>
      <c r="P20">
        <v>20</v>
      </c>
      <c r="Q20">
        <v>40</v>
      </c>
      <c r="R20">
        <v>0</v>
      </c>
      <c r="S20">
        <v>4</v>
      </c>
      <c r="T20">
        <v>153</v>
      </c>
      <c r="U20">
        <v>8.8838699999999999</v>
      </c>
      <c r="V20">
        <v>2.3225799999999999</v>
      </c>
      <c r="W20">
        <v>3.8250000000000002</v>
      </c>
      <c r="X20">
        <v>1.1612899999999999</v>
      </c>
      <c r="Y20">
        <v>0.24247199999999999</v>
      </c>
      <c r="Z20">
        <v>6.3391400000000001E-2</v>
      </c>
      <c r="AA20">
        <v>0.17908082157373401</v>
      </c>
      <c r="AB20">
        <v>0.23338999999999999</v>
      </c>
      <c r="AC20">
        <v>1.14194</v>
      </c>
      <c r="AD20">
        <v>0.282609</v>
      </c>
      <c r="AE20">
        <v>0.74496600000000002</v>
      </c>
      <c r="AH20">
        <v>3.8098800000000002</v>
      </c>
      <c r="AI20">
        <v>3.10216</v>
      </c>
      <c r="AJ20">
        <v>3.242</v>
      </c>
    </row>
    <row r="21" spans="1:36" x14ac:dyDescent="0.45">
      <c r="A21" t="s">
        <v>119</v>
      </c>
      <c r="B21" t="s">
        <v>36</v>
      </c>
      <c r="C21">
        <v>8</v>
      </c>
      <c r="D21">
        <v>6</v>
      </c>
      <c r="F21">
        <v>3.5198900000000002</v>
      </c>
      <c r="G21">
        <v>25</v>
      </c>
      <c r="H21">
        <v>24</v>
      </c>
      <c r="I21">
        <v>0</v>
      </c>
      <c r="J21">
        <v>0</v>
      </c>
      <c r="K21">
        <v>148.30000000000001</v>
      </c>
      <c r="L21">
        <v>614</v>
      </c>
      <c r="M21">
        <v>137</v>
      </c>
      <c r="N21">
        <v>63</v>
      </c>
      <c r="O21">
        <v>58</v>
      </c>
      <c r="P21">
        <v>17</v>
      </c>
      <c r="Q21">
        <v>37</v>
      </c>
      <c r="R21">
        <v>0</v>
      </c>
      <c r="S21">
        <v>4</v>
      </c>
      <c r="T21">
        <v>151</v>
      </c>
      <c r="U21">
        <v>9.1638599999999997</v>
      </c>
      <c r="V21">
        <v>2.2454499999999999</v>
      </c>
      <c r="W21">
        <v>4.08108</v>
      </c>
      <c r="X21">
        <v>1.03169</v>
      </c>
      <c r="Y21">
        <v>0.24592800000000001</v>
      </c>
      <c r="Z21">
        <v>6.0260599999999998E-2</v>
      </c>
      <c r="AA21">
        <v>0.18566774576902301</v>
      </c>
      <c r="AB21">
        <v>0.239092</v>
      </c>
      <c r="AC21">
        <v>1.1733</v>
      </c>
      <c r="AD21">
        <v>0.296296</v>
      </c>
      <c r="AE21">
        <v>0.73901499999999998</v>
      </c>
      <c r="AH21">
        <v>3.5382500000000001</v>
      </c>
      <c r="AI21">
        <v>3.0452900000000001</v>
      </c>
      <c r="AJ21">
        <v>3.1173999999999999</v>
      </c>
    </row>
    <row r="22" spans="1:36" x14ac:dyDescent="0.45">
      <c r="A22" t="s">
        <v>120</v>
      </c>
      <c r="B22" t="s">
        <v>40</v>
      </c>
      <c r="C22">
        <v>11</v>
      </c>
      <c r="D22">
        <v>8</v>
      </c>
      <c r="F22">
        <v>3.63354</v>
      </c>
      <c r="G22">
        <v>28</v>
      </c>
      <c r="H22">
        <v>28</v>
      </c>
      <c r="I22">
        <v>0</v>
      </c>
      <c r="J22">
        <v>0</v>
      </c>
      <c r="K22">
        <v>161</v>
      </c>
      <c r="L22">
        <v>683</v>
      </c>
      <c r="M22">
        <v>132</v>
      </c>
      <c r="N22">
        <v>70</v>
      </c>
      <c r="O22">
        <v>65</v>
      </c>
      <c r="P22">
        <v>18</v>
      </c>
      <c r="Q22">
        <v>76</v>
      </c>
      <c r="R22">
        <v>0</v>
      </c>
      <c r="S22">
        <v>5</v>
      </c>
      <c r="T22">
        <v>190</v>
      </c>
      <c r="U22">
        <v>10.6211</v>
      </c>
      <c r="V22">
        <v>4.2484500000000001</v>
      </c>
      <c r="W22">
        <v>2.5</v>
      </c>
      <c r="X22">
        <v>1.00621</v>
      </c>
      <c r="Y22">
        <v>0.27818399999999999</v>
      </c>
      <c r="Z22">
        <v>0.111274</v>
      </c>
      <c r="AA22">
        <v>0.16691067814826899</v>
      </c>
      <c r="AB22">
        <v>0.21926899999999999</v>
      </c>
      <c r="AC22">
        <v>1.29193</v>
      </c>
      <c r="AD22">
        <v>0.28933999999999999</v>
      </c>
      <c r="AE22">
        <v>0.75492300000000001</v>
      </c>
      <c r="AH22">
        <v>3.8575200000000001</v>
      </c>
      <c r="AI22">
        <v>3.0245199999999999</v>
      </c>
      <c r="AJ22">
        <v>3.1785000000000001</v>
      </c>
    </row>
    <row r="23" spans="1:36" x14ac:dyDescent="0.45">
      <c r="A23" t="s">
        <v>121</v>
      </c>
      <c r="B23" t="s">
        <v>61</v>
      </c>
      <c r="C23">
        <v>8</v>
      </c>
      <c r="D23">
        <v>5</v>
      </c>
      <c r="F23">
        <v>3.54745</v>
      </c>
      <c r="G23">
        <v>25</v>
      </c>
      <c r="H23">
        <v>25</v>
      </c>
      <c r="I23">
        <v>0</v>
      </c>
      <c r="J23">
        <v>0</v>
      </c>
      <c r="K23">
        <v>137</v>
      </c>
      <c r="L23">
        <v>574</v>
      </c>
      <c r="M23">
        <v>125</v>
      </c>
      <c r="N23">
        <v>58</v>
      </c>
      <c r="O23">
        <v>54</v>
      </c>
      <c r="P23">
        <v>15</v>
      </c>
      <c r="Q23">
        <v>40</v>
      </c>
      <c r="R23">
        <v>2</v>
      </c>
      <c r="S23">
        <v>6</v>
      </c>
      <c r="T23">
        <v>146</v>
      </c>
      <c r="U23">
        <v>9.5912400000000009</v>
      </c>
      <c r="V23">
        <v>2.6277400000000002</v>
      </c>
      <c r="W23">
        <v>3.65</v>
      </c>
      <c r="X23">
        <v>0.98540099999999997</v>
      </c>
      <c r="Y23">
        <v>0.254355</v>
      </c>
      <c r="Z23">
        <v>6.9686399999999996E-2</v>
      </c>
      <c r="AA23">
        <v>0.18466898798942499</v>
      </c>
      <c r="AB23">
        <v>0.23674200000000001</v>
      </c>
      <c r="AC23">
        <v>1.20438</v>
      </c>
      <c r="AD23">
        <v>0.29972799999999999</v>
      </c>
      <c r="AE23">
        <v>0.74305600000000005</v>
      </c>
      <c r="AH23">
        <v>3.5543100000000001</v>
      </c>
      <c r="AI23">
        <v>3.0210300000000001</v>
      </c>
      <c r="AJ23">
        <v>3.1168</v>
      </c>
    </row>
    <row r="24" spans="1:36" x14ac:dyDescent="0.45">
      <c r="A24" t="s">
        <v>122</v>
      </c>
      <c r="B24" t="s">
        <v>28</v>
      </c>
      <c r="C24">
        <v>13</v>
      </c>
      <c r="D24">
        <v>8</v>
      </c>
      <c r="F24">
        <v>3.6986300000000001</v>
      </c>
      <c r="G24">
        <v>27</v>
      </c>
      <c r="H24">
        <v>26</v>
      </c>
      <c r="I24">
        <v>0</v>
      </c>
      <c r="J24">
        <v>0</v>
      </c>
      <c r="K24">
        <v>146</v>
      </c>
      <c r="L24">
        <v>588</v>
      </c>
      <c r="M24">
        <v>129</v>
      </c>
      <c r="N24">
        <v>65</v>
      </c>
      <c r="O24">
        <v>60</v>
      </c>
      <c r="P24">
        <v>19</v>
      </c>
      <c r="Q24">
        <v>31</v>
      </c>
      <c r="R24">
        <v>1</v>
      </c>
      <c r="S24">
        <v>6</v>
      </c>
      <c r="T24">
        <v>139</v>
      </c>
      <c r="U24">
        <v>8.5684900000000006</v>
      </c>
      <c r="V24">
        <v>1.91096</v>
      </c>
      <c r="W24">
        <v>4.4838699999999996</v>
      </c>
      <c r="X24">
        <v>1.17123</v>
      </c>
      <c r="Y24">
        <v>0.23639499999999999</v>
      </c>
      <c r="Z24">
        <v>5.27211E-2</v>
      </c>
      <c r="AA24">
        <v>0.18367346748709601</v>
      </c>
      <c r="AB24">
        <v>0.23411999999999999</v>
      </c>
      <c r="AC24">
        <v>1.09589</v>
      </c>
      <c r="AD24">
        <v>0.27989799999999998</v>
      </c>
      <c r="AE24">
        <v>0.712144</v>
      </c>
      <c r="AH24">
        <v>3.8029899999999999</v>
      </c>
      <c r="AI24">
        <v>2.9742700000000002</v>
      </c>
      <c r="AJ24">
        <v>2.8646600000000002</v>
      </c>
    </row>
    <row r="25" spans="1:36" x14ac:dyDescent="0.45">
      <c r="A25" t="s">
        <v>123</v>
      </c>
      <c r="B25" t="s">
        <v>63</v>
      </c>
      <c r="C25">
        <v>8</v>
      </c>
      <c r="D25">
        <v>4</v>
      </c>
      <c r="F25">
        <v>3.1578900000000001</v>
      </c>
      <c r="G25">
        <v>22</v>
      </c>
      <c r="H25">
        <v>22</v>
      </c>
      <c r="I25">
        <v>0</v>
      </c>
      <c r="J25">
        <v>0</v>
      </c>
      <c r="K25">
        <v>119.7</v>
      </c>
      <c r="L25">
        <v>480</v>
      </c>
      <c r="M25">
        <v>97</v>
      </c>
      <c r="N25">
        <v>45</v>
      </c>
      <c r="O25">
        <v>42</v>
      </c>
      <c r="P25">
        <v>14</v>
      </c>
      <c r="Q25">
        <v>31</v>
      </c>
      <c r="R25">
        <v>0</v>
      </c>
      <c r="S25">
        <v>5</v>
      </c>
      <c r="T25">
        <v>132</v>
      </c>
      <c r="U25">
        <v>9.9248100000000008</v>
      </c>
      <c r="V25">
        <v>2.3308300000000002</v>
      </c>
      <c r="W25">
        <v>4.2580600000000004</v>
      </c>
      <c r="X25">
        <v>1.05263</v>
      </c>
      <c r="Y25">
        <v>0.27500000000000002</v>
      </c>
      <c r="Z25">
        <v>6.4583299999999996E-2</v>
      </c>
      <c r="AA25">
        <v>0.210416674613952</v>
      </c>
      <c r="AB25">
        <v>0.218468</v>
      </c>
      <c r="AC25">
        <v>1.06934</v>
      </c>
      <c r="AD25">
        <v>0.27852399999999999</v>
      </c>
      <c r="AE25">
        <v>0.765683</v>
      </c>
      <c r="AH25">
        <v>3.4722499999999998</v>
      </c>
      <c r="AI25">
        <v>2.9429599999999998</v>
      </c>
      <c r="AJ25">
        <v>3.4135</v>
      </c>
    </row>
    <row r="26" spans="1:36" x14ac:dyDescent="0.45">
      <c r="A26" t="s">
        <v>124</v>
      </c>
      <c r="B26" t="s">
        <v>23</v>
      </c>
      <c r="C26">
        <v>11</v>
      </c>
      <c r="D26">
        <v>5</v>
      </c>
      <c r="F26">
        <v>3.2714599999999998</v>
      </c>
      <c r="G26">
        <v>23</v>
      </c>
      <c r="H26">
        <v>23</v>
      </c>
      <c r="I26">
        <v>0</v>
      </c>
      <c r="J26">
        <v>0</v>
      </c>
      <c r="K26">
        <v>129.30000000000001</v>
      </c>
      <c r="L26">
        <v>534</v>
      </c>
      <c r="M26">
        <v>119</v>
      </c>
      <c r="N26">
        <v>51</v>
      </c>
      <c r="O26">
        <v>47</v>
      </c>
      <c r="P26">
        <v>11</v>
      </c>
      <c r="Q26">
        <v>35</v>
      </c>
      <c r="R26">
        <v>1</v>
      </c>
      <c r="S26">
        <v>4</v>
      </c>
      <c r="T26">
        <v>118</v>
      </c>
      <c r="U26">
        <v>8.2134599999999995</v>
      </c>
      <c r="V26">
        <v>2.4361899999999999</v>
      </c>
      <c r="W26">
        <v>3.3714300000000001</v>
      </c>
      <c r="X26">
        <v>0.76566100000000004</v>
      </c>
      <c r="Y26">
        <v>0.220974</v>
      </c>
      <c r="Z26">
        <v>6.5543100000000007E-2</v>
      </c>
      <c r="AA26">
        <v>0.15543071925640101</v>
      </c>
      <c r="AB26">
        <v>0.24040400000000001</v>
      </c>
      <c r="AC26">
        <v>1.19103</v>
      </c>
      <c r="AD26">
        <v>0.29508200000000001</v>
      </c>
      <c r="AE26">
        <v>0.74314599999999997</v>
      </c>
      <c r="AH26">
        <v>3.4406599999999998</v>
      </c>
      <c r="AI26">
        <v>2.8439000000000001</v>
      </c>
      <c r="AJ26">
        <v>3.4919600000000002</v>
      </c>
    </row>
    <row r="27" spans="1:36" x14ac:dyDescent="0.45">
      <c r="A27" t="s">
        <v>125</v>
      </c>
      <c r="B27" t="s">
        <v>52</v>
      </c>
      <c r="C27">
        <v>13</v>
      </c>
      <c r="D27">
        <v>9</v>
      </c>
      <c r="F27">
        <v>3.5748799999999998</v>
      </c>
      <c r="G27">
        <v>31</v>
      </c>
      <c r="H27">
        <v>31</v>
      </c>
      <c r="I27">
        <v>0</v>
      </c>
      <c r="J27">
        <v>0</v>
      </c>
      <c r="K27">
        <v>186.3</v>
      </c>
      <c r="L27">
        <v>766</v>
      </c>
      <c r="M27">
        <v>165</v>
      </c>
      <c r="N27">
        <v>80</v>
      </c>
      <c r="O27">
        <v>74</v>
      </c>
      <c r="P27">
        <v>23</v>
      </c>
      <c r="Q27">
        <v>55</v>
      </c>
      <c r="R27">
        <v>0</v>
      </c>
      <c r="S27">
        <v>7</v>
      </c>
      <c r="T27">
        <v>175</v>
      </c>
      <c r="U27">
        <v>8.45411</v>
      </c>
      <c r="V27">
        <v>2.657</v>
      </c>
      <c r="W27">
        <v>3.1818200000000001</v>
      </c>
      <c r="X27">
        <v>1.11111</v>
      </c>
      <c r="Y27">
        <v>0.22846</v>
      </c>
      <c r="Z27">
        <v>7.1801599999999993E-2</v>
      </c>
      <c r="AA27">
        <v>0.15665797144174501</v>
      </c>
      <c r="AB27">
        <v>0.234375</v>
      </c>
      <c r="AC27">
        <v>1.18089</v>
      </c>
      <c r="AD27">
        <v>0.28063199999999999</v>
      </c>
      <c r="AE27">
        <v>0.74547399999999997</v>
      </c>
      <c r="AH27">
        <v>3.9796800000000001</v>
      </c>
      <c r="AI27">
        <v>2.84015</v>
      </c>
      <c r="AJ27">
        <v>4.2284199999999998</v>
      </c>
    </row>
    <row r="28" spans="1:36" x14ac:dyDescent="0.45">
      <c r="A28" t="s">
        <v>126</v>
      </c>
      <c r="B28" t="s">
        <v>101</v>
      </c>
      <c r="C28">
        <v>12</v>
      </c>
      <c r="D28">
        <v>9</v>
      </c>
      <c r="F28">
        <v>3.52495</v>
      </c>
      <c r="G28">
        <v>29</v>
      </c>
      <c r="H28">
        <v>29</v>
      </c>
      <c r="I28">
        <v>0</v>
      </c>
      <c r="J28">
        <v>0</v>
      </c>
      <c r="K28">
        <v>158.30000000000001</v>
      </c>
      <c r="L28">
        <v>678</v>
      </c>
      <c r="M28">
        <v>131</v>
      </c>
      <c r="N28">
        <v>67</v>
      </c>
      <c r="O28">
        <v>62</v>
      </c>
      <c r="P28">
        <v>17</v>
      </c>
      <c r="Q28">
        <v>79</v>
      </c>
      <c r="R28">
        <v>0</v>
      </c>
      <c r="S28">
        <v>3</v>
      </c>
      <c r="T28">
        <v>199</v>
      </c>
      <c r="U28">
        <v>11.314</v>
      </c>
      <c r="V28">
        <v>4.4914699999999996</v>
      </c>
      <c r="W28">
        <v>2.5189900000000001</v>
      </c>
      <c r="X28">
        <v>0.96651900000000002</v>
      </c>
      <c r="Y28">
        <v>0.29350999999999999</v>
      </c>
      <c r="Z28">
        <v>0.116519</v>
      </c>
      <c r="AA28">
        <v>0.176991142332553</v>
      </c>
      <c r="AB28">
        <v>0.21979899999999999</v>
      </c>
      <c r="AC28">
        <v>1.3266</v>
      </c>
      <c r="AD28">
        <v>0.3</v>
      </c>
      <c r="AE28">
        <v>0.76799099999999998</v>
      </c>
      <c r="AH28">
        <v>3.6909200000000002</v>
      </c>
      <c r="AI28">
        <v>2.7960199999999999</v>
      </c>
      <c r="AJ28">
        <v>3.3893499999999999</v>
      </c>
    </row>
    <row r="29" spans="1:36" x14ac:dyDescent="0.45">
      <c r="A29" t="s">
        <v>127</v>
      </c>
      <c r="B29" t="s">
        <v>63</v>
      </c>
      <c r="C29">
        <v>10</v>
      </c>
      <c r="D29">
        <v>9</v>
      </c>
      <c r="F29">
        <v>3.8563000000000001</v>
      </c>
      <c r="G29">
        <v>29</v>
      </c>
      <c r="H29">
        <v>28</v>
      </c>
      <c r="I29">
        <v>0</v>
      </c>
      <c r="J29">
        <v>0</v>
      </c>
      <c r="K29">
        <v>151.69999999999999</v>
      </c>
      <c r="L29">
        <v>623</v>
      </c>
      <c r="M29">
        <v>122</v>
      </c>
      <c r="N29">
        <v>70</v>
      </c>
      <c r="O29">
        <v>65</v>
      </c>
      <c r="P29">
        <v>20</v>
      </c>
      <c r="Q29">
        <v>56</v>
      </c>
      <c r="R29">
        <v>0</v>
      </c>
      <c r="S29">
        <v>8</v>
      </c>
      <c r="T29">
        <v>173</v>
      </c>
      <c r="U29">
        <v>10.2637</v>
      </c>
      <c r="V29">
        <v>3.3223500000000001</v>
      </c>
      <c r="W29">
        <v>3.0892900000000001</v>
      </c>
      <c r="X29">
        <v>1.18655</v>
      </c>
      <c r="Y29">
        <v>0.27768900000000002</v>
      </c>
      <c r="Z29">
        <v>8.9887599999999998E-2</v>
      </c>
      <c r="AA29">
        <v>0.18780095130205099</v>
      </c>
      <c r="AB29">
        <v>0.218247</v>
      </c>
      <c r="AC29">
        <v>1.17337</v>
      </c>
      <c r="AD29">
        <v>0.27868900000000002</v>
      </c>
      <c r="AE29">
        <v>0.72</v>
      </c>
      <c r="AH29">
        <v>3.9537900000000001</v>
      </c>
      <c r="AI29">
        <v>2.7959700000000001</v>
      </c>
      <c r="AJ29">
        <v>2.9112</v>
      </c>
    </row>
    <row r="30" spans="1:36" x14ac:dyDescent="0.45">
      <c r="A30" t="s">
        <v>128</v>
      </c>
      <c r="B30" t="s">
        <v>58</v>
      </c>
      <c r="C30">
        <v>12</v>
      </c>
      <c r="D30">
        <v>9</v>
      </c>
      <c r="F30">
        <v>3.8353799999999998</v>
      </c>
      <c r="G30">
        <v>28</v>
      </c>
      <c r="H30">
        <v>28</v>
      </c>
      <c r="I30">
        <v>0</v>
      </c>
      <c r="J30">
        <v>0</v>
      </c>
      <c r="K30">
        <v>171.3</v>
      </c>
      <c r="L30">
        <v>714</v>
      </c>
      <c r="M30">
        <v>160</v>
      </c>
      <c r="N30">
        <v>79</v>
      </c>
      <c r="O30">
        <v>73</v>
      </c>
      <c r="P30">
        <v>21</v>
      </c>
      <c r="Q30">
        <v>45</v>
      </c>
      <c r="R30">
        <v>1</v>
      </c>
      <c r="S30">
        <v>12</v>
      </c>
      <c r="T30">
        <v>149</v>
      </c>
      <c r="U30">
        <v>7.8283699999999996</v>
      </c>
      <c r="V30">
        <v>2.3642699999999999</v>
      </c>
      <c r="W30">
        <v>3.3111100000000002</v>
      </c>
      <c r="X30">
        <v>1.1033299999999999</v>
      </c>
      <c r="Y30">
        <v>0.20868300000000001</v>
      </c>
      <c r="Z30">
        <v>6.3025200000000003E-2</v>
      </c>
      <c r="AA30">
        <v>0.14565826207399299</v>
      </c>
      <c r="AB30">
        <v>0.243531</v>
      </c>
      <c r="AC30">
        <v>1.1967300000000001</v>
      </c>
      <c r="AD30">
        <v>0.28542099999999998</v>
      </c>
      <c r="AE30">
        <v>0.71753999999999996</v>
      </c>
      <c r="AH30">
        <v>4.1073500000000003</v>
      </c>
      <c r="AI30">
        <v>2.78735</v>
      </c>
      <c r="AJ30">
        <v>2.9988600000000001</v>
      </c>
    </row>
    <row r="31" spans="1:36" x14ac:dyDescent="0.45">
      <c r="A31" t="s">
        <v>129</v>
      </c>
      <c r="B31" t="s">
        <v>28</v>
      </c>
      <c r="C31">
        <v>11</v>
      </c>
      <c r="D31">
        <v>6</v>
      </c>
      <c r="F31">
        <v>3.7363400000000002</v>
      </c>
      <c r="G31">
        <v>26</v>
      </c>
      <c r="H31">
        <v>26</v>
      </c>
      <c r="I31">
        <v>0</v>
      </c>
      <c r="J31">
        <v>0</v>
      </c>
      <c r="K31">
        <v>137.30000000000001</v>
      </c>
      <c r="L31">
        <v>566</v>
      </c>
      <c r="M31">
        <v>119</v>
      </c>
      <c r="N31">
        <v>62</v>
      </c>
      <c r="O31">
        <v>57</v>
      </c>
      <c r="P31">
        <v>14</v>
      </c>
      <c r="Q31">
        <v>40</v>
      </c>
      <c r="R31">
        <v>0</v>
      </c>
      <c r="S31">
        <v>7</v>
      </c>
      <c r="T31">
        <v>128</v>
      </c>
      <c r="U31">
        <v>8.39039</v>
      </c>
      <c r="V31">
        <v>2.6219999999999999</v>
      </c>
      <c r="W31">
        <v>3.2</v>
      </c>
      <c r="X31">
        <v>0.91769800000000001</v>
      </c>
      <c r="Y31">
        <v>0.22614799999999999</v>
      </c>
      <c r="Z31">
        <v>7.0671399999999995E-2</v>
      </c>
      <c r="AA31">
        <v>0.15547703206539101</v>
      </c>
      <c r="AB31">
        <v>0.22928699999999999</v>
      </c>
      <c r="AC31">
        <v>1.15805</v>
      </c>
      <c r="AD31">
        <v>0.27851500000000001</v>
      </c>
      <c r="AE31">
        <v>0.69583899999999999</v>
      </c>
      <c r="AH31">
        <v>3.74302</v>
      </c>
      <c r="AI31">
        <v>2.7799800000000001</v>
      </c>
      <c r="AJ31">
        <v>2.6102799999999999</v>
      </c>
    </row>
    <row r="32" spans="1:36" x14ac:dyDescent="0.45">
      <c r="A32" t="s">
        <v>2521</v>
      </c>
      <c r="B32" t="s">
        <v>113</v>
      </c>
      <c r="C32">
        <v>11</v>
      </c>
      <c r="D32">
        <v>5</v>
      </c>
      <c r="F32">
        <v>3.1333299999999999</v>
      </c>
      <c r="G32">
        <v>24</v>
      </c>
      <c r="H32">
        <v>24</v>
      </c>
      <c r="I32">
        <v>0</v>
      </c>
      <c r="J32">
        <v>0</v>
      </c>
      <c r="K32">
        <v>135</v>
      </c>
      <c r="L32">
        <v>547</v>
      </c>
      <c r="M32">
        <v>112</v>
      </c>
      <c r="N32">
        <v>51</v>
      </c>
      <c r="O32">
        <v>47</v>
      </c>
      <c r="P32">
        <v>15</v>
      </c>
      <c r="Q32">
        <v>39</v>
      </c>
      <c r="R32">
        <v>1</v>
      </c>
      <c r="S32">
        <v>2</v>
      </c>
      <c r="T32">
        <v>147</v>
      </c>
      <c r="U32">
        <v>9.8000000000000007</v>
      </c>
      <c r="V32">
        <v>2.6</v>
      </c>
      <c r="W32">
        <v>3.7692299999999999</v>
      </c>
      <c r="X32">
        <v>1</v>
      </c>
      <c r="Y32">
        <v>0.26873900000000001</v>
      </c>
      <c r="Z32">
        <v>7.1298E-2</v>
      </c>
      <c r="AA32">
        <v>0.19744057953357599</v>
      </c>
      <c r="AB32">
        <v>0.22134400000000001</v>
      </c>
      <c r="AC32">
        <v>1.11852</v>
      </c>
      <c r="AD32">
        <v>0.28197699999999998</v>
      </c>
      <c r="AE32">
        <v>0.769231</v>
      </c>
      <c r="AH32">
        <v>3.43282</v>
      </c>
      <c r="AI32">
        <v>2.7729900000000001</v>
      </c>
      <c r="AJ32">
        <v>3.4124699999999999</v>
      </c>
    </row>
    <row r="33" spans="1:36" x14ac:dyDescent="0.45">
      <c r="A33" t="s">
        <v>69</v>
      </c>
      <c r="B33" t="s">
        <v>28</v>
      </c>
      <c r="C33">
        <v>11</v>
      </c>
      <c r="D33">
        <v>5</v>
      </c>
      <c r="F33">
        <v>3.2950499999999998</v>
      </c>
      <c r="G33">
        <v>24</v>
      </c>
      <c r="H33">
        <v>24</v>
      </c>
      <c r="I33">
        <v>0</v>
      </c>
      <c r="J33">
        <v>0</v>
      </c>
      <c r="K33">
        <v>139.30000000000001</v>
      </c>
      <c r="L33">
        <v>563</v>
      </c>
      <c r="M33">
        <v>109</v>
      </c>
      <c r="N33">
        <v>55</v>
      </c>
      <c r="O33">
        <v>51</v>
      </c>
      <c r="P33">
        <v>18</v>
      </c>
      <c r="Q33">
        <v>45</v>
      </c>
      <c r="R33">
        <v>1</v>
      </c>
      <c r="S33">
        <v>8</v>
      </c>
      <c r="T33">
        <v>157</v>
      </c>
      <c r="U33">
        <v>10.143599999999999</v>
      </c>
      <c r="V33">
        <v>2.9073899999999999</v>
      </c>
      <c r="W33">
        <v>3.48889</v>
      </c>
      <c r="X33">
        <v>1.16296</v>
      </c>
      <c r="Y33">
        <v>0.27886300000000003</v>
      </c>
      <c r="Z33">
        <v>7.9928899999999997E-2</v>
      </c>
      <c r="AA33">
        <v>0.198934271931648</v>
      </c>
      <c r="AB33">
        <v>0.213725</v>
      </c>
      <c r="AC33">
        <v>1.1055299999999999</v>
      </c>
      <c r="AD33">
        <v>0.27164199999999999</v>
      </c>
      <c r="AE33">
        <v>0.76863400000000004</v>
      </c>
      <c r="AH33">
        <v>3.8221599999999998</v>
      </c>
      <c r="AI33">
        <v>2.7552300000000001</v>
      </c>
      <c r="AJ33">
        <v>3.52128</v>
      </c>
    </row>
    <row r="34" spans="1:36" x14ac:dyDescent="0.45">
      <c r="A34" t="s">
        <v>148</v>
      </c>
      <c r="B34" t="s">
        <v>149</v>
      </c>
      <c r="C34">
        <v>9</v>
      </c>
      <c r="D34">
        <v>10</v>
      </c>
      <c r="F34">
        <v>4.1130500000000003</v>
      </c>
      <c r="G34">
        <v>29</v>
      </c>
      <c r="H34">
        <v>29</v>
      </c>
      <c r="I34">
        <v>0</v>
      </c>
      <c r="J34">
        <v>0</v>
      </c>
      <c r="K34">
        <v>166.3</v>
      </c>
      <c r="L34">
        <v>716</v>
      </c>
      <c r="M34">
        <v>162</v>
      </c>
      <c r="N34">
        <v>82</v>
      </c>
      <c r="O34">
        <v>76</v>
      </c>
      <c r="P34">
        <v>19</v>
      </c>
      <c r="Q34">
        <v>54</v>
      </c>
      <c r="R34">
        <v>0</v>
      </c>
      <c r="S34">
        <v>11</v>
      </c>
      <c r="T34">
        <v>158</v>
      </c>
      <c r="U34">
        <v>8.5508100000000002</v>
      </c>
      <c r="V34">
        <v>2.9224299999999999</v>
      </c>
      <c r="W34">
        <v>2.9259300000000001</v>
      </c>
      <c r="X34">
        <v>1.02826</v>
      </c>
      <c r="Y34">
        <v>0.22067000000000001</v>
      </c>
      <c r="Z34">
        <v>7.5419E-2</v>
      </c>
      <c r="AA34">
        <v>0.14525139331817599</v>
      </c>
      <c r="AB34">
        <v>0.24884800000000001</v>
      </c>
      <c r="AC34">
        <v>1.2988599999999999</v>
      </c>
      <c r="AD34">
        <v>0.30168800000000001</v>
      </c>
      <c r="AE34">
        <v>0.70749700000000004</v>
      </c>
      <c r="AH34">
        <v>4.0127100000000002</v>
      </c>
      <c r="AI34">
        <v>2.7494399999999999</v>
      </c>
      <c r="AJ34">
        <v>2.7608199999999998</v>
      </c>
    </row>
    <row r="35" spans="1:36" x14ac:dyDescent="0.45">
      <c r="A35" t="s">
        <v>1980</v>
      </c>
      <c r="B35" t="s">
        <v>104</v>
      </c>
      <c r="C35">
        <v>8</v>
      </c>
      <c r="D35">
        <v>9</v>
      </c>
      <c r="F35">
        <v>3.8823500000000002</v>
      </c>
      <c r="G35">
        <v>28</v>
      </c>
      <c r="H35">
        <v>27</v>
      </c>
      <c r="I35">
        <v>0</v>
      </c>
      <c r="J35">
        <v>0</v>
      </c>
      <c r="K35">
        <v>153</v>
      </c>
      <c r="L35">
        <v>642</v>
      </c>
      <c r="M35">
        <v>136</v>
      </c>
      <c r="N35">
        <v>71</v>
      </c>
      <c r="O35">
        <v>66</v>
      </c>
      <c r="P35">
        <v>20</v>
      </c>
      <c r="Q35">
        <v>53</v>
      </c>
      <c r="R35">
        <v>1</v>
      </c>
      <c r="S35">
        <v>6</v>
      </c>
      <c r="T35">
        <v>173</v>
      </c>
      <c r="U35">
        <v>10.176500000000001</v>
      </c>
      <c r="V35">
        <v>3.1176499999999998</v>
      </c>
      <c r="W35">
        <v>3.2641499999999999</v>
      </c>
      <c r="X35">
        <v>1.1764699999999999</v>
      </c>
      <c r="Y35">
        <v>0.26946999999999999</v>
      </c>
      <c r="Z35">
        <v>8.2554500000000003E-2</v>
      </c>
      <c r="AA35">
        <v>0.18691587448120101</v>
      </c>
      <c r="AB35">
        <v>0.23327600000000001</v>
      </c>
      <c r="AC35">
        <v>1.23529</v>
      </c>
      <c r="AD35">
        <v>0.29743599999999998</v>
      </c>
      <c r="AE35">
        <v>0.73291899999999999</v>
      </c>
      <c r="AH35">
        <v>3.8498100000000002</v>
      </c>
      <c r="AI35">
        <v>2.7475800000000001</v>
      </c>
      <c r="AJ35">
        <v>2.9119100000000002</v>
      </c>
    </row>
    <row r="36" spans="1:36" x14ac:dyDescent="0.45">
      <c r="A36" t="s">
        <v>1959</v>
      </c>
      <c r="B36" t="s">
        <v>61</v>
      </c>
      <c r="C36">
        <v>10</v>
      </c>
      <c r="D36">
        <v>8</v>
      </c>
      <c r="F36">
        <v>3.63992</v>
      </c>
      <c r="G36">
        <v>29</v>
      </c>
      <c r="H36">
        <v>27</v>
      </c>
      <c r="I36">
        <v>0</v>
      </c>
      <c r="J36">
        <v>0</v>
      </c>
      <c r="K36">
        <v>153.30000000000001</v>
      </c>
      <c r="L36">
        <v>646</v>
      </c>
      <c r="M36">
        <v>147</v>
      </c>
      <c r="N36">
        <v>67</v>
      </c>
      <c r="O36">
        <v>62</v>
      </c>
      <c r="P36">
        <v>17</v>
      </c>
      <c r="Q36">
        <v>45</v>
      </c>
      <c r="R36">
        <v>1</v>
      </c>
      <c r="S36">
        <v>7</v>
      </c>
      <c r="T36">
        <v>139</v>
      </c>
      <c r="U36">
        <v>8.1604700000000001</v>
      </c>
      <c r="V36">
        <v>2.64188</v>
      </c>
      <c r="W36">
        <v>3.0888900000000001</v>
      </c>
      <c r="X36">
        <v>0.99804300000000001</v>
      </c>
      <c r="Y36">
        <v>0.21517</v>
      </c>
      <c r="Z36">
        <v>6.9659399999999996E-2</v>
      </c>
      <c r="AA36">
        <v>0.14551083743572199</v>
      </c>
      <c r="AB36">
        <v>0.247475</v>
      </c>
      <c r="AC36">
        <v>1.2524500000000001</v>
      </c>
      <c r="AD36">
        <v>0.29680400000000001</v>
      </c>
      <c r="AE36">
        <v>0.74316300000000002</v>
      </c>
      <c r="AH36">
        <v>3.90083</v>
      </c>
      <c r="AI36">
        <v>2.6257600000000001</v>
      </c>
      <c r="AJ36">
        <v>3.2368999999999999</v>
      </c>
    </row>
    <row r="37" spans="1:36" x14ac:dyDescent="0.45">
      <c r="A37" t="s">
        <v>315</v>
      </c>
      <c r="B37" t="s">
        <v>52</v>
      </c>
      <c r="C37">
        <v>9</v>
      </c>
      <c r="D37">
        <v>9</v>
      </c>
      <c r="F37">
        <v>3.9714900000000002</v>
      </c>
      <c r="G37">
        <v>27</v>
      </c>
      <c r="H37">
        <v>27</v>
      </c>
      <c r="I37">
        <v>0</v>
      </c>
      <c r="J37">
        <v>0</v>
      </c>
      <c r="K37">
        <v>147.30000000000001</v>
      </c>
      <c r="L37">
        <v>619</v>
      </c>
      <c r="M37">
        <v>142</v>
      </c>
      <c r="N37">
        <v>70</v>
      </c>
      <c r="O37">
        <v>65</v>
      </c>
      <c r="P37">
        <v>19</v>
      </c>
      <c r="Q37">
        <v>36</v>
      </c>
      <c r="R37">
        <v>0</v>
      </c>
      <c r="S37">
        <v>7</v>
      </c>
      <c r="T37">
        <v>143</v>
      </c>
      <c r="U37">
        <v>8.7372700000000005</v>
      </c>
      <c r="V37">
        <v>2.1995900000000002</v>
      </c>
      <c r="W37">
        <v>3.9722200000000001</v>
      </c>
      <c r="X37">
        <v>1.1609</v>
      </c>
      <c r="Y37">
        <v>0.231018</v>
      </c>
      <c r="Z37">
        <v>5.8158300000000003E-2</v>
      </c>
      <c r="AA37">
        <v>0.17285944893956101</v>
      </c>
      <c r="AB37">
        <v>0.246528</v>
      </c>
      <c r="AC37">
        <v>1.20842</v>
      </c>
      <c r="AD37">
        <v>0.297101</v>
      </c>
      <c r="AE37">
        <v>0.71334200000000003</v>
      </c>
      <c r="AH37">
        <v>3.8660399999999999</v>
      </c>
      <c r="AI37">
        <v>2.5891000000000002</v>
      </c>
      <c r="AJ37">
        <v>2.6275499999999998</v>
      </c>
    </row>
    <row r="38" spans="1:36" x14ac:dyDescent="0.45">
      <c r="A38" t="s">
        <v>333</v>
      </c>
      <c r="B38" t="s">
        <v>74</v>
      </c>
      <c r="C38">
        <v>8</v>
      </c>
      <c r="D38">
        <v>9</v>
      </c>
      <c r="F38">
        <v>4.4055900000000001</v>
      </c>
      <c r="G38">
        <v>29</v>
      </c>
      <c r="H38">
        <v>29</v>
      </c>
      <c r="I38">
        <v>0</v>
      </c>
      <c r="J38">
        <v>0</v>
      </c>
      <c r="K38">
        <v>143</v>
      </c>
      <c r="L38">
        <v>609</v>
      </c>
      <c r="M38">
        <v>132</v>
      </c>
      <c r="N38">
        <v>76</v>
      </c>
      <c r="O38">
        <v>70</v>
      </c>
      <c r="P38">
        <v>22</v>
      </c>
      <c r="Q38">
        <v>54</v>
      </c>
      <c r="R38">
        <v>0</v>
      </c>
      <c r="S38">
        <v>4</v>
      </c>
      <c r="T38">
        <v>156</v>
      </c>
      <c r="U38">
        <v>9.8181799999999999</v>
      </c>
      <c r="V38">
        <v>3.3986000000000001</v>
      </c>
      <c r="W38">
        <v>2.88889</v>
      </c>
      <c r="X38">
        <v>1.38462</v>
      </c>
      <c r="Y38">
        <v>0.256158</v>
      </c>
      <c r="Z38">
        <v>8.8669899999999996E-2</v>
      </c>
      <c r="AA38">
        <v>0.167487688362598</v>
      </c>
      <c r="AB38">
        <v>0.239564</v>
      </c>
      <c r="AC38">
        <v>1.3007</v>
      </c>
      <c r="AD38">
        <v>0.294906</v>
      </c>
      <c r="AE38">
        <v>0.70876300000000003</v>
      </c>
      <c r="AH38">
        <v>4.2900099999999997</v>
      </c>
      <c r="AI38">
        <v>2.56934</v>
      </c>
      <c r="AJ38">
        <v>2.0974599999999999</v>
      </c>
    </row>
    <row r="39" spans="1:36" x14ac:dyDescent="0.45">
      <c r="A39" t="s">
        <v>2522</v>
      </c>
      <c r="B39" t="s">
        <v>104</v>
      </c>
      <c r="C39">
        <v>7</v>
      </c>
      <c r="D39">
        <v>7</v>
      </c>
      <c r="F39">
        <v>3.6290300000000002</v>
      </c>
      <c r="G39">
        <v>27</v>
      </c>
      <c r="H39">
        <v>27</v>
      </c>
      <c r="I39">
        <v>0</v>
      </c>
      <c r="J39">
        <v>0</v>
      </c>
      <c r="K39">
        <v>124</v>
      </c>
      <c r="L39">
        <v>510</v>
      </c>
      <c r="M39">
        <v>106</v>
      </c>
      <c r="N39">
        <v>54</v>
      </c>
      <c r="O39">
        <v>50</v>
      </c>
      <c r="P39">
        <v>15</v>
      </c>
      <c r="Q39">
        <v>41</v>
      </c>
      <c r="R39">
        <v>0</v>
      </c>
      <c r="S39">
        <v>4</v>
      </c>
      <c r="T39">
        <v>137</v>
      </c>
      <c r="U39">
        <v>9.9435500000000001</v>
      </c>
      <c r="V39">
        <v>2.9758100000000001</v>
      </c>
      <c r="W39">
        <v>3.3414600000000001</v>
      </c>
      <c r="X39">
        <v>1.0887100000000001</v>
      </c>
      <c r="Y39">
        <v>0.268627</v>
      </c>
      <c r="Z39">
        <v>8.0392199999999997E-2</v>
      </c>
      <c r="AA39">
        <v>0.18823530524969101</v>
      </c>
      <c r="AB39">
        <v>0.22795699999999999</v>
      </c>
      <c r="AC39">
        <v>1.1854800000000001</v>
      </c>
      <c r="AD39">
        <v>0.29073500000000002</v>
      </c>
      <c r="AE39">
        <v>0.73809499999999995</v>
      </c>
      <c r="AH39">
        <v>3.7066499999999998</v>
      </c>
      <c r="AI39">
        <v>2.56216</v>
      </c>
      <c r="AJ39">
        <v>2.7347299999999999</v>
      </c>
    </row>
    <row r="40" spans="1:36" x14ac:dyDescent="0.45">
      <c r="A40" t="s">
        <v>144</v>
      </c>
      <c r="B40" t="s">
        <v>67</v>
      </c>
      <c r="C40">
        <v>10</v>
      </c>
      <c r="D40">
        <v>10</v>
      </c>
      <c r="F40">
        <v>4.0119800000000003</v>
      </c>
      <c r="G40">
        <v>27</v>
      </c>
      <c r="H40">
        <v>27</v>
      </c>
      <c r="I40">
        <v>0</v>
      </c>
      <c r="J40">
        <v>0</v>
      </c>
      <c r="K40">
        <v>150.30000000000001</v>
      </c>
      <c r="L40">
        <v>618</v>
      </c>
      <c r="M40">
        <v>133</v>
      </c>
      <c r="N40">
        <v>72</v>
      </c>
      <c r="O40">
        <v>67</v>
      </c>
      <c r="P40">
        <v>20</v>
      </c>
      <c r="Q40">
        <v>40</v>
      </c>
      <c r="R40">
        <v>0</v>
      </c>
      <c r="S40">
        <v>9</v>
      </c>
      <c r="T40">
        <v>156</v>
      </c>
      <c r="U40">
        <v>9.3413199999999996</v>
      </c>
      <c r="V40">
        <v>2.3952100000000001</v>
      </c>
      <c r="W40">
        <v>3.9</v>
      </c>
      <c r="X40">
        <v>1.1976</v>
      </c>
      <c r="Y40">
        <v>0.25242700000000001</v>
      </c>
      <c r="Z40">
        <v>6.4724900000000002E-2</v>
      </c>
      <c r="AA40">
        <v>0.18770226836204501</v>
      </c>
      <c r="AB40">
        <v>0.23374300000000001</v>
      </c>
      <c r="AC40">
        <v>1.15103</v>
      </c>
      <c r="AD40">
        <v>0.28753200000000001</v>
      </c>
      <c r="AE40">
        <v>0.69655199999999995</v>
      </c>
      <c r="AH40">
        <v>3.8871099999999998</v>
      </c>
      <c r="AI40">
        <v>2.5562499999999999</v>
      </c>
      <c r="AJ40">
        <v>2.3548900000000001</v>
      </c>
    </row>
    <row r="41" spans="1:36" x14ac:dyDescent="0.45">
      <c r="A41" t="s">
        <v>2523</v>
      </c>
      <c r="B41" t="s">
        <v>76</v>
      </c>
      <c r="C41">
        <v>10</v>
      </c>
      <c r="D41">
        <v>10</v>
      </c>
      <c r="F41">
        <v>4.5083500000000001</v>
      </c>
      <c r="G41">
        <v>29</v>
      </c>
      <c r="H41">
        <v>29</v>
      </c>
      <c r="I41">
        <v>0</v>
      </c>
      <c r="J41">
        <v>0</v>
      </c>
      <c r="K41">
        <v>161.69999999999999</v>
      </c>
      <c r="L41">
        <v>695</v>
      </c>
      <c r="M41">
        <v>157</v>
      </c>
      <c r="N41">
        <v>88</v>
      </c>
      <c r="O41">
        <v>81</v>
      </c>
      <c r="P41">
        <v>24</v>
      </c>
      <c r="Q41">
        <v>59</v>
      </c>
      <c r="R41">
        <v>1</v>
      </c>
      <c r="S41">
        <v>5</v>
      </c>
      <c r="T41">
        <v>173</v>
      </c>
      <c r="U41">
        <v>9.6289400000000001</v>
      </c>
      <c r="V41">
        <v>3.2838599999999998</v>
      </c>
      <c r="W41">
        <v>2.9321999999999999</v>
      </c>
      <c r="X41">
        <v>1.3358099999999999</v>
      </c>
      <c r="Y41">
        <v>0.248921</v>
      </c>
      <c r="Z41">
        <v>8.4892099999999998E-2</v>
      </c>
      <c r="AA41">
        <v>0.164028771221637</v>
      </c>
      <c r="AB41">
        <v>0.248811</v>
      </c>
      <c r="AC41">
        <v>1.3358099999999999</v>
      </c>
      <c r="AD41">
        <v>0.306452</v>
      </c>
      <c r="AE41">
        <v>0.70175399999999999</v>
      </c>
      <c r="AH41">
        <v>4.2321600000000004</v>
      </c>
      <c r="AI41">
        <v>2.5456400000000001</v>
      </c>
      <c r="AJ41">
        <v>2.0756999999999999</v>
      </c>
    </row>
    <row r="42" spans="1:36" x14ac:dyDescent="0.45">
      <c r="A42" t="s">
        <v>2524</v>
      </c>
      <c r="B42" t="s">
        <v>52</v>
      </c>
      <c r="C42">
        <v>11</v>
      </c>
      <c r="D42">
        <v>8</v>
      </c>
      <c r="F42">
        <v>3.6521699999999999</v>
      </c>
      <c r="G42">
        <v>25</v>
      </c>
      <c r="H42">
        <v>25</v>
      </c>
      <c r="I42">
        <v>0</v>
      </c>
      <c r="J42">
        <v>0</v>
      </c>
      <c r="K42">
        <v>138</v>
      </c>
      <c r="L42">
        <v>587</v>
      </c>
      <c r="M42">
        <v>135</v>
      </c>
      <c r="N42">
        <v>61</v>
      </c>
      <c r="O42">
        <v>56</v>
      </c>
      <c r="P42">
        <v>16</v>
      </c>
      <c r="Q42">
        <v>43</v>
      </c>
      <c r="R42">
        <v>0</v>
      </c>
      <c r="S42">
        <v>3</v>
      </c>
      <c r="T42">
        <v>135</v>
      </c>
      <c r="U42">
        <v>8.8043499999999995</v>
      </c>
      <c r="V42">
        <v>2.8043499999999999</v>
      </c>
      <c r="W42">
        <v>3.1395300000000002</v>
      </c>
      <c r="X42">
        <v>1.04348</v>
      </c>
      <c r="Y42">
        <v>0.22998299999999999</v>
      </c>
      <c r="Z42">
        <v>7.3253799999999994E-2</v>
      </c>
      <c r="AA42">
        <v>0.15672912448644599</v>
      </c>
      <c r="AB42">
        <v>0.24953800000000001</v>
      </c>
      <c r="AC42">
        <v>1.28986</v>
      </c>
      <c r="AD42">
        <v>0.30512800000000001</v>
      </c>
      <c r="AE42">
        <v>0.75192800000000004</v>
      </c>
      <c r="AH42">
        <v>3.8057599999999998</v>
      </c>
      <c r="AI42">
        <v>2.5361400000000001</v>
      </c>
      <c r="AJ42">
        <v>2.9413100000000001</v>
      </c>
    </row>
    <row r="43" spans="1:36" x14ac:dyDescent="0.45">
      <c r="A43" t="s">
        <v>1962</v>
      </c>
      <c r="B43" t="s">
        <v>30</v>
      </c>
      <c r="C43">
        <v>10</v>
      </c>
      <c r="D43">
        <v>9</v>
      </c>
      <c r="F43">
        <v>3.96421</v>
      </c>
      <c r="G43">
        <v>24</v>
      </c>
      <c r="H43">
        <v>24</v>
      </c>
      <c r="I43">
        <v>0</v>
      </c>
      <c r="J43">
        <v>0</v>
      </c>
      <c r="K43">
        <v>145.30000000000001</v>
      </c>
      <c r="L43">
        <v>597</v>
      </c>
      <c r="M43">
        <v>128</v>
      </c>
      <c r="N43">
        <v>69</v>
      </c>
      <c r="O43">
        <v>64</v>
      </c>
      <c r="P43">
        <v>19</v>
      </c>
      <c r="Q43">
        <v>38</v>
      </c>
      <c r="R43">
        <v>0</v>
      </c>
      <c r="S43">
        <v>9</v>
      </c>
      <c r="T43">
        <v>140</v>
      </c>
      <c r="U43">
        <v>8.6717099999999991</v>
      </c>
      <c r="V43">
        <v>2.3537499999999998</v>
      </c>
      <c r="W43">
        <v>3.6842100000000002</v>
      </c>
      <c r="X43">
        <v>1.1768799999999999</v>
      </c>
      <c r="Y43">
        <v>0.23450599999999999</v>
      </c>
      <c r="Z43">
        <v>6.3651600000000003E-2</v>
      </c>
      <c r="AA43">
        <v>0.17085427045822099</v>
      </c>
      <c r="AB43">
        <v>0.23272699999999999</v>
      </c>
      <c r="AC43">
        <v>1.14246</v>
      </c>
      <c r="AD43">
        <v>0.27877200000000002</v>
      </c>
      <c r="AE43">
        <v>0.69583899999999999</v>
      </c>
      <c r="AH43">
        <v>3.9983300000000002</v>
      </c>
      <c r="AI43">
        <v>2.5330699999999999</v>
      </c>
      <c r="AJ43">
        <v>2.1848700000000001</v>
      </c>
    </row>
    <row r="44" spans="1:36" x14ac:dyDescent="0.45">
      <c r="A44" t="s">
        <v>2525</v>
      </c>
      <c r="B44" t="s">
        <v>101</v>
      </c>
      <c r="C44">
        <v>7</v>
      </c>
      <c r="D44">
        <v>6</v>
      </c>
      <c r="F44">
        <v>3.8382399999999999</v>
      </c>
      <c r="G44">
        <v>26</v>
      </c>
      <c r="H44">
        <v>26</v>
      </c>
      <c r="I44">
        <v>0</v>
      </c>
      <c r="J44">
        <v>0</v>
      </c>
      <c r="K44">
        <v>136</v>
      </c>
      <c r="L44">
        <v>597</v>
      </c>
      <c r="M44">
        <v>144</v>
      </c>
      <c r="N44">
        <v>63</v>
      </c>
      <c r="O44">
        <v>58</v>
      </c>
      <c r="P44">
        <v>11</v>
      </c>
      <c r="Q44">
        <v>45</v>
      </c>
      <c r="R44">
        <v>0</v>
      </c>
      <c r="S44">
        <v>4</v>
      </c>
      <c r="T44">
        <v>121</v>
      </c>
      <c r="U44">
        <v>8.0073500000000006</v>
      </c>
      <c r="V44">
        <v>2.9779399999999998</v>
      </c>
      <c r="W44">
        <v>2.6888899999999998</v>
      </c>
      <c r="X44">
        <v>0.72794099999999995</v>
      </c>
      <c r="Y44">
        <v>0.20268</v>
      </c>
      <c r="Z44">
        <v>7.5376899999999997E-2</v>
      </c>
      <c r="AA44">
        <v>0.12730318307876501</v>
      </c>
      <c r="AB44">
        <v>0.26277400000000001</v>
      </c>
      <c r="AC44">
        <v>1.38971</v>
      </c>
      <c r="AD44">
        <v>0.319712</v>
      </c>
      <c r="AE44">
        <v>0.72580599999999995</v>
      </c>
      <c r="AH44">
        <v>3.60798</v>
      </c>
      <c r="AI44">
        <v>2.5184500000000001</v>
      </c>
      <c r="AJ44">
        <v>2.32016</v>
      </c>
    </row>
    <row r="45" spans="1:36" x14ac:dyDescent="0.45">
      <c r="A45" t="s">
        <v>2138</v>
      </c>
      <c r="B45" t="s">
        <v>30</v>
      </c>
      <c r="C45">
        <v>10</v>
      </c>
      <c r="D45">
        <v>5</v>
      </c>
      <c r="F45">
        <v>3.3757999999999999</v>
      </c>
      <c r="G45">
        <v>24</v>
      </c>
      <c r="H45">
        <v>24</v>
      </c>
      <c r="I45">
        <v>0</v>
      </c>
      <c r="J45">
        <v>0</v>
      </c>
      <c r="K45">
        <v>141.30000000000001</v>
      </c>
      <c r="L45">
        <v>585</v>
      </c>
      <c r="M45">
        <v>127</v>
      </c>
      <c r="N45">
        <v>57</v>
      </c>
      <c r="O45">
        <v>53</v>
      </c>
      <c r="P45">
        <v>16</v>
      </c>
      <c r="Q45">
        <v>34</v>
      </c>
      <c r="R45">
        <v>1</v>
      </c>
      <c r="S45">
        <v>12</v>
      </c>
      <c r="T45">
        <v>133</v>
      </c>
      <c r="U45">
        <v>8.4713399999999996</v>
      </c>
      <c r="V45">
        <v>2.16561</v>
      </c>
      <c r="W45">
        <v>3.9117600000000001</v>
      </c>
      <c r="X45">
        <v>1.01911</v>
      </c>
      <c r="Y45">
        <v>0.22735</v>
      </c>
      <c r="Z45">
        <v>5.8119700000000003E-2</v>
      </c>
      <c r="AA45">
        <v>0.16923077031969999</v>
      </c>
      <c r="AB45">
        <v>0.235622</v>
      </c>
      <c r="AC45">
        <v>1.1394200000000001</v>
      </c>
      <c r="AD45">
        <v>0.28461500000000001</v>
      </c>
      <c r="AE45">
        <v>0.75036099999999994</v>
      </c>
      <c r="AH45">
        <v>3.8212100000000002</v>
      </c>
      <c r="AI45">
        <v>2.4885299999999999</v>
      </c>
      <c r="AJ45">
        <v>3.2421199999999999</v>
      </c>
    </row>
    <row r="46" spans="1:36" x14ac:dyDescent="0.45">
      <c r="A46" t="s">
        <v>336</v>
      </c>
      <c r="B46" t="s">
        <v>58</v>
      </c>
      <c r="C46">
        <v>11</v>
      </c>
      <c r="D46">
        <v>9</v>
      </c>
      <c r="F46">
        <v>4.1221399999999999</v>
      </c>
      <c r="G46">
        <v>30</v>
      </c>
      <c r="H46">
        <v>30</v>
      </c>
      <c r="I46">
        <v>0</v>
      </c>
      <c r="J46">
        <v>0</v>
      </c>
      <c r="K46">
        <v>170.3</v>
      </c>
      <c r="L46">
        <v>720</v>
      </c>
      <c r="M46">
        <v>164</v>
      </c>
      <c r="N46">
        <v>84</v>
      </c>
      <c r="O46">
        <v>78</v>
      </c>
      <c r="P46">
        <v>24</v>
      </c>
      <c r="Q46">
        <v>46</v>
      </c>
      <c r="R46">
        <v>1</v>
      </c>
      <c r="S46">
        <v>10</v>
      </c>
      <c r="T46">
        <v>161</v>
      </c>
      <c r="U46">
        <v>8.5085099999999994</v>
      </c>
      <c r="V46">
        <v>2.431</v>
      </c>
      <c r="W46">
        <v>3.5</v>
      </c>
      <c r="X46">
        <v>1.2683500000000001</v>
      </c>
      <c r="Y46">
        <v>0.223611</v>
      </c>
      <c r="Z46">
        <v>6.3888899999999998E-2</v>
      </c>
      <c r="AA46">
        <v>0.15972222387790599</v>
      </c>
      <c r="AB46">
        <v>0.24698800000000001</v>
      </c>
      <c r="AC46">
        <v>1.23312</v>
      </c>
      <c r="AD46">
        <v>0.29227599999999998</v>
      </c>
      <c r="AE46">
        <v>0.71428599999999998</v>
      </c>
      <c r="AH46">
        <v>4.1828200000000004</v>
      </c>
      <c r="AI46">
        <v>2.45099</v>
      </c>
      <c r="AJ46">
        <v>2.4083800000000002</v>
      </c>
    </row>
    <row r="47" spans="1:36" x14ac:dyDescent="0.45">
      <c r="A47" t="s">
        <v>2007</v>
      </c>
      <c r="B47" t="s">
        <v>44</v>
      </c>
      <c r="C47">
        <v>9</v>
      </c>
      <c r="D47">
        <v>7</v>
      </c>
      <c r="F47">
        <v>3.8467199999999999</v>
      </c>
      <c r="G47">
        <v>24</v>
      </c>
      <c r="H47">
        <v>24</v>
      </c>
      <c r="I47">
        <v>0</v>
      </c>
      <c r="J47">
        <v>0</v>
      </c>
      <c r="K47">
        <v>135.69999999999999</v>
      </c>
      <c r="L47">
        <v>557</v>
      </c>
      <c r="M47">
        <v>121</v>
      </c>
      <c r="N47">
        <v>63</v>
      </c>
      <c r="O47">
        <v>58</v>
      </c>
      <c r="P47">
        <v>22</v>
      </c>
      <c r="Q47">
        <v>36</v>
      </c>
      <c r="R47">
        <v>0</v>
      </c>
      <c r="S47">
        <v>7</v>
      </c>
      <c r="T47">
        <v>149</v>
      </c>
      <c r="U47">
        <v>9.8820899999999998</v>
      </c>
      <c r="V47">
        <v>2.3876200000000001</v>
      </c>
      <c r="W47">
        <v>4.13889</v>
      </c>
      <c r="X47">
        <v>1.4591000000000001</v>
      </c>
      <c r="Y47">
        <v>0.26750400000000002</v>
      </c>
      <c r="Z47">
        <v>6.4631999999999995E-2</v>
      </c>
      <c r="AA47">
        <v>0.202872529625892</v>
      </c>
      <c r="AB47">
        <v>0.23540900000000001</v>
      </c>
      <c r="AC47">
        <v>1.15696</v>
      </c>
      <c r="AD47">
        <v>0.28863</v>
      </c>
      <c r="AE47">
        <v>0.74484899999999998</v>
      </c>
      <c r="AH47">
        <v>4.1172399999999998</v>
      </c>
      <c r="AI47">
        <v>2.4283100000000002</v>
      </c>
      <c r="AJ47">
        <v>2.57639</v>
      </c>
    </row>
    <row r="48" spans="1:36" x14ac:dyDescent="0.45">
      <c r="A48" t="s">
        <v>131</v>
      </c>
      <c r="B48" t="s">
        <v>132</v>
      </c>
      <c r="C48">
        <v>6</v>
      </c>
      <c r="D48">
        <v>6</v>
      </c>
      <c r="F48">
        <v>3.64513</v>
      </c>
      <c r="G48">
        <v>21</v>
      </c>
      <c r="H48">
        <v>21</v>
      </c>
      <c r="I48">
        <v>0</v>
      </c>
      <c r="J48">
        <v>0</v>
      </c>
      <c r="K48">
        <v>103.7</v>
      </c>
      <c r="L48">
        <v>424</v>
      </c>
      <c r="M48">
        <v>92</v>
      </c>
      <c r="N48">
        <v>45</v>
      </c>
      <c r="O48">
        <v>42</v>
      </c>
      <c r="P48">
        <v>11</v>
      </c>
      <c r="Q48">
        <v>26</v>
      </c>
      <c r="R48">
        <v>0</v>
      </c>
      <c r="S48">
        <v>3</v>
      </c>
      <c r="T48">
        <v>108</v>
      </c>
      <c r="U48">
        <v>9.3731899999999992</v>
      </c>
      <c r="V48">
        <v>2.25651</v>
      </c>
      <c r="W48">
        <v>4.1538500000000003</v>
      </c>
      <c r="X48">
        <v>0.954677</v>
      </c>
      <c r="Y48">
        <v>0.25471700000000003</v>
      </c>
      <c r="Z48">
        <v>6.1320800000000002E-2</v>
      </c>
      <c r="AA48">
        <v>0.193396236747503</v>
      </c>
      <c r="AB48">
        <v>0.23291100000000001</v>
      </c>
      <c r="AC48">
        <v>1.1378999999999999</v>
      </c>
      <c r="AD48">
        <v>0.29347800000000002</v>
      </c>
      <c r="AE48">
        <v>0.71150100000000005</v>
      </c>
      <c r="AH48">
        <v>3.39005</v>
      </c>
      <c r="AI48">
        <v>2.4163600000000001</v>
      </c>
      <c r="AJ48">
        <v>2.1951800000000001</v>
      </c>
    </row>
    <row r="49" spans="1:36" x14ac:dyDescent="0.45">
      <c r="A49" t="s">
        <v>330</v>
      </c>
      <c r="B49" t="s">
        <v>25</v>
      </c>
      <c r="C49">
        <v>9</v>
      </c>
      <c r="D49">
        <v>7</v>
      </c>
      <c r="F49">
        <v>3.8582700000000001</v>
      </c>
      <c r="G49">
        <v>22</v>
      </c>
      <c r="H49">
        <v>22</v>
      </c>
      <c r="I49">
        <v>0</v>
      </c>
      <c r="J49">
        <v>0</v>
      </c>
      <c r="K49">
        <v>114.3</v>
      </c>
      <c r="L49">
        <v>468</v>
      </c>
      <c r="M49">
        <v>94</v>
      </c>
      <c r="N49">
        <v>53</v>
      </c>
      <c r="O49">
        <v>49</v>
      </c>
      <c r="P49">
        <v>15</v>
      </c>
      <c r="Q49">
        <v>35</v>
      </c>
      <c r="R49">
        <v>0</v>
      </c>
      <c r="S49">
        <v>5</v>
      </c>
      <c r="T49">
        <v>132</v>
      </c>
      <c r="U49">
        <v>10.393700000000001</v>
      </c>
      <c r="V49">
        <v>2.7559100000000001</v>
      </c>
      <c r="W49">
        <v>3.7714300000000001</v>
      </c>
      <c r="X49">
        <v>1.1811</v>
      </c>
      <c r="Y49">
        <v>0.282051</v>
      </c>
      <c r="Z49">
        <v>7.47863E-2</v>
      </c>
      <c r="AA49">
        <v>0.20726496726274399</v>
      </c>
      <c r="AB49">
        <v>0.21962599999999999</v>
      </c>
      <c r="AC49">
        <v>1.1286099999999999</v>
      </c>
      <c r="AD49">
        <v>0.28113900000000003</v>
      </c>
      <c r="AE49">
        <v>0.703704</v>
      </c>
      <c r="AH49">
        <v>3.7012299999999998</v>
      </c>
      <c r="AI49">
        <v>2.41553</v>
      </c>
      <c r="AJ49">
        <v>1.9314199999999999</v>
      </c>
    </row>
    <row r="50" spans="1:36" x14ac:dyDescent="0.45">
      <c r="A50" t="s">
        <v>134</v>
      </c>
      <c r="B50" t="s">
        <v>28</v>
      </c>
      <c r="C50">
        <v>10</v>
      </c>
      <c r="D50">
        <v>5</v>
      </c>
      <c r="F50">
        <v>3.57565</v>
      </c>
      <c r="G50">
        <v>22</v>
      </c>
      <c r="H50">
        <v>22</v>
      </c>
      <c r="I50">
        <v>0</v>
      </c>
      <c r="J50">
        <v>0</v>
      </c>
      <c r="K50">
        <v>118.3</v>
      </c>
      <c r="L50">
        <v>480</v>
      </c>
      <c r="M50">
        <v>98</v>
      </c>
      <c r="N50">
        <v>51</v>
      </c>
      <c r="O50">
        <v>47</v>
      </c>
      <c r="P50">
        <v>18</v>
      </c>
      <c r="Q50">
        <v>37</v>
      </c>
      <c r="R50">
        <v>0</v>
      </c>
      <c r="S50">
        <v>0</v>
      </c>
      <c r="T50">
        <v>147</v>
      </c>
      <c r="U50">
        <v>11.183400000000001</v>
      </c>
      <c r="V50">
        <v>2.81488</v>
      </c>
      <c r="W50">
        <v>3.9729700000000001</v>
      </c>
      <c r="X50">
        <v>1.3694</v>
      </c>
      <c r="Y50">
        <v>0.30625000000000002</v>
      </c>
      <c r="Z50">
        <v>7.7083299999999993E-2</v>
      </c>
      <c r="AA50">
        <v>0.22916667163372001</v>
      </c>
      <c r="AB50">
        <v>0.221219</v>
      </c>
      <c r="AC50">
        <v>1.14117</v>
      </c>
      <c r="AD50">
        <v>0.28777000000000003</v>
      </c>
      <c r="AE50">
        <v>0.76502700000000001</v>
      </c>
      <c r="AH50">
        <v>3.68615</v>
      </c>
      <c r="AI50">
        <v>2.4117899999999999</v>
      </c>
      <c r="AJ50">
        <v>2.5103800000000001</v>
      </c>
    </row>
    <row r="51" spans="1:36" x14ac:dyDescent="0.45">
      <c r="A51" t="s">
        <v>140</v>
      </c>
      <c r="B51" t="s">
        <v>141</v>
      </c>
      <c r="C51">
        <v>8</v>
      </c>
      <c r="D51">
        <v>6</v>
      </c>
      <c r="F51">
        <v>3.5649299999999999</v>
      </c>
      <c r="G51">
        <v>28</v>
      </c>
      <c r="H51">
        <v>28</v>
      </c>
      <c r="I51">
        <v>0</v>
      </c>
      <c r="J51">
        <v>0</v>
      </c>
      <c r="K51">
        <v>154</v>
      </c>
      <c r="L51">
        <v>640</v>
      </c>
      <c r="M51">
        <v>139</v>
      </c>
      <c r="N51">
        <v>66</v>
      </c>
      <c r="O51">
        <v>61</v>
      </c>
      <c r="P51">
        <v>17</v>
      </c>
      <c r="Q51">
        <v>49</v>
      </c>
      <c r="R51">
        <v>0</v>
      </c>
      <c r="S51">
        <v>7</v>
      </c>
      <c r="T51">
        <v>134</v>
      </c>
      <c r="U51">
        <v>7.8311700000000002</v>
      </c>
      <c r="V51">
        <v>2.8636400000000002</v>
      </c>
      <c r="W51">
        <v>2.7346900000000001</v>
      </c>
      <c r="X51">
        <v>0.993506</v>
      </c>
      <c r="Y51">
        <v>0.20937500000000001</v>
      </c>
      <c r="Z51">
        <v>7.6562500000000006E-2</v>
      </c>
      <c r="AA51">
        <v>0.13281249254941899</v>
      </c>
      <c r="AB51">
        <v>0.238014</v>
      </c>
      <c r="AC51">
        <v>1.22078</v>
      </c>
      <c r="AD51">
        <v>0.28175499999999998</v>
      </c>
      <c r="AE51">
        <v>0.74299599999999999</v>
      </c>
      <c r="AH51">
        <v>4.0407500000000001</v>
      </c>
      <c r="AI51">
        <v>2.3691300000000002</v>
      </c>
      <c r="AJ51">
        <v>3.31473</v>
      </c>
    </row>
    <row r="52" spans="1:36" x14ac:dyDescent="0.45">
      <c r="A52" t="s">
        <v>1952</v>
      </c>
      <c r="B52" t="s">
        <v>34</v>
      </c>
      <c r="C52">
        <v>10</v>
      </c>
      <c r="D52">
        <v>8</v>
      </c>
      <c r="F52">
        <v>3.7089500000000002</v>
      </c>
      <c r="G52">
        <v>29</v>
      </c>
      <c r="H52">
        <v>29</v>
      </c>
      <c r="I52">
        <v>0</v>
      </c>
      <c r="J52">
        <v>0</v>
      </c>
      <c r="K52">
        <v>155.30000000000001</v>
      </c>
      <c r="L52">
        <v>649</v>
      </c>
      <c r="M52">
        <v>137</v>
      </c>
      <c r="N52">
        <v>69</v>
      </c>
      <c r="O52">
        <v>64</v>
      </c>
      <c r="P52">
        <v>17</v>
      </c>
      <c r="Q52">
        <v>54</v>
      </c>
      <c r="R52">
        <v>0</v>
      </c>
      <c r="S52">
        <v>6</v>
      </c>
      <c r="T52">
        <v>148</v>
      </c>
      <c r="U52">
        <v>8.5769500000000001</v>
      </c>
      <c r="V52">
        <v>3.1294300000000002</v>
      </c>
      <c r="W52">
        <v>2.7407400000000002</v>
      </c>
      <c r="X52">
        <v>0.98519000000000001</v>
      </c>
      <c r="Y52">
        <v>0.228043</v>
      </c>
      <c r="Z52">
        <v>8.3204899999999998E-2</v>
      </c>
      <c r="AA52">
        <v>0.144838206470012</v>
      </c>
      <c r="AB52">
        <v>0.232598</v>
      </c>
      <c r="AC52">
        <v>1.2298800000000001</v>
      </c>
      <c r="AD52">
        <v>0.28301900000000002</v>
      </c>
      <c r="AE52">
        <v>0.72966500000000001</v>
      </c>
      <c r="AH52">
        <v>3.9311500000000001</v>
      </c>
      <c r="AI52">
        <v>2.33738</v>
      </c>
      <c r="AJ52">
        <v>2.92896</v>
      </c>
    </row>
    <row r="53" spans="1:36" x14ac:dyDescent="0.45">
      <c r="A53" t="s">
        <v>142</v>
      </c>
      <c r="B53" t="s">
        <v>36</v>
      </c>
      <c r="C53">
        <v>8</v>
      </c>
      <c r="D53">
        <v>8</v>
      </c>
      <c r="F53">
        <v>3.8130500000000001</v>
      </c>
      <c r="G53">
        <v>27</v>
      </c>
      <c r="H53">
        <v>27</v>
      </c>
      <c r="I53">
        <v>0</v>
      </c>
      <c r="J53">
        <v>0</v>
      </c>
      <c r="K53">
        <v>148.69999999999999</v>
      </c>
      <c r="L53">
        <v>621</v>
      </c>
      <c r="M53">
        <v>136</v>
      </c>
      <c r="N53">
        <v>68</v>
      </c>
      <c r="O53">
        <v>63</v>
      </c>
      <c r="P53">
        <v>18</v>
      </c>
      <c r="Q53">
        <v>48</v>
      </c>
      <c r="R53">
        <v>0</v>
      </c>
      <c r="S53">
        <v>5</v>
      </c>
      <c r="T53">
        <v>140</v>
      </c>
      <c r="U53">
        <v>8.4734400000000001</v>
      </c>
      <c r="V53">
        <v>2.9051800000000001</v>
      </c>
      <c r="W53">
        <v>2.9166699999999999</v>
      </c>
      <c r="X53">
        <v>1.08944</v>
      </c>
      <c r="Y53">
        <v>0.225443</v>
      </c>
      <c r="Z53">
        <v>7.7294699999999994E-2</v>
      </c>
      <c r="AA53">
        <v>0.14814814180135699</v>
      </c>
      <c r="AB53">
        <v>0.23943700000000001</v>
      </c>
      <c r="AC53">
        <v>1.23739</v>
      </c>
      <c r="AD53">
        <v>0.28780499999999998</v>
      </c>
      <c r="AE53">
        <v>0.73047899999999999</v>
      </c>
      <c r="AH53">
        <v>4.0149600000000003</v>
      </c>
      <c r="AI53">
        <v>2.3206500000000001</v>
      </c>
      <c r="AJ53">
        <v>2.6113</v>
      </c>
    </row>
    <row r="54" spans="1:36" x14ac:dyDescent="0.45">
      <c r="A54" t="s">
        <v>305</v>
      </c>
      <c r="B54" t="s">
        <v>74</v>
      </c>
      <c r="C54">
        <v>9</v>
      </c>
      <c r="D54">
        <v>9</v>
      </c>
      <c r="F54">
        <v>4.3081500000000004</v>
      </c>
      <c r="G54">
        <v>27</v>
      </c>
      <c r="H54">
        <v>27</v>
      </c>
      <c r="I54">
        <v>0</v>
      </c>
      <c r="J54">
        <v>0</v>
      </c>
      <c r="K54">
        <v>133.69999999999999</v>
      </c>
      <c r="L54">
        <v>557</v>
      </c>
      <c r="M54">
        <v>108</v>
      </c>
      <c r="N54">
        <v>69</v>
      </c>
      <c r="O54">
        <v>64</v>
      </c>
      <c r="P54">
        <v>22</v>
      </c>
      <c r="Q54">
        <v>48</v>
      </c>
      <c r="R54">
        <v>0</v>
      </c>
      <c r="S54">
        <v>11</v>
      </c>
      <c r="T54">
        <v>169</v>
      </c>
      <c r="U54">
        <v>11.376200000000001</v>
      </c>
      <c r="V54">
        <v>3.2311100000000001</v>
      </c>
      <c r="W54">
        <v>3.5208300000000001</v>
      </c>
      <c r="X54">
        <v>1.4809300000000001</v>
      </c>
      <c r="Y54">
        <v>0.30341099999999999</v>
      </c>
      <c r="Z54">
        <v>8.61759E-2</v>
      </c>
      <c r="AA54">
        <v>0.21723518520593599</v>
      </c>
      <c r="AB54">
        <v>0.216867</v>
      </c>
      <c r="AC54">
        <v>1.16679</v>
      </c>
      <c r="AD54">
        <v>0.28012999999999999</v>
      </c>
      <c r="AE54">
        <v>0.69488799999999995</v>
      </c>
      <c r="AH54">
        <v>4.1899699999999998</v>
      </c>
      <c r="AI54">
        <v>2.3032499999999998</v>
      </c>
      <c r="AJ54">
        <v>2.1589499999999999</v>
      </c>
    </row>
    <row r="55" spans="1:36" x14ac:dyDescent="0.45">
      <c r="A55" t="s">
        <v>2526</v>
      </c>
      <c r="B55" t="s">
        <v>28</v>
      </c>
      <c r="C55">
        <v>10</v>
      </c>
      <c r="D55">
        <v>6</v>
      </c>
      <c r="F55">
        <v>3.4645700000000001</v>
      </c>
      <c r="G55">
        <v>22</v>
      </c>
      <c r="H55">
        <v>21</v>
      </c>
      <c r="I55">
        <v>0</v>
      </c>
      <c r="J55">
        <v>0</v>
      </c>
      <c r="K55">
        <v>114.3</v>
      </c>
      <c r="L55">
        <v>465</v>
      </c>
      <c r="M55">
        <v>103</v>
      </c>
      <c r="N55">
        <v>48</v>
      </c>
      <c r="O55">
        <v>44</v>
      </c>
      <c r="P55">
        <v>16</v>
      </c>
      <c r="Q55">
        <v>28</v>
      </c>
      <c r="R55">
        <v>0</v>
      </c>
      <c r="S55">
        <v>2</v>
      </c>
      <c r="T55">
        <v>115</v>
      </c>
      <c r="U55">
        <v>9.0551200000000005</v>
      </c>
      <c r="V55">
        <v>2.20472</v>
      </c>
      <c r="W55">
        <v>4.1071400000000002</v>
      </c>
      <c r="X55">
        <v>1.2598400000000001</v>
      </c>
      <c r="Y55">
        <v>0.247312</v>
      </c>
      <c r="Z55">
        <v>6.0215100000000001E-2</v>
      </c>
      <c r="AA55">
        <v>0.187096778303384</v>
      </c>
      <c r="AB55">
        <v>0.23678199999999999</v>
      </c>
      <c r="AC55">
        <v>1.14611</v>
      </c>
      <c r="AD55">
        <v>0.28618399999999999</v>
      </c>
      <c r="AE55">
        <v>0.76427299999999998</v>
      </c>
      <c r="AH55">
        <v>3.8499699999999999</v>
      </c>
      <c r="AI55">
        <v>2.2925499999999999</v>
      </c>
      <c r="AJ55">
        <v>2.5526200000000001</v>
      </c>
    </row>
    <row r="56" spans="1:36" x14ac:dyDescent="0.45">
      <c r="A56" t="s">
        <v>2008</v>
      </c>
      <c r="B56" t="s">
        <v>76</v>
      </c>
      <c r="C56">
        <v>11</v>
      </c>
      <c r="D56">
        <v>11</v>
      </c>
      <c r="F56">
        <v>4.2769899999999996</v>
      </c>
      <c r="G56">
        <v>28</v>
      </c>
      <c r="H56">
        <v>27</v>
      </c>
      <c r="I56">
        <v>0</v>
      </c>
      <c r="J56">
        <v>0</v>
      </c>
      <c r="K56">
        <v>147.30000000000001</v>
      </c>
      <c r="L56">
        <v>647</v>
      </c>
      <c r="M56">
        <v>154</v>
      </c>
      <c r="N56">
        <v>76</v>
      </c>
      <c r="O56">
        <v>70</v>
      </c>
      <c r="P56">
        <v>16</v>
      </c>
      <c r="Q56">
        <v>54</v>
      </c>
      <c r="R56">
        <v>0</v>
      </c>
      <c r="S56">
        <v>4</v>
      </c>
      <c r="T56">
        <v>134</v>
      </c>
      <c r="U56">
        <v>8.1873699999999996</v>
      </c>
      <c r="V56">
        <v>3.2993899999999998</v>
      </c>
      <c r="W56">
        <v>2.4814799999999999</v>
      </c>
      <c r="X56">
        <v>0.97759700000000005</v>
      </c>
      <c r="Y56">
        <v>0.20710999999999999</v>
      </c>
      <c r="Z56">
        <v>8.3462099999999997E-2</v>
      </c>
      <c r="AA56">
        <v>0.123647600412368</v>
      </c>
      <c r="AB56">
        <v>0.26146000000000003</v>
      </c>
      <c r="AC56">
        <v>1.41208</v>
      </c>
      <c r="AD56">
        <v>0.31435099999999999</v>
      </c>
      <c r="AE56">
        <v>0.71120700000000003</v>
      </c>
      <c r="AH56">
        <v>4.0289700000000002</v>
      </c>
      <c r="AI56">
        <v>2.2614000000000001</v>
      </c>
      <c r="AJ56">
        <v>2.27928</v>
      </c>
    </row>
    <row r="57" spans="1:36" x14ac:dyDescent="0.45">
      <c r="A57" t="s">
        <v>312</v>
      </c>
      <c r="B57" t="s">
        <v>34</v>
      </c>
      <c r="C57">
        <v>7</v>
      </c>
      <c r="D57">
        <v>6</v>
      </c>
      <c r="F57">
        <v>4.0649300000000004</v>
      </c>
      <c r="G57">
        <v>28</v>
      </c>
      <c r="H57">
        <v>28</v>
      </c>
      <c r="I57">
        <v>0</v>
      </c>
      <c r="J57">
        <v>0</v>
      </c>
      <c r="K57">
        <v>141.69999999999999</v>
      </c>
      <c r="L57">
        <v>594</v>
      </c>
      <c r="M57">
        <v>126</v>
      </c>
      <c r="N57">
        <v>69</v>
      </c>
      <c r="O57">
        <v>64</v>
      </c>
      <c r="P57">
        <v>19</v>
      </c>
      <c r="Q57">
        <v>44</v>
      </c>
      <c r="R57">
        <v>0</v>
      </c>
      <c r="S57">
        <v>6</v>
      </c>
      <c r="T57">
        <v>153</v>
      </c>
      <c r="U57">
        <v>9.7177100000000003</v>
      </c>
      <c r="V57">
        <v>2.7946399999999998</v>
      </c>
      <c r="W57">
        <v>3.4772699999999999</v>
      </c>
      <c r="X57">
        <v>1.2067699999999999</v>
      </c>
      <c r="Y57">
        <v>0.25757600000000003</v>
      </c>
      <c r="Z57">
        <v>7.4074100000000004E-2</v>
      </c>
      <c r="AA57">
        <v>0.18350167572498299</v>
      </c>
      <c r="AB57">
        <v>0.23161799999999999</v>
      </c>
      <c r="AC57">
        <v>1.1997199999999999</v>
      </c>
      <c r="AD57">
        <v>0.287634</v>
      </c>
      <c r="AE57">
        <v>0.70432399999999995</v>
      </c>
      <c r="AH57">
        <v>3.89724</v>
      </c>
      <c r="AI57">
        <v>2.2390099999999999</v>
      </c>
      <c r="AJ57">
        <v>2.0311699999999999</v>
      </c>
    </row>
    <row r="58" spans="1:36" x14ac:dyDescent="0.45">
      <c r="A58" t="s">
        <v>1951</v>
      </c>
      <c r="B58" t="s">
        <v>215</v>
      </c>
      <c r="C58">
        <v>9</v>
      </c>
      <c r="D58">
        <v>9</v>
      </c>
      <c r="F58">
        <v>4.0014099999999999</v>
      </c>
      <c r="G58">
        <v>27</v>
      </c>
      <c r="H58">
        <v>26</v>
      </c>
      <c r="I58">
        <v>0</v>
      </c>
      <c r="J58">
        <v>0</v>
      </c>
      <c r="K58">
        <v>141.69999999999999</v>
      </c>
      <c r="L58">
        <v>613</v>
      </c>
      <c r="M58">
        <v>135</v>
      </c>
      <c r="N58">
        <v>68</v>
      </c>
      <c r="O58">
        <v>63</v>
      </c>
      <c r="P58">
        <v>17</v>
      </c>
      <c r="Q58">
        <v>57</v>
      </c>
      <c r="R58">
        <v>1</v>
      </c>
      <c r="S58">
        <v>5</v>
      </c>
      <c r="T58">
        <v>142</v>
      </c>
      <c r="U58">
        <v>9.01905</v>
      </c>
      <c r="V58">
        <v>3.62032</v>
      </c>
      <c r="W58">
        <v>2.4912299999999998</v>
      </c>
      <c r="X58">
        <v>1.07975</v>
      </c>
      <c r="Y58">
        <v>0.23164799999999999</v>
      </c>
      <c r="Z58">
        <v>9.2985300000000007E-2</v>
      </c>
      <c r="AA58">
        <v>0.13866232335567399</v>
      </c>
      <c r="AB58">
        <v>0.245009</v>
      </c>
      <c r="AC58">
        <v>1.3549800000000001</v>
      </c>
      <c r="AD58">
        <v>0.30102000000000001</v>
      </c>
      <c r="AE58">
        <v>0.73721800000000004</v>
      </c>
      <c r="AH58">
        <v>4.1230700000000002</v>
      </c>
      <c r="AI58">
        <v>2.21543</v>
      </c>
      <c r="AJ58">
        <v>2.4175599999999999</v>
      </c>
    </row>
    <row r="59" spans="1:36" x14ac:dyDescent="0.45">
      <c r="A59" t="s">
        <v>317</v>
      </c>
      <c r="B59" t="s">
        <v>67</v>
      </c>
      <c r="C59">
        <v>8</v>
      </c>
      <c r="D59">
        <v>6</v>
      </c>
      <c r="F59">
        <v>3.9806499999999998</v>
      </c>
      <c r="G59">
        <v>28</v>
      </c>
      <c r="H59">
        <v>28</v>
      </c>
      <c r="I59">
        <v>0</v>
      </c>
      <c r="J59">
        <v>0</v>
      </c>
      <c r="K59">
        <v>144.69999999999999</v>
      </c>
      <c r="L59">
        <v>597</v>
      </c>
      <c r="M59">
        <v>138</v>
      </c>
      <c r="N59">
        <v>69</v>
      </c>
      <c r="O59">
        <v>64</v>
      </c>
      <c r="P59">
        <v>22</v>
      </c>
      <c r="Q59">
        <v>35</v>
      </c>
      <c r="R59">
        <v>0</v>
      </c>
      <c r="S59">
        <v>4</v>
      </c>
      <c r="T59">
        <v>141</v>
      </c>
      <c r="U59">
        <v>8.7698699999999992</v>
      </c>
      <c r="V59">
        <v>2.17692</v>
      </c>
      <c r="W59">
        <v>4.0285700000000002</v>
      </c>
      <c r="X59">
        <v>1.36835</v>
      </c>
      <c r="Y59">
        <v>0.236181</v>
      </c>
      <c r="Z59">
        <v>5.8626499999999998E-2</v>
      </c>
      <c r="AA59">
        <v>0.177554436028003</v>
      </c>
      <c r="AB59">
        <v>0.247312</v>
      </c>
      <c r="AC59">
        <v>1.1955800000000001</v>
      </c>
      <c r="AD59">
        <v>0.29367100000000002</v>
      </c>
      <c r="AE59">
        <v>0.73136400000000001</v>
      </c>
      <c r="AH59">
        <v>4.0912499999999996</v>
      </c>
      <c r="AI59">
        <v>2.2068599999999998</v>
      </c>
      <c r="AJ59">
        <v>2.2998599999999998</v>
      </c>
    </row>
    <row r="60" spans="1:36" x14ac:dyDescent="0.45">
      <c r="A60" t="s">
        <v>2048</v>
      </c>
      <c r="B60" t="s">
        <v>34</v>
      </c>
      <c r="C60">
        <v>9</v>
      </c>
      <c r="D60">
        <v>7</v>
      </c>
      <c r="F60">
        <v>3.8571399999999998</v>
      </c>
      <c r="G60">
        <v>29</v>
      </c>
      <c r="H60">
        <v>28</v>
      </c>
      <c r="I60">
        <v>0</v>
      </c>
      <c r="J60">
        <v>0</v>
      </c>
      <c r="K60">
        <v>154</v>
      </c>
      <c r="L60">
        <v>652</v>
      </c>
      <c r="M60">
        <v>147</v>
      </c>
      <c r="N60">
        <v>71</v>
      </c>
      <c r="O60">
        <v>66</v>
      </c>
      <c r="P60">
        <v>17</v>
      </c>
      <c r="Q60">
        <v>48</v>
      </c>
      <c r="R60">
        <v>0</v>
      </c>
      <c r="S60">
        <v>6</v>
      </c>
      <c r="T60">
        <v>132</v>
      </c>
      <c r="U60">
        <v>7.7142900000000001</v>
      </c>
      <c r="V60">
        <v>2.8051900000000001</v>
      </c>
      <c r="W60">
        <v>2.75</v>
      </c>
      <c r="X60">
        <v>0.993506</v>
      </c>
      <c r="Y60">
        <v>0.202454</v>
      </c>
      <c r="Z60">
        <v>7.3619599999999993E-2</v>
      </c>
      <c r="AA60">
        <v>0.12883435189723899</v>
      </c>
      <c r="AB60">
        <v>0.24581900000000001</v>
      </c>
      <c r="AC60">
        <v>1.26623</v>
      </c>
      <c r="AD60">
        <v>0.28953200000000001</v>
      </c>
      <c r="AE60">
        <v>0.72429900000000003</v>
      </c>
      <c r="AH60">
        <v>4.0277700000000003</v>
      </c>
      <c r="AI60">
        <v>2.2055699999999998</v>
      </c>
      <c r="AJ60">
        <v>2.6169199999999999</v>
      </c>
    </row>
    <row r="61" spans="1:36" x14ac:dyDescent="0.45">
      <c r="A61" t="s">
        <v>1950</v>
      </c>
      <c r="B61" t="s">
        <v>44</v>
      </c>
      <c r="C61">
        <v>7</v>
      </c>
      <c r="D61">
        <v>8</v>
      </c>
      <c r="F61">
        <v>4.2498100000000001</v>
      </c>
      <c r="G61">
        <v>25</v>
      </c>
      <c r="H61">
        <v>25</v>
      </c>
      <c r="I61">
        <v>0</v>
      </c>
      <c r="J61">
        <v>0</v>
      </c>
      <c r="K61">
        <v>131.30000000000001</v>
      </c>
      <c r="L61">
        <v>557</v>
      </c>
      <c r="M61">
        <v>122</v>
      </c>
      <c r="N61">
        <v>67</v>
      </c>
      <c r="O61">
        <v>62</v>
      </c>
      <c r="P61">
        <v>17</v>
      </c>
      <c r="Q61">
        <v>43</v>
      </c>
      <c r="R61">
        <v>1</v>
      </c>
      <c r="S61">
        <v>7</v>
      </c>
      <c r="T61">
        <v>131</v>
      </c>
      <c r="U61">
        <v>8.9794400000000003</v>
      </c>
      <c r="V61">
        <v>2.9474499999999999</v>
      </c>
      <c r="W61">
        <v>3.0465100000000001</v>
      </c>
      <c r="X61">
        <v>1.16527</v>
      </c>
      <c r="Y61">
        <v>0.23518900000000001</v>
      </c>
      <c r="Z61">
        <v>7.7199299999999998E-2</v>
      </c>
      <c r="AA61">
        <v>0.15798923373222301</v>
      </c>
      <c r="AB61">
        <v>0.24063100000000001</v>
      </c>
      <c r="AC61">
        <v>1.2566600000000001</v>
      </c>
      <c r="AD61">
        <v>0.29247899999999999</v>
      </c>
      <c r="AE61">
        <v>0.69405099999999997</v>
      </c>
      <c r="AH61">
        <v>4.0852000000000004</v>
      </c>
      <c r="AI61">
        <v>2.17408</v>
      </c>
      <c r="AJ61">
        <v>1.8792500000000001</v>
      </c>
    </row>
    <row r="62" spans="1:36" x14ac:dyDescent="0.45">
      <c r="A62" t="s">
        <v>326</v>
      </c>
      <c r="B62" t="s">
        <v>32</v>
      </c>
      <c r="C62">
        <v>8</v>
      </c>
      <c r="D62">
        <v>7</v>
      </c>
      <c r="F62">
        <v>3.8765299999999998</v>
      </c>
      <c r="G62">
        <v>27</v>
      </c>
      <c r="H62">
        <v>27</v>
      </c>
      <c r="I62">
        <v>0</v>
      </c>
      <c r="J62">
        <v>0</v>
      </c>
      <c r="K62">
        <v>139.30000000000001</v>
      </c>
      <c r="L62">
        <v>577</v>
      </c>
      <c r="M62">
        <v>130</v>
      </c>
      <c r="N62">
        <v>65</v>
      </c>
      <c r="O62">
        <v>60</v>
      </c>
      <c r="P62">
        <v>17</v>
      </c>
      <c r="Q62">
        <v>34</v>
      </c>
      <c r="R62">
        <v>0</v>
      </c>
      <c r="S62">
        <v>7</v>
      </c>
      <c r="T62">
        <v>121</v>
      </c>
      <c r="U62">
        <v>7.8176600000000001</v>
      </c>
      <c r="V62">
        <v>2.1966999999999999</v>
      </c>
      <c r="W62">
        <v>3.5588199999999999</v>
      </c>
      <c r="X62">
        <v>1.0983499999999999</v>
      </c>
      <c r="Y62">
        <v>0.209705</v>
      </c>
      <c r="Z62">
        <v>5.8925499999999999E-2</v>
      </c>
      <c r="AA62">
        <v>0.15077989175915699</v>
      </c>
      <c r="AB62">
        <v>0.242537</v>
      </c>
      <c r="AC62">
        <v>1.1773199999999999</v>
      </c>
      <c r="AD62">
        <v>0.28392000000000001</v>
      </c>
      <c r="AE62">
        <v>0.70613400000000004</v>
      </c>
      <c r="AH62">
        <v>3.9872700000000001</v>
      </c>
      <c r="AI62">
        <v>2.1204499999999999</v>
      </c>
      <c r="AJ62">
        <v>2.15462</v>
      </c>
    </row>
    <row r="63" spans="1:36" x14ac:dyDescent="0.45">
      <c r="A63" t="s">
        <v>2024</v>
      </c>
      <c r="B63" t="s">
        <v>74</v>
      </c>
      <c r="C63">
        <v>6</v>
      </c>
      <c r="D63">
        <v>9</v>
      </c>
      <c r="F63">
        <v>4.8091600000000003</v>
      </c>
      <c r="G63">
        <v>24</v>
      </c>
      <c r="H63">
        <v>24</v>
      </c>
      <c r="I63">
        <v>0</v>
      </c>
      <c r="J63">
        <v>0</v>
      </c>
      <c r="K63">
        <v>131</v>
      </c>
      <c r="L63">
        <v>571</v>
      </c>
      <c r="M63">
        <v>132</v>
      </c>
      <c r="N63">
        <v>76</v>
      </c>
      <c r="O63">
        <v>70</v>
      </c>
      <c r="P63">
        <v>16</v>
      </c>
      <c r="Q63">
        <v>45</v>
      </c>
      <c r="R63">
        <v>0</v>
      </c>
      <c r="S63">
        <v>9</v>
      </c>
      <c r="T63">
        <v>111</v>
      </c>
      <c r="U63">
        <v>7.6259499999999996</v>
      </c>
      <c r="V63">
        <v>3.0916000000000001</v>
      </c>
      <c r="W63">
        <v>2.4666700000000001</v>
      </c>
      <c r="X63">
        <v>1.09924</v>
      </c>
      <c r="Y63">
        <v>0.19439600000000001</v>
      </c>
      <c r="Z63">
        <v>7.8809100000000007E-2</v>
      </c>
      <c r="AA63">
        <v>0.115586690604686</v>
      </c>
      <c r="AB63">
        <v>0.25531900000000002</v>
      </c>
      <c r="AC63">
        <v>1.3511500000000001</v>
      </c>
      <c r="AD63">
        <v>0.29743599999999998</v>
      </c>
      <c r="AE63">
        <v>0.65329899999999996</v>
      </c>
      <c r="AH63">
        <v>4.3848099999999999</v>
      </c>
      <c r="AI63">
        <v>2.09273</v>
      </c>
      <c r="AJ63">
        <v>1.32195</v>
      </c>
    </row>
    <row r="64" spans="1:36" x14ac:dyDescent="0.45">
      <c r="A64" t="s">
        <v>2527</v>
      </c>
      <c r="B64" t="s">
        <v>184</v>
      </c>
      <c r="C64">
        <v>7</v>
      </c>
      <c r="D64">
        <v>10</v>
      </c>
      <c r="F64">
        <v>4.7542200000000001</v>
      </c>
      <c r="G64">
        <v>24</v>
      </c>
      <c r="H64">
        <v>24</v>
      </c>
      <c r="I64">
        <v>0</v>
      </c>
      <c r="J64">
        <v>0</v>
      </c>
      <c r="K64">
        <v>136.30000000000001</v>
      </c>
      <c r="L64">
        <v>580</v>
      </c>
      <c r="M64">
        <v>135</v>
      </c>
      <c r="N64">
        <v>78</v>
      </c>
      <c r="O64">
        <v>72</v>
      </c>
      <c r="P64">
        <v>18</v>
      </c>
      <c r="Q64">
        <v>46</v>
      </c>
      <c r="R64">
        <v>1</v>
      </c>
      <c r="S64">
        <v>3</v>
      </c>
      <c r="T64">
        <v>117</v>
      </c>
      <c r="U64">
        <v>7.7256099999999996</v>
      </c>
      <c r="V64">
        <v>3.03742</v>
      </c>
      <c r="W64">
        <v>2.5434800000000002</v>
      </c>
      <c r="X64">
        <v>1.18855</v>
      </c>
      <c r="Y64">
        <v>0.20172399999999999</v>
      </c>
      <c r="Z64">
        <v>7.93103E-2</v>
      </c>
      <c r="AA64">
        <v>0.12241379916667899</v>
      </c>
      <c r="AB64">
        <v>0.25423699999999999</v>
      </c>
      <c r="AC64">
        <v>1.32795</v>
      </c>
      <c r="AD64">
        <v>0.29545500000000002</v>
      </c>
      <c r="AE64">
        <v>0.66110400000000002</v>
      </c>
      <c r="AH64">
        <v>4.3335400000000002</v>
      </c>
      <c r="AI64">
        <v>2.0813000000000001</v>
      </c>
      <c r="AJ64">
        <v>2.1174599999999999</v>
      </c>
    </row>
    <row r="65" spans="1:36" x14ac:dyDescent="0.45">
      <c r="A65" t="s">
        <v>2528</v>
      </c>
      <c r="B65" t="s">
        <v>44</v>
      </c>
      <c r="C65">
        <v>5</v>
      </c>
      <c r="D65">
        <v>2</v>
      </c>
      <c r="F65">
        <v>2.8943300000000001</v>
      </c>
      <c r="G65">
        <v>12</v>
      </c>
      <c r="H65">
        <v>12</v>
      </c>
      <c r="I65">
        <v>0</v>
      </c>
      <c r="J65">
        <v>0</v>
      </c>
      <c r="K65">
        <v>65.3</v>
      </c>
      <c r="L65">
        <v>253</v>
      </c>
      <c r="M65">
        <v>48</v>
      </c>
      <c r="N65">
        <v>23</v>
      </c>
      <c r="O65">
        <v>21</v>
      </c>
      <c r="P65">
        <v>9</v>
      </c>
      <c r="Q65">
        <v>15</v>
      </c>
      <c r="R65">
        <v>0</v>
      </c>
      <c r="S65">
        <v>1</v>
      </c>
      <c r="T65">
        <v>95</v>
      </c>
      <c r="U65">
        <v>13.093400000000001</v>
      </c>
      <c r="V65">
        <v>2.06738</v>
      </c>
      <c r="W65">
        <v>6.3333300000000001</v>
      </c>
      <c r="X65">
        <v>1.2404299999999999</v>
      </c>
      <c r="Y65">
        <v>0.37549399999999999</v>
      </c>
      <c r="Z65">
        <v>5.9288500000000001E-2</v>
      </c>
      <c r="AA65">
        <v>0.316205523908138</v>
      </c>
      <c r="AB65">
        <v>0.20253199999999999</v>
      </c>
      <c r="AC65">
        <v>0.96477800000000002</v>
      </c>
      <c r="AD65">
        <v>0.29323300000000002</v>
      </c>
      <c r="AE65">
        <v>0.793651</v>
      </c>
      <c r="AH65">
        <v>2.8721899999999998</v>
      </c>
      <c r="AI65">
        <v>2.0775899999999998</v>
      </c>
      <c r="AJ65">
        <v>2.03173</v>
      </c>
    </row>
    <row r="66" spans="1:36" x14ac:dyDescent="0.45">
      <c r="A66" t="s">
        <v>2015</v>
      </c>
      <c r="B66" t="s">
        <v>42</v>
      </c>
      <c r="C66">
        <v>11</v>
      </c>
      <c r="D66">
        <v>8</v>
      </c>
      <c r="F66">
        <v>3.8492899999999999</v>
      </c>
      <c r="G66">
        <v>25</v>
      </c>
      <c r="H66">
        <v>25</v>
      </c>
      <c r="I66">
        <v>0</v>
      </c>
      <c r="J66">
        <v>0</v>
      </c>
      <c r="K66">
        <v>147.30000000000001</v>
      </c>
      <c r="L66">
        <v>613</v>
      </c>
      <c r="M66">
        <v>138</v>
      </c>
      <c r="N66">
        <v>68</v>
      </c>
      <c r="O66">
        <v>63</v>
      </c>
      <c r="P66">
        <v>19</v>
      </c>
      <c r="Q66">
        <v>46</v>
      </c>
      <c r="R66">
        <v>0</v>
      </c>
      <c r="S66">
        <v>4</v>
      </c>
      <c r="T66">
        <v>119</v>
      </c>
      <c r="U66">
        <v>7.27088</v>
      </c>
      <c r="V66">
        <v>2.8105899999999999</v>
      </c>
      <c r="W66">
        <v>2.5869599999999999</v>
      </c>
      <c r="X66">
        <v>1.1609</v>
      </c>
      <c r="Y66">
        <v>0.19412699999999999</v>
      </c>
      <c r="Z66">
        <v>7.5040800000000005E-2</v>
      </c>
      <c r="AA66">
        <v>0.11908646672964</v>
      </c>
      <c r="AB66">
        <v>0.245115</v>
      </c>
      <c r="AC66">
        <v>1.24915</v>
      </c>
      <c r="AD66">
        <v>0.28000000000000003</v>
      </c>
      <c r="AE66">
        <v>0.73697599999999996</v>
      </c>
      <c r="AH66">
        <v>4.3344699999999996</v>
      </c>
      <c r="AI66">
        <v>2.0642900000000002</v>
      </c>
      <c r="AJ66">
        <v>2.60981</v>
      </c>
    </row>
    <row r="67" spans="1:36" x14ac:dyDescent="0.45">
      <c r="A67" t="s">
        <v>137</v>
      </c>
      <c r="B67" t="s">
        <v>38</v>
      </c>
      <c r="C67">
        <v>7</v>
      </c>
      <c r="D67">
        <v>6</v>
      </c>
      <c r="F67">
        <v>4.0208500000000003</v>
      </c>
      <c r="G67">
        <v>28</v>
      </c>
      <c r="H67">
        <v>24</v>
      </c>
      <c r="I67">
        <v>0</v>
      </c>
      <c r="J67">
        <v>0</v>
      </c>
      <c r="K67">
        <v>134.30000000000001</v>
      </c>
      <c r="L67">
        <v>575</v>
      </c>
      <c r="M67">
        <v>132</v>
      </c>
      <c r="N67">
        <v>65</v>
      </c>
      <c r="O67">
        <v>60</v>
      </c>
      <c r="P67">
        <v>15</v>
      </c>
      <c r="Q67">
        <v>48</v>
      </c>
      <c r="R67">
        <v>1</v>
      </c>
      <c r="S67">
        <v>4</v>
      </c>
      <c r="T67">
        <v>114</v>
      </c>
      <c r="U67">
        <v>7.6396100000000002</v>
      </c>
      <c r="V67">
        <v>3.2166800000000002</v>
      </c>
      <c r="W67">
        <v>2.375</v>
      </c>
      <c r="X67">
        <v>1.0052099999999999</v>
      </c>
      <c r="Y67">
        <v>0.19826099999999999</v>
      </c>
      <c r="Z67">
        <v>8.3478300000000005E-2</v>
      </c>
      <c r="AA67">
        <v>0.114782609045505</v>
      </c>
      <c r="AB67">
        <v>0.25239</v>
      </c>
      <c r="AC67">
        <v>1.3402799999999999</v>
      </c>
      <c r="AD67">
        <v>0.296954</v>
      </c>
      <c r="AE67">
        <v>0.72326999999999997</v>
      </c>
      <c r="AH67">
        <v>4.1708999999999996</v>
      </c>
      <c r="AI67">
        <v>2.0392899999999998</v>
      </c>
      <c r="AJ67">
        <v>2.2502900000000001</v>
      </c>
    </row>
    <row r="68" spans="1:36" x14ac:dyDescent="0.45">
      <c r="A68" t="s">
        <v>2049</v>
      </c>
      <c r="B68" t="s">
        <v>139</v>
      </c>
      <c r="C68">
        <v>8</v>
      </c>
      <c r="D68">
        <v>7</v>
      </c>
      <c r="F68">
        <v>4.2291800000000004</v>
      </c>
      <c r="G68">
        <v>22</v>
      </c>
      <c r="H68">
        <v>22</v>
      </c>
      <c r="I68">
        <v>0</v>
      </c>
      <c r="J68">
        <v>0</v>
      </c>
      <c r="K68">
        <v>121.3</v>
      </c>
      <c r="L68">
        <v>513</v>
      </c>
      <c r="M68">
        <v>119</v>
      </c>
      <c r="N68">
        <v>62</v>
      </c>
      <c r="O68">
        <v>57</v>
      </c>
      <c r="P68">
        <v>17</v>
      </c>
      <c r="Q68">
        <v>36</v>
      </c>
      <c r="R68">
        <v>0</v>
      </c>
      <c r="S68">
        <v>0</v>
      </c>
      <c r="T68">
        <v>111</v>
      </c>
      <c r="U68">
        <v>8.2357800000000001</v>
      </c>
      <c r="V68">
        <v>2.6710600000000002</v>
      </c>
      <c r="W68">
        <v>3.0833300000000001</v>
      </c>
      <c r="X68">
        <v>1.2613399999999999</v>
      </c>
      <c r="Y68">
        <v>0.21637400000000001</v>
      </c>
      <c r="Z68">
        <v>7.0175399999999999E-2</v>
      </c>
      <c r="AA68">
        <v>0.14619882404804199</v>
      </c>
      <c r="AB68">
        <v>0.249476</v>
      </c>
      <c r="AC68">
        <v>1.27782</v>
      </c>
      <c r="AD68">
        <v>0.29226400000000002</v>
      </c>
      <c r="AE68">
        <v>0.70884100000000005</v>
      </c>
      <c r="AH68">
        <v>4.1371500000000001</v>
      </c>
      <c r="AI68">
        <v>2.0364900000000001</v>
      </c>
      <c r="AJ68">
        <v>1.6411199999999999</v>
      </c>
    </row>
    <row r="69" spans="1:36" x14ac:dyDescent="0.45">
      <c r="A69" t="s">
        <v>1974</v>
      </c>
      <c r="B69" t="s">
        <v>215</v>
      </c>
      <c r="C69">
        <v>6</v>
      </c>
      <c r="D69">
        <v>7</v>
      </c>
      <c r="F69">
        <v>4.2794400000000001</v>
      </c>
      <c r="G69">
        <v>26</v>
      </c>
      <c r="H69">
        <v>26</v>
      </c>
      <c r="I69">
        <v>0</v>
      </c>
      <c r="J69">
        <v>0</v>
      </c>
      <c r="K69">
        <v>136.69999999999999</v>
      </c>
      <c r="L69">
        <v>583</v>
      </c>
      <c r="M69">
        <v>125</v>
      </c>
      <c r="N69">
        <v>70</v>
      </c>
      <c r="O69">
        <v>65</v>
      </c>
      <c r="P69">
        <v>19</v>
      </c>
      <c r="Q69">
        <v>49</v>
      </c>
      <c r="R69">
        <v>1</v>
      </c>
      <c r="S69">
        <v>9</v>
      </c>
      <c r="T69">
        <v>143</v>
      </c>
      <c r="U69">
        <v>9.4147800000000004</v>
      </c>
      <c r="V69">
        <v>3.2260399999999998</v>
      </c>
      <c r="W69">
        <v>2.9183699999999999</v>
      </c>
      <c r="X69">
        <v>1.25091</v>
      </c>
      <c r="Y69">
        <v>0.245283</v>
      </c>
      <c r="Z69">
        <v>8.4047999999999998E-2</v>
      </c>
      <c r="AA69">
        <v>0.16123499721288601</v>
      </c>
      <c r="AB69">
        <v>0.238095</v>
      </c>
      <c r="AC69">
        <v>1.2728600000000001</v>
      </c>
      <c r="AD69">
        <v>0.29201100000000002</v>
      </c>
      <c r="AE69">
        <v>0.70556300000000005</v>
      </c>
      <c r="AH69">
        <v>4.2426000000000004</v>
      </c>
      <c r="AI69">
        <v>2.0212699999999999</v>
      </c>
      <c r="AJ69">
        <v>1.89886</v>
      </c>
    </row>
    <row r="70" spans="1:36" x14ac:dyDescent="0.45">
      <c r="A70" t="s">
        <v>321</v>
      </c>
      <c r="B70" t="s">
        <v>23</v>
      </c>
      <c r="C70">
        <v>12</v>
      </c>
      <c r="D70">
        <v>8</v>
      </c>
      <c r="F70">
        <v>4.0881800000000004</v>
      </c>
      <c r="G70">
        <v>27</v>
      </c>
      <c r="H70">
        <v>27</v>
      </c>
      <c r="I70">
        <v>0</v>
      </c>
      <c r="J70">
        <v>0</v>
      </c>
      <c r="K70">
        <v>149.69999999999999</v>
      </c>
      <c r="L70">
        <v>647</v>
      </c>
      <c r="M70">
        <v>134</v>
      </c>
      <c r="N70">
        <v>74</v>
      </c>
      <c r="O70">
        <v>68</v>
      </c>
      <c r="P70">
        <v>19</v>
      </c>
      <c r="Q70">
        <v>64</v>
      </c>
      <c r="R70">
        <v>1</v>
      </c>
      <c r="S70">
        <v>13</v>
      </c>
      <c r="T70">
        <v>166</v>
      </c>
      <c r="U70">
        <v>9.9799600000000002</v>
      </c>
      <c r="V70">
        <v>3.8477000000000001</v>
      </c>
      <c r="W70">
        <v>2.59375</v>
      </c>
      <c r="X70">
        <v>1.14228</v>
      </c>
      <c r="Y70">
        <v>0.25656899999999999</v>
      </c>
      <c r="Z70">
        <v>9.8918099999999995E-2</v>
      </c>
      <c r="AA70">
        <v>0.15765070915222101</v>
      </c>
      <c r="AB70">
        <v>0.23508799999999999</v>
      </c>
      <c r="AC70">
        <v>1.3226500000000001</v>
      </c>
      <c r="AD70">
        <v>0.29870099999999999</v>
      </c>
      <c r="AE70">
        <v>0.72345400000000004</v>
      </c>
      <c r="AH70">
        <v>4.2303199999999999</v>
      </c>
      <c r="AI70">
        <v>1.9841299999999999</v>
      </c>
      <c r="AJ70">
        <v>2.4675199999999999</v>
      </c>
    </row>
    <row r="71" spans="1:36" x14ac:dyDescent="0.45">
      <c r="A71" t="s">
        <v>2529</v>
      </c>
      <c r="B71" t="s">
        <v>149</v>
      </c>
      <c r="C71">
        <v>8</v>
      </c>
      <c r="D71">
        <v>11</v>
      </c>
      <c r="F71">
        <v>4.2281899999999997</v>
      </c>
      <c r="G71">
        <v>31</v>
      </c>
      <c r="H71">
        <v>27</v>
      </c>
      <c r="I71">
        <v>0</v>
      </c>
      <c r="J71">
        <v>0</v>
      </c>
      <c r="K71">
        <v>149</v>
      </c>
      <c r="L71">
        <v>644</v>
      </c>
      <c r="M71">
        <v>136</v>
      </c>
      <c r="N71">
        <v>76</v>
      </c>
      <c r="O71">
        <v>70</v>
      </c>
      <c r="P71">
        <v>18</v>
      </c>
      <c r="Q71">
        <v>62</v>
      </c>
      <c r="R71">
        <v>0</v>
      </c>
      <c r="S71">
        <v>11</v>
      </c>
      <c r="T71">
        <v>145</v>
      </c>
      <c r="U71">
        <v>8.7583900000000003</v>
      </c>
      <c r="V71">
        <v>3.7449699999999999</v>
      </c>
      <c r="W71">
        <v>2.3387099999999998</v>
      </c>
      <c r="X71">
        <v>1.08725</v>
      </c>
      <c r="Y71">
        <v>0.22515499999999999</v>
      </c>
      <c r="Z71">
        <v>9.6273300000000006E-2</v>
      </c>
      <c r="AA71">
        <v>0.12888198345899499</v>
      </c>
      <c r="AB71">
        <v>0.238179</v>
      </c>
      <c r="AC71">
        <v>1.3288599999999999</v>
      </c>
      <c r="AD71">
        <v>0.28921599999999997</v>
      </c>
      <c r="AE71">
        <v>0.70601899999999995</v>
      </c>
      <c r="AH71">
        <v>4.3490000000000002</v>
      </c>
      <c r="AI71">
        <v>1.9586600000000001</v>
      </c>
      <c r="AJ71">
        <v>2.1762000000000001</v>
      </c>
    </row>
    <row r="72" spans="1:36" x14ac:dyDescent="0.45">
      <c r="A72" t="s">
        <v>2530</v>
      </c>
      <c r="B72" t="s">
        <v>42</v>
      </c>
      <c r="C72">
        <v>9</v>
      </c>
      <c r="D72">
        <v>7</v>
      </c>
      <c r="F72">
        <v>3.8248000000000002</v>
      </c>
      <c r="G72">
        <v>22</v>
      </c>
      <c r="H72">
        <v>21</v>
      </c>
      <c r="I72">
        <v>0</v>
      </c>
      <c r="J72">
        <v>0</v>
      </c>
      <c r="K72">
        <v>115.3</v>
      </c>
      <c r="L72">
        <v>482</v>
      </c>
      <c r="M72">
        <v>102</v>
      </c>
      <c r="N72">
        <v>53</v>
      </c>
      <c r="O72">
        <v>49</v>
      </c>
      <c r="P72">
        <v>16</v>
      </c>
      <c r="Q72">
        <v>40</v>
      </c>
      <c r="R72">
        <v>0</v>
      </c>
      <c r="S72">
        <v>2</v>
      </c>
      <c r="T72">
        <v>120</v>
      </c>
      <c r="U72">
        <v>9.3668700000000005</v>
      </c>
      <c r="V72">
        <v>3.12229</v>
      </c>
      <c r="W72">
        <v>3</v>
      </c>
      <c r="X72">
        <v>1.24892</v>
      </c>
      <c r="Y72">
        <v>0.24896299999999999</v>
      </c>
      <c r="Z72">
        <v>8.2987599999999995E-2</v>
      </c>
      <c r="AA72">
        <v>0.165975101292133</v>
      </c>
      <c r="AB72">
        <v>0.231818</v>
      </c>
      <c r="AC72">
        <v>1.2315700000000001</v>
      </c>
      <c r="AD72">
        <v>0.28289500000000001</v>
      </c>
      <c r="AE72">
        <v>0.744147</v>
      </c>
      <c r="AH72">
        <v>4.0702999999999996</v>
      </c>
      <c r="AI72">
        <v>1.95607</v>
      </c>
      <c r="AJ72">
        <v>2.0545300000000002</v>
      </c>
    </row>
    <row r="73" spans="1:36" x14ac:dyDescent="0.45">
      <c r="A73" t="s">
        <v>143</v>
      </c>
      <c r="B73" t="s">
        <v>25</v>
      </c>
      <c r="C73">
        <v>6</v>
      </c>
      <c r="D73">
        <v>4</v>
      </c>
      <c r="F73">
        <v>3.85589</v>
      </c>
      <c r="G73">
        <v>21</v>
      </c>
      <c r="H73">
        <v>18</v>
      </c>
      <c r="I73">
        <v>0</v>
      </c>
      <c r="J73">
        <v>1</v>
      </c>
      <c r="K73">
        <v>102.7</v>
      </c>
      <c r="L73">
        <v>418</v>
      </c>
      <c r="M73">
        <v>91</v>
      </c>
      <c r="N73">
        <v>48</v>
      </c>
      <c r="O73">
        <v>44</v>
      </c>
      <c r="P73">
        <v>14</v>
      </c>
      <c r="Q73">
        <v>28</v>
      </c>
      <c r="R73">
        <v>0</v>
      </c>
      <c r="S73">
        <v>2</v>
      </c>
      <c r="T73">
        <v>99</v>
      </c>
      <c r="U73">
        <v>8.6757500000000007</v>
      </c>
      <c r="V73">
        <v>2.4537499999999999</v>
      </c>
      <c r="W73">
        <v>3.5357099999999999</v>
      </c>
      <c r="X73">
        <v>1.2268699999999999</v>
      </c>
      <c r="Y73">
        <v>0.236842</v>
      </c>
      <c r="Z73">
        <v>6.6985600000000006E-2</v>
      </c>
      <c r="AA73">
        <v>0.169856466352939</v>
      </c>
      <c r="AB73">
        <v>0.23453599999999999</v>
      </c>
      <c r="AC73">
        <v>1.1587099999999999</v>
      </c>
      <c r="AD73">
        <v>0.28000000000000003</v>
      </c>
      <c r="AE73">
        <v>0.71428599999999998</v>
      </c>
      <c r="AH73">
        <v>3.97559</v>
      </c>
      <c r="AI73">
        <v>1.9504699999999999</v>
      </c>
      <c r="AJ73">
        <v>1.6618299999999999</v>
      </c>
    </row>
    <row r="74" spans="1:36" x14ac:dyDescent="0.45">
      <c r="A74" t="s">
        <v>320</v>
      </c>
      <c r="B74" t="s">
        <v>56</v>
      </c>
      <c r="C74">
        <v>7</v>
      </c>
      <c r="D74">
        <v>9</v>
      </c>
      <c r="F74">
        <v>4.4685300000000003</v>
      </c>
      <c r="G74">
        <v>26</v>
      </c>
      <c r="H74">
        <v>25</v>
      </c>
      <c r="I74">
        <v>0</v>
      </c>
      <c r="J74">
        <v>0</v>
      </c>
      <c r="K74">
        <v>143</v>
      </c>
      <c r="L74">
        <v>620</v>
      </c>
      <c r="M74">
        <v>144</v>
      </c>
      <c r="N74">
        <v>77</v>
      </c>
      <c r="O74">
        <v>71</v>
      </c>
      <c r="P74">
        <v>17</v>
      </c>
      <c r="Q74">
        <v>44</v>
      </c>
      <c r="R74">
        <v>0</v>
      </c>
      <c r="S74">
        <v>10</v>
      </c>
      <c r="T74">
        <v>131</v>
      </c>
      <c r="U74">
        <v>8.2447499999999998</v>
      </c>
      <c r="V74">
        <v>2.7692299999999999</v>
      </c>
      <c r="W74">
        <v>2.9772699999999999</v>
      </c>
      <c r="X74">
        <v>1.06993</v>
      </c>
      <c r="Y74">
        <v>0.21129000000000001</v>
      </c>
      <c r="Z74">
        <v>7.0967699999999995E-2</v>
      </c>
      <c r="AA74">
        <v>0.14032258838415099</v>
      </c>
      <c r="AB74">
        <v>0.254417</v>
      </c>
      <c r="AC74">
        <v>1.3146899999999999</v>
      </c>
      <c r="AD74">
        <v>0.30382799999999999</v>
      </c>
      <c r="AE74">
        <v>0.67600499999999997</v>
      </c>
      <c r="AH74">
        <v>4.1011899999999999</v>
      </c>
      <c r="AI74">
        <v>1.9476500000000001</v>
      </c>
      <c r="AJ74">
        <v>1.76434</v>
      </c>
    </row>
    <row r="75" spans="1:36" x14ac:dyDescent="0.45">
      <c r="A75" t="s">
        <v>2004</v>
      </c>
      <c r="B75" t="s">
        <v>104</v>
      </c>
      <c r="C75">
        <v>7</v>
      </c>
      <c r="D75">
        <v>7</v>
      </c>
      <c r="F75">
        <v>4.0160900000000002</v>
      </c>
      <c r="G75">
        <v>27</v>
      </c>
      <c r="H75">
        <v>26</v>
      </c>
      <c r="I75">
        <v>0</v>
      </c>
      <c r="J75">
        <v>0</v>
      </c>
      <c r="K75">
        <v>136.69999999999999</v>
      </c>
      <c r="L75">
        <v>587</v>
      </c>
      <c r="M75">
        <v>138</v>
      </c>
      <c r="N75">
        <v>66</v>
      </c>
      <c r="O75">
        <v>61</v>
      </c>
      <c r="P75">
        <v>17</v>
      </c>
      <c r="Q75">
        <v>39</v>
      </c>
      <c r="R75">
        <v>0</v>
      </c>
      <c r="S75">
        <v>9</v>
      </c>
      <c r="T75">
        <v>125</v>
      </c>
      <c r="U75">
        <v>8.2296999999999993</v>
      </c>
      <c r="V75">
        <v>2.5676700000000001</v>
      </c>
      <c r="W75">
        <v>3.20513</v>
      </c>
      <c r="X75">
        <v>1.11924</v>
      </c>
      <c r="Y75">
        <v>0.212947</v>
      </c>
      <c r="Z75">
        <v>6.6439499999999999E-2</v>
      </c>
      <c r="AA75">
        <v>0.14650766551494501</v>
      </c>
      <c r="AB75">
        <v>0.25602999999999998</v>
      </c>
      <c r="AC75">
        <v>1.29481</v>
      </c>
      <c r="AD75">
        <v>0.304786</v>
      </c>
      <c r="AE75">
        <v>0.72454300000000005</v>
      </c>
      <c r="AH75">
        <v>4.0963000000000003</v>
      </c>
      <c r="AI75">
        <v>1.9448000000000001</v>
      </c>
      <c r="AJ75">
        <v>2.33588</v>
      </c>
    </row>
    <row r="76" spans="1:36" x14ac:dyDescent="0.45">
      <c r="A76" t="s">
        <v>1971</v>
      </c>
      <c r="B76" t="s">
        <v>42</v>
      </c>
      <c r="C76">
        <v>11</v>
      </c>
      <c r="D76">
        <v>9</v>
      </c>
      <c r="F76">
        <v>4.0576499999999998</v>
      </c>
      <c r="G76">
        <v>28</v>
      </c>
      <c r="H76">
        <v>23</v>
      </c>
      <c r="I76">
        <v>0</v>
      </c>
      <c r="J76">
        <v>1</v>
      </c>
      <c r="K76">
        <v>135.30000000000001</v>
      </c>
      <c r="L76">
        <v>581</v>
      </c>
      <c r="M76">
        <v>122</v>
      </c>
      <c r="N76">
        <v>66</v>
      </c>
      <c r="O76">
        <v>61</v>
      </c>
      <c r="P76">
        <v>16</v>
      </c>
      <c r="Q76">
        <v>53</v>
      </c>
      <c r="R76">
        <v>0</v>
      </c>
      <c r="S76">
        <v>5</v>
      </c>
      <c r="T76">
        <v>139</v>
      </c>
      <c r="U76">
        <v>9.2461199999999995</v>
      </c>
      <c r="V76">
        <v>3.5255000000000001</v>
      </c>
      <c r="W76">
        <v>2.6226400000000001</v>
      </c>
      <c r="X76">
        <v>1.0643</v>
      </c>
      <c r="Y76">
        <v>0.23924300000000001</v>
      </c>
      <c r="Z76">
        <v>9.1221999999999998E-2</v>
      </c>
      <c r="AA76">
        <v>0.148020654916763</v>
      </c>
      <c r="AB76">
        <v>0.23327000000000001</v>
      </c>
      <c r="AC76">
        <v>1.29342</v>
      </c>
      <c r="AD76">
        <v>0.28804299999999999</v>
      </c>
      <c r="AE76">
        <v>0.71428599999999998</v>
      </c>
      <c r="AH76">
        <v>4.0236999999999998</v>
      </c>
      <c r="AI76">
        <v>1.8809199999999999</v>
      </c>
      <c r="AJ76">
        <v>1.9696400000000001</v>
      </c>
    </row>
    <row r="77" spans="1:36" x14ac:dyDescent="0.45">
      <c r="A77" t="s">
        <v>135</v>
      </c>
      <c r="B77" t="s">
        <v>38</v>
      </c>
      <c r="C77">
        <v>6</v>
      </c>
      <c r="D77">
        <v>7</v>
      </c>
      <c r="F77">
        <v>4.36402</v>
      </c>
      <c r="G77">
        <v>28</v>
      </c>
      <c r="H77">
        <v>25</v>
      </c>
      <c r="I77">
        <v>0</v>
      </c>
      <c r="J77">
        <v>1</v>
      </c>
      <c r="K77">
        <v>142.30000000000001</v>
      </c>
      <c r="L77">
        <v>601</v>
      </c>
      <c r="M77">
        <v>139</v>
      </c>
      <c r="N77">
        <v>75</v>
      </c>
      <c r="O77">
        <v>69</v>
      </c>
      <c r="P77">
        <v>20</v>
      </c>
      <c r="Q77">
        <v>42</v>
      </c>
      <c r="R77">
        <v>0</v>
      </c>
      <c r="S77">
        <v>7</v>
      </c>
      <c r="T77">
        <v>124</v>
      </c>
      <c r="U77">
        <v>7.8425900000000004</v>
      </c>
      <c r="V77">
        <v>2.6563599999999998</v>
      </c>
      <c r="W77">
        <v>2.9523799999999998</v>
      </c>
      <c r="X77">
        <v>1.2649300000000001</v>
      </c>
      <c r="Y77">
        <v>0.20632300000000001</v>
      </c>
      <c r="Z77">
        <v>6.9883500000000001E-2</v>
      </c>
      <c r="AA77">
        <v>0.136439263820648</v>
      </c>
      <c r="AB77">
        <v>0.25181199999999998</v>
      </c>
      <c r="AC77">
        <v>1.27196</v>
      </c>
      <c r="AD77">
        <v>0.29166700000000001</v>
      </c>
      <c r="AE77">
        <v>0.69281000000000004</v>
      </c>
      <c r="AH77">
        <v>4.3723999999999998</v>
      </c>
      <c r="AI77">
        <v>1.86405</v>
      </c>
      <c r="AJ77">
        <v>1.7826200000000001</v>
      </c>
    </row>
    <row r="78" spans="1:36" x14ac:dyDescent="0.45">
      <c r="A78" t="s">
        <v>2044</v>
      </c>
      <c r="B78" t="s">
        <v>52</v>
      </c>
      <c r="C78">
        <v>9</v>
      </c>
      <c r="D78">
        <v>9</v>
      </c>
      <c r="F78">
        <v>3.97403</v>
      </c>
      <c r="G78">
        <v>26</v>
      </c>
      <c r="H78">
        <v>26</v>
      </c>
      <c r="I78">
        <v>0</v>
      </c>
      <c r="J78">
        <v>0</v>
      </c>
      <c r="K78">
        <v>154</v>
      </c>
      <c r="L78">
        <v>644</v>
      </c>
      <c r="M78">
        <v>148</v>
      </c>
      <c r="N78">
        <v>74</v>
      </c>
      <c r="O78">
        <v>68</v>
      </c>
      <c r="P78">
        <v>21</v>
      </c>
      <c r="Q78">
        <v>47</v>
      </c>
      <c r="R78">
        <v>1</v>
      </c>
      <c r="S78">
        <v>3</v>
      </c>
      <c r="T78">
        <v>132</v>
      </c>
      <c r="U78">
        <v>7.7142900000000001</v>
      </c>
      <c r="V78">
        <v>2.74675</v>
      </c>
      <c r="W78">
        <v>2.8085100000000001</v>
      </c>
      <c r="X78">
        <v>1.2272700000000001</v>
      </c>
      <c r="Y78">
        <v>0.20496900000000001</v>
      </c>
      <c r="Z78">
        <v>7.2981400000000002E-2</v>
      </c>
      <c r="AA78">
        <v>0.131987579166889</v>
      </c>
      <c r="AB78">
        <v>0.24915799999999999</v>
      </c>
      <c r="AC78">
        <v>1.26623</v>
      </c>
      <c r="AD78">
        <v>0.28798200000000002</v>
      </c>
      <c r="AE78">
        <v>0.73067599999999999</v>
      </c>
      <c r="AH78">
        <v>4.2875100000000002</v>
      </c>
      <c r="AI78">
        <v>1.85303</v>
      </c>
      <c r="AJ78">
        <v>2.6642199999999998</v>
      </c>
    </row>
    <row r="79" spans="1:36" x14ac:dyDescent="0.45">
      <c r="A79" t="s">
        <v>2471</v>
      </c>
      <c r="B79" t="s">
        <v>36</v>
      </c>
      <c r="C79">
        <v>6</v>
      </c>
      <c r="D79">
        <v>7</v>
      </c>
      <c r="F79">
        <v>4.5797999999999996</v>
      </c>
      <c r="G79">
        <v>24</v>
      </c>
      <c r="H79">
        <v>22</v>
      </c>
      <c r="I79">
        <v>0</v>
      </c>
      <c r="J79">
        <v>1</v>
      </c>
      <c r="K79">
        <v>129.69999999999999</v>
      </c>
      <c r="L79">
        <v>564</v>
      </c>
      <c r="M79">
        <v>143</v>
      </c>
      <c r="N79">
        <v>71</v>
      </c>
      <c r="O79">
        <v>66</v>
      </c>
      <c r="P79">
        <v>17</v>
      </c>
      <c r="Q79">
        <v>31</v>
      </c>
      <c r="R79">
        <v>1</v>
      </c>
      <c r="S79">
        <v>9</v>
      </c>
      <c r="T79">
        <v>97</v>
      </c>
      <c r="U79">
        <v>6.7309200000000002</v>
      </c>
      <c r="V79">
        <v>2.1511200000000001</v>
      </c>
      <c r="W79">
        <v>3.1290300000000002</v>
      </c>
      <c r="X79">
        <v>1.1796500000000001</v>
      </c>
      <c r="Y79">
        <v>0.171986</v>
      </c>
      <c r="Z79">
        <v>5.4964499999999999E-2</v>
      </c>
      <c r="AA79">
        <v>0.117021281272172</v>
      </c>
      <c r="AB79">
        <v>0.272901</v>
      </c>
      <c r="AC79">
        <v>1.3415600000000001</v>
      </c>
      <c r="AD79">
        <v>0.30731700000000001</v>
      </c>
      <c r="AE79">
        <v>0.68575200000000003</v>
      </c>
      <c r="AH79">
        <v>4.3884299999999996</v>
      </c>
      <c r="AI79">
        <v>1.8427800000000001</v>
      </c>
      <c r="AJ79">
        <v>1.36799</v>
      </c>
    </row>
    <row r="80" spans="1:36" x14ac:dyDescent="0.45">
      <c r="A80" t="s">
        <v>1964</v>
      </c>
      <c r="B80" t="s">
        <v>44</v>
      </c>
      <c r="C80">
        <v>8</v>
      </c>
      <c r="D80">
        <v>7</v>
      </c>
      <c r="F80">
        <v>4.1221399999999999</v>
      </c>
      <c r="G80">
        <v>23</v>
      </c>
      <c r="H80">
        <v>23</v>
      </c>
      <c r="I80">
        <v>0</v>
      </c>
      <c r="J80">
        <v>0</v>
      </c>
      <c r="K80">
        <v>131</v>
      </c>
      <c r="L80">
        <v>553</v>
      </c>
      <c r="M80">
        <v>126</v>
      </c>
      <c r="N80">
        <v>65</v>
      </c>
      <c r="O80">
        <v>60</v>
      </c>
      <c r="P80">
        <v>18</v>
      </c>
      <c r="Q80">
        <v>39</v>
      </c>
      <c r="R80">
        <v>1</v>
      </c>
      <c r="S80">
        <v>5</v>
      </c>
      <c r="T80">
        <v>119</v>
      </c>
      <c r="U80">
        <v>8.1755700000000004</v>
      </c>
      <c r="V80">
        <v>2.6793900000000002</v>
      </c>
      <c r="W80">
        <v>3.0512800000000002</v>
      </c>
      <c r="X80">
        <v>1.23664</v>
      </c>
      <c r="Y80">
        <v>0.21518999999999999</v>
      </c>
      <c r="Z80">
        <v>7.0524400000000001E-2</v>
      </c>
      <c r="AA80">
        <v>0.14466546475887199</v>
      </c>
      <c r="AB80">
        <v>0.24754399999999999</v>
      </c>
      <c r="AC80">
        <v>1.2595400000000001</v>
      </c>
      <c r="AD80">
        <v>0.290323</v>
      </c>
      <c r="AE80">
        <v>0.71530800000000005</v>
      </c>
      <c r="AH80">
        <v>4.2321400000000002</v>
      </c>
      <c r="AI80">
        <v>1.8411</v>
      </c>
      <c r="AJ80">
        <v>2.0600800000000001</v>
      </c>
    </row>
    <row r="81" spans="1:36" x14ac:dyDescent="0.45">
      <c r="A81" t="s">
        <v>2531</v>
      </c>
      <c r="B81" t="s">
        <v>44</v>
      </c>
      <c r="C81">
        <v>7</v>
      </c>
      <c r="D81">
        <v>6</v>
      </c>
      <c r="F81">
        <v>4.1949199999999998</v>
      </c>
      <c r="G81">
        <v>22</v>
      </c>
      <c r="H81">
        <v>22</v>
      </c>
      <c r="I81">
        <v>0</v>
      </c>
      <c r="J81">
        <v>1</v>
      </c>
      <c r="K81">
        <v>118</v>
      </c>
      <c r="L81">
        <v>496</v>
      </c>
      <c r="M81">
        <v>107</v>
      </c>
      <c r="N81">
        <v>59</v>
      </c>
      <c r="O81">
        <v>55</v>
      </c>
      <c r="P81">
        <v>17</v>
      </c>
      <c r="Q81">
        <v>42</v>
      </c>
      <c r="R81">
        <v>0</v>
      </c>
      <c r="S81">
        <v>5</v>
      </c>
      <c r="T81">
        <v>119</v>
      </c>
      <c r="U81">
        <v>9.0762699999999992</v>
      </c>
      <c r="V81">
        <v>3.2033900000000002</v>
      </c>
      <c r="W81">
        <v>2.8333300000000001</v>
      </c>
      <c r="X81">
        <v>1.29661</v>
      </c>
      <c r="Y81">
        <v>0.23991899999999999</v>
      </c>
      <c r="Z81">
        <v>8.46774E-2</v>
      </c>
      <c r="AA81">
        <v>0.155241928994655</v>
      </c>
      <c r="AB81">
        <v>0.23830699999999999</v>
      </c>
      <c r="AC81">
        <v>1.26271</v>
      </c>
      <c r="AD81">
        <v>0.28754000000000002</v>
      </c>
      <c r="AE81">
        <v>0.71884999999999999</v>
      </c>
      <c r="AH81">
        <v>4.3058899999999998</v>
      </c>
      <c r="AI81">
        <v>1.83049</v>
      </c>
      <c r="AJ81">
        <v>1.81012</v>
      </c>
    </row>
    <row r="82" spans="1:36" x14ac:dyDescent="0.45">
      <c r="A82" t="s">
        <v>152</v>
      </c>
      <c r="B82" t="s">
        <v>153</v>
      </c>
      <c r="C82">
        <v>7</v>
      </c>
      <c r="D82">
        <v>7</v>
      </c>
      <c r="F82">
        <v>4.2672400000000001</v>
      </c>
      <c r="G82">
        <v>24</v>
      </c>
      <c r="H82">
        <v>23</v>
      </c>
      <c r="I82">
        <v>0</v>
      </c>
      <c r="J82">
        <v>0</v>
      </c>
      <c r="K82">
        <v>116</v>
      </c>
      <c r="L82">
        <v>503</v>
      </c>
      <c r="M82">
        <v>107</v>
      </c>
      <c r="N82">
        <v>59</v>
      </c>
      <c r="O82">
        <v>55</v>
      </c>
      <c r="P82">
        <v>16</v>
      </c>
      <c r="Q82">
        <v>49</v>
      </c>
      <c r="R82">
        <v>0</v>
      </c>
      <c r="S82">
        <v>3</v>
      </c>
      <c r="T82">
        <v>129</v>
      </c>
      <c r="U82">
        <v>10.008599999999999</v>
      </c>
      <c r="V82">
        <v>3.80172</v>
      </c>
      <c r="W82">
        <v>2.6326499999999999</v>
      </c>
      <c r="X82">
        <v>1.2413799999999999</v>
      </c>
      <c r="Y82">
        <v>0.25646099999999999</v>
      </c>
      <c r="Z82">
        <v>9.7415500000000002E-2</v>
      </c>
      <c r="AA82">
        <v>0.159045726060867</v>
      </c>
      <c r="AB82">
        <v>0.23725099999999999</v>
      </c>
      <c r="AC82">
        <v>1.34483</v>
      </c>
      <c r="AD82">
        <v>0.29738599999999998</v>
      </c>
      <c r="AE82">
        <v>0.72604800000000003</v>
      </c>
      <c r="AH82">
        <v>4.1688299999999998</v>
      </c>
      <c r="AI82">
        <v>1.82053</v>
      </c>
      <c r="AJ82">
        <v>1.6743300000000001</v>
      </c>
    </row>
    <row r="83" spans="1:36" x14ac:dyDescent="0.45">
      <c r="A83" t="s">
        <v>1998</v>
      </c>
      <c r="B83" t="s">
        <v>113</v>
      </c>
      <c r="C83">
        <v>6</v>
      </c>
      <c r="D83">
        <v>6</v>
      </c>
      <c r="F83">
        <v>3.9427099999999999</v>
      </c>
      <c r="G83">
        <v>23</v>
      </c>
      <c r="H83">
        <v>23</v>
      </c>
      <c r="I83">
        <v>0</v>
      </c>
      <c r="J83">
        <v>0</v>
      </c>
      <c r="K83">
        <v>118.7</v>
      </c>
      <c r="L83">
        <v>491</v>
      </c>
      <c r="M83">
        <v>108</v>
      </c>
      <c r="N83">
        <v>56</v>
      </c>
      <c r="O83">
        <v>52</v>
      </c>
      <c r="P83">
        <v>15</v>
      </c>
      <c r="Q83">
        <v>32</v>
      </c>
      <c r="R83">
        <v>0</v>
      </c>
      <c r="S83">
        <v>6</v>
      </c>
      <c r="T83">
        <v>111</v>
      </c>
      <c r="U83">
        <v>8.4161800000000007</v>
      </c>
      <c r="V83">
        <v>2.4262800000000002</v>
      </c>
      <c r="W83">
        <v>3.46875</v>
      </c>
      <c r="X83">
        <v>1.1373200000000001</v>
      </c>
      <c r="Y83">
        <v>0.22606899999999999</v>
      </c>
      <c r="Z83">
        <v>6.5173099999999998E-2</v>
      </c>
      <c r="AA83">
        <v>0.16089612245559601</v>
      </c>
      <c r="AB83">
        <v>0.23841100000000001</v>
      </c>
      <c r="AC83">
        <v>1.17944</v>
      </c>
      <c r="AD83">
        <v>0.28440399999999999</v>
      </c>
      <c r="AE83">
        <v>0.70588200000000001</v>
      </c>
      <c r="AH83">
        <v>3.9879799999999999</v>
      </c>
      <c r="AI83">
        <v>1.8166</v>
      </c>
      <c r="AJ83">
        <v>1.7523</v>
      </c>
    </row>
    <row r="84" spans="1:36" x14ac:dyDescent="0.45">
      <c r="A84" t="s">
        <v>1955</v>
      </c>
      <c r="B84" t="s">
        <v>25</v>
      </c>
      <c r="C84">
        <v>7</v>
      </c>
      <c r="D84">
        <v>8</v>
      </c>
      <c r="F84">
        <v>4.4070400000000003</v>
      </c>
      <c r="G84">
        <v>29</v>
      </c>
      <c r="H84">
        <v>25</v>
      </c>
      <c r="I84">
        <v>0</v>
      </c>
      <c r="J84">
        <v>0</v>
      </c>
      <c r="K84">
        <v>130.69999999999999</v>
      </c>
      <c r="L84">
        <v>564</v>
      </c>
      <c r="M84">
        <v>126</v>
      </c>
      <c r="N84">
        <v>69</v>
      </c>
      <c r="O84">
        <v>64</v>
      </c>
      <c r="P84">
        <v>19</v>
      </c>
      <c r="Q84">
        <v>42</v>
      </c>
      <c r="R84">
        <v>1</v>
      </c>
      <c r="S84">
        <v>8</v>
      </c>
      <c r="T84">
        <v>129</v>
      </c>
      <c r="U84">
        <v>8.8829399999999996</v>
      </c>
      <c r="V84">
        <v>2.8921199999999998</v>
      </c>
      <c r="W84">
        <v>3.0714299999999999</v>
      </c>
      <c r="X84">
        <v>1.3083400000000001</v>
      </c>
      <c r="Y84">
        <v>0.22872300000000001</v>
      </c>
      <c r="Z84">
        <v>7.4468099999999995E-2</v>
      </c>
      <c r="AA84">
        <v>0.15425532311201001</v>
      </c>
      <c r="AB84">
        <v>0.24513599999999999</v>
      </c>
      <c r="AC84">
        <v>1.28539</v>
      </c>
      <c r="AD84">
        <v>0.29235</v>
      </c>
      <c r="AE84">
        <v>0.70014100000000001</v>
      </c>
      <c r="AH84">
        <v>4.3185399999999996</v>
      </c>
      <c r="AI84">
        <v>1.8113999999999999</v>
      </c>
      <c r="AJ84">
        <v>1.3002</v>
      </c>
    </row>
    <row r="85" spans="1:36" x14ac:dyDescent="0.45">
      <c r="A85" t="s">
        <v>2532</v>
      </c>
      <c r="B85" t="s">
        <v>113</v>
      </c>
      <c r="C85">
        <v>7</v>
      </c>
      <c r="D85">
        <v>4</v>
      </c>
      <c r="F85">
        <v>3.2745299999999999</v>
      </c>
      <c r="G85">
        <v>22</v>
      </c>
      <c r="H85">
        <v>17</v>
      </c>
      <c r="I85">
        <v>0</v>
      </c>
      <c r="J85">
        <v>1</v>
      </c>
      <c r="K85">
        <v>90.7</v>
      </c>
      <c r="L85">
        <v>369</v>
      </c>
      <c r="M85">
        <v>78</v>
      </c>
      <c r="N85">
        <v>36</v>
      </c>
      <c r="O85">
        <v>33</v>
      </c>
      <c r="P85">
        <v>8</v>
      </c>
      <c r="Q85">
        <v>25</v>
      </c>
      <c r="R85">
        <v>0</v>
      </c>
      <c r="S85">
        <v>2</v>
      </c>
      <c r="T85">
        <v>87</v>
      </c>
      <c r="U85">
        <v>8.6328600000000009</v>
      </c>
      <c r="V85">
        <v>2.4807100000000002</v>
      </c>
      <c r="W85">
        <v>3.48</v>
      </c>
      <c r="X85">
        <v>0.79382600000000003</v>
      </c>
      <c r="Y85">
        <v>0.23577200000000001</v>
      </c>
      <c r="Z85">
        <v>6.7750699999999997E-2</v>
      </c>
      <c r="AA85">
        <v>0.16802167892455999</v>
      </c>
      <c r="AB85">
        <v>0.22806999999999999</v>
      </c>
      <c r="AC85">
        <v>1.13561</v>
      </c>
      <c r="AD85">
        <v>0.28340100000000001</v>
      </c>
      <c r="AE85">
        <v>0.72984700000000002</v>
      </c>
      <c r="AH85">
        <v>3.3763200000000002</v>
      </c>
      <c r="AI85">
        <v>1.80715</v>
      </c>
      <c r="AJ85">
        <v>2.03051</v>
      </c>
    </row>
    <row r="86" spans="1:36" x14ac:dyDescent="0.45">
      <c r="A86" t="s">
        <v>133</v>
      </c>
      <c r="B86" t="s">
        <v>23</v>
      </c>
      <c r="C86">
        <v>6</v>
      </c>
      <c r="D86">
        <v>4</v>
      </c>
      <c r="F86">
        <v>3.8444699999999998</v>
      </c>
      <c r="G86">
        <v>18</v>
      </c>
      <c r="H86">
        <v>18</v>
      </c>
      <c r="I86">
        <v>0</v>
      </c>
      <c r="J86">
        <v>0</v>
      </c>
      <c r="K86">
        <v>91.3</v>
      </c>
      <c r="L86">
        <v>385</v>
      </c>
      <c r="M86">
        <v>82</v>
      </c>
      <c r="N86">
        <v>42</v>
      </c>
      <c r="O86">
        <v>39</v>
      </c>
      <c r="P86">
        <v>13</v>
      </c>
      <c r="Q86">
        <v>28</v>
      </c>
      <c r="R86">
        <v>1</v>
      </c>
      <c r="S86">
        <v>7</v>
      </c>
      <c r="T86">
        <v>112</v>
      </c>
      <c r="U86">
        <v>11.0405</v>
      </c>
      <c r="V86">
        <v>2.7601300000000002</v>
      </c>
      <c r="W86">
        <v>4</v>
      </c>
      <c r="X86">
        <v>1.28149</v>
      </c>
      <c r="Y86">
        <v>0.29090899999999997</v>
      </c>
      <c r="Z86">
        <v>7.2727299999999995E-2</v>
      </c>
      <c r="AA86">
        <v>0.21818181127309799</v>
      </c>
      <c r="AB86">
        <v>0.23428599999999999</v>
      </c>
      <c r="AC86">
        <v>1.20482</v>
      </c>
      <c r="AD86">
        <v>0.30666700000000002</v>
      </c>
      <c r="AE86">
        <v>0.74074099999999998</v>
      </c>
      <c r="AH86">
        <v>3.8026900000000001</v>
      </c>
      <c r="AI86">
        <v>1.8022100000000001</v>
      </c>
      <c r="AJ86">
        <v>1.8236600000000001</v>
      </c>
    </row>
    <row r="87" spans="1:36" x14ac:dyDescent="0.45">
      <c r="A87" t="s">
        <v>2060</v>
      </c>
      <c r="B87" t="s">
        <v>149</v>
      </c>
      <c r="C87">
        <v>6</v>
      </c>
      <c r="D87">
        <v>8</v>
      </c>
      <c r="F87">
        <v>4.1634500000000001</v>
      </c>
      <c r="G87">
        <v>30</v>
      </c>
      <c r="H87">
        <v>20</v>
      </c>
      <c r="I87">
        <v>0</v>
      </c>
      <c r="J87">
        <v>0</v>
      </c>
      <c r="K87">
        <v>129.69999999999999</v>
      </c>
      <c r="L87">
        <v>565</v>
      </c>
      <c r="M87">
        <v>136</v>
      </c>
      <c r="N87">
        <v>65</v>
      </c>
      <c r="O87">
        <v>60</v>
      </c>
      <c r="P87">
        <v>13</v>
      </c>
      <c r="Q87">
        <v>44</v>
      </c>
      <c r="R87">
        <v>1</v>
      </c>
      <c r="S87">
        <v>5</v>
      </c>
      <c r="T87">
        <v>97</v>
      </c>
      <c r="U87">
        <v>6.7309200000000002</v>
      </c>
      <c r="V87">
        <v>3.0531999999999999</v>
      </c>
      <c r="W87">
        <v>2.2045499999999998</v>
      </c>
      <c r="X87">
        <v>0.90208200000000005</v>
      </c>
      <c r="Y87">
        <v>0.171681</v>
      </c>
      <c r="Z87">
        <v>7.7876100000000004E-2</v>
      </c>
      <c r="AA87">
        <v>9.3805313110351493E-2</v>
      </c>
      <c r="AB87">
        <v>0.26356600000000002</v>
      </c>
      <c r="AC87">
        <v>1.3878200000000001</v>
      </c>
      <c r="AD87">
        <v>0.302956</v>
      </c>
      <c r="AE87">
        <v>0.710754</v>
      </c>
      <c r="AH87">
        <v>4.1956699999999998</v>
      </c>
      <c r="AI87">
        <v>1.7968599999999999</v>
      </c>
      <c r="AJ87">
        <v>1.9284699999999999</v>
      </c>
    </row>
    <row r="88" spans="1:36" x14ac:dyDescent="0.45">
      <c r="A88" t="s">
        <v>2533</v>
      </c>
      <c r="B88" t="s">
        <v>113</v>
      </c>
      <c r="C88">
        <v>6</v>
      </c>
      <c r="D88">
        <v>4</v>
      </c>
      <c r="F88">
        <v>3.3110400000000002</v>
      </c>
      <c r="G88">
        <v>27</v>
      </c>
      <c r="H88">
        <v>15</v>
      </c>
      <c r="I88">
        <v>0</v>
      </c>
      <c r="J88">
        <v>1</v>
      </c>
      <c r="K88">
        <v>89.7</v>
      </c>
      <c r="L88">
        <v>365</v>
      </c>
      <c r="M88">
        <v>76</v>
      </c>
      <c r="N88">
        <v>36</v>
      </c>
      <c r="O88">
        <v>33</v>
      </c>
      <c r="P88">
        <v>12</v>
      </c>
      <c r="Q88">
        <v>25</v>
      </c>
      <c r="R88">
        <v>0</v>
      </c>
      <c r="S88">
        <v>1</v>
      </c>
      <c r="T88">
        <v>108</v>
      </c>
      <c r="U88">
        <v>10.8361</v>
      </c>
      <c r="V88">
        <v>2.5083600000000001</v>
      </c>
      <c r="W88">
        <v>4.32</v>
      </c>
      <c r="X88">
        <v>1.20401</v>
      </c>
      <c r="Y88">
        <v>0.29588999999999999</v>
      </c>
      <c r="Z88">
        <v>6.8493200000000004E-2</v>
      </c>
      <c r="AA88">
        <v>0.227397270500659</v>
      </c>
      <c r="AB88">
        <v>0.224189</v>
      </c>
      <c r="AC88">
        <v>1.12598</v>
      </c>
      <c r="AD88">
        <v>0.29223700000000002</v>
      </c>
      <c r="AE88">
        <v>0.77197199999999999</v>
      </c>
      <c r="AH88">
        <v>3.4557099999999998</v>
      </c>
      <c r="AI88">
        <v>1.78691</v>
      </c>
      <c r="AJ88">
        <v>1.88469</v>
      </c>
    </row>
    <row r="89" spans="1:36" x14ac:dyDescent="0.45">
      <c r="A89" t="s">
        <v>2021</v>
      </c>
      <c r="B89" t="s">
        <v>113</v>
      </c>
      <c r="C89">
        <v>9</v>
      </c>
      <c r="D89">
        <v>8</v>
      </c>
      <c r="F89">
        <v>4.1830100000000003</v>
      </c>
      <c r="G89">
        <v>31</v>
      </c>
      <c r="H89">
        <v>29</v>
      </c>
      <c r="I89">
        <v>0</v>
      </c>
      <c r="J89">
        <v>1</v>
      </c>
      <c r="K89">
        <v>137.69999999999999</v>
      </c>
      <c r="L89">
        <v>581</v>
      </c>
      <c r="M89">
        <v>125</v>
      </c>
      <c r="N89">
        <v>69</v>
      </c>
      <c r="O89">
        <v>64</v>
      </c>
      <c r="P89">
        <v>20</v>
      </c>
      <c r="Q89">
        <v>48</v>
      </c>
      <c r="R89">
        <v>0</v>
      </c>
      <c r="S89">
        <v>4</v>
      </c>
      <c r="T89">
        <v>140</v>
      </c>
      <c r="U89">
        <v>9.1503300000000003</v>
      </c>
      <c r="V89">
        <v>3.1372499999999999</v>
      </c>
      <c r="W89">
        <v>2.9166699999999999</v>
      </c>
      <c r="X89">
        <v>1.3071900000000001</v>
      </c>
      <c r="Y89">
        <v>0.24096400000000001</v>
      </c>
      <c r="Z89">
        <v>8.2616200000000001E-2</v>
      </c>
      <c r="AA89">
        <v>0.15834768116474099</v>
      </c>
      <c r="AB89">
        <v>0.23629500000000001</v>
      </c>
      <c r="AC89">
        <v>1.2563500000000001</v>
      </c>
      <c r="AD89">
        <v>0.284553</v>
      </c>
      <c r="AE89">
        <v>0.71724100000000002</v>
      </c>
      <c r="AH89">
        <v>4.2426899999999996</v>
      </c>
      <c r="AI89">
        <v>1.78606</v>
      </c>
      <c r="AJ89">
        <v>1.5873299999999999</v>
      </c>
    </row>
    <row r="90" spans="1:36" x14ac:dyDescent="0.45">
      <c r="A90" t="s">
        <v>1986</v>
      </c>
      <c r="B90" t="s">
        <v>63</v>
      </c>
      <c r="C90">
        <v>5</v>
      </c>
      <c r="D90">
        <v>6</v>
      </c>
      <c r="F90">
        <v>4.2857099999999999</v>
      </c>
      <c r="G90">
        <v>25</v>
      </c>
      <c r="H90">
        <v>24</v>
      </c>
      <c r="I90">
        <v>0</v>
      </c>
      <c r="J90">
        <v>0</v>
      </c>
      <c r="K90">
        <v>126</v>
      </c>
      <c r="L90">
        <v>543</v>
      </c>
      <c r="M90">
        <v>117</v>
      </c>
      <c r="N90">
        <v>65</v>
      </c>
      <c r="O90">
        <v>60</v>
      </c>
      <c r="P90">
        <v>17</v>
      </c>
      <c r="Q90">
        <v>44</v>
      </c>
      <c r="R90">
        <v>0</v>
      </c>
      <c r="S90">
        <v>11</v>
      </c>
      <c r="T90">
        <v>127</v>
      </c>
      <c r="U90">
        <v>9.0714299999999994</v>
      </c>
      <c r="V90">
        <v>3.1428600000000002</v>
      </c>
      <c r="W90">
        <v>2.8863599999999998</v>
      </c>
      <c r="X90">
        <v>1.2142900000000001</v>
      </c>
      <c r="Y90">
        <v>0.23388600000000001</v>
      </c>
      <c r="Z90">
        <v>8.1031300000000001E-2</v>
      </c>
      <c r="AA90">
        <v>0.15285451710224099</v>
      </c>
      <c r="AB90">
        <v>0.23975399999999999</v>
      </c>
      <c r="AC90">
        <v>1.2777799999999999</v>
      </c>
      <c r="AD90">
        <v>0.29069800000000001</v>
      </c>
      <c r="AE90">
        <v>0.699708</v>
      </c>
      <c r="AH90">
        <v>4.3026600000000004</v>
      </c>
      <c r="AI90">
        <v>1.7858000000000001</v>
      </c>
      <c r="AJ90">
        <v>1.71746</v>
      </c>
    </row>
    <row r="91" spans="1:36" x14ac:dyDescent="0.45">
      <c r="A91" t="s">
        <v>1970</v>
      </c>
      <c r="B91" t="s">
        <v>74</v>
      </c>
      <c r="C91">
        <v>7</v>
      </c>
      <c r="D91">
        <v>9</v>
      </c>
      <c r="F91">
        <v>4.6491899999999999</v>
      </c>
      <c r="G91">
        <v>24</v>
      </c>
      <c r="H91">
        <v>23</v>
      </c>
      <c r="I91">
        <v>0</v>
      </c>
      <c r="J91">
        <v>0</v>
      </c>
      <c r="K91">
        <v>129.69999999999999</v>
      </c>
      <c r="L91">
        <v>558</v>
      </c>
      <c r="M91">
        <v>129</v>
      </c>
      <c r="N91">
        <v>72</v>
      </c>
      <c r="O91">
        <v>67</v>
      </c>
      <c r="P91">
        <v>22</v>
      </c>
      <c r="Q91">
        <v>42</v>
      </c>
      <c r="R91">
        <v>2</v>
      </c>
      <c r="S91">
        <v>5</v>
      </c>
      <c r="T91">
        <v>135</v>
      </c>
      <c r="U91">
        <v>9.3677700000000002</v>
      </c>
      <c r="V91">
        <v>2.9144199999999998</v>
      </c>
      <c r="W91">
        <v>3.2142900000000001</v>
      </c>
      <c r="X91">
        <v>1.5266</v>
      </c>
      <c r="Y91">
        <v>0.24193500000000001</v>
      </c>
      <c r="Z91">
        <v>7.5268799999999997E-2</v>
      </c>
      <c r="AA91">
        <v>0.16666665673255901</v>
      </c>
      <c r="AB91">
        <v>0.252446</v>
      </c>
      <c r="AC91">
        <v>1.31843</v>
      </c>
      <c r="AD91">
        <v>0.30225999999999997</v>
      </c>
      <c r="AE91">
        <v>0.70613400000000004</v>
      </c>
      <c r="AH91">
        <v>4.4655300000000002</v>
      </c>
      <c r="AI91">
        <v>1.7848599999999999</v>
      </c>
      <c r="AJ91">
        <v>1.6000799999999999</v>
      </c>
    </row>
    <row r="92" spans="1:36" x14ac:dyDescent="0.45">
      <c r="A92" t="s">
        <v>2260</v>
      </c>
      <c r="B92" t="s">
        <v>38</v>
      </c>
      <c r="C92">
        <v>8</v>
      </c>
      <c r="D92">
        <v>10</v>
      </c>
      <c r="F92">
        <v>4.6729599999999998</v>
      </c>
      <c r="G92">
        <v>27</v>
      </c>
      <c r="H92">
        <v>27</v>
      </c>
      <c r="I92">
        <v>0</v>
      </c>
      <c r="J92">
        <v>0</v>
      </c>
      <c r="K92">
        <v>148.30000000000001</v>
      </c>
      <c r="L92">
        <v>638</v>
      </c>
      <c r="M92">
        <v>149</v>
      </c>
      <c r="N92">
        <v>83</v>
      </c>
      <c r="O92">
        <v>77</v>
      </c>
      <c r="P92">
        <v>20</v>
      </c>
      <c r="Q92">
        <v>54</v>
      </c>
      <c r="R92">
        <v>1</v>
      </c>
      <c r="S92">
        <v>6</v>
      </c>
      <c r="T92">
        <v>116</v>
      </c>
      <c r="U92">
        <v>7.0397800000000004</v>
      </c>
      <c r="V92">
        <v>3.2771400000000002</v>
      </c>
      <c r="W92">
        <v>2.1481499999999998</v>
      </c>
      <c r="X92">
        <v>1.21376</v>
      </c>
      <c r="Y92">
        <v>0.18181800000000001</v>
      </c>
      <c r="Z92">
        <v>8.4639500000000006E-2</v>
      </c>
      <c r="AA92">
        <v>9.7178690135478904E-2</v>
      </c>
      <c r="AB92">
        <v>0.25778499999999999</v>
      </c>
      <c r="AC92">
        <v>1.3688499999999999</v>
      </c>
      <c r="AD92">
        <v>0.29185499999999998</v>
      </c>
      <c r="AE92">
        <v>0.68571400000000005</v>
      </c>
      <c r="AH92">
        <v>4.6576000000000004</v>
      </c>
      <c r="AI92">
        <v>1.7703500000000001</v>
      </c>
      <c r="AJ92">
        <v>1.42123</v>
      </c>
    </row>
    <row r="93" spans="1:36" x14ac:dyDescent="0.45">
      <c r="A93" t="s">
        <v>2270</v>
      </c>
      <c r="B93" t="s">
        <v>149</v>
      </c>
      <c r="C93">
        <v>7</v>
      </c>
      <c r="D93">
        <v>10</v>
      </c>
      <c r="F93">
        <v>4.6719499999999998</v>
      </c>
      <c r="G93">
        <v>28</v>
      </c>
      <c r="H93">
        <v>25</v>
      </c>
      <c r="I93">
        <v>0</v>
      </c>
      <c r="J93">
        <v>1</v>
      </c>
      <c r="K93">
        <v>138.69999999999999</v>
      </c>
      <c r="L93">
        <v>609</v>
      </c>
      <c r="M93">
        <v>137</v>
      </c>
      <c r="N93">
        <v>78</v>
      </c>
      <c r="O93">
        <v>72</v>
      </c>
      <c r="P93">
        <v>16</v>
      </c>
      <c r="Q93">
        <v>55</v>
      </c>
      <c r="R93">
        <v>0</v>
      </c>
      <c r="S93">
        <v>9</v>
      </c>
      <c r="T93">
        <v>116</v>
      </c>
      <c r="U93">
        <v>7.5270400000000004</v>
      </c>
      <c r="V93">
        <v>3.5688499999999999</v>
      </c>
      <c r="W93">
        <v>2.1090900000000001</v>
      </c>
      <c r="X93">
        <v>1.0382100000000001</v>
      </c>
      <c r="Y93">
        <v>0.19047600000000001</v>
      </c>
      <c r="Z93">
        <v>9.0312000000000003E-2</v>
      </c>
      <c r="AA93">
        <v>0.100164204835891</v>
      </c>
      <c r="AB93">
        <v>0.25137599999999999</v>
      </c>
      <c r="AC93">
        <v>1.38428</v>
      </c>
      <c r="AD93">
        <v>0.29297800000000002</v>
      </c>
      <c r="AE93">
        <v>0.67217000000000005</v>
      </c>
      <c r="AH93">
        <v>4.4662899999999999</v>
      </c>
      <c r="AI93">
        <v>1.76891</v>
      </c>
      <c r="AJ93">
        <v>1.32575</v>
      </c>
    </row>
    <row r="94" spans="1:36" x14ac:dyDescent="0.45">
      <c r="A94" t="s">
        <v>2534</v>
      </c>
      <c r="B94" t="s">
        <v>42</v>
      </c>
      <c r="C94">
        <v>7</v>
      </c>
      <c r="D94">
        <v>4</v>
      </c>
      <c r="F94">
        <v>3.6103200000000002</v>
      </c>
      <c r="G94">
        <v>19</v>
      </c>
      <c r="H94">
        <v>19</v>
      </c>
      <c r="I94">
        <v>0</v>
      </c>
      <c r="J94">
        <v>1</v>
      </c>
      <c r="K94">
        <v>104.7</v>
      </c>
      <c r="L94">
        <v>444</v>
      </c>
      <c r="M94">
        <v>87</v>
      </c>
      <c r="N94">
        <v>45</v>
      </c>
      <c r="O94">
        <v>42</v>
      </c>
      <c r="P94">
        <v>10</v>
      </c>
      <c r="Q94">
        <v>46</v>
      </c>
      <c r="R94">
        <v>0</v>
      </c>
      <c r="S94">
        <v>6</v>
      </c>
      <c r="T94">
        <v>110</v>
      </c>
      <c r="U94">
        <v>9.4555900000000008</v>
      </c>
      <c r="V94">
        <v>3.9541499999999998</v>
      </c>
      <c r="W94">
        <v>2.3913000000000002</v>
      </c>
      <c r="X94">
        <v>0.859599</v>
      </c>
      <c r="Y94">
        <v>0.247748</v>
      </c>
      <c r="Z94">
        <v>0.103604</v>
      </c>
      <c r="AA94">
        <v>0.144144147634506</v>
      </c>
      <c r="AB94">
        <v>0.221939</v>
      </c>
      <c r="AC94">
        <v>1.2703</v>
      </c>
      <c r="AD94">
        <v>0.28308800000000001</v>
      </c>
      <c r="AE94">
        <v>0.73949600000000004</v>
      </c>
      <c r="AH94">
        <v>3.8854099999999998</v>
      </c>
      <c r="AI94">
        <v>1.76796</v>
      </c>
      <c r="AJ94">
        <v>2.2113700000000001</v>
      </c>
    </row>
    <row r="95" spans="1:36" x14ac:dyDescent="0.45">
      <c r="A95" t="s">
        <v>2535</v>
      </c>
      <c r="B95" t="s">
        <v>149</v>
      </c>
      <c r="C95">
        <v>5</v>
      </c>
      <c r="D95">
        <v>6</v>
      </c>
      <c r="F95">
        <v>3.9611100000000001</v>
      </c>
      <c r="G95">
        <v>19</v>
      </c>
      <c r="H95">
        <v>17</v>
      </c>
      <c r="I95">
        <v>0</v>
      </c>
      <c r="J95">
        <v>1</v>
      </c>
      <c r="K95">
        <v>97.7</v>
      </c>
      <c r="L95">
        <v>400</v>
      </c>
      <c r="M95">
        <v>88</v>
      </c>
      <c r="N95">
        <v>46</v>
      </c>
      <c r="O95">
        <v>43</v>
      </c>
      <c r="P95">
        <v>13</v>
      </c>
      <c r="Q95">
        <v>27</v>
      </c>
      <c r="R95">
        <v>0</v>
      </c>
      <c r="S95">
        <v>4</v>
      </c>
      <c r="T95">
        <v>96</v>
      </c>
      <c r="U95">
        <v>8.8434000000000008</v>
      </c>
      <c r="V95">
        <v>2.4872100000000001</v>
      </c>
      <c r="W95">
        <v>3.5555599999999998</v>
      </c>
      <c r="X95">
        <v>1.19754</v>
      </c>
      <c r="Y95">
        <v>0.24</v>
      </c>
      <c r="Z95">
        <v>6.7500000000000004E-2</v>
      </c>
      <c r="AA95">
        <v>0.17249999195337201</v>
      </c>
      <c r="AB95">
        <v>0.238482</v>
      </c>
      <c r="AC95">
        <v>1.1770700000000001</v>
      </c>
      <c r="AD95">
        <v>0.288462</v>
      </c>
      <c r="AE95">
        <v>0.71281000000000005</v>
      </c>
      <c r="AH95">
        <v>3.9715199999999999</v>
      </c>
      <c r="AI95">
        <v>1.76525</v>
      </c>
      <c r="AJ95">
        <v>1.8198099999999999</v>
      </c>
    </row>
    <row r="96" spans="1:36" x14ac:dyDescent="0.45">
      <c r="A96" t="s">
        <v>2009</v>
      </c>
      <c r="B96" t="s">
        <v>76</v>
      </c>
      <c r="C96">
        <v>6</v>
      </c>
      <c r="D96">
        <v>4</v>
      </c>
      <c r="F96">
        <v>3.7290000000000001</v>
      </c>
      <c r="G96">
        <v>30</v>
      </c>
      <c r="H96">
        <v>12</v>
      </c>
      <c r="I96">
        <v>0</v>
      </c>
      <c r="J96">
        <v>1</v>
      </c>
      <c r="K96">
        <v>89.3</v>
      </c>
      <c r="L96">
        <v>370</v>
      </c>
      <c r="M96">
        <v>86</v>
      </c>
      <c r="N96">
        <v>40</v>
      </c>
      <c r="O96">
        <v>37</v>
      </c>
      <c r="P96">
        <v>11</v>
      </c>
      <c r="Q96">
        <v>19</v>
      </c>
      <c r="R96">
        <v>0</v>
      </c>
      <c r="S96">
        <v>3</v>
      </c>
      <c r="T96">
        <v>94</v>
      </c>
      <c r="U96">
        <v>9.4736799999999999</v>
      </c>
      <c r="V96">
        <v>1.91489</v>
      </c>
      <c r="W96">
        <v>4.9473700000000003</v>
      </c>
      <c r="X96">
        <v>1.1086199999999999</v>
      </c>
      <c r="Y96">
        <v>0.254054</v>
      </c>
      <c r="Z96">
        <v>5.1351300000000002E-2</v>
      </c>
      <c r="AA96">
        <v>0.20270268991589499</v>
      </c>
      <c r="AB96">
        <v>0.24712600000000001</v>
      </c>
      <c r="AC96">
        <v>1.17581</v>
      </c>
      <c r="AD96">
        <v>0.30864200000000003</v>
      </c>
      <c r="AE96">
        <v>0.72544600000000004</v>
      </c>
      <c r="AH96">
        <v>3.4902000000000002</v>
      </c>
      <c r="AI96">
        <v>1.75926</v>
      </c>
      <c r="AJ96">
        <v>1.7726200000000001</v>
      </c>
    </row>
    <row r="97" spans="1:36" x14ac:dyDescent="0.45">
      <c r="A97" t="s">
        <v>2102</v>
      </c>
      <c r="B97" t="s">
        <v>23</v>
      </c>
      <c r="C97">
        <v>9</v>
      </c>
      <c r="D97">
        <v>6</v>
      </c>
      <c r="F97">
        <v>4.2232099999999999</v>
      </c>
      <c r="G97">
        <v>29</v>
      </c>
      <c r="H97">
        <v>29</v>
      </c>
      <c r="I97">
        <v>0</v>
      </c>
      <c r="J97">
        <v>1</v>
      </c>
      <c r="K97">
        <v>157.69999999999999</v>
      </c>
      <c r="L97">
        <v>678</v>
      </c>
      <c r="M97">
        <v>154</v>
      </c>
      <c r="N97">
        <v>80</v>
      </c>
      <c r="O97">
        <v>74</v>
      </c>
      <c r="P97">
        <v>19</v>
      </c>
      <c r="Q97">
        <v>59</v>
      </c>
      <c r="R97">
        <v>0</v>
      </c>
      <c r="S97">
        <v>8</v>
      </c>
      <c r="T97">
        <v>130</v>
      </c>
      <c r="U97">
        <v>7.4191500000000001</v>
      </c>
      <c r="V97">
        <v>3.3671500000000001</v>
      </c>
      <c r="W97">
        <v>2.2033900000000002</v>
      </c>
      <c r="X97">
        <v>1.0843400000000001</v>
      </c>
      <c r="Y97">
        <v>0.19173999999999999</v>
      </c>
      <c r="Z97">
        <v>8.7020700000000006E-2</v>
      </c>
      <c r="AA97">
        <v>0.104719758033752</v>
      </c>
      <c r="AB97">
        <v>0.25204599999999999</v>
      </c>
      <c r="AC97">
        <v>1.35067</v>
      </c>
      <c r="AD97">
        <v>0.29220800000000002</v>
      </c>
      <c r="AE97">
        <v>0.71351900000000001</v>
      </c>
      <c r="AH97">
        <v>4.4471800000000004</v>
      </c>
      <c r="AI97">
        <v>1.7169399999999999</v>
      </c>
      <c r="AJ97">
        <v>2.3940399999999999</v>
      </c>
    </row>
    <row r="98" spans="1:36" x14ac:dyDescent="0.45">
      <c r="A98" t="s">
        <v>323</v>
      </c>
      <c r="B98" t="s">
        <v>141</v>
      </c>
      <c r="C98">
        <v>8</v>
      </c>
      <c r="D98">
        <v>10</v>
      </c>
      <c r="F98">
        <v>4.4585999999999997</v>
      </c>
      <c r="G98">
        <v>25</v>
      </c>
      <c r="H98">
        <v>25</v>
      </c>
      <c r="I98">
        <v>0</v>
      </c>
      <c r="J98">
        <v>0</v>
      </c>
      <c r="K98">
        <v>141.30000000000001</v>
      </c>
      <c r="L98">
        <v>611</v>
      </c>
      <c r="M98">
        <v>141</v>
      </c>
      <c r="N98">
        <v>76</v>
      </c>
      <c r="O98">
        <v>70</v>
      </c>
      <c r="P98">
        <v>21</v>
      </c>
      <c r="Q98">
        <v>48</v>
      </c>
      <c r="R98">
        <v>1</v>
      </c>
      <c r="S98">
        <v>7</v>
      </c>
      <c r="T98">
        <v>132</v>
      </c>
      <c r="U98">
        <v>8.4076400000000007</v>
      </c>
      <c r="V98">
        <v>3.0573199999999998</v>
      </c>
      <c r="W98">
        <v>2.75</v>
      </c>
      <c r="X98">
        <v>1.33758</v>
      </c>
      <c r="Y98">
        <v>0.21603900000000001</v>
      </c>
      <c r="Z98">
        <v>7.8559699999999996E-2</v>
      </c>
      <c r="AA98">
        <v>0.137479543685913</v>
      </c>
      <c r="AB98">
        <v>0.25359700000000002</v>
      </c>
      <c r="AC98">
        <v>1.33758</v>
      </c>
      <c r="AD98">
        <v>0.297767</v>
      </c>
      <c r="AE98">
        <v>0.70801999999999998</v>
      </c>
      <c r="AH98">
        <v>4.4864600000000001</v>
      </c>
      <c r="AI98">
        <v>1.71001</v>
      </c>
      <c r="AJ98">
        <v>1.43231</v>
      </c>
    </row>
    <row r="99" spans="1:36" x14ac:dyDescent="0.45">
      <c r="A99" t="s">
        <v>324</v>
      </c>
      <c r="B99" t="s">
        <v>141</v>
      </c>
      <c r="C99">
        <v>9</v>
      </c>
      <c r="D99">
        <v>10</v>
      </c>
      <c r="F99">
        <v>4.3636400000000002</v>
      </c>
      <c r="G99">
        <v>28</v>
      </c>
      <c r="H99">
        <v>28</v>
      </c>
      <c r="I99">
        <v>0</v>
      </c>
      <c r="J99">
        <v>0</v>
      </c>
      <c r="K99">
        <v>165</v>
      </c>
      <c r="L99">
        <v>697</v>
      </c>
      <c r="M99">
        <v>175</v>
      </c>
      <c r="N99">
        <v>86</v>
      </c>
      <c r="O99">
        <v>80</v>
      </c>
      <c r="P99">
        <v>25</v>
      </c>
      <c r="Q99">
        <v>37</v>
      </c>
      <c r="R99">
        <v>0</v>
      </c>
      <c r="S99">
        <v>6</v>
      </c>
      <c r="T99">
        <v>115</v>
      </c>
      <c r="U99">
        <v>6.2727300000000001</v>
      </c>
      <c r="V99">
        <v>2.0181800000000001</v>
      </c>
      <c r="W99">
        <v>3.1081099999999999</v>
      </c>
      <c r="X99">
        <v>1.36364</v>
      </c>
      <c r="Y99">
        <v>0.164993</v>
      </c>
      <c r="Z99">
        <v>5.3084600000000003E-2</v>
      </c>
      <c r="AA99">
        <v>0.11190817505121201</v>
      </c>
      <c r="AB99">
        <v>0.26758399999999999</v>
      </c>
      <c r="AC99">
        <v>1.28485</v>
      </c>
      <c r="AD99">
        <v>0.29182900000000001</v>
      </c>
      <c r="AE99">
        <v>0.71186400000000005</v>
      </c>
      <c r="AH99">
        <v>4.6126199999999997</v>
      </c>
      <c r="AI99">
        <v>1.70262</v>
      </c>
      <c r="AJ99">
        <v>1.94767</v>
      </c>
    </row>
    <row r="100" spans="1:36" x14ac:dyDescent="0.45">
      <c r="A100" t="s">
        <v>1966</v>
      </c>
      <c r="B100" t="s">
        <v>61</v>
      </c>
      <c r="C100">
        <v>7</v>
      </c>
      <c r="D100">
        <v>8</v>
      </c>
      <c r="F100">
        <v>4.4111200000000004</v>
      </c>
      <c r="G100">
        <v>26</v>
      </c>
      <c r="H100">
        <v>25</v>
      </c>
      <c r="I100">
        <v>0</v>
      </c>
      <c r="J100">
        <v>0</v>
      </c>
      <c r="K100">
        <v>136.69999999999999</v>
      </c>
      <c r="L100">
        <v>575</v>
      </c>
      <c r="M100">
        <v>135</v>
      </c>
      <c r="N100">
        <v>72</v>
      </c>
      <c r="O100">
        <v>67</v>
      </c>
      <c r="P100">
        <v>21</v>
      </c>
      <c r="Q100">
        <v>37</v>
      </c>
      <c r="R100">
        <v>0</v>
      </c>
      <c r="S100">
        <v>5</v>
      </c>
      <c r="T100">
        <v>119</v>
      </c>
      <c r="U100">
        <v>7.83467</v>
      </c>
      <c r="V100">
        <v>2.4359899999999999</v>
      </c>
      <c r="W100">
        <v>3.2162199999999999</v>
      </c>
      <c r="X100">
        <v>1.38259</v>
      </c>
      <c r="Y100">
        <v>0.206957</v>
      </c>
      <c r="Z100">
        <v>6.4347799999999997E-2</v>
      </c>
      <c r="AA100">
        <v>0.14260869473218901</v>
      </c>
      <c r="AB100">
        <v>0.25328299999999998</v>
      </c>
      <c r="AC100">
        <v>1.25823</v>
      </c>
      <c r="AD100">
        <v>0.290076</v>
      </c>
      <c r="AE100">
        <v>0.70126200000000005</v>
      </c>
      <c r="AH100">
        <v>4.4328000000000003</v>
      </c>
      <c r="AI100">
        <v>1.69801</v>
      </c>
      <c r="AJ100">
        <v>1.62964</v>
      </c>
    </row>
    <row r="101" spans="1:36" x14ac:dyDescent="0.45">
      <c r="A101" t="s">
        <v>2347</v>
      </c>
      <c r="B101" t="s">
        <v>36</v>
      </c>
      <c r="C101">
        <v>7</v>
      </c>
      <c r="D101">
        <v>7</v>
      </c>
      <c r="F101">
        <v>4.0627399999999998</v>
      </c>
      <c r="G101">
        <v>26</v>
      </c>
      <c r="H101">
        <v>26</v>
      </c>
      <c r="I101">
        <v>0</v>
      </c>
      <c r="J101">
        <v>0</v>
      </c>
      <c r="K101">
        <v>130.69999999999999</v>
      </c>
      <c r="L101">
        <v>557</v>
      </c>
      <c r="M101">
        <v>124</v>
      </c>
      <c r="N101">
        <v>64</v>
      </c>
      <c r="O101">
        <v>59</v>
      </c>
      <c r="P101">
        <v>17</v>
      </c>
      <c r="Q101">
        <v>46</v>
      </c>
      <c r="R101">
        <v>0</v>
      </c>
      <c r="S101">
        <v>4</v>
      </c>
      <c r="T101">
        <v>122</v>
      </c>
      <c r="U101">
        <v>8.4009199999999993</v>
      </c>
      <c r="V101">
        <v>3.1675599999999999</v>
      </c>
      <c r="W101">
        <v>2.6521699999999999</v>
      </c>
      <c r="X101">
        <v>1.17062</v>
      </c>
      <c r="Y101">
        <v>0.219031</v>
      </c>
      <c r="Z101">
        <v>8.25853E-2</v>
      </c>
      <c r="AA101">
        <v>0.13644523918628601</v>
      </c>
      <c r="AB101">
        <v>0.24457599999999999</v>
      </c>
      <c r="AC101">
        <v>1.3006899999999999</v>
      </c>
      <c r="AD101">
        <v>0.29076099999999999</v>
      </c>
      <c r="AE101">
        <v>0.72503399999999996</v>
      </c>
      <c r="AH101">
        <v>4.2267299999999999</v>
      </c>
      <c r="AI101">
        <v>1.6969399999999999</v>
      </c>
      <c r="AJ101">
        <v>1.84924</v>
      </c>
    </row>
    <row r="102" spans="1:36" x14ac:dyDescent="0.45">
      <c r="A102" t="s">
        <v>2224</v>
      </c>
      <c r="B102" t="s">
        <v>67</v>
      </c>
      <c r="C102">
        <v>7</v>
      </c>
      <c r="D102">
        <v>7</v>
      </c>
      <c r="F102">
        <v>4.1954900000000004</v>
      </c>
      <c r="G102">
        <v>28</v>
      </c>
      <c r="H102">
        <v>23</v>
      </c>
      <c r="I102">
        <v>0</v>
      </c>
      <c r="J102">
        <v>1</v>
      </c>
      <c r="K102">
        <v>133</v>
      </c>
      <c r="L102">
        <v>565</v>
      </c>
      <c r="M102">
        <v>130</v>
      </c>
      <c r="N102">
        <v>67</v>
      </c>
      <c r="O102">
        <v>62</v>
      </c>
      <c r="P102">
        <v>18</v>
      </c>
      <c r="Q102">
        <v>39</v>
      </c>
      <c r="R102">
        <v>0</v>
      </c>
      <c r="S102">
        <v>5</v>
      </c>
      <c r="T102">
        <v>126</v>
      </c>
      <c r="U102">
        <v>8.5263200000000001</v>
      </c>
      <c r="V102">
        <v>2.6391</v>
      </c>
      <c r="W102">
        <v>3.2307700000000001</v>
      </c>
      <c r="X102">
        <v>1.2180500000000001</v>
      </c>
      <c r="Y102">
        <v>0.22300900000000001</v>
      </c>
      <c r="Z102">
        <v>6.9026599999999994E-2</v>
      </c>
      <c r="AA102">
        <v>0.153982304036617</v>
      </c>
      <c r="AB102">
        <v>0.24951999999999999</v>
      </c>
      <c r="AC102">
        <v>1.27068</v>
      </c>
      <c r="AD102">
        <v>0.29708200000000001</v>
      </c>
      <c r="AE102">
        <v>0.70931900000000003</v>
      </c>
      <c r="AH102">
        <v>4.1121800000000004</v>
      </c>
      <c r="AI102">
        <v>1.6929399999999999</v>
      </c>
      <c r="AJ102">
        <v>1.6888399999999999</v>
      </c>
    </row>
    <row r="103" spans="1:36" x14ac:dyDescent="0.45">
      <c r="A103" t="s">
        <v>2039</v>
      </c>
      <c r="B103" t="s">
        <v>104</v>
      </c>
      <c r="C103">
        <v>6</v>
      </c>
      <c r="D103">
        <v>7</v>
      </c>
      <c r="F103">
        <v>4.0588199999999999</v>
      </c>
      <c r="G103">
        <v>21</v>
      </c>
      <c r="H103">
        <v>21</v>
      </c>
      <c r="I103">
        <v>0</v>
      </c>
      <c r="J103">
        <v>1</v>
      </c>
      <c r="K103">
        <v>102</v>
      </c>
      <c r="L103">
        <v>438</v>
      </c>
      <c r="M103">
        <v>99</v>
      </c>
      <c r="N103">
        <v>50</v>
      </c>
      <c r="O103">
        <v>46</v>
      </c>
      <c r="P103">
        <v>12</v>
      </c>
      <c r="Q103">
        <v>34</v>
      </c>
      <c r="R103">
        <v>1</v>
      </c>
      <c r="S103">
        <v>5</v>
      </c>
      <c r="T103">
        <v>103</v>
      </c>
      <c r="U103">
        <v>9.0882299999999994</v>
      </c>
      <c r="V103">
        <v>3</v>
      </c>
      <c r="W103">
        <v>3.0294099999999999</v>
      </c>
      <c r="X103">
        <v>1.0588200000000001</v>
      </c>
      <c r="Y103">
        <v>0.23516000000000001</v>
      </c>
      <c r="Z103">
        <v>7.7625600000000003E-2</v>
      </c>
      <c r="AA103">
        <v>0.15753424167633001</v>
      </c>
      <c r="AB103">
        <v>0.24812000000000001</v>
      </c>
      <c r="AC103">
        <v>1.30392</v>
      </c>
      <c r="AD103">
        <v>0.306338</v>
      </c>
      <c r="AE103">
        <v>0.71428599999999998</v>
      </c>
      <c r="AH103">
        <v>3.9119000000000002</v>
      </c>
      <c r="AI103">
        <v>1.6848399999999999</v>
      </c>
      <c r="AJ103">
        <v>1.67378</v>
      </c>
    </row>
    <row r="104" spans="1:36" x14ac:dyDescent="0.45">
      <c r="A104" t="s">
        <v>2167</v>
      </c>
      <c r="B104" t="s">
        <v>40</v>
      </c>
      <c r="C104">
        <v>6</v>
      </c>
      <c r="D104">
        <v>7</v>
      </c>
      <c r="F104">
        <v>4.4893099999999997</v>
      </c>
      <c r="G104">
        <v>29</v>
      </c>
      <c r="H104">
        <v>24</v>
      </c>
      <c r="I104">
        <v>0</v>
      </c>
      <c r="J104">
        <v>1</v>
      </c>
      <c r="K104">
        <v>126.3</v>
      </c>
      <c r="L104">
        <v>560</v>
      </c>
      <c r="M104">
        <v>120</v>
      </c>
      <c r="N104">
        <v>68</v>
      </c>
      <c r="O104">
        <v>63</v>
      </c>
      <c r="P104">
        <v>15</v>
      </c>
      <c r="Q104">
        <v>58</v>
      </c>
      <c r="R104">
        <v>0</v>
      </c>
      <c r="S104">
        <v>7</v>
      </c>
      <c r="T104">
        <v>138</v>
      </c>
      <c r="U104">
        <v>9.8337299999999992</v>
      </c>
      <c r="V104">
        <v>4.1330200000000001</v>
      </c>
      <c r="W104">
        <v>2.3793099999999998</v>
      </c>
      <c r="X104">
        <v>1.0688800000000001</v>
      </c>
      <c r="Y104">
        <v>0.24642900000000001</v>
      </c>
      <c r="Z104">
        <v>0.103571</v>
      </c>
      <c r="AA104">
        <v>0.14285713434219299</v>
      </c>
      <c r="AB104">
        <v>0.242424</v>
      </c>
      <c r="AC104">
        <v>1.40934</v>
      </c>
      <c r="AD104">
        <v>0.30701800000000001</v>
      </c>
      <c r="AE104">
        <v>0.70063699999999995</v>
      </c>
      <c r="AH104">
        <v>4.1576500000000003</v>
      </c>
      <c r="AI104">
        <v>1.68468</v>
      </c>
      <c r="AJ104">
        <v>1.06166</v>
      </c>
    </row>
    <row r="105" spans="1:36" x14ac:dyDescent="0.45">
      <c r="A105" t="s">
        <v>309</v>
      </c>
      <c r="B105" t="s">
        <v>28</v>
      </c>
      <c r="C105">
        <v>6</v>
      </c>
      <c r="D105">
        <v>5</v>
      </c>
      <c r="F105">
        <v>4.4608699999999999</v>
      </c>
      <c r="G105">
        <v>26</v>
      </c>
      <c r="H105">
        <v>21</v>
      </c>
      <c r="I105">
        <v>0</v>
      </c>
      <c r="J105">
        <v>1</v>
      </c>
      <c r="K105">
        <v>115</v>
      </c>
      <c r="L105">
        <v>494</v>
      </c>
      <c r="M105">
        <v>111</v>
      </c>
      <c r="N105">
        <v>62</v>
      </c>
      <c r="O105">
        <v>57</v>
      </c>
      <c r="P105">
        <v>16</v>
      </c>
      <c r="Q105">
        <v>41</v>
      </c>
      <c r="R105">
        <v>0</v>
      </c>
      <c r="S105">
        <v>2</v>
      </c>
      <c r="T105">
        <v>115</v>
      </c>
      <c r="U105">
        <v>9</v>
      </c>
      <c r="V105">
        <v>3.2086999999999999</v>
      </c>
      <c r="W105">
        <v>2.8048799999999998</v>
      </c>
      <c r="X105">
        <v>1.25217</v>
      </c>
      <c r="Y105">
        <v>0.232794</v>
      </c>
      <c r="Z105">
        <v>8.2996E-2</v>
      </c>
      <c r="AA105">
        <v>0.149797573685646</v>
      </c>
      <c r="AB105">
        <v>0.24612000000000001</v>
      </c>
      <c r="AC105">
        <v>1.3217399999999999</v>
      </c>
      <c r="AD105">
        <v>0.296875</v>
      </c>
      <c r="AE105">
        <v>0.69444399999999995</v>
      </c>
      <c r="AH105">
        <v>4.1854800000000001</v>
      </c>
      <c r="AI105">
        <v>1.68276</v>
      </c>
      <c r="AJ105">
        <v>1.0954999999999999</v>
      </c>
    </row>
    <row r="106" spans="1:36" x14ac:dyDescent="0.45">
      <c r="A106" t="s">
        <v>337</v>
      </c>
      <c r="B106" t="s">
        <v>25</v>
      </c>
      <c r="C106">
        <v>10</v>
      </c>
      <c r="D106">
        <v>8</v>
      </c>
      <c r="F106">
        <v>4.0434799999999997</v>
      </c>
      <c r="G106">
        <v>26</v>
      </c>
      <c r="H106">
        <v>25</v>
      </c>
      <c r="I106">
        <v>0</v>
      </c>
      <c r="J106">
        <v>0</v>
      </c>
      <c r="K106">
        <v>138</v>
      </c>
      <c r="L106">
        <v>583</v>
      </c>
      <c r="M106">
        <v>133</v>
      </c>
      <c r="N106">
        <v>67</v>
      </c>
      <c r="O106">
        <v>62</v>
      </c>
      <c r="P106">
        <v>17</v>
      </c>
      <c r="Q106">
        <v>44</v>
      </c>
      <c r="R106">
        <v>1</v>
      </c>
      <c r="S106">
        <v>4</v>
      </c>
      <c r="T106">
        <v>110</v>
      </c>
      <c r="U106">
        <v>7.1739100000000002</v>
      </c>
      <c r="V106">
        <v>2.86957</v>
      </c>
      <c r="W106">
        <v>2.5</v>
      </c>
      <c r="X106">
        <v>1.1087</v>
      </c>
      <c r="Y106">
        <v>0.18867900000000001</v>
      </c>
      <c r="Z106">
        <v>7.5471700000000003E-2</v>
      </c>
      <c r="AA106">
        <v>0.11320754885673499</v>
      </c>
      <c r="AB106">
        <v>0.24859800000000001</v>
      </c>
      <c r="AC106">
        <v>1.28261</v>
      </c>
      <c r="AD106">
        <v>0.28431400000000001</v>
      </c>
      <c r="AE106">
        <v>0.71801599999999999</v>
      </c>
      <c r="AH106">
        <v>4.3057699999999999</v>
      </c>
      <c r="AI106">
        <v>1.6752400000000001</v>
      </c>
      <c r="AJ106">
        <v>2.0046300000000001</v>
      </c>
    </row>
    <row r="107" spans="1:36" x14ac:dyDescent="0.45">
      <c r="A107" t="s">
        <v>331</v>
      </c>
      <c r="B107" t="s">
        <v>149</v>
      </c>
      <c r="C107">
        <v>5</v>
      </c>
      <c r="D107">
        <v>7</v>
      </c>
      <c r="F107">
        <v>4.3535599999999999</v>
      </c>
      <c r="G107">
        <v>27</v>
      </c>
      <c r="H107">
        <v>22</v>
      </c>
      <c r="I107">
        <v>0</v>
      </c>
      <c r="J107">
        <v>1</v>
      </c>
      <c r="K107">
        <v>113.7</v>
      </c>
      <c r="L107">
        <v>483</v>
      </c>
      <c r="M107">
        <v>117</v>
      </c>
      <c r="N107">
        <v>59</v>
      </c>
      <c r="O107">
        <v>55</v>
      </c>
      <c r="P107">
        <v>15</v>
      </c>
      <c r="Q107">
        <v>31</v>
      </c>
      <c r="R107">
        <v>0</v>
      </c>
      <c r="S107">
        <v>3</v>
      </c>
      <c r="T107">
        <v>84</v>
      </c>
      <c r="U107">
        <v>6.6490799999999997</v>
      </c>
      <c r="V107">
        <v>2.45383</v>
      </c>
      <c r="W107">
        <v>2.7096800000000001</v>
      </c>
      <c r="X107">
        <v>1.1873400000000001</v>
      </c>
      <c r="Y107">
        <v>0.17391300000000001</v>
      </c>
      <c r="Z107">
        <v>6.4182199999999995E-2</v>
      </c>
      <c r="AA107">
        <v>0.10973085463047</v>
      </c>
      <c r="AB107">
        <v>0.26057900000000001</v>
      </c>
      <c r="AC107">
        <v>1.3016700000000001</v>
      </c>
      <c r="AD107">
        <v>0.29142899999999999</v>
      </c>
      <c r="AE107">
        <v>0.70078700000000005</v>
      </c>
      <c r="AH107">
        <v>4.3896100000000002</v>
      </c>
      <c r="AI107">
        <v>1.6747700000000001</v>
      </c>
      <c r="AJ107">
        <v>1.5442499999999999</v>
      </c>
    </row>
    <row r="108" spans="1:36" x14ac:dyDescent="0.45">
      <c r="A108" t="s">
        <v>2047</v>
      </c>
      <c r="B108" t="s">
        <v>44</v>
      </c>
      <c r="C108">
        <v>7</v>
      </c>
      <c r="D108">
        <v>9</v>
      </c>
      <c r="F108">
        <v>4.3857200000000001</v>
      </c>
      <c r="G108">
        <v>30</v>
      </c>
      <c r="H108">
        <v>24</v>
      </c>
      <c r="I108">
        <v>0</v>
      </c>
      <c r="J108">
        <v>0</v>
      </c>
      <c r="K108">
        <v>145.69999999999999</v>
      </c>
      <c r="L108">
        <v>635</v>
      </c>
      <c r="M108">
        <v>149</v>
      </c>
      <c r="N108">
        <v>77</v>
      </c>
      <c r="O108">
        <v>71</v>
      </c>
      <c r="P108">
        <v>20</v>
      </c>
      <c r="Q108">
        <v>49</v>
      </c>
      <c r="R108">
        <v>0</v>
      </c>
      <c r="S108">
        <v>9</v>
      </c>
      <c r="T108">
        <v>127</v>
      </c>
      <c r="U108">
        <v>7.8448900000000004</v>
      </c>
      <c r="V108">
        <v>3.02677</v>
      </c>
      <c r="W108">
        <v>2.5918399999999999</v>
      </c>
      <c r="X108">
        <v>1.23542</v>
      </c>
      <c r="Y108">
        <v>0.2</v>
      </c>
      <c r="Z108">
        <v>7.7165399999999995E-2</v>
      </c>
      <c r="AA108">
        <v>0.122834645211696</v>
      </c>
      <c r="AB108">
        <v>0.25823200000000002</v>
      </c>
      <c r="AC108">
        <v>1.3589599999999999</v>
      </c>
      <c r="AD108">
        <v>0.3</v>
      </c>
      <c r="AE108">
        <v>0.71176499999999998</v>
      </c>
      <c r="AH108">
        <v>4.4904599999999997</v>
      </c>
      <c r="AI108">
        <v>1.6698</v>
      </c>
      <c r="AJ108">
        <v>1.75404</v>
      </c>
    </row>
    <row r="109" spans="1:36" x14ac:dyDescent="0.45">
      <c r="A109" t="s">
        <v>2095</v>
      </c>
      <c r="B109" t="s">
        <v>141</v>
      </c>
      <c r="C109">
        <v>6</v>
      </c>
      <c r="D109">
        <v>6</v>
      </c>
      <c r="F109">
        <v>3.9922900000000001</v>
      </c>
      <c r="G109">
        <v>25</v>
      </c>
      <c r="H109">
        <v>19</v>
      </c>
      <c r="I109">
        <v>0</v>
      </c>
      <c r="J109">
        <v>1</v>
      </c>
      <c r="K109">
        <v>103.7</v>
      </c>
      <c r="L109">
        <v>448</v>
      </c>
      <c r="M109">
        <v>104</v>
      </c>
      <c r="N109">
        <v>50</v>
      </c>
      <c r="O109">
        <v>46</v>
      </c>
      <c r="P109">
        <v>13</v>
      </c>
      <c r="Q109">
        <v>32</v>
      </c>
      <c r="R109">
        <v>0</v>
      </c>
      <c r="S109">
        <v>4</v>
      </c>
      <c r="T109">
        <v>101</v>
      </c>
      <c r="U109">
        <v>8.7656700000000001</v>
      </c>
      <c r="V109">
        <v>2.7772399999999999</v>
      </c>
      <c r="W109">
        <v>3.15625</v>
      </c>
      <c r="X109">
        <v>1.12825</v>
      </c>
      <c r="Y109">
        <v>0.22544600000000001</v>
      </c>
      <c r="Z109">
        <v>7.1428599999999995E-2</v>
      </c>
      <c r="AA109">
        <v>0.15401785820722499</v>
      </c>
      <c r="AB109">
        <v>0.25242700000000001</v>
      </c>
      <c r="AC109">
        <v>1.31148</v>
      </c>
      <c r="AD109">
        <v>0.305369</v>
      </c>
      <c r="AE109">
        <v>0.73005100000000001</v>
      </c>
      <c r="AH109">
        <v>3.9782799999999998</v>
      </c>
      <c r="AI109">
        <v>1.6649400000000001</v>
      </c>
      <c r="AJ109">
        <v>1.57667</v>
      </c>
    </row>
    <row r="110" spans="1:36" x14ac:dyDescent="0.45">
      <c r="A110" t="s">
        <v>2112</v>
      </c>
      <c r="B110" t="s">
        <v>52</v>
      </c>
      <c r="C110">
        <v>7</v>
      </c>
      <c r="D110">
        <v>6</v>
      </c>
      <c r="F110">
        <v>4.1199700000000004</v>
      </c>
      <c r="G110">
        <v>26</v>
      </c>
      <c r="H110">
        <v>23</v>
      </c>
      <c r="I110">
        <v>0</v>
      </c>
      <c r="J110">
        <v>1</v>
      </c>
      <c r="K110">
        <v>126.7</v>
      </c>
      <c r="L110">
        <v>539</v>
      </c>
      <c r="M110">
        <v>127</v>
      </c>
      <c r="N110">
        <v>63</v>
      </c>
      <c r="O110">
        <v>58</v>
      </c>
      <c r="P110">
        <v>16</v>
      </c>
      <c r="Q110">
        <v>33</v>
      </c>
      <c r="R110">
        <v>0</v>
      </c>
      <c r="S110">
        <v>9</v>
      </c>
      <c r="T110">
        <v>101</v>
      </c>
      <c r="U110">
        <v>7.1744300000000001</v>
      </c>
      <c r="V110">
        <v>2.3441200000000002</v>
      </c>
      <c r="W110">
        <v>3.0606100000000001</v>
      </c>
      <c r="X110">
        <v>1.1365400000000001</v>
      </c>
      <c r="Y110">
        <v>0.187384</v>
      </c>
      <c r="Z110">
        <v>6.1224500000000001E-2</v>
      </c>
      <c r="AA110">
        <v>0.12615954875946001</v>
      </c>
      <c r="AB110">
        <v>0.25553300000000001</v>
      </c>
      <c r="AC110">
        <v>1.2628299999999999</v>
      </c>
      <c r="AD110">
        <v>0.292105</v>
      </c>
      <c r="AE110">
        <v>0.70494199999999996</v>
      </c>
      <c r="AH110">
        <v>4.2968700000000002</v>
      </c>
      <c r="AI110">
        <v>1.6610499999999999</v>
      </c>
      <c r="AJ110">
        <v>1.9421900000000001</v>
      </c>
    </row>
    <row r="111" spans="1:36" x14ac:dyDescent="0.45">
      <c r="A111" t="s">
        <v>1961</v>
      </c>
      <c r="B111" t="s">
        <v>32</v>
      </c>
      <c r="C111">
        <v>6</v>
      </c>
      <c r="D111">
        <v>7</v>
      </c>
      <c r="F111">
        <v>4.1120700000000001</v>
      </c>
      <c r="G111">
        <v>25</v>
      </c>
      <c r="H111">
        <v>25</v>
      </c>
      <c r="I111">
        <v>0</v>
      </c>
      <c r="J111">
        <v>1</v>
      </c>
      <c r="K111">
        <v>116</v>
      </c>
      <c r="L111">
        <v>486</v>
      </c>
      <c r="M111">
        <v>103</v>
      </c>
      <c r="N111">
        <v>57</v>
      </c>
      <c r="O111">
        <v>53</v>
      </c>
      <c r="P111">
        <v>15</v>
      </c>
      <c r="Q111">
        <v>34</v>
      </c>
      <c r="R111">
        <v>1</v>
      </c>
      <c r="S111">
        <v>11</v>
      </c>
      <c r="T111">
        <v>115</v>
      </c>
      <c r="U111">
        <v>8.9224099999999993</v>
      </c>
      <c r="V111">
        <v>2.6379299999999999</v>
      </c>
      <c r="W111">
        <v>3.3823500000000002</v>
      </c>
      <c r="X111">
        <v>1.1637900000000001</v>
      </c>
      <c r="Y111">
        <v>0.236626</v>
      </c>
      <c r="Z111">
        <v>6.9958900000000004E-2</v>
      </c>
      <c r="AA111">
        <v>0.16666665673255901</v>
      </c>
      <c r="AB111">
        <v>0.23355999999999999</v>
      </c>
      <c r="AC111">
        <v>1.18103</v>
      </c>
      <c r="AD111">
        <v>0.28295799999999999</v>
      </c>
      <c r="AE111">
        <v>0.68965500000000002</v>
      </c>
      <c r="AH111">
        <v>4.1171100000000003</v>
      </c>
      <c r="AI111">
        <v>1.64314</v>
      </c>
      <c r="AJ111">
        <v>1.48933</v>
      </c>
    </row>
    <row r="112" spans="1:36" x14ac:dyDescent="0.45">
      <c r="A112" t="s">
        <v>2536</v>
      </c>
      <c r="B112" t="s">
        <v>38</v>
      </c>
      <c r="C112">
        <v>5</v>
      </c>
      <c r="D112">
        <v>5</v>
      </c>
      <c r="F112">
        <v>4.4601800000000003</v>
      </c>
      <c r="G112">
        <v>28</v>
      </c>
      <c r="H112">
        <v>28</v>
      </c>
      <c r="I112">
        <v>0</v>
      </c>
      <c r="J112">
        <v>0</v>
      </c>
      <c r="K112">
        <v>113</v>
      </c>
      <c r="L112">
        <v>482</v>
      </c>
      <c r="M112">
        <v>108</v>
      </c>
      <c r="N112">
        <v>61</v>
      </c>
      <c r="O112">
        <v>56</v>
      </c>
      <c r="P112">
        <v>16</v>
      </c>
      <c r="Q112">
        <v>40</v>
      </c>
      <c r="R112">
        <v>0</v>
      </c>
      <c r="S112">
        <v>5</v>
      </c>
      <c r="T112">
        <v>109</v>
      </c>
      <c r="U112">
        <v>8.6814199999999992</v>
      </c>
      <c r="V112">
        <v>3.1858399999999998</v>
      </c>
      <c r="W112">
        <v>2.7250000000000001</v>
      </c>
      <c r="X112">
        <v>1.27434</v>
      </c>
      <c r="Y112">
        <v>0.22614100000000001</v>
      </c>
      <c r="Z112">
        <v>8.2987599999999995E-2</v>
      </c>
      <c r="AA112">
        <v>0.143153525888919</v>
      </c>
      <c r="AB112">
        <v>0.24714</v>
      </c>
      <c r="AC112">
        <v>1.3097300000000001</v>
      </c>
      <c r="AD112">
        <v>0.29487200000000002</v>
      </c>
      <c r="AE112">
        <v>0.69267500000000004</v>
      </c>
      <c r="AH112">
        <v>4.3612399999999996</v>
      </c>
      <c r="AI112">
        <v>1.6411199999999999</v>
      </c>
      <c r="AJ112">
        <v>1.3002</v>
      </c>
    </row>
    <row r="113" spans="1:36" x14ac:dyDescent="0.45">
      <c r="A113" t="s">
        <v>2033</v>
      </c>
      <c r="B113" t="s">
        <v>52</v>
      </c>
      <c r="C113">
        <v>7</v>
      </c>
      <c r="D113">
        <v>8</v>
      </c>
      <c r="F113">
        <v>4.3215000000000003</v>
      </c>
      <c r="G113">
        <v>28</v>
      </c>
      <c r="H113">
        <v>26</v>
      </c>
      <c r="I113">
        <v>0</v>
      </c>
      <c r="J113">
        <v>1</v>
      </c>
      <c r="K113">
        <v>143.69999999999999</v>
      </c>
      <c r="L113">
        <v>615</v>
      </c>
      <c r="M113">
        <v>144</v>
      </c>
      <c r="N113">
        <v>75</v>
      </c>
      <c r="O113">
        <v>69</v>
      </c>
      <c r="P113">
        <v>19</v>
      </c>
      <c r="Q113">
        <v>47</v>
      </c>
      <c r="R113">
        <v>0</v>
      </c>
      <c r="S113">
        <v>5</v>
      </c>
      <c r="T113">
        <v>114</v>
      </c>
      <c r="U113">
        <v>7.1398700000000002</v>
      </c>
      <c r="V113">
        <v>2.9436300000000002</v>
      </c>
      <c r="W113">
        <v>2.4255300000000002</v>
      </c>
      <c r="X113">
        <v>1.18998</v>
      </c>
      <c r="Y113">
        <v>0.185366</v>
      </c>
      <c r="Z113">
        <v>7.6422799999999999E-2</v>
      </c>
      <c r="AA113">
        <v>0.10894308984279601</v>
      </c>
      <c r="AB113">
        <v>0.25577299999999997</v>
      </c>
      <c r="AC113">
        <v>1.3291599999999999</v>
      </c>
      <c r="AD113">
        <v>0.29069800000000001</v>
      </c>
      <c r="AE113">
        <v>0.705596</v>
      </c>
      <c r="AH113">
        <v>4.4728599999999998</v>
      </c>
      <c r="AI113">
        <v>1.6278699999999999</v>
      </c>
      <c r="AJ113">
        <v>1.8623000000000001</v>
      </c>
    </row>
    <row r="114" spans="1:36" x14ac:dyDescent="0.45">
      <c r="A114" t="s">
        <v>338</v>
      </c>
      <c r="B114" t="s">
        <v>196</v>
      </c>
      <c r="C114">
        <v>7</v>
      </c>
      <c r="D114">
        <v>9</v>
      </c>
      <c r="F114">
        <v>4.0823400000000003</v>
      </c>
      <c r="G114">
        <v>28</v>
      </c>
      <c r="H114">
        <v>26</v>
      </c>
      <c r="I114">
        <v>0</v>
      </c>
      <c r="J114">
        <v>0</v>
      </c>
      <c r="K114">
        <v>143.30000000000001</v>
      </c>
      <c r="L114">
        <v>607</v>
      </c>
      <c r="M114">
        <v>137</v>
      </c>
      <c r="N114">
        <v>70</v>
      </c>
      <c r="O114">
        <v>65</v>
      </c>
      <c r="P114">
        <v>20</v>
      </c>
      <c r="Q114">
        <v>45</v>
      </c>
      <c r="R114">
        <v>1</v>
      </c>
      <c r="S114">
        <v>9</v>
      </c>
      <c r="T114">
        <v>133</v>
      </c>
      <c r="U114">
        <v>8.3531099999999991</v>
      </c>
      <c r="V114">
        <v>2.8262399999999999</v>
      </c>
      <c r="W114">
        <v>2.9555600000000002</v>
      </c>
      <c r="X114">
        <v>1.2561100000000001</v>
      </c>
      <c r="Y114">
        <v>0.21911</v>
      </c>
      <c r="Z114">
        <v>7.4135099999999995E-2</v>
      </c>
      <c r="AA114">
        <v>0.14497529715299601</v>
      </c>
      <c r="AB114">
        <v>0.24773999999999999</v>
      </c>
      <c r="AC114">
        <v>1.27006</v>
      </c>
      <c r="AD114">
        <v>0.29249999999999998</v>
      </c>
      <c r="AE114">
        <v>0.72727299999999995</v>
      </c>
      <c r="AH114">
        <v>4.3436700000000004</v>
      </c>
      <c r="AI114">
        <v>1.62646</v>
      </c>
      <c r="AJ114">
        <v>1.8346199999999999</v>
      </c>
    </row>
    <row r="115" spans="1:36" x14ac:dyDescent="0.45">
      <c r="A115" t="s">
        <v>311</v>
      </c>
      <c r="B115" t="s">
        <v>76</v>
      </c>
      <c r="C115">
        <v>6</v>
      </c>
      <c r="D115">
        <v>6</v>
      </c>
      <c r="F115">
        <v>4.4873000000000003</v>
      </c>
      <c r="G115">
        <v>26</v>
      </c>
      <c r="H115">
        <v>19</v>
      </c>
      <c r="I115">
        <v>0</v>
      </c>
      <c r="J115">
        <v>1</v>
      </c>
      <c r="K115">
        <v>106.3</v>
      </c>
      <c r="L115">
        <v>450</v>
      </c>
      <c r="M115">
        <v>104</v>
      </c>
      <c r="N115">
        <v>57</v>
      </c>
      <c r="O115">
        <v>53</v>
      </c>
      <c r="P115">
        <v>15</v>
      </c>
      <c r="Q115">
        <v>33</v>
      </c>
      <c r="R115">
        <v>0</v>
      </c>
      <c r="S115">
        <v>4</v>
      </c>
      <c r="T115">
        <v>103</v>
      </c>
      <c r="U115">
        <v>8.7205999999999992</v>
      </c>
      <c r="V115">
        <v>2.7939799999999999</v>
      </c>
      <c r="W115">
        <v>3.12121</v>
      </c>
      <c r="X115">
        <v>1.26999</v>
      </c>
      <c r="Y115">
        <v>0.22888900000000001</v>
      </c>
      <c r="Z115">
        <v>7.3333300000000004E-2</v>
      </c>
      <c r="AA115">
        <v>0.15555555373430199</v>
      </c>
      <c r="AB115">
        <v>0.25181599999999998</v>
      </c>
      <c r="AC115">
        <v>1.28881</v>
      </c>
      <c r="AD115">
        <v>0.30169499999999999</v>
      </c>
      <c r="AE115">
        <v>0.68965500000000002</v>
      </c>
      <c r="AH115">
        <v>4.1957700000000004</v>
      </c>
      <c r="AI115">
        <v>1.6221699999999999</v>
      </c>
      <c r="AJ115">
        <v>1.3724400000000001</v>
      </c>
    </row>
    <row r="116" spans="1:36" x14ac:dyDescent="0.45">
      <c r="A116" t="s">
        <v>2057</v>
      </c>
      <c r="B116" t="s">
        <v>42</v>
      </c>
      <c r="C116">
        <v>8</v>
      </c>
      <c r="D116">
        <v>6</v>
      </c>
      <c r="F116">
        <v>4.0625</v>
      </c>
      <c r="G116">
        <v>29</v>
      </c>
      <c r="H116">
        <v>25</v>
      </c>
      <c r="I116">
        <v>0</v>
      </c>
      <c r="J116">
        <v>0</v>
      </c>
      <c r="K116">
        <v>144</v>
      </c>
      <c r="L116">
        <v>600</v>
      </c>
      <c r="M116">
        <v>120</v>
      </c>
      <c r="N116">
        <v>70</v>
      </c>
      <c r="O116">
        <v>65</v>
      </c>
      <c r="P116">
        <v>21</v>
      </c>
      <c r="Q116">
        <v>59</v>
      </c>
      <c r="R116">
        <v>0</v>
      </c>
      <c r="S116">
        <v>7</v>
      </c>
      <c r="T116">
        <v>147</v>
      </c>
      <c r="U116">
        <v>9.1875</v>
      </c>
      <c r="V116">
        <v>3.6875</v>
      </c>
      <c r="W116">
        <v>2.49153</v>
      </c>
      <c r="X116">
        <v>1.3125</v>
      </c>
      <c r="Y116">
        <v>0.245</v>
      </c>
      <c r="Z116">
        <v>9.8333299999999998E-2</v>
      </c>
      <c r="AA116">
        <v>0.14666666835546399</v>
      </c>
      <c r="AB116">
        <v>0.224719</v>
      </c>
      <c r="AC116">
        <v>1.2430600000000001</v>
      </c>
      <c r="AD116">
        <v>0.27049200000000001</v>
      </c>
      <c r="AE116">
        <v>0.72860999999999998</v>
      </c>
      <c r="AH116">
        <v>4.48421</v>
      </c>
      <c r="AI116">
        <v>1.62164</v>
      </c>
      <c r="AJ116">
        <v>2.1368900000000002</v>
      </c>
    </row>
    <row r="117" spans="1:36" x14ac:dyDescent="0.45">
      <c r="A117" t="s">
        <v>2537</v>
      </c>
      <c r="B117" t="s">
        <v>67</v>
      </c>
      <c r="C117">
        <v>7</v>
      </c>
      <c r="D117">
        <v>8</v>
      </c>
      <c r="F117">
        <v>4.2162199999999999</v>
      </c>
      <c r="G117">
        <v>22</v>
      </c>
      <c r="H117">
        <v>19</v>
      </c>
      <c r="I117">
        <v>0</v>
      </c>
      <c r="J117">
        <v>0</v>
      </c>
      <c r="K117">
        <v>111</v>
      </c>
      <c r="L117">
        <v>468</v>
      </c>
      <c r="M117">
        <v>118</v>
      </c>
      <c r="N117">
        <v>56</v>
      </c>
      <c r="O117">
        <v>52</v>
      </c>
      <c r="P117">
        <v>14</v>
      </c>
      <c r="Q117">
        <v>19</v>
      </c>
      <c r="R117">
        <v>1</v>
      </c>
      <c r="S117">
        <v>4</v>
      </c>
      <c r="T117">
        <v>81</v>
      </c>
      <c r="U117">
        <v>6.5675699999999999</v>
      </c>
      <c r="V117">
        <v>1.54054</v>
      </c>
      <c r="W117">
        <v>4.2631600000000001</v>
      </c>
      <c r="X117">
        <v>1.13514</v>
      </c>
      <c r="Y117">
        <v>0.17307700000000001</v>
      </c>
      <c r="Z117">
        <v>4.0598299999999997E-2</v>
      </c>
      <c r="AA117">
        <v>0.13247863575816099</v>
      </c>
      <c r="AB117">
        <v>0.26516899999999999</v>
      </c>
      <c r="AC117">
        <v>1.2342299999999999</v>
      </c>
      <c r="AD117">
        <v>0.29714299999999999</v>
      </c>
      <c r="AE117">
        <v>0.68994900000000003</v>
      </c>
      <c r="AH117">
        <v>4.0568400000000002</v>
      </c>
      <c r="AI117">
        <v>1.62154</v>
      </c>
      <c r="AJ117">
        <v>1.4133100000000001</v>
      </c>
    </row>
    <row r="118" spans="1:36" x14ac:dyDescent="0.45">
      <c r="A118" t="s">
        <v>2165</v>
      </c>
      <c r="B118" t="s">
        <v>215</v>
      </c>
      <c r="C118">
        <v>4</v>
      </c>
      <c r="D118">
        <v>5</v>
      </c>
      <c r="F118">
        <v>4.3330000000000002</v>
      </c>
      <c r="G118">
        <v>26</v>
      </c>
      <c r="H118">
        <v>19</v>
      </c>
      <c r="I118">
        <v>0</v>
      </c>
      <c r="J118">
        <v>7</v>
      </c>
      <c r="K118">
        <v>99.7</v>
      </c>
      <c r="L118">
        <v>422</v>
      </c>
      <c r="M118">
        <v>93</v>
      </c>
      <c r="N118">
        <v>52</v>
      </c>
      <c r="O118">
        <v>48</v>
      </c>
      <c r="P118">
        <v>12</v>
      </c>
      <c r="Q118">
        <v>34</v>
      </c>
      <c r="R118">
        <v>1</v>
      </c>
      <c r="S118">
        <v>3</v>
      </c>
      <c r="T118">
        <v>96</v>
      </c>
      <c r="U118">
        <v>8.6660000000000004</v>
      </c>
      <c r="V118">
        <v>3.06921</v>
      </c>
      <c r="W118">
        <v>2.8235299999999999</v>
      </c>
      <c r="X118">
        <v>1.08325</v>
      </c>
      <c r="Y118">
        <v>0.227488</v>
      </c>
      <c r="Z118">
        <v>8.0568699999999993E-2</v>
      </c>
      <c r="AA118">
        <v>0.14691942185163401</v>
      </c>
      <c r="AB118">
        <v>0.24155799999999999</v>
      </c>
      <c r="AC118">
        <v>1.27382</v>
      </c>
      <c r="AD118">
        <v>0.29241899999999998</v>
      </c>
      <c r="AE118">
        <v>0.68058099999999999</v>
      </c>
      <c r="AH118">
        <v>4.0072999999999999</v>
      </c>
      <c r="AI118">
        <v>1.62018</v>
      </c>
      <c r="AJ118">
        <v>1.30291</v>
      </c>
    </row>
    <row r="119" spans="1:36" x14ac:dyDescent="0.45">
      <c r="A119" t="s">
        <v>2164</v>
      </c>
      <c r="B119" t="s">
        <v>139</v>
      </c>
      <c r="C119">
        <v>7</v>
      </c>
      <c r="D119">
        <v>9</v>
      </c>
      <c r="F119">
        <v>4.5492800000000004</v>
      </c>
      <c r="G119">
        <v>23</v>
      </c>
      <c r="H119">
        <v>23</v>
      </c>
      <c r="I119">
        <v>0</v>
      </c>
      <c r="J119">
        <v>0</v>
      </c>
      <c r="K119">
        <v>118.7</v>
      </c>
      <c r="L119">
        <v>507</v>
      </c>
      <c r="M119">
        <v>117</v>
      </c>
      <c r="N119">
        <v>65</v>
      </c>
      <c r="O119">
        <v>60</v>
      </c>
      <c r="P119">
        <v>18</v>
      </c>
      <c r="Q119">
        <v>39</v>
      </c>
      <c r="R119">
        <v>0</v>
      </c>
      <c r="S119">
        <v>7</v>
      </c>
      <c r="T119">
        <v>104</v>
      </c>
      <c r="U119">
        <v>7.8854300000000004</v>
      </c>
      <c r="V119">
        <v>2.95703</v>
      </c>
      <c r="W119">
        <v>2.6666699999999999</v>
      </c>
      <c r="X119">
        <v>1.3647899999999999</v>
      </c>
      <c r="Y119">
        <v>0.205128</v>
      </c>
      <c r="Z119">
        <v>7.6923099999999994E-2</v>
      </c>
      <c r="AA119">
        <v>0.12820512801408701</v>
      </c>
      <c r="AB119">
        <v>0.25379600000000002</v>
      </c>
      <c r="AC119">
        <v>1.3142400000000001</v>
      </c>
      <c r="AD119">
        <v>0.29203499999999999</v>
      </c>
      <c r="AE119">
        <v>0.69571899999999998</v>
      </c>
      <c r="AH119">
        <v>4.6366699999999996</v>
      </c>
      <c r="AI119">
        <v>1.6016699999999999</v>
      </c>
      <c r="AJ119">
        <v>1.17814</v>
      </c>
    </row>
    <row r="120" spans="1:36" x14ac:dyDescent="0.45">
      <c r="A120" t="s">
        <v>2168</v>
      </c>
      <c r="B120" t="s">
        <v>61</v>
      </c>
      <c r="C120">
        <v>7</v>
      </c>
      <c r="D120">
        <v>8</v>
      </c>
      <c r="F120">
        <v>4.4084399999999997</v>
      </c>
      <c r="G120">
        <v>25</v>
      </c>
      <c r="H120">
        <v>25</v>
      </c>
      <c r="I120">
        <v>0</v>
      </c>
      <c r="J120">
        <v>0</v>
      </c>
      <c r="K120">
        <v>132.69999999999999</v>
      </c>
      <c r="L120">
        <v>565</v>
      </c>
      <c r="M120">
        <v>140</v>
      </c>
      <c r="N120">
        <v>70</v>
      </c>
      <c r="O120">
        <v>65</v>
      </c>
      <c r="P120">
        <v>20</v>
      </c>
      <c r="Q120">
        <v>32</v>
      </c>
      <c r="R120">
        <v>1</v>
      </c>
      <c r="S120">
        <v>6</v>
      </c>
      <c r="T120">
        <v>103</v>
      </c>
      <c r="U120">
        <v>6.9856800000000003</v>
      </c>
      <c r="V120">
        <v>2.1703100000000002</v>
      </c>
      <c r="W120">
        <v>3.21875</v>
      </c>
      <c r="X120">
        <v>1.3564400000000001</v>
      </c>
      <c r="Y120">
        <v>0.18230099999999999</v>
      </c>
      <c r="Z120">
        <v>5.6637199999999999E-2</v>
      </c>
      <c r="AA120">
        <v>0.125663712620735</v>
      </c>
      <c r="AB120">
        <v>0.26565499999999997</v>
      </c>
      <c r="AC120">
        <v>1.29616</v>
      </c>
      <c r="AD120">
        <v>0.29703000000000002</v>
      </c>
      <c r="AE120">
        <v>0.70833299999999999</v>
      </c>
      <c r="AH120">
        <v>4.5210499999999998</v>
      </c>
      <c r="AI120">
        <v>1.59613</v>
      </c>
      <c r="AJ120">
        <v>1.58185</v>
      </c>
    </row>
    <row r="121" spans="1:36" x14ac:dyDescent="0.45">
      <c r="A121" t="s">
        <v>328</v>
      </c>
      <c r="B121" t="s">
        <v>141</v>
      </c>
      <c r="C121">
        <v>8</v>
      </c>
      <c r="D121">
        <v>10</v>
      </c>
      <c r="F121">
        <v>4.5090199999999996</v>
      </c>
      <c r="G121">
        <v>27</v>
      </c>
      <c r="H121">
        <v>27</v>
      </c>
      <c r="I121">
        <v>0</v>
      </c>
      <c r="J121">
        <v>0</v>
      </c>
      <c r="K121">
        <v>149.69999999999999</v>
      </c>
      <c r="L121">
        <v>658</v>
      </c>
      <c r="M121">
        <v>155</v>
      </c>
      <c r="N121">
        <v>81</v>
      </c>
      <c r="O121">
        <v>75</v>
      </c>
      <c r="P121">
        <v>18</v>
      </c>
      <c r="Q121">
        <v>57</v>
      </c>
      <c r="R121">
        <v>0</v>
      </c>
      <c r="S121">
        <v>7</v>
      </c>
      <c r="T121">
        <v>119</v>
      </c>
      <c r="U121">
        <v>7.1543099999999997</v>
      </c>
      <c r="V121">
        <v>3.42685</v>
      </c>
      <c r="W121">
        <v>2.08772</v>
      </c>
      <c r="X121">
        <v>1.08216</v>
      </c>
      <c r="Y121">
        <v>0.18085100000000001</v>
      </c>
      <c r="Z121">
        <v>8.6626099999999998E-2</v>
      </c>
      <c r="AA121">
        <v>9.4224914908409105E-2</v>
      </c>
      <c r="AB121">
        <v>0.26094299999999998</v>
      </c>
      <c r="AC121">
        <v>1.4161699999999999</v>
      </c>
      <c r="AD121">
        <v>0.29978100000000002</v>
      </c>
      <c r="AE121">
        <v>0.70128500000000005</v>
      </c>
      <c r="AH121">
        <v>4.5108899999999998</v>
      </c>
      <c r="AI121">
        <v>1.59457</v>
      </c>
      <c r="AJ121">
        <v>1.4695100000000001</v>
      </c>
    </row>
    <row r="122" spans="1:36" x14ac:dyDescent="0.45">
      <c r="A122" t="s">
        <v>2538</v>
      </c>
      <c r="B122" t="s">
        <v>76</v>
      </c>
      <c r="C122">
        <v>7</v>
      </c>
      <c r="D122">
        <v>8</v>
      </c>
      <c r="F122">
        <v>4.6136200000000001</v>
      </c>
      <c r="G122">
        <v>25</v>
      </c>
      <c r="H122">
        <v>25</v>
      </c>
      <c r="I122">
        <v>0</v>
      </c>
      <c r="J122">
        <v>0</v>
      </c>
      <c r="K122">
        <v>130.69999999999999</v>
      </c>
      <c r="L122">
        <v>567</v>
      </c>
      <c r="M122">
        <v>142</v>
      </c>
      <c r="N122">
        <v>72</v>
      </c>
      <c r="O122">
        <v>67</v>
      </c>
      <c r="P122">
        <v>18</v>
      </c>
      <c r="Q122">
        <v>37</v>
      </c>
      <c r="R122">
        <v>0</v>
      </c>
      <c r="S122">
        <v>4</v>
      </c>
      <c r="T122">
        <v>104</v>
      </c>
      <c r="U122">
        <v>7.1614399999999998</v>
      </c>
      <c r="V122">
        <v>2.5478200000000002</v>
      </c>
      <c r="W122">
        <v>2.81081</v>
      </c>
      <c r="X122">
        <v>1.2394799999999999</v>
      </c>
      <c r="Y122">
        <v>0.183422</v>
      </c>
      <c r="Z122">
        <v>6.52557E-2</v>
      </c>
      <c r="AA122">
        <v>0.118165791034698</v>
      </c>
      <c r="AB122">
        <v>0.26996199999999998</v>
      </c>
      <c r="AC122">
        <v>1.36955</v>
      </c>
      <c r="AD122">
        <v>0.30693100000000001</v>
      </c>
      <c r="AE122">
        <v>0.69570900000000002</v>
      </c>
      <c r="AH122">
        <v>4.39506</v>
      </c>
      <c r="AI122">
        <v>1.58876</v>
      </c>
      <c r="AJ122">
        <v>1.59534</v>
      </c>
    </row>
    <row r="123" spans="1:36" x14ac:dyDescent="0.45">
      <c r="A123" t="s">
        <v>1968</v>
      </c>
      <c r="B123" t="s">
        <v>196</v>
      </c>
      <c r="C123">
        <v>6</v>
      </c>
      <c r="D123">
        <v>8</v>
      </c>
      <c r="F123">
        <v>4.1783299999999999</v>
      </c>
      <c r="G123">
        <v>26</v>
      </c>
      <c r="H123">
        <v>25</v>
      </c>
      <c r="I123">
        <v>0</v>
      </c>
      <c r="J123">
        <v>0</v>
      </c>
      <c r="K123">
        <v>135.69999999999999</v>
      </c>
      <c r="L123">
        <v>590</v>
      </c>
      <c r="M123">
        <v>140</v>
      </c>
      <c r="N123">
        <v>68</v>
      </c>
      <c r="O123">
        <v>63</v>
      </c>
      <c r="P123">
        <v>15</v>
      </c>
      <c r="Q123">
        <v>44</v>
      </c>
      <c r="R123">
        <v>0</v>
      </c>
      <c r="S123">
        <v>7</v>
      </c>
      <c r="T123">
        <v>105</v>
      </c>
      <c r="U123">
        <v>6.9638900000000001</v>
      </c>
      <c r="V123">
        <v>2.9182000000000001</v>
      </c>
      <c r="W123">
        <v>2.3863599999999998</v>
      </c>
      <c r="X123">
        <v>0.994842</v>
      </c>
      <c r="Y123">
        <v>0.17796600000000001</v>
      </c>
      <c r="Z123">
        <v>7.4576299999999998E-2</v>
      </c>
      <c r="AA123">
        <v>0.103389829397201</v>
      </c>
      <c r="AB123">
        <v>0.25974000000000003</v>
      </c>
      <c r="AC123">
        <v>1.3559300000000001</v>
      </c>
      <c r="AD123">
        <v>0.29832900000000001</v>
      </c>
      <c r="AE123">
        <v>0.71165599999999996</v>
      </c>
      <c r="AH123">
        <v>4.2719899999999997</v>
      </c>
      <c r="AI123">
        <v>1.57467</v>
      </c>
      <c r="AJ123">
        <v>1.5672600000000001</v>
      </c>
    </row>
    <row r="124" spans="1:36" x14ac:dyDescent="0.45">
      <c r="A124" t="s">
        <v>325</v>
      </c>
      <c r="B124" t="s">
        <v>215</v>
      </c>
      <c r="C124">
        <v>6</v>
      </c>
      <c r="D124">
        <v>7</v>
      </c>
      <c r="F124">
        <v>4.6258499999999998</v>
      </c>
      <c r="G124">
        <v>25</v>
      </c>
      <c r="H124">
        <v>23</v>
      </c>
      <c r="I124">
        <v>0</v>
      </c>
      <c r="J124">
        <v>0</v>
      </c>
      <c r="K124">
        <v>132.30000000000001</v>
      </c>
      <c r="L124">
        <v>564</v>
      </c>
      <c r="M124">
        <v>134</v>
      </c>
      <c r="N124">
        <v>74</v>
      </c>
      <c r="O124">
        <v>68</v>
      </c>
      <c r="P124">
        <v>21</v>
      </c>
      <c r="Q124">
        <v>40</v>
      </c>
      <c r="R124">
        <v>1</v>
      </c>
      <c r="S124">
        <v>5</v>
      </c>
      <c r="T124">
        <v>118</v>
      </c>
      <c r="U124">
        <v>8.0272100000000002</v>
      </c>
      <c r="V124">
        <v>2.7210899999999998</v>
      </c>
      <c r="W124">
        <v>2.95</v>
      </c>
      <c r="X124">
        <v>1.4285699999999999</v>
      </c>
      <c r="Y124">
        <v>0.20921999999999999</v>
      </c>
      <c r="Z124">
        <v>7.0921999999999999E-2</v>
      </c>
      <c r="AA124">
        <v>0.13829787075519501</v>
      </c>
      <c r="AB124">
        <v>0.258189</v>
      </c>
      <c r="AC124">
        <v>1.3151900000000001</v>
      </c>
      <c r="AD124">
        <v>0.29736800000000002</v>
      </c>
      <c r="AE124">
        <v>0.69156300000000004</v>
      </c>
      <c r="AH124">
        <v>4.5551199999999996</v>
      </c>
      <c r="AI124">
        <v>1.55891</v>
      </c>
      <c r="AJ124">
        <v>1.2035400000000001</v>
      </c>
    </row>
    <row r="125" spans="1:36" x14ac:dyDescent="0.45">
      <c r="A125" t="s">
        <v>2539</v>
      </c>
      <c r="C125">
        <v>5</v>
      </c>
      <c r="D125">
        <v>6</v>
      </c>
      <c r="F125">
        <v>4.0313499999999998</v>
      </c>
      <c r="G125">
        <v>15</v>
      </c>
      <c r="H125">
        <v>15</v>
      </c>
      <c r="I125">
        <v>0</v>
      </c>
      <c r="J125">
        <v>0</v>
      </c>
      <c r="K125">
        <v>89.3</v>
      </c>
      <c r="L125">
        <v>377</v>
      </c>
      <c r="M125">
        <v>83</v>
      </c>
      <c r="N125">
        <v>43</v>
      </c>
      <c r="O125">
        <v>40</v>
      </c>
      <c r="P125">
        <v>11</v>
      </c>
      <c r="Q125">
        <v>30</v>
      </c>
      <c r="R125">
        <v>2</v>
      </c>
      <c r="S125">
        <v>4</v>
      </c>
      <c r="T125">
        <v>87</v>
      </c>
      <c r="U125">
        <v>8.7682000000000002</v>
      </c>
      <c r="V125">
        <v>3.02352</v>
      </c>
      <c r="W125">
        <v>2.9</v>
      </c>
      <c r="X125">
        <v>1.1086199999999999</v>
      </c>
      <c r="Y125">
        <v>0.230769</v>
      </c>
      <c r="Z125">
        <v>7.9575599999999996E-2</v>
      </c>
      <c r="AA125">
        <v>0.15119363367557501</v>
      </c>
      <c r="AB125">
        <v>0.241983</v>
      </c>
      <c r="AC125">
        <v>1.2654000000000001</v>
      </c>
      <c r="AD125">
        <v>0.29387799999999997</v>
      </c>
      <c r="AE125">
        <v>0.71721299999999999</v>
      </c>
      <c r="AH125">
        <v>4.0501100000000001</v>
      </c>
      <c r="AI125">
        <v>1.55206</v>
      </c>
      <c r="AJ125">
        <v>1.54288</v>
      </c>
    </row>
    <row r="126" spans="1:36" x14ac:dyDescent="0.45">
      <c r="A126" t="s">
        <v>136</v>
      </c>
      <c r="B126" t="s">
        <v>56</v>
      </c>
      <c r="C126">
        <v>7</v>
      </c>
      <c r="D126">
        <v>7</v>
      </c>
      <c r="F126">
        <v>4.0431299999999997</v>
      </c>
      <c r="G126">
        <v>31</v>
      </c>
      <c r="H126">
        <v>19</v>
      </c>
      <c r="I126">
        <v>0</v>
      </c>
      <c r="J126">
        <v>0</v>
      </c>
      <c r="K126">
        <v>111.3</v>
      </c>
      <c r="L126">
        <v>476</v>
      </c>
      <c r="M126">
        <v>103</v>
      </c>
      <c r="N126">
        <v>54</v>
      </c>
      <c r="O126">
        <v>50</v>
      </c>
      <c r="P126">
        <v>13</v>
      </c>
      <c r="Q126">
        <v>44</v>
      </c>
      <c r="R126">
        <v>0</v>
      </c>
      <c r="S126">
        <v>3</v>
      </c>
      <c r="T126">
        <v>113</v>
      </c>
      <c r="U126">
        <v>9.1374700000000004</v>
      </c>
      <c r="V126">
        <v>3.5579499999999999</v>
      </c>
      <c r="W126">
        <v>2.5681799999999999</v>
      </c>
      <c r="X126">
        <v>1.05121</v>
      </c>
      <c r="Y126">
        <v>0.23739499999999999</v>
      </c>
      <c r="Z126">
        <v>9.2437000000000005E-2</v>
      </c>
      <c r="AA126">
        <v>0.14495798200368801</v>
      </c>
      <c r="AB126">
        <v>0.240093</v>
      </c>
      <c r="AC126">
        <v>1.3207500000000001</v>
      </c>
      <c r="AD126">
        <v>0.29703000000000002</v>
      </c>
      <c r="AE126">
        <v>0.72204999999999997</v>
      </c>
      <c r="AH126">
        <v>4.00976</v>
      </c>
      <c r="AI126">
        <v>1.5456000000000001</v>
      </c>
      <c r="AJ126">
        <v>1.83711</v>
      </c>
    </row>
    <row r="127" spans="1:36" x14ac:dyDescent="0.45">
      <c r="A127" t="s">
        <v>1953</v>
      </c>
      <c r="B127" t="s">
        <v>149</v>
      </c>
      <c r="C127">
        <v>4</v>
      </c>
      <c r="D127">
        <v>6</v>
      </c>
      <c r="F127">
        <v>4.5669300000000002</v>
      </c>
      <c r="G127">
        <v>23</v>
      </c>
      <c r="H127">
        <v>23</v>
      </c>
      <c r="I127">
        <v>0</v>
      </c>
      <c r="J127">
        <v>0</v>
      </c>
      <c r="K127">
        <v>114.3</v>
      </c>
      <c r="L127">
        <v>476</v>
      </c>
      <c r="M127">
        <v>110</v>
      </c>
      <c r="N127">
        <v>63</v>
      </c>
      <c r="O127">
        <v>58</v>
      </c>
      <c r="P127">
        <v>14</v>
      </c>
      <c r="Q127">
        <v>40</v>
      </c>
      <c r="R127">
        <v>0</v>
      </c>
      <c r="S127">
        <v>0</v>
      </c>
      <c r="T127">
        <v>88</v>
      </c>
      <c r="U127">
        <v>6.9291299999999998</v>
      </c>
      <c r="V127">
        <v>3.14961</v>
      </c>
      <c r="W127">
        <v>2.2000000000000002</v>
      </c>
      <c r="X127">
        <v>1.10236</v>
      </c>
      <c r="Y127">
        <v>0.18487400000000001</v>
      </c>
      <c r="Z127">
        <v>8.40336E-2</v>
      </c>
      <c r="AA127">
        <v>0.10084033757448101</v>
      </c>
      <c r="AB127">
        <v>0.25229400000000002</v>
      </c>
      <c r="AC127">
        <v>1.3123400000000001</v>
      </c>
      <c r="AD127">
        <v>0.28742499999999999</v>
      </c>
      <c r="AE127">
        <v>0.66717800000000005</v>
      </c>
      <c r="AH127">
        <v>4.3574000000000002</v>
      </c>
      <c r="AI127">
        <v>1.52084</v>
      </c>
      <c r="AJ127">
        <v>1.2421500000000001</v>
      </c>
    </row>
    <row r="128" spans="1:36" x14ac:dyDescent="0.45">
      <c r="A128" t="s">
        <v>147</v>
      </c>
      <c r="B128" t="s">
        <v>132</v>
      </c>
      <c r="C128">
        <v>7</v>
      </c>
      <c r="D128">
        <v>8</v>
      </c>
      <c r="F128">
        <v>4.3548400000000003</v>
      </c>
      <c r="G128">
        <v>28</v>
      </c>
      <c r="H128">
        <v>25</v>
      </c>
      <c r="I128">
        <v>0</v>
      </c>
      <c r="J128">
        <v>0</v>
      </c>
      <c r="K128">
        <v>124</v>
      </c>
      <c r="L128">
        <v>535</v>
      </c>
      <c r="M128">
        <v>115</v>
      </c>
      <c r="N128">
        <v>65</v>
      </c>
      <c r="O128">
        <v>60</v>
      </c>
      <c r="P128">
        <v>15</v>
      </c>
      <c r="Q128">
        <v>52</v>
      </c>
      <c r="R128">
        <v>0</v>
      </c>
      <c r="S128">
        <v>5</v>
      </c>
      <c r="T128">
        <v>119</v>
      </c>
      <c r="U128">
        <v>8.6371000000000002</v>
      </c>
      <c r="V128">
        <v>3.7741899999999999</v>
      </c>
      <c r="W128">
        <v>2.2884600000000002</v>
      </c>
      <c r="X128">
        <v>1.0887100000000001</v>
      </c>
      <c r="Y128">
        <v>0.22242999999999999</v>
      </c>
      <c r="Z128">
        <v>9.7196299999999999E-2</v>
      </c>
      <c r="AA128">
        <v>0.12523364275693799</v>
      </c>
      <c r="AB128">
        <v>0.24058599999999999</v>
      </c>
      <c r="AC128">
        <v>1.34677</v>
      </c>
      <c r="AD128">
        <v>0.29069800000000001</v>
      </c>
      <c r="AE128">
        <v>0.69862999999999997</v>
      </c>
      <c r="AH128">
        <v>4.2873000000000001</v>
      </c>
      <c r="AI128">
        <v>1.51922</v>
      </c>
      <c r="AJ128">
        <v>1.44215</v>
      </c>
    </row>
    <row r="129" spans="1:36" x14ac:dyDescent="0.45">
      <c r="A129" t="s">
        <v>2540</v>
      </c>
      <c r="B129" t="s">
        <v>40</v>
      </c>
      <c r="C129">
        <v>5</v>
      </c>
      <c r="D129">
        <v>5</v>
      </c>
      <c r="F129">
        <v>4.4061599999999999</v>
      </c>
      <c r="G129">
        <v>25</v>
      </c>
      <c r="H129">
        <v>24</v>
      </c>
      <c r="I129">
        <v>0</v>
      </c>
      <c r="J129">
        <v>0</v>
      </c>
      <c r="K129">
        <v>110.3</v>
      </c>
      <c r="L129">
        <v>475</v>
      </c>
      <c r="M129">
        <v>107</v>
      </c>
      <c r="N129">
        <v>58</v>
      </c>
      <c r="O129">
        <v>54</v>
      </c>
      <c r="P129">
        <v>14</v>
      </c>
      <c r="Q129">
        <v>41</v>
      </c>
      <c r="R129">
        <v>0</v>
      </c>
      <c r="S129">
        <v>3</v>
      </c>
      <c r="T129">
        <v>102</v>
      </c>
      <c r="U129">
        <v>8.3227600000000006</v>
      </c>
      <c r="V129">
        <v>3.3454199999999998</v>
      </c>
      <c r="W129">
        <v>2.4878</v>
      </c>
      <c r="X129">
        <v>1.1423399999999999</v>
      </c>
      <c r="Y129">
        <v>0.21473700000000001</v>
      </c>
      <c r="Z129">
        <v>8.6315799999999998E-2</v>
      </c>
      <c r="AA129">
        <v>0.128421060740947</v>
      </c>
      <c r="AB129">
        <v>0.24826000000000001</v>
      </c>
      <c r="AC129">
        <v>1.3418000000000001</v>
      </c>
      <c r="AD129">
        <v>0.295238</v>
      </c>
      <c r="AE129">
        <v>0.70093499999999997</v>
      </c>
      <c r="AH129">
        <v>4.2523200000000001</v>
      </c>
      <c r="AI129">
        <v>1.51285</v>
      </c>
      <c r="AJ129">
        <v>1.10328</v>
      </c>
    </row>
    <row r="130" spans="1:36" x14ac:dyDescent="0.45">
      <c r="A130" t="s">
        <v>2066</v>
      </c>
      <c r="B130" t="s">
        <v>30</v>
      </c>
      <c r="C130">
        <v>9</v>
      </c>
      <c r="D130">
        <v>8</v>
      </c>
      <c r="F130">
        <v>4.0263200000000001</v>
      </c>
      <c r="G130">
        <v>27</v>
      </c>
      <c r="H130">
        <v>20</v>
      </c>
      <c r="I130">
        <v>0</v>
      </c>
      <c r="J130">
        <v>1</v>
      </c>
      <c r="K130">
        <v>114</v>
      </c>
      <c r="L130">
        <v>481</v>
      </c>
      <c r="M130">
        <v>109</v>
      </c>
      <c r="N130">
        <v>55</v>
      </c>
      <c r="O130">
        <v>51</v>
      </c>
      <c r="P130">
        <v>14</v>
      </c>
      <c r="Q130">
        <v>33</v>
      </c>
      <c r="R130">
        <v>0</v>
      </c>
      <c r="S130">
        <v>6</v>
      </c>
      <c r="T130">
        <v>92</v>
      </c>
      <c r="U130">
        <v>7.2631600000000001</v>
      </c>
      <c r="V130">
        <v>2.6052599999999999</v>
      </c>
      <c r="W130">
        <v>2.7878799999999999</v>
      </c>
      <c r="X130">
        <v>1.1052599999999999</v>
      </c>
      <c r="Y130">
        <v>0.19126799999999999</v>
      </c>
      <c r="Z130">
        <v>6.8607100000000004E-2</v>
      </c>
      <c r="AA130">
        <v>0.12266112118959401</v>
      </c>
      <c r="AB130">
        <v>0.24660599999999999</v>
      </c>
      <c r="AC130">
        <v>1.2456100000000001</v>
      </c>
      <c r="AD130">
        <v>0.28273799999999999</v>
      </c>
      <c r="AE130">
        <v>0.71078399999999997</v>
      </c>
      <c r="AH130">
        <v>4.2638100000000003</v>
      </c>
      <c r="AI130">
        <v>1.5124200000000001</v>
      </c>
      <c r="AJ130">
        <v>1.5471600000000001</v>
      </c>
    </row>
    <row r="131" spans="1:36" x14ac:dyDescent="0.45">
      <c r="A131" t="s">
        <v>316</v>
      </c>
      <c r="B131" t="s">
        <v>149</v>
      </c>
      <c r="C131">
        <v>6</v>
      </c>
      <c r="D131">
        <v>7</v>
      </c>
      <c r="F131">
        <v>4.46218</v>
      </c>
      <c r="G131">
        <v>26</v>
      </c>
      <c r="H131">
        <v>25</v>
      </c>
      <c r="I131">
        <v>0</v>
      </c>
      <c r="J131">
        <v>0</v>
      </c>
      <c r="K131">
        <v>119</v>
      </c>
      <c r="L131">
        <v>520</v>
      </c>
      <c r="M131">
        <v>114</v>
      </c>
      <c r="N131">
        <v>64</v>
      </c>
      <c r="O131">
        <v>59</v>
      </c>
      <c r="P131">
        <v>14</v>
      </c>
      <c r="Q131">
        <v>47</v>
      </c>
      <c r="R131">
        <v>0</v>
      </c>
      <c r="S131">
        <v>9</v>
      </c>
      <c r="T131">
        <v>106</v>
      </c>
      <c r="U131">
        <v>8.0168099999999995</v>
      </c>
      <c r="V131">
        <v>3.5546199999999999</v>
      </c>
      <c r="W131">
        <v>2.2553200000000002</v>
      </c>
      <c r="X131">
        <v>1.0588200000000001</v>
      </c>
      <c r="Y131">
        <v>0.203846</v>
      </c>
      <c r="Z131">
        <v>9.0384599999999996E-2</v>
      </c>
      <c r="AA131">
        <v>0.113461539149284</v>
      </c>
      <c r="AB131">
        <v>0.24568999999999999</v>
      </c>
      <c r="AC131">
        <v>1.35294</v>
      </c>
      <c r="AD131">
        <v>0.29069800000000001</v>
      </c>
      <c r="AE131">
        <v>0.68599699999999997</v>
      </c>
      <c r="AH131">
        <v>4.4146999999999998</v>
      </c>
      <c r="AI131">
        <v>1.49899</v>
      </c>
      <c r="AJ131">
        <v>1.43797</v>
      </c>
    </row>
    <row r="132" spans="1:36" x14ac:dyDescent="0.45">
      <c r="A132" t="s">
        <v>2541</v>
      </c>
      <c r="B132" t="s">
        <v>32</v>
      </c>
      <c r="C132">
        <v>7</v>
      </c>
      <c r="D132">
        <v>8</v>
      </c>
      <c r="F132">
        <v>4.2889099999999996</v>
      </c>
      <c r="G132">
        <v>24</v>
      </c>
      <c r="H132">
        <v>24</v>
      </c>
      <c r="I132">
        <v>0</v>
      </c>
      <c r="J132">
        <v>0</v>
      </c>
      <c r="K132">
        <v>134.30000000000001</v>
      </c>
      <c r="L132">
        <v>571</v>
      </c>
      <c r="M132">
        <v>138</v>
      </c>
      <c r="N132">
        <v>69</v>
      </c>
      <c r="O132">
        <v>64</v>
      </c>
      <c r="P132">
        <v>17</v>
      </c>
      <c r="Q132">
        <v>32</v>
      </c>
      <c r="R132">
        <v>0</v>
      </c>
      <c r="S132">
        <v>7</v>
      </c>
      <c r="T132">
        <v>96</v>
      </c>
      <c r="U132">
        <v>6.4333600000000004</v>
      </c>
      <c r="V132">
        <v>2.14445</v>
      </c>
      <c r="W132">
        <v>3</v>
      </c>
      <c r="X132">
        <v>1.13924</v>
      </c>
      <c r="Y132">
        <v>0.168126</v>
      </c>
      <c r="Z132">
        <v>5.6042000000000002E-2</v>
      </c>
      <c r="AA132">
        <v>0.112084060907363</v>
      </c>
      <c r="AB132">
        <v>0.25939800000000002</v>
      </c>
      <c r="AC132">
        <v>1.2658199999999999</v>
      </c>
      <c r="AD132">
        <v>0.28878300000000001</v>
      </c>
      <c r="AE132">
        <v>0.69083399999999995</v>
      </c>
      <c r="AH132">
        <v>4.3421599999999998</v>
      </c>
      <c r="AI132">
        <v>1.47766</v>
      </c>
      <c r="AJ132">
        <v>1.41127</v>
      </c>
    </row>
    <row r="133" spans="1:36" x14ac:dyDescent="0.45">
      <c r="A133" t="s">
        <v>1976</v>
      </c>
      <c r="B133" t="s">
        <v>67</v>
      </c>
      <c r="C133">
        <v>5</v>
      </c>
      <c r="D133">
        <v>4</v>
      </c>
      <c r="F133">
        <v>4.1921400000000002</v>
      </c>
      <c r="G133">
        <v>15</v>
      </c>
      <c r="H133">
        <v>14</v>
      </c>
      <c r="I133">
        <v>0</v>
      </c>
      <c r="J133">
        <v>1</v>
      </c>
      <c r="K133">
        <v>68.7</v>
      </c>
      <c r="L133">
        <v>288</v>
      </c>
      <c r="M133">
        <v>67</v>
      </c>
      <c r="N133">
        <v>35</v>
      </c>
      <c r="O133">
        <v>32</v>
      </c>
      <c r="P133">
        <v>9</v>
      </c>
      <c r="Q133">
        <v>16</v>
      </c>
      <c r="R133">
        <v>0</v>
      </c>
      <c r="S133">
        <v>1</v>
      </c>
      <c r="T133">
        <v>69</v>
      </c>
      <c r="U133">
        <v>9.0393000000000008</v>
      </c>
      <c r="V133">
        <v>2.0960700000000001</v>
      </c>
      <c r="W133">
        <v>4.3125</v>
      </c>
      <c r="X133">
        <v>1.1790400000000001</v>
      </c>
      <c r="Y133">
        <v>0.23958299999999999</v>
      </c>
      <c r="Z133">
        <v>5.5555599999999997E-2</v>
      </c>
      <c r="AA133">
        <v>0.18402777239680199</v>
      </c>
      <c r="AB133">
        <v>0.24723200000000001</v>
      </c>
      <c r="AC133">
        <v>1.2081500000000001</v>
      </c>
      <c r="AD133">
        <v>0.30051800000000001</v>
      </c>
      <c r="AE133">
        <v>0.68181800000000004</v>
      </c>
      <c r="AH133">
        <v>3.6917200000000001</v>
      </c>
      <c r="AI133">
        <v>1.4695</v>
      </c>
      <c r="AJ133">
        <v>0.85137499999999999</v>
      </c>
    </row>
    <row r="134" spans="1:36" x14ac:dyDescent="0.45">
      <c r="A134" t="s">
        <v>1994</v>
      </c>
      <c r="B134" t="s">
        <v>44</v>
      </c>
      <c r="C134">
        <v>7</v>
      </c>
      <c r="D134">
        <v>9</v>
      </c>
      <c r="F134">
        <v>4.4078400000000002</v>
      </c>
      <c r="G134">
        <v>28</v>
      </c>
      <c r="H134">
        <v>21</v>
      </c>
      <c r="I134">
        <v>0</v>
      </c>
      <c r="J134">
        <v>1</v>
      </c>
      <c r="K134">
        <v>112.3</v>
      </c>
      <c r="L134">
        <v>480</v>
      </c>
      <c r="M134">
        <v>116</v>
      </c>
      <c r="N134">
        <v>59</v>
      </c>
      <c r="O134">
        <v>55</v>
      </c>
      <c r="P134">
        <v>17</v>
      </c>
      <c r="Q134">
        <v>29</v>
      </c>
      <c r="R134">
        <v>0</v>
      </c>
      <c r="S134">
        <v>4</v>
      </c>
      <c r="T134">
        <v>95</v>
      </c>
      <c r="U134">
        <v>7.6135299999999999</v>
      </c>
      <c r="V134">
        <v>2.3241299999999998</v>
      </c>
      <c r="W134">
        <v>3.2758600000000002</v>
      </c>
      <c r="X134">
        <v>1.36242</v>
      </c>
      <c r="Y134">
        <v>0.19791700000000001</v>
      </c>
      <c r="Z134">
        <v>6.0416699999999997E-2</v>
      </c>
      <c r="AA134">
        <v>0.13750000670552201</v>
      </c>
      <c r="AB134">
        <v>0.25950800000000002</v>
      </c>
      <c r="AC134">
        <v>1.29118</v>
      </c>
      <c r="AD134">
        <v>0.29552200000000001</v>
      </c>
      <c r="AE134">
        <v>0.70957099999999995</v>
      </c>
      <c r="AH134">
        <v>4.4126500000000002</v>
      </c>
      <c r="AI134">
        <v>1.45703</v>
      </c>
      <c r="AJ134">
        <v>1.36947</v>
      </c>
    </row>
    <row r="135" spans="1:36" x14ac:dyDescent="0.45">
      <c r="A135" t="s">
        <v>1967</v>
      </c>
      <c r="B135" t="s">
        <v>40</v>
      </c>
      <c r="C135">
        <v>6</v>
      </c>
      <c r="D135">
        <v>7</v>
      </c>
      <c r="F135">
        <v>4.5398199999999997</v>
      </c>
      <c r="G135">
        <v>29</v>
      </c>
      <c r="H135">
        <v>15</v>
      </c>
      <c r="I135">
        <v>0</v>
      </c>
      <c r="J135">
        <v>0</v>
      </c>
      <c r="K135">
        <v>113</v>
      </c>
      <c r="L135">
        <v>484</v>
      </c>
      <c r="M135">
        <v>111</v>
      </c>
      <c r="N135">
        <v>62</v>
      </c>
      <c r="O135">
        <v>57</v>
      </c>
      <c r="P135">
        <v>17</v>
      </c>
      <c r="Q135">
        <v>35</v>
      </c>
      <c r="R135">
        <v>0</v>
      </c>
      <c r="S135">
        <v>5</v>
      </c>
      <c r="T135">
        <v>114</v>
      </c>
      <c r="U135">
        <v>9.0796500000000009</v>
      </c>
      <c r="V135">
        <v>2.7876099999999999</v>
      </c>
      <c r="W135">
        <v>3.2571400000000001</v>
      </c>
      <c r="X135">
        <v>1.35398</v>
      </c>
      <c r="Y135">
        <v>0.235537</v>
      </c>
      <c r="Z135">
        <v>7.2314000000000003E-2</v>
      </c>
      <c r="AA135">
        <v>0.16322313994169199</v>
      </c>
      <c r="AB135">
        <v>0.25</v>
      </c>
      <c r="AC135">
        <v>1.2920400000000001</v>
      </c>
      <c r="AD135">
        <v>0.300319</v>
      </c>
      <c r="AE135">
        <v>0.68739799999999995</v>
      </c>
      <c r="AH135">
        <v>4.2550400000000002</v>
      </c>
      <c r="AI135">
        <v>1.4489000000000001</v>
      </c>
      <c r="AJ135">
        <v>0.69909100000000002</v>
      </c>
    </row>
    <row r="136" spans="1:36" x14ac:dyDescent="0.45">
      <c r="A136" t="s">
        <v>340</v>
      </c>
      <c r="B136" t="s">
        <v>215</v>
      </c>
      <c r="C136">
        <v>6</v>
      </c>
      <c r="D136">
        <v>7</v>
      </c>
      <c r="F136">
        <v>4.3738299999999999</v>
      </c>
      <c r="G136">
        <v>20</v>
      </c>
      <c r="H136">
        <v>19</v>
      </c>
      <c r="I136">
        <v>0</v>
      </c>
      <c r="J136">
        <v>0</v>
      </c>
      <c r="K136">
        <v>107</v>
      </c>
      <c r="L136">
        <v>456</v>
      </c>
      <c r="M136">
        <v>101</v>
      </c>
      <c r="N136">
        <v>56</v>
      </c>
      <c r="O136">
        <v>52</v>
      </c>
      <c r="P136">
        <v>17</v>
      </c>
      <c r="Q136">
        <v>37</v>
      </c>
      <c r="R136">
        <v>1</v>
      </c>
      <c r="S136">
        <v>4</v>
      </c>
      <c r="T136">
        <v>114</v>
      </c>
      <c r="U136">
        <v>9.5887899999999995</v>
      </c>
      <c r="V136">
        <v>3.1121500000000002</v>
      </c>
      <c r="W136">
        <v>3.08108</v>
      </c>
      <c r="X136">
        <v>1.42991</v>
      </c>
      <c r="Y136">
        <v>0.25</v>
      </c>
      <c r="Z136">
        <v>8.1140400000000001E-2</v>
      </c>
      <c r="AA136">
        <v>0.16885964572429599</v>
      </c>
      <c r="AB136">
        <v>0.24337300000000001</v>
      </c>
      <c r="AC136">
        <v>1.28972</v>
      </c>
      <c r="AD136">
        <v>0.29577500000000001</v>
      </c>
      <c r="AE136">
        <v>0.71803799999999995</v>
      </c>
      <c r="AH136">
        <v>4.3391500000000001</v>
      </c>
      <c r="AI136">
        <v>1.4417500000000001</v>
      </c>
      <c r="AJ136">
        <v>1.3552999999999999</v>
      </c>
    </row>
    <row r="137" spans="1:36" x14ac:dyDescent="0.45">
      <c r="A137" t="s">
        <v>306</v>
      </c>
      <c r="B137" t="s">
        <v>30</v>
      </c>
      <c r="C137">
        <v>7</v>
      </c>
      <c r="D137">
        <v>6</v>
      </c>
      <c r="F137">
        <v>4.4883899999999999</v>
      </c>
      <c r="G137">
        <v>24</v>
      </c>
      <c r="H137">
        <v>20</v>
      </c>
      <c r="I137">
        <v>0</v>
      </c>
      <c r="J137">
        <v>1</v>
      </c>
      <c r="K137">
        <v>116.3</v>
      </c>
      <c r="L137">
        <v>498</v>
      </c>
      <c r="M137">
        <v>116</v>
      </c>
      <c r="N137">
        <v>63</v>
      </c>
      <c r="O137">
        <v>58</v>
      </c>
      <c r="P137">
        <v>17</v>
      </c>
      <c r="Q137">
        <v>35</v>
      </c>
      <c r="R137">
        <v>0</v>
      </c>
      <c r="S137">
        <v>5</v>
      </c>
      <c r="T137">
        <v>96</v>
      </c>
      <c r="U137">
        <v>7.4290599999999998</v>
      </c>
      <c r="V137">
        <v>2.70851</v>
      </c>
      <c r="W137">
        <v>2.7428599999999999</v>
      </c>
      <c r="X137">
        <v>1.3155600000000001</v>
      </c>
      <c r="Y137">
        <v>0.192771</v>
      </c>
      <c r="Z137">
        <v>7.0281099999999999E-2</v>
      </c>
      <c r="AA137">
        <v>0.12248995155096</v>
      </c>
      <c r="AB137">
        <v>0.25327499999999997</v>
      </c>
      <c r="AC137">
        <v>1.29837</v>
      </c>
      <c r="AD137">
        <v>0.28695700000000002</v>
      </c>
      <c r="AE137">
        <v>0.69182399999999999</v>
      </c>
      <c r="AH137">
        <v>4.5362099999999996</v>
      </c>
      <c r="AI137">
        <v>1.43794</v>
      </c>
      <c r="AJ137">
        <v>0.89615800000000001</v>
      </c>
    </row>
    <row r="138" spans="1:36" x14ac:dyDescent="0.45">
      <c r="A138" t="s">
        <v>145</v>
      </c>
      <c r="B138" t="s">
        <v>139</v>
      </c>
      <c r="C138">
        <v>9</v>
      </c>
      <c r="D138">
        <v>11</v>
      </c>
      <c r="F138">
        <v>4.8612200000000003</v>
      </c>
      <c r="G138">
        <v>25</v>
      </c>
      <c r="H138">
        <v>25</v>
      </c>
      <c r="I138">
        <v>0</v>
      </c>
      <c r="J138">
        <v>0</v>
      </c>
      <c r="K138">
        <v>133.30000000000001</v>
      </c>
      <c r="L138">
        <v>576</v>
      </c>
      <c r="M138">
        <v>138</v>
      </c>
      <c r="N138">
        <v>78</v>
      </c>
      <c r="O138">
        <v>72</v>
      </c>
      <c r="P138">
        <v>24</v>
      </c>
      <c r="Q138">
        <v>43</v>
      </c>
      <c r="R138">
        <v>1</v>
      </c>
      <c r="S138">
        <v>3</v>
      </c>
      <c r="T138">
        <v>129</v>
      </c>
      <c r="U138">
        <v>8.7096800000000005</v>
      </c>
      <c r="V138">
        <v>2.9032300000000002</v>
      </c>
      <c r="W138">
        <v>3</v>
      </c>
      <c r="X138">
        <v>1.6204099999999999</v>
      </c>
      <c r="Y138">
        <v>0.22395799999999999</v>
      </c>
      <c r="Z138">
        <v>7.4652800000000005E-2</v>
      </c>
      <c r="AA138">
        <v>0.14930555224418601</v>
      </c>
      <c r="AB138">
        <v>0.26037700000000003</v>
      </c>
      <c r="AC138">
        <v>1.3578399999999999</v>
      </c>
      <c r="AD138">
        <v>0.30238700000000002</v>
      </c>
      <c r="AE138">
        <v>0.69877900000000004</v>
      </c>
      <c r="AH138">
        <v>4.6954000000000002</v>
      </c>
      <c r="AI138">
        <v>1.43726</v>
      </c>
      <c r="AJ138">
        <v>0.84291099999999997</v>
      </c>
    </row>
    <row r="139" spans="1:36" x14ac:dyDescent="0.45">
      <c r="A139" t="s">
        <v>1637</v>
      </c>
      <c r="B139" t="s">
        <v>40</v>
      </c>
      <c r="C139">
        <v>4</v>
      </c>
      <c r="D139">
        <v>2</v>
      </c>
      <c r="F139">
        <v>2.6181800000000002</v>
      </c>
      <c r="G139">
        <v>56</v>
      </c>
      <c r="H139">
        <v>0</v>
      </c>
      <c r="I139">
        <v>35</v>
      </c>
      <c r="J139">
        <v>1</v>
      </c>
      <c r="K139">
        <v>55</v>
      </c>
      <c r="L139">
        <v>222</v>
      </c>
      <c r="M139">
        <v>36</v>
      </c>
      <c r="N139">
        <v>17</v>
      </c>
      <c r="O139">
        <v>16</v>
      </c>
      <c r="P139">
        <v>4</v>
      </c>
      <c r="Q139">
        <v>18</v>
      </c>
      <c r="R139">
        <v>1</v>
      </c>
      <c r="S139">
        <v>5</v>
      </c>
      <c r="T139">
        <v>87</v>
      </c>
      <c r="U139">
        <v>14.2364</v>
      </c>
      <c r="V139">
        <v>2.9454500000000001</v>
      </c>
      <c r="W139">
        <v>4.8333300000000001</v>
      </c>
      <c r="X139">
        <v>0.65454500000000004</v>
      </c>
      <c r="Y139">
        <v>0.39189200000000002</v>
      </c>
      <c r="Z139">
        <v>8.1081100000000003E-2</v>
      </c>
      <c r="AA139">
        <v>0.31081081926822601</v>
      </c>
      <c r="AB139">
        <v>0.18090500000000001</v>
      </c>
      <c r="AC139">
        <v>0.98181799999999997</v>
      </c>
      <c r="AD139">
        <v>0.296296</v>
      </c>
      <c r="AE139">
        <v>0.764463</v>
      </c>
      <c r="AH139">
        <v>2.2913999999999999</v>
      </c>
      <c r="AI139">
        <v>1.43214</v>
      </c>
      <c r="AJ139">
        <v>1.2595799999999999</v>
      </c>
    </row>
    <row r="140" spans="1:36" x14ac:dyDescent="0.45">
      <c r="A140" t="s">
        <v>1956</v>
      </c>
      <c r="B140" t="s">
        <v>74</v>
      </c>
      <c r="C140">
        <v>5</v>
      </c>
      <c r="D140">
        <v>4</v>
      </c>
      <c r="F140">
        <v>4.03789</v>
      </c>
      <c r="G140">
        <v>56</v>
      </c>
      <c r="H140">
        <v>9</v>
      </c>
      <c r="I140">
        <v>0</v>
      </c>
      <c r="J140">
        <v>1</v>
      </c>
      <c r="K140">
        <v>100.3</v>
      </c>
      <c r="L140">
        <v>433</v>
      </c>
      <c r="M140">
        <v>97</v>
      </c>
      <c r="N140">
        <v>49</v>
      </c>
      <c r="O140">
        <v>45</v>
      </c>
      <c r="P140">
        <v>13</v>
      </c>
      <c r="Q140">
        <v>36</v>
      </c>
      <c r="R140">
        <v>1</v>
      </c>
      <c r="S140">
        <v>3</v>
      </c>
      <c r="T140">
        <v>105</v>
      </c>
      <c r="U140">
        <v>9.4217300000000002</v>
      </c>
      <c r="V140">
        <v>3.2303099999999998</v>
      </c>
      <c r="W140">
        <v>2.9166699999999999</v>
      </c>
      <c r="X140">
        <v>1.1665000000000001</v>
      </c>
      <c r="Y140">
        <v>0.24249399999999999</v>
      </c>
      <c r="Z140">
        <v>8.3140900000000004E-2</v>
      </c>
      <c r="AA140">
        <v>0.15935334563255299</v>
      </c>
      <c r="AB140">
        <v>0.246193</v>
      </c>
      <c r="AC140">
        <v>1.32602</v>
      </c>
      <c r="AD140">
        <v>0.30434800000000001</v>
      </c>
      <c r="AE140">
        <v>0.731707</v>
      </c>
      <c r="AH140">
        <v>4.0127699999999997</v>
      </c>
      <c r="AI140">
        <v>1.42143</v>
      </c>
      <c r="AJ140">
        <v>1.3681300000000001</v>
      </c>
    </row>
    <row r="141" spans="1:36" x14ac:dyDescent="0.45">
      <c r="A141" t="s">
        <v>308</v>
      </c>
      <c r="B141" t="s">
        <v>58</v>
      </c>
      <c r="C141">
        <v>7</v>
      </c>
      <c r="D141">
        <v>7</v>
      </c>
      <c r="F141">
        <v>4.3773</v>
      </c>
      <c r="G141">
        <v>27</v>
      </c>
      <c r="H141">
        <v>26</v>
      </c>
      <c r="I141">
        <v>0</v>
      </c>
      <c r="J141">
        <v>0</v>
      </c>
      <c r="K141">
        <v>135.69999999999999</v>
      </c>
      <c r="L141">
        <v>592</v>
      </c>
      <c r="M141">
        <v>135</v>
      </c>
      <c r="N141">
        <v>71</v>
      </c>
      <c r="O141">
        <v>66</v>
      </c>
      <c r="P141">
        <v>22</v>
      </c>
      <c r="Q141">
        <v>53</v>
      </c>
      <c r="R141">
        <v>0</v>
      </c>
      <c r="S141">
        <v>5</v>
      </c>
      <c r="T141">
        <v>137</v>
      </c>
      <c r="U141">
        <v>9.0862200000000009</v>
      </c>
      <c r="V141">
        <v>3.51511</v>
      </c>
      <c r="W141">
        <v>2.5849099999999998</v>
      </c>
      <c r="X141">
        <v>1.4591000000000001</v>
      </c>
      <c r="Y141">
        <v>0.23141900000000001</v>
      </c>
      <c r="Z141">
        <v>8.9526999999999995E-2</v>
      </c>
      <c r="AA141">
        <v>0.14189189672470001</v>
      </c>
      <c r="AB141">
        <v>0.25280900000000001</v>
      </c>
      <c r="AC141">
        <v>1.38541</v>
      </c>
      <c r="AD141">
        <v>0.30133300000000002</v>
      </c>
      <c r="AE141">
        <v>0.74427500000000002</v>
      </c>
      <c r="AH141">
        <v>4.6257099999999998</v>
      </c>
      <c r="AI141">
        <v>1.4200999999999999</v>
      </c>
      <c r="AJ141">
        <v>1.49427</v>
      </c>
    </row>
    <row r="142" spans="1:36" x14ac:dyDescent="0.45">
      <c r="A142" t="s">
        <v>2542</v>
      </c>
      <c r="B142" t="s">
        <v>23</v>
      </c>
      <c r="C142">
        <v>8</v>
      </c>
      <c r="D142">
        <v>7</v>
      </c>
      <c r="F142">
        <v>4.4371400000000003</v>
      </c>
      <c r="G142">
        <v>24</v>
      </c>
      <c r="H142">
        <v>24</v>
      </c>
      <c r="I142">
        <v>0</v>
      </c>
      <c r="J142">
        <v>1</v>
      </c>
      <c r="K142">
        <v>121.7</v>
      </c>
      <c r="L142">
        <v>527</v>
      </c>
      <c r="M142">
        <v>116</v>
      </c>
      <c r="N142">
        <v>65</v>
      </c>
      <c r="O142">
        <v>60</v>
      </c>
      <c r="P142">
        <v>16</v>
      </c>
      <c r="Q142">
        <v>54</v>
      </c>
      <c r="R142">
        <v>1</v>
      </c>
      <c r="S142">
        <v>1</v>
      </c>
      <c r="T142">
        <v>114</v>
      </c>
      <c r="U142">
        <v>8.4305699999999995</v>
      </c>
      <c r="V142">
        <v>3.99343</v>
      </c>
      <c r="W142">
        <v>2.11111</v>
      </c>
      <c r="X142">
        <v>1.1832400000000001</v>
      </c>
      <c r="Y142">
        <v>0.21631900000000001</v>
      </c>
      <c r="Z142">
        <v>0.102467</v>
      </c>
      <c r="AA142">
        <v>0.113851994276046</v>
      </c>
      <c r="AB142">
        <v>0.24576300000000001</v>
      </c>
      <c r="AC142">
        <v>1.3968799999999999</v>
      </c>
      <c r="AD142">
        <v>0.29239799999999999</v>
      </c>
      <c r="AE142">
        <v>0.71138199999999996</v>
      </c>
      <c r="AH142">
        <v>4.4464899999999998</v>
      </c>
      <c r="AI142">
        <v>1.4090100000000001</v>
      </c>
      <c r="AJ142">
        <v>1.5254700000000001</v>
      </c>
    </row>
    <row r="143" spans="1:36" x14ac:dyDescent="0.45">
      <c r="A143" t="s">
        <v>339</v>
      </c>
      <c r="C143">
        <v>5</v>
      </c>
      <c r="D143">
        <v>5</v>
      </c>
      <c r="F143">
        <v>4.5519100000000003</v>
      </c>
      <c r="G143">
        <v>24</v>
      </c>
      <c r="H143">
        <v>21</v>
      </c>
      <c r="I143">
        <v>0</v>
      </c>
      <c r="J143">
        <v>1</v>
      </c>
      <c r="K143">
        <v>112.7</v>
      </c>
      <c r="L143">
        <v>476</v>
      </c>
      <c r="M143">
        <v>114</v>
      </c>
      <c r="N143">
        <v>62</v>
      </c>
      <c r="O143">
        <v>57</v>
      </c>
      <c r="P143">
        <v>18</v>
      </c>
      <c r="Q143">
        <v>31</v>
      </c>
      <c r="R143">
        <v>0</v>
      </c>
      <c r="S143">
        <v>3</v>
      </c>
      <c r="T143">
        <v>98</v>
      </c>
      <c r="U143">
        <v>7.8260899999999998</v>
      </c>
      <c r="V143">
        <v>2.4756</v>
      </c>
      <c r="W143">
        <v>3.1612900000000002</v>
      </c>
      <c r="X143">
        <v>1.4374400000000001</v>
      </c>
      <c r="Y143">
        <v>0.20588200000000001</v>
      </c>
      <c r="Z143">
        <v>6.5126100000000006E-2</v>
      </c>
      <c r="AA143">
        <v>0.14075630158185901</v>
      </c>
      <c r="AB143">
        <v>0.25791900000000001</v>
      </c>
      <c r="AC143">
        <v>1.2866</v>
      </c>
      <c r="AD143">
        <v>0.29447899999999999</v>
      </c>
      <c r="AE143">
        <v>0.69282100000000002</v>
      </c>
      <c r="AH143">
        <v>4.4972799999999999</v>
      </c>
      <c r="AI143">
        <v>1.4061600000000001</v>
      </c>
      <c r="AJ143">
        <v>1.1338699999999999</v>
      </c>
    </row>
    <row r="144" spans="1:36" x14ac:dyDescent="0.45">
      <c r="A144" t="s">
        <v>2543</v>
      </c>
      <c r="B144" t="s">
        <v>36</v>
      </c>
      <c r="C144">
        <v>6</v>
      </c>
      <c r="D144">
        <v>7</v>
      </c>
      <c r="F144">
        <v>4.1221399999999999</v>
      </c>
      <c r="G144">
        <v>27</v>
      </c>
      <c r="H144">
        <v>27</v>
      </c>
      <c r="I144">
        <v>0</v>
      </c>
      <c r="J144">
        <v>0</v>
      </c>
      <c r="K144">
        <v>131</v>
      </c>
      <c r="L144">
        <v>554</v>
      </c>
      <c r="M144">
        <v>116</v>
      </c>
      <c r="N144">
        <v>65</v>
      </c>
      <c r="O144">
        <v>60</v>
      </c>
      <c r="P144">
        <v>17</v>
      </c>
      <c r="Q144">
        <v>53</v>
      </c>
      <c r="R144">
        <v>1</v>
      </c>
      <c r="S144">
        <v>7</v>
      </c>
      <c r="T144">
        <v>129</v>
      </c>
      <c r="U144">
        <v>8.8626000000000005</v>
      </c>
      <c r="V144">
        <v>3.6412200000000001</v>
      </c>
      <c r="W144">
        <v>2.4339599999999999</v>
      </c>
      <c r="X144">
        <v>1.16794</v>
      </c>
      <c r="Y144">
        <v>0.232852</v>
      </c>
      <c r="Z144">
        <v>9.56679E-2</v>
      </c>
      <c r="AA144">
        <v>0.137184113264083</v>
      </c>
      <c r="AB144">
        <v>0.234818</v>
      </c>
      <c r="AC144">
        <v>1.2900799999999999</v>
      </c>
      <c r="AD144">
        <v>0.28448299999999999</v>
      </c>
      <c r="AE144">
        <v>0.71625300000000003</v>
      </c>
      <c r="AH144">
        <v>4.3466399999999998</v>
      </c>
      <c r="AI144">
        <v>1.3982699999999999</v>
      </c>
      <c r="AJ144">
        <v>1.7651399999999999</v>
      </c>
    </row>
    <row r="145" spans="1:36" x14ac:dyDescent="0.45">
      <c r="A145" t="s">
        <v>2544</v>
      </c>
      <c r="B145" t="s">
        <v>63</v>
      </c>
      <c r="C145">
        <v>5</v>
      </c>
      <c r="D145">
        <v>4</v>
      </c>
      <c r="F145">
        <v>4.2645600000000004</v>
      </c>
      <c r="G145">
        <v>19</v>
      </c>
      <c r="H145">
        <v>19</v>
      </c>
      <c r="I145">
        <v>0</v>
      </c>
      <c r="J145">
        <v>0</v>
      </c>
      <c r="K145">
        <v>101.3</v>
      </c>
      <c r="L145">
        <v>435</v>
      </c>
      <c r="M145">
        <v>99</v>
      </c>
      <c r="N145">
        <v>52</v>
      </c>
      <c r="O145">
        <v>48</v>
      </c>
      <c r="P145">
        <v>13</v>
      </c>
      <c r="Q145">
        <v>32</v>
      </c>
      <c r="R145">
        <v>0</v>
      </c>
      <c r="S145">
        <v>6</v>
      </c>
      <c r="T145">
        <v>86</v>
      </c>
      <c r="U145">
        <v>7.6406700000000001</v>
      </c>
      <c r="V145">
        <v>2.8430399999999998</v>
      </c>
      <c r="W145">
        <v>2.6875</v>
      </c>
      <c r="X145">
        <v>1.15499</v>
      </c>
      <c r="Y145">
        <v>0.19770099999999999</v>
      </c>
      <c r="Z145">
        <v>7.3563199999999995E-2</v>
      </c>
      <c r="AA145">
        <v>0.124137938022613</v>
      </c>
      <c r="AB145">
        <v>0.24937000000000001</v>
      </c>
      <c r="AC145">
        <v>1.2931900000000001</v>
      </c>
      <c r="AD145">
        <v>0.28859099999999999</v>
      </c>
      <c r="AE145">
        <v>0.70035499999999995</v>
      </c>
      <c r="AH145">
        <v>4.3507999999999996</v>
      </c>
      <c r="AI145">
        <v>1.3904799999999999</v>
      </c>
      <c r="AJ145">
        <v>1.4149400000000001</v>
      </c>
    </row>
    <row r="146" spans="1:36" x14ac:dyDescent="0.45">
      <c r="A146" t="s">
        <v>1985</v>
      </c>
      <c r="B146" t="s">
        <v>101</v>
      </c>
      <c r="C146">
        <v>3</v>
      </c>
      <c r="D146">
        <v>3</v>
      </c>
      <c r="F146">
        <v>4.2332999999999998</v>
      </c>
      <c r="G146">
        <v>28</v>
      </c>
      <c r="H146">
        <v>28</v>
      </c>
      <c r="I146">
        <v>0</v>
      </c>
      <c r="J146">
        <v>0</v>
      </c>
      <c r="K146">
        <v>106.3</v>
      </c>
      <c r="L146">
        <v>464</v>
      </c>
      <c r="M146">
        <v>90</v>
      </c>
      <c r="N146">
        <v>54</v>
      </c>
      <c r="O146">
        <v>50</v>
      </c>
      <c r="P146">
        <v>13</v>
      </c>
      <c r="Q146">
        <v>53</v>
      </c>
      <c r="R146">
        <v>0</v>
      </c>
      <c r="S146">
        <v>9</v>
      </c>
      <c r="T146">
        <v>127</v>
      </c>
      <c r="U146">
        <v>10.752599999999999</v>
      </c>
      <c r="V146">
        <v>4.4873000000000003</v>
      </c>
      <c r="W146">
        <v>2.3962300000000001</v>
      </c>
      <c r="X146">
        <v>1.10066</v>
      </c>
      <c r="Y146">
        <v>0.27370699999999998</v>
      </c>
      <c r="Z146">
        <v>0.11422400000000001</v>
      </c>
      <c r="AA146">
        <v>0.15948274731636</v>
      </c>
      <c r="AB146">
        <v>0.223881</v>
      </c>
      <c r="AC146">
        <v>1.3452500000000001</v>
      </c>
      <c r="AD146">
        <v>0.29389300000000002</v>
      </c>
      <c r="AE146">
        <v>0.71314100000000002</v>
      </c>
      <c r="AH146">
        <v>4.2051800000000004</v>
      </c>
      <c r="AI146">
        <v>1.39018</v>
      </c>
      <c r="AJ146">
        <v>1.31498</v>
      </c>
    </row>
    <row r="147" spans="1:36" x14ac:dyDescent="0.45">
      <c r="A147" t="s">
        <v>2545</v>
      </c>
      <c r="B147" t="s">
        <v>42</v>
      </c>
      <c r="C147">
        <v>6</v>
      </c>
      <c r="D147">
        <v>5</v>
      </c>
      <c r="F147">
        <v>4.1067999999999998</v>
      </c>
      <c r="G147">
        <v>21</v>
      </c>
      <c r="H147">
        <v>18</v>
      </c>
      <c r="I147">
        <v>0</v>
      </c>
      <c r="J147">
        <v>1</v>
      </c>
      <c r="K147">
        <v>103</v>
      </c>
      <c r="L147">
        <v>426</v>
      </c>
      <c r="M147">
        <v>98</v>
      </c>
      <c r="N147">
        <v>51</v>
      </c>
      <c r="O147">
        <v>47</v>
      </c>
      <c r="P147">
        <v>15</v>
      </c>
      <c r="Q147">
        <v>26</v>
      </c>
      <c r="R147">
        <v>0</v>
      </c>
      <c r="S147">
        <v>3</v>
      </c>
      <c r="T147">
        <v>84</v>
      </c>
      <c r="U147">
        <v>7.3398099999999999</v>
      </c>
      <c r="V147">
        <v>2.2718400000000001</v>
      </c>
      <c r="W147">
        <v>3.2307700000000001</v>
      </c>
      <c r="X147">
        <v>1.3106800000000001</v>
      </c>
      <c r="Y147">
        <v>0.197183</v>
      </c>
      <c r="Z147">
        <v>6.1032900000000001E-2</v>
      </c>
      <c r="AA147">
        <v>0.136150237172842</v>
      </c>
      <c r="AB147">
        <v>0.24685099999999999</v>
      </c>
      <c r="AC147">
        <v>1.2038800000000001</v>
      </c>
      <c r="AD147">
        <v>0.27852399999999999</v>
      </c>
      <c r="AE147">
        <v>0.70873799999999998</v>
      </c>
      <c r="AH147">
        <v>4.3618399999999999</v>
      </c>
      <c r="AI147">
        <v>1.37812</v>
      </c>
      <c r="AJ147">
        <v>1.4314100000000001</v>
      </c>
    </row>
    <row r="148" spans="1:36" x14ac:dyDescent="0.45">
      <c r="A148" t="s">
        <v>2546</v>
      </c>
      <c r="B148" t="s">
        <v>28</v>
      </c>
      <c r="C148">
        <v>6</v>
      </c>
      <c r="D148">
        <v>4</v>
      </c>
      <c r="F148">
        <v>4.3534100000000002</v>
      </c>
      <c r="G148">
        <v>25</v>
      </c>
      <c r="H148">
        <v>19</v>
      </c>
      <c r="I148">
        <v>0</v>
      </c>
      <c r="J148">
        <v>1</v>
      </c>
      <c r="K148">
        <v>101.3</v>
      </c>
      <c r="L148">
        <v>430</v>
      </c>
      <c r="M148">
        <v>86</v>
      </c>
      <c r="N148">
        <v>53</v>
      </c>
      <c r="O148">
        <v>49</v>
      </c>
      <c r="P148">
        <v>14</v>
      </c>
      <c r="Q148">
        <v>45</v>
      </c>
      <c r="R148">
        <v>0</v>
      </c>
      <c r="S148">
        <v>6</v>
      </c>
      <c r="T148">
        <v>111</v>
      </c>
      <c r="U148">
        <v>9.8618000000000006</v>
      </c>
      <c r="V148">
        <v>3.99803</v>
      </c>
      <c r="W148">
        <v>2.4666700000000001</v>
      </c>
      <c r="X148">
        <v>1.24383</v>
      </c>
      <c r="Y148">
        <v>0.25813999999999998</v>
      </c>
      <c r="Z148">
        <v>0.10465099999999999</v>
      </c>
      <c r="AA148">
        <v>0.15348836034536301</v>
      </c>
      <c r="AB148">
        <v>0.226913</v>
      </c>
      <c r="AC148">
        <v>1.2931900000000001</v>
      </c>
      <c r="AD148">
        <v>0.28346500000000002</v>
      </c>
      <c r="AE148">
        <v>0.70018000000000002</v>
      </c>
      <c r="AH148">
        <v>4.3705400000000001</v>
      </c>
      <c r="AI148">
        <v>1.3779699999999999</v>
      </c>
      <c r="AJ148">
        <v>1.1128100000000001</v>
      </c>
    </row>
    <row r="149" spans="1:36" x14ac:dyDescent="0.45">
      <c r="A149" t="s">
        <v>2238</v>
      </c>
      <c r="B149" t="s">
        <v>23</v>
      </c>
      <c r="C149">
        <v>7</v>
      </c>
      <c r="D149">
        <v>6</v>
      </c>
      <c r="F149">
        <v>4.3391500000000001</v>
      </c>
      <c r="G149">
        <v>24</v>
      </c>
      <c r="H149">
        <v>18</v>
      </c>
      <c r="I149">
        <v>0</v>
      </c>
      <c r="J149">
        <v>1</v>
      </c>
      <c r="K149">
        <v>120.3</v>
      </c>
      <c r="L149">
        <v>517</v>
      </c>
      <c r="M149">
        <v>123</v>
      </c>
      <c r="N149">
        <v>63</v>
      </c>
      <c r="O149">
        <v>58</v>
      </c>
      <c r="P149">
        <v>16</v>
      </c>
      <c r="Q149">
        <v>35</v>
      </c>
      <c r="R149">
        <v>1</v>
      </c>
      <c r="S149">
        <v>8</v>
      </c>
      <c r="T149">
        <v>100</v>
      </c>
      <c r="U149">
        <v>7.4813000000000001</v>
      </c>
      <c r="V149">
        <v>2.6184500000000002</v>
      </c>
      <c r="W149">
        <v>2.8571399999999998</v>
      </c>
      <c r="X149">
        <v>1.1970099999999999</v>
      </c>
      <c r="Y149">
        <v>0.19342400000000001</v>
      </c>
      <c r="Z149">
        <v>6.7698300000000003E-2</v>
      </c>
      <c r="AA149">
        <v>0.12572533637285199</v>
      </c>
      <c r="AB149">
        <v>0.259494</v>
      </c>
      <c r="AC149">
        <v>1.31338</v>
      </c>
      <c r="AD149">
        <v>0.29888300000000001</v>
      </c>
      <c r="AE149">
        <v>0.70059000000000005</v>
      </c>
      <c r="AH149">
        <v>4.3938600000000001</v>
      </c>
      <c r="AI149">
        <v>1.37016</v>
      </c>
      <c r="AJ149">
        <v>1.5555099999999999</v>
      </c>
    </row>
    <row r="150" spans="1:36" x14ac:dyDescent="0.45">
      <c r="A150" t="s">
        <v>2229</v>
      </c>
      <c r="B150" t="s">
        <v>153</v>
      </c>
      <c r="C150">
        <v>8</v>
      </c>
      <c r="D150">
        <v>9</v>
      </c>
      <c r="F150">
        <v>4.4905099999999996</v>
      </c>
      <c r="G150">
        <v>26</v>
      </c>
      <c r="H150">
        <v>26</v>
      </c>
      <c r="I150">
        <v>0</v>
      </c>
      <c r="J150">
        <v>0</v>
      </c>
      <c r="K150">
        <v>142.30000000000001</v>
      </c>
      <c r="L150">
        <v>612</v>
      </c>
      <c r="M150">
        <v>130</v>
      </c>
      <c r="N150">
        <v>77</v>
      </c>
      <c r="O150">
        <v>71</v>
      </c>
      <c r="P150">
        <v>23</v>
      </c>
      <c r="Q150">
        <v>63</v>
      </c>
      <c r="R150">
        <v>1</v>
      </c>
      <c r="S150">
        <v>7</v>
      </c>
      <c r="T150">
        <v>138</v>
      </c>
      <c r="U150">
        <v>8.72804</v>
      </c>
      <c r="V150">
        <v>3.98454</v>
      </c>
      <c r="W150">
        <v>2.19048</v>
      </c>
      <c r="X150">
        <v>1.4546699999999999</v>
      </c>
      <c r="Y150">
        <v>0.22549</v>
      </c>
      <c r="Z150">
        <v>0.102941</v>
      </c>
      <c r="AA150">
        <v>0.122549019753932</v>
      </c>
      <c r="AB150">
        <v>0.23985200000000001</v>
      </c>
      <c r="AC150">
        <v>1.35629</v>
      </c>
      <c r="AD150">
        <v>0.28083999999999998</v>
      </c>
      <c r="AE150">
        <v>0.72139299999999995</v>
      </c>
      <c r="AH150">
        <v>4.8924300000000001</v>
      </c>
      <c r="AI150">
        <v>1.3640300000000001</v>
      </c>
      <c r="AJ150">
        <v>1.6088499999999999</v>
      </c>
    </row>
    <row r="151" spans="1:36" x14ac:dyDescent="0.45">
      <c r="A151" t="s">
        <v>2353</v>
      </c>
      <c r="B151" t="s">
        <v>63</v>
      </c>
      <c r="C151">
        <v>4</v>
      </c>
      <c r="D151">
        <v>4</v>
      </c>
      <c r="F151">
        <v>3.8925299999999998</v>
      </c>
      <c r="G151">
        <v>34</v>
      </c>
      <c r="H151">
        <v>14</v>
      </c>
      <c r="I151">
        <v>0</v>
      </c>
      <c r="J151">
        <v>1</v>
      </c>
      <c r="K151">
        <v>76.3</v>
      </c>
      <c r="L151">
        <v>331</v>
      </c>
      <c r="M151">
        <v>63</v>
      </c>
      <c r="N151">
        <v>36</v>
      </c>
      <c r="O151">
        <v>33</v>
      </c>
      <c r="P151">
        <v>10</v>
      </c>
      <c r="Q151">
        <v>37</v>
      </c>
      <c r="R151">
        <v>0</v>
      </c>
      <c r="S151">
        <v>4</v>
      </c>
      <c r="T151">
        <v>99</v>
      </c>
      <c r="U151">
        <v>11.6776</v>
      </c>
      <c r="V151">
        <v>4.36435</v>
      </c>
      <c r="W151">
        <v>2.6756799999999998</v>
      </c>
      <c r="X151">
        <v>1.1795500000000001</v>
      </c>
      <c r="Y151">
        <v>0.29909400000000003</v>
      </c>
      <c r="Z151">
        <v>0.11178200000000001</v>
      </c>
      <c r="AA151">
        <v>0.18731118738651201</v>
      </c>
      <c r="AB151">
        <v>0.21724099999999999</v>
      </c>
      <c r="AC151">
        <v>1.3106199999999999</v>
      </c>
      <c r="AD151">
        <v>0.29281800000000002</v>
      </c>
      <c r="AE151">
        <v>0.74418600000000001</v>
      </c>
      <c r="AH151">
        <v>3.9758800000000001</v>
      </c>
      <c r="AI151">
        <v>1.3632599999999999</v>
      </c>
      <c r="AJ151">
        <v>1.21278</v>
      </c>
    </row>
    <row r="152" spans="1:36" x14ac:dyDescent="0.45">
      <c r="A152" t="s">
        <v>2547</v>
      </c>
      <c r="B152" t="s">
        <v>149</v>
      </c>
      <c r="C152">
        <v>4</v>
      </c>
      <c r="D152">
        <v>7</v>
      </c>
      <c r="F152">
        <v>4.4516099999999996</v>
      </c>
      <c r="G152">
        <v>21</v>
      </c>
      <c r="H152">
        <v>18</v>
      </c>
      <c r="I152">
        <v>0</v>
      </c>
      <c r="J152">
        <v>1</v>
      </c>
      <c r="K152">
        <v>93</v>
      </c>
      <c r="L152">
        <v>405</v>
      </c>
      <c r="M152">
        <v>95</v>
      </c>
      <c r="N152">
        <v>50</v>
      </c>
      <c r="O152">
        <v>46</v>
      </c>
      <c r="P152">
        <v>12</v>
      </c>
      <c r="Q152">
        <v>30</v>
      </c>
      <c r="R152">
        <v>0</v>
      </c>
      <c r="S152">
        <v>7</v>
      </c>
      <c r="T152">
        <v>79</v>
      </c>
      <c r="U152">
        <v>7.6451599999999997</v>
      </c>
      <c r="V152">
        <v>2.9032300000000002</v>
      </c>
      <c r="W152">
        <v>2.6333299999999999</v>
      </c>
      <c r="X152">
        <v>1.1612899999999999</v>
      </c>
      <c r="Y152">
        <v>0.19506200000000001</v>
      </c>
      <c r="Z152">
        <v>7.4074100000000004E-2</v>
      </c>
      <c r="AA152">
        <v>0.120987653732299</v>
      </c>
      <c r="AB152">
        <v>0.25815199999999999</v>
      </c>
      <c r="AC152">
        <v>1.34409</v>
      </c>
      <c r="AD152">
        <v>0.29963899999999999</v>
      </c>
      <c r="AE152">
        <v>0.69316100000000003</v>
      </c>
      <c r="AH152">
        <v>4.4270800000000001</v>
      </c>
      <c r="AI152">
        <v>1.34155</v>
      </c>
      <c r="AJ152">
        <v>1.1028</v>
      </c>
    </row>
    <row r="153" spans="1:36" x14ac:dyDescent="0.45">
      <c r="A153" t="s">
        <v>2548</v>
      </c>
      <c r="B153" t="s">
        <v>74</v>
      </c>
      <c r="C153">
        <v>5</v>
      </c>
      <c r="D153">
        <v>9</v>
      </c>
      <c r="F153">
        <v>5.0506599999999997</v>
      </c>
      <c r="G153">
        <v>27</v>
      </c>
      <c r="H153">
        <v>27</v>
      </c>
      <c r="I153">
        <v>0</v>
      </c>
      <c r="J153">
        <v>1</v>
      </c>
      <c r="K153">
        <v>128.30000000000001</v>
      </c>
      <c r="L153">
        <v>570</v>
      </c>
      <c r="M153">
        <v>130</v>
      </c>
      <c r="N153">
        <v>78</v>
      </c>
      <c r="O153">
        <v>72</v>
      </c>
      <c r="P153">
        <v>20</v>
      </c>
      <c r="Q153">
        <v>57</v>
      </c>
      <c r="R153">
        <v>0</v>
      </c>
      <c r="S153">
        <v>7</v>
      </c>
      <c r="T153">
        <v>116</v>
      </c>
      <c r="U153">
        <v>8.1371800000000007</v>
      </c>
      <c r="V153">
        <v>3.99844</v>
      </c>
      <c r="W153">
        <v>2.0350899999999998</v>
      </c>
      <c r="X153">
        <v>1.40296</v>
      </c>
      <c r="Y153">
        <v>0.203509</v>
      </c>
      <c r="Z153">
        <v>0.1</v>
      </c>
      <c r="AA153">
        <v>0.10350876301527</v>
      </c>
      <c r="AB153">
        <v>0.25691700000000001</v>
      </c>
      <c r="AC153">
        <v>1.4575199999999999</v>
      </c>
      <c r="AD153">
        <v>0.29729699999999998</v>
      </c>
      <c r="AE153">
        <v>0.68553500000000001</v>
      </c>
      <c r="AH153">
        <v>4.9697699999999996</v>
      </c>
      <c r="AI153">
        <v>1.3373299999999999</v>
      </c>
      <c r="AJ153">
        <v>0.96725700000000003</v>
      </c>
    </row>
    <row r="154" spans="1:36" x14ac:dyDescent="0.45">
      <c r="A154" t="s">
        <v>2549</v>
      </c>
      <c r="B154" t="s">
        <v>132</v>
      </c>
      <c r="C154">
        <v>5</v>
      </c>
      <c r="D154">
        <v>7</v>
      </c>
      <c r="F154">
        <v>4.4289699999999996</v>
      </c>
      <c r="G154">
        <v>25</v>
      </c>
      <c r="H154">
        <v>23</v>
      </c>
      <c r="I154">
        <v>0</v>
      </c>
      <c r="J154">
        <v>0</v>
      </c>
      <c r="K154">
        <v>107.7</v>
      </c>
      <c r="L154">
        <v>460</v>
      </c>
      <c r="M154">
        <v>107</v>
      </c>
      <c r="N154">
        <v>57</v>
      </c>
      <c r="O154">
        <v>53</v>
      </c>
      <c r="P154">
        <v>13</v>
      </c>
      <c r="Q154">
        <v>30</v>
      </c>
      <c r="R154">
        <v>0</v>
      </c>
      <c r="S154">
        <v>8</v>
      </c>
      <c r="T154">
        <v>86</v>
      </c>
      <c r="U154">
        <v>7.1866300000000001</v>
      </c>
      <c r="V154">
        <v>2.5069599999999999</v>
      </c>
      <c r="W154">
        <v>2.8666700000000001</v>
      </c>
      <c r="X154">
        <v>1.0863499999999999</v>
      </c>
      <c r="Y154">
        <v>0.18695700000000001</v>
      </c>
      <c r="Z154">
        <v>6.5217399999999995E-2</v>
      </c>
      <c r="AA154">
        <v>0.121739134192466</v>
      </c>
      <c r="AB154">
        <v>0.253554</v>
      </c>
      <c r="AC154">
        <v>1.2720499999999999</v>
      </c>
      <c r="AD154">
        <v>0.291022</v>
      </c>
      <c r="AE154">
        <v>0.67340100000000003</v>
      </c>
      <c r="AH154">
        <v>4.2856800000000002</v>
      </c>
      <c r="AI154">
        <v>1.33579</v>
      </c>
      <c r="AJ154">
        <v>1.2052099999999999</v>
      </c>
    </row>
    <row r="155" spans="1:36" x14ac:dyDescent="0.45">
      <c r="A155" t="s">
        <v>2550</v>
      </c>
      <c r="B155" t="s">
        <v>74</v>
      </c>
      <c r="C155">
        <v>4</v>
      </c>
      <c r="D155">
        <v>7</v>
      </c>
      <c r="F155">
        <v>5.0217999999999998</v>
      </c>
      <c r="G155">
        <v>28</v>
      </c>
      <c r="H155">
        <v>27</v>
      </c>
      <c r="I155">
        <v>0</v>
      </c>
      <c r="J155">
        <v>1</v>
      </c>
      <c r="K155">
        <v>114.7</v>
      </c>
      <c r="L155">
        <v>512</v>
      </c>
      <c r="M155">
        <v>106</v>
      </c>
      <c r="N155">
        <v>69</v>
      </c>
      <c r="O155">
        <v>64</v>
      </c>
      <c r="P155">
        <v>18</v>
      </c>
      <c r="Q155">
        <v>61</v>
      </c>
      <c r="R155">
        <v>0</v>
      </c>
      <c r="S155">
        <v>8</v>
      </c>
      <c r="T155">
        <v>128</v>
      </c>
      <c r="U155">
        <v>10.0436</v>
      </c>
      <c r="V155">
        <v>4.7864000000000004</v>
      </c>
      <c r="W155">
        <v>2.09836</v>
      </c>
      <c r="X155">
        <v>1.41238</v>
      </c>
      <c r="Y155">
        <v>0.25</v>
      </c>
      <c r="Z155">
        <v>0.119141</v>
      </c>
      <c r="AA155">
        <v>0.130859375</v>
      </c>
      <c r="AB155">
        <v>0.23927799999999999</v>
      </c>
      <c r="AC155">
        <v>1.45597</v>
      </c>
      <c r="AD155">
        <v>0.296296</v>
      </c>
      <c r="AE155">
        <v>0.69111400000000001</v>
      </c>
      <c r="AH155">
        <v>4.8679399999999999</v>
      </c>
      <c r="AI155">
        <v>1.33473</v>
      </c>
      <c r="AJ155">
        <v>0.92175499999999999</v>
      </c>
    </row>
    <row r="156" spans="1:36" x14ac:dyDescent="0.45">
      <c r="A156" t="s">
        <v>2551</v>
      </c>
      <c r="B156" t="s">
        <v>141</v>
      </c>
      <c r="C156">
        <v>7</v>
      </c>
      <c r="D156">
        <v>7</v>
      </c>
      <c r="F156">
        <v>4.3918400000000002</v>
      </c>
      <c r="G156">
        <v>27</v>
      </c>
      <c r="H156">
        <v>27</v>
      </c>
      <c r="I156">
        <v>0</v>
      </c>
      <c r="J156">
        <v>0</v>
      </c>
      <c r="K156">
        <v>137.30000000000001</v>
      </c>
      <c r="L156">
        <v>589</v>
      </c>
      <c r="M156">
        <v>144</v>
      </c>
      <c r="N156">
        <v>72</v>
      </c>
      <c r="O156">
        <v>67</v>
      </c>
      <c r="P156">
        <v>17</v>
      </c>
      <c r="Q156">
        <v>44</v>
      </c>
      <c r="R156">
        <v>0</v>
      </c>
      <c r="S156">
        <v>1</v>
      </c>
      <c r="T156">
        <v>85</v>
      </c>
      <c r="U156">
        <v>5.5717400000000001</v>
      </c>
      <c r="V156">
        <v>2.8841999999999999</v>
      </c>
      <c r="W156">
        <v>1.9318200000000001</v>
      </c>
      <c r="X156">
        <v>1.11435</v>
      </c>
      <c r="Y156">
        <v>0.144312</v>
      </c>
      <c r="Z156">
        <v>7.4702900000000003E-2</v>
      </c>
      <c r="AA156">
        <v>6.9609507918357794E-2</v>
      </c>
      <c r="AB156">
        <v>0.264706</v>
      </c>
      <c r="AC156">
        <v>1.3692599999999999</v>
      </c>
      <c r="AD156">
        <v>0.28732999999999997</v>
      </c>
      <c r="AE156">
        <v>0.70645599999999997</v>
      </c>
      <c r="AH156">
        <v>4.6097400000000004</v>
      </c>
      <c r="AI156">
        <v>1.33266</v>
      </c>
      <c r="AJ156">
        <v>1.57653</v>
      </c>
    </row>
    <row r="157" spans="1:36" x14ac:dyDescent="0.45">
      <c r="A157" t="s">
        <v>2552</v>
      </c>
      <c r="B157" t="s">
        <v>52</v>
      </c>
      <c r="C157">
        <v>7</v>
      </c>
      <c r="D157">
        <v>6</v>
      </c>
      <c r="F157">
        <v>4.1471299999999998</v>
      </c>
      <c r="G157">
        <v>26</v>
      </c>
      <c r="H157">
        <v>26</v>
      </c>
      <c r="I157">
        <v>0</v>
      </c>
      <c r="J157">
        <v>0</v>
      </c>
      <c r="K157">
        <v>123.7</v>
      </c>
      <c r="L157">
        <v>541</v>
      </c>
      <c r="M157">
        <v>121</v>
      </c>
      <c r="N157">
        <v>62</v>
      </c>
      <c r="O157">
        <v>57</v>
      </c>
      <c r="P157">
        <v>15</v>
      </c>
      <c r="Q157">
        <v>53</v>
      </c>
      <c r="R157">
        <v>0</v>
      </c>
      <c r="S157">
        <v>4</v>
      </c>
      <c r="T157">
        <v>110</v>
      </c>
      <c r="U157">
        <v>8.0032300000000003</v>
      </c>
      <c r="V157">
        <v>3.8561000000000001</v>
      </c>
      <c r="W157">
        <v>2.0754700000000001</v>
      </c>
      <c r="X157">
        <v>1.09135</v>
      </c>
      <c r="Y157">
        <v>0.20332700000000001</v>
      </c>
      <c r="Z157">
        <v>9.7966700000000004E-2</v>
      </c>
      <c r="AA157">
        <v>0.105360448360443</v>
      </c>
      <c r="AB157">
        <v>0.25</v>
      </c>
      <c r="AC157">
        <v>1.40663</v>
      </c>
      <c r="AD157">
        <v>0.295265</v>
      </c>
      <c r="AE157">
        <v>0.73202599999999995</v>
      </c>
      <c r="AH157">
        <v>4.4353199999999999</v>
      </c>
      <c r="AI157">
        <v>1.3257099999999999</v>
      </c>
      <c r="AJ157">
        <v>1.8779600000000001</v>
      </c>
    </row>
    <row r="158" spans="1:36" x14ac:dyDescent="0.45">
      <c r="A158" t="s">
        <v>2067</v>
      </c>
      <c r="B158" t="s">
        <v>28</v>
      </c>
      <c r="C158">
        <v>9</v>
      </c>
      <c r="D158">
        <v>7</v>
      </c>
      <c r="F158">
        <v>4.5123100000000003</v>
      </c>
      <c r="G158">
        <v>23</v>
      </c>
      <c r="H158">
        <v>22</v>
      </c>
      <c r="I158">
        <v>0</v>
      </c>
      <c r="J158">
        <v>1</v>
      </c>
      <c r="K158">
        <v>109.7</v>
      </c>
      <c r="L158">
        <v>476</v>
      </c>
      <c r="M158">
        <v>108</v>
      </c>
      <c r="N158">
        <v>59</v>
      </c>
      <c r="O158">
        <v>55</v>
      </c>
      <c r="P158">
        <v>19</v>
      </c>
      <c r="Q158">
        <v>43</v>
      </c>
      <c r="R158">
        <v>0</v>
      </c>
      <c r="S158">
        <v>2</v>
      </c>
      <c r="T158">
        <v>116</v>
      </c>
      <c r="U158">
        <v>9.5168599999999994</v>
      </c>
      <c r="V158">
        <v>3.5278</v>
      </c>
      <c r="W158">
        <v>2.69767</v>
      </c>
      <c r="X158">
        <v>1.5588</v>
      </c>
      <c r="Y158">
        <v>0.243697</v>
      </c>
      <c r="Z158">
        <v>9.0336100000000003E-2</v>
      </c>
      <c r="AA158">
        <v>0.15336134284734701</v>
      </c>
      <c r="AB158">
        <v>0.25058000000000002</v>
      </c>
      <c r="AC158">
        <v>1.3764799999999999</v>
      </c>
      <c r="AD158">
        <v>0.300676</v>
      </c>
      <c r="AE158">
        <v>0.73955000000000004</v>
      </c>
      <c r="AH158">
        <v>4.6224100000000004</v>
      </c>
      <c r="AI158">
        <v>1.31749</v>
      </c>
      <c r="AJ158">
        <v>1.0994299999999999</v>
      </c>
    </row>
    <row r="159" spans="1:36" x14ac:dyDescent="0.45">
      <c r="A159" t="s">
        <v>2553</v>
      </c>
      <c r="B159" t="s">
        <v>28</v>
      </c>
      <c r="C159">
        <v>7</v>
      </c>
      <c r="D159">
        <v>6</v>
      </c>
      <c r="F159">
        <v>4.2573299999999996</v>
      </c>
      <c r="G159">
        <v>21</v>
      </c>
      <c r="H159">
        <v>21</v>
      </c>
      <c r="I159">
        <v>0</v>
      </c>
      <c r="J159">
        <v>0</v>
      </c>
      <c r="K159">
        <v>105.7</v>
      </c>
      <c r="L159">
        <v>431</v>
      </c>
      <c r="M159">
        <v>94</v>
      </c>
      <c r="N159">
        <v>54</v>
      </c>
      <c r="O159">
        <v>50</v>
      </c>
      <c r="P159">
        <v>15</v>
      </c>
      <c r="Q159">
        <v>36</v>
      </c>
      <c r="R159">
        <v>1</v>
      </c>
      <c r="S159">
        <v>4</v>
      </c>
      <c r="T159">
        <v>88</v>
      </c>
      <c r="U159">
        <v>7.4928999999999997</v>
      </c>
      <c r="V159">
        <v>3.06528</v>
      </c>
      <c r="W159">
        <v>2.4444400000000002</v>
      </c>
      <c r="X159">
        <v>1.2771999999999999</v>
      </c>
      <c r="Y159">
        <v>0.204176</v>
      </c>
      <c r="Z159">
        <v>8.3526699999999995E-2</v>
      </c>
      <c r="AA159">
        <v>0.120649650692939</v>
      </c>
      <c r="AB159">
        <v>0.24040900000000001</v>
      </c>
      <c r="AC159">
        <v>1.2299</v>
      </c>
      <c r="AD159">
        <v>0.27430599999999999</v>
      </c>
      <c r="AE159">
        <v>0.69724799999999998</v>
      </c>
      <c r="AH159">
        <v>4.5700799999999999</v>
      </c>
      <c r="AI159">
        <v>1.31606</v>
      </c>
      <c r="AJ159">
        <v>1.3559000000000001</v>
      </c>
    </row>
    <row r="160" spans="1:36" x14ac:dyDescent="0.45">
      <c r="A160" t="s">
        <v>2554</v>
      </c>
      <c r="B160" t="s">
        <v>196</v>
      </c>
      <c r="C160">
        <v>5</v>
      </c>
      <c r="D160">
        <v>6</v>
      </c>
      <c r="F160">
        <v>4.3276300000000001</v>
      </c>
      <c r="G160">
        <v>29</v>
      </c>
      <c r="H160">
        <v>21</v>
      </c>
      <c r="I160">
        <v>0</v>
      </c>
      <c r="J160">
        <v>1</v>
      </c>
      <c r="K160">
        <v>122.7</v>
      </c>
      <c r="L160">
        <v>538</v>
      </c>
      <c r="M160">
        <v>114</v>
      </c>
      <c r="N160">
        <v>64</v>
      </c>
      <c r="O160">
        <v>59</v>
      </c>
      <c r="P160">
        <v>14</v>
      </c>
      <c r="Q160">
        <v>55</v>
      </c>
      <c r="R160">
        <v>0</v>
      </c>
      <c r="S160">
        <v>9</v>
      </c>
      <c r="T160">
        <v>123</v>
      </c>
      <c r="U160">
        <v>9.0220099999999999</v>
      </c>
      <c r="V160">
        <v>4.03423</v>
      </c>
      <c r="W160">
        <v>2.2363599999999999</v>
      </c>
      <c r="X160">
        <v>1.0268900000000001</v>
      </c>
      <c r="Y160">
        <v>0.22862499999999999</v>
      </c>
      <c r="Z160">
        <v>0.10223</v>
      </c>
      <c r="AA160">
        <v>0.12639405578374799</v>
      </c>
      <c r="AB160">
        <v>0.240506</v>
      </c>
      <c r="AC160">
        <v>1.37734</v>
      </c>
      <c r="AD160">
        <v>0.296736</v>
      </c>
      <c r="AE160">
        <v>0.70281099999999996</v>
      </c>
      <c r="AH160">
        <v>4.2982300000000002</v>
      </c>
      <c r="AI160">
        <v>1.3079000000000001</v>
      </c>
      <c r="AJ160">
        <v>1.0785800000000001</v>
      </c>
    </row>
    <row r="161" spans="1:36" x14ac:dyDescent="0.45">
      <c r="A161" t="s">
        <v>2203</v>
      </c>
      <c r="B161" t="s">
        <v>63</v>
      </c>
      <c r="C161">
        <v>7</v>
      </c>
      <c r="D161">
        <v>7</v>
      </c>
      <c r="F161">
        <v>4.5879399999999997</v>
      </c>
      <c r="G161">
        <v>25</v>
      </c>
      <c r="H161">
        <v>22</v>
      </c>
      <c r="I161">
        <v>0</v>
      </c>
      <c r="J161">
        <v>1</v>
      </c>
      <c r="K161">
        <v>117.7</v>
      </c>
      <c r="L161">
        <v>511</v>
      </c>
      <c r="M161">
        <v>127</v>
      </c>
      <c r="N161">
        <v>65</v>
      </c>
      <c r="O161">
        <v>60</v>
      </c>
      <c r="P161">
        <v>17</v>
      </c>
      <c r="Q161">
        <v>36</v>
      </c>
      <c r="R161">
        <v>0</v>
      </c>
      <c r="S161">
        <v>3</v>
      </c>
      <c r="T161">
        <v>80</v>
      </c>
      <c r="U161">
        <v>6.1172500000000003</v>
      </c>
      <c r="V161">
        <v>2.7527599999999999</v>
      </c>
      <c r="W161">
        <v>2.2222200000000001</v>
      </c>
      <c r="X161">
        <v>1.29992</v>
      </c>
      <c r="Y161">
        <v>0.156556</v>
      </c>
      <c r="Z161">
        <v>7.0450100000000002E-2</v>
      </c>
      <c r="AA161">
        <v>8.6105674505233695E-2</v>
      </c>
      <c r="AB161">
        <v>0.26906799999999997</v>
      </c>
      <c r="AC161">
        <v>1.3848800000000001</v>
      </c>
      <c r="AD161">
        <v>0.29333300000000001</v>
      </c>
      <c r="AE161">
        <v>0.70402299999999995</v>
      </c>
      <c r="AH161">
        <v>4.76736</v>
      </c>
      <c r="AI161">
        <v>1.3069500000000001</v>
      </c>
      <c r="AJ161">
        <v>1.1613800000000001</v>
      </c>
    </row>
    <row r="162" spans="1:36" x14ac:dyDescent="0.45">
      <c r="A162" t="s">
        <v>2014</v>
      </c>
      <c r="B162" t="s">
        <v>76</v>
      </c>
      <c r="C162">
        <v>8</v>
      </c>
      <c r="D162">
        <v>9</v>
      </c>
      <c r="F162">
        <v>4.5440800000000001</v>
      </c>
      <c r="G162">
        <v>32</v>
      </c>
      <c r="H162">
        <v>20</v>
      </c>
      <c r="I162">
        <v>0</v>
      </c>
      <c r="J162">
        <v>1</v>
      </c>
      <c r="K162">
        <v>132.69999999999999</v>
      </c>
      <c r="L162">
        <v>561</v>
      </c>
      <c r="M162">
        <v>123</v>
      </c>
      <c r="N162">
        <v>72</v>
      </c>
      <c r="O162">
        <v>67</v>
      </c>
      <c r="P162">
        <v>21</v>
      </c>
      <c r="Q162">
        <v>49</v>
      </c>
      <c r="R162">
        <v>1</v>
      </c>
      <c r="S162">
        <v>5</v>
      </c>
      <c r="T162">
        <v>138</v>
      </c>
      <c r="U162">
        <v>9.3594600000000003</v>
      </c>
      <c r="V162">
        <v>3.3232900000000001</v>
      </c>
      <c r="W162">
        <v>2.8163299999999998</v>
      </c>
      <c r="X162">
        <v>1.4242699999999999</v>
      </c>
      <c r="Y162">
        <v>0.24598900000000001</v>
      </c>
      <c r="Z162">
        <v>8.7344000000000005E-2</v>
      </c>
      <c r="AA162">
        <v>0.158645279705524</v>
      </c>
      <c r="AB162">
        <v>0.24260399999999999</v>
      </c>
      <c r="AC162">
        <v>1.29616</v>
      </c>
      <c r="AD162">
        <v>0.293103</v>
      </c>
      <c r="AE162">
        <v>0.70126200000000005</v>
      </c>
      <c r="AH162">
        <v>4.4532299999999996</v>
      </c>
      <c r="AI162">
        <v>1.2996099999999999</v>
      </c>
      <c r="AJ162">
        <v>1.5819099999999999</v>
      </c>
    </row>
    <row r="163" spans="1:36" x14ac:dyDescent="0.45">
      <c r="A163" t="s">
        <v>2265</v>
      </c>
      <c r="B163" t="s">
        <v>61</v>
      </c>
      <c r="C163">
        <v>8</v>
      </c>
      <c r="D163">
        <v>10</v>
      </c>
      <c r="F163">
        <v>4.5371899999999998</v>
      </c>
      <c r="G163">
        <v>32</v>
      </c>
      <c r="H163">
        <v>21</v>
      </c>
      <c r="I163">
        <v>1</v>
      </c>
      <c r="J163">
        <v>11</v>
      </c>
      <c r="K163">
        <v>121</v>
      </c>
      <c r="L163">
        <v>523</v>
      </c>
      <c r="M163">
        <v>122</v>
      </c>
      <c r="N163">
        <v>66</v>
      </c>
      <c r="O163">
        <v>61</v>
      </c>
      <c r="P163">
        <v>20</v>
      </c>
      <c r="Q163">
        <v>41</v>
      </c>
      <c r="R163">
        <v>0</v>
      </c>
      <c r="S163">
        <v>5</v>
      </c>
      <c r="T163">
        <v>116</v>
      </c>
      <c r="U163">
        <v>8.6280999999999999</v>
      </c>
      <c r="V163">
        <v>3.0495899999999998</v>
      </c>
      <c r="W163">
        <v>2.8292700000000002</v>
      </c>
      <c r="X163">
        <v>1.4876</v>
      </c>
      <c r="Y163">
        <v>0.22179699999999999</v>
      </c>
      <c r="Z163">
        <v>7.8393900000000002E-2</v>
      </c>
      <c r="AA163">
        <v>0.14340343326330099</v>
      </c>
      <c r="AB163">
        <v>0.25576500000000002</v>
      </c>
      <c r="AC163">
        <v>1.34711</v>
      </c>
      <c r="AD163">
        <v>0.29912</v>
      </c>
      <c r="AE163">
        <v>0.71851799999999999</v>
      </c>
      <c r="AH163">
        <v>4.6269400000000003</v>
      </c>
      <c r="AI163">
        <v>1.29789</v>
      </c>
      <c r="AJ163">
        <v>1.1120699999999999</v>
      </c>
    </row>
    <row r="164" spans="1:36" x14ac:dyDescent="0.45">
      <c r="A164" t="s">
        <v>2013</v>
      </c>
      <c r="B164" t="s">
        <v>61</v>
      </c>
      <c r="C164">
        <v>5</v>
      </c>
      <c r="D164">
        <v>6</v>
      </c>
      <c r="F164">
        <v>4.4061599999999999</v>
      </c>
      <c r="G164">
        <v>25</v>
      </c>
      <c r="H164">
        <v>25</v>
      </c>
      <c r="I164">
        <v>0</v>
      </c>
      <c r="J164">
        <v>1</v>
      </c>
      <c r="K164">
        <v>110.3</v>
      </c>
      <c r="L164">
        <v>474</v>
      </c>
      <c r="M164">
        <v>108</v>
      </c>
      <c r="N164">
        <v>58</v>
      </c>
      <c r="O164">
        <v>54</v>
      </c>
      <c r="P164">
        <v>14</v>
      </c>
      <c r="Q164">
        <v>39</v>
      </c>
      <c r="R164">
        <v>0</v>
      </c>
      <c r="S164">
        <v>4</v>
      </c>
      <c r="T164">
        <v>94</v>
      </c>
      <c r="U164">
        <v>7.6699900000000003</v>
      </c>
      <c r="V164">
        <v>3.1822300000000001</v>
      </c>
      <c r="W164">
        <v>2.4102600000000001</v>
      </c>
      <c r="X164">
        <v>1.1423399999999999</v>
      </c>
      <c r="Y164">
        <v>0.19831199999999999</v>
      </c>
      <c r="Z164">
        <v>8.2278500000000004E-2</v>
      </c>
      <c r="AA164">
        <v>0.116033755242824</v>
      </c>
      <c r="AB164">
        <v>0.25058000000000002</v>
      </c>
      <c r="AC164">
        <v>1.33273</v>
      </c>
      <c r="AD164">
        <v>0.291022</v>
      </c>
      <c r="AE164">
        <v>0.69858699999999996</v>
      </c>
      <c r="AH164">
        <v>4.3701800000000004</v>
      </c>
      <c r="AI164">
        <v>1.2972699999999999</v>
      </c>
      <c r="AJ164">
        <v>1.3331299999999999</v>
      </c>
    </row>
    <row r="165" spans="1:36" x14ac:dyDescent="0.45">
      <c r="A165" t="s">
        <v>2103</v>
      </c>
      <c r="B165" t="s">
        <v>184</v>
      </c>
      <c r="C165">
        <v>5</v>
      </c>
      <c r="D165">
        <v>7</v>
      </c>
      <c r="F165">
        <v>5.0872799999999998</v>
      </c>
      <c r="G165">
        <v>27</v>
      </c>
      <c r="H165">
        <v>26</v>
      </c>
      <c r="I165">
        <v>0</v>
      </c>
      <c r="J165">
        <v>0</v>
      </c>
      <c r="K165">
        <v>120.3</v>
      </c>
      <c r="L165">
        <v>536</v>
      </c>
      <c r="M165">
        <v>143</v>
      </c>
      <c r="N165">
        <v>74</v>
      </c>
      <c r="O165">
        <v>68</v>
      </c>
      <c r="P165">
        <v>17</v>
      </c>
      <c r="Q165">
        <v>36</v>
      </c>
      <c r="R165">
        <v>0</v>
      </c>
      <c r="S165">
        <v>2</v>
      </c>
      <c r="T165">
        <v>71</v>
      </c>
      <c r="U165">
        <v>5.3117200000000002</v>
      </c>
      <c r="V165">
        <v>2.6932700000000001</v>
      </c>
      <c r="W165">
        <v>1.9722200000000001</v>
      </c>
      <c r="X165">
        <v>1.27182</v>
      </c>
      <c r="Y165">
        <v>0.132463</v>
      </c>
      <c r="Z165">
        <v>6.7164199999999993E-2</v>
      </c>
      <c r="AA165">
        <v>6.5298497676849296E-2</v>
      </c>
      <c r="AB165">
        <v>0.28714899999999999</v>
      </c>
      <c r="AC165">
        <v>1.4879500000000001</v>
      </c>
      <c r="AD165">
        <v>0.30731700000000001</v>
      </c>
      <c r="AE165">
        <v>0.67654599999999998</v>
      </c>
      <c r="AH165">
        <v>4.8593599999999997</v>
      </c>
      <c r="AI165">
        <v>1.29382</v>
      </c>
      <c r="AJ165">
        <v>1.4120900000000001</v>
      </c>
    </row>
    <row r="166" spans="1:36" x14ac:dyDescent="0.45">
      <c r="A166" t="s">
        <v>2555</v>
      </c>
      <c r="B166" t="s">
        <v>153</v>
      </c>
      <c r="C166">
        <v>5</v>
      </c>
      <c r="D166">
        <v>5</v>
      </c>
      <c r="F166">
        <v>4.4063600000000003</v>
      </c>
      <c r="G166">
        <v>17</v>
      </c>
      <c r="H166">
        <v>17</v>
      </c>
      <c r="I166">
        <v>0</v>
      </c>
      <c r="J166">
        <v>1</v>
      </c>
      <c r="K166">
        <v>81.7</v>
      </c>
      <c r="L166">
        <v>361</v>
      </c>
      <c r="M166">
        <v>75</v>
      </c>
      <c r="N166">
        <v>43</v>
      </c>
      <c r="O166">
        <v>40</v>
      </c>
      <c r="P166">
        <v>8</v>
      </c>
      <c r="Q166">
        <v>39</v>
      </c>
      <c r="R166">
        <v>0</v>
      </c>
      <c r="S166">
        <v>6</v>
      </c>
      <c r="T166">
        <v>81</v>
      </c>
      <c r="U166">
        <v>8.9228900000000007</v>
      </c>
      <c r="V166">
        <v>4.2962100000000003</v>
      </c>
      <c r="W166">
        <v>2.0769199999999999</v>
      </c>
      <c r="X166">
        <v>0.88127299999999997</v>
      </c>
      <c r="Y166">
        <v>0.22437699999999999</v>
      </c>
      <c r="Z166">
        <v>0.108033</v>
      </c>
      <c r="AA166">
        <v>0.11634349822998</v>
      </c>
      <c r="AB166">
        <v>0.237342</v>
      </c>
      <c r="AC166">
        <v>1.3953500000000001</v>
      </c>
      <c r="AD166">
        <v>0.29515400000000003</v>
      </c>
      <c r="AE166">
        <v>0.69066099999999997</v>
      </c>
      <c r="AH166">
        <v>4.1975100000000003</v>
      </c>
      <c r="AI166">
        <v>1.28471</v>
      </c>
      <c r="AJ166">
        <v>1.0424800000000001</v>
      </c>
    </row>
    <row r="167" spans="1:36" x14ac:dyDescent="0.45">
      <c r="A167" t="s">
        <v>2144</v>
      </c>
      <c r="B167" t="s">
        <v>132</v>
      </c>
      <c r="C167">
        <v>5</v>
      </c>
      <c r="D167">
        <v>7</v>
      </c>
      <c r="F167">
        <v>4.51302</v>
      </c>
      <c r="G167">
        <v>23</v>
      </c>
      <c r="H167">
        <v>22</v>
      </c>
      <c r="I167">
        <v>0</v>
      </c>
      <c r="J167">
        <v>1</v>
      </c>
      <c r="K167">
        <v>103.7</v>
      </c>
      <c r="L167">
        <v>439</v>
      </c>
      <c r="M167">
        <v>100</v>
      </c>
      <c r="N167">
        <v>56</v>
      </c>
      <c r="O167">
        <v>52</v>
      </c>
      <c r="P167">
        <v>15</v>
      </c>
      <c r="Q167">
        <v>34</v>
      </c>
      <c r="R167">
        <v>0</v>
      </c>
      <c r="S167">
        <v>3</v>
      </c>
      <c r="T167">
        <v>97</v>
      </c>
      <c r="U167">
        <v>8.4185199999999991</v>
      </c>
      <c r="V167">
        <v>2.9508200000000002</v>
      </c>
      <c r="W167">
        <v>2.8529399999999998</v>
      </c>
      <c r="X167">
        <v>1.30183</v>
      </c>
      <c r="Y167">
        <v>0.22095699999999999</v>
      </c>
      <c r="Z167">
        <v>7.7448699999999995E-2</v>
      </c>
      <c r="AA167">
        <v>0.143507964909076</v>
      </c>
      <c r="AB167">
        <v>0.248756</v>
      </c>
      <c r="AC167">
        <v>1.2921899999999999</v>
      </c>
      <c r="AD167">
        <v>0.293103</v>
      </c>
      <c r="AE167">
        <v>0.69026500000000002</v>
      </c>
      <c r="AH167">
        <v>4.3350799999999996</v>
      </c>
      <c r="AI167">
        <v>1.2726599999999999</v>
      </c>
      <c r="AJ167">
        <v>1.0582800000000001</v>
      </c>
    </row>
    <row r="168" spans="1:36" x14ac:dyDescent="0.45">
      <c r="A168" t="s">
        <v>2556</v>
      </c>
      <c r="B168" t="s">
        <v>132</v>
      </c>
      <c r="C168">
        <v>7</v>
      </c>
      <c r="D168">
        <v>9</v>
      </c>
      <c r="F168">
        <v>4.3144799999999996</v>
      </c>
      <c r="G168">
        <v>23</v>
      </c>
      <c r="H168">
        <v>20</v>
      </c>
      <c r="I168">
        <v>0</v>
      </c>
      <c r="J168">
        <v>1</v>
      </c>
      <c r="K168">
        <v>104.3</v>
      </c>
      <c r="L168">
        <v>447</v>
      </c>
      <c r="M168">
        <v>103</v>
      </c>
      <c r="N168">
        <v>54</v>
      </c>
      <c r="O168">
        <v>50</v>
      </c>
      <c r="P168">
        <v>14</v>
      </c>
      <c r="Q168">
        <v>32</v>
      </c>
      <c r="R168">
        <v>0</v>
      </c>
      <c r="S168">
        <v>4</v>
      </c>
      <c r="T168">
        <v>96</v>
      </c>
      <c r="U168">
        <v>8.2837999999999994</v>
      </c>
      <c r="V168">
        <v>2.7612700000000001</v>
      </c>
      <c r="W168">
        <v>3</v>
      </c>
      <c r="X168">
        <v>1.2080500000000001</v>
      </c>
      <c r="Y168">
        <v>0.21476500000000001</v>
      </c>
      <c r="Z168">
        <v>7.1588399999999996E-2</v>
      </c>
      <c r="AA168">
        <v>0.143176734447479</v>
      </c>
      <c r="AB168">
        <v>0.250608</v>
      </c>
      <c r="AC168">
        <v>1.29434</v>
      </c>
      <c r="AD168">
        <v>0.29568100000000003</v>
      </c>
      <c r="AE168">
        <v>0.70190600000000003</v>
      </c>
      <c r="AH168">
        <v>4.1946399999999997</v>
      </c>
      <c r="AI168">
        <v>1.2706</v>
      </c>
      <c r="AJ168">
        <v>1.2743899999999999</v>
      </c>
    </row>
    <row r="169" spans="1:36" x14ac:dyDescent="0.45">
      <c r="A169" t="s">
        <v>2101</v>
      </c>
      <c r="B169" t="s">
        <v>34</v>
      </c>
      <c r="C169">
        <v>6</v>
      </c>
      <c r="D169">
        <v>6</v>
      </c>
      <c r="F169">
        <v>4.1952499999999997</v>
      </c>
      <c r="G169">
        <v>32</v>
      </c>
      <c r="H169">
        <v>20</v>
      </c>
      <c r="I169">
        <v>0</v>
      </c>
      <c r="J169">
        <v>1</v>
      </c>
      <c r="K169">
        <v>113.7</v>
      </c>
      <c r="L169">
        <v>458</v>
      </c>
      <c r="M169">
        <v>97</v>
      </c>
      <c r="N169">
        <v>57</v>
      </c>
      <c r="O169">
        <v>53</v>
      </c>
      <c r="P169">
        <v>17</v>
      </c>
      <c r="Q169">
        <v>36</v>
      </c>
      <c r="R169">
        <v>0</v>
      </c>
      <c r="S169">
        <v>3</v>
      </c>
      <c r="T169">
        <v>103</v>
      </c>
      <c r="U169">
        <v>8.1530299999999993</v>
      </c>
      <c r="V169">
        <v>2.8496000000000001</v>
      </c>
      <c r="W169">
        <v>2.86111</v>
      </c>
      <c r="X169">
        <v>1.34565</v>
      </c>
      <c r="Y169">
        <v>0.22489100000000001</v>
      </c>
      <c r="Z169">
        <v>7.8602599999999995E-2</v>
      </c>
      <c r="AA169">
        <v>0.14628820866346301</v>
      </c>
      <c r="AB169">
        <v>0.23150399999999999</v>
      </c>
      <c r="AC169">
        <v>1.16974</v>
      </c>
      <c r="AD169">
        <v>0.26755899999999999</v>
      </c>
      <c r="AE169">
        <v>0.69597100000000001</v>
      </c>
      <c r="AH169">
        <v>4.4159899999999999</v>
      </c>
      <c r="AI169">
        <v>1.27007</v>
      </c>
      <c r="AJ169">
        <v>1.3387</v>
      </c>
    </row>
    <row r="170" spans="1:36" x14ac:dyDescent="0.45">
      <c r="A170" t="s">
        <v>2088</v>
      </c>
      <c r="B170" t="s">
        <v>141</v>
      </c>
      <c r="C170">
        <v>8</v>
      </c>
      <c r="D170">
        <v>8</v>
      </c>
      <c r="F170">
        <v>4.3631900000000003</v>
      </c>
      <c r="G170">
        <v>31</v>
      </c>
      <c r="H170">
        <v>23</v>
      </c>
      <c r="I170">
        <v>0</v>
      </c>
      <c r="J170">
        <v>4</v>
      </c>
      <c r="K170">
        <v>121.7</v>
      </c>
      <c r="L170">
        <v>533</v>
      </c>
      <c r="M170">
        <v>118</v>
      </c>
      <c r="N170">
        <v>64</v>
      </c>
      <c r="O170">
        <v>59</v>
      </c>
      <c r="P170">
        <v>15</v>
      </c>
      <c r="Q170">
        <v>50</v>
      </c>
      <c r="R170">
        <v>0</v>
      </c>
      <c r="S170">
        <v>8</v>
      </c>
      <c r="T170">
        <v>108</v>
      </c>
      <c r="U170">
        <v>7.9868499999999996</v>
      </c>
      <c r="V170">
        <v>3.6976200000000001</v>
      </c>
      <c r="W170">
        <v>2.16</v>
      </c>
      <c r="X170">
        <v>1.1092900000000001</v>
      </c>
      <c r="Y170">
        <v>0.202627</v>
      </c>
      <c r="Z170">
        <v>9.3808600000000006E-2</v>
      </c>
      <c r="AA170">
        <v>0.108818016946315</v>
      </c>
      <c r="AB170">
        <v>0.248421</v>
      </c>
      <c r="AC170">
        <v>1.3804399999999999</v>
      </c>
      <c r="AD170">
        <v>0.29261399999999999</v>
      </c>
      <c r="AE170">
        <v>0.70748299999999997</v>
      </c>
      <c r="AH170">
        <v>4.5122299999999997</v>
      </c>
      <c r="AI170">
        <v>1.2697799999999999</v>
      </c>
      <c r="AJ170">
        <v>1.29989</v>
      </c>
    </row>
    <row r="171" spans="1:36" x14ac:dyDescent="0.45">
      <c r="A171" t="s">
        <v>2130</v>
      </c>
      <c r="B171" t="s">
        <v>58</v>
      </c>
      <c r="C171">
        <v>8</v>
      </c>
      <c r="D171">
        <v>7</v>
      </c>
      <c r="F171">
        <v>4.4739000000000004</v>
      </c>
      <c r="G171">
        <v>23</v>
      </c>
      <c r="H171">
        <v>23</v>
      </c>
      <c r="I171">
        <v>0</v>
      </c>
      <c r="J171">
        <v>0</v>
      </c>
      <c r="K171">
        <v>120.7</v>
      </c>
      <c r="L171">
        <v>515</v>
      </c>
      <c r="M171">
        <v>109</v>
      </c>
      <c r="N171">
        <v>65</v>
      </c>
      <c r="O171">
        <v>60</v>
      </c>
      <c r="P171">
        <v>16</v>
      </c>
      <c r="Q171">
        <v>46</v>
      </c>
      <c r="R171">
        <v>0</v>
      </c>
      <c r="S171">
        <v>12</v>
      </c>
      <c r="T171">
        <v>108</v>
      </c>
      <c r="U171">
        <v>8.0530200000000001</v>
      </c>
      <c r="V171">
        <v>3.4299900000000001</v>
      </c>
      <c r="W171">
        <v>2.3478300000000001</v>
      </c>
      <c r="X171">
        <v>1.1930400000000001</v>
      </c>
      <c r="Y171">
        <v>0.20970900000000001</v>
      </c>
      <c r="Z171">
        <v>8.9320399999999994E-2</v>
      </c>
      <c r="AA171">
        <v>0.120388343930244</v>
      </c>
      <c r="AB171">
        <v>0.238512</v>
      </c>
      <c r="AC171">
        <v>1.2841800000000001</v>
      </c>
      <c r="AD171">
        <v>0.279279</v>
      </c>
      <c r="AE171">
        <v>0.67873300000000003</v>
      </c>
      <c r="AH171">
        <v>4.63035</v>
      </c>
      <c r="AI171">
        <v>1.2695099999999999</v>
      </c>
      <c r="AJ171">
        <v>1.1534500000000001</v>
      </c>
    </row>
    <row r="172" spans="1:36" x14ac:dyDescent="0.45">
      <c r="A172" t="s">
        <v>2557</v>
      </c>
      <c r="B172" t="s">
        <v>40</v>
      </c>
      <c r="C172">
        <v>6</v>
      </c>
      <c r="D172">
        <v>7</v>
      </c>
      <c r="F172">
        <v>4.6509499999999999</v>
      </c>
      <c r="G172">
        <v>25</v>
      </c>
      <c r="H172">
        <v>24</v>
      </c>
      <c r="I172">
        <v>0</v>
      </c>
      <c r="J172">
        <v>0</v>
      </c>
      <c r="K172">
        <v>110.3</v>
      </c>
      <c r="L172">
        <v>487</v>
      </c>
      <c r="M172">
        <v>107</v>
      </c>
      <c r="N172">
        <v>62</v>
      </c>
      <c r="O172">
        <v>57</v>
      </c>
      <c r="P172">
        <v>14</v>
      </c>
      <c r="Q172">
        <v>50</v>
      </c>
      <c r="R172">
        <v>0</v>
      </c>
      <c r="S172">
        <v>5</v>
      </c>
      <c r="T172">
        <v>107</v>
      </c>
      <c r="U172">
        <v>8.7307299999999994</v>
      </c>
      <c r="V172">
        <v>4.0797800000000004</v>
      </c>
      <c r="W172">
        <v>2.14</v>
      </c>
      <c r="X172">
        <v>1.1423399999999999</v>
      </c>
      <c r="Y172">
        <v>0.21971299999999999</v>
      </c>
      <c r="Z172">
        <v>0.102669</v>
      </c>
      <c r="AA172">
        <v>0.11704312264919201</v>
      </c>
      <c r="AB172">
        <v>0.24768499999999999</v>
      </c>
      <c r="AC172">
        <v>1.4233899999999999</v>
      </c>
      <c r="AD172">
        <v>0.299035</v>
      </c>
      <c r="AE172">
        <v>0.69141200000000003</v>
      </c>
      <c r="AH172">
        <v>4.4608400000000001</v>
      </c>
      <c r="AI172">
        <v>1.25735</v>
      </c>
      <c r="AJ172">
        <v>0.69936299999999996</v>
      </c>
    </row>
    <row r="173" spans="1:36" x14ac:dyDescent="0.45">
      <c r="A173" t="s">
        <v>1960</v>
      </c>
      <c r="B173" t="s">
        <v>61</v>
      </c>
      <c r="C173">
        <v>7</v>
      </c>
      <c r="D173">
        <v>7</v>
      </c>
      <c r="F173">
        <v>4.2319800000000001</v>
      </c>
      <c r="G173">
        <v>25</v>
      </c>
      <c r="H173">
        <v>20</v>
      </c>
      <c r="I173">
        <v>0</v>
      </c>
      <c r="J173">
        <v>0</v>
      </c>
      <c r="K173">
        <v>95.7</v>
      </c>
      <c r="L173">
        <v>414</v>
      </c>
      <c r="M173">
        <v>88</v>
      </c>
      <c r="N173">
        <v>49</v>
      </c>
      <c r="O173">
        <v>45</v>
      </c>
      <c r="P173">
        <v>12</v>
      </c>
      <c r="Q173">
        <v>41</v>
      </c>
      <c r="R173">
        <v>0</v>
      </c>
      <c r="S173">
        <v>4</v>
      </c>
      <c r="T173">
        <v>96</v>
      </c>
      <c r="U173">
        <v>9.0282099999999996</v>
      </c>
      <c r="V173">
        <v>3.8557999999999999</v>
      </c>
      <c r="W173">
        <v>2.3414600000000001</v>
      </c>
      <c r="X173">
        <v>1.12853</v>
      </c>
      <c r="Y173">
        <v>0.23188400000000001</v>
      </c>
      <c r="Z173">
        <v>9.9033800000000005E-2</v>
      </c>
      <c r="AA173">
        <v>0.13285024464130399</v>
      </c>
      <c r="AB173">
        <v>0.238482</v>
      </c>
      <c r="AC173">
        <v>1.34796</v>
      </c>
      <c r="AD173">
        <v>0.291188</v>
      </c>
      <c r="AE173">
        <v>0.71301199999999998</v>
      </c>
      <c r="AH173">
        <v>4.2895200000000004</v>
      </c>
      <c r="AI173">
        <v>1.2534000000000001</v>
      </c>
      <c r="AJ173">
        <v>1.2436400000000001</v>
      </c>
    </row>
    <row r="174" spans="1:36" x14ac:dyDescent="0.45">
      <c r="A174" t="s">
        <v>2017</v>
      </c>
      <c r="B174" t="s">
        <v>139</v>
      </c>
      <c r="C174">
        <v>5</v>
      </c>
      <c r="D174">
        <v>7</v>
      </c>
      <c r="F174">
        <v>4.8521700000000001</v>
      </c>
      <c r="G174">
        <v>28</v>
      </c>
      <c r="H174">
        <v>18</v>
      </c>
      <c r="I174">
        <v>0</v>
      </c>
      <c r="J174">
        <v>1</v>
      </c>
      <c r="K174">
        <v>115</v>
      </c>
      <c r="L174">
        <v>509</v>
      </c>
      <c r="M174">
        <v>124</v>
      </c>
      <c r="N174">
        <v>67</v>
      </c>
      <c r="O174">
        <v>62</v>
      </c>
      <c r="P174">
        <v>16</v>
      </c>
      <c r="Q174">
        <v>43</v>
      </c>
      <c r="R174">
        <v>1</v>
      </c>
      <c r="S174">
        <v>3</v>
      </c>
      <c r="T174">
        <v>92</v>
      </c>
      <c r="U174">
        <v>7.2</v>
      </c>
      <c r="V174">
        <v>3.3652199999999999</v>
      </c>
      <c r="W174">
        <v>2.1395300000000002</v>
      </c>
      <c r="X174">
        <v>1.25217</v>
      </c>
      <c r="Y174">
        <v>0.18074699999999999</v>
      </c>
      <c r="Z174">
        <v>8.4479399999999996E-2</v>
      </c>
      <c r="AA174">
        <v>9.6267186105251298E-2</v>
      </c>
      <c r="AB174">
        <v>0.26781899999999997</v>
      </c>
      <c r="AC174">
        <v>1.45217</v>
      </c>
      <c r="AD174">
        <v>0.30422500000000002</v>
      </c>
      <c r="AE174">
        <v>0.69156300000000004</v>
      </c>
      <c r="AH174">
        <v>4.6637399999999998</v>
      </c>
      <c r="AI174">
        <v>1.25325</v>
      </c>
      <c r="AJ174">
        <v>0.63586100000000001</v>
      </c>
    </row>
    <row r="175" spans="1:36" x14ac:dyDescent="0.45">
      <c r="A175" t="s">
        <v>2186</v>
      </c>
      <c r="B175" t="s">
        <v>153</v>
      </c>
      <c r="C175">
        <v>5</v>
      </c>
      <c r="D175">
        <v>8</v>
      </c>
      <c r="F175">
        <v>4.9916</v>
      </c>
      <c r="G175">
        <v>25</v>
      </c>
      <c r="H175">
        <v>24</v>
      </c>
      <c r="I175">
        <v>0</v>
      </c>
      <c r="J175">
        <v>1</v>
      </c>
      <c r="K175">
        <v>119</v>
      </c>
      <c r="L175">
        <v>531</v>
      </c>
      <c r="M175">
        <v>122</v>
      </c>
      <c r="N175">
        <v>71</v>
      </c>
      <c r="O175">
        <v>66</v>
      </c>
      <c r="P175">
        <v>15</v>
      </c>
      <c r="Q175">
        <v>50</v>
      </c>
      <c r="R175">
        <v>1</v>
      </c>
      <c r="S175">
        <v>7</v>
      </c>
      <c r="T175">
        <v>99</v>
      </c>
      <c r="U175">
        <v>7.4873900000000004</v>
      </c>
      <c r="V175">
        <v>3.7815099999999999</v>
      </c>
      <c r="W175">
        <v>1.98</v>
      </c>
      <c r="X175">
        <v>1.13445</v>
      </c>
      <c r="Y175">
        <v>0.186441</v>
      </c>
      <c r="Z175">
        <v>9.4161999999999996E-2</v>
      </c>
      <c r="AA175">
        <v>9.2278718948364202E-2</v>
      </c>
      <c r="AB175">
        <v>0.257384</v>
      </c>
      <c r="AC175">
        <v>1.4453800000000001</v>
      </c>
      <c r="AD175">
        <v>0.29722199999999999</v>
      </c>
      <c r="AE175">
        <v>0.66887399999999997</v>
      </c>
      <c r="AH175">
        <v>4.6668099999999999</v>
      </c>
      <c r="AI175">
        <v>1.24874</v>
      </c>
      <c r="AJ175">
        <v>0.70142199999999999</v>
      </c>
    </row>
    <row r="176" spans="1:36" x14ac:dyDescent="0.45">
      <c r="A176" t="s">
        <v>2558</v>
      </c>
      <c r="B176" t="s">
        <v>52</v>
      </c>
      <c r="C176">
        <v>5</v>
      </c>
      <c r="D176">
        <v>5</v>
      </c>
      <c r="F176">
        <v>4.27773</v>
      </c>
      <c r="G176">
        <v>23</v>
      </c>
      <c r="H176">
        <v>23</v>
      </c>
      <c r="I176">
        <v>0</v>
      </c>
      <c r="J176">
        <v>0</v>
      </c>
      <c r="K176">
        <v>107.3</v>
      </c>
      <c r="L176">
        <v>471</v>
      </c>
      <c r="M176">
        <v>102</v>
      </c>
      <c r="N176">
        <v>55</v>
      </c>
      <c r="O176">
        <v>51</v>
      </c>
      <c r="P176">
        <v>12</v>
      </c>
      <c r="Q176">
        <v>45</v>
      </c>
      <c r="R176">
        <v>0</v>
      </c>
      <c r="S176">
        <v>9</v>
      </c>
      <c r="T176">
        <v>100</v>
      </c>
      <c r="U176">
        <v>8.3877000000000006</v>
      </c>
      <c r="V176">
        <v>3.7744599999999999</v>
      </c>
      <c r="W176">
        <v>2.2222200000000001</v>
      </c>
      <c r="X176">
        <v>1.0065200000000001</v>
      </c>
      <c r="Y176">
        <v>0.212314</v>
      </c>
      <c r="Z176">
        <v>9.5541399999999999E-2</v>
      </c>
      <c r="AA176">
        <v>0.116772815585136</v>
      </c>
      <c r="AB176">
        <v>0.24460399999999999</v>
      </c>
      <c r="AC176">
        <v>1.36999</v>
      </c>
      <c r="AD176">
        <v>0.29508200000000001</v>
      </c>
      <c r="AE176">
        <v>0.70660500000000004</v>
      </c>
      <c r="AH176">
        <v>4.3547599999999997</v>
      </c>
      <c r="AI176">
        <v>1.2467999999999999</v>
      </c>
      <c r="AJ176">
        <v>1.5065999999999999</v>
      </c>
    </row>
    <row r="177" spans="1:36" x14ac:dyDescent="0.45">
      <c r="A177" t="s">
        <v>150</v>
      </c>
      <c r="B177" t="s">
        <v>132</v>
      </c>
      <c r="C177">
        <v>6</v>
      </c>
      <c r="D177">
        <v>8</v>
      </c>
      <c r="F177">
        <v>4.5354299999999999</v>
      </c>
      <c r="G177">
        <v>25</v>
      </c>
      <c r="H177">
        <v>23</v>
      </c>
      <c r="I177">
        <v>0</v>
      </c>
      <c r="J177">
        <v>0</v>
      </c>
      <c r="K177">
        <v>127</v>
      </c>
      <c r="L177">
        <v>555</v>
      </c>
      <c r="M177">
        <v>118</v>
      </c>
      <c r="N177">
        <v>69</v>
      </c>
      <c r="O177">
        <v>64</v>
      </c>
      <c r="P177">
        <v>16</v>
      </c>
      <c r="Q177">
        <v>56</v>
      </c>
      <c r="R177">
        <v>1</v>
      </c>
      <c r="S177">
        <v>9</v>
      </c>
      <c r="T177">
        <v>126</v>
      </c>
      <c r="U177">
        <v>8.9291300000000007</v>
      </c>
      <c r="V177">
        <v>3.9685000000000001</v>
      </c>
      <c r="W177">
        <v>2.25</v>
      </c>
      <c r="X177">
        <v>1.1338600000000001</v>
      </c>
      <c r="Y177">
        <v>0.22702700000000001</v>
      </c>
      <c r="Z177">
        <v>0.100901</v>
      </c>
      <c r="AA177">
        <v>0.12612612545490201</v>
      </c>
      <c r="AB177">
        <v>0.240816</v>
      </c>
      <c r="AC177">
        <v>1.37008</v>
      </c>
      <c r="AD177">
        <v>0.293103</v>
      </c>
      <c r="AE177">
        <v>0.69261200000000001</v>
      </c>
      <c r="AH177">
        <v>4.4440200000000001</v>
      </c>
      <c r="AI177">
        <v>1.2462200000000001</v>
      </c>
      <c r="AJ177">
        <v>1.24505</v>
      </c>
    </row>
    <row r="178" spans="1:36" x14ac:dyDescent="0.45">
      <c r="A178" t="s">
        <v>2559</v>
      </c>
      <c r="B178" t="s">
        <v>76</v>
      </c>
      <c r="C178">
        <v>4</v>
      </c>
      <c r="D178">
        <v>4</v>
      </c>
      <c r="F178">
        <v>4.7184499999999998</v>
      </c>
      <c r="G178">
        <v>27</v>
      </c>
      <c r="H178">
        <v>16</v>
      </c>
      <c r="I178">
        <v>0</v>
      </c>
      <c r="J178">
        <v>0</v>
      </c>
      <c r="K178">
        <v>103</v>
      </c>
      <c r="L178">
        <v>451</v>
      </c>
      <c r="M178">
        <v>111</v>
      </c>
      <c r="N178">
        <v>58</v>
      </c>
      <c r="O178">
        <v>54</v>
      </c>
      <c r="P178">
        <v>13</v>
      </c>
      <c r="Q178">
        <v>32</v>
      </c>
      <c r="R178">
        <v>0</v>
      </c>
      <c r="S178">
        <v>7</v>
      </c>
      <c r="T178">
        <v>82</v>
      </c>
      <c r="U178">
        <v>7.1650499999999999</v>
      </c>
      <c r="V178">
        <v>2.7961200000000002</v>
      </c>
      <c r="W178">
        <v>2.5625</v>
      </c>
      <c r="X178">
        <v>1.13592</v>
      </c>
      <c r="Y178">
        <v>0.18181800000000001</v>
      </c>
      <c r="Z178">
        <v>7.09534E-2</v>
      </c>
      <c r="AA178">
        <v>0.110864751040935</v>
      </c>
      <c r="AB178">
        <v>0.26941700000000002</v>
      </c>
      <c r="AC178">
        <v>1.38835</v>
      </c>
      <c r="AD178">
        <v>0.30914799999999998</v>
      </c>
      <c r="AE178">
        <v>0.68108999999999997</v>
      </c>
      <c r="AH178">
        <v>4.4395100000000003</v>
      </c>
      <c r="AI178">
        <v>1.2452000000000001</v>
      </c>
      <c r="AJ178">
        <v>1.01407</v>
      </c>
    </row>
    <row r="179" spans="1:36" x14ac:dyDescent="0.45">
      <c r="A179" t="s">
        <v>2080</v>
      </c>
      <c r="B179" t="s">
        <v>34</v>
      </c>
      <c r="C179">
        <v>8</v>
      </c>
      <c r="D179">
        <v>9</v>
      </c>
      <c r="F179">
        <v>4.4327199999999998</v>
      </c>
      <c r="G179">
        <v>25</v>
      </c>
      <c r="H179">
        <v>25</v>
      </c>
      <c r="I179">
        <v>0</v>
      </c>
      <c r="J179">
        <v>0</v>
      </c>
      <c r="K179">
        <v>113.7</v>
      </c>
      <c r="L179">
        <v>494</v>
      </c>
      <c r="M179">
        <v>105</v>
      </c>
      <c r="N179">
        <v>61</v>
      </c>
      <c r="O179">
        <v>56</v>
      </c>
      <c r="P179">
        <v>15</v>
      </c>
      <c r="Q179">
        <v>50</v>
      </c>
      <c r="R179">
        <v>0</v>
      </c>
      <c r="S179">
        <v>5</v>
      </c>
      <c r="T179">
        <v>115</v>
      </c>
      <c r="U179">
        <v>9.1029</v>
      </c>
      <c r="V179">
        <v>3.9577800000000001</v>
      </c>
      <c r="W179">
        <v>2.2999999999999998</v>
      </c>
      <c r="X179">
        <v>1.1873400000000001</v>
      </c>
      <c r="Y179">
        <v>0.232794</v>
      </c>
      <c r="Z179">
        <v>0.101215</v>
      </c>
      <c r="AA179">
        <v>0.13157895207404999</v>
      </c>
      <c r="AB179">
        <v>0.23918</v>
      </c>
      <c r="AC179">
        <v>1.36324</v>
      </c>
      <c r="AD179">
        <v>0.29126200000000002</v>
      </c>
      <c r="AE179">
        <v>0.70149300000000003</v>
      </c>
      <c r="AH179">
        <v>4.3983999999999996</v>
      </c>
      <c r="AI179">
        <v>1.2377499999999999</v>
      </c>
      <c r="AJ179">
        <v>1.0536300000000001</v>
      </c>
    </row>
    <row r="180" spans="1:36" x14ac:dyDescent="0.45">
      <c r="A180" t="s">
        <v>2198</v>
      </c>
      <c r="B180" t="s">
        <v>30</v>
      </c>
      <c r="C180">
        <v>6</v>
      </c>
      <c r="D180">
        <v>7</v>
      </c>
      <c r="F180">
        <v>4.2382299999999997</v>
      </c>
      <c r="G180">
        <v>25</v>
      </c>
      <c r="H180">
        <v>21</v>
      </c>
      <c r="I180">
        <v>0</v>
      </c>
      <c r="J180">
        <v>1</v>
      </c>
      <c r="K180">
        <v>108.3</v>
      </c>
      <c r="L180">
        <v>469</v>
      </c>
      <c r="M180">
        <v>101</v>
      </c>
      <c r="N180">
        <v>55</v>
      </c>
      <c r="O180">
        <v>51</v>
      </c>
      <c r="P180">
        <v>14</v>
      </c>
      <c r="Q180">
        <v>43</v>
      </c>
      <c r="R180">
        <v>0</v>
      </c>
      <c r="S180">
        <v>8</v>
      </c>
      <c r="T180">
        <v>97</v>
      </c>
      <c r="U180">
        <v>8.0609400000000004</v>
      </c>
      <c r="V180">
        <v>3.57341</v>
      </c>
      <c r="W180">
        <v>2.2558099999999999</v>
      </c>
      <c r="X180">
        <v>1.16343</v>
      </c>
      <c r="Y180">
        <v>0.20682300000000001</v>
      </c>
      <c r="Z180">
        <v>9.1684399999999999E-2</v>
      </c>
      <c r="AA180">
        <v>0.115138582885265</v>
      </c>
      <c r="AB180">
        <v>0.24162700000000001</v>
      </c>
      <c r="AC180">
        <v>1.3296399999999999</v>
      </c>
      <c r="AD180">
        <v>0.28338799999999997</v>
      </c>
      <c r="AE180">
        <v>0.71543400000000001</v>
      </c>
      <c r="AH180">
        <v>4.5569800000000003</v>
      </c>
      <c r="AI180">
        <v>1.23594</v>
      </c>
      <c r="AJ180">
        <v>1.21248</v>
      </c>
    </row>
    <row r="181" spans="1:36" x14ac:dyDescent="0.45">
      <c r="A181" t="s">
        <v>2341</v>
      </c>
      <c r="B181" t="s">
        <v>63</v>
      </c>
      <c r="C181">
        <v>6</v>
      </c>
      <c r="D181">
        <v>6</v>
      </c>
      <c r="F181">
        <v>4.0770099999999996</v>
      </c>
      <c r="G181">
        <v>26</v>
      </c>
      <c r="H181">
        <v>17</v>
      </c>
      <c r="I181">
        <v>0</v>
      </c>
      <c r="J181">
        <v>1</v>
      </c>
      <c r="K181">
        <v>88.3</v>
      </c>
      <c r="L181">
        <v>393</v>
      </c>
      <c r="M181">
        <v>81</v>
      </c>
      <c r="N181">
        <v>43</v>
      </c>
      <c r="O181">
        <v>40</v>
      </c>
      <c r="P181">
        <v>11</v>
      </c>
      <c r="Q181">
        <v>43</v>
      </c>
      <c r="R181">
        <v>0</v>
      </c>
      <c r="S181">
        <v>5</v>
      </c>
      <c r="T181">
        <v>100</v>
      </c>
      <c r="U181">
        <v>10.192500000000001</v>
      </c>
      <c r="V181">
        <v>4.38279</v>
      </c>
      <c r="W181">
        <v>2.32558</v>
      </c>
      <c r="X181">
        <v>1.1211800000000001</v>
      </c>
      <c r="Y181">
        <v>0.25445299999999998</v>
      </c>
      <c r="Z181">
        <v>0.109415</v>
      </c>
      <c r="AA181">
        <v>0.145038157701492</v>
      </c>
      <c r="AB181">
        <v>0.23478299999999999</v>
      </c>
      <c r="AC181">
        <v>1.4043000000000001</v>
      </c>
      <c r="AD181">
        <v>0.29914499999999999</v>
      </c>
      <c r="AE181">
        <v>0.74585599999999996</v>
      </c>
      <c r="AH181">
        <v>4.2403199999999996</v>
      </c>
      <c r="AI181">
        <v>1.23472</v>
      </c>
      <c r="AJ181">
        <v>1.3818900000000001</v>
      </c>
    </row>
    <row r="182" spans="1:36" x14ac:dyDescent="0.45">
      <c r="A182" t="s">
        <v>2208</v>
      </c>
      <c r="B182" t="s">
        <v>63</v>
      </c>
      <c r="C182">
        <v>6</v>
      </c>
      <c r="D182">
        <v>8</v>
      </c>
      <c r="F182">
        <v>4.5116699999999996</v>
      </c>
      <c r="G182">
        <v>25</v>
      </c>
      <c r="H182">
        <v>24</v>
      </c>
      <c r="I182">
        <v>0</v>
      </c>
      <c r="J182">
        <v>0</v>
      </c>
      <c r="K182">
        <v>115.7</v>
      </c>
      <c r="L182">
        <v>504</v>
      </c>
      <c r="M182">
        <v>105</v>
      </c>
      <c r="N182">
        <v>63</v>
      </c>
      <c r="O182">
        <v>58</v>
      </c>
      <c r="P182">
        <v>16</v>
      </c>
      <c r="Q182">
        <v>51</v>
      </c>
      <c r="R182">
        <v>0</v>
      </c>
      <c r="S182">
        <v>10</v>
      </c>
      <c r="T182">
        <v>116</v>
      </c>
      <c r="U182">
        <v>9.0233399999999993</v>
      </c>
      <c r="V182">
        <v>3.9671599999999998</v>
      </c>
      <c r="W182">
        <v>2.2745099999999998</v>
      </c>
      <c r="X182">
        <v>1.2445999999999999</v>
      </c>
      <c r="Y182">
        <v>0.230159</v>
      </c>
      <c r="Z182">
        <v>0.10119</v>
      </c>
      <c r="AA182">
        <v>0.12896825373172699</v>
      </c>
      <c r="AB182">
        <v>0.23702000000000001</v>
      </c>
      <c r="AC182">
        <v>1.3483099999999999</v>
      </c>
      <c r="AD182">
        <v>0.28617399999999998</v>
      </c>
      <c r="AE182">
        <v>0.69610799999999995</v>
      </c>
      <c r="AH182">
        <v>4.6292799999999996</v>
      </c>
      <c r="AI182">
        <v>1.22872</v>
      </c>
      <c r="AJ182">
        <v>1.25003</v>
      </c>
    </row>
    <row r="183" spans="1:36" x14ac:dyDescent="0.45">
      <c r="A183" t="s">
        <v>1989</v>
      </c>
      <c r="B183" t="s">
        <v>104</v>
      </c>
      <c r="C183">
        <v>5</v>
      </c>
      <c r="D183">
        <v>9</v>
      </c>
      <c r="F183">
        <v>4.7570300000000003</v>
      </c>
      <c r="G183">
        <v>28</v>
      </c>
      <c r="H183">
        <v>23</v>
      </c>
      <c r="I183">
        <v>0</v>
      </c>
      <c r="J183">
        <v>6</v>
      </c>
      <c r="K183">
        <v>117.3</v>
      </c>
      <c r="L183">
        <v>523</v>
      </c>
      <c r="M183">
        <v>126</v>
      </c>
      <c r="N183">
        <v>67</v>
      </c>
      <c r="O183">
        <v>62</v>
      </c>
      <c r="P183">
        <v>15</v>
      </c>
      <c r="Q183">
        <v>47</v>
      </c>
      <c r="R183">
        <v>0</v>
      </c>
      <c r="S183">
        <v>4</v>
      </c>
      <c r="T183">
        <v>94</v>
      </c>
      <c r="U183">
        <v>7.2122799999999998</v>
      </c>
      <c r="V183">
        <v>3.6061399999999999</v>
      </c>
      <c r="W183">
        <v>2</v>
      </c>
      <c r="X183">
        <v>1.1509</v>
      </c>
      <c r="Y183">
        <v>0.179732</v>
      </c>
      <c r="Z183">
        <v>8.9866199999999993E-2</v>
      </c>
      <c r="AA183">
        <v>8.9866153895854894E-2</v>
      </c>
      <c r="AB183">
        <v>0.26694899999999999</v>
      </c>
      <c r="AC183">
        <v>1.47485</v>
      </c>
      <c r="AD183">
        <v>0.30578499999999997</v>
      </c>
      <c r="AE183">
        <v>0.69736799999999999</v>
      </c>
      <c r="AH183">
        <v>4.6190600000000002</v>
      </c>
      <c r="AI183">
        <v>1.2257499999999999</v>
      </c>
      <c r="AJ183">
        <v>0.93898700000000002</v>
      </c>
    </row>
    <row r="184" spans="1:36" x14ac:dyDescent="0.45">
      <c r="A184" t="s">
        <v>2159</v>
      </c>
      <c r="B184" t="s">
        <v>215</v>
      </c>
      <c r="C184">
        <v>5</v>
      </c>
      <c r="D184">
        <v>6</v>
      </c>
      <c r="F184">
        <v>4.4839900000000004</v>
      </c>
      <c r="G184">
        <v>20</v>
      </c>
      <c r="H184">
        <v>15</v>
      </c>
      <c r="I184">
        <v>0</v>
      </c>
      <c r="J184">
        <v>1</v>
      </c>
      <c r="K184">
        <v>84.3</v>
      </c>
      <c r="L184">
        <v>362</v>
      </c>
      <c r="M184">
        <v>81</v>
      </c>
      <c r="N184">
        <v>45</v>
      </c>
      <c r="O184">
        <v>42</v>
      </c>
      <c r="P184">
        <v>12</v>
      </c>
      <c r="Q184">
        <v>31</v>
      </c>
      <c r="R184">
        <v>1</v>
      </c>
      <c r="S184">
        <v>4</v>
      </c>
      <c r="T184">
        <v>82</v>
      </c>
      <c r="U184">
        <v>8.7544500000000003</v>
      </c>
      <c r="V184">
        <v>3.3096100000000002</v>
      </c>
      <c r="W184">
        <v>2.6451600000000002</v>
      </c>
      <c r="X184">
        <v>1.2811399999999999</v>
      </c>
      <c r="Y184">
        <v>0.226519</v>
      </c>
      <c r="Z184">
        <v>8.56354E-2</v>
      </c>
      <c r="AA184">
        <v>0.140883974730968</v>
      </c>
      <c r="AB184">
        <v>0.24770600000000001</v>
      </c>
      <c r="AC184">
        <v>1.3285899999999999</v>
      </c>
      <c r="AD184">
        <v>0.29613699999999998</v>
      </c>
      <c r="AE184">
        <v>0.70378099999999999</v>
      </c>
      <c r="AH184">
        <v>4.4056899999999999</v>
      </c>
      <c r="AI184">
        <v>1.2256400000000001</v>
      </c>
      <c r="AJ184">
        <v>0.93723400000000001</v>
      </c>
    </row>
    <row r="185" spans="1:36" x14ac:dyDescent="0.45">
      <c r="A185" t="s">
        <v>1958</v>
      </c>
      <c r="B185" t="s">
        <v>74</v>
      </c>
      <c r="C185">
        <v>3</v>
      </c>
      <c r="D185">
        <v>4</v>
      </c>
      <c r="F185">
        <v>4.6236600000000001</v>
      </c>
      <c r="G185">
        <v>18</v>
      </c>
      <c r="H185">
        <v>18</v>
      </c>
      <c r="I185">
        <v>0</v>
      </c>
      <c r="J185">
        <v>1</v>
      </c>
      <c r="K185">
        <v>83.7</v>
      </c>
      <c r="L185">
        <v>368</v>
      </c>
      <c r="M185">
        <v>77</v>
      </c>
      <c r="N185">
        <v>46</v>
      </c>
      <c r="O185">
        <v>43</v>
      </c>
      <c r="P185">
        <v>13</v>
      </c>
      <c r="Q185">
        <v>29</v>
      </c>
      <c r="R185">
        <v>0</v>
      </c>
      <c r="S185">
        <v>13</v>
      </c>
      <c r="T185">
        <v>100</v>
      </c>
      <c r="U185">
        <v>10.752700000000001</v>
      </c>
      <c r="V185">
        <v>3.1182799999999999</v>
      </c>
      <c r="W185">
        <v>3.44828</v>
      </c>
      <c r="X185">
        <v>1.39785</v>
      </c>
      <c r="Y185">
        <v>0.27173900000000001</v>
      </c>
      <c r="Z185">
        <v>7.8804399999999997E-2</v>
      </c>
      <c r="AA185">
        <v>0.19293477386236099</v>
      </c>
      <c r="AB185">
        <v>0.23619599999999999</v>
      </c>
      <c r="AC185">
        <v>1.2664299999999999</v>
      </c>
      <c r="AD185">
        <v>0.30046899999999999</v>
      </c>
      <c r="AE185">
        <v>0.68337099999999995</v>
      </c>
      <c r="AH185">
        <v>4.3900499999999996</v>
      </c>
      <c r="AI185">
        <v>1.22542</v>
      </c>
      <c r="AJ185">
        <v>1.0835600000000001</v>
      </c>
    </row>
    <row r="186" spans="1:36" x14ac:dyDescent="0.45">
      <c r="A186" t="s">
        <v>2483</v>
      </c>
      <c r="B186" t="s">
        <v>52</v>
      </c>
      <c r="C186">
        <v>5</v>
      </c>
      <c r="D186">
        <v>5</v>
      </c>
      <c r="F186">
        <v>4.4315100000000003</v>
      </c>
      <c r="G186">
        <v>22</v>
      </c>
      <c r="H186">
        <v>21</v>
      </c>
      <c r="I186">
        <v>0</v>
      </c>
      <c r="J186">
        <v>1</v>
      </c>
      <c r="K186">
        <v>111.7</v>
      </c>
      <c r="L186">
        <v>486</v>
      </c>
      <c r="M186">
        <v>111</v>
      </c>
      <c r="N186">
        <v>59</v>
      </c>
      <c r="O186">
        <v>55</v>
      </c>
      <c r="P186">
        <v>13</v>
      </c>
      <c r="Q186">
        <v>45</v>
      </c>
      <c r="R186">
        <v>1</v>
      </c>
      <c r="S186">
        <v>4</v>
      </c>
      <c r="T186">
        <v>86</v>
      </c>
      <c r="U186">
        <v>6.9292800000000003</v>
      </c>
      <c r="V186">
        <v>3.6257799999999998</v>
      </c>
      <c r="W186">
        <v>1.9111100000000001</v>
      </c>
      <c r="X186">
        <v>1.04745</v>
      </c>
      <c r="Y186">
        <v>0.176955</v>
      </c>
      <c r="Z186">
        <v>9.2592599999999997E-2</v>
      </c>
      <c r="AA186">
        <v>8.4362141788005801E-2</v>
      </c>
      <c r="AB186">
        <v>0.25400499999999998</v>
      </c>
      <c r="AC186">
        <v>1.3966000000000001</v>
      </c>
      <c r="AD186">
        <v>0.289941</v>
      </c>
      <c r="AE186">
        <v>0.70391899999999996</v>
      </c>
      <c r="AH186">
        <v>4.5442099999999996</v>
      </c>
      <c r="AI186">
        <v>1.2219</v>
      </c>
      <c r="AJ186">
        <v>1.3845000000000001</v>
      </c>
    </row>
    <row r="187" spans="1:36" x14ac:dyDescent="0.45">
      <c r="A187" t="s">
        <v>314</v>
      </c>
      <c r="B187" t="s">
        <v>30</v>
      </c>
      <c r="C187">
        <v>6</v>
      </c>
      <c r="D187">
        <v>4</v>
      </c>
      <c r="F187">
        <v>3.4883700000000002</v>
      </c>
      <c r="G187">
        <v>45</v>
      </c>
      <c r="H187">
        <v>7</v>
      </c>
      <c r="I187">
        <v>0</v>
      </c>
      <c r="J187">
        <v>1</v>
      </c>
      <c r="K187">
        <v>90.3</v>
      </c>
      <c r="L187">
        <v>377</v>
      </c>
      <c r="M187">
        <v>72</v>
      </c>
      <c r="N187">
        <v>38</v>
      </c>
      <c r="O187">
        <v>35</v>
      </c>
      <c r="P187">
        <v>13</v>
      </c>
      <c r="Q187">
        <v>34</v>
      </c>
      <c r="R187">
        <v>2</v>
      </c>
      <c r="S187">
        <v>5</v>
      </c>
      <c r="T187">
        <v>119</v>
      </c>
      <c r="U187">
        <v>11.8605</v>
      </c>
      <c r="V187">
        <v>3.3887</v>
      </c>
      <c r="W187">
        <v>3.5</v>
      </c>
      <c r="X187">
        <v>1.2956799999999999</v>
      </c>
      <c r="Y187">
        <v>0.31564999999999999</v>
      </c>
      <c r="Z187">
        <v>9.0185699999999994E-2</v>
      </c>
      <c r="AA187">
        <v>0.225464187562465</v>
      </c>
      <c r="AB187">
        <v>0.21301800000000001</v>
      </c>
      <c r="AC187">
        <v>1.1738599999999999</v>
      </c>
      <c r="AD187">
        <v>0.286408</v>
      </c>
      <c r="AE187">
        <v>0.77448700000000004</v>
      </c>
      <c r="AH187">
        <v>3.7866</v>
      </c>
      <c r="AI187">
        <v>1.2218599999999999</v>
      </c>
      <c r="AJ187">
        <v>1.4056</v>
      </c>
    </row>
    <row r="188" spans="1:36" x14ac:dyDescent="0.45">
      <c r="A188" t="s">
        <v>2042</v>
      </c>
      <c r="B188" t="s">
        <v>63</v>
      </c>
      <c r="C188">
        <v>6</v>
      </c>
      <c r="D188">
        <v>8</v>
      </c>
      <c r="F188">
        <v>4.5894599999999999</v>
      </c>
      <c r="G188">
        <v>25</v>
      </c>
      <c r="H188">
        <v>23</v>
      </c>
      <c r="I188">
        <v>0</v>
      </c>
      <c r="J188">
        <v>0</v>
      </c>
      <c r="K188">
        <v>115.7</v>
      </c>
      <c r="L188">
        <v>501</v>
      </c>
      <c r="M188">
        <v>114</v>
      </c>
      <c r="N188">
        <v>64</v>
      </c>
      <c r="O188">
        <v>59</v>
      </c>
      <c r="P188">
        <v>18</v>
      </c>
      <c r="Q188">
        <v>43</v>
      </c>
      <c r="R188">
        <v>0</v>
      </c>
      <c r="S188">
        <v>4</v>
      </c>
      <c r="T188">
        <v>108</v>
      </c>
      <c r="U188">
        <v>8.4010400000000001</v>
      </c>
      <c r="V188">
        <v>3.3448600000000002</v>
      </c>
      <c r="W188">
        <v>2.5116299999999998</v>
      </c>
      <c r="X188">
        <v>1.4001699999999999</v>
      </c>
      <c r="Y188">
        <v>0.21556900000000001</v>
      </c>
      <c r="Z188">
        <v>8.5828299999999996E-2</v>
      </c>
      <c r="AA188">
        <v>0.12974051386117899</v>
      </c>
      <c r="AB188">
        <v>0.25110100000000002</v>
      </c>
      <c r="AC188">
        <v>1.3569599999999999</v>
      </c>
      <c r="AD188">
        <v>0.29268300000000003</v>
      </c>
      <c r="AE188">
        <v>0.70561499999999999</v>
      </c>
      <c r="AH188">
        <v>4.6292799999999996</v>
      </c>
      <c r="AI188">
        <v>1.2184999999999999</v>
      </c>
      <c r="AJ188">
        <v>1.14238</v>
      </c>
    </row>
    <row r="189" spans="1:36" x14ac:dyDescent="0.45">
      <c r="A189" t="s">
        <v>2560</v>
      </c>
      <c r="B189" t="s">
        <v>63</v>
      </c>
      <c r="C189">
        <v>7</v>
      </c>
      <c r="D189">
        <v>7</v>
      </c>
      <c r="F189">
        <v>4.4110100000000001</v>
      </c>
      <c r="G189">
        <v>24</v>
      </c>
      <c r="H189">
        <v>19</v>
      </c>
      <c r="I189">
        <v>0</v>
      </c>
      <c r="J189">
        <v>0</v>
      </c>
      <c r="K189">
        <v>116.3</v>
      </c>
      <c r="L189">
        <v>497</v>
      </c>
      <c r="M189">
        <v>119</v>
      </c>
      <c r="N189">
        <v>62</v>
      </c>
      <c r="O189">
        <v>57</v>
      </c>
      <c r="P189">
        <v>17</v>
      </c>
      <c r="Q189">
        <v>31</v>
      </c>
      <c r="R189">
        <v>0</v>
      </c>
      <c r="S189">
        <v>7</v>
      </c>
      <c r="T189">
        <v>89</v>
      </c>
      <c r="U189">
        <v>6.8873600000000001</v>
      </c>
      <c r="V189">
        <v>2.3989699999999998</v>
      </c>
      <c r="W189">
        <v>2.8709699999999998</v>
      </c>
      <c r="X189">
        <v>1.3155600000000001</v>
      </c>
      <c r="Y189">
        <v>0.17907400000000001</v>
      </c>
      <c r="Z189">
        <v>6.2374199999999998E-2</v>
      </c>
      <c r="AA189">
        <v>0.116700205951929</v>
      </c>
      <c r="AB189">
        <v>0.25925900000000002</v>
      </c>
      <c r="AC189">
        <v>1.2897700000000001</v>
      </c>
      <c r="AD189">
        <v>0.28895199999999999</v>
      </c>
      <c r="AE189">
        <v>0.69730599999999998</v>
      </c>
      <c r="AH189">
        <v>4.6050000000000004</v>
      </c>
      <c r="AI189">
        <v>1.21702</v>
      </c>
      <c r="AJ189">
        <v>1.3381400000000001</v>
      </c>
    </row>
    <row r="190" spans="1:36" x14ac:dyDescent="0.45">
      <c r="A190" t="s">
        <v>2561</v>
      </c>
      <c r="B190" t="s">
        <v>38</v>
      </c>
      <c r="C190">
        <v>6</v>
      </c>
      <c r="D190">
        <v>7</v>
      </c>
      <c r="F190">
        <v>5.0300900000000004</v>
      </c>
      <c r="G190">
        <v>26</v>
      </c>
      <c r="H190">
        <v>20</v>
      </c>
      <c r="I190">
        <v>0</v>
      </c>
      <c r="J190">
        <v>1</v>
      </c>
      <c r="K190">
        <v>116.3</v>
      </c>
      <c r="L190">
        <v>507</v>
      </c>
      <c r="M190">
        <v>123</v>
      </c>
      <c r="N190">
        <v>70</v>
      </c>
      <c r="O190">
        <v>65</v>
      </c>
      <c r="P190">
        <v>18</v>
      </c>
      <c r="Q190">
        <v>39</v>
      </c>
      <c r="R190">
        <v>1</v>
      </c>
      <c r="S190">
        <v>5</v>
      </c>
      <c r="T190">
        <v>88</v>
      </c>
      <c r="U190">
        <v>6.8099699999999999</v>
      </c>
      <c r="V190">
        <v>3.0180600000000002</v>
      </c>
      <c r="W190">
        <v>2.2564099999999998</v>
      </c>
      <c r="X190">
        <v>1.3929499999999999</v>
      </c>
      <c r="Y190">
        <v>0.17357</v>
      </c>
      <c r="Z190">
        <v>7.6923099999999994E-2</v>
      </c>
      <c r="AA190">
        <v>9.6646942198276506E-2</v>
      </c>
      <c r="AB190">
        <v>0.26565899999999998</v>
      </c>
      <c r="AC190">
        <v>1.3929499999999999</v>
      </c>
      <c r="AD190">
        <v>0.29411799999999999</v>
      </c>
      <c r="AE190">
        <v>0.67251499999999997</v>
      </c>
      <c r="AH190">
        <v>4.8887499999999999</v>
      </c>
      <c r="AI190">
        <v>1.2153700000000001</v>
      </c>
      <c r="AJ190">
        <v>0.58005799999999996</v>
      </c>
    </row>
    <row r="191" spans="1:36" x14ac:dyDescent="0.45">
      <c r="A191" t="s">
        <v>318</v>
      </c>
      <c r="B191" t="s">
        <v>184</v>
      </c>
      <c r="C191">
        <v>5</v>
      </c>
      <c r="D191">
        <v>6</v>
      </c>
      <c r="F191">
        <v>5.1456299999999997</v>
      </c>
      <c r="G191">
        <v>20</v>
      </c>
      <c r="H191">
        <v>19</v>
      </c>
      <c r="I191">
        <v>0</v>
      </c>
      <c r="J191">
        <v>0</v>
      </c>
      <c r="K191">
        <v>92.7</v>
      </c>
      <c r="L191">
        <v>409</v>
      </c>
      <c r="M191">
        <v>96</v>
      </c>
      <c r="N191">
        <v>57</v>
      </c>
      <c r="O191">
        <v>53</v>
      </c>
      <c r="P191">
        <v>14</v>
      </c>
      <c r="Q191">
        <v>38</v>
      </c>
      <c r="R191">
        <v>0</v>
      </c>
      <c r="S191">
        <v>3</v>
      </c>
      <c r="T191">
        <v>83</v>
      </c>
      <c r="U191">
        <v>8.0582499999999992</v>
      </c>
      <c r="V191">
        <v>3.6893199999999999</v>
      </c>
      <c r="W191">
        <v>2.1842100000000002</v>
      </c>
      <c r="X191">
        <v>1.3592200000000001</v>
      </c>
      <c r="Y191">
        <v>0.202934</v>
      </c>
      <c r="Z191">
        <v>9.2909500000000006E-2</v>
      </c>
      <c r="AA191">
        <v>0.110024444758892</v>
      </c>
      <c r="AB191">
        <v>0.26086999999999999</v>
      </c>
      <c r="AC191">
        <v>1.4455199999999999</v>
      </c>
      <c r="AD191">
        <v>0.30258299999999999</v>
      </c>
      <c r="AE191">
        <v>0.67307700000000004</v>
      </c>
      <c r="AH191">
        <v>4.7545000000000002</v>
      </c>
      <c r="AI191">
        <v>1.2146399999999999</v>
      </c>
      <c r="AJ191">
        <v>1.0874699999999999</v>
      </c>
    </row>
    <row r="192" spans="1:36" x14ac:dyDescent="0.45">
      <c r="A192" t="s">
        <v>2562</v>
      </c>
      <c r="B192" t="s">
        <v>141</v>
      </c>
      <c r="C192">
        <v>7</v>
      </c>
      <c r="D192">
        <v>6</v>
      </c>
      <c r="F192">
        <v>4.1470599999999997</v>
      </c>
      <c r="G192">
        <v>21</v>
      </c>
      <c r="H192">
        <v>20</v>
      </c>
      <c r="I192">
        <v>0</v>
      </c>
      <c r="J192">
        <v>1</v>
      </c>
      <c r="K192">
        <v>102</v>
      </c>
      <c r="L192">
        <v>443</v>
      </c>
      <c r="M192">
        <v>100</v>
      </c>
      <c r="N192">
        <v>51</v>
      </c>
      <c r="O192">
        <v>47</v>
      </c>
      <c r="P192">
        <v>12</v>
      </c>
      <c r="Q192">
        <v>37</v>
      </c>
      <c r="R192">
        <v>0</v>
      </c>
      <c r="S192">
        <v>6</v>
      </c>
      <c r="T192">
        <v>88</v>
      </c>
      <c r="U192">
        <v>7.76471</v>
      </c>
      <c r="V192">
        <v>3.26471</v>
      </c>
      <c r="W192">
        <v>2.3783799999999999</v>
      </c>
      <c r="X192">
        <v>1.0588200000000001</v>
      </c>
      <c r="Y192">
        <v>0.19864599999999999</v>
      </c>
      <c r="Z192">
        <v>8.3521399999999996E-2</v>
      </c>
      <c r="AA192">
        <v>0.115124143660068</v>
      </c>
      <c r="AB192">
        <v>0.25</v>
      </c>
      <c r="AC192">
        <v>1.34314</v>
      </c>
      <c r="AD192">
        <v>0.29333300000000001</v>
      </c>
      <c r="AE192">
        <v>0.71547400000000005</v>
      </c>
      <c r="AH192">
        <v>4.3236699999999999</v>
      </c>
      <c r="AI192">
        <v>1.2112400000000001</v>
      </c>
      <c r="AJ192">
        <v>1.4139999999999999</v>
      </c>
    </row>
    <row r="193" spans="1:36" x14ac:dyDescent="0.45">
      <c r="A193" t="s">
        <v>2563</v>
      </c>
      <c r="C193">
        <v>6</v>
      </c>
      <c r="D193">
        <v>5</v>
      </c>
      <c r="F193">
        <v>4.3800699999999999</v>
      </c>
      <c r="G193">
        <v>17</v>
      </c>
      <c r="H193">
        <v>17</v>
      </c>
      <c r="I193">
        <v>0</v>
      </c>
      <c r="J193">
        <v>0</v>
      </c>
      <c r="K193">
        <v>86.3</v>
      </c>
      <c r="L193">
        <v>366</v>
      </c>
      <c r="M193">
        <v>92</v>
      </c>
      <c r="N193">
        <v>45</v>
      </c>
      <c r="O193">
        <v>42</v>
      </c>
      <c r="P193">
        <v>13</v>
      </c>
      <c r="Q193">
        <v>21</v>
      </c>
      <c r="R193">
        <v>0</v>
      </c>
      <c r="S193">
        <v>1</v>
      </c>
      <c r="T193">
        <v>67</v>
      </c>
      <c r="U193">
        <v>6.9872500000000004</v>
      </c>
      <c r="V193">
        <v>2.1900300000000001</v>
      </c>
      <c r="W193">
        <v>3.19048</v>
      </c>
      <c r="X193">
        <v>1.3557399999999999</v>
      </c>
      <c r="Y193">
        <v>0.18306</v>
      </c>
      <c r="Z193">
        <v>5.7376999999999997E-2</v>
      </c>
      <c r="AA193">
        <v>0.12568306177854499</v>
      </c>
      <c r="AB193">
        <v>0.26744200000000001</v>
      </c>
      <c r="AC193">
        <v>1.3093900000000001</v>
      </c>
      <c r="AD193">
        <v>0.29924200000000001</v>
      </c>
      <c r="AE193">
        <v>0.71730000000000005</v>
      </c>
      <c r="AH193">
        <v>4.4253799999999996</v>
      </c>
      <c r="AI193">
        <v>1.20973</v>
      </c>
      <c r="AJ193">
        <v>0.97234399999999999</v>
      </c>
    </row>
    <row r="194" spans="1:36" x14ac:dyDescent="0.45">
      <c r="A194" t="s">
        <v>2564</v>
      </c>
      <c r="B194" t="s">
        <v>42</v>
      </c>
      <c r="C194">
        <v>6</v>
      </c>
      <c r="D194">
        <v>9</v>
      </c>
      <c r="F194">
        <v>4.4150900000000002</v>
      </c>
      <c r="G194">
        <v>22</v>
      </c>
      <c r="H194">
        <v>20</v>
      </c>
      <c r="I194">
        <v>0</v>
      </c>
      <c r="J194">
        <v>1</v>
      </c>
      <c r="K194">
        <v>106</v>
      </c>
      <c r="L194">
        <v>452</v>
      </c>
      <c r="M194">
        <v>102</v>
      </c>
      <c r="N194">
        <v>56</v>
      </c>
      <c r="O194">
        <v>52</v>
      </c>
      <c r="P194">
        <v>15</v>
      </c>
      <c r="Q194">
        <v>40</v>
      </c>
      <c r="R194">
        <v>1</v>
      </c>
      <c r="S194">
        <v>2</v>
      </c>
      <c r="T194">
        <v>95</v>
      </c>
      <c r="U194">
        <v>8.0660399999999992</v>
      </c>
      <c r="V194">
        <v>3.3962300000000001</v>
      </c>
      <c r="W194">
        <v>2.375</v>
      </c>
      <c r="X194">
        <v>1.2735799999999999</v>
      </c>
      <c r="Y194">
        <v>0.210177</v>
      </c>
      <c r="Z194">
        <v>8.8495599999999994E-2</v>
      </c>
      <c r="AA194">
        <v>0.12168141454458201</v>
      </c>
      <c r="AB194">
        <v>0.24878</v>
      </c>
      <c r="AC194">
        <v>1.33962</v>
      </c>
      <c r="AD194">
        <v>0.28999999999999998</v>
      </c>
      <c r="AE194">
        <v>0.71074400000000004</v>
      </c>
      <c r="AH194">
        <v>4.4908900000000003</v>
      </c>
      <c r="AI194">
        <v>1.2036199999999999</v>
      </c>
      <c r="AJ194">
        <v>1.3670800000000001</v>
      </c>
    </row>
    <row r="195" spans="1:36" x14ac:dyDescent="0.45">
      <c r="A195" t="s">
        <v>2026</v>
      </c>
      <c r="B195" t="s">
        <v>76</v>
      </c>
      <c r="C195">
        <v>6</v>
      </c>
      <c r="D195">
        <v>5</v>
      </c>
      <c r="F195">
        <v>4.3636400000000002</v>
      </c>
      <c r="G195">
        <v>43</v>
      </c>
      <c r="H195">
        <v>12</v>
      </c>
      <c r="I195">
        <v>0</v>
      </c>
      <c r="J195">
        <v>10</v>
      </c>
      <c r="K195">
        <v>99</v>
      </c>
      <c r="L195">
        <v>430</v>
      </c>
      <c r="M195">
        <v>102</v>
      </c>
      <c r="N195">
        <v>52</v>
      </c>
      <c r="O195">
        <v>48</v>
      </c>
      <c r="P195">
        <v>12</v>
      </c>
      <c r="Q195">
        <v>33</v>
      </c>
      <c r="R195">
        <v>1</v>
      </c>
      <c r="S195">
        <v>3</v>
      </c>
      <c r="T195">
        <v>90</v>
      </c>
      <c r="U195">
        <v>8.1818200000000001</v>
      </c>
      <c r="V195">
        <v>3</v>
      </c>
      <c r="W195">
        <v>2.7272699999999999</v>
      </c>
      <c r="X195">
        <v>1.09091</v>
      </c>
      <c r="Y195">
        <v>0.20930199999999999</v>
      </c>
      <c r="Z195">
        <v>7.6744199999999999E-2</v>
      </c>
      <c r="AA195">
        <v>0.13255813717842099</v>
      </c>
      <c r="AB195">
        <v>0.25888299999999997</v>
      </c>
      <c r="AC195">
        <v>1.36364</v>
      </c>
      <c r="AD195">
        <v>0.30821900000000002</v>
      </c>
      <c r="AE195">
        <v>0.70220000000000005</v>
      </c>
      <c r="AH195">
        <v>4.1035300000000001</v>
      </c>
      <c r="AI195">
        <v>1.2021999999999999</v>
      </c>
      <c r="AJ195">
        <v>1.11215</v>
      </c>
    </row>
    <row r="196" spans="1:36" x14ac:dyDescent="0.45">
      <c r="A196" t="s">
        <v>2565</v>
      </c>
      <c r="B196" t="s">
        <v>25</v>
      </c>
      <c r="C196">
        <v>7</v>
      </c>
      <c r="D196">
        <v>7</v>
      </c>
      <c r="F196">
        <v>4.5492800000000004</v>
      </c>
      <c r="G196">
        <v>25</v>
      </c>
      <c r="H196">
        <v>23</v>
      </c>
      <c r="I196">
        <v>0</v>
      </c>
      <c r="J196">
        <v>0</v>
      </c>
      <c r="K196">
        <v>118.7</v>
      </c>
      <c r="L196">
        <v>516</v>
      </c>
      <c r="M196">
        <v>114</v>
      </c>
      <c r="N196">
        <v>65</v>
      </c>
      <c r="O196">
        <v>60</v>
      </c>
      <c r="P196">
        <v>16</v>
      </c>
      <c r="Q196">
        <v>46</v>
      </c>
      <c r="R196">
        <v>0</v>
      </c>
      <c r="S196">
        <v>6</v>
      </c>
      <c r="T196">
        <v>103</v>
      </c>
      <c r="U196">
        <v>7.8095999999999997</v>
      </c>
      <c r="V196">
        <v>3.4877799999999999</v>
      </c>
      <c r="W196">
        <v>2.2391299999999998</v>
      </c>
      <c r="X196">
        <v>1.2131400000000001</v>
      </c>
      <c r="Y196">
        <v>0.19961200000000001</v>
      </c>
      <c r="Z196">
        <v>8.9147299999999999E-2</v>
      </c>
      <c r="AA196">
        <v>0.11046512424945799</v>
      </c>
      <c r="AB196">
        <v>0.24568999999999999</v>
      </c>
      <c r="AC196">
        <v>1.3479399999999999</v>
      </c>
      <c r="AD196">
        <v>0.28405799999999998</v>
      </c>
      <c r="AE196">
        <v>0.69040699999999999</v>
      </c>
      <c r="AH196">
        <v>4.5861299999999998</v>
      </c>
      <c r="AI196">
        <v>1.1967000000000001</v>
      </c>
      <c r="AJ196">
        <v>0.96362199999999998</v>
      </c>
    </row>
    <row r="197" spans="1:36" x14ac:dyDescent="0.45">
      <c r="A197" t="s">
        <v>2424</v>
      </c>
      <c r="B197" t="s">
        <v>56</v>
      </c>
      <c r="C197">
        <v>5</v>
      </c>
      <c r="D197">
        <v>7</v>
      </c>
      <c r="F197">
        <v>4.78125</v>
      </c>
      <c r="G197">
        <v>20</v>
      </c>
      <c r="H197">
        <v>20</v>
      </c>
      <c r="I197">
        <v>0</v>
      </c>
      <c r="J197">
        <v>1</v>
      </c>
      <c r="K197">
        <v>96</v>
      </c>
      <c r="L197">
        <v>425</v>
      </c>
      <c r="M197">
        <v>101</v>
      </c>
      <c r="N197">
        <v>55</v>
      </c>
      <c r="O197">
        <v>51</v>
      </c>
      <c r="P197">
        <v>13</v>
      </c>
      <c r="Q197">
        <v>36</v>
      </c>
      <c r="R197">
        <v>0</v>
      </c>
      <c r="S197">
        <v>4</v>
      </c>
      <c r="T197">
        <v>85</v>
      </c>
      <c r="U197">
        <v>7.96875</v>
      </c>
      <c r="V197">
        <v>3.375</v>
      </c>
      <c r="W197">
        <v>2.36111</v>
      </c>
      <c r="X197">
        <v>1.21875</v>
      </c>
      <c r="Y197">
        <v>0.2</v>
      </c>
      <c r="Z197">
        <v>8.4705900000000001E-2</v>
      </c>
      <c r="AA197">
        <v>0.115294121205806</v>
      </c>
      <c r="AB197">
        <v>0.26233800000000002</v>
      </c>
      <c r="AC197">
        <v>1.4270799999999999</v>
      </c>
      <c r="AD197">
        <v>0.30662</v>
      </c>
      <c r="AE197">
        <v>0.69023599999999996</v>
      </c>
      <c r="AH197">
        <v>4.4946200000000003</v>
      </c>
      <c r="AI197">
        <v>1.1966300000000001</v>
      </c>
      <c r="AJ197">
        <v>0.87704199999999999</v>
      </c>
    </row>
    <row r="198" spans="1:36" x14ac:dyDescent="0.45">
      <c r="A198" t="s">
        <v>2566</v>
      </c>
      <c r="B198" t="s">
        <v>56</v>
      </c>
      <c r="C198">
        <v>7</v>
      </c>
      <c r="D198">
        <v>8</v>
      </c>
      <c r="F198">
        <v>4.5123100000000003</v>
      </c>
      <c r="G198">
        <v>22</v>
      </c>
      <c r="H198">
        <v>21</v>
      </c>
      <c r="I198">
        <v>0</v>
      </c>
      <c r="J198">
        <v>0</v>
      </c>
      <c r="K198">
        <v>109.7</v>
      </c>
      <c r="L198">
        <v>476</v>
      </c>
      <c r="M198">
        <v>108</v>
      </c>
      <c r="N198">
        <v>59</v>
      </c>
      <c r="O198">
        <v>55</v>
      </c>
      <c r="P198">
        <v>13</v>
      </c>
      <c r="Q198">
        <v>39</v>
      </c>
      <c r="R198">
        <v>0</v>
      </c>
      <c r="S198">
        <v>8</v>
      </c>
      <c r="T198">
        <v>95</v>
      </c>
      <c r="U198">
        <v>7.7939800000000004</v>
      </c>
      <c r="V198">
        <v>3.19964</v>
      </c>
      <c r="W198">
        <v>2.4359000000000002</v>
      </c>
      <c r="X198">
        <v>1.0665500000000001</v>
      </c>
      <c r="Y198">
        <v>0.19958000000000001</v>
      </c>
      <c r="Z198">
        <v>8.19328E-2</v>
      </c>
      <c r="AA198">
        <v>0.117647059261798</v>
      </c>
      <c r="AB198">
        <v>0.25174800000000003</v>
      </c>
      <c r="AC198">
        <v>1.34002</v>
      </c>
      <c r="AD198">
        <v>0.29594999999999999</v>
      </c>
      <c r="AE198">
        <v>0.68323</v>
      </c>
      <c r="AH198">
        <v>4.3489300000000002</v>
      </c>
      <c r="AI198">
        <v>1.1888099999999999</v>
      </c>
      <c r="AJ198">
        <v>1.3585100000000001</v>
      </c>
    </row>
    <row r="199" spans="1:36" x14ac:dyDescent="0.45">
      <c r="A199" t="s">
        <v>2567</v>
      </c>
      <c r="B199" t="s">
        <v>34</v>
      </c>
      <c r="C199">
        <v>7</v>
      </c>
      <c r="D199">
        <v>2</v>
      </c>
      <c r="F199">
        <v>2.6128999999999998</v>
      </c>
      <c r="G199">
        <v>59</v>
      </c>
      <c r="H199">
        <v>0</v>
      </c>
      <c r="I199">
        <v>0</v>
      </c>
      <c r="J199">
        <v>0</v>
      </c>
      <c r="K199">
        <v>62</v>
      </c>
      <c r="L199">
        <v>240</v>
      </c>
      <c r="M199">
        <v>39</v>
      </c>
      <c r="N199">
        <v>19</v>
      </c>
      <c r="O199">
        <v>18</v>
      </c>
      <c r="P199">
        <v>7</v>
      </c>
      <c r="Q199">
        <v>22</v>
      </c>
      <c r="R199">
        <v>1</v>
      </c>
      <c r="S199">
        <v>1</v>
      </c>
      <c r="T199">
        <v>93</v>
      </c>
      <c r="U199">
        <v>13.5</v>
      </c>
      <c r="V199">
        <v>3.1935500000000001</v>
      </c>
      <c r="W199">
        <v>4.2272699999999999</v>
      </c>
      <c r="X199">
        <v>1.01613</v>
      </c>
      <c r="Y199">
        <v>0.38750000000000001</v>
      </c>
      <c r="Z199">
        <v>9.1666700000000004E-2</v>
      </c>
      <c r="AA199">
        <v>0.295833319425582</v>
      </c>
      <c r="AB199">
        <v>0.17972399999999999</v>
      </c>
      <c r="AC199">
        <v>0.98387100000000005</v>
      </c>
      <c r="AD199">
        <v>0.27350400000000002</v>
      </c>
      <c r="AE199">
        <v>0.82031200000000004</v>
      </c>
      <c r="AH199">
        <v>2.83569</v>
      </c>
      <c r="AI199">
        <v>1.1867700000000001</v>
      </c>
      <c r="AJ199">
        <v>1.43933</v>
      </c>
    </row>
    <row r="200" spans="1:36" x14ac:dyDescent="0.45">
      <c r="A200" t="s">
        <v>2568</v>
      </c>
      <c r="B200" t="s">
        <v>61</v>
      </c>
      <c r="C200">
        <v>5</v>
      </c>
      <c r="D200">
        <v>5</v>
      </c>
      <c r="F200">
        <v>4.7194099999999999</v>
      </c>
      <c r="G200">
        <v>24</v>
      </c>
      <c r="H200">
        <v>22</v>
      </c>
      <c r="I200">
        <v>0</v>
      </c>
      <c r="J200">
        <v>1</v>
      </c>
      <c r="K200">
        <v>108.7</v>
      </c>
      <c r="L200">
        <v>482</v>
      </c>
      <c r="M200">
        <v>113</v>
      </c>
      <c r="N200">
        <v>62</v>
      </c>
      <c r="O200">
        <v>57</v>
      </c>
      <c r="P200">
        <v>12</v>
      </c>
      <c r="Q200">
        <v>42</v>
      </c>
      <c r="R200">
        <v>1</v>
      </c>
      <c r="S200">
        <v>6</v>
      </c>
      <c r="T200">
        <v>87</v>
      </c>
      <c r="U200">
        <v>7.2033100000000001</v>
      </c>
      <c r="V200">
        <v>3.4774600000000002</v>
      </c>
      <c r="W200">
        <v>2.0714299999999999</v>
      </c>
      <c r="X200">
        <v>0.99356</v>
      </c>
      <c r="Y200">
        <v>0.18049799999999999</v>
      </c>
      <c r="Z200">
        <v>8.7136900000000003E-2</v>
      </c>
      <c r="AA200">
        <v>9.3360997736453996E-2</v>
      </c>
      <c r="AB200">
        <v>0.26036900000000002</v>
      </c>
      <c r="AC200">
        <v>1.42594</v>
      </c>
      <c r="AD200">
        <v>0.30149300000000001</v>
      </c>
      <c r="AE200">
        <v>0.67293800000000004</v>
      </c>
      <c r="AH200">
        <v>4.4141899999999996</v>
      </c>
      <c r="AI200">
        <v>1.18632</v>
      </c>
      <c r="AJ200">
        <v>0.81861099999999998</v>
      </c>
    </row>
    <row r="201" spans="1:36" x14ac:dyDescent="0.45">
      <c r="A201" t="s">
        <v>2569</v>
      </c>
      <c r="B201" t="s">
        <v>36</v>
      </c>
      <c r="C201">
        <v>6</v>
      </c>
      <c r="D201">
        <v>6</v>
      </c>
      <c r="F201">
        <v>4.0863800000000001</v>
      </c>
      <c r="G201">
        <v>21</v>
      </c>
      <c r="H201">
        <v>21</v>
      </c>
      <c r="I201">
        <v>0</v>
      </c>
      <c r="J201">
        <v>0</v>
      </c>
      <c r="K201">
        <v>90.3</v>
      </c>
      <c r="L201">
        <v>394</v>
      </c>
      <c r="M201">
        <v>80</v>
      </c>
      <c r="N201">
        <v>44</v>
      </c>
      <c r="O201">
        <v>41</v>
      </c>
      <c r="P201">
        <v>12</v>
      </c>
      <c r="Q201">
        <v>45</v>
      </c>
      <c r="R201">
        <v>0</v>
      </c>
      <c r="S201">
        <v>1</v>
      </c>
      <c r="T201">
        <v>104</v>
      </c>
      <c r="U201">
        <v>10.365399999999999</v>
      </c>
      <c r="V201">
        <v>4.4850500000000002</v>
      </c>
      <c r="W201">
        <v>2.3111100000000002</v>
      </c>
      <c r="X201">
        <v>1.19601</v>
      </c>
      <c r="Y201">
        <v>0.263959</v>
      </c>
      <c r="Z201">
        <v>0.114213</v>
      </c>
      <c r="AA201">
        <v>0.149746179580688</v>
      </c>
      <c r="AB201">
        <v>0.22988500000000001</v>
      </c>
      <c r="AC201">
        <v>1.3842699999999999</v>
      </c>
      <c r="AD201">
        <v>0.293103</v>
      </c>
      <c r="AE201">
        <v>0.748614</v>
      </c>
      <c r="AH201">
        <v>4.2074199999999999</v>
      </c>
      <c r="AI201">
        <v>1.18414</v>
      </c>
      <c r="AJ201">
        <v>1.30006</v>
      </c>
    </row>
    <row r="202" spans="1:36" x14ac:dyDescent="0.45">
      <c r="A202" t="s">
        <v>2570</v>
      </c>
      <c r="B202" t="s">
        <v>52</v>
      </c>
      <c r="C202">
        <v>7</v>
      </c>
      <c r="D202">
        <v>6</v>
      </c>
      <c r="F202">
        <v>4.0099</v>
      </c>
      <c r="G202">
        <v>22</v>
      </c>
      <c r="H202">
        <v>16</v>
      </c>
      <c r="I202">
        <v>0</v>
      </c>
      <c r="J202">
        <v>0</v>
      </c>
      <c r="K202">
        <v>101</v>
      </c>
      <c r="L202">
        <v>438</v>
      </c>
      <c r="M202">
        <v>98</v>
      </c>
      <c r="N202">
        <v>49</v>
      </c>
      <c r="O202">
        <v>45</v>
      </c>
      <c r="P202">
        <v>12</v>
      </c>
      <c r="Q202">
        <v>36</v>
      </c>
      <c r="R202">
        <v>0</v>
      </c>
      <c r="S202">
        <v>6</v>
      </c>
      <c r="T202">
        <v>94</v>
      </c>
      <c r="U202">
        <v>8.3762399999999992</v>
      </c>
      <c r="V202">
        <v>3.2079200000000001</v>
      </c>
      <c r="W202">
        <v>2.61111</v>
      </c>
      <c r="X202">
        <v>1.06931</v>
      </c>
      <c r="Y202">
        <v>0.214612</v>
      </c>
      <c r="Z202">
        <v>8.2191799999999995E-2</v>
      </c>
      <c r="AA202">
        <v>0.13242009282112099</v>
      </c>
      <c r="AB202">
        <v>0.247475</v>
      </c>
      <c r="AC202">
        <v>1.32673</v>
      </c>
      <c r="AD202">
        <v>0.29655199999999998</v>
      </c>
      <c r="AE202">
        <v>0.72525600000000001</v>
      </c>
      <c r="AH202">
        <v>4.1857300000000004</v>
      </c>
      <c r="AI202">
        <v>1.18174</v>
      </c>
      <c r="AJ202">
        <v>1.6270199999999999</v>
      </c>
    </row>
    <row r="203" spans="1:36" x14ac:dyDescent="0.45">
      <c r="A203" t="s">
        <v>2571</v>
      </c>
      <c r="B203" t="s">
        <v>141</v>
      </c>
      <c r="C203">
        <v>6</v>
      </c>
      <c r="D203">
        <v>6</v>
      </c>
      <c r="F203">
        <v>4.3333300000000001</v>
      </c>
      <c r="G203">
        <v>22</v>
      </c>
      <c r="H203">
        <v>18</v>
      </c>
      <c r="I203">
        <v>0</v>
      </c>
      <c r="J203">
        <v>0</v>
      </c>
      <c r="K203">
        <v>108</v>
      </c>
      <c r="L203">
        <v>471</v>
      </c>
      <c r="M203">
        <v>117</v>
      </c>
      <c r="N203">
        <v>56</v>
      </c>
      <c r="O203">
        <v>52</v>
      </c>
      <c r="P203">
        <v>12</v>
      </c>
      <c r="Q203">
        <v>30</v>
      </c>
      <c r="R203">
        <v>0</v>
      </c>
      <c r="S203">
        <v>6</v>
      </c>
      <c r="T203">
        <v>67</v>
      </c>
      <c r="U203">
        <v>5.5833300000000001</v>
      </c>
      <c r="V203">
        <v>2.5</v>
      </c>
      <c r="W203">
        <v>2.23333</v>
      </c>
      <c r="X203">
        <v>1</v>
      </c>
      <c r="Y203">
        <v>0.14225099999999999</v>
      </c>
      <c r="Z203">
        <v>6.3694299999999995E-2</v>
      </c>
      <c r="AA203">
        <v>7.8556269407272297E-2</v>
      </c>
      <c r="AB203">
        <v>0.26896599999999998</v>
      </c>
      <c r="AC203">
        <v>1.36111</v>
      </c>
      <c r="AD203">
        <v>0.29494399999999998</v>
      </c>
      <c r="AE203">
        <v>0.69892500000000002</v>
      </c>
      <c r="AH203">
        <v>4.4587399999999997</v>
      </c>
      <c r="AI203">
        <v>1.1809000000000001</v>
      </c>
      <c r="AJ203">
        <v>1.2582199999999999</v>
      </c>
    </row>
    <row r="204" spans="1:36" x14ac:dyDescent="0.45">
      <c r="A204" t="s">
        <v>2003</v>
      </c>
      <c r="B204" t="s">
        <v>40</v>
      </c>
      <c r="C204">
        <v>4</v>
      </c>
      <c r="D204">
        <v>5</v>
      </c>
      <c r="F204">
        <v>4.36782</v>
      </c>
      <c r="G204">
        <v>19</v>
      </c>
      <c r="H204">
        <v>19</v>
      </c>
      <c r="I204">
        <v>0</v>
      </c>
      <c r="J204">
        <v>0</v>
      </c>
      <c r="K204">
        <v>78.3</v>
      </c>
      <c r="L204">
        <v>334</v>
      </c>
      <c r="M204">
        <v>75</v>
      </c>
      <c r="N204">
        <v>41</v>
      </c>
      <c r="O204">
        <v>38</v>
      </c>
      <c r="P204">
        <v>10</v>
      </c>
      <c r="Q204">
        <v>22</v>
      </c>
      <c r="R204">
        <v>0</v>
      </c>
      <c r="S204">
        <v>6</v>
      </c>
      <c r="T204">
        <v>72</v>
      </c>
      <c r="U204">
        <v>8.2758599999999998</v>
      </c>
      <c r="V204">
        <v>2.52874</v>
      </c>
      <c r="W204">
        <v>3.2727300000000001</v>
      </c>
      <c r="X204">
        <v>1.14943</v>
      </c>
      <c r="Y204">
        <v>0.21556900000000001</v>
      </c>
      <c r="Z204">
        <v>6.5868300000000005E-2</v>
      </c>
      <c r="AA204">
        <v>0.14970058947801501</v>
      </c>
      <c r="AB204">
        <v>0.24509800000000001</v>
      </c>
      <c r="AC204">
        <v>1.23882</v>
      </c>
      <c r="AD204">
        <v>0.29017900000000002</v>
      </c>
      <c r="AE204">
        <v>0.67469900000000005</v>
      </c>
      <c r="AH204">
        <v>4.1490400000000003</v>
      </c>
      <c r="AI204">
        <v>1.1712400000000001</v>
      </c>
      <c r="AJ204">
        <v>0.80729399999999996</v>
      </c>
    </row>
    <row r="205" spans="1:36" x14ac:dyDescent="0.45">
      <c r="A205" t="s">
        <v>130</v>
      </c>
      <c r="B205" t="s">
        <v>76</v>
      </c>
      <c r="C205">
        <v>7</v>
      </c>
      <c r="D205">
        <v>7</v>
      </c>
      <c r="F205">
        <v>4.6176199999999996</v>
      </c>
      <c r="G205">
        <v>25</v>
      </c>
      <c r="H205">
        <v>21</v>
      </c>
      <c r="I205">
        <v>0</v>
      </c>
      <c r="J205">
        <v>1</v>
      </c>
      <c r="K205">
        <v>103.3</v>
      </c>
      <c r="L205">
        <v>451</v>
      </c>
      <c r="M205">
        <v>100</v>
      </c>
      <c r="N205">
        <v>57</v>
      </c>
      <c r="O205">
        <v>53</v>
      </c>
      <c r="P205">
        <v>14</v>
      </c>
      <c r="Q205">
        <v>39</v>
      </c>
      <c r="R205">
        <v>1</v>
      </c>
      <c r="S205">
        <v>9</v>
      </c>
      <c r="T205">
        <v>107</v>
      </c>
      <c r="U205">
        <v>9.3223599999999998</v>
      </c>
      <c r="V205">
        <v>3.3978700000000002</v>
      </c>
      <c r="W205">
        <v>2.7435900000000002</v>
      </c>
      <c r="X205">
        <v>1.2197499999999999</v>
      </c>
      <c r="Y205">
        <v>0.23725099999999999</v>
      </c>
      <c r="Z205">
        <v>8.6474499999999996E-2</v>
      </c>
      <c r="AA205">
        <v>0.15077605098485899</v>
      </c>
      <c r="AB205">
        <v>0.248139</v>
      </c>
      <c r="AC205">
        <v>1.3455999999999999</v>
      </c>
      <c r="AD205">
        <v>0.30496499999999999</v>
      </c>
      <c r="AE205">
        <v>0.68676700000000002</v>
      </c>
      <c r="AH205">
        <v>4.3392600000000003</v>
      </c>
      <c r="AI205">
        <v>1.1674500000000001</v>
      </c>
      <c r="AJ205">
        <v>1.21407</v>
      </c>
    </row>
    <row r="206" spans="1:36" x14ac:dyDescent="0.45">
      <c r="A206" t="s">
        <v>2572</v>
      </c>
      <c r="B206" t="s">
        <v>104</v>
      </c>
      <c r="C206">
        <v>7</v>
      </c>
      <c r="D206">
        <v>11</v>
      </c>
      <c r="F206">
        <v>4.6853100000000003</v>
      </c>
      <c r="G206">
        <v>24</v>
      </c>
      <c r="H206">
        <v>22</v>
      </c>
      <c r="I206">
        <v>0</v>
      </c>
      <c r="J206">
        <v>0</v>
      </c>
      <c r="K206">
        <v>128.69999999999999</v>
      </c>
      <c r="L206">
        <v>554</v>
      </c>
      <c r="M206">
        <v>146</v>
      </c>
      <c r="N206">
        <v>72</v>
      </c>
      <c r="O206">
        <v>67</v>
      </c>
      <c r="P206">
        <v>18</v>
      </c>
      <c r="Q206">
        <v>26</v>
      </c>
      <c r="R206">
        <v>0</v>
      </c>
      <c r="S206">
        <v>6</v>
      </c>
      <c r="T206">
        <v>75</v>
      </c>
      <c r="U206">
        <v>5.2447600000000003</v>
      </c>
      <c r="V206">
        <v>1.8181799999999999</v>
      </c>
      <c r="W206">
        <v>2.88462</v>
      </c>
      <c r="X206">
        <v>1.25874</v>
      </c>
      <c r="Y206">
        <v>0.135379</v>
      </c>
      <c r="Z206">
        <v>4.6931399999999998E-2</v>
      </c>
      <c r="AA206">
        <v>8.8447652757167802E-2</v>
      </c>
      <c r="AB206">
        <v>0.27969300000000002</v>
      </c>
      <c r="AC206">
        <v>1.3364400000000001</v>
      </c>
      <c r="AD206">
        <v>0.29836800000000002</v>
      </c>
      <c r="AE206">
        <v>0.681199</v>
      </c>
      <c r="AH206">
        <v>4.6536400000000002</v>
      </c>
      <c r="AI206">
        <v>1.1667799999999999</v>
      </c>
      <c r="AJ206">
        <v>1.2077599999999999</v>
      </c>
    </row>
    <row r="207" spans="1:36" x14ac:dyDescent="0.45">
      <c r="A207" t="s">
        <v>2227</v>
      </c>
      <c r="B207" t="s">
        <v>196</v>
      </c>
      <c r="C207">
        <v>5</v>
      </c>
      <c r="D207">
        <v>6</v>
      </c>
      <c r="F207">
        <v>4.2319800000000001</v>
      </c>
      <c r="G207">
        <v>23</v>
      </c>
      <c r="H207">
        <v>16</v>
      </c>
      <c r="I207">
        <v>0</v>
      </c>
      <c r="J207">
        <v>1</v>
      </c>
      <c r="K207">
        <v>95.7</v>
      </c>
      <c r="L207">
        <v>411</v>
      </c>
      <c r="M207">
        <v>93</v>
      </c>
      <c r="N207">
        <v>49</v>
      </c>
      <c r="O207">
        <v>45</v>
      </c>
      <c r="P207">
        <v>11</v>
      </c>
      <c r="Q207">
        <v>29</v>
      </c>
      <c r="R207">
        <v>1</v>
      </c>
      <c r="S207">
        <v>9</v>
      </c>
      <c r="T207">
        <v>88</v>
      </c>
      <c r="U207">
        <v>8.2758599999999998</v>
      </c>
      <c r="V207">
        <v>2.7272699999999999</v>
      </c>
      <c r="W207">
        <v>3.0344799999999998</v>
      </c>
      <c r="X207">
        <v>1.0344800000000001</v>
      </c>
      <c r="Y207">
        <v>0.214112</v>
      </c>
      <c r="Z207">
        <v>7.05596E-2</v>
      </c>
      <c r="AA207">
        <v>0.143552310764789</v>
      </c>
      <c r="AB207">
        <v>0.24933</v>
      </c>
      <c r="AC207">
        <v>1.2748200000000001</v>
      </c>
      <c r="AD207">
        <v>0.29926999999999998</v>
      </c>
      <c r="AE207">
        <v>0.68480300000000005</v>
      </c>
      <c r="AH207">
        <v>4.1014400000000002</v>
      </c>
      <c r="AI207">
        <v>1.1662300000000001</v>
      </c>
      <c r="AJ207">
        <v>0.92691000000000001</v>
      </c>
    </row>
    <row r="208" spans="1:36" x14ac:dyDescent="0.45">
      <c r="A208" t="s">
        <v>322</v>
      </c>
      <c r="B208" t="s">
        <v>184</v>
      </c>
      <c r="C208">
        <v>6</v>
      </c>
      <c r="D208">
        <v>8</v>
      </c>
      <c r="F208">
        <v>4.93344</v>
      </c>
      <c r="G208">
        <v>26</v>
      </c>
      <c r="H208">
        <v>23</v>
      </c>
      <c r="I208">
        <v>0</v>
      </c>
      <c r="J208">
        <v>0</v>
      </c>
      <c r="K208">
        <v>127.7</v>
      </c>
      <c r="L208">
        <v>559</v>
      </c>
      <c r="M208">
        <v>140</v>
      </c>
      <c r="N208">
        <v>76</v>
      </c>
      <c r="O208">
        <v>70</v>
      </c>
      <c r="P208">
        <v>19</v>
      </c>
      <c r="Q208">
        <v>42</v>
      </c>
      <c r="R208">
        <v>0</v>
      </c>
      <c r="S208">
        <v>8</v>
      </c>
      <c r="T208">
        <v>83</v>
      </c>
      <c r="U208">
        <v>5.8496499999999996</v>
      </c>
      <c r="V208">
        <v>2.9600599999999999</v>
      </c>
      <c r="W208">
        <v>1.9761899999999999</v>
      </c>
      <c r="X208">
        <v>1.33908</v>
      </c>
      <c r="Y208">
        <v>0.148479</v>
      </c>
      <c r="Z208">
        <v>7.5134199999999998E-2</v>
      </c>
      <c r="AA208">
        <v>7.33452662825584E-2</v>
      </c>
      <c r="AB208">
        <v>0.27504899999999999</v>
      </c>
      <c r="AC208">
        <v>1.4252199999999999</v>
      </c>
      <c r="AD208">
        <v>0.29729699999999998</v>
      </c>
      <c r="AE208">
        <v>0.68211100000000002</v>
      </c>
      <c r="AH208">
        <v>5.0639700000000003</v>
      </c>
      <c r="AI208">
        <v>1.1655</v>
      </c>
      <c r="AJ208">
        <v>1.6959</v>
      </c>
    </row>
    <row r="209" spans="1:36" x14ac:dyDescent="0.45">
      <c r="A209" t="s">
        <v>2192</v>
      </c>
      <c r="B209" t="s">
        <v>184</v>
      </c>
      <c r="C209">
        <v>7</v>
      </c>
      <c r="D209">
        <v>10</v>
      </c>
      <c r="F209">
        <v>5.2439900000000002</v>
      </c>
      <c r="G209">
        <v>26</v>
      </c>
      <c r="H209">
        <v>26</v>
      </c>
      <c r="I209">
        <v>0</v>
      </c>
      <c r="J209">
        <v>0</v>
      </c>
      <c r="K209">
        <v>137.30000000000001</v>
      </c>
      <c r="L209">
        <v>610</v>
      </c>
      <c r="M209">
        <v>161</v>
      </c>
      <c r="N209">
        <v>86</v>
      </c>
      <c r="O209">
        <v>80</v>
      </c>
      <c r="P209">
        <v>22</v>
      </c>
      <c r="Q209">
        <v>41</v>
      </c>
      <c r="R209">
        <v>0</v>
      </c>
      <c r="S209">
        <v>6</v>
      </c>
      <c r="T209">
        <v>87</v>
      </c>
      <c r="U209">
        <v>5.7028400000000001</v>
      </c>
      <c r="V209">
        <v>2.6875499999999999</v>
      </c>
      <c r="W209">
        <v>2.12195</v>
      </c>
      <c r="X209">
        <v>1.4420999999999999</v>
      </c>
      <c r="Y209">
        <v>0.142623</v>
      </c>
      <c r="Z209">
        <v>6.7213099999999998E-2</v>
      </c>
      <c r="AA209">
        <v>7.5409829616546603E-2</v>
      </c>
      <c r="AB209">
        <v>0.285968</v>
      </c>
      <c r="AC209">
        <v>1.47123</v>
      </c>
      <c r="AD209">
        <v>0.30616700000000002</v>
      </c>
      <c r="AE209">
        <v>0.67757000000000001</v>
      </c>
      <c r="AH209">
        <v>5.0977199999999998</v>
      </c>
      <c r="AI209">
        <v>1.1645300000000001</v>
      </c>
      <c r="AJ209">
        <v>1.4907999999999999</v>
      </c>
    </row>
    <row r="210" spans="1:36" x14ac:dyDescent="0.45">
      <c r="A210" t="s">
        <v>2573</v>
      </c>
      <c r="B210" t="s">
        <v>63</v>
      </c>
      <c r="C210">
        <v>7</v>
      </c>
      <c r="D210">
        <v>8</v>
      </c>
      <c r="F210">
        <v>4.54054</v>
      </c>
      <c r="G210">
        <v>25</v>
      </c>
      <c r="H210">
        <v>19</v>
      </c>
      <c r="I210">
        <v>0</v>
      </c>
      <c r="J210">
        <v>0</v>
      </c>
      <c r="K210">
        <v>111</v>
      </c>
      <c r="L210">
        <v>478</v>
      </c>
      <c r="M210">
        <v>116</v>
      </c>
      <c r="N210">
        <v>61</v>
      </c>
      <c r="O210">
        <v>56</v>
      </c>
      <c r="P210">
        <v>15</v>
      </c>
      <c r="Q210">
        <v>31</v>
      </c>
      <c r="R210">
        <v>0</v>
      </c>
      <c r="S210">
        <v>3</v>
      </c>
      <c r="T210">
        <v>86</v>
      </c>
      <c r="U210">
        <v>6.9729700000000001</v>
      </c>
      <c r="V210">
        <v>2.5135100000000001</v>
      </c>
      <c r="W210">
        <v>2.7741899999999999</v>
      </c>
      <c r="X210">
        <v>1.2162200000000001</v>
      </c>
      <c r="Y210">
        <v>0.17991599999999999</v>
      </c>
      <c r="Z210">
        <v>6.4853599999999997E-2</v>
      </c>
      <c r="AA210">
        <v>0.115062765777111</v>
      </c>
      <c r="AB210">
        <v>0.26126100000000002</v>
      </c>
      <c r="AC210">
        <v>1.3243199999999999</v>
      </c>
      <c r="AD210">
        <v>0.29446099999999997</v>
      </c>
      <c r="AE210">
        <v>0.68254000000000004</v>
      </c>
      <c r="AH210">
        <v>4.38117</v>
      </c>
      <c r="AI210">
        <v>1.16377</v>
      </c>
      <c r="AJ210">
        <v>0.81757899999999994</v>
      </c>
    </row>
    <row r="211" spans="1:36" x14ac:dyDescent="0.45">
      <c r="A211" t="s">
        <v>2012</v>
      </c>
      <c r="B211" t="s">
        <v>44</v>
      </c>
      <c r="C211">
        <v>7</v>
      </c>
      <c r="D211">
        <v>8</v>
      </c>
      <c r="F211">
        <v>4.5476799999999997</v>
      </c>
      <c r="G211">
        <v>26</v>
      </c>
      <c r="H211">
        <v>22</v>
      </c>
      <c r="I211">
        <v>0</v>
      </c>
      <c r="J211">
        <v>1</v>
      </c>
      <c r="K211">
        <v>122.7</v>
      </c>
      <c r="L211">
        <v>515</v>
      </c>
      <c r="M211">
        <v>117</v>
      </c>
      <c r="N211">
        <v>67</v>
      </c>
      <c r="O211">
        <v>62</v>
      </c>
      <c r="P211">
        <v>18</v>
      </c>
      <c r="Q211">
        <v>43</v>
      </c>
      <c r="R211">
        <v>0</v>
      </c>
      <c r="S211">
        <v>3</v>
      </c>
      <c r="T211">
        <v>100</v>
      </c>
      <c r="U211">
        <v>7.3349599999999997</v>
      </c>
      <c r="V211">
        <v>3.1540300000000001</v>
      </c>
      <c r="W211">
        <v>2.32558</v>
      </c>
      <c r="X211">
        <v>1.32029</v>
      </c>
      <c r="Y211">
        <v>0.19417499999999999</v>
      </c>
      <c r="Z211">
        <v>8.3495100000000003E-2</v>
      </c>
      <c r="AA211">
        <v>0.110679604113101</v>
      </c>
      <c r="AB211">
        <v>0.24946699999999999</v>
      </c>
      <c r="AC211">
        <v>1.30399</v>
      </c>
      <c r="AD211">
        <v>0.282051</v>
      </c>
      <c r="AE211">
        <v>0.68991100000000005</v>
      </c>
      <c r="AH211">
        <v>4.6568300000000002</v>
      </c>
      <c r="AI211">
        <v>1.1635800000000001</v>
      </c>
      <c r="AJ211">
        <v>1.2824199999999999</v>
      </c>
    </row>
    <row r="212" spans="1:36" x14ac:dyDescent="0.45">
      <c r="A212" t="s">
        <v>2232</v>
      </c>
      <c r="B212" t="s">
        <v>42</v>
      </c>
      <c r="C212">
        <v>8</v>
      </c>
      <c r="D212">
        <v>7</v>
      </c>
      <c r="F212">
        <v>4.1660000000000004</v>
      </c>
      <c r="G212">
        <v>26</v>
      </c>
      <c r="H212">
        <v>21</v>
      </c>
      <c r="I212">
        <v>0</v>
      </c>
      <c r="J212">
        <v>1</v>
      </c>
      <c r="K212">
        <v>125.3</v>
      </c>
      <c r="L212">
        <v>549</v>
      </c>
      <c r="M212">
        <v>121</v>
      </c>
      <c r="N212">
        <v>63</v>
      </c>
      <c r="O212">
        <v>58</v>
      </c>
      <c r="P212">
        <v>17</v>
      </c>
      <c r="Q212">
        <v>56</v>
      </c>
      <c r="R212">
        <v>1</v>
      </c>
      <c r="S212">
        <v>2</v>
      </c>
      <c r="T212">
        <v>120</v>
      </c>
      <c r="U212">
        <v>8.6193100000000005</v>
      </c>
      <c r="V212">
        <v>4.0223500000000003</v>
      </c>
      <c r="W212">
        <v>2.1428600000000002</v>
      </c>
      <c r="X212">
        <v>1.2210700000000001</v>
      </c>
      <c r="Y212">
        <v>0.218579</v>
      </c>
      <c r="Z212">
        <v>0.102004</v>
      </c>
      <c r="AA212">
        <v>0.11657559126615499</v>
      </c>
      <c r="AB212">
        <v>0.24643599999999999</v>
      </c>
      <c r="AC212">
        <v>1.4126099999999999</v>
      </c>
      <c r="AD212">
        <v>0.29378500000000002</v>
      </c>
      <c r="AE212">
        <v>0.74412500000000004</v>
      </c>
      <c r="AH212">
        <v>4.49207</v>
      </c>
      <c r="AI212">
        <v>1.1633599999999999</v>
      </c>
      <c r="AJ212">
        <v>1.6268</v>
      </c>
    </row>
    <row r="213" spans="1:36" x14ac:dyDescent="0.45">
      <c r="A213" t="s">
        <v>2574</v>
      </c>
      <c r="B213" t="s">
        <v>184</v>
      </c>
      <c r="C213">
        <v>7</v>
      </c>
      <c r="D213">
        <v>10</v>
      </c>
      <c r="F213">
        <v>5.1406700000000001</v>
      </c>
      <c r="G213">
        <v>24</v>
      </c>
      <c r="H213">
        <v>23</v>
      </c>
      <c r="I213">
        <v>0</v>
      </c>
      <c r="J213">
        <v>0</v>
      </c>
      <c r="K213">
        <v>117.3</v>
      </c>
      <c r="L213">
        <v>516</v>
      </c>
      <c r="M213">
        <v>137</v>
      </c>
      <c r="N213">
        <v>72</v>
      </c>
      <c r="O213">
        <v>67</v>
      </c>
      <c r="P213">
        <v>19</v>
      </c>
      <c r="Q213">
        <v>32</v>
      </c>
      <c r="R213">
        <v>0</v>
      </c>
      <c r="S213">
        <v>3</v>
      </c>
      <c r="T213">
        <v>77</v>
      </c>
      <c r="U213">
        <v>5.9079300000000003</v>
      </c>
      <c r="V213">
        <v>2.4552399999999999</v>
      </c>
      <c r="W213">
        <v>2.40625</v>
      </c>
      <c r="X213">
        <v>1.4578</v>
      </c>
      <c r="Y213">
        <v>0.149225</v>
      </c>
      <c r="Z213">
        <v>6.2015500000000001E-2</v>
      </c>
      <c r="AA213">
        <v>8.7209299206733704E-2</v>
      </c>
      <c r="AB213">
        <v>0.28482299999999999</v>
      </c>
      <c r="AC213">
        <v>1.44075</v>
      </c>
      <c r="AD213">
        <v>0.30649399999999999</v>
      </c>
      <c r="AE213">
        <v>0.68118000000000001</v>
      </c>
      <c r="AH213">
        <v>4.9430199999999997</v>
      </c>
      <c r="AI213">
        <v>1.16039</v>
      </c>
      <c r="AJ213">
        <v>1.3889800000000001</v>
      </c>
    </row>
    <row r="214" spans="1:36" x14ac:dyDescent="0.45">
      <c r="A214" t="s">
        <v>2196</v>
      </c>
      <c r="B214" t="s">
        <v>52</v>
      </c>
      <c r="C214">
        <v>7</v>
      </c>
      <c r="D214">
        <v>9</v>
      </c>
      <c r="F214">
        <v>4.5232799999999997</v>
      </c>
      <c r="G214">
        <v>28</v>
      </c>
      <c r="H214">
        <v>28</v>
      </c>
      <c r="I214">
        <v>0</v>
      </c>
      <c r="J214">
        <v>0</v>
      </c>
      <c r="K214">
        <v>135.30000000000001</v>
      </c>
      <c r="L214">
        <v>606</v>
      </c>
      <c r="M214">
        <v>140</v>
      </c>
      <c r="N214">
        <v>74</v>
      </c>
      <c r="O214">
        <v>68</v>
      </c>
      <c r="P214">
        <v>13</v>
      </c>
      <c r="Q214">
        <v>62</v>
      </c>
      <c r="R214">
        <v>0</v>
      </c>
      <c r="S214">
        <v>7</v>
      </c>
      <c r="T214">
        <v>95</v>
      </c>
      <c r="U214">
        <v>6.3192899999999996</v>
      </c>
      <c r="V214">
        <v>4.1241700000000003</v>
      </c>
      <c r="W214">
        <v>1.53226</v>
      </c>
      <c r="X214">
        <v>0.86474499999999999</v>
      </c>
      <c r="Y214">
        <v>0.15676599999999999</v>
      </c>
      <c r="Z214">
        <v>0.10231</v>
      </c>
      <c r="AA214">
        <v>5.44554367661476E-2</v>
      </c>
      <c r="AB214">
        <v>0.260708</v>
      </c>
      <c r="AC214">
        <v>1.49298</v>
      </c>
      <c r="AD214">
        <v>0.29603699999999999</v>
      </c>
      <c r="AE214">
        <v>0.69640899999999994</v>
      </c>
      <c r="AH214">
        <v>4.6297600000000001</v>
      </c>
      <c r="AI214">
        <v>1.1585799999999999</v>
      </c>
      <c r="AJ214">
        <v>1.4410099999999999</v>
      </c>
    </row>
    <row r="215" spans="1:36" x14ac:dyDescent="0.45">
      <c r="A215" t="s">
        <v>342</v>
      </c>
      <c r="B215" t="s">
        <v>40</v>
      </c>
      <c r="C215">
        <v>5</v>
      </c>
      <c r="D215">
        <v>5</v>
      </c>
      <c r="F215">
        <v>4.6038100000000002</v>
      </c>
      <c r="G215">
        <v>22</v>
      </c>
      <c r="H215">
        <v>19</v>
      </c>
      <c r="I215">
        <v>0</v>
      </c>
      <c r="J215">
        <v>0</v>
      </c>
      <c r="K215">
        <v>99.7</v>
      </c>
      <c r="L215">
        <v>444</v>
      </c>
      <c r="M215">
        <v>108</v>
      </c>
      <c r="N215">
        <v>55</v>
      </c>
      <c r="O215">
        <v>51</v>
      </c>
      <c r="P215">
        <v>12</v>
      </c>
      <c r="Q215">
        <v>39</v>
      </c>
      <c r="R215">
        <v>0</v>
      </c>
      <c r="S215">
        <v>2</v>
      </c>
      <c r="T215">
        <v>86</v>
      </c>
      <c r="U215">
        <v>7.7632899999999996</v>
      </c>
      <c r="V215">
        <v>3.5205600000000001</v>
      </c>
      <c r="W215">
        <v>2.20513</v>
      </c>
      <c r="X215">
        <v>1.08325</v>
      </c>
      <c r="Y215">
        <v>0.19369400000000001</v>
      </c>
      <c r="Z215">
        <v>8.7837799999999994E-2</v>
      </c>
      <c r="AA215">
        <v>0.105855859816074</v>
      </c>
      <c r="AB215">
        <v>0.26799000000000001</v>
      </c>
      <c r="AC215">
        <v>1.4744200000000001</v>
      </c>
      <c r="AD215">
        <v>0.31475399999999998</v>
      </c>
      <c r="AE215">
        <v>0.70660500000000004</v>
      </c>
      <c r="AH215">
        <v>4.3282600000000002</v>
      </c>
      <c r="AI215">
        <v>1.1571400000000001</v>
      </c>
      <c r="AJ215">
        <v>0.71438699999999999</v>
      </c>
    </row>
    <row r="216" spans="1:36" x14ac:dyDescent="0.45">
      <c r="A216" t="s">
        <v>2404</v>
      </c>
      <c r="B216" t="s">
        <v>101</v>
      </c>
      <c r="C216">
        <v>6</v>
      </c>
      <c r="D216">
        <v>6</v>
      </c>
      <c r="F216">
        <v>4.3482200000000004</v>
      </c>
      <c r="G216">
        <v>27</v>
      </c>
      <c r="H216">
        <v>27</v>
      </c>
      <c r="I216">
        <v>0</v>
      </c>
      <c r="J216">
        <v>0</v>
      </c>
      <c r="K216">
        <v>109.7</v>
      </c>
      <c r="L216">
        <v>477</v>
      </c>
      <c r="M216">
        <v>105</v>
      </c>
      <c r="N216">
        <v>57</v>
      </c>
      <c r="O216">
        <v>53</v>
      </c>
      <c r="P216">
        <v>14</v>
      </c>
      <c r="Q216">
        <v>43</v>
      </c>
      <c r="R216">
        <v>0</v>
      </c>
      <c r="S216">
        <v>8</v>
      </c>
      <c r="T216">
        <v>105</v>
      </c>
      <c r="U216">
        <v>8.6143999999999998</v>
      </c>
      <c r="V216">
        <v>3.5278</v>
      </c>
      <c r="W216">
        <v>2.4418600000000001</v>
      </c>
      <c r="X216">
        <v>1.14859</v>
      </c>
      <c r="Y216">
        <v>0.22012599999999999</v>
      </c>
      <c r="Z216">
        <v>9.0146799999999999E-2</v>
      </c>
      <c r="AA216">
        <v>0.12997902929782801</v>
      </c>
      <c r="AB216">
        <v>0.246479</v>
      </c>
      <c r="AC216">
        <v>1.3491299999999999</v>
      </c>
      <c r="AD216">
        <v>0.29641699999999999</v>
      </c>
      <c r="AE216">
        <v>0.70872299999999999</v>
      </c>
      <c r="AH216">
        <v>4.3945100000000004</v>
      </c>
      <c r="AI216">
        <v>1.1552100000000001</v>
      </c>
      <c r="AJ216">
        <v>1.2265200000000001</v>
      </c>
    </row>
    <row r="217" spans="1:36" x14ac:dyDescent="0.45">
      <c r="A217" t="s">
        <v>2132</v>
      </c>
      <c r="B217" t="s">
        <v>196</v>
      </c>
      <c r="C217">
        <v>4</v>
      </c>
      <c r="D217">
        <v>7</v>
      </c>
      <c r="F217">
        <v>4.6744199999999996</v>
      </c>
      <c r="G217">
        <v>28</v>
      </c>
      <c r="H217">
        <v>23</v>
      </c>
      <c r="I217">
        <v>0</v>
      </c>
      <c r="J217">
        <v>12</v>
      </c>
      <c r="K217">
        <v>129</v>
      </c>
      <c r="L217">
        <v>571</v>
      </c>
      <c r="M217">
        <v>130</v>
      </c>
      <c r="N217">
        <v>72</v>
      </c>
      <c r="O217">
        <v>67</v>
      </c>
      <c r="P217">
        <v>15</v>
      </c>
      <c r="Q217">
        <v>56</v>
      </c>
      <c r="R217">
        <v>1</v>
      </c>
      <c r="S217">
        <v>5</v>
      </c>
      <c r="T217">
        <v>108</v>
      </c>
      <c r="U217">
        <v>7.5348800000000002</v>
      </c>
      <c r="V217">
        <v>3.9069799999999999</v>
      </c>
      <c r="W217">
        <v>1.9285699999999999</v>
      </c>
      <c r="X217">
        <v>1.0465100000000001</v>
      </c>
      <c r="Y217">
        <v>0.189142</v>
      </c>
      <c r="Z217">
        <v>9.8073599999999997E-2</v>
      </c>
      <c r="AA217">
        <v>9.1068297624587999E-2</v>
      </c>
      <c r="AB217">
        <v>0.25490200000000002</v>
      </c>
      <c r="AC217">
        <v>1.4418599999999999</v>
      </c>
      <c r="AD217">
        <v>0.29715799999999998</v>
      </c>
      <c r="AE217">
        <v>0.690909</v>
      </c>
      <c r="AH217">
        <v>4.5108499999999996</v>
      </c>
      <c r="AI217">
        <v>1.1549100000000001</v>
      </c>
      <c r="AJ217">
        <v>0.69247800000000004</v>
      </c>
    </row>
    <row r="218" spans="1:36" x14ac:dyDescent="0.45">
      <c r="A218" t="s">
        <v>2575</v>
      </c>
      <c r="C218">
        <v>4</v>
      </c>
      <c r="D218">
        <v>6</v>
      </c>
      <c r="F218">
        <v>5.3624599999999996</v>
      </c>
      <c r="G218">
        <v>27</v>
      </c>
      <c r="H218">
        <v>18</v>
      </c>
      <c r="I218">
        <v>0</v>
      </c>
      <c r="J218">
        <v>0</v>
      </c>
      <c r="K218">
        <v>100.7</v>
      </c>
      <c r="L218">
        <v>447</v>
      </c>
      <c r="M218">
        <v>112</v>
      </c>
      <c r="N218">
        <v>65</v>
      </c>
      <c r="O218">
        <v>60</v>
      </c>
      <c r="P218">
        <v>16</v>
      </c>
      <c r="Q218">
        <v>28</v>
      </c>
      <c r="R218">
        <v>0</v>
      </c>
      <c r="S218">
        <v>9</v>
      </c>
      <c r="T218">
        <v>87</v>
      </c>
      <c r="U218">
        <v>7.7755700000000001</v>
      </c>
      <c r="V218">
        <v>2.5024799999999998</v>
      </c>
      <c r="W218">
        <v>3.1071399999999998</v>
      </c>
      <c r="X218">
        <v>1.4299900000000001</v>
      </c>
      <c r="Y218">
        <v>0.194631</v>
      </c>
      <c r="Z218">
        <v>6.2639799999999995E-2</v>
      </c>
      <c r="AA218">
        <v>0.13199105858802701</v>
      </c>
      <c r="AB218">
        <v>0.273171</v>
      </c>
      <c r="AC218">
        <v>1.3902699999999999</v>
      </c>
      <c r="AD218">
        <v>0.31270399999999998</v>
      </c>
      <c r="AE218">
        <v>0.63775499999999996</v>
      </c>
      <c r="AH218">
        <v>4.69496</v>
      </c>
      <c r="AI218">
        <v>1.1529499999999999</v>
      </c>
      <c r="AJ218">
        <v>0.83823300000000001</v>
      </c>
    </row>
    <row r="219" spans="1:36" x14ac:dyDescent="0.45">
      <c r="A219" t="s">
        <v>2576</v>
      </c>
      <c r="B219" t="s">
        <v>56</v>
      </c>
      <c r="C219">
        <v>6</v>
      </c>
      <c r="D219">
        <v>9</v>
      </c>
      <c r="F219">
        <v>4.5138199999999999</v>
      </c>
      <c r="G219">
        <v>22</v>
      </c>
      <c r="H219">
        <v>22</v>
      </c>
      <c r="I219">
        <v>0</v>
      </c>
      <c r="J219">
        <v>0</v>
      </c>
      <c r="K219">
        <v>97.7</v>
      </c>
      <c r="L219">
        <v>425</v>
      </c>
      <c r="M219">
        <v>100</v>
      </c>
      <c r="N219">
        <v>53</v>
      </c>
      <c r="O219">
        <v>49</v>
      </c>
      <c r="P219">
        <v>13</v>
      </c>
      <c r="Q219">
        <v>31</v>
      </c>
      <c r="R219">
        <v>0</v>
      </c>
      <c r="S219">
        <v>5</v>
      </c>
      <c r="T219">
        <v>84</v>
      </c>
      <c r="U219">
        <v>7.7379699999999998</v>
      </c>
      <c r="V219">
        <v>2.85568</v>
      </c>
      <c r="W219">
        <v>2.7096800000000001</v>
      </c>
      <c r="X219">
        <v>1.19754</v>
      </c>
      <c r="Y219">
        <v>0.19764699999999999</v>
      </c>
      <c r="Z219">
        <v>7.2941199999999998E-2</v>
      </c>
      <c r="AA219">
        <v>0.124705888330936</v>
      </c>
      <c r="AB219">
        <v>0.25706899999999999</v>
      </c>
      <c r="AC219">
        <v>1.34084</v>
      </c>
      <c r="AD219">
        <v>0.29794500000000002</v>
      </c>
      <c r="AE219">
        <v>0.69148900000000002</v>
      </c>
      <c r="AH219">
        <v>4.3707000000000003</v>
      </c>
      <c r="AI219">
        <v>1.15252</v>
      </c>
      <c r="AJ219">
        <v>1.1754100000000001</v>
      </c>
    </row>
    <row r="220" spans="1:36" x14ac:dyDescent="0.45">
      <c r="A220" t="s">
        <v>335</v>
      </c>
      <c r="B220" t="s">
        <v>184</v>
      </c>
      <c r="C220">
        <v>6</v>
      </c>
      <c r="D220">
        <v>9</v>
      </c>
      <c r="F220">
        <v>5.3254400000000004</v>
      </c>
      <c r="G220">
        <v>24</v>
      </c>
      <c r="H220">
        <v>21</v>
      </c>
      <c r="I220">
        <v>0</v>
      </c>
      <c r="J220">
        <v>0</v>
      </c>
      <c r="K220">
        <v>118.3</v>
      </c>
      <c r="L220">
        <v>512</v>
      </c>
      <c r="M220">
        <v>130</v>
      </c>
      <c r="N220">
        <v>76</v>
      </c>
      <c r="O220">
        <v>70</v>
      </c>
      <c r="P220">
        <v>20</v>
      </c>
      <c r="Q220">
        <v>37</v>
      </c>
      <c r="R220">
        <v>1</v>
      </c>
      <c r="S220">
        <v>3</v>
      </c>
      <c r="T220">
        <v>86</v>
      </c>
      <c r="U220">
        <v>6.5426900000000003</v>
      </c>
      <c r="V220">
        <v>2.81488</v>
      </c>
      <c r="W220">
        <v>2.3243200000000002</v>
      </c>
      <c r="X220">
        <v>1.52156</v>
      </c>
      <c r="Y220">
        <v>0.16796900000000001</v>
      </c>
      <c r="Z220">
        <v>7.2265599999999999E-2</v>
      </c>
      <c r="AA220">
        <v>9.5703125E-2</v>
      </c>
      <c r="AB220">
        <v>0.275424</v>
      </c>
      <c r="AC220">
        <v>1.41167</v>
      </c>
      <c r="AD220">
        <v>0.30054599999999998</v>
      </c>
      <c r="AE220">
        <v>0.65467600000000004</v>
      </c>
      <c r="AH220">
        <v>5.01328</v>
      </c>
      <c r="AI220">
        <v>1.15141</v>
      </c>
      <c r="AJ220">
        <v>1.09094</v>
      </c>
    </row>
    <row r="221" spans="1:36" x14ac:dyDescent="0.45">
      <c r="A221" t="s">
        <v>1969</v>
      </c>
      <c r="B221" t="s">
        <v>67</v>
      </c>
      <c r="C221">
        <v>5</v>
      </c>
      <c r="D221">
        <v>7</v>
      </c>
      <c r="F221">
        <v>4.6732300000000002</v>
      </c>
      <c r="G221">
        <v>24</v>
      </c>
      <c r="H221">
        <v>21</v>
      </c>
      <c r="I221">
        <v>0</v>
      </c>
      <c r="J221">
        <v>1</v>
      </c>
      <c r="K221">
        <v>111.7</v>
      </c>
      <c r="L221">
        <v>489</v>
      </c>
      <c r="M221">
        <v>112</v>
      </c>
      <c r="N221">
        <v>63</v>
      </c>
      <c r="O221">
        <v>58</v>
      </c>
      <c r="P221">
        <v>14</v>
      </c>
      <c r="Q221">
        <v>49</v>
      </c>
      <c r="R221">
        <v>0</v>
      </c>
      <c r="S221">
        <v>2</v>
      </c>
      <c r="T221">
        <v>90</v>
      </c>
      <c r="U221">
        <v>7.2515700000000001</v>
      </c>
      <c r="V221">
        <v>3.94808</v>
      </c>
      <c r="W221">
        <v>1.83673</v>
      </c>
      <c r="X221">
        <v>1.12802</v>
      </c>
      <c r="Y221">
        <v>0.18404899999999999</v>
      </c>
      <c r="Z221">
        <v>0.100204</v>
      </c>
      <c r="AA221">
        <v>8.3844587206840501E-2</v>
      </c>
      <c r="AB221">
        <v>0.25570799999999999</v>
      </c>
      <c r="AC221">
        <v>1.44136</v>
      </c>
      <c r="AD221">
        <v>0.29341299999999998</v>
      </c>
      <c r="AE221">
        <v>0.69306900000000005</v>
      </c>
      <c r="AH221">
        <v>4.64269</v>
      </c>
      <c r="AI221">
        <v>1.1486799999999999</v>
      </c>
      <c r="AJ221">
        <v>0.76091399999999998</v>
      </c>
    </row>
    <row r="222" spans="1:36" x14ac:dyDescent="0.45">
      <c r="A222" t="s">
        <v>2577</v>
      </c>
      <c r="B222" t="s">
        <v>58</v>
      </c>
      <c r="C222">
        <v>5</v>
      </c>
      <c r="D222">
        <v>5</v>
      </c>
      <c r="F222">
        <v>4.08575</v>
      </c>
      <c r="G222">
        <v>25</v>
      </c>
      <c r="H222">
        <v>25</v>
      </c>
      <c r="I222">
        <v>0</v>
      </c>
      <c r="J222">
        <v>0</v>
      </c>
      <c r="K222">
        <v>79.3</v>
      </c>
      <c r="L222">
        <v>343</v>
      </c>
      <c r="M222">
        <v>67</v>
      </c>
      <c r="N222">
        <v>39</v>
      </c>
      <c r="O222">
        <v>36</v>
      </c>
      <c r="P222">
        <v>10</v>
      </c>
      <c r="Q222">
        <v>37</v>
      </c>
      <c r="R222">
        <v>0</v>
      </c>
      <c r="S222">
        <v>7</v>
      </c>
      <c r="T222">
        <v>92</v>
      </c>
      <c r="U222">
        <v>10.4414</v>
      </c>
      <c r="V222">
        <v>4.1992399999999996</v>
      </c>
      <c r="W222">
        <v>2.4864899999999999</v>
      </c>
      <c r="X222">
        <v>1.13493</v>
      </c>
      <c r="Y222">
        <v>0.26822200000000002</v>
      </c>
      <c r="Z222">
        <v>0.107872</v>
      </c>
      <c r="AA222">
        <v>0.16034986823797201</v>
      </c>
      <c r="AB222">
        <v>0.22408</v>
      </c>
      <c r="AC222">
        <v>1.31148</v>
      </c>
      <c r="AD222">
        <v>0.28933999999999999</v>
      </c>
      <c r="AE222">
        <v>0.72222200000000003</v>
      </c>
      <c r="AH222">
        <v>4.2386499999999998</v>
      </c>
      <c r="AI222">
        <v>1.14699</v>
      </c>
      <c r="AJ222">
        <v>1.13289</v>
      </c>
    </row>
    <row r="223" spans="1:36" x14ac:dyDescent="0.45">
      <c r="A223" t="s">
        <v>2131</v>
      </c>
      <c r="B223" t="s">
        <v>63</v>
      </c>
      <c r="C223">
        <v>4</v>
      </c>
      <c r="D223">
        <v>4</v>
      </c>
      <c r="F223">
        <v>4.2615600000000002</v>
      </c>
      <c r="G223">
        <v>30</v>
      </c>
      <c r="H223">
        <v>11</v>
      </c>
      <c r="I223">
        <v>0</v>
      </c>
      <c r="J223">
        <v>1</v>
      </c>
      <c r="K223">
        <v>88.7</v>
      </c>
      <c r="L223">
        <v>378</v>
      </c>
      <c r="M223">
        <v>88</v>
      </c>
      <c r="N223">
        <v>45</v>
      </c>
      <c r="O223">
        <v>42</v>
      </c>
      <c r="P223">
        <v>14</v>
      </c>
      <c r="Q223">
        <v>24</v>
      </c>
      <c r="R223">
        <v>0</v>
      </c>
      <c r="S223">
        <v>4</v>
      </c>
      <c r="T223">
        <v>91</v>
      </c>
      <c r="U223">
        <v>9.2333700000000007</v>
      </c>
      <c r="V223">
        <v>2.4351699999999998</v>
      </c>
      <c r="W223">
        <v>3.7916699999999999</v>
      </c>
      <c r="X223">
        <v>1.42052</v>
      </c>
      <c r="Y223">
        <v>0.24074100000000001</v>
      </c>
      <c r="Z223">
        <v>6.3492099999999996E-2</v>
      </c>
      <c r="AA223">
        <v>0.17724867910146699</v>
      </c>
      <c r="AB223">
        <v>0.25142900000000001</v>
      </c>
      <c r="AC223">
        <v>1.26268</v>
      </c>
      <c r="AD223">
        <v>0.302041</v>
      </c>
      <c r="AE223">
        <v>0.72510799999999997</v>
      </c>
      <c r="AH223">
        <v>4.2020499999999998</v>
      </c>
      <c r="AI223">
        <v>1.14394</v>
      </c>
      <c r="AJ223">
        <v>1.06395</v>
      </c>
    </row>
    <row r="224" spans="1:36" x14ac:dyDescent="0.45">
      <c r="A224" t="s">
        <v>2578</v>
      </c>
      <c r="B224" t="s">
        <v>67</v>
      </c>
      <c r="C224">
        <v>4</v>
      </c>
      <c r="D224">
        <v>5</v>
      </c>
      <c r="F224">
        <v>4.3977300000000001</v>
      </c>
      <c r="G224">
        <v>27</v>
      </c>
      <c r="H224">
        <v>14</v>
      </c>
      <c r="I224">
        <v>0</v>
      </c>
      <c r="J224">
        <v>1</v>
      </c>
      <c r="K224">
        <v>88</v>
      </c>
      <c r="L224">
        <v>383</v>
      </c>
      <c r="M224">
        <v>86</v>
      </c>
      <c r="N224">
        <v>46</v>
      </c>
      <c r="O224">
        <v>43</v>
      </c>
      <c r="P224">
        <v>12</v>
      </c>
      <c r="Q224">
        <v>33</v>
      </c>
      <c r="R224">
        <v>0</v>
      </c>
      <c r="S224">
        <v>4</v>
      </c>
      <c r="T224">
        <v>88</v>
      </c>
      <c r="U224">
        <v>9</v>
      </c>
      <c r="V224">
        <v>3.375</v>
      </c>
      <c r="W224">
        <v>2.6666699999999999</v>
      </c>
      <c r="X224">
        <v>1.2272700000000001</v>
      </c>
      <c r="Y224">
        <v>0.229765</v>
      </c>
      <c r="Z224">
        <v>8.61619E-2</v>
      </c>
      <c r="AA224">
        <v>0.143603131175041</v>
      </c>
      <c r="AB224">
        <v>0.248555</v>
      </c>
      <c r="AC224">
        <v>1.3522700000000001</v>
      </c>
      <c r="AD224">
        <v>0.300813</v>
      </c>
      <c r="AE224">
        <v>0.71428599999999998</v>
      </c>
      <c r="AH224">
        <v>4.2891300000000001</v>
      </c>
      <c r="AI224">
        <v>1.13873</v>
      </c>
      <c r="AJ224">
        <v>0.846719</v>
      </c>
    </row>
    <row r="225" spans="1:36" x14ac:dyDescent="0.45">
      <c r="A225" t="s">
        <v>310</v>
      </c>
      <c r="B225" t="s">
        <v>25</v>
      </c>
      <c r="C225">
        <v>4</v>
      </c>
      <c r="D225">
        <v>3</v>
      </c>
      <c r="F225">
        <v>4.2903599999999997</v>
      </c>
      <c r="G225">
        <v>23</v>
      </c>
      <c r="H225">
        <v>20</v>
      </c>
      <c r="I225">
        <v>0</v>
      </c>
      <c r="J225">
        <v>1</v>
      </c>
      <c r="K225">
        <v>92.3</v>
      </c>
      <c r="L225">
        <v>400</v>
      </c>
      <c r="M225">
        <v>75</v>
      </c>
      <c r="N225">
        <v>48</v>
      </c>
      <c r="O225">
        <v>44</v>
      </c>
      <c r="P225">
        <v>13</v>
      </c>
      <c r="Q225">
        <v>51</v>
      </c>
      <c r="R225">
        <v>0</v>
      </c>
      <c r="S225">
        <v>3</v>
      </c>
      <c r="T225">
        <v>114</v>
      </c>
      <c r="U225">
        <v>11.1159</v>
      </c>
      <c r="V225">
        <v>4.9729099999999997</v>
      </c>
      <c r="W225">
        <v>2.23529</v>
      </c>
      <c r="X225">
        <v>1.2676099999999999</v>
      </c>
      <c r="Y225">
        <v>0.28499999999999998</v>
      </c>
      <c r="Z225">
        <v>0.1275</v>
      </c>
      <c r="AA225">
        <v>0.15749999880790699</v>
      </c>
      <c r="AB225">
        <v>0.21676300000000001</v>
      </c>
      <c r="AC225">
        <v>1.36511</v>
      </c>
      <c r="AD225">
        <v>0.283105</v>
      </c>
      <c r="AE225">
        <v>0.72356200000000004</v>
      </c>
      <c r="AH225">
        <v>4.3709699999999998</v>
      </c>
      <c r="AI225">
        <v>1.1361600000000001</v>
      </c>
      <c r="AJ225">
        <v>0.99349399999999999</v>
      </c>
    </row>
    <row r="226" spans="1:36" x14ac:dyDescent="0.45">
      <c r="A226" t="s">
        <v>2579</v>
      </c>
      <c r="B226" t="s">
        <v>139</v>
      </c>
      <c r="C226">
        <v>6</v>
      </c>
      <c r="D226">
        <v>7</v>
      </c>
      <c r="F226">
        <v>4.5828800000000003</v>
      </c>
      <c r="G226">
        <v>22</v>
      </c>
      <c r="H226">
        <v>20</v>
      </c>
      <c r="I226">
        <v>0</v>
      </c>
      <c r="J226">
        <v>0</v>
      </c>
      <c r="K226">
        <v>92.3</v>
      </c>
      <c r="L226">
        <v>407</v>
      </c>
      <c r="M226">
        <v>92</v>
      </c>
      <c r="N226">
        <v>51</v>
      </c>
      <c r="O226">
        <v>47</v>
      </c>
      <c r="P226">
        <v>13</v>
      </c>
      <c r="Q226">
        <v>35</v>
      </c>
      <c r="R226">
        <v>0</v>
      </c>
      <c r="S226">
        <v>6</v>
      </c>
      <c r="T226">
        <v>87</v>
      </c>
      <c r="U226">
        <v>8.4832099999999997</v>
      </c>
      <c r="V226">
        <v>3.4127800000000001</v>
      </c>
      <c r="W226">
        <v>2.4857100000000001</v>
      </c>
      <c r="X226">
        <v>1.2676099999999999</v>
      </c>
      <c r="Y226">
        <v>0.213759</v>
      </c>
      <c r="Z226">
        <v>8.5995100000000005E-2</v>
      </c>
      <c r="AA226">
        <v>0.12776412814855501</v>
      </c>
      <c r="AB226">
        <v>0.25136599999999998</v>
      </c>
      <c r="AC226">
        <v>1.37595</v>
      </c>
      <c r="AD226">
        <v>0.29699199999999998</v>
      </c>
      <c r="AE226">
        <v>0.69852899999999996</v>
      </c>
      <c r="AH226">
        <v>4.53348</v>
      </c>
      <c r="AI226">
        <v>1.1350899999999999</v>
      </c>
      <c r="AJ226">
        <v>0.85291099999999997</v>
      </c>
    </row>
    <row r="227" spans="1:36" x14ac:dyDescent="0.45">
      <c r="A227" t="s">
        <v>2111</v>
      </c>
      <c r="B227" t="s">
        <v>104</v>
      </c>
      <c r="C227">
        <v>7</v>
      </c>
      <c r="D227">
        <v>9</v>
      </c>
      <c r="F227">
        <v>4.4078400000000002</v>
      </c>
      <c r="G227">
        <v>24</v>
      </c>
      <c r="H227">
        <v>23</v>
      </c>
      <c r="I227">
        <v>0</v>
      </c>
      <c r="J227">
        <v>0</v>
      </c>
      <c r="K227">
        <v>112.3</v>
      </c>
      <c r="L227">
        <v>482</v>
      </c>
      <c r="M227">
        <v>98</v>
      </c>
      <c r="N227">
        <v>59</v>
      </c>
      <c r="O227">
        <v>55</v>
      </c>
      <c r="P227">
        <v>15</v>
      </c>
      <c r="Q227">
        <v>53</v>
      </c>
      <c r="R227">
        <v>0</v>
      </c>
      <c r="S227">
        <v>7</v>
      </c>
      <c r="T227">
        <v>116</v>
      </c>
      <c r="U227">
        <v>9.2965300000000006</v>
      </c>
      <c r="V227">
        <v>4.2475500000000004</v>
      </c>
      <c r="W227">
        <v>2.1886800000000002</v>
      </c>
      <c r="X227">
        <v>1.20214</v>
      </c>
      <c r="Y227">
        <v>0.24066399999999999</v>
      </c>
      <c r="Z227">
        <v>0.109959</v>
      </c>
      <c r="AA227">
        <v>0.13070539385080299</v>
      </c>
      <c r="AB227">
        <v>0.23222699999999999</v>
      </c>
      <c r="AC227">
        <v>1.3446100000000001</v>
      </c>
      <c r="AD227">
        <v>0.285223</v>
      </c>
      <c r="AE227">
        <v>0.70769199999999999</v>
      </c>
      <c r="AH227">
        <v>4.5284199999999997</v>
      </c>
      <c r="AI227">
        <v>1.13354</v>
      </c>
      <c r="AJ227">
        <v>1.4374499999999999</v>
      </c>
    </row>
    <row r="228" spans="1:36" x14ac:dyDescent="0.45">
      <c r="A228" t="s">
        <v>2177</v>
      </c>
      <c r="B228" t="s">
        <v>132</v>
      </c>
      <c r="C228">
        <v>4</v>
      </c>
      <c r="D228">
        <v>5</v>
      </c>
      <c r="F228">
        <v>4.5165199999999999</v>
      </c>
      <c r="G228">
        <v>20</v>
      </c>
      <c r="H228">
        <v>17</v>
      </c>
      <c r="I228">
        <v>0</v>
      </c>
      <c r="J228">
        <v>1</v>
      </c>
      <c r="K228">
        <v>81.7</v>
      </c>
      <c r="L228">
        <v>346</v>
      </c>
      <c r="M228">
        <v>80</v>
      </c>
      <c r="N228">
        <v>44</v>
      </c>
      <c r="O228">
        <v>41</v>
      </c>
      <c r="P228">
        <v>12</v>
      </c>
      <c r="Q228">
        <v>25</v>
      </c>
      <c r="R228">
        <v>0</v>
      </c>
      <c r="S228">
        <v>2</v>
      </c>
      <c r="T228">
        <v>75</v>
      </c>
      <c r="U228">
        <v>8.2619299999999996</v>
      </c>
      <c r="V228">
        <v>2.7539799999999999</v>
      </c>
      <c r="W228">
        <v>3</v>
      </c>
      <c r="X228">
        <v>1.3219099999999999</v>
      </c>
      <c r="Y228">
        <v>0.21676300000000001</v>
      </c>
      <c r="Z228">
        <v>7.2254299999999994E-2</v>
      </c>
      <c r="AA228">
        <v>0.14450866729021</v>
      </c>
      <c r="AB228">
        <v>0.25078400000000001</v>
      </c>
      <c r="AC228">
        <v>1.2851900000000001</v>
      </c>
      <c r="AD228">
        <v>0.293103</v>
      </c>
      <c r="AE228">
        <v>0.69160999999999995</v>
      </c>
      <c r="AH228">
        <v>4.3199100000000001</v>
      </c>
      <c r="AI228">
        <v>1.12799</v>
      </c>
      <c r="AJ228">
        <v>0.82494699999999999</v>
      </c>
    </row>
    <row r="229" spans="1:36" x14ac:dyDescent="0.45">
      <c r="A229" t="s">
        <v>2580</v>
      </c>
      <c r="B229" t="s">
        <v>30</v>
      </c>
      <c r="C229">
        <v>7</v>
      </c>
      <c r="D229">
        <v>11</v>
      </c>
      <c r="F229">
        <v>4.6566299999999998</v>
      </c>
      <c r="G229">
        <v>23</v>
      </c>
      <c r="H229">
        <v>23</v>
      </c>
      <c r="I229">
        <v>0</v>
      </c>
      <c r="J229">
        <v>1</v>
      </c>
      <c r="K229">
        <v>106.3</v>
      </c>
      <c r="L229">
        <v>459</v>
      </c>
      <c r="M229">
        <v>107</v>
      </c>
      <c r="N229">
        <v>59</v>
      </c>
      <c r="O229">
        <v>55</v>
      </c>
      <c r="P229">
        <v>14</v>
      </c>
      <c r="Q229">
        <v>37</v>
      </c>
      <c r="R229">
        <v>0</v>
      </c>
      <c r="S229">
        <v>4</v>
      </c>
      <c r="T229">
        <v>86</v>
      </c>
      <c r="U229">
        <v>7.2812799999999998</v>
      </c>
      <c r="V229">
        <v>3.1326399999999999</v>
      </c>
      <c r="W229">
        <v>2.3243200000000002</v>
      </c>
      <c r="X229">
        <v>1.1853199999999999</v>
      </c>
      <c r="Y229">
        <v>0.187364</v>
      </c>
      <c r="Z229">
        <v>8.0610000000000001E-2</v>
      </c>
      <c r="AA229">
        <v>0.10675381124019601</v>
      </c>
      <c r="AB229">
        <v>0.25598100000000001</v>
      </c>
      <c r="AC229">
        <v>1.35466</v>
      </c>
      <c r="AD229">
        <v>0.29245300000000002</v>
      </c>
      <c r="AE229">
        <v>0.68328</v>
      </c>
      <c r="AH229">
        <v>4.5062199999999999</v>
      </c>
      <c r="AI229">
        <v>1.12582</v>
      </c>
      <c r="AJ229">
        <v>1.1156299999999999</v>
      </c>
    </row>
    <row r="230" spans="1:36" x14ac:dyDescent="0.45">
      <c r="A230" t="s">
        <v>1954</v>
      </c>
      <c r="B230" t="s">
        <v>56</v>
      </c>
      <c r="C230">
        <v>6</v>
      </c>
      <c r="D230">
        <v>8</v>
      </c>
      <c r="F230">
        <v>4.4615400000000003</v>
      </c>
      <c r="G230">
        <v>23</v>
      </c>
      <c r="H230">
        <v>22</v>
      </c>
      <c r="I230">
        <v>0</v>
      </c>
      <c r="J230">
        <v>0</v>
      </c>
      <c r="K230">
        <v>117</v>
      </c>
      <c r="L230">
        <v>498</v>
      </c>
      <c r="M230">
        <v>120</v>
      </c>
      <c r="N230">
        <v>63</v>
      </c>
      <c r="O230">
        <v>58</v>
      </c>
      <c r="P230">
        <v>18</v>
      </c>
      <c r="Q230">
        <v>36</v>
      </c>
      <c r="R230">
        <v>0</v>
      </c>
      <c r="S230">
        <v>3</v>
      </c>
      <c r="T230">
        <v>95</v>
      </c>
      <c r="U230">
        <v>7.30769</v>
      </c>
      <c r="V230">
        <v>2.7692299999999999</v>
      </c>
      <c r="W230">
        <v>2.63889</v>
      </c>
      <c r="X230">
        <v>1.38462</v>
      </c>
      <c r="Y230">
        <v>0.19076299999999999</v>
      </c>
      <c r="Z230">
        <v>7.2289199999999998E-2</v>
      </c>
      <c r="AA230">
        <v>0.11847390234470299</v>
      </c>
      <c r="AB230">
        <v>0.261438</v>
      </c>
      <c r="AC230">
        <v>1.3333299999999999</v>
      </c>
      <c r="AD230">
        <v>0.294798</v>
      </c>
      <c r="AE230">
        <v>0.711009</v>
      </c>
      <c r="AH230">
        <v>4.6311099999999996</v>
      </c>
      <c r="AI230">
        <v>1.12239</v>
      </c>
      <c r="AJ230">
        <v>1.4422900000000001</v>
      </c>
    </row>
    <row r="231" spans="1:36" x14ac:dyDescent="0.45">
      <c r="A231" t="s">
        <v>2027</v>
      </c>
      <c r="B231" t="s">
        <v>149</v>
      </c>
      <c r="C231">
        <v>6</v>
      </c>
      <c r="D231">
        <v>9</v>
      </c>
      <c r="F231">
        <v>4.5596300000000003</v>
      </c>
      <c r="G231">
        <v>28</v>
      </c>
      <c r="H231">
        <v>24</v>
      </c>
      <c r="I231">
        <v>0</v>
      </c>
      <c r="J231">
        <v>1</v>
      </c>
      <c r="K231">
        <v>128.30000000000001</v>
      </c>
      <c r="L231">
        <v>566</v>
      </c>
      <c r="M231">
        <v>130</v>
      </c>
      <c r="N231">
        <v>70</v>
      </c>
      <c r="O231">
        <v>65</v>
      </c>
      <c r="P231">
        <v>17</v>
      </c>
      <c r="Q231">
        <v>52</v>
      </c>
      <c r="R231">
        <v>0</v>
      </c>
      <c r="S231">
        <v>6</v>
      </c>
      <c r="T231">
        <v>108</v>
      </c>
      <c r="U231">
        <v>7.57599</v>
      </c>
      <c r="V231">
        <v>3.6476999999999999</v>
      </c>
      <c r="W231">
        <v>2.0769199999999999</v>
      </c>
      <c r="X231">
        <v>1.19252</v>
      </c>
      <c r="Y231">
        <v>0.19081300000000001</v>
      </c>
      <c r="Z231">
        <v>9.1872800000000004E-2</v>
      </c>
      <c r="AA231">
        <v>9.8939932882785797E-2</v>
      </c>
      <c r="AB231">
        <v>0.25590600000000002</v>
      </c>
      <c r="AC231">
        <v>1.41855</v>
      </c>
      <c r="AD231">
        <v>0.295039</v>
      </c>
      <c r="AE231">
        <v>0.70796499999999996</v>
      </c>
      <c r="AH231">
        <v>4.6502100000000004</v>
      </c>
      <c r="AI231">
        <v>1.11879</v>
      </c>
      <c r="AJ231">
        <v>1.4221200000000001</v>
      </c>
    </row>
    <row r="232" spans="1:36" x14ac:dyDescent="0.45">
      <c r="A232" t="s">
        <v>2202</v>
      </c>
      <c r="B232" t="s">
        <v>61</v>
      </c>
      <c r="C232">
        <v>5</v>
      </c>
      <c r="D232">
        <v>6</v>
      </c>
      <c r="F232">
        <v>4.5132700000000003</v>
      </c>
      <c r="G232">
        <v>30</v>
      </c>
      <c r="H232">
        <v>17</v>
      </c>
      <c r="I232">
        <v>0</v>
      </c>
      <c r="J232">
        <v>1</v>
      </c>
      <c r="K232">
        <v>101.7</v>
      </c>
      <c r="L232">
        <v>435</v>
      </c>
      <c r="M232">
        <v>97</v>
      </c>
      <c r="N232">
        <v>55</v>
      </c>
      <c r="O232">
        <v>51</v>
      </c>
      <c r="P232">
        <v>14</v>
      </c>
      <c r="Q232">
        <v>37</v>
      </c>
      <c r="R232">
        <v>0</v>
      </c>
      <c r="S232">
        <v>4</v>
      </c>
      <c r="T232">
        <v>94</v>
      </c>
      <c r="U232">
        <v>8.3185800000000008</v>
      </c>
      <c r="V232">
        <v>3.27434</v>
      </c>
      <c r="W232">
        <v>2.54054</v>
      </c>
      <c r="X232">
        <v>1.2389399999999999</v>
      </c>
      <c r="Y232">
        <v>0.21609200000000001</v>
      </c>
      <c r="Z232">
        <v>8.5057499999999994E-2</v>
      </c>
      <c r="AA232">
        <v>0.131034485995769</v>
      </c>
      <c r="AB232">
        <v>0.246193</v>
      </c>
      <c r="AC232">
        <v>1.3176000000000001</v>
      </c>
      <c r="AD232">
        <v>0.29021000000000002</v>
      </c>
      <c r="AE232">
        <v>0.69055900000000003</v>
      </c>
      <c r="AH232">
        <v>4.4054799999999998</v>
      </c>
      <c r="AI232">
        <v>1.11694</v>
      </c>
      <c r="AJ232">
        <v>0.94282299999999997</v>
      </c>
    </row>
    <row r="233" spans="1:36" x14ac:dyDescent="0.45">
      <c r="A233" t="s">
        <v>2581</v>
      </c>
      <c r="B233" t="s">
        <v>61</v>
      </c>
      <c r="C233">
        <v>7</v>
      </c>
      <c r="D233">
        <v>7</v>
      </c>
      <c r="F233">
        <v>4.3441799999999997</v>
      </c>
      <c r="G233">
        <v>24</v>
      </c>
      <c r="H233">
        <v>17</v>
      </c>
      <c r="I233">
        <v>0</v>
      </c>
      <c r="J233">
        <v>0</v>
      </c>
      <c r="K233">
        <v>95.3</v>
      </c>
      <c r="L233">
        <v>404</v>
      </c>
      <c r="M233">
        <v>101</v>
      </c>
      <c r="N233">
        <v>50</v>
      </c>
      <c r="O233">
        <v>46</v>
      </c>
      <c r="P233">
        <v>13</v>
      </c>
      <c r="Q233">
        <v>22</v>
      </c>
      <c r="R233">
        <v>0</v>
      </c>
      <c r="S233">
        <v>3</v>
      </c>
      <c r="T233">
        <v>68</v>
      </c>
      <c r="U233">
        <v>6.4218299999999999</v>
      </c>
      <c r="V233">
        <v>2.0776500000000002</v>
      </c>
      <c r="W233">
        <v>3.09091</v>
      </c>
      <c r="X233">
        <v>1.2277</v>
      </c>
      <c r="Y233">
        <v>0.16831699999999999</v>
      </c>
      <c r="Z233">
        <v>5.4455400000000001E-2</v>
      </c>
      <c r="AA233">
        <v>0.113861382007598</v>
      </c>
      <c r="AB233">
        <v>0.26649099999999998</v>
      </c>
      <c r="AC233">
        <v>1.2906599999999999</v>
      </c>
      <c r="AD233">
        <v>0.29530200000000001</v>
      </c>
      <c r="AE233">
        <v>0.69656499999999999</v>
      </c>
      <c r="AH233">
        <v>4.3883000000000001</v>
      </c>
      <c r="AI233">
        <v>1.11656</v>
      </c>
      <c r="AJ233">
        <v>1.0905400000000001</v>
      </c>
    </row>
    <row r="234" spans="1:36" x14ac:dyDescent="0.45">
      <c r="A234" t="s">
        <v>146</v>
      </c>
      <c r="B234" t="s">
        <v>56</v>
      </c>
      <c r="C234">
        <v>5</v>
      </c>
      <c r="D234">
        <v>7</v>
      </c>
      <c r="F234">
        <v>4.3958899999999996</v>
      </c>
      <c r="G234">
        <v>29</v>
      </c>
      <c r="H234">
        <v>20</v>
      </c>
      <c r="I234">
        <v>0</v>
      </c>
      <c r="J234">
        <v>0</v>
      </c>
      <c r="K234">
        <v>116.7</v>
      </c>
      <c r="L234">
        <v>503</v>
      </c>
      <c r="M234">
        <v>123</v>
      </c>
      <c r="N234">
        <v>62</v>
      </c>
      <c r="O234">
        <v>57</v>
      </c>
      <c r="P234">
        <v>17</v>
      </c>
      <c r="Q234">
        <v>36</v>
      </c>
      <c r="R234">
        <v>1</v>
      </c>
      <c r="S234">
        <v>3</v>
      </c>
      <c r="T234">
        <v>97</v>
      </c>
      <c r="U234">
        <v>7.4807199999999998</v>
      </c>
      <c r="V234">
        <v>2.7763499999999999</v>
      </c>
      <c r="W234">
        <v>2.6944400000000002</v>
      </c>
      <c r="X234">
        <v>1.31105</v>
      </c>
      <c r="Y234">
        <v>0.19284299999999999</v>
      </c>
      <c r="Z234">
        <v>7.1570599999999998E-2</v>
      </c>
      <c r="AA234">
        <v>0.12127237021923</v>
      </c>
      <c r="AB234">
        <v>0.26508599999999999</v>
      </c>
      <c r="AC234">
        <v>1.3624700000000001</v>
      </c>
      <c r="AD234">
        <v>0.30285699999999999</v>
      </c>
      <c r="AE234">
        <v>0.71745599999999998</v>
      </c>
      <c r="AH234">
        <v>4.4889700000000001</v>
      </c>
      <c r="AI234">
        <v>1.1164700000000001</v>
      </c>
      <c r="AJ234">
        <v>1.4337500000000001</v>
      </c>
    </row>
    <row r="235" spans="1:36" x14ac:dyDescent="0.45">
      <c r="A235" t="s">
        <v>2582</v>
      </c>
      <c r="B235" t="s">
        <v>113</v>
      </c>
      <c r="C235">
        <v>5</v>
      </c>
      <c r="D235">
        <v>5</v>
      </c>
      <c r="F235">
        <v>4.3043500000000003</v>
      </c>
      <c r="G235">
        <v>27</v>
      </c>
      <c r="H235">
        <v>27</v>
      </c>
      <c r="I235">
        <v>0</v>
      </c>
      <c r="J235">
        <v>0</v>
      </c>
      <c r="K235">
        <v>115</v>
      </c>
      <c r="L235">
        <v>498</v>
      </c>
      <c r="M235">
        <v>108</v>
      </c>
      <c r="N235">
        <v>59</v>
      </c>
      <c r="O235">
        <v>55</v>
      </c>
      <c r="P235">
        <v>14</v>
      </c>
      <c r="Q235">
        <v>49</v>
      </c>
      <c r="R235">
        <v>0</v>
      </c>
      <c r="S235">
        <v>4</v>
      </c>
      <c r="T235">
        <v>105</v>
      </c>
      <c r="U235">
        <v>8.21739</v>
      </c>
      <c r="V235">
        <v>3.8347799999999999</v>
      </c>
      <c r="W235">
        <v>2.1428600000000002</v>
      </c>
      <c r="X235">
        <v>1.09565</v>
      </c>
      <c r="Y235">
        <v>0.210843</v>
      </c>
      <c r="Z235">
        <v>9.8393599999999998E-2</v>
      </c>
      <c r="AA235">
        <v>0.11244979500770499</v>
      </c>
      <c r="AB235">
        <v>0.242697</v>
      </c>
      <c r="AC235">
        <v>1.3652200000000001</v>
      </c>
      <c r="AD235">
        <v>0.28834399999999999</v>
      </c>
      <c r="AE235">
        <v>0.71324600000000005</v>
      </c>
      <c r="AH235">
        <v>4.3941699999999999</v>
      </c>
      <c r="AI235">
        <v>1.1150800000000001</v>
      </c>
      <c r="AJ235">
        <v>1.19807</v>
      </c>
    </row>
    <row r="236" spans="1:36" x14ac:dyDescent="0.45">
      <c r="A236" t="s">
        <v>2035</v>
      </c>
      <c r="B236" t="s">
        <v>196</v>
      </c>
      <c r="C236">
        <v>6</v>
      </c>
      <c r="D236">
        <v>9</v>
      </c>
      <c r="F236">
        <v>4.5447600000000001</v>
      </c>
      <c r="G236">
        <v>27</v>
      </c>
      <c r="H236">
        <v>23</v>
      </c>
      <c r="I236">
        <v>0</v>
      </c>
      <c r="J236">
        <v>1</v>
      </c>
      <c r="K236">
        <v>130.69999999999999</v>
      </c>
      <c r="L236">
        <v>563</v>
      </c>
      <c r="M236">
        <v>130</v>
      </c>
      <c r="N236">
        <v>71</v>
      </c>
      <c r="O236">
        <v>66</v>
      </c>
      <c r="P236">
        <v>17</v>
      </c>
      <c r="Q236">
        <v>43</v>
      </c>
      <c r="R236">
        <v>1</v>
      </c>
      <c r="S236">
        <v>13</v>
      </c>
      <c r="T236">
        <v>98</v>
      </c>
      <c r="U236">
        <v>6.7482800000000003</v>
      </c>
      <c r="V236">
        <v>2.9609800000000002</v>
      </c>
      <c r="W236">
        <v>2.2790699999999999</v>
      </c>
      <c r="X236">
        <v>1.17062</v>
      </c>
      <c r="Y236">
        <v>0.174067</v>
      </c>
      <c r="Z236">
        <v>7.6376600000000003E-2</v>
      </c>
      <c r="AA236">
        <v>9.7690939903259194E-2</v>
      </c>
      <c r="AB236">
        <v>0.25641000000000003</v>
      </c>
      <c r="AC236">
        <v>1.3236399999999999</v>
      </c>
      <c r="AD236">
        <v>0.28826499999999999</v>
      </c>
      <c r="AE236">
        <v>0.68364599999999998</v>
      </c>
      <c r="AH236">
        <v>4.7317</v>
      </c>
      <c r="AI236">
        <v>1.1014200000000001</v>
      </c>
      <c r="AJ236">
        <v>0.90946099999999996</v>
      </c>
    </row>
    <row r="237" spans="1:36" x14ac:dyDescent="0.45">
      <c r="A237" t="s">
        <v>2583</v>
      </c>
      <c r="B237" t="s">
        <v>141</v>
      </c>
      <c r="C237">
        <v>6</v>
      </c>
      <c r="D237">
        <v>7</v>
      </c>
      <c r="F237">
        <v>4.4181800000000004</v>
      </c>
      <c r="G237">
        <v>22</v>
      </c>
      <c r="H237">
        <v>18</v>
      </c>
      <c r="I237">
        <v>0</v>
      </c>
      <c r="J237">
        <v>0</v>
      </c>
      <c r="K237">
        <v>110</v>
      </c>
      <c r="L237">
        <v>467</v>
      </c>
      <c r="M237">
        <v>112</v>
      </c>
      <c r="N237">
        <v>58</v>
      </c>
      <c r="O237">
        <v>54</v>
      </c>
      <c r="P237">
        <v>14</v>
      </c>
      <c r="Q237">
        <v>31</v>
      </c>
      <c r="R237">
        <v>0</v>
      </c>
      <c r="S237">
        <v>5</v>
      </c>
      <c r="T237">
        <v>74</v>
      </c>
      <c r="U237">
        <v>6.0545499999999999</v>
      </c>
      <c r="V237">
        <v>2.5363600000000002</v>
      </c>
      <c r="W237">
        <v>2.3871000000000002</v>
      </c>
      <c r="X237">
        <v>1.1454500000000001</v>
      </c>
      <c r="Y237">
        <v>0.15845799999999999</v>
      </c>
      <c r="Z237">
        <v>6.6381200000000001E-2</v>
      </c>
      <c r="AA237">
        <v>9.2077091336250305E-2</v>
      </c>
      <c r="AB237">
        <v>0.25986100000000001</v>
      </c>
      <c r="AC237">
        <v>1.3</v>
      </c>
      <c r="AD237">
        <v>0.28571400000000002</v>
      </c>
      <c r="AE237">
        <v>0.68881700000000001</v>
      </c>
      <c r="AH237">
        <v>4.5459500000000004</v>
      </c>
      <c r="AI237">
        <v>1.0973999999999999</v>
      </c>
      <c r="AJ237">
        <v>1.18445</v>
      </c>
    </row>
    <row r="238" spans="1:36" x14ac:dyDescent="0.45">
      <c r="A238" t="s">
        <v>2307</v>
      </c>
      <c r="B238" t="s">
        <v>67</v>
      </c>
      <c r="C238">
        <v>5</v>
      </c>
      <c r="D238">
        <v>3</v>
      </c>
      <c r="F238">
        <v>2.7993800000000002</v>
      </c>
      <c r="G238">
        <v>59</v>
      </c>
      <c r="H238">
        <v>0</v>
      </c>
      <c r="I238">
        <v>25</v>
      </c>
      <c r="J238">
        <v>3</v>
      </c>
      <c r="K238">
        <v>64.3</v>
      </c>
      <c r="L238">
        <v>264</v>
      </c>
      <c r="M238">
        <v>51</v>
      </c>
      <c r="N238">
        <v>22</v>
      </c>
      <c r="O238">
        <v>20</v>
      </c>
      <c r="P238">
        <v>6</v>
      </c>
      <c r="Q238">
        <v>19</v>
      </c>
      <c r="R238">
        <v>4</v>
      </c>
      <c r="S238">
        <v>4</v>
      </c>
      <c r="T238">
        <v>85</v>
      </c>
      <c r="U238">
        <v>11.897399999999999</v>
      </c>
      <c r="V238">
        <v>2.6594099999999998</v>
      </c>
      <c r="W238">
        <v>4.4736799999999999</v>
      </c>
      <c r="X238">
        <v>0.83981300000000003</v>
      </c>
      <c r="Y238">
        <v>0.32196999999999998</v>
      </c>
      <c r="Z238">
        <v>7.1969699999999998E-2</v>
      </c>
      <c r="AA238">
        <v>0.24999999254941899</v>
      </c>
      <c r="AB238">
        <v>0.211618</v>
      </c>
      <c r="AC238">
        <v>1.0886499999999999</v>
      </c>
      <c r="AD238">
        <v>0.3</v>
      </c>
      <c r="AE238">
        <v>0.77922100000000005</v>
      </c>
      <c r="AH238">
        <v>2.8973399999999998</v>
      </c>
      <c r="AI238">
        <v>1.09623</v>
      </c>
      <c r="AJ238">
        <v>1.2735300000000001</v>
      </c>
    </row>
    <row r="239" spans="1:36" x14ac:dyDescent="0.45">
      <c r="A239" t="s">
        <v>2584</v>
      </c>
      <c r="C239">
        <v>6</v>
      </c>
      <c r="D239">
        <v>7</v>
      </c>
      <c r="F239">
        <v>4.4715400000000001</v>
      </c>
      <c r="G239">
        <v>22</v>
      </c>
      <c r="H239">
        <v>20</v>
      </c>
      <c r="I239">
        <v>0</v>
      </c>
      <c r="J239">
        <v>0</v>
      </c>
      <c r="K239">
        <v>110.7</v>
      </c>
      <c r="L239">
        <v>478</v>
      </c>
      <c r="M239">
        <v>121</v>
      </c>
      <c r="N239">
        <v>59</v>
      </c>
      <c r="O239">
        <v>55</v>
      </c>
      <c r="P239">
        <v>15</v>
      </c>
      <c r="Q239">
        <v>27</v>
      </c>
      <c r="R239">
        <v>0</v>
      </c>
      <c r="S239">
        <v>4</v>
      </c>
      <c r="T239">
        <v>71</v>
      </c>
      <c r="U239">
        <v>5.7723599999999999</v>
      </c>
      <c r="V239">
        <v>2.1951200000000002</v>
      </c>
      <c r="W239">
        <v>2.6296300000000001</v>
      </c>
      <c r="X239">
        <v>1.2195100000000001</v>
      </c>
      <c r="Y239">
        <v>0.148536</v>
      </c>
      <c r="Z239">
        <v>5.6485399999999998E-2</v>
      </c>
      <c r="AA239">
        <v>9.2050209641456604E-2</v>
      </c>
      <c r="AB239">
        <v>0.27069399999999999</v>
      </c>
      <c r="AC239">
        <v>1.3369500000000001</v>
      </c>
      <c r="AD239">
        <v>0.29362899999999997</v>
      </c>
      <c r="AE239">
        <v>0.70078700000000005</v>
      </c>
      <c r="AH239">
        <v>4.5739200000000002</v>
      </c>
      <c r="AI239">
        <v>1.09595</v>
      </c>
      <c r="AJ239">
        <v>1.15415</v>
      </c>
    </row>
    <row r="240" spans="1:36" x14ac:dyDescent="0.45">
      <c r="A240" t="s">
        <v>1972</v>
      </c>
      <c r="B240" t="s">
        <v>38</v>
      </c>
      <c r="C240">
        <v>7</v>
      </c>
      <c r="D240">
        <v>5</v>
      </c>
      <c r="F240">
        <v>3.9233799999999999</v>
      </c>
      <c r="G240">
        <v>51</v>
      </c>
      <c r="H240">
        <v>8</v>
      </c>
      <c r="I240">
        <v>2</v>
      </c>
      <c r="J240">
        <v>12</v>
      </c>
      <c r="K240">
        <v>75.7</v>
      </c>
      <c r="L240">
        <v>307</v>
      </c>
      <c r="M240">
        <v>65</v>
      </c>
      <c r="N240">
        <v>36</v>
      </c>
      <c r="O240">
        <v>33</v>
      </c>
      <c r="P240">
        <v>11</v>
      </c>
      <c r="Q240">
        <v>21</v>
      </c>
      <c r="R240">
        <v>0</v>
      </c>
      <c r="S240">
        <v>3</v>
      </c>
      <c r="T240">
        <v>84</v>
      </c>
      <c r="U240">
        <v>9.9867899999999992</v>
      </c>
      <c r="V240">
        <v>2.4967000000000001</v>
      </c>
      <c r="W240">
        <v>4</v>
      </c>
      <c r="X240">
        <v>1.30779</v>
      </c>
      <c r="Y240">
        <v>0.27361600000000003</v>
      </c>
      <c r="Z240">
        <v>6.8403900000000004E-2</v>
      </c>
      <c r="AA240">
        <v>0.205211721360683</v>
      </c>
      <c r="AB240">
        <v>0.229682</v>
      </c>
      <c r="AC240">
        <v>1.1360600000000001</v>
      </c>
      <c r="AD240">
        <v>0.28723399999999999</v>
      </c>
      <c r="AE240">
        <v>0.70821500000000004</v>
      </c>
      <c r="AH240">
        <v>3.8759100000000002</v>
      </c>
      <c r="AI240">
        <v>1.09141</v>
      </c>
      <c r="AJ240">
        <v>0.96063299999999996</v>
      </c>
    </row>
    <row r="241" spans="1:36" x14ac:dyDescent="0.45">
      <c r="A241" t="s">
        <v>2312</v>
      </c>
      <c r="B241" t="s">
        <v>28</v>
      </c>
      <c r="C241">
        <v>7</v>
      </c>
      <c r="D241">
        <v>6</v>
      </c>
      <c r="F241">
        <v>4.6693800000000003</v>
      </c>
      <c r="G241">
        <v>24</v>
      </c>
      <c r="H241">
        <v>13</v>
      </c>
      <c r="I241">
        <v>0</v>
      </c>
      <c r="J241">
        <v>1</v>
      </c>
      <c r="K241">
        <v>98.3</v>
      </c>
      <c r="L241">
        <v>421</v>
      </c>
      <c r="M241">
        <v>103</v>
      </c>
      <c r="N241">
        <v>55</v>
      </c>
      <c r="O241">
        <v>51</v>
      </c>
      <c r="P241">
        <v>16</v>
      </c>
      <c r="Q241">
        <v>21</v>
      </c>
      <c r="R241">
        <v>1</v>
      </c>
      <c r="S241">
        <v>8</v>
      </c>
      <c r="T241">
        <v>81</v>
      </c>
      <c r="U241">
        <v>7.4160700000000004</v>
      </c>
      <c r="V241">
        <v>1.92269</v>
      </c>
      <c r="W241">
        <v>3.8571399999999998</v>
      </c>
      <c r="X241">
        <v>1.4649000000000001</v>
      </c>
      <c r="Y241">
        <v>0.19239899999999999</v>
      </c>
      <c r="Z241">
        <v>4.9881200000000001E-2</v>
      </c>
      <c r="AA241">
        <v>0.142517820000648</v>
      </c>
      <c r="AB241">
        <v>0.26275500000000002</v>
      </c>
      <c r="AC241">
        <v>1.2614399999999999</v>
      </c>
      <c r="AD241">
        <v>0.29491499999999998</v>
      </c>
      <c r="AE241">
        <v>0.67913400000000002</v>
      </c>
      <c r="AH241">
        <v>4.6080399999999999</v>
      </c>
      <c r="AI241">
        <v>1.0859700000000001</v>
      </c>
      <c r="AJ241">
        <v>0.63963700000000001</v>
      </c>
    </row>
    <row r="242" spans="1:36" x14ac:dyDescent="0.45">
      <c r="A242" t="s">
        <v>2585</v>
      </c>
      <c r="B242" t="s">
        <v>76</v>
      </c>
      <c r="C242">
        <v>8</v>
      </c>
      <c r="D242">
        <v>8</v>
      </c>
      <c r="F242">
        <v>4.6111599999999999</v>
      </c>
      <c r="G242">
        <v>22</v>
      </c>
      <c r="H242">
        <v>21</v>
      </c>
      <c r="I242">
        <v>0</v>
      </c>
      <c r="J242">
        <v>0</v>
      </c>
      <c r="K242">
        <v>109.3</v>
      </c>
      <c r="L242">
        <v>468</v>
      </c>
      <c r="M242">
        <v>112</v>
      </c>
      <c r="N242">
        <v>61</v>
      </c>
      <c r="O242">
        <v>56</v>
      </c>
      <c r="P242">
        <v>16</v>
      </c>
      <c r="Q242">
        <v>33</v>
      </c>
      <c r="R242">
        <v>0</v>
      </c>
      <c r="S242">
        <v>9</v>
      </c>
      <c r="T242">
        <v>94</v>
      </c>
      <c r="U242">
        <v>7.7401600000000004</v>
      </c>
      <c r="V242">
        <v>2.7172900000000002</v>
      </c>
      <c r="W242">
        <v>2.8484799999999999</v>
      </c>
      <c r="X242">
        <v>1.3174699999999999</v>
      </c>
      <c r="Y242">
        <v>0.20085500000000001</v>
      </c>
      <c r="Z242">
        <v>7.05128E-2</v>
      </c>
      <c r="AA242">
        <v>0.13034188002347899</v>
      </c>
      <c r="AB242">
        <v>0.26291100000000001</v>
      </c>
      <c r="AC242">
        <v>1.3266199999999999</v>
      </c>
      <c r="AD242">
        <v>0.30379699999999998</v>
      </c>
      <c r="AE242">
        <v>0.68515499999999996</v>
      </c>
      <c r="AH242">
        <v>4.5908100000000003</v>
      </c>
      <c r="AI242">
        <v>1.0847100000000001</v>
      </c>
      <c r="AJ242">
        <v>1.2495099999999999</v>
      </c>
    </row>
    <row r="243" spans="1:36" x14ac:dyDescent="0.45">
      <c r="A243" t="s">
        <v>1977</v>
      </c>
      <c r="B243" t="s">
        <v>44</v>
      </c>
      <c r="C243">
        <v>6</v>
      </c>
      <c r="D243">
        <v>7</v>
      </c>
      <c r="F243">
        <v>4.69231</v>
      </c>
      <c r="G243">
        <v>27</v>
      </c>
      <c r="H243">
        <v>23</v>
      </c>
      <c r="I243">
        <v>0</v>
      </c>
      <c r="J243">
        <v>1</v>
      </c>
      <c r="K243">
        <v>117</v>
      </c>
      <c r="L243">
        <v>508</v>
      </c>
      <c r="M243">
        <v>115</v>
      </c>
      <c r="N243">
        <v>66</v>
      </c>
      <c r="O243">
        <v>61</v>
      </c>
      <c r="P243">
        <v>20</v>
      </c>
      <c r="Q243">
        <v>42</v>
      </c>
      <c r="R243">
        <v>0</v>
      </c>
      <c r="S243">
        <v>8</v>
      </c>
      <c r="T243">
        <v>119</v>
      </c>
      <c r="U243">
        <v>9.1538500000000003</v>
      </c>
      <c r="V243">
        <v>3.2307700000000001</v>
      </c>
      <c r="W243">
        <v>2.8333300000000001</v>
      </c>
      <c r="X243">
        <v>1.5384599999999999</v>
      </c>
      <c r="Y243">
        <v>0.23425199999999999</v>
      </c>
      <c r="Z243">
        <v>8.2677200000000006E-2</v>
      </c>
      <c r="AA243">
        <v>0.151574797928333</v>
      </c>
      <c r="AB243">
        <v>0.25109199999999998</v>
      </c>
      <c r="AC243">
        <v>1.34188</v>
      </c>
      <c r="AD243">
        <v>0.29780600000000002</v>
      </c>
      <c r="AE243">
        <v>0.705426</v>
      </c>
      <c r="AH243">
        <v>4.7251300000000001</v>
      </c>
      <c r="AI243">
        <v>1.0838699999999999</v>
      </c>
      <c r="AJ243">
        <v>1.0206999999999999</v>
      </c>
    </row>
    <row r="244" spans="1:36" x14ac:dyDescent="0.45">
      <c r="A244" t="s">
        <v>2018</v>
      </c>
      <c r="B244" t="s">
        <v>28</v>
      </c>
      <c r="C244">
        <v>3</v>
      </c>
      <c r="D244">
        <v>2</v>
      </c>
      <c r="F244">
        <v>4.4599700000000002</v>
      </c>
      <c r="G244">
        <v>21</v>
      </c>
      <c r="H244">
        <v>16</v>
      </c>
      <c r="I244">
        <v>0</v>
      </c>
      <c r="J244">
        <v>1</v>
      </c>
      <c r="K244">
        <v>78.7</v>
      </c>
      <c r="L244">
        <v>341</v>
      </c>
      <c r="M244">
        <v>77</v>
      </c>
      <c r="N244">
        <v>42</v>
      </c>
      <c r="O244">
        <v>39</v>
      </c>
      <c r="P244">
        <v>12</v>
      </c>
      <c r="Q244">
        <v>28</v>
      </c>
      <c r="R244">
        <v>0</v>
      </c>
      <c r="S244">
        <v>2</v>
      </c>
      <c r="T244">
        <v>82</v>
      </c>
      <c r="U244">
        <v>9.3773800000000005</v>
      </c>
      <c r="V244">
        <v>3.2020300000000002</v>
      </c>
      <c r="W244">
        <v>2.9285700000000001</v>
      </c>
      <c r="X244">
        <v>1.3723000000000001</v>
      </c>
      <c r="Y244">
        <v>0.24046899999999999</v>
      </c>
      <c r="Z244">
        <v>8.2111400000000001E-2</v>
      </c>
      <c r="AA244">
        <v>0.15835776180028899</v>
      </c>
      <c r="AB244">
        <v>0.247588</v>
      </c>
      <c r="AC244">
        <v>1.3341799999999999</v>
      </c>
      <c r="AD244">
        <v>0.299539</v>
      </c>
      <c r="AE244">
        <v>0.71428599999999998</v>
      </c>
      <c r="AH244">
        <v>4.29697</v>
      </c>
      <c r="AI244">
        <v>1.0834900000000001</v>
      </c>
      <c r="AJ244">
        <v>0.78196399999999999</v>
      </c>
    </row>
    <row r="245" spans="1:36" x14ac:dyDescent="0.45">
      <c r="A245" t="s">
        <v>319</v>
      </c>
      <c r="B245" t="s">
        <v>40</v>
      </c>
      <c r="C245">
        <v>4</v>
      </c>
      <c r="D245">
        <v>6</v>
      </c>
      <c r="F245">
        <v>4.7972200000000003</v>
      </c>
      <c r="G245">
        <v>18</v>
      </c>
      <c r="H245">
        <v>17</v>
      </c>
      <c r="I245">
        <v>0</v>
      </c>
      <c r="J245">
        <v>0</v>
      </c>
      <c r="K245">
        <v>86.3</v>
      </c>
      <c r="L245">
        <v>373</v>
      </c>
      <c r="M245">
        <v>85</v>
      </c>
      <c r="N245">
        <v>50</v>
      </c>
      <c r="O245">
        <v>46</v>
      </c>
      <c r="P245">
        <v>12</v>
      </c>
      <c r="Q245">
        <v>29</v>
      </c>
      <c r="R245">
        <v>1</v>
      </c>
      <c r="S245">
        <v>4</v>
      </c>
      <c r="T245">
        <v>79</v>
      </c>
      <c r="U245">
        <v>8.2386999999999997</v>
      </c>
      <c r="V245">
        <v>3.02433</v>
      </c>
      <c r="W245">
        <v>2.7241399999999998</v>
      </c>
      <c r="X245">
        <v>1.25145</v>
      </c>
      <c r="Y245">
        <v>0.21179600000000001</v>
      </c>
      <c r="Z245">
        <v>7.7747999999999998E-2</v>
      </c>
      <c r="AA245">
        <v>0.13404826819896601</v>
      </c>
      <c r="AB245">
        <v>0.25</v>
      </c>
      <c r="AC245">
        <v>1.32097</v>
      </c>
      <c r="AD245">
        <v>0.29317300000000002</v>
      </c>
      <c r="AE245">
        <v>0.65843600000000002</v>
      </c>
      <c r="AH245">
        <v>4.3790300000000002</v>
      </c>
      <c r="AI245">
        <v>1.0823799999999999</v>
      </c>
      <c r="AJ245">
        <v>0.39804</v>
      </c>
    </row>
    <row r="246" spans="1:36" x14ac:dyDescent="0.45">
      <c r="A246" t="s">
        <v>2059</v>
      </c>
      <c r="B246" t="s">
        <v>28</v>
      </c>
      <c r="C246">
        <v>4</v>
      </c>
      <c r="D246">
        <v>3</v>
      </c>
      <c r="F246">
        <v>4.4836</v>
      </c>
      <c r="G246">
        <v>20</v>
      </c>
      <c r="H246">
        <v>20</v>
      </c>
      <c r="I246">
        <v>0</v>
      </c>
      <c r="J246">
        <v>0</v>
      </c>
      <c r="K246">
        <v>82.3</v>
      </c>
      <c r="L246">
        <v>356</v>
      </c>
      <c r="M246">
        <v>83</v>
      </c>
      <c r="N246">
        <v>44</v>
      </c>
      <c r="O246">
        <v>41</v>
      </c>
      <c r="P246">
        <v>11</v>
      </c>
      <c r="Q246">
        <v>28</v>
      </c>
      <c r="R246">
        <v>0</v>
      </c>
      <c r="S246">
        <v>2</v>
      </c>
      <c r="T246">
        <v>68</v>
      </c>
      <c r="U246">
        <v>7.43621</v>
      </c>
      <c r="V246">
        <v>3.0619700000000001</v>
      </c>
      <c r="W246">
        <v>2.4285700000000001</v>
      </c>
      <c r="X246">
        <v>1.20292</v>
      </c>
      <c r="Y246">
        <v>0.19101099999999999</v>
      </c>
      <c r="Z246">
        <v>7.8651700000000005E-2</v>
      </c>
      <c r="AA246">
        <v>0.112359546124935</v>
      </c>
      <c r="AB246">
        <v>0.25460100000000002</v>
      </c>
      <c r="AC246">
        <v>1.3487199999999999</v>
      </c>
      <c r="AD246">
        <v>0.29149799999999998</v>
      </c>
      <c r="AE246">
        <v>0.70083700000000004</v>
      </c>
      <c r="AH246">
        <v>4.4336599999999997</v>
      </c>
      <c r="AI246">
        <v>1.0822799999999999</v>
      </c>
      <c r="AJ246">
        <v>0.85835099999999998</v>
      </c>
    </row>
    <row r="247" spans="1:36" x14ac:dyDescent="0.45">
      <c r="A247" t="s">
        <v>2586</v>
      </c>
      <c r="B247" t="s">
        <v>38</v>
      </c>
      <c r="C247">
        <v>4</v>
      </c>
      <c r="D247">
        <v>5</v>
      </c>
      <c r="F247">
        <v>4.9589699999999999</v>
      </c>
      <c r="G247">
        <v>23</v>
      </c>
      <c r="H247">
        <v>15</v>
      </c>
      <c r="I247">
        <v>0</v>
      </c>
      <c r="J247">
        <v>1</v>
      </c>
      <c r="K247">
        <v>85.3</v>
      </c>
      <c r="L247">
        <v>367</v>
      </c>
      <c r="M247">
        <v>85</v>
      </c>
      <c r="N247">
        <v>51</v>
      </c>
      <c r="O247">
        <v>47</v>
      </c>
      <c r="P247">
        <v>14</v>
      </c>
      <c r="Q247">
        <v>29</v>
      </c>
      <c r="R247">
        <v>0</v>
      </c>
      <c r="S247">
        <v>2</v>
      </c>
      <c r="T247">
        <v>81</v>
      </c>
      <c r="U247">
        <v>8.5463100000000001</v>
      </c>
      <c r="V247">
        <v>3.05979</v>
      </c>
      <c r="W247">
        <v>2.7930999999999999</v>
      </c>
      <c r="X247">
        <v>1.4771399999999999</v>
      </c>
      <c r="Y247">
        <v>0.22070799999999999</v>
      </c>
      <c r="Z247">
        <v>7.9019099999999995E-2</v>
      </c>
      <c r="AA247">
        <v>0.141689367592334</v>
      </c>
      <c r="AB247">
        <v>0.25297599999999998</v>
      </c>
      <c r="AC247">
        <v>1.33646</v>
      </c>
      <c r="AD247">
        <v>0.29460599999999998</v>
      </c>
      <c r="AE247">
        <v>0.66737299999999999</v>
      </c>
      <c r="AH247">
        <v>4.5797800000000004</v>
      </c>
      <c r="AI247">
        <v>1.07561</v>
      </c>
      <c r="AJ247">
        <v>0.421408</v>
      </c>
    </row>
    <row r="248" spans="1:36" x14ac:dyDescent="0.45">
      <c r="A248" t="s">
        <v>2587</v>
      </c>
      <c r="B248" t="s">
        <v>184</v>
      </c>
      <c r="C248">
        <v>4</v>
      </c>
      <c r="D248">
        <v>6</v>
      </c>
      <c r="F248">
        <v>5.09091</v>
      </c>
      <c r="G248">
        <v>19</v>
      </c>
      <c r="H248">
        <v>19</v>
      </c>
      <c r="I248">
        <v>0</v>
      </c>
      <c r="J248">
        <v>0</v>
      </c>
      <c r="K248">
        <v>99</v>
      </c>
      <c r="L248">
        <v>444</v>
      </c>
      <c r="M248">
        <v>117</v>
      </c>
      <c r="N248">
        <v>61</v>
      </c>
      <c r="O248">
        <v>56</v>
      </c>
      <c r="P248">
        <v>13</v>
      </c>
      <c r="Q248">
        <v>29</v>
      </c>
      <c r="R248">
        <v>1</v>
      </c>
      <c r="S248">
        <v>5</v>
      </c>
      <c r="T248">
        <v>61</v>
      </c>
      <c r="U248">
        <v>5.5454499999999998</v>
      </c>
      <c r="V248">
        <v>2.6363599999999998</v>
      </c>
      <c r="W248">
        <v>2.10345</v>
      </c>
      <c r="X248">
        <v>1.1818200000000001</v>
      </c>
      <c r="Y248">
        <v>0.13738700000000001</v>
      </c>
      <c r="Z248">
        <v>6.5315300000000007E-2</v>
      </c>
      <c r="AA248">
        <v>7.2072066366672502E-2</v>
      </c>
      <c r="AB248">
        <v>0.28536600000000001</v>
      </c>
      <c r="AC248">
        <v>1.47475</v>
      </c>
      <c r="AD248">
        <v>0.30952400000000002</v>
      </c>
      <c r="AE248">
        <v>0.66510199999999997</v>
      </c>
      <c r="AH248">
        <v>4.7600899999999999</v>
      </c>
      <c r="AI248">
        <v>1.0718700000000001</v>
      </c>
      <c r="AJ248">
        <v>1.16093</v>
      </c>
    </row>
    <row r="249" spans="1:36" x14ac:dyDescent="0.45">
      <c r="A249" t="s">
        <v>2588</v>
      </c>
      <c r="B249" t="s">
        <v>25</v>
      </c>
      <c r="C249">
        <v>3</v>
      </c>
      <c r="D249">
        <v>4</v>
      </c>
      <c r="F249">
        <v>4.5865400000000003</v>
      </c>
      <c r="G249">
        <v>20</v>
      </c>
      <c r="H249">
        <v>20</v>
      </c>
      <c r="I249">
        <v>0</v>
      </c>
      <c r="J249">
        <v>0</v>
      </c>
      <c r="K249">
        <v>104</v>
      </c>
      <c r="L249">
        <v>443</v>
      </c>
      <c r="M249">
        <v>100</v>
      </c>
      <c r="N249">
        <v>57</v>
      </c>
      <c r="O249">
        <v>53</v>
      </c>
      <c r="P249">
        <v>17</v>
      </c>
      <c r="Q249">
        <v>37</v>
      </c>
      <c r="R249">
        <v>0</v>
      </c>
      <c r="S249">
        <v>0</v>
      </c>
      <c r="T249">
        <v>97</v>
      </c>
      <c r="U249">
        <v>8.3942300000000003</v>
      </c>
      <c r="V249">
        <v>3.2019199999999999</v>
      </c>
      <c r="W249">
        <v>2.6216200000000001</v>
      </c>
      <c r="X249">
        <v>1.47115</v>
      </c>
      <c r="Y249">
        <v>0.21896199999999999</v>
      </c>
      <c r="Z249">
        <v>8.3521399999999996E-2</v>
      </c>
      <c r="AA249">
        <v>0.135440178215503</v>
      </c>
      <c r="AB249">
        <v>0.246305</v>
      </c>
      <c r="AC249">
        <v>1.31731</v>
      </c>
      <c r="AD249">
        <v>0.28424700000000003</v>
      </c>
      <c r="AE249">
        <v>0.70671399999999995</v>
      </c>
      <c r="AH249">
        <v>4.5819599999999996</v>
      </c>
      <c r="AI249">
        <v>1.0712600000000001</v>
      </c>
      <c r="AJ249">
        <v>0.85780999999999996</v>
      </c>
    </row>
    <row r="250" spans="1:36" x14ac:dyDescent="0.45">
      <c r="A250" t="s">
        <v>2157</v>
      </c>
      <c r="B250" t="s">
        <v>67</v>
      </c>
      <c r="C250">
        <v>4</v>
      </c>
      <c r="D250">
        <v>5</v>
      </c>
      <c r="F250">
        <v>4.4505499999999998</v>
      </c>
      <c r="G250">
        <v>23</v>
      </c>
      <c r="H250">
        <v>21</v>
      </c>
      <c r="I250">
        <v>0</v>
      </c>
      <c r="J250">
        <v>0</v>
      </c>
      <c r="K250">
        <v>91</v>
      </c>
      <c r="L250">
        <v>398</v>
      </c>
      <c r="M250">
        <v>87</v>
      </c>
      <c r="N250">
        <v>49</v>
      </c>
      <c r="O250">
        <v>45</v>
      </c>
      <c r="P250">
        <v>11</v>
      </c>
      <c r="Q250">
        <v>39</v>
      </c>
      <c r="R250">
        <v>0</v>
      </c>
      <c r="S250">
        <v>3</v>
      </c>
      <c r="T250">
        <v>86</v>
      </c>
      <c r="U250">
        <v>8.50549</v>
      </c>
      <c r="V250">
        <v>3.8571399999999998</v>
      </c>
      <c r="W250">
        <v>2.20513</v>
      </c>
      <c r="X250">
        <v>1.0879099999999999</v>
      </c>
      <c r="Y250">
        <v>0.21607999999999999</v>
      </c>
      <c r="Z250">
        <v>9.7989900000000005E-2</v>
      </c>
      <c r="AA250">
        <v>0.118090450763702</v>
      </c>
      <c r="AB250">
        <v>0.24438199999999999</v>
      </c>
      <c r="AC250">
        <v>1.38462</v>
      </c>
      <c r="AD250">
        <v>0.29343599999999997</v>
      </c>
      <c r="AE250">
        <v>0.69620300000000002</v>
      </c>
      <c r="AH250">
        <v>4.32097</v>
      </c>
      <c r="AI250">
        <v>1.0676399999999999</v>
      </c>
      <c r="AJ250">
        <v>0.85737699999999994</v>
      </c>
    </row>
    <row r="251" spans="1:36" x14ac:dyDescent="0.45">
      <c r="A251" t="s">
        <v>2267</v>
      </c>
      <c r="B251" t="s">
        <v>101</v>
      </c>
      <c r="C251">
        <v>5</v>
      </c>
      <c r="D251">
        <v>5</v>
      </c>
      <c r="F251">
        <v>4.2812799999999998</v>
      </c>
      <c r="G251">
        <v>24</v>
      </c>
      <c r="H251">
        <v>18</v>
      </c>
      <c r="I251">
        <v>0</v>
      </c>
      <c r="J251">
        <v>1</v>
      </c>
      <c r="K251">
        <v>96.7</v>
      </c>
      <c r="L251">
        <v>417</v>
      </c>
      <c r="M251">
        <v>95</v>
      </c>
      <c r="N251">
        <v>50</v>
      </c>
      <c r="O251">
        <v>46</v>
      </c>
      <c r="P251">
        <v>12</v>
      </c>
      <c r="Q251">
        <v>32</v>
      </c>
      <c r="R251">
        <v>0</v>
      </c>
      <c r="S251">
        <v>7</v>
      </c>
      <c r="T251">
        <v>89</v>
      </c>
      <c r="U251">
        <v>8.2833500000000004</v>
      </c>
      <c r="V251">
        <v>2.9782799999999998</v>
      </c>
      <c r="W251">
        <v>2.78125</v>
      </c>
      <c r="X251">
        <v>1.11686</v>
      </c>
      <c r="Y251">
        <v>0.21342900000000001</v>
      </c>
      <c r="Z251">
        <v>7.6738600000000004E-2</v>
      </c>
      <c r="AA251">
        <v>0.13669064640998799</v>
      </c>
      <c r="AB251">
        <v>0.25132300000000002</v>
      </c>
      <c r="AC251">
        <v>1.31334</v>
      </c>
      <c r="AD251">
        <v>0.29963899999999999</v>
      </c>
      <c r="AE251">
        <v>0.69872999999999996</v>
      </c>
      <c r="AH251">
        <v>4.2374599999999996</v>
      </c>
      <c r="AI251">
        <v>1.0672600000000001</v>
      </c>
      <c r="AJ251">
        <v>1.0458000000000001</v>
      </c>
    </row>
    <row r="252" spans="1:36" x14ac:dyDescent="0.45">
      <c r="A252" t="s">
        <v>2154</v>
      </c>
      <c r="B252" t="s">
        <v>132</v>
      </c>
      <c r="C252">
        <v>5</v>
      </c>
      <c r="D252">
        <v>9</v>
      </c>
      <c r="F252">
        <v>4.8581899999999996</v>
      </c>
      <c r="G252">
        <v>25</v>
      </c>
      <c r="H252">
        <v>21</v>
      </c>
      <c r="I252">
        <v>0</v>
      </c>
      <c r="J252">
        <v>7</v>
      </c>
      <c r="K252">
        <v>109.3</v>
      </c>
      <c r="L252">
        <v>483</v>
      </c>
      <c r="M252">
        <v>109</v>
      </c>
      <c r="N252">
        <v>64</v>
      </c>
      <c r="O252">
        <v>59</v>
      </c>
      <c r="P252">
        <v>16</v>
      </c>
      <c r="Q252">
        <v>48</v>
      </c>
      <c r="R252">
        <v>0</v>
      </c>
      <c r="S252">
        <v>2</v>
      </c>
      <c r="T252">
        <v>106</v>
      </c>
      <c r="U252">
        <v>8.7282700000000002</v>
      </c>
      <c r="V252">
        <v>3.95242</v>
      </c>
      <c r="W252">
        <v>2.2083300000000001</v>
      </c>
      <c r="X252">
        <v>1.3174699999999999</v>
      </c>
      <c r="Y252">
        <v>0.21946199999999999</v>
      </c>
      <c r="Z252">
        <v>9.9378900000000006E-2</v>
      </c>
      <c r="AA252">
        <v>0.120082810521125</v>
      </c>
      <c r="AB252">
        <v>0.25173200000000001</v>
      </c>
      <c r="AC252">
        <v>1.43641</v>
      </c>
      <c r="AD252">
        <v>0.299035</v>
      </c>
      <c r="AE252">
        <v>0.69093599999999999</v>
      </c>
      <c r="AH252">
        <v>4.5908100000000003</v>
      </c>
      <c r="AI252">
        <v>1.06674</v>
      </c>
      <c r="AJ252">
        <v>0.60124</v>
      </c>
    </row>
    <row r="253" spans="1:36" x14ac:dyDescent="0.45">
      <c r="A253" t="s">
        <v>151</v>
      </c>
      <c r="B253" t="s">
        <v>23</v>
      </c>
      <c r="C253">
        <v>7</v>
      </c>
      <c r="D253">
        <v>4</v>
      </c>
      <c r="F253">
        <v>3.6710500000000001</v>
      </c>
      <c r="G253">
        <v>52</v>
      </c>
      <c r="H253">
        <v>7</v>
      </c>
      <c r="I253">
        <v>0</v>
      </c>
      <c r="J253">
        <v>1</v>
      </c>
      <c r="K253">
        <v>76</v>
      </c>
      <c r="L253">
        <v>320</v>
      </c>
      <c r="M253">
        <v>67</v>
      </c>
      <c r="N253">
        <v>34</v>
      </c>
      <c r="O253">
        <v>31</v>
      </c>
      <c r="P253">
        <v>9</v>
      </c>
      <c r="Q253">
        <v>28</v>
      </c>
      <c r="R253">
        <v>1</v>
      </c>
      <c r="S253">
        <v>2</v>
      </c>
      <c r="T253">
        <v>84</v>
      </c>
      <c r="U253">
        <v>9.9473699999999994</v>
      </c>
      <c r="V253">
        <v>3.3157899999999998</v>
      </c>
      <c r="W253">
        <v>3</v>
      </c>
      <c r="X253">
        <v>1.06579</v>
      </c>
      <c r="Y253">
        <v>0.26250000000000001</v>
      </c>
      <c r="Z253">
        <v>8.7499999999999994E-2</v>
      </c>
      <c r="AA253">
        <v>0.174999989569187</v>
      </c>
      <c r="AB253">
        <v>0.23103399999999999</v>
      </c>
      <c r="AC253">
        <v>1.25</v>
      </c>
      <c r="AD253">
        <v>0.29441600000000001</v>
      </c>
      <c r="AE253">
        <v>0.74029100000000003</v>
      </c>
      <c r="AH253">
        <v>3.7682000000000002</v>
      </c>
      <c r="AI253">
        <v>1.06656</v>
      </c>
      <c r="AJ253">
        <v>1.1753899999999999</v>
      </c>
    </row>
    <row r="254" spans="1:36" x14ac:dyDescent="0.45">
      <c r="A254" t="s">
        <v>1978</v>
      </c>
      <c r="B254" t="s">
        <v>36</v>
      </c>
      <c r="C254">
        <v>7</v>
      </c>
      <c r="D254">
        <v>3</v>
      </c>
      <c r="F254">
        <v>2.875</v>
      </c>
      <c r="G254">
        <v>73</v>
      </c>
      <c r="H254">
        <v>0</v>
      </c>
      <c r="I254">
        <v>34</v>
      </c>
      <c r="J254">
        <v>2</v>
      </c>
      <c r="K254">
        <v>72</v>
      </c>
      <c r="L254">
        <v>288</v>
      </c>
      <c r="M254">
        <v>60</v>
      </c>
      <c r="N254">
        <v>25</v>
      </c>
      <c r="O254">
        <v>23</v>
      </c>
      <c r="P254">
        <v>6</v>
      </c>
      <c r="Q254">
        <v>19</v>
      </c>
      <c r="R254">
        <v>2</v>
      </c>
      <c r="S254">
        <v>1</v>
      </c>
      <c r="T254">
        <v>75</v>
      </c>
      <c r="U254">
        <v>9.375</v>
      </c>
      <c r="V254">
        <v>2.375</v>
      </c>
      <c r="W254">
        <v>3.9473699999999998</v>
      </c>
      <c r="X254">
        <v>0.75</v>
      </c>
      <c r="Y254">
        <v>0.26041700000000001</v>
      </c>
      <c r="Z254">
        <v>6.5972199999999995E-2</v>
      </c>
      <c r="AA254">
        <v>0.19444443285465199</v>
      </c>
      <c r="AB254">
        <v>0.223881</v>
      </c>
      <c r="AC254">
        <v>1.0972200000000001</v>
      </c>
      <c r="AD254">
        <v>0.28877000000000003</v>
      </c>
      <c r="AE254">
        <v>0.76487300000000003</v>
      </c>
      <c r="AH254">
        <v>3.0883699999999998</v>
      </c>
      <c r="AI254">
        <v>1.06294</v>
      </c>
      <c r="AJ254">
        <v>1.3649100000000001</v>
      </c>
    </row>
    <row r="255" spans="1:36" x14ac:dyDescent="0.45">
      <c r="A255" t="s">
        <v>2589</v>
      </c>
      <c r="B255" t="s">
        <v>139</v>
      </c>
      <c r="C255">
        <v>4</v>
      </c>
      <c r="D255">
        <v>6</v>
      </c>
      <c r="F255">
        <v>4.6836700000000002</v>
      </c>
      <c r="G255">
        <v>21</v>
      </c>
      <c r="H255">
        <v>12</v>
      </c>
      <c r="I255">
        <v>0</v>
      </c>
      <c r="J255">
        <v>0</v>
      </c>
      <c r="K255">
        <v>98</v>
      </c>
      <c r="L255">
        <v>421</v>
      </c>
      <c r="M255">
        <v>101</v>
      </c>
      <c r="N255">
        <v>55</v>
      </c>
      <c r="O255">
        <v>51</v>
      </c>
      <c r="P255">
        <v>14</v>
      </c>
      <c r="Q255">
        <v>26</v>
      </c>
      <c r="R255">
        <v>0</v>
      </c>
      <c r="S255">
        <v>7</v>
      </c>
      <c r="T255">
        <v>76</v>
      </c>
      <c r="U255">
        <v>6.97959</v>
      </c>
      <c r="V255">
        <v>2.3877600000000001</v>
      </c>
      <c r="W255">
        <v>2.9230800000000001</v>
      </c>
      <c r="X255">
        <v>1.2857099999999999</v>
      </c>
      <c r="Y255">
        <v>0.18052299999999999</v>
      </c>
      <c r="Z255">
        <v>6.1757699999999999E-2</v>
      </c>
      <c r="AA255">
        <v>0.118764840066432</v>
      </c>
      <c r="AB255">
        <v>0.26030900000000001</v>
      </c>
      <c r="AC255">
        <v>1.29592</v>
      </c>
      <c r="AD255">
        <v>0.29194599999999998</v>
      </c>
      <c r="AE255">
        <v>0.67039099999999996</v>
      </c>
      <c r="AH255">
        <v>4.5713699999999999</v>
      </c>
      <c r="AI255">
        <v>1.0570900000000001</v>
      </c>
      <c r="AJ255">
        <v>0.71481799999999995</v>
      </c>
    </row>
    <row r="256" spans="1:36" x14ac:dyDescent="0.45">
      <c r="A256" t="s">
        <v>2590</v>
      </c>
      <c r="B256" t="s">
        <v>42</v>
      </c>
      <c r="C256">
        <v>7</v>
      </c>
      <c r="D256">
        <v>6</v>
      </c>
      <c r="F256">
        <v>4.3734000000000002</v>
      </c>
      <c r="G256">
        <v>27</v>
      </c>
      <c r="H256">
        <v>22</v>
      </c>
      <c r="I256">
        <v>0</v>
      </c>
      <c r="J256">
        <v>0</v>
      </c>
      <c r="K256">
        <v>117.3</v>
      </c>
      <c r="L256">
        <v>510</v>
      </c>
      <c r="M256">
        <v>111</v>
      </c>
      <c r="N256">
        <v>62</v>
      </c>
      <c r="O256">
        <v>57</v>
      </c>
      <c r="P256">
        <v>15</v>
      </c>
      <c r="Q256">
        <v>48</v>
      </c>
      <c r="R256">
        <v>0</v>
      </c>
      <c r="S256">
        <v>6</v>
      </c>
      <c r="T256">
        <v>103</v>
      </c>
      <c r="U256">
        <v>7.9028099999999997</v>
      </c>
      <c r="V256">
        <v>3.6828599999999998</v>
      </c>
      <c r="W256">
        <v>2.1458300000000001</v>
      </c>
      <c r="X256">
        <v>1.1509</v>
      </c>
      <c r="Y256">
        <v>0.201961</v>
      </c>
      <c r="Z256">
        <v>9.4117599999999996E-2</v>
      </c>
      <c r="AA256">
        <v>0.10784313827753</v>
      </c>
      <c r="AB256">
        <v>0.243421</v>
      </c>
      <c r="AC256">
        <v>1.3554999999999999</v>
      </c>
      <c r="AD256">
        <v>0.284024</v>
      </c>
      <c r="AE256">
        <v>0.70289900000000005</v>
      </c>
      <c r="AH256">
        <v>4.5423400000000003</v>
      </c>
      <c r="AI256">
        <v>1.0563899999999999</v>
      </c>
      <c r="AJ256">
        <v>1.2199</v>
      </c>
    </row>
    <row r="257" spans="1:36" x14ac:dyDescent="0.45">
      <c r="A257" t="s">
        <v>2591</v>
      </c>
      <c r="B257" t="s">
        <v>101</v>
      </c>
      <c r="C257">
        <v>8</v>
      </c>
      <c r="D257">
        <v>7</v>
      </c>
      <c r="F257">
        <v>4.1387400000000003</v>
      </c>
      <c r="G257">
        <v>22</v>
      </c>
      <c r="H257">
        <v>22</v>
      </c>
      <c r="I257">
        <v>0</v>
      </c>
      <c r="J257">
        <v>1</v>
      </c>
      <c r="K257">
        <v>128.30000000000001</v>
      </c>
      <c r="L257">
        <v>549</v>
      </c>
      <c r="M257">
        <v>122</v>
      </c>
      <c r="N257">
        <v>64</v>
      </c>
      <c r="O257">
        <v>59</v>
      </c>
      <c r="P257">
        <v>22</v>
      </c>
      <c r="Q257">
        <v>48</v>
      </c>
      <c r="R257">
        <v>0</v>
      </c>
      <c r="S257">
        <v>4</v>
      </c>
      <c r="T257">
        <v>141</v>
      </c>
      <c r="U257">
        <v>9.8908799999999992</v>
      </c>
      <c r="V257">
        <v>3.3671099999999998</v>
      </c>
      <c r="W257">
        <v>2.9375</v>
      </c>
      <c r="X257">
        <v>1.5432600000000001</v>
      </c>
      <c r="Y257">
        <v>0.25683099999999998</v>
      </c>
      <c r="Z257">
        <v>8.7431700000000001E-2</v>
      </c>
      <c r="AA257">
        <v>0.16939891129732099</v>
      </c>
      <c r="AB257">
        <v>0.245473</v>
      </c>
      <c r="AC257">
        <v>1.3250200000000001</v>
      </c>
      <c r="AD257">
        <v>0.29940099999999997</v>
      </c>
      <c r="AE257">
        <v>0.761494</v>
      </c>
      <c r="AH257">
        <v>4.5021199999999997</v>
      </c>
      <c r="AI257">
        <v>1.0559099999999999</v>
      </c>
      <c r="AJ257">
        <v>1.7085900000000001</v>
      </c>
    </row>
    <row r="258" spans="1:36" x14ac:dyDescent="0.45">
      <c r="A258" t="s">
        <v>2121</v>
      </c>
      <c r="B258" t="s">
        <v>139</v>
      </c>
      <c r="C258">
        <v>6</v>
      </c>
      <c r="D258">
        <v>9</v>
      </c>
      <c r="F258">
        <v>5.0899700000000001</v>
      </c>
      <c r="G258">
        <v>24</v>
      </c>
      <c r="H258">
        <v>23</v>
      </c>
      <c r="I258">
        <v>0</v>
      </c>
      <c r="J258">
        <v>0</v>
      </c>
      <c r="K258">
        <v>116.7</v>
      </c>
      <c r="L258">
        <v>511</v>
      </c>
      <c r="M258">
        <v>121</v>
      </c>
      <c r="N258">
        <v>71</v>
      </c>
      <c r="O258">
        <v>66</v>
      </c>
      <c r="P258">
        <v>17</v>
      </c>
      <c r="Q258">
        <v>48</v>
      </c>
      <c r="R258">
        <v>0</v>
      </c>
      <c r="S258">
        <v>1</v>
      </c>
      <c r="T258">
        <v>89</v>
      </c>
      <c r="U258">
        <v>6.8637499999999996</v>
      </c>
      <c r="V258">
        <v>3.7018</v>
      </c>
      <c r="W258">
        <v>1.8541700000000001</v>
      </c>
      <c r="X258">
        <v>1.31105</v>
      </c>
      <c r="Y258">
        <v>0.17416799999999999</v>
      </c>
      <c r="Z258">
        <v>9.3933500000000003E-2</v>
      </c>
      <c r="AA258">
        <v>8.0234840512275696E-2</v>
      </c>
      <c r="AB258">
        <v>0.261905</v>
      </c>
      <c r="AC258">
        <v>1.4481599999999999</v>
      </c>
      <c r="AD258">
        <v>0.29213499999999998</v>
      </c>
      <c r="AE258">
        <v>0.67493099999999995</v>
      </c>
      <c r="AH258">
        <v>4.8831499999999997</v>
      </c>
      <c r="AI258">
        <v>1.0553399999999999</v>
      </c>
      <c r="AJ258">
        <v>0.47060299999999999</v>
      </c>
    </row>
    <row r="259" spans="1:36" x14ac:dyDescent="0.45">
      <c r="A259" t="s">
        <v>2592</v>
      </c>
      <c r="B259" t="s">
        <v>149</v>
      </c>
      <c r="C259">
        <v>5</v>
      </c>
      <c r="D259">
        <v>7</v>
      </c>
      <c r="F259">
        <v>4.61538</v>
      </c>
      <c r="G259">
        <v>25</v>
      </c>
      <c r="H259">
        <v>24</v>
      </c>
      <c r="I259">
        <v>0</v>
      </c>
      <c r="J259">
        <v>0</v>
      </c>
      <c r="K259">
        <v>105.3</v>
      </c>
      <c r="L259">
        <v>463</v>
      </c>
      <c r="M259">
        <v>107</v>
      </c>
      <c r="N259">
        <v>58</v>
      </c>
      <c r="O259">
        <v>54</v>
      </c>
      <c r="P259">
        <v>13</v>
      </c>
      <c r="Q259">
        <v>43</v>
      </c>
      <c r="R259">
        <v>0</v>
      </c>
      <c r="S259">
        <v>5</v>
      </c>
      <c r="T259">
        <v>83</v>
      </c>
      <c r="U259">
        <v>7.0940200000000004</v>
      </c>
      <c r="V259">
        <v>3.6752099999999999</v>
      </c>
      <c r="W259">
        <v>1.9302299999999999</v>
      </c>
      <c r="X259">
        <v>1.11111</v>
      </c>
      <c r="Y259">
        <v>0.17926600000000001</v>
      </c>
      <c r="Z259">
        <v>9.28726E-2</v>
      </c>
      <c r="AA259">
        <v>8.6393095552921295E-2</v>
      </c>
      <c r="AB259">
        <v>0.25783099999999998</v>
      </c>
      <c r="AC259">
        <v>1.4245000000000001</v>
      </c>
      <c r="AD259">
        <v>0.29467100000000002</v>
      </c>
      <c r="AE259">
        <v>0.69802699999999995</v>
      </c>
      <c r="AH259">
        <v>4.6510499999999997</v>
      </c>
      <c r="AI259">
        <v>1.05528</v>
      </c>
      <c r="AJ259">
        <v>1.1392500000000001</v>
      </c>
    </row>
    <row r="260" spans="1:36" x14ac:dyDescent="0.45">
      <c r="A260" t="s">
        <v>2593</v>
      </c>
      <c r="B260" t="s">
        <v>196</v>
      </c>
      <c r="C260">
        <v>6</v>
      </c>
      <c r="D260">
        <v>7</v>
      </c>
      <c r="F260">
        <v>4.2545500000000001</v>
      </c>
      <c r="G260">
        <v>25</v>
      </c>
      <c r="H260">
        <v>19</v>
      </c>
      <c r="I260">
        <v>0</v>
      </c>
      <c r="J260">
        <v>0</v>
      </c>
      <c r="K260">
        <v>110</v>
      </c>
      <c r="L260">
        <v>473</v>
      </c>
      <c r="M260">
        <v>118</v>
      </c>
      <c r="N260">
        <v>56</v>
      </c>
      <c r="O260">
        <v>52</v>
      </c>
      <c r="P260">
        <v>15</v>
      </c>
      <c r="Q260">
        <v>30</v>
      </c>
      <c r="R260">
        <v>0</v>
      </c>
      <c r="S260">
        <v>2</v>
      </c>
      <c r="T260">
        <v>82</v>
      </c>
      <c r="U260">
        <v>6.7090899999999998</v>
      </c>
      <c r="V260">
        <v>2.4545499999999998</v>
      </c>
      <c r="W260">
        <v>2.73333</v>
      </c>
      <c r="X260">
        <v>1.2272700000000001</v>
      </c>
      <c r="Y260">
        <v>0.17336199999999999</v>
      </c>
      <c r="Z260">
        <v>6.3424900000000006E-2</v>
      </c>
      <c r="AA260">
        <v>0.109936580061912</v>
      </c>
      <c r="AB260">
        <v>0.26757399999999998</v>
      </c>
      <c r="AC260">
        <v>1.34545</v>
      </c>
      <c r="AD260">
        <v>0.29941899999999999</v>
      </c>
      <c r="AE260">
        <v>0.72440899999999997</v>
      </c>
      <c r="AH260">
        <v>4.4095899999999997</v>
      </c>
      <c r="AI260">
        <v>1.0484199999999999</v>
      </c>
      <c r="AJ260">
        <v>1.12212</v>
      </c>
    </row>
    <row r="261" spans="1:36" x14ac:dyDescent="0.45">
      <c r="A261" t="s">
        <v>2594</v>
      </c>
      <c r="B261" t="s">
        <v>184</v>
      </c>
      <c r="C261">
        <v>5</v>
      </c>
      <c r="D261">
        <v>8</v>
      </c>
      <c r="F261">
        <v>5.2232099999999999</v>
      </c>
      <c r="G261">
        <v>25</v>
      </c>
      <c r="H261">
        <v>23</v>
      </c>
      <c r="I261">
        <v>0</v>
      </c>
      <c r="J261">
        <v>0</v>
      </c>
      <c r="K261">
        <v>112</v>
      </c>
      <c r="L261">
        <v>500</v>
      </c>
      <c r="M261">
        <v>118</v>
      </c>
      <c r="N261">
        <v>70</v>
      </c>
      <c r="O261">
        <v>65</v>
      </c>
      <c r="P261">
        <v>17</v>
      </c>
      <c r="Q261">
        <v>49</v>
      </c>
      <c r="R261">
        <v>1</v>
      </c>
      <c r="S261">
        <v>4</v>
      </c>
      <c r="T261">
        <v>93</v>
      </c>
      <c r="U261">
        <v>7.4732099999999999</v>
      </c>
      <c r="V261">
        <v>3.9375</v>
      </c>
      <c r="W261">
        <v>1.8979600000000001</v>
      </c>
      <c r="X261">
        <v>1.3660699999999999</v>
      </c>
      <c r="Y261">
        <v>0.186</v>
      </c>
      <c r="Z261">
        <v>9.8000000000000004E-2</v>
      </c>
      <c r="AA261">
        <v>8.8000006973743397E-2</v>
      </c>
      <c r="AB261">
        <v>0.26398199999999999</v>
      </c>
      <c r="AC261">
        <v>1.4910699999999999</v>
      </c>
      <c r="AD261">
        <v>0.299703</v>
      </c>
      <c r="AE261">
        <v>0.67737400000000003</v>
      </c>
      <c r="AH261">
        <v>4.9871800000000004</v>
      </c>
      <c r="AI261">
        <v>1.0477300000000001</v>
      </c>
      <c r="AJ261">
        <v>1.20974</v>
      </c>
    </row>
    <row r="262" spans="1:36" x14ac:dyDescent="0.45">
      <c r="A262" t="s">
        <v>307</v>
      </c>
      <c r="B262" t="s">
        <v>153</v>
      </c>
      <c r="C262">
        <v>5</v>
      </c>
      <c r="D262">
        <v>6</v>
      </c>
      <c r="F262">
        <v>4.8782399999999999</v>
      </c>
      <c r="G262">
        <v>26</v>
      </c>
      <c r="H262">
        <v>26</v>
      </c>
      <c r="I262">
        <v>0</v>
      </c>
      <c r="J262">
        <v>0</v>
      </c>
      <c r="K262">
        <v>127.3</v>
      </c>
      <c r="L262">
        <v>555</v>
      </c>
      <c r="M262">
        <v>125</v>
      </c>
      <c r="N262">
        <v>75</v>
      </c>
      <c r="O262">
        <v>69</v>
      </c>
      <c r="P262">
        <v>19</v>
      </c>
      <c r="Q262">
        <v>52</v>
      </c>
      <c r="R262">
        <v>0</v>
      </c>
      <c r="S262">
        <v>10</v>
      </c>
      <c r="T262">
        <v>107</v>
      </c>
      <c r="U262">
        <v>7.5648099999999996</v>
      </c>
      <c r="V262">
        <v>3.6763499999999998</v>
      </c>
      <c r="W262">
        <v>2.05769</v>
      </c>
      <c r="X262">
        <v>1.34328</v>
      </c>
      <c r="Y262">
        <v>0.19279299999999999</v>
      </c>
      <c r="Z262">
        <v>9.3693700000000005E-2</v>
      </c>
      <c r="AA262">
        <v>9.9099092185497201E-2</v>
      </c>
      <c r="AB262">
        <v>0.25355</v>
      </c>
      <c r="AC262">
        <v>1.39042</v>
      </c>
      <c r="AD262">
        <v>0.28882799999999997</v>
      </c>
      <c r="AE262">
        <v>0.67819099999999999</v>
      </c>
      <c r="AH262">
        <v>4.97539</v>
      </c>
      <c r="AI262">
        <v>1.0466500000000001</v>
      </c>
      <c r="AJ262">
        <v>0.85117200000000004</v>
      </c>
    </row>
    <row r="263" spans="1:36" x14ac:dyDescent="0.45">
      <c r="A263" t="s">
        <v>2084</v>
      </c>
      <c r="B263" t="s">
        <v>104</v>
      </c>
      <c r="C263">
        <v>4</v>
      </c>
      <c r="D263">
        <v>4</v>
      </c>
      <c r="F263">
        <v>4.2464000000000004</v>
      </c>
      <c r="G263">
        <v>17</v>
      </c>
      <c r="H263">
        <v>17</v>
      </c>
      <c r="I263">
        <v>0</v>
      </c>
      <c r="J263">
        <v>1</v>
      </c>
      <c r="K263">
        <v>76.3</v>
      </c>
      <c r="L263">
        <v>334</v>
      </c>
      <c r="M263">
        <v>74</v>
      </c>
      <c r="N263">
        <v>39</v>
      </c>
      <c r="O263">
        <v>36</v>
      </c>
      <c r="P263">
        <v>9</v>
      </c>
      <c r="Q263">
        <v>33</v>
      </c>
      <c r="R263">
        <v>0</v>
      </c>
      <c r="S263">
        <v>2</v>
      </c>
      <c r="T263">
        <v>73</v>
      </c>
      <c r="U263">
        <v>8.6107499999999995</v>
      </c>
      <c r="V263">
        <v>3.8925299999999998</v>
      </c>
      <c r="W263">
        <v>2.2121200000000001</v>
      </c>
      <c r="X263">
        <v>1.0616000000000001</v>
      </c>
      <c r="Y263">
        <v>0.21856300000000001</v>
      </c>
      <c r="Z263">
        <v>9.8802399999999999E-2</v>
      </c>
      <c r="AA263">
        <v>0.11976047605276099</v>
      </c>
      <c r="AB263">
        <v>0.24749199999999999</v>
      </c>
      <c r="AC263">
        <v>1.4023600000000001</v>
      </c>
      <c r="AD263">
        <v>0.299539</v>
      </c>
      <c r="AE263">
        <v>0.72033899999999995</v>
      </c>
      <c r="AH263">
        <v>4.2511099999999997</v>
      </c>
      <c r="AI263">
        <v>1.04386</v>
      </c>
      <c r="AJ263">
        <v>1.09114</v>
      </c>
    </row>
    <row r="264" spans="1:36" x14ac:dyDescent="0.45">
      <c r="A264" t="s">
        <v>2595</v>
      </c>
      <c r="B264" t="s">
        <v>36</v>
      </c>
      <c r="C264">
        <v>4</v>
      </c>
      <c r="D264">
        <v>6</v>
      </c>
      <c r="F264">
        <v>4.4865399999999998</v>
      </c>
      <c r="G264">
        <v>23</v>
      </c>
      <c r="H264">
        <v>18</v>
      </c>
      <c r="I264">
        <v>0</v>
      </c>
      <c r="J264">
        <v>0</v>
      </c>
      <c r="K264">
        <v>100.3</v>
      </c>
      <c r="L264">
        <v>429</v>
      </c>
      <c r="M264">
        <v>100</v>
      </c>
      <c r="N264">
        <v>54</v>
      </c>
      <c r="O264">
        <v>50</v>
      </c>
      <c r="P264">
        <v>12</v>
      </c>
      <c r="Q264">
        <v>35</v>
      </c>
      <c r="R264">
        <v>0</v>
      </c>
      <c r="S264">
        <v>2</v>
      </c>
      <c r="T264">
        <v>76</v>
      </c>
      <c r="U264">
        <v>6.8195399999999999</v>
      </c>
      <c r="V264">
        <v>3.1405799999999999</v>
      </c>
      <c r="W264">
        <v>2.17143</v>
      </c>
      <c r="X264">
        <v>1.07677</v>
      </c>
      <c r="Y264">
        <v>0.17715600000000001</v>
      </c>
      <c r="Z264">
        <v>8.1585099999999994E-2</v>
      </c>
      <c r="AA264">
        <v>9.5571100711822496E-2</v>
      </c>
      <c r="AB264">
        <v>0.255102</v>
      </c>
      <c r="AC264">
        <v>1.34596</v>
      </c>
      <c r="AD264">
        <v>0.28947400000000001</v>
      </c>
      <c r="AE264">
        <v>0.68527899999999997</v>
      </c>
      <c r="AH264">
        <v>4.4016000000000002</v>
      </c>
      <c r="AI264">
        <v>1.0434099999999999</v>
      </c>
      <c r="AJ264">
        <v>0.86797000000000002</v>
      </c>
    </row>
    <row r="265" spans="1:36" x14ac:dyDescent="0.45">
      <c r="A265" t="s">
        <v>2596</v>
      </c>
      <c r="B265" t="s">
        <v>25</v>
      </c>
      <c r="C265">
        <v>4</v>
      </c>
      <c r="D265">
        <v>6</v>
      </c>
      <c r="F265">
        <v>4.6180199999999996</v>
      </c>
      <c r="G265">
        <v>17</v>
      </c>
      <c r="H265">
        <v>17</v>
      </c>
      <c r="I265">
        <v>0</v>
      </c>
      <c r="J265">
        <v>1</v>
      </c>
      <c r="K265">
        <v>87.7</v>
      </c>
      <c r="L265">
        <v>384</v>
      </c>
      <c r="M265">
        <v>87</v>
      </c>
      <c r="N265">
        <v>49</v>
      </c>
      <c r="O265">
        <v>45</v>
      </c>
      <c r="P265">
        <v>13</v>
      </c>
      <c r="Q265">
        <v>31</v>
      </c>
      <c r="R265">
        <v>0</v>
      </c>
      <c r="S265">
        <v>6</v>
      </c>
      <c r="T265">
        <v>86</v>
      </c>
      <c r="U265">
        <v>8.8255400000000002</v>
      </c>
      <c r="V265">
        <v>3.1812999999999998</v>
      </c>
      <c r="W265">
        <v>2.7741899999999999</v>
      </c>
      <c r="X265">
        <v>1.33409</v>
      </c>
      <c r="Y265">
        <v>0.22395799999999999</v>
      </c>
      <c r="Z265">
        <v>8.0729200000000001E-2</v>
      </c>
      <c r="AA265">
        <v>0.143229164183139</v>
      </c>
      <c r="AB265">
        <v>0.25072</v>
      </c>
      <c r="AC265">
        <v>1.3454999999999999</v>
      </c>
      <c r="AD265">
        <v>0.29838700000000001</v>
      </c>
      <c r="AE265">
        <v>0.69138299999999997</v>
      </c>
      <c r="AH265">
        <v>4.48651</v>
      </c>
      <c r="AI265">
        <v>1.04287</v>
      </c>
      <c r="AJ265">
        <v>0.88951999999999998</v>
      </c>
    </row>
    <row r="266" spans="1:36" x14ac:dyDescent="0.45">
      <c r="A266" t="s">
        <v>2072</v>
      </c>
      <c r="B266" t="s">
        <v>132</v>
      </c>
      <c r="C266">
        <v>4</v>
      </c>
      <c r="D266">
        <v>6</v>
      </c>
      <c r="F266">
        <v>4.5494500000000002</v>
      </c>
      <c r="G266">
        <v>19</v>
      </c>
      <c r="H266">
        <v>19</v>
      </c>
      <c r="I266">
        <v>0</v>
      </c>
      <c r="J266">
        <v>0</v>
      </c>
      <c r="K266">
        <v>91</v>
      </c>
      <c r="L266">
        <v>389</v>
      </c>
      <c r="M266">
        <v>89</v>
      </c>
      <c r="N266">
        <v>50</v>
      </c>
      <c r="O266">
        <v>46</v>
      </c>
      <c r="P266">
        <v>12</v>
      </c>
      <c r="Q266">
        <v>32</v>
      </c>
      <c r="R266">
        <v>0</v>
      </c>
      <c r="S266">
        <v>3</v>
      </c>
      <c r="T266">
        <v>73</v>
      </c>
      <c r="U266">
        <v>7.2197800000000001</v>
      </c>
      <c r="V266">
        <v>3.1648399999999999</v>
      </c>
      <c r="W266">
        <v>2.28125</v>
      </c>
      <c r="X266">
        <v>1.1868099999999999</v>
      </c>
      <c r="Y266">
        <v>0.18766099999999999</v>
      </c>
      <c r="Z266">
        <v>8.2262199999999994E-2</v>
      </c>
      <c r="AA266">
        <v>0.105398453772068</v>
      </c>
      <c r="AB266">
        <v>0.25141200000000002</v>
      </c>
      <c r="AC266">
        <v>1.3296699999999999</v>
      </c>
      <c r="AD266">
        <v>0.28624500000000003</v>
      </c>
      <c r="AE266">
        <v>0.68138200000000004</v>
      </c>
      <c r="AH266">
        <v>4.5187799999999996</v>
      </c>
      <c r="AI266">
        <v>1.0428599999999999</v>
      </c>
      <c r="AJ266">
        <v>0.85269399999999995</v>
      </c>
    </row>
    <row r="267" spans="1:36" x14ac:dyDescent="0.45">
      <c r="A267" t="s">
        <v>2140</v>
      </c>
      <c r="B267" t="s">
        <v>149</v>
      </c>
      <c r="C267">
        <v>4</v>
      </c>
      <c r="D267">
        <v>2</v>
      </c>
      <c r="F267">
        <v>3.1578900000000001</v>
      </c>
      <c r="G267">
        <v>61</v>
      </c>
      <c r="H267">
        <v>0</v>
      </c>
      <c r="I267">
        <v>32</v>
      </c>
      <c r="J267">
        <v>3</v>
      </c>
      <c r="K267">
        <v>62.7</v>
      </c>
      <c r="L267">
        <v>255</v>
      </c>
      <c r="M267">
        <v>51</v>
      </c>
      <c r="N267">
        <v>24</v>
      </c>
      <c r="O267">
        <v>22</v>
      </c>
      <c r="P267">
        <v>7</v>
      </c>
      <c r="Q267">
        <v>19</v>
      </c>
      <c r="R267">
        <v>3</v>
      </c>
      <c r="S267">
        <v>2</v>
      </c>
      <c r="T267">
        <v>76</v>
      </c>
      <c r="U267">
        <v>10.9091</v>
      </c>
      <c r="V267">
        <v>2.7272699999999999</v>
      </c>
      <c r="W267">
        <v>4</v>
      </c>
      <c r="X267">
        <v>1.00478</v>
      </c>
      <c r="Y267">
        <v>0.298039</v>
      </c>
      <c r="Z267">
        <v>7.4509800000000001E-2</v>
      </c>
      <c r="AA267">
        <v>0.22352942079305599</v>
      </c>
      <c r="AB267">
        <v>0.217949</v>
      </c>
      <c r="AC267">
        <v>1.11643</v>
      </c>
      <c r="AD267">
        <v>0.29139100000000001</v>
      </c>
      <c r="AE267">
        <v>0.76412000000000002</v>
      </c>
      <c r="AH267">
        <v>3.28694</v>
      </c>
      <c r="AI267">
        <v>1.0428200000000001</v>
      </c>
      <c r="AJ267">
        <v>1.0965800000000001</v>
      </c>
    </row>
    <row r="268" spans="1:36" x14ac:dyDescent="0.45">
      <c r="A268" t="s">
        <v>2222</v>
      </c>
      <c r="B268" t="s">
        <v>132</v>
      </c>
      <c r="C268">
        <v>7</v>
      </c>
      <c r="D268">
        <v>10</v>
      </c>
      <c r="F268">
        <v>4.64316</v>
      </c>
      <c r="G268">
        <v>26</v>
      </c>
      <c r="H268">
        <v>25</v>
      </c>
      <c r="I268">
        <v>0</v>
      </c>
      <c r="J268">
        <v>0</v>
      </c>
      <c r="K268">
        <v>116.3</v>
      </c>
      <c r="L268">
        <v>507</v>
      </c>
      <c r="M268">
        <v>114</v>
      </c>
      <c r="N268">
        <v>65</v>
      </c>
      <c r="O268">
        <v>60</v>
      </c>
      <c r="P268">
        <v>15</v>
      </c>
      <c r="Q268">
        <v>44</v>
      </c>
      <c r="R268">
        <v>0</v>
      </c>
      <c r="S268">
        <v>8</v>
      </c>
      <c r="T268">
        <v>97</v>
      </c>
      <c r="U268">
        <v>7.5064500000000001</v>
      </c>
      <c r="V268">
        <v>3.4049900000000002</v>
      </c>
      <c r="W268">
        <v>2.2045499999999998</v>
      </c>
      <c r="X268">
        <v>1.16079</v>
      </c>
      <c r="Y268">
        <v>0.19132099999999999</v>
      </c>
      <c r="Z268">
        <v>8.6785000000000001E-2</v>
      </c>
      <c r="AA268">
        <v>0.104536481201648</v>
      </c>
      <c r="AB268">
        <v>0.25054900000000002</v>
      </c>
      <c r="AC268">
        <v>1.35856</v>
      </c>
      <c r="AD268">
        <v>0.28863</v>
      </c>
      <c r="AE268">
        <v>0.67883199999999999</v>
      </c>
      <c r="AH268">
        <v>4.6050000000000004</v>
      </c>
      <c r="AI268">
        <v>1.0416000000000001</v>
      </c>
      <c r="AJ268">
        <v>0.97284199999999998</v>
      </c>
    </row>
    <row r="269" spans="1:36" x14ac:dyDescent="0.45">
      <c r="A269" t="s">
        <v>2597</v>
      </c>
      <c r="B269" t="s">
        <v>132</v>
      </c>
      <c r="C269">
        <v>3</v>
      </c>
      <c r="D269">
        <v>5</v>
      </c>
      <c r="F269">
        <v>4.5288199999999996</v>
      </c>
      <c r="G269">
        <v>25</v>
      </c>
      <c r="H269">
        <v>24</v>
      </c>
      <c r="I269">
        <v>0</v>
      </c>
      <c r="J269">
        <v>0</v>
      </c>
      <c r="K269">
        <v>109.3</v>
      </c>
      <c r="L269">
        <v>475</v>
      </c>
      <c r="M269">
        <v>106</v>
      </c>
      <c r="N269">
        <v>59</v>
      </c>
      <c r="O269">
        <v>55</v>
      </c>
      <c r="P269">
        <v>14</v>
      </c>
      <c r="Q269">
        <v>45</v>
      </c>
      <c r="R269">
        <v>0</v>
      </c>
      <c r="S269">
        <v>5</v>
      </c>
      <c r="T269">
        <v>95</v>
      </c>
      <c r="U269">
        <v>7.8225100000000003</v>
      </c>
      <c r="V269">
        <v>3.7054</v>
      </c>
      <c r="W269">
        <v>2.11111</v>
      </c>
      <c r="X269">
        <v>1.15279</v>
      </c>
      <c r="Y269">
        <v>0.2</v>
      </c>
      <c r="Z269">
        <v>9.4736799999999996E-2</v>
      </c>
      <c r="AA269">
        <v>0.105263158679008</v>
      </c>
      <c r="AB269">
        <v>0.24941199999999999</v>
      </c>
      <c r="AC269">
        <v>1.3815200000000001</v>
      </c>
      <c r="AD269">
        <v>0.29113899999999998</v>
      </c>
      <c r="AE269">
        <v>0.700152</v>
      </c>
      <c r="AH269">
        <v>4.5542199999999999</v>
      </c>
      <c r="AI269">
        <v>1.0393300000000001</v>
      </c>
      <c r="AJ269">
        <v>1.11856</v>
      </c>
    </row>
    <row r="270" spans="1:36" x14ac:dyDescent="0.45">
      <c r="A270" t="s">
        <v>2598</v>
      </c>
      <c r="B270" t="s">
        <v>61</v>
      </c>
      <c r="C270">
        <v>4</v>
      </c>
      <c r="D270">
        <v>4</v>
      </c>
      <c r="F270">
        <v>4.5</v>
      </c>
      <c r="G270">
        <v>22</v>
      </c>
      <c r="H270">
        <v>22</v>
      </c>
      <c r="I270">
        <v>0</v>
      </c>
      <c r="J270">
        <v>0</v>
      </c>
      <c r="K270">
        <v>86</v>
      </c>
      <c r="L270">
        <v>359</v>
      </c>
      <c r="M270">
        <v>82</v>
      </c>
      <c r="N270">
        <v>46</v>
      </c>
      <c r="O270">
        <v>43</v>
      </c>
      <c r="P270">
        <v>12</v>
      </c>
      <c r="Q270">
        <v>28</v>
      </c>
      <c r="R270">
        <v>0</v>
      </c>
      <c r="S270">
        <v>1</v>
      </c>
      <c r="T270">
        <v>71</v>
      </c>
      <c r="U270">
        <v>7.4302299999999999</v>
      </c>
      <c r="V270">
        <v>2.9302299999999999</v>
      </c>
      <c r="W270">
        <v>2.5357099999999999</v>
      </c>
      <c r="X270">
        <v>1.2558100000000001</v>
      </c>
      <c r="Y270">
        <v>0.197772</v>
      </c>
      <c r="Z270">
        <v>7.7994400000000005E-2</v>
      </c>
      <c r="AA270">
        <v>0.11977716535329801</v>
      </c>
      <c r="AB270">
        <v>0.24848500000000001</v>
      </c>
      <c r="AC270">
        <v>1.2790699999999999</v>
      </c>
      <c r="AD270">
        <v>0.28340100000000001</v>
      </c>
      <c r="AE270">
        <v>0.68669500000000006</v>
      </c>
      <c r="AH270">
        <v>4.4294599999999997</v>
      </c>
      <c r="AI270">
        <v>1.0339400000000001</v>
      </c>
      <c r="AJ270">
        <v>0.96198099999999998</v>
      </c>
    </row>
    <row r="271" spans="1:36" x14ac:dyDescent="0.45">
      <c r="A271" t="s">
        <v>2599</v>
      </c>
      <c r="B271" t="s">
        <v>52</v>
      </c>
      <c r="C271">
        <v>7</v>
      </c>
      <c r="D271">
        <v>8</v>
      </c>
      <c r="F271">
        <v>4.4687200000000002</v>
      </c>
      <c r="G271">
        <v>23</v>
      </c>
      <c r="H271">
        <v>23</v>
      </c>
      <c r="I271">
        <v>0</v>
      </c>
      <c r="J271">
        <v>0</v>
      </c>
      <c r="K271">
        <v>100.7</v>
      </c>
      <c r="L271">
        <v>438</v>
      </c>
      <c r="M271">
        <v>100</v>
      </c>
      <c r="N271">
        <v>54</v>
      </c>
      <c r="O271">
        <v>50</v>
      </c>
      <c r="P271">
        <v>12</v>
      </c>
      <c r="Q271">
        <v>37</v>
      </c>
      <c r="R271">
        <v>0</v>
      </c>
      <c r="S271">
        <v>6</v>
      </c>
      <c r="T271">
        <v>81</v>
      </c>
      <c r="U271">
        <v>7.2393299999999998</v>
      </c>
      <c r="V271">
        <v>3.3068499999999998</v>
      </c>
      <c r="W271">
        <v>2.18919</v>
      </c>
      <c r="X271">
        <v>1.0724899999999999</v>
      </c>
      <c r="Y271">
        <v>0.18493200000000001</v>
      </c>
      <c r="Z271">
        <v>8.4474900000000006E-2</v>
      </c>
      <c r="AA271">
        <v>0.100456617772579</v>
      </c>
      <c r="AB271">
        <v>0.25316499999999997</v>
      </c>
      <c r="AC271">
        <v>1.3604799999999999</v>
      </c>
      <c r="AD271">
        <v>0.29139100000000001</v>
      </c>
      <c r="AE271">
        <v>0.69051600000000002</v>
      </c>
      <c r="AH271">
        <v>4.4764900000000001</v>
      </c>
      <c r="AI271">
        <v>1.0327200000000001</v>
      </c>
      <c r="AJ271">
        <v>1.1777899999999999</v>
      </c>
    </row>
    <row r="272" spans="1:36" x14ac:dyDescent="0.45">
      <c r="A272" t="s">
        <v>2600</v>
      </c>
      <c r="B272" t="s">
        <v>44</v>
      </c>
      <c r="C272">
        <v>6</v>
      </c>
      <c r="D272">
        <v>6</v>
      </c>
      <c r="F272">
        <v>4.5345000000000004</v>
      </c>
      <c r="G272">
        <v>20</v>
      </c>
      <c r="H272">
        <v>18</v>
      </c>
      <c r="I272">
        <v>0</v>
      </c>
      <c r="J272">
        <v>0</v>
      </c>
      <c r="K272">
        <v>91.3</v>
      </c>
      <c r="L272">
        <v>393</v>
      </c>
      <c r="M272">
        <v>91</v>
      </c>
      <c r="N272">
        <v>50</v>
      </c>
      <c r="O272">
        <v>46</v>
      </c>
      <c r="P272">
        <v>13</v>
      </c>
      <c r="Q272">
        <v>29</v>
      </c>
      <c r="R272">
        <v>0</v>
      </c>
      <c r="S272">
        <v>5</v>
      </c>
      <c r="T272">
        <v>76</v>
      </c>
      <c r="U272">
        <v>7.4917899999999999</v>
      </c>
      <c r="V272">
        <v>2.8587099999999999</v>
      </c>
      <c r="W272">
        <v>2.6206900000000002</v>
      </c>
      <c r="X272">
        <v>1.28149</v>
      </c>
      <c r="Y272">
        <v>0.193384</v>
      </c>
      <c r="Z272">
        <v>7.3791300000000004E-2</v>
      </c>
      <c r="AA272">
        <v>0.119592882692813</v>
      </c>
      <c r="AB272">
        <v>0.25348199999999999</v>
      </c>
      <c r="AC272">
        <v>1.3143499999999999</v>
      </c>
      <c r="AD272">
        <v>0.28888900000000001</v>
      </c>
      <c r="AE272">
        <v>0.68762299999999998</v>
      </c>
      <c r="AH272">
        <v>4.55844</v>
      </c>
      <c r="AI272">
        <v>1.0285299999999999</v>
      </c>
      <c r="AJ272">
        <v>0.95225300000000002</v>
      </c>
    </row>
    <row r="273" spans="1:36" x14ac:dyDescent="0.45">
      <c r="A273" t="s">
        <v>2087</v>
      </c>
      <c r="B273" t="s">
        <v>40</v>
      </c>
      <c r="C273">
        <v>6</v>
      </c>
      <c r="D273">
        <v>7</v>
      </c>
      <c r="F273">
        <v>4.4474400000000003</v>
      </c>
      <c r="G273">
        <v>24</v>
      </c>
      <c r="H273">
        <v>21</v>
      </c>
      <c r="I273">
        <v>0</v>
      </c>
      <c r="J273">
        <v>0</v>
      </c>
      <c r="K273">
        <v>111.3</v>
      </c>
      <c r="L273">
        <v>482</v>
      </c>
      <c r="M273">
        <v>112</v>
      </c>
      <c r="N273">
        <v>59</v>
      </c>
      <c r="O273">
        <v>55</v>
      </c>
      <c r="P273">
        <v>13</v>
      </c>
      <c r="Q273">
        <v>43</v>
      </c>
      <c r="R273">
        <v>0</v>
      </c>
      <c r="S273">
        <v>4</v>
      </c>
      <c r="T273">
        <v>79</v>
      </c>
      <c r="U273">
        <v>6.3881399999999999</v>
      </c>
      <c r="V273">
        <v>3.47709</v>
      </c>
      <c r="W273">
        <v>1.83721</v>
      </c>
      <c r="X273">
        <v>1.05121</v>
      </c>
      <c r="Y273">
        <v>0.16389999999999999</v>
      </c>
      <c r="Z273">
        <v>8.9211600000000002E-2</v>
      </c>
      <c r="AA273">
        <v>7.46887996792793E-2</v>
      </c>
      <c r="AB273">
        <v>0.25747100000000001</v>
      </c>
      <c r="AC273">
        <v>1.39263</v>
      </c>
      <c r="AD273">
        <v>0.28863</v>
      </c>
      <c r="AE273">
        <v>0.70175399999999999</v>
      </c>
      <c r="AH273">
        <v>4.6207200000000004</v>
      </c>
      <c r="AI273">
        <v>1.02806</v>
      </c>
      <c r="AJ273">
        <v>1.0433399999999999</v>
      </c>
    </row>
    <row r="274" spans="1:36" x14ac:dyDescent="0.45">
      <c r="A274" t="s">
        <v>2135</v>
      </c>
      <c r="B274" t="s">
        <v>23</v>
      </c>
      <c r="C274">
        <v>5</v>
      </c>
      <c r="D274">
        <v>4</v>
      </c>
      <c r="F274">
        <v>4.5445500000000001</v>
      </c>
      <c r="G274">
        <v>26</v>
      </c>
      <c r="H274">
        <v>25</v>
      </c>
      <c r="I274">
        <v>0</v>
      </c>
      <c r="J274">
        <v>1</v>
      </c>
      <c r="K274">
        <v>101</v>
      </c>
      <c r="L274">
        <v>441</v>
      </c>
      <c r="M274">
        <v>92</v>
      </c>
      <c r="N274">
        <v>55</v>
      </c>
      <c r="O274">
        <v>51</v>
      </c>
      <c r="P274">
        <v>14</v>
      </c>
      <c r="Q274">
        <v>53</v>
      </c>
      <c r="R274">
        <v>0</v>
      </c>
      <c r="S274">
        <v>4</v>
      </c>
      <c r="T274">
        <v>104</v>
      </c>
      <c r="U274">
        <v>9.2673299999999994</v>
      </c>
      <c r="V274">
        <v>4.7227699999999997</v>
      </c>
      <c r="W274">
        <v>1.9622599999999999</v>
      </c>
      <c r="X274">
        <v>1.24752</v>
      </c>
      <c r="Y274">
        <v>0.23582800000000001</v>
      </c>
      <c r="Z274">
        <v>0.120181</v>
      </c>
      <c r="AA274">
        <v>0.115646265447139</v>
      </c>
      <c r="AB274">
        <v>0.23958299999999999</v>
      </c>
      <c r="AC274">
        <v>1.43564</v>
      </c>
      <c r="AD274">
        <v>0.29323300000000002</v>
      </c>
      <c r="AE274">
        <v>0.71770299999999998</v>
      </c>
      <c r="AH274">
        <v>4.6906800000000004</v>
      </c>
      <c r="AI274">
        <v>1.0215399999999999</v>
      </c>
      <c r="AJ274">
        <v>1.1551499999999999</v>
      </c>
    </row>
    <row r="275" spans="1:36" x14ac:dyDescent="0.45">
      <c r="A275" t="s">
        <v>2362</v>
      </c>
      <c r="B275" t="s">
        <v>139</v>
      </c>
      <c r="C275">
        <v>5</v>
      </c>
      <c r="D275">
        <v>6</v>
      </c>
      <c r="F275">
        <v>4.75962</v>
      </c>
      <c r="G275">
        <v>22</v>
      </c>
      <c r="H275">
        <v>21</v>
      </c>
      <c r="I275">
        <v>0</v>
      </c>
      <c r="J275">
        <v>0</v>
      </c>
      <c r="K275">
        <v>104</v>
      </c>
      <c r="L275">
        <v>455</v>
      </c>
      <c r="M275">
        <v>106</v>
      </c>
      <c r="N275">
        <v>59</v>
      </c>
      <c r="O275">
        <v>55</v>
      </c>
      <c r="P275">
        <v>15</v>
      </c>
      <c r="Q275">
        <v>34</v>
      </c>
      <c r="R275">
        <v>0</v>
      </c>
      <c r="S275">
        <v>9</v>
      </c>
      <c r="T275">
        <v>88</v>
      </c>
      <c r="U275">
        <v>7.61538</v>
      </c>
      <c r="V275">
        <v>2.94231</v>
      </c>
      <c r="W275">
        <v>2.5882399999999999</v>
      </c>
      <c r="X275">
        <v>1.2980799999999999</v>
      </c>
      <c r="Y275">
        <v>0.193407</v>
      </c>
      <c r="Z275">
        <v>7.4725299999999995E-2</v>
      </c>
      <c r="AA275">
        <v>0.11868131905794101</v>
      </c>
      <c r="AB275">
        <v>0.25728200000000001</v>
      </c>
      <c r="AC275">
        <v>1.34615</v>
      </c>
      <c r="AD275">
        <v>0.29449799999999998</v>
      </c>
      <c r="AE275">
        <v>0.68067200000000005</v>
      </c>
      <c r="AH275">
        <v>4.6781199999999998</v>
      </c>
      <c r="AI275">
        <v>1.0209900000000001</v>
      </c>
      <c r="AJ275">
        <v>0.82345599999999997</v>
      </c>
    </row>
    <row r="276" spans="1:36" x14ac:dyDescent="0.45">
      <c r="A276" t="s">
        <v>2601</v>
      </c>
      <c r="B276" t="s">
        <v>32</v>
      </c>
      <c r="C276">
        <v>2</v>
      </c>
      <c r="D276">
        <v>2</v>
      </c>
      <c r="F276">
        <v>3.37662</v>
      </c>
      <c r="G276">
        <v>62</v>
      </c>
      <c r="H276">
        <v>0</v>
      </c>
      <c r="I276">
        <v>3</v>
      </c>
      <c r="J276">
        <v>11</v>
      </c>
      <c r="K276">
        <v>69.3</v>
      </c>
      <c r="L276">
        <v>296</v>
      </c>
      <c r="M276">
        <v>63</v>
      </c>
      <c r="N276">
        <v>28</v>
      </c>
      <c r="O276">
        <v>26</v>
      </c>
      <c r="P276">
        <v>6</v>
      </c>
      <c r="Q276">
        <v>17</v>
      </c>
      <c r="R276">
        <v>1</v>
      </c>
      <c r="S276">
        <v>5</v>
      </c>
      <c r="T276">
        <v>79</v>
      </c>
      <c r="U276">
        <v>10.2597</v>
      </c>
      <c r="V276">
        <v>2.2077900000000001</v>
      </c>
      <c r="W276">
        <v>4.6470599999999997</v>
      </c>
      <c r="X276">
        <v>0.77922100000000005</v>
      </c>
      <c r="Y276">
        <v>0.26689200000000002</v>
      </c>
      <c r="Z276">
        <v>5.7432400000000002E-2</v>
      </c>
      <c r="AA276">
        <v>0.20945946499705301</v>
      </c>
      <c r="AB276">
        <v>0.22992699999999999</v>
      </c>
      <c r="AC276">
        <v>1.1544000000000001</v>
      </c>
      <c r="AD276">
        <v>0.30158699999999999</v>
      </c>
      <c r="AE276">
        <v>0.72625700000000004</v>
      </c>
      <c r="AH276">
        <v>3.0530200000000001</v>
      </c>
      <c r="AI276">
        <v>1.0204299999999999</v>
      </c>
      <c r="AJ276">
        <v>0.83702799999999999</v>
      </c>
    </row>
    <row r="277" spans="1:36" x14ac:dyDescent="0.45">
      <c r="A277" t="s">
        <v>2602</v>
      </c>
      <c r="B277" t="s">
        <v>184</v>
      </c>
      <c r="C277">
        <v>5</v>
      </c>
      <c r="D277">
        <v>7</v>
      </c>
      <c r="F277">
        <v>5.0160799999999997</v>
      </c>
      <c r="G277">
        <v>20</v>
      </c>
      <c r="H277">
        <v>20</v>
      </c>
      <c r="I277">
        <v>0</v>
      </c>
      <c r="J277">
        <v>0</v>
      </c>
      <c r="K277">
        <v>93.3</v>
      </c>
      <c r="L277">
        <v>415</v>
      </c>
      <c r="M277">
        <v>93</v>
      </c>
      <c r="N277">
        <v>56</v>
      </c>
      <c r="O277">
        <v>52</v>
      </c>
      <c r="P277">
        <v>14</v>
      </c>
      <c r="Q277">
        <v>38</v>
      </c>
      <c r="R277">
        <v>0</v>
      </c>
      <c r="S277">
        <v>11</v>
      </c>
      <c r="T277">
        <v>90</v>
      </c>
      <c r="U277">
        <v>8.6816700000000004</v>
      </c>
      <c r="V277">
        <v>3.6655899999999999</v>
      </c>
      <c r="W277">
        <v>2.36842</v>
      </c>
      <c r="X277">
        <v>1.3504799999999999</v>
      </c>
      <c r="Y277">
        <v>0.216867</v>
      </c>
      <c r="Z277">
        <v>9.1566300000000003E-2</v>
      </c>
      <c r="AA277">
        <v>0.12530121207237199</v>
      </c>
      <c r="AB277">
        <v>0.25409799999999999</v>
      </c>
      <c r="AC277">
        <v>1.4040699999999999</v>
      </c>
      <c r="AD277">
        <v>0.30152699999999999</v>
      </c>
      <c r="AE277">
        <v>0.67325000000000002</v>
      </c>
      <c r="AH277">
        <v>4.8520399999999997</v>
      </c>
      <c r="AI277">
        <v>1.0176499999999999</v>
      </c>
      <c r="AJ277">
        <v>1.22187</v>
      </c>
    </row>
    <row r="278" spans="1:36" x14ac:dyDescent="0.45">
      <c r="A278" t="s">
        <v>2603</v>
      </c>
      <c r="B278" t="s">
        <v>104</v>
      </c>
      <c r="C278">
        <v>5</v>
      </c>
      <c r="D278">
        <v>7</v>
      </c>
      <c r="F278">
        <v>4.5483900000000004</v>
      </c>
      <c r="G278">
        <v>20</v>
      </c>
      <c r="H278">
        <v>19</v>
      </c>
      <c r="I278">
        <v>0</v>
      </c>
      <c r="J278">
        <v>0</v>
      </c>
      <c r="K278">
        <v>93</v>
      </c>
      <c r="L278">
        <v>416</v>
      </c>
      <c r="M278">
        <v>94</v>
      </c>
      <c r="N278">
        <v>51</v>
      </c>
      <c r="O278">
        <v>47</v>
      </c>
      <c r="P278">
        <v>11</v>
      </c>
      <c r="Q278">
        <v>40</v>
      </c>
      <c r="R278">
        <v>0</v>
      </c>
      <c r="S278">
        <v>6</v>
      </c>
      <c r="T278">
        <v>83</v>
      </c>
      <c r="U278">
        <v>8.0322600000000008</v>
      </c>
      <c r="V278">
        <v>3.8709699999999998</v>
      </c>
      <c r="W278">
        <v>2.0750000000000002</v>
      </c>
      <c r="X278">
        <v>1.0645199999999999</v>
      </c>
      <c r="Y278">
        <v>0.199519</v>
      </c>
      <c r="Z278">
        <v>9.6153799999999998E-2</v>
      </c>
      <c r="AA278">
        <v>0.103365384042263</v>
      </c>
      <c r="AB278">
        <v>0.254054</v>
      </c>
      <c r="AC278">
        <v>1.44086</v>
      </c>
      <c r="AD278">
        <v>0.30072500000000002</v>
      </c>
      <c r="AE278">
        <v>0.69983099999999998</v>
      </c>
      <c r="AH278">
        <v>4.4916</v>
      </c>
      <c r="AI278">
        <v>1.01413</v>
      </c>
      <c r="AJ278">
        <v>0.97884499999999997</v>
      </c>
    </row>
    <row r="279" spans="1:36" x14ac:dyDescent="0.45">
      <c r="A279" t="s">
        <v>2604</v>
      </c>
      <c r="B279" t="s">
        <v>184</v>
      </c>
      <c r="C279">
        <v>6</v>
      </c>
      <c r="D279">
        <v>8</v>
      </c>
      <c r="F279">
        <v>4.9879499999999997</v>
      </c>
      <c r="G279">
        <v>18</v>
      </c>
      <c r="H279">
        <v>18</v>
      </c>
      <c r="I279">
        <v>0</v>
      </c>
      <c r="J279">
        <v>0</v>
      </c>
      <c r="K279">
        <v>83</v>
      </c>
      <c r="L279">
        <v>364</v>
      </c>
      <c r="M279">
        <v>89</v>
      </c>
      <c r="N279">
        <v>50</v>
      </c>
      <c r="O279">
        <v>46</v>
      </c>
      <c r="P279">
        <v>12</v>
      </c>
      <c r="Q279">
        <v>30</v>
      </c>
      <c r="R279">
        <v>0</v>
      </c>
      <c r="S279">
        <v>2</v>
      </c>
      <c r="T279">
        <v>65</v>
      </c>
      <c r="U279">
        <v>7.04819</v>
      </c>
      <c r="V279">
        <v>3.2530100000000002</v>
      </c>
      <c r="W279">
        <v>2.1666699999999999</v>
      </c>
      <c r="X279">
        <v>1.3011999999999999</v>
      </c>
      <c r="Y279">
        <v>0.17857100000000001</v>
      </c>
      <c r="Z279">
        <v>8.2417599999999994E-2</v>
      </c>
      <c r="AA279">
        <v>9.6153847873210893E-2</v>
      </c>
      <c r="AB279">
        <v>0.26807199999999998</v>
      </c>
      <c r="AC279">
        <v>1.4337299999999999</v>
      </c>
      <c r="AD279">
        <v>0.30196099999999998</v>
      </c>
      <c r="AE279">
        <v>0.67514700000000005</v>
      </c>
      <c r="AH279">
        <v>4.72492</v>
      </c>
      <c r="AI279">
        <v>1.0140400000000001</v>
      </c>
      <c r="AJ279">
        <v>1.0712600000000001</v>
      </c>
    </row>
    <row r="280" spans="1:36" x14ac:dyDescent="0.45">
      <c r="A280" t="s">
        <v>2605</v>
      </c>
      <c r="B280" t="s">
        <v>139</v>
      </c>
      <c r="C280">
        <v>5</v>
      </c>
      <c r="D280">
        <v>6</v>
      </c>
      <c r="F280">
        <v>4.8461499999999997</v>
      </c>
      <c r="G280">
        <v>29</v>
      </c>
      <c r="H280">
        <v>17</v>
      </c>
      <c r="I280">
        <v>0</v>
      </c>
      <c r="J280">
        <v>0</v>
      </c>
      <c r="K280">
        <v>104</v>
      </c>
      <c r="L280">
        <v>460</v>
      </c>
      <c r="M280">
        <v>110</v>
      </c>
      <c r="N280">
        <v>61</v>
      </c>
      <c r="O280">
        <v>56</v>
      </c>
      <c r="P280">
        <v>15</v>
      </c>
      <c r="Q280">
        <v>38</v>
      </c>
      <c r="R280">
        <v>1</v>
      </c>
      <c r="S280">
        <v>4</v>
      </c>
      <c r="T280">
        <v>86</v>
      </c>
      <c r="U280">
        <v>7.44231</v>
      </c>
      <c r="V280">
        <v>3.2884600000000002</v>
      </c>
      <c r="W280">
        <v>2.2631600000000001</v>
      </c>
      <c r="X280">
        <v>1.2980799999999999</v>
      </c>
      <c r="Y280">
        <v>0.18695700000000001</v>
      </c>
      <c r="Z280">
        <v>8.2608699999999993E-2</v>
      </c>
      <c r="AA280">
        <v>0.104347832500934</v>
      </c>
      <c r="AB280">
        <v>0.263158</v>
      </c>
      <c r="AC280">
        <v>1.4230799999999999</v>
      </c>
      <c r="AD280">
        <v>0.29968499999999998</v>
      </c>
      <c r="AE280">
        <v>0.68503899999999995</v>
      </c>
      <c r="AH280">
        <v>4.6877300000000002</v>
      </c>
      <c r="AI280">
        <v>1.01326</v>
      </c>
      <c r="AJ280">
        <v>0.50953899999999996</v>
      </c>
    </row>
    <row r="281" spans="1:36" x14ac:dyDescent="0.45">
      <c r="A281" t="s">
        <v>2465</v>
      </c>
      <c r="B281" t="s">
        <v>139</v>
      </c>
      <c r="C281">
        <v>5</v>
      </c>
      <c r="D281">
        <v>7</v>
      </c>
      <c r="F281">
        <v>4.8997099999999998</v>
      </c>
      <c r="G281">
        <v>24</v>
      </c>
      <c r="H281">
        <v>24</v>
      </c>
      <c r="I281">
        <v>0</v>
      </c>
      <c r="J281">
        <v>0</v>
      </c>
      <c r="K281">
        <v>104.7</v>
      </c>
      <c r="L281">
        <v>465</v>
      </c>
      <c r="M281">
        <v>99</v>
      </c>
      <c r="N281">
        <v>62</v>
      </c>
      <c r="O281">
        <v>57</v>
      </c>
      <c r="P281">
        <v>15</v>
      </c>
      <c r="Q281">
        <v>52</v>
      </c>
      <c r="R281">
        <v>0</v>
      </c>
      <c r="S281">
        <v>7</v>
      </c>
      <c r="T281">
        <v>105</v>
      </c>
      <c r="U281">
        <v>9.0257900000000006</v>
      </c>
      <c r="V281">
        <v>4.4699099999999996</v>
      </c>
      <c r="W281">
        <v>2.0192299999999999</v>
      </c>
      <c r="X281">
        <v>1.2894000000000001</v>
      </c>
      <c r="Y281">
        <v>0.22580600000000001</v>
      </c>
      <c r="Z281">
        <v>0.111828</v>
      </c>
      <c r="AA281">
        <v>0.11397849023342101</v>
      </c>
      <c r="AB281">
        <v>0.243842</v>
      </c>
      <c r="AC281">
        <v>1.4422200000000001</v>
      </c>
      <c r="AD281">
        <v>0.29370600000000002</v>
      </c>
      <c r="AE281">
        <v>0.68461499999999997</v>
      </c>
      <c r="AH281">
        <v>4.8023199999999999</v>
      </c>
      <c r="AI281">
        <v>1.0108999999999999</v>
      </c>
      <c r="AJ281">
        <v>0.58897900000000003</v>
      </c>
    </row>
    <row r="282" spans="1:36" x14ac:dyDescent="0.45">
      <c r="A282" t="s">
        <v>2058</v>
      </c>
      <c r="B282" t="s">
        <v>196</v>
      </c>
      <c r="C282">
        <v>5</v>
      </c>
      <c r="D282">
        <v>6</v>
      </c>
      <c r="F282">
        <v>4.4302599999999996</v>
      </c>
      <c r="G282">
        <v>23</v>
      </c>
      <c r="H282">
        <v>22</v>
      </c>
      <c r="I282">
        <v>0</v>
      </c>
      <c r="J282">
        <v>0</v>
      </c>
      <c r="K282">
        <v>109.7</v>
      </c>
      <c r="L282">
        <v>486</v>
      </c>
      <c r="M282">
        <v>118</v>
      </c>
      <c r="N282">
        <v>58</v>
      </c>
      <c r="O282">
        <v>54</v>
      </c>
      <c r="P282">
        <v>13</v>
      </c>
      <c r="Q282">
        <v>39</v>
      </c>
      <c r="R282">
        <v>1</v>
      </c>
      <c r="S282">
        <v>4</v>
      </c>
      <c r="T282">
        <v>87</v>
      </c>
      <c r="U282">
        <v>7.1376499999999998</v>
      </c>
      <c r="V282">
        <v>3.19964</v>
      </c>
      <c r="W282">
        <v>2.2307700000000001</v>
      </c>
      <c r="X282">
        <v>1.0665500000000001</v>
      </c>
      <c r="Y282">
        <v>0.179012</v>
      </c>
      <c r="Z282">
        <v>8.0246899999999996E-2</v>
      </c>
      <c r="AA282">
        <v>9.8765432834625203E-2</v>
      </c>
      <c r="AB282">
        <v>0.26636599999999999</v>
      </c>
      <c r="AC282">
        <v>1.4311799999999999</v>
      </c>
      <c r="AD282">
        <v>0.30612200000000001</v>
      </c>
      <c r="AE282">
        <v>0.713256</v>
      </c>
      <c r="AH282">
        <v>4.3853999999999997</v>
      </c>
      <c r="AI282">
        <v>1.00796</v>
      </c>
      <c r="AJ282">
        <v>0.95235000000000003</v>
      </c>
    </row>
    <row r="283" spans="1:36" x14ac:dyDescent="0.45">
      <c r="A283" t="s">
        <v>2268</v>
      </c>
      <c r="B283" t="s">
        <v>215</v>
      </c>
      <c r="C283">
        <v>5</v>
      </c>
      <c r="D283">
        <v>5</v>
      </c>
      <c r="F283">
        <v>4.3608200000000004</v>
      </c>
      <c r="G283">
        <v>25</v>
      </c>
      <c r="H283">
        <v>19</v>
      </c>
      <c r="I283">
        <v>0</v>
      </c>
      <c r="J283">
        <v>1</v>
      </c>
      <c r="K283">
        <v>97</v>
      </c>
      <c r="L283">
        <v>416</v>
      </c>
      <c r="M283">
        <v>90</v>
      </c>
      <c r="N283">
        <v>51</v>
      </c>
      <c r="O283">
        <v>47</v>
      </c>
      <c r="P283">
        <v>14</v>
      </c>
      <c r="Q283">
        <v>40</v>
      </c>
      <c r="R283">
        <v>0</v>
      </c>
      <c r="S283">
        <v>4</v>
      </c>
      <c r="T283">
        <v>97</v>
      </c>
      <c r="U283">
        <v>9</v>
      </c>
      <c r="V283">
        <v>3.7113399999999999</v>
      </c>
      <c r="W283">
        <v>2.4249999999999998</v>
      </c>
      <c r="X283">
        <v>1.29897</v>
      </c>
      <c r="Y283">
        <v>0.23317299999999999</v>
      </c>
      <c r="Z283">
        <v>9.6153799999999998E-2</v>
      </c>
      <c r="AA283">
        <v>0.13701922446489301</v>
      </c>
      <c r="AB283">
        <v>0.24193500000000001</v>
      </c>
      <c r="AC283">
        <v>1.3402099999999999</v>
      </c>
      <c r="AD283">
        <v>0.291188</v>
      </c>
      <c r="AE283">
        <v>0.71557999999999999</v>
      </c>
      <c r="AH283">
        <v>4.4921499999999996</v>
      </c>
      <c r="AI283">
        <v>1.0051600000000001</v>
      </c>
      <c r="AJ283">
        <v>1.1580699999999999</v>
      </c>
    </row>
    <row r="284" spans="1:36" x14ac:dyDescent="0.45">
      <c r="A284" t="s">
        <v>2606</v>
      </c>
      <c r="B284" t="s">
        <v>141</v>
      </c>
      <c r="C284">
        <v>5</v>
      </c>
      <c r="D284">
        <v>6</v>
      </c>
      <c r="F284">
        <v>4.3839499999999996</v>
      </c>
      <c r="G284">
        <v>26</v>
      </c>
      <c r="H284">
        <v>26</v>
      </c>
      <c r="I284">
        <v>0</v>
      </c>
      <c r="J284">
        <v>0</v>
      </c>
      <c r="K284">
        <v>104.7</v>
      </c>
      <c r="L284">
        <v>451</v>
      </c>
      <c r="M284">
        <v>106</v>
      </c>
      <c r="N284">
        <v>55</v>
      </c>
      <c r="O284">
        <v>51</v>
      </c>
      <c r="P284">
        <v>13</v>
      </c>
      <c r="Q284">
        <v>37</v>
      </c>
      <c r="R284">
        <v>0</v>
      </c>
      <c r="S284">
        <v>3</v>
      </c>
      <c r="T284">
        <v>73</v>
      </c>
      <c r="U284">
        <v>6.2750700000000004</v>
      </c>
      <c r="V284">
        <v>3.18052</v>
      </c>
      <c r="W284">
        <v>1.9729699999999999</v>
      </c>
      <c r="X284">
        <v>1.11748</v>
      </c>
      <c r="Y284">
        <v>0.16186300000000001</v>
      </c>
      <c r="Z284">
        <v>8.2039899999999999E-2</v>
      </c>
      <c r="AA284">
        <v>7.9822607338428497E-2</v>
      </c>
      <c r="AB284">
        <v>0.25790800000000003</v>
      </c>
      <c r="AC284">
        <v>1.36581</v>
      </c>
      <c r="AD284">
        <v>0.28615400000000002</v>
      </c>
      <c r="AE284">
        <v>0.70512799999999998</v>
      </c>
      <c r="AH284">
        <v>4.6208499999999999</v>
      </c>
      <c r="AI284">
        <v>1.0024999999999999</v>
      </c>
      <c r="AJ284">
        <v>1.1924699999999999</v>
      </c>
    </row>
    <row r="285" spans="1:36" x14ac:dyDescent="0.45">
      <c r="A285" t="s">
        <v>2607</v>
      </c>
      <c r="B285" t="s">
        <v>74</v>
      </c>
      <c r="C285">
        <v>5</v>
      </c>
      <c r="D285">
        <v>8</v>
      </c>
      <c r="F285">
        <v>5.0228700000000002</v>
      </c>
      <c r="G285">
        <v>24</v>
      </c>
      <c r="H285">
        <v>22</v>
      </c>
      <c r="I285">
        <v>0</v>
      </c>
      <c r="J285">
        <v>0</v>
      </c>
      <c r="K285">
        <v>109.3</v>
      </c>
      <c r="L285">
        <v>477</v>
      </c>
      <c r="M285">
        <v>115</v>
      </c>
      <c r="N285">
        <v>66</v>
      </c>
      <c r="O285">
        <v>61</v>
      </c>
      <c r="P285">
        <v>18</v>
      </c>
      <c r="Q285">
        <v>35</v>
      </c>
      <c r="R285">
        <v>0</v>
      </c>
      <c r="S285">
        <v>8</v>
      </c>
      <c r="T285">
        <v>86</v>
      </c>
      <c r="U285">
        <v>7.0814300000000001</v>
      </c>
      <c r="V285">
        <v>2.88198</v>
      </c>
      <c r="W285">
        <v>2.4571399999999999</v>
      </c>
      <c r="X285">
        <v>1.4821599999999999</v>
      </c>
      <c r="Y285">
        <v>0.18029400000000001</v>
      </c>
      <c r="Z285">
        <v>7.3375300000000004E-2</v>
      </c>
      <c r="AA285">
        <v>0.106918238103389</v>
      </c>
      <c r="AB285">
        <v>0.26497700000000002</v>
      </c>
      <c r="AC285">
        <v>1.3723700000000001</v>
      </c>
      <c r="AD285">
        <v>0.29393900000000001</v>
      </c>
      <c r="AE285">
        <v>0.67307700000000004</v>
      </c>
      <c r="AH285">
        <v>5.0025199999999996</v>
      </c>
      <c r="AI285">
        <v>1.00122</v>
      </c>
      <c r="AJ285">
        <v>0.84497299999999997</v>
      </c>
    </row>
    <row r="286" spans="1:36" x14ac:dyDescent="0.45">
      <c r="A286" t="s">
        <v>2036</v>
      </c>
      <c r="B286" t="s">
        <v>113</v>
      </c>
      <c r="C286">
        <v>5</v>
      </c>
      <c r="D286">
        <v>2</v>
      </c>
      <c r="F286">
        <v>3</v>
      </c>
      <c r="G286">
        <v>53</v>
      </c>
      <c r="H286">
        <v>1</v>
      </c>
      <c r="I286">
        <v>30</v>
      </c>
      <c r="J286">
        <v>3</v>
      </c>
      <c r="K286">
        <v>48</v>
      </c>
      <c r="L286">
        <v>200</v>
      </c>
      <c r="M286">
        <v>35</v>
      </c>
      <c r="N286">
        <v>17</v>
      </c>
      <c r="O286">
        <v>16</v>
      </c>
      <c r="P286">
        <v>4</v>
      </c>
      <c r="Q286">
        <v>19</v>
      </c>
      <c r="R286">
        <v>0</v>
      </c>
      <c r="S286">
        <v>2</v>
      </c>
      <c r="T286">
        <v>69</v>
      </c>
      <c r="U286">
        <v>12.9375</v>
      </c>
      <c r="V286">
        <v>3.5625</v>
      </c>
      <c r="W286">
        <v>3.63158</v>
      </c>
      <c r="X286">
        <v>0.75</v>
      </c>
      <c r="Y286">
        <v>0.34499999999999997</v>
      </c>
      <c r="Z286">
        <v>9.5000000000000001E-2</v>
      </c>
      <c r="AA286">
        <v>0.25</v>
      </c>
      <c r="AB286">
        <v>0.19553100000000001</v>
      </c>
      <c r="AC286">
        <v>1.125</v>
      </c>
      <c r="AD286">
        <v>0.29245300000000002</v>
      </c>
      <c r="AE286">
        <v>0.764463</v>
      </c>
      <c r="AH286">
        <v>2.7758699999999998</v>
      </c>
      <c r="AI286">
        <v>0.99862600000000001</v>
      </c>
      <c r="AJ286">
        <v>0.87101899999999999</v>
      </c>
    </row>
    <row r="287" spans="1:36" x14ac:dyDescent="0.45">
      <c r="A287" t="s">
        <v>2608</v>
      </c>
      <c r="B287" t="s">
        <v>141</v>
      </c>
      <c r="C287">
        <v>5</v>
      </c>
      <c r="D287">
        <v>5</v>
      </c>
      <c r="F287">
        <v>4.34483</v>
      </c>
      <c r="G287">
        <v>20</v>
      </c>
      <c r="H287">
        <v>20</v>
      </c>
      <c r="I287">
        <v>0</v>
      </c>
      <c r="J287">
        <v>0</v>
      </c>
      <c r="K287">
        <v>87</v>
      </c>
      <c r="L287">
        <v>373</v>
      </c>
      <c r="M287">
        <v>84</v>
      </c>
      <c r="N287">
        <v>45</v>
      </c>
      <c r="O287">
        <v>42</v>
      </c>
      <c r="P287">
        <v>11</v>
      </c>
      <c r="Q287">
        <v>31</v>
      </c>
      <c r="R287">
        <v>0</v>
      </c>
      <c r="S287">
        <v>4</v>
      </c>
      <c r="T287">
        <v>72</v>
      </c>
      <c r="U287">
        <v>7.4482799999999996</v>
      </c>
      <c r="V287">
        <v>3.2069000000000001</v>
      </c>
      <c r="W287">
        <v>2.3225799999999999</v>
      </c>
      <c r="X287">
        <v>1.1379300000000001</v>
      </c>
      <c r="Y287">
        <v>0.19302900000000001</v>
      </c>
      <c r="Z287">
        <v>8.31099E-2</v>
      </c>
      <c r="AA287">
        <v>0.109919570386409</v>
      </c>
      <c r="AB287">
        <v>0.24852099999999999</v>
      </c>
      <c r="AC287">
        <v>1.3218399999999999</v>
      </c>
      <c r="AD287">
        <v>0.286275</v>
      </c>
      <c r="AE287">
        <v>0.70281099999999996</v>
      </c>
      <c r="AH287">
        <v>4.4504400000000004</v>
      </c>
      <c r="AI287">
        <v>0.99616199999999999</v>
      </c>
      <c r="AJ287">
        <v>1.06182</v>
      </c>
    </row>
    <row r="288" spans="1:36" x14ac:dyDescent="0.45">
      <c r="A288" t="s">
        <v>2002</v>
      </c>
      <c r="B288" t="s">
        <v>34</v>
      </c>
      <c r="C288">
        <v>3</v>
      </c>
      <c r="D288">
        <v>3</v>
      </c>
      <c r="F288">
        <v>4.0842799999999997</v>
      </c>
      <c r="G288">
        <v>29</v>
      </c>
      <c r="H288">
        <v>7</v>
      </c>
      <c r="I288">
        <v>0</v>
      </c>
      <c r="J288">
        <v>4</v>
      </c>
      <c r="K288">
        <v>61.7</v>
      </c>
      <c r="L288">
        <v>263</v>
      </c>
      <c r="M288">
        <v>59</v>
      </c>
      <c r="N288">
        <v>30</v>
      </c>
      <c r="O288">
        <v>28</v>
      </c>
      <c r="P288">
        <v>8</v>
      </c>
      <c r="Q288">
        <v>18</v>
      </c>
      <c r="R288">
        <v>1</v>
      </c>
      <c r="S288">
        <v>1</v>
      </c>
      <c r="T288">
        <v>65</v>
      </c>
      <c r="U288">
        <v>9.4813600000000005</v>
      </c>
      <c r="V288">
        <v>2.62561</v>
      </c>
      <c r="W288">
        <v>3.61111</v>
      </c>
      <c r="X288">
        <v>1.1669400000000001</v>
      </c>
      <c r="Y288">
        <v>0.24714800000000001</v>
      </c>
      <c r="Z288">
        <v>6.8441100000000005E-2</v>
      </c>
      <c r="AA288">
        <v>0.17870722711086201</v>
      </c>
      <c r="AB288">
        <v>0.24180299999999999</v>
      </c>
      <c r="AC288">
        <v>1.24797</v>
      </c>
      <c r="AD288">
        <v>0.29824600000000001</v>
      </c>
      <c r="AE288">
        <v>0.71428599999999998</v>
      </c>
      <c r="AH288">
        <v>3.7574700000000001</v>
      </c>
      <c r="AI288">
        <v>0.98711099999999996</v>
      </c>
      <c r="AJ288">
        <v>0.65050399999999997</v>
      </c>
    </row>
    <row r="289" spans="1:36" x14ac:dyDescent="0.45">
      <c r="A289" t="s">
        <v>2609</v>
      </c>
      <c r="B289" t="s">
        <v>215</v>
      </c>
      <c r="C289">
        <v>7</v>
      </c>
      <c r="D289">
        <v>8</v>
      </c>
      <c r="F289">
        <v>4.6216200000000001</v>
      </c>
      <c r="G289">
        <v>24</v>
      </c>
      <c r="H289">
        <v>19</v>
      </c>
      <c r="I289">
        <v>0</v>
      </c>
      <c r="J289">
        <v>1</v>
      </c>
      <c r="K289">
        <v>111</v>
      </c>
      <c r="L289">
        <v>488</v>
      </c>
      <c r="M289">
        <v>111</v>
      </c>
      <c r="N289">
        <v>62</v>
      </c>
      <c r="O289">
        <v>57</v>
      </c>
      <c r="P289">
        <v>16</v>
      </c>
      <c r="Q289">
        <v>47</v>
      </c>
      <c r="R289">
        <v>1</v>
      </c>
      <c r="S289">
        <v>5</v>
      </c>
      <c r="T289">
        <v>104</v>
      </c>
      <c r="U289">
        <v>8.4324300000000001</v>
      </c>
      <c r="V289">
        <v>3.81081</v>
      </c>
      <c r="W289">
        <v>2.2127699999999999</v>
      </c>
      <c r="X289">
        <v>1.2972999999999999</v>
      </c>
      <c r="Y289">
        <v>0.213115</v>
      </c>
      <c r="Z289">
        <v>9.6311499999999994E-2</v>
      </c>
      <c r="AA289">
        <v>0.116803281009197</v>
      </c>
      <c r="AB289">
        <v>0.25458700000000001</v>
      </c>
      <c r="AC289">
        <v>1.4234199999999999</v>
      </c>
      <c r="AD289">
        <v>0.30063299999999998</v>
      </c>
      <c r="AE289">
        <v>0.70796499999999996</v>
      </c>
      <c r="AH289">
        <v>4.66045</v>
      </c>
      <c r="AI289">
        <v>0.98684000000000005</v>
      </c>
      <c r="AJ289">
        <v>0.98091300000000003</v>
      </c>
    </row>
    <row r="290" spans="1:36" x14ac:dyDescent="0.45">
      <c r="A290" t="s">
        <v>2610</v>
      </c>
      <c r="B290" t="s">
        <v>61</v>
      </c>
      <c r="C290">
        <v>5</v>
      </c>
      <c r="D290">
        <v>6</v>
      </c>
      <c r="F290">
        <v>4.5548299999999999</v>
      </c>
      <c r="G290">
        <v>23</v>
      </c>
      <c r="H290">
        <v>19</v>
      </c>
      <c r="I290">
        <v>0</v>
      </c>
      <c r="J290">
        <v>1</v>
      </c>
      <c r="K290">
        <v>106.7</v>
      </c>
      <c r="L290">
        <v>459</v>
      </c>
      <c r="M290">
        <v>114</v>
      </c>
      <c r="N290">
        <v>58</v>
      </c>
      <c r="O290">
        <v>54</v>
      </c>
      <c r="P290">
        <v>16</v>
      </c>
      <c r="Q290">
        <v>29</v>
      </c>
      <c r="R290">
        <v>0</v>
      </c>
      <c r="S290">
        <v>3</v>
      </c>
      <c r="T290">
        <v>83</v>
      </c>
      <c r="U290">
        <v>7.0009399999999999</v>
      </c>
      <c r="V290">
        <v>2.44611</v>
      </c>
      <c r="W290">
        <v>2.8620700000000001</v>
      </c>
      <c r="X290">
        <v>1.34958</v>
      </c>
      <c r="Y290">
        <v>0.18082799999999999</v>
      </c>
      <c r="Z290">
        <v>6.3180799999999995E-2</v>
      </c>
      <c r="AA290">
        <v>0.117647059261798</v>
      </c>
      <c r="AB290">
        <v>0.26697900000000002</v>
      </c>
      <c r="AC290">
        <v>1.3402099999999999</v>
      </c>
      <c r="AD290">
        <v>0.29878100000000002</v>
      </c>
      <c r="AE290">
        <v>0.70480900000000002</v>
      </c>
      <c r="AH290">
        <v>4.5483900000000004</v>
      </c>
      <c r="AI290">
        <v>0.984537</v>
      </c>
      <c r="AJ290">
        <v>1.05884</v>
      </c>
    </row>
    <row r="291" spans="1:36" x14ac:dyDescent="0.45">
      <c r="A291" t="s">
        <v>2019</v>
      </c>
      <c r="B291" t="s">
        <v>32</v>
      </c>
      <c r="C291">
        <v>7</v>
      </c>
      <c r="D291">
        <v>3</v>
      </c>
      <c r="F291">
        <v>2.9131200000000002</v>
      </c>
      <c r="G291">
        <v>61</v>
      </c>
      <c r="H291">
        <v>0</v>
      </c>
      <c r="I291">
        <v>27</v>
      </c>
      <c r="J291">
        <v>4</v>
      </c>
      <c r="K291">
        <v>58.7</v>
      </c>
      <c r="L291">
        <v>242</v>
      </c>
      <c r="M291">
        <v>41</v>
      </c>
      <c r="N291">
        <v>21</v>
      </c>
      <c r="O291">
        <v>19</v>
      </c>
      <c r="P291">
        <v>6</v>
      </c>
      <c r="Q291">
        <v>21</v>
      </c>
      <c r="R291">
        <v>3</v>
      </c>
      <c r="S291">
        <v>5</v>
      </c>
      <c r="T291">
        <v>89</v>
      </c>
      <c r="U291">
        <v>13.6457</v>
      </c>
      <c r="V291">
        <v>3.21976</v>
      </c>
      <c r="W291">
        <v>4.2381000000000002</v>
      </c>
      <c r="X291">
        <v>0.91993199999999997</v>
      </c>
      <c r="Y291">
        <v>0.36776900000000001</v>
      </c>
      <c r="Z291">
        <v>8.6776900000000004E-2</v>
      </c>
      <c r="AA291">
        <v>0.28099172562360702</v>
      </c>
      <c r="AB291">
        <v>0.18981500000000001</v>
      </c>
      <c r="AC291">
        <v>1.0562199999999999</v>
      </c>
      <c r="AD291">
        <v>0.28925600000000001</v>
      </c>
      <c r="AE291">
        <v>0.76492499999999997</v>
      </c>
      <c r="AH291">
        <v>2.8802500000000002</v>
      </c>
      <c r="AI291">
        <v>0.98180900000000004</v>
      </c>
      <c r="AJ291">
        <v>0.99844900000000003</v>
      </c>
    </row>
    <row r="292" spans="1:36" x14ac:dyDescent="0.45">
      <c r="A292" t="s">
        <v>1965</v>
      </c>
      <c r="B292" t="s">
        <v>153</v>
      </c>
      <c r="C292">
        <v>6</v>
      </c>
      <c r="D292">
        <v>8</v>
      </c>
      <c r="F292">
        <v>4.8717899999999998</v>
      </c>
      <c r="G292">
        <v>25</v>
      </c>
      <c r="H292">
        <v>24</v>
      </c>
      <c r="I292">
        <v>0</v>
      </c>
      <c r="J292">
        <v>0</v>
      </c>
      <c r="K292">
        <v>105.3</v>
      </c>
      <c r="L292">
        <v>475</v>
      </c>
      <c r="M292">
        <v>106</v>
      </c>
      <c r="N292">
        <v>62</v>
      </c>
      <c r="O292">
        <v>57</v>
      </c>
      <c r="P292">
        <v>14</v>
      </c>
      <c r="Q292">
        <v>54</v>
      </c>
      <c r="R292">
        <v>0</v>
      </c>
      <c r="S292">
        <v>3</v>
      </c>
      <c r="T292">
        <v>96</v>
      </c>
      <c r="U292">
        <v>8.2051300000000005</v>
      </c>
      <c r="V292">
        <v>4.61538</v>
      </c>
      <c r="W292">
        <v>1.7777799999999999</v>
      </c>
      <c r="X292">
        <v>1.19658</v>
      </c>
      <c r="Y292">
        <v>0.20210500000000001</v>
      </c>
      <c r="Z292">
        <v>0.11368399999999999</v>
      </c>
      <c r="AA292">
        <v>8.8421061635017395E-2</v>
      </c>
      <c r="AB292">
        <v>0.25358900000000001</v>
      </c>
      <c r="AC292">
        <v>1.5194700000000001</v>
      </c>
      <c r="AD292">
        <v>0.29870099999999999</v>
      </c>
      <c r="AE292">
        <v>0.69800600000000002</v>
      </c>
      <c r="AH292">
        <v>4.7840100000000003</v>
      </c>
      <c r="AI292">
        <v>0.97854799999999997</v>
      </c>
      <c r="AJ292">
        <v>0.69709299999999996</v>
      </c>
    </row>
    <row r="293" spans="1:36" x14ac:dyDescent="0.45">
      <c r="A293" t="s">
        <v>442</v>
      </c>
      <c r="B293" t="s">
        <v>132</v>
      </c>
      <c r="C293">
        <v>4</v>
      </c>
      <c r="D293">
        <v>7</v>
      </c>
      <c r="F293">
        <v>4.6199399999999997</v>
      </c>
      <c r="G293">
        <v>25</v>
      </c>
      <c r="H293">
        <v>25</v>
      </c>
      <c r="I293">
        <v>0</v>
      </c>
      <c r="J293">
        <v>0</v>
      </c>
      <c r="K293">
        <v>101.3</v>
      </c>
      <c r="L293">
        <v>441</v>
      </c>
      <c r="M293">
        <v>100</v>
      </c>
      <c r="N293">
        <v>56</v>
      </c>
      <c r="O293">
        <v>52</v>
      </c>
      <c r="P293">
        <v>12</v>
      </c>
      <c r="Q293">
        <v>36</v>
      </c>
      <c r="R293">
        <v>0</v>
      </c>
      <c r="S293">
        <v>9</v>
      </c>
      <c r="T293">
        <v>80</v>
      </c>
      <c r="U293">
        <v>7.1075999999999997</v>
      </c>
      <c r="V293">
        <v>3.19842</v>
      </c>
      <c r="W293">
        <v>2.2222200000000001</v>
      </c>
      <c r="X293">
        <v>1.0661400000000001</v>
      </c>
      <c r="Y293">
        <v>0.18140600000000001</v>
      </c>
      <c r="Z293">
        <v>8.1632700000000002E-2</v>
      </c>
      <c r="AA293">
        <v>9.9773250520229298E-2</v>
      </c>
      <c r="AB293">
        <v>0.252525</v>
      </c>
      <c r="AC293">
        <v>1.3425499999999999</v>
      </c>
      <c r="AD293">
        <v>0.28947400000000001</v>
      </c>
      <c r="AE293">
        <v>0.67114099999999999</v>
      </c>
      <c r="AH293">
        <v>4.5482300000000002</v>
      </c>
      <c r="AI293">
        <v>0.97799800000000003</v>
      </c>
      <c r="AJ293">
        <v>0.91516799999999998</v>
      </c>
    </row>
    <row r="294" spans="1:36" x14ac:dyDescent="0.45">
      <c r="A294" t="s">
        <v>2611</v>
      </c>
      <c r="C294">
        <v>7</v>
      </c>
      <c r="D294">
        <v>6</v>
      </c>
      <c r="F294">
        <v>4.7592699999999999</v>
      </c>
      <c r="G294">
        <v>24</v>
      </c>
      <c r="H294">
        <v>22</v>
      </c>
      <c r="I294">
        <v>0</v>
      </c>
      <c r="J294">
        <v>0</v>
      </c>
      <c r="K294">
        <v>126.7</v>
      </c>
      <c r="L294">
        <v>543</v>
      </c>
      <c r="M294">
        <v>136</v>
      </c>
      <c r="N294">
        <v>72</v>
      </c>
      <c r="O294">
        <v>67</v>
      </c>
      <c r="P294">
        <v>23</v>
      </c>
      <c r="Q294">
        <v>34</v>
      </c>
      <c r="R294">
        <v>1</v>
      </c>
      <c r="S294">
        <v>5</v>
      </c>
      <c r="T294">
        <v>102</v>
      </c>
      <c r="U294">
        <v>7.2454599999999996</v>
      </c>
      <c r="V294">
        <v>2.4151500000000001</v>
      </c>
      <c r="W294">
        <v>3</v>
      </c>
      <c r="X294">
        <v>1.63378</v>
      </c>
      <c r="Y294">
        <v>0.18784500000000001</v>
      </c>
      <c r="Z294">
        <v>6.2615100000000007E-2</v>
      </c>
      <c r="AA294">
        <v>0.12523020058870299</v>
      </c>
      <c r="AB294">
        <v>0.269841</v>
      </c>
      <c r="AC294">
        <v>1.34175</v>
      </c>
      <c r="AD294">
        <v>0.298153</v>
      </c>
      <c r="AE294">
        <v>0.71117600000000003</v>
      </c>
      <c r="AH294">
        <v>4.92828</v>
      </c>
      <c r="AI294">
        <v>0.977155</v>
      </c>
      <c r="AJ294">
        <v>0.87940300000000005</v>
      </c>
    </row>
    <row r="295" spans="1:36" x14ac:dyDescent="0.45">
      <c r="A295" t="s">
        <v>1999</v>
      </c>
      <c r="B295" t="s">
        <v>196</v>
      </c>
      <c r="C295">
        <v>3</v>
      </c>
      <c r="D295">
        <v>4</v>
      </c>
      <c r="F295">
        <v>4.2007000000000003</v>
      </c>
      <c r="G295">
        <v>21</v>
      </c>
      <c r="H295">
        <v>14</v>
      </c>
      <c r="I295">
        <v>0</v>
      </c>
      <c r="J295">
        <v>1</v>
      </c>
      <c r="K295">
        <v>85.7</v>
      </c>
      <c r="L295">
        <v>362</v>
      </c>
      <c r="M295">
        <v>87</v>
      </c>
      <c r="N295">
        <v>43</v>
      </c>
      <c r="O295">
        <v>40</v>
      </c>
      <c r="P295">
        <v>12</v>
      </c>
      <c r="Q295">
        <v>23</v>
      </c>
      <c r="R295">
        <v>0</v>
      </c>
      <c r="S295">
        <v>2</v>
      </c>
      <c r="T295">
        <v>76</v>
      </c>
      <c r="U295">
        <v>7.9813299999999998</v>
      </c>
      <c r="V295">
        <v>2.4154</v>
      </c>
      <c r="W295">
        <v>3.3043499999999999</v>
      </c>
      <c r="X295">
        <v>1.2602100000000001</v>
      </c>
      <c r="Y295">
        <v>0.20994499999999999</v>
      </c>
      <c r="Z295">
        <v>6.3535900000000006E-2</v>
      </c>
      <c r="AA295">
        <v>0.146408841013908</v>
      </c>
      <c r="AB295">
        <v>0.25816</v>
      </c>
      <c r="AC295">
        <v>1.28355</v>
      </c>
      <c r="AD295">
        <v>0.301205</v>
      </c>
      <c r="AE295">
        <v>0.71888399999999997</v>
      </c>
      <c r="AH295">
        <v>4.1768599999999996</v>
      </c>
      <c r="AI295">
        <v>0.97443000000000002</v>
      </c>
      <c r="AJ295">
        <v>0.91281999999999996</v>
      </c>
    </row>
    <row r="296" spans="1:36" x14ac:dyDescent="0.45">
      <c r="A296" t="s">
        <v>2493</v>
      </c>
      <c r="B296" t="s">
        <v>61</v>
      </c>
      <c r="C296">
        <v>5</v>
      </c>
      <c r="D296">
        <v>4</v>
      </c>
      <c r="F296">
        <v>3.7349399999999999</v>
      </c>
      <c r="G296">
        <v>42</v>
      </c>
      <c r="H296">
        <v>7</v>
      </c>
      <c r="I296">
        <v>29</v>
      </c>
      <c r="J296">
        <v>4</v>
      </c>
      <c r="K296">
        <v>74.7</v>
      </c>
      <c r="L296">
        <v>306</v>
      </c>
      <c r="M296">
        <v>65</v>
      </c>
      <c r="N296">
        <v>34</v>
      </c>
      <c r="O296">
        <v>31</v>
      </c>
      <c r="P296">
        <v>10</v>
      </c>
      <c r="Q296">
        <v>20</v>
      </c>
      <c r="R296">
        <v>1</v>
      </c>
      <c r="S296">
        <v>5</v>
      </c>
      <c r="T296">
        <v>78</v>
      </c>
      <c r="U296">
        <v>9.3975899999999992</v>
      </c>
      <c r="V296">
        <v>2.40964</v>
      </c>
      <c r="W296">
        <v>3.9</v>
      </c>
      <c r="X296">
        <v>1.20482</v>
      </c>
      <c r="Y296">
        <v>0.25490200000000002</v>
      </c>
      <c r="Z296">
        <v>6.5359500000000001E-2</v>
      </c>
      <c r="AA296">
        <v>0.18954249471425999</v>
      </c>
      <c r="AB296">
        <v>0.23131699999999999</v>
      </c>
      <c r="AC296">
        <v>1.13788</v>
      </c>
      <c r="AD296">
        <v>0.28497400000000001</v>
      </c>
      <c r="AE296">
        <v>0.71831</v>
      </c>
      <c r="AH296">
        <v>3.911</v>
      </c>
      <c r="AI296">
        <v>0.97237200000000001</v>
      </c>
      <c r="AJ296">
        <v>1.06233</v>
      </c>
    </row>
    <row r="297" spans="1:36" x14ac:dyDescent="0.45">
      <c r="A297" t="s">
        <v>2612</v>
      </c>
      <c r="B297" t="s">
        <v>76</v>
      </c>
      <c r="C297">
        <v>6</v>
      </c>
      <c r="D297">
        <v>7</v>
      </c>
      <c r="F297">
        <v>4.7901699999999998</v>
      </c>
      <c r="G297">
        <v>20</v>
      </c>
      <c r="H297">
        <v>19</v>
      </c>
      <c r="I297">
        <v>0</v>
      </c>
      <c r="J297">
        <v>0</v>
      </c>
      <c r="K297">
        <v>97.7</v>
      </c>
      <c r="L297">
        <v>431</v>
      </c>
      <c r="M297">
        <v>108</v>
      </c>
      <c r="N297">
        <v>56</v>
      </c>
      <c r="O297">
        <v>52</v>
      </c>
      <c r="P297">
        <v>13</v>
      </c>
      <c r="Q297">
        <v>31</v>
      </c>
      <c r="R297">
        <v>0</v>
      </c>
      <c r="S297">
        <v>5</v>
      </c>
      <c r="T297">
        <v>73</v>
      </c>
      <c r="U297">
        <v>6.7246699999999997</v>
      </c>
      <c r="V297">
        <v>2.85568</v>
      </c>
      <c r="W297">
        <v>2.3548399999999998</v>
      </c>
      <c r="X297">
        <v>1.19754</v>
      </c>
      <c r="Y297">
        <v>0.169374</v>
      </c>
      <c r="Z297">
        <v>7.1925799999999998E-2</v>
      </c>
      <c r="AA297">
        <v>9.7447805106639807E-2</v>
      </c>
      <c r="AB297">
        <v>0.27341799999999999</v>
      </c>
      <c r="AC297">
        <v>1.42272</v>
      </c>
      <c r="AD297">
        <v>0.30744300000000002</v>
      </c>
      <c r="AE297">
        <v>0.68708599999999997</v>
      </c>
      <c r="AH297">
        <v>4.5958800000000002</v>
      </c>
      <c r="AI297">
        <v>0.96320399999999995</v>
      </c>
      <c r="AJ297">
        <v>0.97814100000000004</v>
      </c>
    </row>
    <row r="298" spans="1:36" x14ac:dyDescent="0.45">
      <c r="A298" t="s">
        <v>2319</v>
      </c>
      <c r="B298" t="s">
        <v>63</v>
      </c>
      <c r="C298">
        <v>6</v>
      </c>
      <c r="D298">
        <v>7</v>
      </c>
      <c r="F298">
        <v>4.2429699999999997</v>
      </c>
      <c r="G298">
        <v>21</v>
      </c>
      <c r="H298">
        <v>21</v>
      </c>
      <c r="I298">
        <v>0</v>
      </c>
      <c r="J298">
        <v>0</v>
      </c>
      <c r="K298">
        <v>110.3</v>
      </c>
      <c r="L298">
        <v>476</v>
      </c>
      <c r="M298">
        <v>114</v>
      </c>
      <c r="N298">
        <v>56</v>
      </c>
      <c r="O298">
        <v>52</v>
      </c>
      <c r="P298">
        <v>15</v>
      </c>
      <c r="Q298">
        <v>40</v>
      </c>
      <c r="R298">
        <v>0</v>
      </c>
      <c r="S298">
        <v>3</v>
      </c>
      <c r="T298">
        <v>75</v>
      </c>
      <c r="U298">
        <v>6.1196700000000002</v>
      </c>
      <c r="V298">
        <v>3.26383</v>
      </c>
      <c r="W298">
        <v>1.875</v>
      </c>
      <c r="X298">
        <v>1.22393</v>
      </c>
      <c r="Y298">
        <v>0.15756300000000001</v>
      </c>
      <c r="Z298">
        <v>8.40336E-2</v>
      </c>
      <c r="AA298">
        <v>7.3529414832591997E-2</v>
      </c>
      <c r="AB298">
        <v>0.26327899999999999</v>
      </c>
      <c r="AC298">
        <v>1.39619</v>
      </c>
      <c r="AD298">
        <v>0.28863</v>
      </c>
      <c r="AE298">
        <v>0.736842</v>
      </c>
      <c r="AH298">
        <v>4.83256</v>
      </c>
      <c r="AI298">
        <v>0.96171799999999996</v>
      </c>
      <c r="AJ298">
        <v>1.6027499999999999</v>
      </c>
    </row>
    <row r="299" spans="1:36" x14ac:dyDescent="0.45">
      <c r="A299" t="s">
        <v>2001</v>
      </c>
      <c r="B299" t="s">
        <v>40</v>
      </c>
      <c r="C299">
        <v>7</v>
      </c>
      <c r="D299">
        <v>9</v>
      </c>
      <c r="F299">
        <v>4.82517</v>
      </c>
      <c r="G299">
        <v>26</v>
      </c>
      <c r="H299">
        <v>25</v>
      </c>
      <c r="I299">
        <v>0</v>
      </c>
      <c r="J299">
        <v>1</v>
      </c>
      <c r="K299">
        <v>128.69999999999999</v>
      </c>
      <c r="L299">
        <v>572</v>
      </c>
      <c r="M299">
        <v>137</v>
      </c>
      <c r="N299">
        <v>75</v>
      </c>
      <c r="O299">
        <v>69</v>
      </c>
      <c r="P299">
        <v>19</v>
      </c>
      <c r="Q299">
        <v>51</v>
      </c>
      <c r="R299">
        <v>0</v>
      </c>
      <c r="S299">
        <v>5</v>
      </c>
      <c r="T299">
        <v>111</v>
      </c>
      <c r="U299">
        <v>7.7622400000000003</v>
      </c>
      <c r="V299">
        <v>3.56643</v>
      </c>
      <c r="W299">
        <v>2.1764700000000001</v>
      </c>
      <c r="X299">
        <v>1.32867</v>
      </c>
      <c r="Y299">
        <v>0.19405600000000001</v>
      </c>
      <c r="Z299">
        <v>8.9160799999999998E-2</v>
      </c>
      <c r="AA299">
        <v>0.104895107448101</v>
      </c>
      <c r="AB299">
        <v>0.26550400000000002</v>
      </c>
      <c r="AC299">
        <v>1.4607600000000001</v>
      </c>
      <c r="AD299">
        <v>0.305699</v>
      </c>
      <c r="AE299">
        <v>0.70012399999999997</v>
      </c>
      <c r="AH299">
        <v>4.7546499999999998</v>
      </c>
      <c r="AI299">
        <v>0.95555000000000001</v>
      </c>
      <c r="AJ299">
        <v>0.55678099999999997</v>
      </c>
    </row>
    <row r="300" spans="1:36" x14ac:dyDescent="0.45">
      <c r="A300" t="s">
        <v>2613</v>
      </c>
      <c r="C300">
        <v>5</v>
      </c>
      <c r="D300">
        <v>5</v>
      </c>
      <c r="F300">
        <v>4.5299100000000001</v>
      </c>
      <c r="G300">
        <v>18</v>
      </c>
      <c r="H300">
        <v>18</v>
      </c>
      <c r="I300">
        <v>0</v>
      </c>
      <c r="J300">
        <v>0</v>
      </c>
      <c r="K300">
        <v>105.3</v>
      </c>
      <c r="L300">
        <v>455</v>
      </c>
      <c r="M300">
        <v>111</v>
      </c>
      <c r="N300">
        <v>57</v>
      </c>
      <c r="O300">
        <v>53</v>
      </c>
      <c r="P300">
        <v>15</v>
      </c>
      <c r="Q300">
        <v>31</v>
      </c>
      <c r="R300">
        <v>0</v>
      </c>
      <c r="S300">
        <v>2</v>
      </c>
      <c r="T300">
        <v>78</v>
      </c>
      <c r="U300">
        <v>6.6666699999999999</v>
      </c>
      <c r="V300">
        <v>2.6495700000000002</v>
      </c>
      <c r="W300">
        <v>2.51613</v>
      </c>
      <c r="X300">
        <v>1.2820499999999999</v>
      </c>
      <c r="Y300">
        <v>0.171429</v>
      </c>
      <c r="Z300">
        <v>6.8131899999999995E-2</v>
      </c>
      <c r="AA300">
        <v>0.10329670459032</v>
      </c>
      <c r="AB300">
        <v>0.26303300000000002</v>
      </c>
      <c r="AC300">
        <v>1.34853</v>
      </c>
      <c r="AD300">
        <v>0.29179300000000002</v>
      </c>
      <c r="AE300">
        <v>0.70247899999999996</v>
      </c>
      <c r="AH300">
        <v>4.5655799999999997</v>
      </c>
      <c r="AI300">
        <v>0.95261899999999999</v>
      </c>
      <c r="AJ300">
        <v>0.92651700000000003</v>
      </c>
    </row>
    <row r="301" spans="1:36" x14ac:dyDescent="0.45">
      <c r="A301" t="s">
        <v>2334</v>
      </c>
      <c r="B301" t="s">
        <v>40</v>
      </c>
      <c r="C301">
        <v>5</v>
      </c>
      <c r="D301">
        <v>8</v>
      </c>
      <c r="F301">
        <v>4.9303600000000003</v>
      </c>
      <c r="G301">
        <v>22</v>
      </c>
      <c r="H301">
        <v>21</v>
      </c>
      <c r="I301">
        <v>0</v>
      </c>
      <c r="J301">
        <v>1</v>
      </c>
      <c r="K301">
        <v>107.7</v>
      </c>
      <c r="L301">
        <v>477</v>
      </c>
      <c r="M301">
        <v>113</v>
      </c>
      <c r="N301">
        <v>64</v>
      </c>
      <c r="O301">
        <v>59</v>
      </c>
      <c r="P301">
        <v>15</v>
      </c>
      <c r="Q301">
        <v>47</v>
      </c>
      <c r="R301">
        <v>0</v>
      </c>
      <c r="S301">
        <v>3</v>
      </c>
      <c r="T301">
        <v>87</v>
      </c>
      <c r="U301">
        <v>7.2702</v>
      </c>
      <c r="V301">
        <v>3.9275799999999998</v>
      </c>
      <c r="W301">
        <v>1.8510599999999999</v>
      </c>
      <c r="X301">
        <v>1.2534799999999999</v>
      </c>
      <c r="Y301">
        <v>0.18239</v>
      </c>
      <c r="Z301">
        <v>9.8532499999999995E-2</v>
      </c>
      <c r="AA301">
        <v>8.3857432007789598E-2</v>
      </c>
      <c r="AB301">
        <v>0.26463700000000001</v>
      </c>
      <c r="AC301">
        <v>1.4856100000000001</v>
      </c>
      <c r="AD301">
        <v>0.30153799999999997</v>
      </c>
      <c r="AE301">
        <v>0.69064700000000001</v>
      </c>
      <c r="AH301">
        <v>4.8427800000000003</v>
      </c>
      <c r="AI301">
        <v>0.94982900000000003</v>
      </c>
      <c r="AJ301">
        <v>0.343497</v>
      </c>
    </row>
    <row r="302" spans="1:36" x14ac:dyDescent="0.45">
      <c r="A302" t="s">
        <v>2614</v>
      </c>
      <c r="B302" t="s">
        <v>101</v>
      </c>
      <c r="C302">
        <v>1</v>
      </c>
      <c r="D302">
        <v>2</v>
      </c>
      <c r="F302">
        <v>4.16988</v>
      </c>
      <c r="G302">
        <v>24</v>
      </c>
      <c r="H302">
        <v>24</v>
      </c>
      <c r="I302">
        <v>0</v>
      </c>
      <c r="J302">
        <v>0</v>
      </c>
      <c r="K302">
        <v>77.7</v>
      </c>
      <c r="L302">
        <v>336</v>
      </c>
      <c r="M302">
        <v>73</v>
      </c>
      <c r="N302">
        <v>39</v>
      </c>
      <c r="O302">
        <v>36</v>
      </c>
      <c r="P302">
        <v>10</v>
      </c>
      <c r="Q302">
        <v>31</v>
      </c>
      <c r="R302">
        <v>0</v>
      </c>
      <c r="S302">
        <v>4</v>
      </c>
      <c r="T302">
        <v>79</v>
      </c>
      <c r="U302">
        <v>9.1505799999999997</v>
      </c>
      <c r="V302">
        <v>3.5907300000000002</v>
      </c>
      <c r="W302">
        <v>2.5483899999999999</v>
      </c>
      <c r="X302">
        <v>1.1583000000000001</v>
      </c>
      <c r="Y302">
        <v>0.23511899999999999</v>
      </c>
      <c r="Z302">
        <v>9.2261899999999994E-2</v>
      </c>
      <c r="AA302">
        <v>0.14285714179277401</v>
      </c>
      <c r="AB302">
        <v>0.24252499999999999</v>
      </c>
      <c r="AC302">
        <v>1.3384799999999999</v>
      </c>
      <c r="AD302">
        <v>0.29716999999999999</v>
      </c>
      <c r="AE302">
        <v>0.72222200000000003</v>
      </c>
      <c r="AH302">
        <v>4.2460300000000002</v>
      </c>
      <c r="AI302">
        <v>0.94947899999999996</v>
      </c>
      <c r="AJ302">
        <v>1.0097799999999999</v>
      </c>
    </row>
    <row r="303" spans="1:36" x14ac:dyDescent="0.45">
      <c r="A303" t="s">
        <v>2364</v>
      </c>
      <c r="B303" t="s">
        <v>30</v>
      </c>
      <c r="C303">
        <v>5</v>
      </c>
      <c r="D303">
        <v>4</v>
      </c>
      <c r="F303">
        <v>4.4127700000000001</v>
      </c>
      <c r="G303">
        <v>22</v>
      </c>
      <c r="H303">
        <v>17</v>
      </c>
      <c r="I303">
        <v>0</v>
      </c>
      <c r="J303">
        <v>0</v>
      </c>
      <c r="K303">
        <v>87.7</v>
      </c>
      <c r="L303">
        <v>380</v>
      </c>
      <c r="M303">
        <v>86</v>
      </c>
      <c r="N303">
        <v>46</v>
      </c>
      <c r="O303">
        <v>43</v>
      </c>
      <c r="P303">
        <v>12</v>
      </c>
      <c r="Q303">
        <v>33</v>
      </c>
      <c r="R303">
        <v>0</v>
      </c>
      <c r="S303">
        <v>0</v>
      </c>
      <c r="T303">
        <v>74</v>
      </c>
      <c r="U303">
        <v>7.5940700000000003</v>
      </c>
      <c r="V303">
        <v>3.3865500000000002</v>
      </c>
      <c r="W303">
        <v>2.2424200000000001</v>
      </c>
      <c r="X303">
        <v>1.2314700000000001</v>
      </c>
      <c r="Y303">
        <v>0.19473699999999999</v>
      </c>
      <c r="Z303">
        <v>8.6842100000000005E-2</v>
      </c>
      <c r="AA303">
        <v>0.10789473354816401</v>
      </c>
      <c r="AB303">
        <v>0.247839</v>
      </c>
      <c r="AC303">
        <v>1.3569</v>
      </c>
      <c r="AD303">
        <v>0.28352500000000003</v>
      </c>
      <c r="AE303">
        <v>0.71428599999999998</v>
      </c>
      <c r="AH303">
        <v>4.4751099999999999</v>
      </c>
      <c r="AI303">
        <v>0.94484999999999997</v>
      </c>
      <c r="AJ303">
        <v>0.81398999999999999</v>
      </c>
    </row>
    <row r="304" spans="1:36" x14ac:dyDescent="0.45">
      <c r="A304" t="s">
        <v>2615</v>
      </c>
      <c r="C304">
        <v>3</v>
      </c>
      <c r="D304">
        <v>4</v>
      </c>
      <c r="F304">
        <v>4.8986099999999997</v>
      </c>
      <c r="G304">
        <v>24</v>
      </c>
      <c r="H304">
        <v>17</v>
      </c>
      <c r="I304">
        <v>0</v>
      </c>
      <c r="J304">
        <v>0</v>
      </c>
      <c r="K304">
        <v>93.7</v>
      </c>
      <c r="L304">
        <v>413</v>
      </c>
      <c r="M304">
        <v>104</v>
      </c>
      <c r="N304">
        <v>55</v>
      </c>
      <c r="O304">
        <v>51</v>
      </c>
      <c r="P304">
        <v>13</v>
      </c>
      <c r="Q304">
        <v>28</v>
      </c>
      <c r="R304">
        <v>0</v>
      </c>
      <c r="S304">
        <v>4</v>
      </c>
      <c r="T304">
        <v>68</v>
      </c>
      <c r="U304">
        <v>6.5314800000000002</v>
      </c>
      <c r="V304">
        <v>2.6894300000000002</v>
      </c>
      <c r="W304">
        <v>2.4285700000000001</v>
      </c>
      <c r="X304">
        <v>1.2486699999999999</v>
      </c>
      <c r="Y304">
        <v>0.16464899999999999</v>
      </c>
      <c r="Z304">
        <v>6.7796599999999999E-2</v>
      </c>
      <c r="AA304">
        <v>9.6852295100688907E-2</v>
      </c>
      <c r="AB304">
        <v>0.27296599999999999</v>
      </c>
      <c r="AC304">
        <v>1.4087499999999999</v>
      </c>
      <c r="AD304">
        <v>0.30333300000000002</v>
      </c>
      <c r="AE304">
        <v>0.67662599999999995</v>
      </c>
      <c r="AH304">
        <v>4.6317700000000004</v>
      </c>
      <c r="AI304">
        <v>0.94415000000000004</v>
      </c>
      <c r="AJ304">
        <v>0.29728199999999999</v>
      </c>
    </row>
    <row r="305" spans="1:36" x14ac:dyDescent="0.45">
      <c r="A305" t="s">
        <v>2616</v>
      </c>
      <c r="B305" t="s">
        <v>32</v>
      </c>
      <c r="C305">
        <v>5</v>
      </c>
      <c r="D305">
        <v>6</v>
      </c>
      <c r="F305">
        <v>4.61287</v>
      </c>
      <c r="G305">
        <v>20</v>
      </c>
      <c r="H305">
        <v>17</v>
      </c>
      <c r="I305">
        <v>0</v>
      </c>
      <c r="J305">
        <v>0</v>
      </c>
      <c r="K305">
        <v>91.7</v>
      </c>
      <c r="L305">
        <v>393</v>
      </c>
      <c r="M305">
        <v>99</v>
      </c>
      <c r="N305">
        <v>51</v>
      </c>
      <c r="O305">
        <v>47</v>
      </c>
      <c r="P305">
        <v>13</v>
      </c>
      <c r="Q305">
        <v>22</v>
      </c>
      <c r="R305">
        <v>0</v>
      </c>
      <c r="S305">
        <v>4</v>
      </c>
      <c r="T305">
        <v>63</v>
      </c>
      <c r="U305">
        <v>6.1832099999999999</v>
      </c>
      <c r="V305">
        <v>2.1592099999999999</v>
      </c>
      <c r="W305">
        <v>2.8636400000000002</v>
      </c>
      <c r="X305">
        <v>1.2759</v>
      </c>
      <c r="Y305">
        <v>0.160305</v>
      </c>
      <c r="Z305">
        <v>5.5979599999999997E-2</v>
      </c>
      <c r="AA305">
        <v>0.10432569310069</v>
      </c>
      <c r="AB305">
        <v>0.26975500000000002</v>
      </c>
      <c r="AC305">
        <v>1.31952</v>
      </c>
      <c r="AD305">
        <v>0.29553299999999999</v>
      </c>
      <c r="AE305">
        <v>0.68093400000000004</v>
      </c>
      <c r="AH305">
        <v>4.57456</v>
      </c>
      <c r="AI305">
        <v>0.94384500000000005</v>
      </c>
      <c r="AJ305">
        <v>0.53617599999999999</v>
      </c>
    </row>
    <row r="306" spans="1:36" x14ac:dyDescent="0.45">
      <c r="A306" t="s">
        <v>2617</v>
      </c>
      <c r="B306" t="s">
        <v>34</v>
      </c>
      <c r="C306">
        <v>5</v>
      </c>
      <c r="D306">
        <v>6</v>
      </c>
      <c r="F306">
        <v>4.5548299999999999</v>
      </c>
      <c r="G306">
        <v>24</v>
      </c>
      <c r="H306">
        <v>20</v>
      </c>
      <c r="I306">
        <v>0</v>
      </c>
      <c r="J306">
        <v>1</v>
      </c>
      <c r="K306">
        <v>106.7</v>
      </c>
      <c r="L306">
        <v>464</v>
      </c>
      <c r="M306">
        <v>114</v>
      </c>
      <c r="N306">
        <v>58</v>
      </c>
      <c r="O306">
        <v>54</v>
      </c>
      <c r="P306">
        <v>16</v>
      </c>
      <c r="Q306">
        <v>32</v>
      </c>
      <c r="R306">
        <v>0</v>
      </c>
      <c r="S306">
        <v>3</v>
      </c>
      <c r="T306">
        <v>90</v>
      </c>
      <c r="U306">
        <v>7.59138</v>
      </c>
      <c r="V306">
        <v>2.69916</v>
      </c>
      <c r="W306">
        <v>2.8125</v>
      </c>
      <c r="X306">
        <v>1.34958</v>
      </c>
      <c r="Y306">
        <v>0.193966</v>
      </c>
      <c r="Z306">
        <v>6.8965499999999999E-2</v>
      </c>
      <c r="AA306">
        <v>0.12500000745057999</v>
      </c>
      <c r="AB306">
        <v>0.26573400000000003</v>
      </c>
      <c r="AC306">
        <v>1.36832</v>
      </c>
      <c r="AD306">
        <v>0.30340600000000001</v>
      </c>
      <c r="AE306">
        <v>0.711974</v>
      </c>
      <c r="AH306">
        <v>4.5015299999999998</v>
      </c>
      <c r="AI306">
        <v>0.94201999999999997</v>
      </c>
      <c r="AJ306">
        <v>0.87186300000000005</v>
      </c>
    </row>
    <row r="307" spans="1:36" x14ac:dyDescent="0.45">
      <c r="A307" t="s">
        <v>2618</v>
      </c>
      <c r="B307" t="s">
        <v>141</v>
      </c>
      <c r="C307">
        <v>5</v>
      </c>
      <c r="D307">
        <v>4</v>
      </c>
      <c r="F307">
        <v>4.1379299999999999</v>
      </c>
      <c r="G307">
        <v>24</v>
      </c>
      <c r="H307">
        <v>12</v>
      </c>
      <c r="I307">
        <v>0</v>
      </c>
      <c r="J307">
        <v>0</v>
      </c>
      <c r="K307">
        <v>78.3</v>
      </c>
      <c r="L307">
        <v>339</v>
      </c>
      <c r="M307">
        <v>82</v>
      </c>
      <c r="N307">
        <v>39</v>
      </c>
      <c r="O307">
        <v>36</v>
      </c>
      <c r="P307">
        <v>10</v>
      </c>
      <c r="Q307">
        <v>22</v>
      </c>
      <c r="R307">
        <v>1</v>
      </c>
      <c r="S307">
        <v>2</v>
      </c>
      <c r="T307">
        <v>66</v>
      </c>
      <c r="U307">
        <v>7.5862100000000003</v>
      </c>
      <c r="V307">
        <v>2.52874</v>
      </c>
      <c r="W307">
        <v>3</v>
      </c>
      <c r="X307">
        <v>1.14943</v>
      </c>
      <c r="Y307">
        <v>0.19469</v>
      </c>
      <c r="Z307">
        <v>6.4896800000000004E-2</v>
      </c>
      <c r="AA307">
        <v>0.12979351729154501</v>
      </c>
      <c r="AB307">
        <v>0.26031700000000002</v>
      </c>
      <c r="AC307">
        <v>1.32822</v>
      </c>
      <c r="AD307">
        <v>0.301255</v>
      </c>
      <c r="AE307">
        <v>0.72222200000000003</v>
      </c>
      <c r="AH307">
        <v>4.1490400000000003</v>
      </c>
      <c r="AI307">
        <v>0.94162599999999996</v>
      </c>
      <c r="AJ307">
        <v>0.97788900000000001</v>
      </c>
    </row>
    <row r="308" spans="1:36" x14ac:dyDescent="0.45">
      <c r="A308" t="s">
        <v>2619</v>
      </c>
      <c r="B308" t="s">
        <v>63</v>
      </c>
      <c r="C308">
        <v>4</v>
      </c>
      <c r="D308">
        <v>5</v>
      </c>
      <c r="F308">
        <v>4.48231</v>
      </c>
      <c r="G308">
        <v>17</v>
      </c>
      <c r="H308">
        <v>15</v>
      </c>
      <c r="I308">
        <v>0</v>
      </c>
      <c r="J308">
        <v>0</v>
      </c>
      <c r="K308">
        <v>76.3</v>
      </c>
      <c r="L308">
        <v>328</v>
      </c>
      <c r="M308">
        <v>83</v>
      </c>
      <c r="N308">
        <v>41</v>
      </c>
      <c r="O308">
        <v>38</v>
      </c>
      <c r="P308">
        <v>11</v>
      </c>
      <c r="Q308">
        <v>16</v>
      </c>
      <c r="R308">
        <v>0</v>
      </c>
      <c r="S308">
        <v>4</v>
      </c>
      <c r="T308">
        <v>51</v>
      </c>
      <c r="U308">
        <v>6.0157299999999996</v>
      </c>
      <c r="V308">
        <v>1.8872899999999999</v>
      </c>
      <c r="W308">
        <v>3.1875</v>
      </c>
      <c r="X308">
        <v>1.2975099999999999</v>
      </c>
      <c r="Y308">
        <v>0.15548799999999999</v>
      </c>
      <c r="Z308">
        <v>4.8780499999999997E-2</v>
      </c>
      <c r="AA308">
        <v>0.10670731961727099</v>
      </c>
      <c r="AB308">
        <v>0.26948100000000003</v>
      </c>
      <c r="AC308">
        <v>1.2975099999999999</v>
      </c>
      <c r="AD308">
        <v>0.29268300000000003</v>
      </c>
      <c r="AE308">
        <v>0.69377999999999995</v>
      </c>
      <c r="AH308">
        <v>4.5787599999999999</v>
      </c>
      <c r="AI308">
        <v>0.93961099999999997</v>
      </c>
      <c r="AJ308">
        <v>0.86434200000000005</v>
      </c>
    </row>
    <row r="309" spans="1:36" x14ac:dyDescent="0.45">
      <c r="A309" t="s">
        <v>2620</v>
      </c>
      <c r="B309" t="s">
        <v>149</v>
      </c>
      <c r="C309">
        <v>2</v>
      </c>
      <c r="D309">
        <v>2</v>
      </c>
      <c r="F309">
        <v>4.2386200000000001</v>
      </c>
      <c r="G309">
        <v>23</v>
      </c>
      <c r="H309">
        <v>23</v>
      </c>
      <c r="I309">
        <v>0</v>
      </c>
      <c r="J309">
        <v>0</v>
      </c>
      <c r="K309">
        <v>63.7</v>
      </c>
      <c r="L309">
        <v>274</v>
      </c>
      <c r="M309">
        <v>65</v>
      </c>
      <c r="N309">
        <v>32</v>
      </c>
      <c r="O309">
        <v>30</v>
      </c>
      <c r="P309">
        <v>8</v>
      </c>
      <c r="Q309">
        <v>17</v>
      </c>
      <c r="R309">
        <v>0</v>
      </c>
      <c r="S309">
        <v>3</v>
      </c>
      <c r="T309">
        <v>51</v>
      </c>
      <c r="U309">
        <v>7.2056500000000003</v>
      </c>
      <c r="V309">
        <v>2.4018799999999998</v>
      </c>
      <c r="W309">
        <v>3</v>
      </c>
      <c r="X309">
        <v>1.1303000000000001</v>
      </c>
      <c r="Y309">
        <v>0.18613099999999999</v>
      </c>
      <c r="Z309">
        <v>6.2043800000000003E-2</v>
      </c>
      <c r="AA309">
        <v>0.12408759072422899</v>
      </c>
      <c r="AB309">
        <v>0.25590600000000002</v>
      </c>
      <c r="AC309">
        <v>1.28728</v>
      </c>
      <c r="AD309">
        <v>0.29230800000000001</v>
      </c>
      <c r="AE309">
        <v>0.70621500000000004</v>
      </c>
      <c r="AH309">
        <v>4.2283499999999998</v>
      </c>
      <c r="AI309">
        <v>0.93835299999999999</v>
      </c>
      <c r="AJ309">
        <v>0.99676900000000002</v>
      </c>
    </row>
    <row r="310" spans="1:36" x14ac:dyDescent="0.45">
      <c r="A310" t="s">
        <v>2621</v>
      </c>
      <c r="B310" t="s">
        <v>23</v>
      </c>
      <c r="C310">
        <v>5</v>
      </c>
      <c r="D310">
        <v>4</v>
      </c>
      <c r="F310">
        <v>4.3527699999999996</v>
      </c>
      <c r="G310">
        <v>16</v>
      </c>
      <c r="H310">
        <v>14</v>
      </c>
      <c r="I310">
        <v>0</v>
      </c>
      <c r="J310">
        <v>1</v>
      </c>
      <c r="K310">
        <v>70.3</v>
      </c>
      <c r="L310">
        <v>305</v>
      </c>
      <c r="M310">
        <v>66</v>
      </c>
      <c r="N310">
        <v>37</v>
      </c>
      <c r="O310">
        <v>34</v>
      </c>
      <c r="P310">
        <v>9</v>
      </c>
      <c r="Q310">
        <v>29</v>
      </c>
      <c r="R310">
        <v>0</v>
      </c>
      <c r="S310">
        <v>3</v>
      </c>
      <c r="T310">
        <v>71</v>
      </c>
      <c r="U310">
        <v>9.08962</v>
      </c>
      <c r="V310">
        <v>3.7126600000000001</v>
      </c>
      <c r="W310">
        <v>2.44828</v>
      </c>
      <c r="X310">
        <v>1.1521999999999999</v>
      </c>
      <c r="Y310">
        <v>0.23278699999999999</v>
      </c>
      <c r="Z310">
        <v>9.5082E-2</v>
      </c>
      <c r="AA310">
        <v>0.13770490884780801</v>
      </c>
      <c r="AB310">
        <v>0.241758</v>
      </c>
      <c r="AC310">
        <v>1.3513500000000001</v>
      </c>
      <c r="AD310">
        <v>0.29533700000000002</v>
      </c>
      <c r="AE310">
        <v>0.70388300000000004</v>
      </c>
      <c r="AH310">
        <v>4.2649999999999997</v>
      </c>
      <c r="AI310">
        <v>0.93615499999999996</v>
      </c>
      <c r="AJ310">
        <v>0.91524799999999995</v>
      </c>
    </row>
    <row r="311" spans="1:36" x14ac:dyDescent="0.45">
      <c r="A311" t="s">
        <v>2622</v>
      </c>
      <c r="C311">
        <v>6</v>
      </c>
      <c r="D311">
        <v>9</v>
      </c>
      <c r="F311">
        <v>4.8573599999999999</v>
      </c>
      <c r="G311">
        <v>26</v>
      </c>
      <c r="H311">
        <v>24</v>
      </c>
      <c r="I311">
        <v>0</v>
      </c>
      <c r="J311">
        <v>0</v>
      </c>
      <c r="K311">
        <v>129.69999999999999</v>
      </c>
      <c r="L311">
        <v>561</v>
      </c>
      <c r="M311">
        <v>147</v>
      </c>
      <c r="N311">
        <v>76</v>
      </c>
      <c r="O311">
        <v>70</v>
      </c>
      <c r="P311">
        <v>19</v>
      </c>
      <c r="Q311">
        <v>33</v>
      </c>
      <c r="R311">
        <v>0</v>
      </c>
      <c r="S311">
        <v>3</v>
      </c>
      <c r="T311">
        <v>80</v>
      </c>
      <c r="U311">
        <v>5.5512699999999997</v>
      </c>
      <c r="V311">
        <v>2.2898999999999998</v>
      </c>
      <c r="W311">
        <v>2.4242400000000002</v>
      </c>
      <c r="X311">
        <v>1.31843</v>
      </c>
      <c r="Y311">
        <v>0.14260200000000001</v>
      </c>
      <c r="Z311">
        <v>5.8823500000000001E-2</v>
      </c>
      <c r="AA311">
        <v>8.3778958767652498E-2</v>
      </c>
      <c r="AB311">
        <v>0.28000000000000003</v>
      </c>
      <c r="AC311">
        <v>1.3878200000000001</v>
      </c>
      <c r="AD311">
        <v>0.30046899999999999</v>
      </c>
      <c r="AE311">
        <v>0.67796599999999996</v>
      </c>
      <c r="AH311">
        <v>4.7585100000000002</v>
      </c>
      <c r="AI311">
        <v>0.93534200000000001</v>
      </c>
      <c r="AJ311">
        <v>1.0054700000000001</v>
      </c>
    </row>
    <row r="312" spans="1:36" x14ac:dyDescent="0.45">
      <c r="A312" t="s">
        <v>2623</v>
      </c>
      <c r="B312" t="s">
        <v>28</v>
      </c>
      <c r="C312">
        <v>5</v>
      </c>
      <c r="D312">
        <v>5</v>
      </c>
      <c r="F312">
        <v>4.5847199999999999</v>
      </c>
      <c r="G312">
        <v>25</v>
      </c>
      <c r="H312">
        <v>25</v>
      </c>
      <c r="I312">
        <v>0</v>
      </c>
      <c r="J312">
        <v>0</v>
      </c>
      <c r="K312">
        <v>90.3</v>
      </c>
      <c r="L312">
        <v>393</v>
      </c>
      <c r="M312">
        <v>90</v>
      </c>
      <c r="N312">
        <v>50</v>
      </c>
      <c r="O312">
        <v>46</v>
      </c>
      <c r="P312">
        <v>13</v>
      </c>
      <c r="Q312">
        <v>29</v>
      </c>
      <c r="R312">
        <v>0</v>
      </c>
      <c r="S312">
        <v>10</v>
      </c>
      <c r="T312">
        <v>78</v>
      </c>
      <c r="U312">
        <v>7.7740900000000002</v>
      </c>
      <c r="V312">
        <v>2.8903699999999999</v>
      </c>
      <c r="W312">
        <v>2.6896599999999999</v>
      </c>
      <c r="X312">
        <v>1.2956799999999999</v>
      </c>
      <c r="Y312">
        <v>0.19847300000000001</v>
      </c>
      <c r="Z312">
        <v>7.3791300000000004E-2</v>
      </c>
      <c r="AA312">
        <v>0.124681942164897</v>
      </c>
      <c r="AB312">
        <v>0.25423699999999999</v>
      </c>
      <c r="AC312">
        <v>1.3178300000000001</v>
      </c>
      <c r="AD312">
        <v>0.29277599999999998</v>
      </c>
      <c r="AE312">
        <v>0.68452400000000002</v>
      </c>
      <c r="AH312">
        <v>4.6946899999999996</v>
      </c>
      <c r="AI312">
        <v>0.93343699999999996</v>
      </c>
      <c r="AJ312">
        <v>0.76952500000000001</v>
      </c>
    </row>
    <row r="313" spans="1:36" x14ac:dyDescent="0.45">
      <c r="A313" t="s">
        <v>2624</v>
      </c>
      <c r="B313" t="s">
        <v>40</v>
      </c>
      <c r="C313">
        <v>4</v>
      </c>
      <c r="D313">
        <v>5</v>
      </c>
      <c r="F313">
        <v>4.8262200000000002</v>
      </c>
      <c r="G313">
        <v>21</v>
      </c>
      <c r="H313">
        <v>21</v>
      </c>
      <c r="I313">
        <v>0</v>
      </c>
      <c r="J313">
        <v>0</v>
      </c>
      <c r="K313">
        <v>100.7</v>
      </c>
      <c r="L313">
        <v>443</v>
      </c>
      <c r="M313">
        <v>107</v>
      </c>
      <c r="N313">
        <v>58</v>
      </c>
      <c r="O313">
        <v>54</v>
      </c>
      <c r="P313">
        <v>13</v>
      </c>
      <c r="Q313">
        <v>36</v>
      </c>
      <c r="R313">
        <v>0</v>
      </c>
      <c r="S313">
        <v>5</v>
      </c>
      <c r="T313">
        <v>75</v>
      </c>
      <c r="U313">
        <v>6.7030799999999999</v>
      </c>
      <c r="V313">
        <v>3.2174800000000001</v>
      </c>
      <c r="W313">
        <v>2.0833300000000001</v>
      </c>
      <c r="X313">
        <v>1.16187</v>
      </c>
      <c r="Y313">
        <v>0.16930000000000001</v>
      </c>
      <c r="Z313">
        <v>8.1264100000000006E-2</v>
      </c>
      <c r="AA313">
        <v>8.8036119937896701E-2</v>
      </c>
      <c r="AB313">
        <v>0.26616899999999999</v>
      </c>
      <c r="AC313">
        <v>1.4200600000000001</v>
      </c>
      <c r="AD313">
        <v>0.29936299999999999</v>
      </c>
      <c r="AE313">
        <v>0.68108999999999997</v>
      </c>
      <c r="AH313">
        <v>4.6651699999999998</v>
      </c>
      <c r="AI313">
        <v>0.93156000000000005</v>
      </c>
      <c r="AJ313">
        <v>0.50987400000000005</v>
      </c>
    </row>
    <row r="314" spans="1:36" x14ac:dyDescent="0.45">
      <c r="A314" t="s">
        <v>2625</v>
      </c>
      <c r="B314" t="s">
        <v>67</v>
      </c>
      <c r="C314">
        <v>5</v>
      </c>
      <c r="D314">
        <v>6</v>
      </c>
      <c r="F314">
        <v>4.5617700000000001</v>
      </c>
      <c r="G314">
        <v>18</v>
      </c>
      <c r="H314">
        <v>17</v>
      </c>
      <c r="I314">
        <v>0</v>
      </c>
      <c r="J314">
        <v>1</v>
      </c>
      <c r="K314">
        <v>94.7</v>
      </c>
      <c r="L314">
        <v>403</v>
      </c>
      <c r="M314">
        <v>98</v>
      </c>
      <c r="N314">
        <v>52</v>
      </c>
      <c r="O314">
        <v>48</v>
      </c>
      <c r="P314">
        <v>14</v>
      </c>
      <c r="Q314">
        <v>28</v>
      </c>
      <c r="R314">
        <v>1</v>
      </c>
      <c r="S314">
        <v>2</v>
      </c>
      <c r="T314">
        <v>76</v>
      </c>
      <c r="U314">
        <v>7.22281</v>
      </c>
      <c r="V314">
        <v>2.6610299999999998</v>
      </c>
      <c r="W314">
        <v>2.7142900000000001</v>
      </c>
      <c r="X314">
        <v>1.3305199999999999</v>
      </c>
      <c r="Y314">
        <v>0.188586</v>
      </c>
      <c r="Z314">
        <v>6.9478899999999996E-2</v>
      </c>
      <c r="AA314">
        <v>0.119106702506542</v>
      </c>
      <c r="AB314">
        <v>0.262735</v>
      </c>
      <c r="AC314">
        <v>1.3305199999999999</v>
      </c>
      <c r="AD314">
        <v>0.29681999999999997</v>
      </c>
      <c r="AE314">
        <v>0.69548900000000002</v>
      </c>
      <c r="AH314">
        <v>4.5221999999999998</v>
      </c>
      <c r="AI314">
        <v>0.92900700000000003</v>
      </c>
      <c r="AJ314">
        <v>0.80005999999999999</v>
      </c>
    </row>
    <row r="315" spans="1:36" x14ac:dyDescent="0.45">
      <c r="A315" t="s">
        <v>341</v>
      </c>
      <c r="B315" t="s">
        <v>184</v>
      </c>
      <c r="C315">
        <v>6</v>
      </c>
      <c r="D315">
        <v>10</v>
      </c>
      <c r="F315">
        <v>5.1195399999999998</v>
      </c>
      <c r="G315">
        <v>25</v>
      </c>
      <c r="H315">
        <v>21</v>
      </c>
      <c r="I315">
        <v>0</v>
      </c>
      <c r="J315">
        <v>1</v>
      </c>
      <c r="K315">
        <v>121.3</v>
      </c>
      <c r="L315">
        <v>543</v>
      </c>
      <c r="M315">
        <v>136</v>
      </c>
      <c r="N315">
        <v>75</v>
      </c>
      <c r="O315">
        <v>69</v>
      </c>
      <c r="P315">
        <v>16</v>
      </c>
      <c r="Q315">
        <v>47</v>
      </c>
      <c r="R315">
        <v>1</v>
      </c>
      <c r="S315">
        <v>7</v>
      </c>
      <c r="T315">
        <v>74</v>
      </c>
      <c r="U315">
        <v>5.4905200000000001</v>
      </c>
      <c r="V315">
        <v>3.4872200000000002</v>
      </c>
      <c r="W315">
        <v>1.57447</v>
      </c>
      <c r="X315">
        <v>1.1871400000000001</v>
      </c>
      <c r="Y315">
        <v>0.13628000000000001</v>
      </c>
      <c r="Z315">
        <v>8.65562E-2</v>
      </c>
      <c r="AA315">
        <v>4.97237592935562E-2</v>
      </c>
      <c r="AB315">
        <v>0.27811900000000001</v>
      </c>
      <c r="AC315">
        <v>1.5086599999999999</v>
      </c>
      <c r="AD315">
        <v>0.30075200000000002</v>
      </c>
      <c r="AE315">
        <v>0.67247800000000002</v>
      </c>
      <c r="AH315">
        <v>5.08521</v>
      </c>
      <c r="AI315">
        <v>0.92769500000000005</v>
      </c>
      <c r="AJ315">
        <v>1.35572</v>
      </c>
    </row>
    <row r="316" spans="1:36" x14ac:dyDescent="0.45">
      <c r="A316" t="s">
        <v>1996</v>
      </c>
      <c r="B316" t="s">
        <v>42</v>
      </c>
      <c r="C316">
        <v>7</v>
      </c>
      <c r="D316">
        <v>7</v>
      </c>
      <c r="F316">
        <v>4.4289699999999996</v>
      </c>
      <c r="G316">
        <v>26</v>
      </c>
      <c r="H316">
        <v>19</v>
      </c>
      <c r="I316">
        <v>0</v>
      </c>
      <c r="J316">
        <v>0</v>
      </c>
      <c r="K316">
        <v>107.7</v>
      </c>
      <c r="L316">
        <v>467</v>
      </c>
      <c r="M316">
        <v>96</v>
      </c>
      <c r="N316">
        <v>57</v>
      </c>
      <c r="O316">
        <v>53</v>
      </c>
      <c r="P316">
        <v>14</v>
      </c>
      <c r="Q316">
        <v>48</v>
      </c>
      <c r="R316">
        <v>0</v>
      </c>
      <c r="S316">
        <v>8</v>
      </c>
      <c r="T316">
        <v>105</v>
      </c>
      <c r="U316">
        <v>8.7743699999999993</v>
      </c>
      <c r="V316">
        <v>4.0111400000000001</v>
      </c>
      <c r="W316">
        <v>2.1875</v>
      </c>
      <c r="X316">
        <v>1.1699200000000001</v>
      </c>
      <c r="Y316">
        <v>0.22483900000000001</v>
      </c>
      <c r="Z316">
        <v>0.102784</v>
      </c>
      <c r="AA316">
        <v>0.122055679559707</v>
      </c>
      <c r="AB316">
        <v>0.23357700000000001</v>
      </c>
      <c r="AC316">
        <v>1.3370500000000001</v>
      </c>
      <c r="AD316">
        <v>0.28082200000000002</v>
      </c>
      <c r="AE316">
        <v>0.69935700000000001</v>
      </c>
      <c r="AH316">
        <v>4.5549499999999998</v>
      </c>
      <c r="AI316">
        <v>0.92761199999999999</v>
      </c>
      <c r="AJ316">
        <v>1.0854900000000001</v>
      </c>
    </row>
    <row r="317" spans="1:36" x14ac:dyDescent="0.45">
      <c r="A317" t="s">
        <v>2626</v>
      </c>
      <c r="B317" t="s">
        <v>28</v>
      </c>
      <c r="C317">
        <v>4</v>
      </c>
      <c r="D317">
        <v>2</v>
      </c>
      <c r="F317">
        <v>3.7163400000000002</v>
      </c>
      <c r="G317">
        <v>12</v>
      </c>
      <c r="H317">
        <v>11</v>
      </c>
      <c r="I317">
        <v>0</v>
      </c>
      <c r="J317">
        <v>1</v>
      </c>
      <c r="K317">
        <v>55.7</v>
      </c>
      <c r="L317">
        <v>227</v>
      </c>
      <c r="M317">
        <v>46</v>
      </c>
      <c r="N317">
        <v>25</v>
      </c>
      <c r="O317">
        <v>23</v>
      </c>
      <c r="P317">
        <v>7</v>
      </c>
      <c r="Q317">
        <v>18</v>
      </c>
      <c r="R317">
        <v>0</v>
      </c>
      <c r="S317">
        <v>4</v>
      </c>
      <c r="T317">
        <v>57</v>
      </c>
      <c r="U317">
        <v>9.2100500000000007</v>
      </c>
      <c r="V317">
        <v>2.9084400000000001</v>
      </c>
      <c r="W317">
        <v>3.1666699999999999</v>
      </c>
      <c r="X317">
        <v>1.13106</v>
      </c>
      <c r="Y317">
        <v>0.25110100000000002</v>
      </c>
      <c r="Z317">
        <v>7.9295199999999996E-2</v>
      </c>
      <c r="AA317">
        <v>0.17180616408586499</v>
      </c>
      <c r="AB317">
        <v>0.22439000000000001</v>
      </c>
      <c r="AC317">
        <v>1.1490100000000001</v>
      </c>
      <c r="AD317">
        <v>0.27659600000000001</v>
      </c>
      <c r="AE317">
        <v>0.719557</v>
      </c>
      <c r="AH317">
        <v>4.0270299999999999</v>
      </c>
      <c r="AI317">
        <v>0.92567200000000005</v>
      </c>
      <c r="AJ317">
        <v>1.0641</v>
      </c>
    </row>
    <row r="318" spans="1:36" x14ac:dyDescent="0.45">
      <c r="A318" t="s">
        <v>327</v>
      </c>
      <c r="B318" t="s">
        <v>61</v>
      </c>
      <c r="C318">
        <v>5</v>
      </c>
      <c r="D318">
        <v>5</v>
      </c>
      <c r="F318">
        <v>4.3307099999999998</v>
      </c>
      <c r="G318">
        <v>31</v>
      </c>
      <c r="H318">
        <v>17</v>
      </c>
      <c r="I318">
        <v>0</v>
      </c>
      <c r="J318">
        <v>1</v>
      </c>
      <c r="K318">
        <v>114.3</v>
      </c>
      <c r="L318">
        <v>500</v>
      </c>
      <c r="M318">
        <v>114</v>
      </c>
      <c r="N318">
        <v>59</v>
      </c>
      <c r="O318">
        <v>55</v>
      </c>
      <c r="P318">
        <v>15</v>
      </c>
      <c r="Q318">
        <v>45</v>
      </c>
      <c r="R318">
        <v>0</v>
      </c>
      <c r="S318">
        <v>7</v>
      </c>
      <c r="T318">
        <v>91</v>
      </c>
      <c r="U318">
        <v>7.1653500000000001</v>
      </c>
      <c r="V318">
        <v>3.54331</v>
      </c>
      <c r="W318">
        <v>2.0222199999999999</v>
      </c>
      <c r="X318">
        <v>1.1811</v>
      </c>
      <c r="Y318">
        <v>0.182</v>
      </c>
      <c r="Z318">
        <v>0.09</v>
      </c>
      <c r="AA318">
        <v>9.1999992728233296E-2</v>
      </c>
      <c r="AB318">
        <v>0.25446400000000002</v>
      </c>
      <c r="AC318">
        <v>1.3910800000000001</v>
      </c>
      <c r="AD318">
        <v>0.28947400000000001</v>
      </c>
      <c r="AE318">
        <v>0.724638</v>
      </c>
      <c r="AH318">
        <v>4.7336099999999997</v>
      </c>
      <c r="AI318">
        <v>0.92542500000000005</v>
      </c>
      <c r="AJ318">
        <v>1.33026</v>
      </c>
    </row>
    <row r="319" spans="1:36" x14ac:dyDescent="0.45">
      <c r="A319" t="s">
        <v>2627</v>
      </c>
      <c r="B319" t="s">
        <v>42</v>
      </c>
      <c r="C319">
        <v>7</v>
      </c>
      <c r="D319">
        <v>6</v>
      </c>
      <c r="F319">
        <v>4.4166699999999999</v>
      </c>
      <c r="G319">
        <v>25</v>
      </c>
      <c r="H319">
        <v>20</v>
      </c>
      <c r="I319">
        <v>0</v>
      </c>
      <c r="J319">
        <v>0</v>
      </c>
      <c r="K319">
        <v>108</v>
      </c>
      <c r="L319">
        <v>471</v>
      </c>
      <c r="M319">
        <v>106</v>
      </c>
      <c r="N319">
        <v>57</v>
      </c>
      <c r="O319">
        <v>53</v>
      </c>
      <c r="P319">
        <v>14</v>
      </c>
      <c r="Q319">
        <v>40</v>
      </c>
      <c r="R319">
        <v>0</v>
      </c>
      <c r="S319">
        <v>7</v>
      </c>
      <c r="T319">
        <v>90</v>
      </c>
      <c r="U319">
        <v>7.5</v>
      </c>
      <c r="V319">
        <v>3.3333300000000001</v>
      </c>
      <c r="W319">
        <v>2.25</v>
      </c>
      <c r="X319">
        <v>1.1666700000000001</v>
      </c>
      <c r="Y319">
        <v>0.191083</v>
      </c>
      <c r="Z319">
        <v>8.4925700000000007E-2</v>
      </c>
      <c r="AA319">
        <v>0.10615711659193</v>
      </c>
      <c r="AB319">
        <v>0.25</v>
      </c>
      <c r="AC319">
        <v>1.35185</v>
      </c>
      <c r="AD319">
        <v>0.28749999999999998</v>
      </c>
      <c r="AE319">
        <v>0.70411400000000002</v>
      </c>
      <c r="AH319">
        <v>4.57911</v>
      </c>
      <c r="AI319">
        <v>0.92432400000000003</v>
      </c>
      <c r="AJ319">
        <v>1.1271599999999999</v>
      </c>
    </row>
    <row r="320" spans="1:36" x14ac:dyDescent="0.45">
      <c r="A320" t="s">
        <v>2507</v>
      </c>
      <c r="B320" t="s">
        <v>52</v>
      </c>
      <c r="C320">
        <v>6</v>
      </c>
      <c r="D320">
        <v>8</v>
      </c>
      <c r="F320">
        <v>4.4289699999999996</v>
      </c>
      <c r="G320">
        <v>30</v>
      </c>
      <c r="H320">
        <v>18</v>
      </c>
      <c r="I320">
        <v>0</v>
      </c>
      <c r="J320">
        <v>1</v>
      </c>
      <c r="K320">
        <v>107.7</v>
      </c>
      <c r="L320">
        <v>474</v>
      </c>
      <c r="M320">
        <v>107</v>
      </c>
      <c r="N320">
        <v>57</v>
      </c>
      <c r="O320">
        <v>53</v>
      </c>
      <c r="P320">
        <v>13</v>
      </c>
      <c r="Q320">
        <v>48</v>
      </c>
      <c r="R320">
        <v>0</v>
      </c>
      <c r="S320">
        <v>4</v>
      </c>
      <c r="T320">
        <v>91</v>
      </c>
      <c r="U320">
        <v>7.6044600000000004</v>
      </c>
      <c r="V320">
        <v>4.0111400000000001</v>
      </c>
      <c r="W320">
        <v>1.8958299999999999</v>
      </c>
      <c r="X320">
        <v>1.0863499999999999</v>
      </c>
      <c r="Y320">
        <v>0.19198299999999999</v>
      </c>
      <c r="Z320">
        <v>0.10126599999999999</v>
      </c>
      <c r="AA320">
        <v>9.0717293322086306E-2</v>
      </c>
      <c r="AB320">
        <v>0.253554</v>
      </c>
      <c r="AC320">
        <v>1.4391799999999999</v>
      </c>
      <c r="AD320">
        <v>0.295597</v>
      </c>
      <c r="AE320">
        <v>0.71637399999999996</v>
      </c>
      <c r="AH320">
        <v>4.5827999999999998</v>
      </c>
      <c r="AI320">
        <v>0.91985600000000001</v>
      </c>
      <c r="AJ320">
        <v>1.20722</v>
      </c>
    </row>
    <row r="321" spans="1:36" x14ac:dyDescent="0.45">
      <c r="A321" t="s">
        <v>2628</v>
      </c>
      <c r="B321" t="s">
        <v>141</v>
      </c>
      <c r="C321">
        <v>5</v>
      </c>
      <c r="D321">
        <v>6</v>
      </c>
      <c r="F321">
        <v>4.5391300000000001</v>
      </c>
      <c r="G321">
        <v>24</v>
      </c>
      <c r="H321">
        <v>23</v>
      </c>
      <c r="I321">
        <v>0</v>
      </c>
      <c r="J321">
        <v>0</v>
      </c>
      <c r="K321">
        <v>115</v>
      </c>
      <c r="L321">
        <v>504</v>
      </c>
      <c r="M321">
        <v>117</v>
      </c>
      <c r="N321">
        <v>63</v>
      </c>
      <c r="O321">
        <v>58</v>
      </c>
      <c r="P321">
        <v>15</v>
      </c>
      <c r="Q321">
        <v>45</v>
      </c>
      <c r="R321">
        <v>0</v>
      </c>
      <c r="S321">
        <v>5</v>
      </c>
      <c r="T321">
        <v>86</v>
      </c>
      <c r="U321">
        <v>6.7304300000000001</v>
      </c>
      <c r="V321">
        <v>3.5217399999999999</v>
      </c>
      <c r="W321">
        <v>1.9111100000000001</v>
      </c>
      <c r="X321">
        <v>1.17391</v>
      </c>
      <c r="Y321">
        <v>0.17063500000000001</v>
      </c>
      <c r="Z321">
        <v>8.9285699999999996E-2</v>
      </c>
      <c r="AA321">
        <v>8.1349208950996399E-2</v>
      </c>
      <c r="AB321">
        <v>0.25770900000000002</v>
      </c>
      <c r="AC321">
        <v>1.4087000000000001</v>
      </c>
      <c r="AD321">
        <v>0.28895199999999999</v>
      </c>
      <c r="AE321">
        <v>0.70212799999999997</v>
      </c>
      <c r="AH321">
        <v>4.7593899999999998</v>
      </c>
      <c r="AI321">
        <v>0.91948200000000002</v>
      </c>
      <c r="AJ321">
        <v>1.04145</v>
      </c>
    </row>
    <row r="322" spans="1:36" x14ac:dyDescent="0.45">
      <c r="A322" t="s">
        <v>2030</v>
      </c>
      <c r="B322" t="s">
        <v>139</v>
      </c>
      <c r="C322">
        <v>5</v>
      </c>
      <c r="D322">
        <v>6</v>
      </c>
      <c r="F322">
        <v>4.9821400000000002</v>
      </c>
      <c r="G322">
        <v>24</v>
      </c>
      <c r="H322">
        <v>24</v>
      </c>
      <c r="I322">
        <v>0</v>
      </c>
      <c r="J322">
        <v>0</v>
      </c>
      <c r="K322">
        <v>112</v>
      </c>
      <c r="L322">
        <v>487</v>
      </c>
      <c r="M322">
        <v>122</v>
      </c>
      <c r="N322">
        <v>67</v>
      </c>
      <c r="O322">
        <v>62</v>
      </c>
      <c r="P322">
        <v>16</v>
      </c>
      <c r="Q322">
        <v>38</v>
      </c>
      <c r="R322">
        <v>0</v>
      </c>
      <c r="S322">
        <v>1</v>
      </c>
      <c r="T322">
        <v>68</v>
      </c>
      <c r="U322">
        <v>5.4642900000000001</v>
      </c>
      <c r="V322">
        <v>3.0535700000000001</v>
      </c>
      <c r="W322">
        <v>1.7894699999999999</v>
      </c>
      <c r="X322">
        <v>1.2857099999999999</v>
      </c>
      <c r="Y322">
        <v>0.13963</v>
      </c>
      <c r="Z322">
        <v>7.8028700000000006E-2</v>
      </c>
      <c r="AA322">
        <v>6.1601646244525902E-2</v>
      </c>
      <c r="AB322">
        <v>0.27232099999999998</v>
      </c>
      <c r="AC322">
        <v>1.4285699999999999</v>
      </c>
      <c r="AD322">
        <v>0.291209</v>
      </c>
      <c r="AE322">
        <v>0.67587200000000003</v>
      </c>
      <c r="AH322">
        <v>4.9425400000000002</v>
      </c>
      <c r="AI322">
        <v>0.91852400000000001</v>
      </c>
      <c r="AJ322">
        <v>0.56730700000000001</v>
      </c>
    </row>
    <row r="323" spans="1:36" x14ac:dyDescent="0.45">
      <c r="A323" t="s">
        <v>2629</v>
      </c>
      <c r="B323" t="s">
        <v>76</v>
      </c>
      <c r="C323">
        <v>6</v>
      </c>
      <c r="D323">
        <v>9</v>
      </c>
      <c r="F323">
        <v>4.9450599999999998</v>
      </c>
      <c r="G323">
        <v>24</v>
      </c>
      <c r="H323">
        <v>22</v>
      </c>
      <c r="I323">
        <v>0</v>
      </c>
      <c r="J323">
        <v>0</v>
      </c>
      <c r="K323">
        <v>118.3</v>
      </c>
      <c r="L323">
        <v>519</v>
      </c>
      <c r="M323">
        <v>136</v>
      </c>
      <c r="N323">
        <v>70</v>
      </c>
      <c r="O323">
        <v>65</v>
      </c>
      <c r="P323">
        <v>18</v>
      </c>
      <c r="Q323">
        <v>33</v>
      </c>
      <c r="R323">
        <v>0</v>
      </c>
      <c r="S323">
        <v>4</v>
      </c>
      <c r="T323">
        <v>82</v>
      </c>
      <c r="U323">
        <v>6.2383800000000003</v>
      </c>
      <c r="V323">
        <v>2.51057</v>
      </c>
      <c r="W323">
        <v>2.4848499999999998</v>
      </c>
      <c r="X323">
        <v>1.3694</v>
      </c>
      <c r="Y323">
        <v>0.157996</v>
      </c>
      <c r="Z323">
        <v>6.3583799999999996E-2</v>
      </c>
      <c r="AA323">
        <v>9.4412334263324696E-2</v>
      </c>
      <c r="AB323">
        <v>0.28215800000000002</v>
      </c>
      <c r="AC323">
        <v>1.4285699999999999</v>
      </c>
      <c r="AD323">
        <v>0.30890099999999998</v>
      </c>
      <c r="AE323">
        <v>0.68845599999999996</v>
      </c>
      <c r="AH323">
        <v>4.78505</v>
      </c>
      <c r="AI323">
        <v>0.91707399999999994</v>
      </c>
      <c r="AJ323">
        <v>0.97305200000000003</v>
      </c>
    </row>
    <row r="324" spans="1:36" x14ac:dyDescent="0.45">
      <c r="A324" t="s">
        <v>2630</v>
      </c>
      <c r="B324" t="s">
        <v>30</v>
      </c>
      <c r="C324">
        <v>7</v>
      </c>
      <c r="D324">
        <v>7</v>
      </c>
      <c r="F324">
        <v>4.57782</v>
      </c>
      <c r="G324">
        <v>22</v>
      </c>
      <c r="H324">
        <v>22</v>
      </c>
      <c r="I324">
        <v>0</v>
      </c>
      <c r="J324">
        <v>0</v>
      </c>
      <c r="K324">
        <v>98.3</v>
      </c>
      <c r="L324">
        <v>423</v>
      </c>
      <c r="M324">
        <v>95</v>
      </c>
      <c r="N324">
        <v>54</v>
      </c>
      <c r="O324">
        <v>50</v>
      </c>
      <c r="P324">
        <v>13</v>
      </c>
      <c r="Q324">
        <v>40</v>
      </c>
      <c r="R324">
        <v>0</v>
      </c>
      <c r="S324">
        <v>1</v>
      </c>
      <c r="T324">
        <v>77</v>
      </c>
      <c r="U324">
        <v>7.0498500000000002</v>
      </c>
      <c r="V324">
        <v>3.6622599999999998</v>
      </c>
      <c r="W324">
        <v>1.925</v>
      </c>
      <c r="X324">
        <v>1.1902299999999999</v>
      </c>
      <c r="Y324">
        <v>0.182033</v>
      </c>
      <c r="Z324">
        <v>9.4562599999999997E-2</v>
      </c>
      <c r="AA324">
        <v>8.7470442056655801E-2</v>
      </c>
      <c r="AB324">
        <v>0.248691</v>
      </c>
      <c r="AC324">
        <v>1.3733500000000001</v>
      </c>
      <c r="AD324">
        <v>0.28082200000000002</v>
      </c>
      <c r="AE324">
        <v>0.69349300000000003</v>
      </c>
      <c r="AH324">
        <v>4.6589099999999997</v>
      </c>
      <c r="AI324">
        <v>0.91621900000000001</v>
      </c>
      <c r="AJ324">
        <v>0.71865800000000002</v>
      </c>
    </row>
    <row r="325" spans="1:36" x14ac:dyDescent="0.45">
      <c r="A325" t="s">
        <v>2472</v>
      </c>
      <c r="B325" t="s">
        <v>63</v>
      </c>
      <c r="C325">
        <v>3</v>
      </c>
      <c r="D325">
        <v>3</v>
      </c>
      <c r="F325">
        <v>4.5952700000000002</v>
      </c>
      <c r="G325">
        <v>27</v>
      </c>
      <c r="H325">
        <v>14</v>
      </c>
      <c r="I325">
        <v>0</v>
      </c>
      <c r="J325">
        <v>1</v>
      </c>
      <c r="K325">
        <v>80.3</v>
      </c>
      <c r="L325">
        <v>350</v>
      </c>
      <c r="M325">
        <v>80</v>
      </c>
      <c r="N325">
        <v>44</v>
      </c>
      <c r="O325">
        <v>41</v>
      </c>
      <c r="P325">
        <v>10</v>
      </c>
      <c r="Q325">
        <v>30</v>
      </c>
      <c r="R325">
        <v>0</v>
      </c>
      <c r="S325">
        <v>3</v>
      </c>
      <c r="T325">
        <v>71</v>
      </c>
      <c r="U325">
        <v>7.9576599999999997</v>
      </c>
      <c r="V325">
        <v>3.36239</v>
      </c>
      <c r="W325">
        <v>2.3666700000000001</v>
      </c>
      <c r="X325">
        <v>1.1208</v>
      </c>
      <c r="Y325">
        <v>0.20285700000000001</v>
      </c>
      <c r="Z325">
        <v>8.5714299999999993E-2</v>
      </c>
      <c r="AA325">
        <v>0.117142848670482</v>
      </c>
      <c r="AB325">
        <v>0.25236599999999998</v>
      </c>
      <c r="AC325">
        <v>1.3698600000000001</v>
      </c>
      <c r="AD325">
        <v>0.29660999999999998</v>
      </c>
      <c r="AE325">
        <v>0.6875</v>
      </c>
      <c r="AH325">
        <v>4.3384799999999997</v>
      </c>
      <c r="AI325">
        <v>0.91571499999999995</v>
      </c>
      <c r="AJ325">
        <v>0.56440800000000002</v>
      </c>
    </row>
    <row r="326" spans="1:36" x14ac:dyDescent="0.45">
      <c r="A326" t="s">
        <v>1979</v>
      </c>
      <c r="B326" t="s">
        <v>34</v>
      </c>
      <c r="C326">
        <v>7</v>
      </c>
      <c r="D326">
        <v>9</v>
      </c>
      <c r="F326">
        <v>4.5785900000000002</v>
      </c>
      <c r="G326">
        <v>28</v>
      </c>
      <c r="H326">
        <v>22</v>
      </c>
      <c r="I326">
        <v>0</v>
      </c>
      <c r="J326">
        <v>1</v>
      </c>
      <c r="K326">
        <v>131.69999999999999</v>
      </c>
      <c r="L326">
        <v>560</v>
      </c>
      <c r="M326">
        <v>140</v>
      </c>
      <c r="N326">
        <v>72</v>
      </c>
      <c r="O326">
        <v>67</v>
      </c>
      <c r="P326">
        <v>21</v>
      </c>
      <c r="Q326">
        <v>29</v>
      </c>
      <c r="R326">
        <v>1</v>
      </c>
      <c r="S326">
        <v>7</v>
      </c>
      <c r="T326">
        <v>96</v>
      </c>
      <c r="U326">
        <v>6.5603600000000002</v>
      </c>
      <c r="V326">
        <v>1.9817800000000001</v>
      </c>
      <c r="W326">
        <v>3.3103400000000001</v>
      </c>
      <c r="X326">
        <v>1.4350799999999999</v>
      </c>
      <c r="Y326">
        <v>0.171429</v>
      </c>
      <c r="Z326">
        <v>5.1785699999999997E-2</v>
      </c>
      <c r="AA326">
        <v>0.119642861187458</v>
      </c>
      <c r="AB326">
        <v>0.26717600000000002</v>
      </c>
      <c r="AC326">
        <v>1.28322</v>
      </c>
      <c r="AD326">
        <v>0.292383</v>
      </c>
      <c r="AE326">
        <v>0.69484199999999996</v>
      </c>
      <c r="AH326">
        <v>4.6901200000000003</v>
      </c>
      <c r="AI326">
        <v>0.91503400000000001</v>
      </c>
      <c r="AJ326">
        <v>1.01814</v>
      </c>
    </row>
    <row r="327" spans="1:36" x14ac:dyDescent="0.45">
      <c r="A327" t="s">
        <v>2631</v>
      </c>
      <c r="B327" t="s">
        <v>196</v>
      </c>
      <c r="C327">
        <v>6</v>
      </c>
      <c r="D327">
        <v>8</v>
      </c>
      <c r="F327">
        <v>4.9006100000000004</v>
      </c>
      <c r="G327">
        <v>25</v>
      </c>
      <c r="H327">
        <v>23</v>
      </c>
      <c r="I327">
        <v>0</v>
      </c>
      <c r="J327">
        <v>0</v>
      </c>
      <c r="K327">
        <v>115.7</v>
      </c>
      <c r="L327">
        <v>515</v>
      </c>
      <c r="M327">
        <v>123</v>
      </c>
      <c r="N327">
        <v>68</v>
      </c>
      <c r="O327">
        <v>63</v>
      </c>
      <c r="P327">
        <v>17</v>
      </c>
      <c r="Q327">
        <v>47</v>
      </c>
      <c r="R327">
        <v>0</v>
      </c>
      <c r="S327">
        <v>4</v>
      </c>
      <c r="T327">
        <v>93</v>
      </c>
      <c r="U327">
        <v>7.2342300000000002</v>
      </c>
      <c r="V327">
        <v>3.6560100000000002</v>
      </c>
      <c r="W327">
        <v>1.97872</v>
      </c>
      <c r="X327">
        <v>1.32239</v>
      </c>
      <c r="Y327">
        <v>0.18058299999999999</v>
      </c>
      <c r="Z327">
        <v>9.1262099999999999E-2</v>
      </c>
      <c r="AA327">
        <v>8.9320383965969002E-2</v>
      </c>
      <c r="AB327">
        <v>0.26508599999999999</v>
      </c>
      <c r="AC327">
        <v>1.46932</v>
      </c>
      <c r="AD327">
        <v>0.29943500000000001</v>
      </c>
      <c r="AE327">
        <v>0.69767400000000002</v>
      </c>
      <c r="AH327">
        <v>4.8799299999999999</v>
      </c>
      <c r="AI327">
        <v>0.91434400000000005</v>
      </c>
      <c r="AJ327">
        <v>0.76915199999999995</v>
      </c>
    </row>
    <row r="328" spans="1:36" x14ac:dyDescent="0.45">
      <c r="A328" t="s">
        <v>2104</v>
      </c>
      <c r="B328" t="s">
        <v>196</v>
      </c>
      <c r="C328">
        <v>5</v>
      </c>
      <c r="D328">
        <v>7</v>
      </c>
      <c r="F328">
        <v>4.5463899999999997</v>
      </c>
      <c r="G328">
        <v>28</v>
      </c>
      <c r="H328">
        <v>18</v>
      </c>
      <c r="I328">
        <v>0</v>
      </c>
      <c r="J328">
        <v>1</v>
      </c>
      <c r="K328">
        <v>97</v>
      </c>
      <c r="L328">
        <v>434</v>
      </c>
      <c r="M328">
        <v>94</v>
      </c>
      <c r="N328">
        <v>53</v>
      </c>
      <c r="O328">
        <v>49</v>
      </c>
      <c r="P328">
        <v>11</v>
      </c>
      <c r="Q328">
        <v>44</v>
      </c>
      <c r="R328">
        <v>0</v>
      </c>
      <c r="S328">
        <v>10</v>
      </c>
      <c r="T328">
        <v>88</v>
      </c>
      <c r="U328">
        <v>8.1649499999999993</v>
      </c>
      <c r="V328">
        <v>4.0824699999999998</v>
      </c>
      <c r="W328">
        <v>2</v>
      </c>
      <c r="X328">
        <v>1.0206200000000001</v>
      </c>
      <c r="Y328">
        <v>0.202765</v>
      </c>
      <c r="Z328">
        <v>0.101382</v>
      </c>
      <c r="AA328">
        <v>0.101382486522197</v>
      </c>
      <c r="AB328">
        <v>0.247368</v>
      </c>
      <c r="AC328">
        <v>1.4226799999999999</v>
      </c>
      <c r="AD328">
        <v>0.29537400000000003</v>
      </c>
      <c r="AE328">
        <v>0.69331200000000004</v>
      </c>
      <c r="AH328">
        <v>4.5849399999999996</v>
      </c>
      <c r="AI328">
        <v>0.91154199999999996</v>
      </c>
      <c r="AJ328">
        <v>0.57627600000000001</v>
      </c>
    </row>
    <row r="329" spans="1:36" x14ac:dyDescent="0.45">
      <c r="A329" t="s">
        <v>2116</v>
      </c>
      <c r="B329" t="s">
        <v>28</v>
      </c>
      <c r="C329">
        <v>4</v>
      </c>
      <c r="D329">
        <v>4</v>
      </c>
      <c r="F329">
        <v>4.44156</v>
      </c>
      <c r="G329">
        <v>24</v>
      </c>
      <c r="H329">
        <v>15</v>
      </c>
      <c r="I329">
        <v>0</v>
      </c>
      <c r="J329">
        <v>4</v>
      </c>
      <c r="K329">
        <v>77</v>
      </c>
      <c r="L329">
        <v>336</v>
      </c>
      <c r="M329">
        <v>65</v>
      </c>
      <c r="N329">
        <v>41</v>
      </c>
      <c r="O329">
        <v>38</v>
      </c>
      <c r="P329">
        <v>11</v>
      </c>
      <c r="Q329">
        <v>39</v>
      </c>
      <c r="R329">
        <v>0</v>
      </c>
      <c r="S329">
        <v>5</v>
      </c>
      <c r="T329">
        <v>95</v>
      </c>
      <c r="U329">
        <v>11.103899999999999</v>
      </c>
      <c r="V329">
        <v>4.55844</v>
      </c>
      <c r="W329">
        <v>2.4359000000000002</v>
      </c>
      <c r="X329">
        <v>1.2857099999999999</v>
      </c>
      <c r="Y329">
        <v>0.28273799999999999</v>
      </c>
      <c r="Z329">
        <v>0.11607099999999999</v>
      </c>
      <c r="AA329">
        <v>0.166666664183139</v>
      </c>
      <c r="AB329">
        <v>0.222603</v>
      </c>
      <c r="AC329">
        <v>1.3506499999999999</v>
      </c>
      <c r="AD329">
        <v>0.290323</v>
      </c>
      <c r="AE329">
        <v>0.71106100000000005</v>
      </c>
      <c r="AH329">
        <v>4.3589399999999996</v>
      </c>
      <c r="AI329">
        <v>0.90895199999999998</v>
      </c>
      <c r="AJ329">
        <v>0.73705699999999996</v>
      </c>
    </row>
    <row r="330" spans="1:36" x14ac:dyDescent="0.45">
      <c r="A330" t="s">
        <v>1983</v>
      </c>
      <c r="B330" t="s">
        <v>113</v>
      </c>
      <c r="C330">
        <v>5</v>
      </c>
      <c r="D330">
        <v>4</v>
      </c>
      <c r="F330">
        <v>3.95716</v>
      </c>
      <c r="G330">
        <v>21</v>
      </c>
      <c r="H330">
        <v>16</v>
      </c>
      <c r="I330">
        <v>0</v>
      </c>
      <c r="J330">
        <v>1</v>
      </c>
      <c r="K330">
        <v>88.7</v>
      </c>
      <c r="L330">
        <v>374</v>
      </c>
      <c r="M330">
        <v>75</v>
      </c>
      <c r="N330">
        <v>42</v>
      </c>
      <c r="O330">
        <v>39</v>
      </c>
      <c r="P330">
        <v>12</v>
      </c>
      <c r="Q330">
        <v>36</v>
      </c>
      <c r="R330">
        <v>0</v>
      </c>
      <c r="S330">
        <v>6</v>
      </c>
      <c r="T330">
        <v>95</v>
      </c>
      <c r="U330">
        <v>9.6392299999999995</v>
      </c>
      <c r="V330">
        <v>3.6527599999999998</v>
      </c>
      <c r="W330">
        <v>2.63889</v>
      </c>
      <c r="X330">
        <v>1.21759</v>
      </c>
      <c r="Y330">
        <v>0.25401099999999999</v>
      </c>
      <c r="Z330">
        <v>9.6256700000000001E-2</v>
      </c>
      <c r="AA330">
        <v>0.157754026353359</v>
      </c>
      <c r="AB330">
        <v>0.22590399999999999</v>
      </c>
      <c r="AC330">
        <v>1.2514099999999999</v>
      </c>
      <c r="AD330">
        <v>0.28000000000000003</v>
      </c>
      <c r="AE330">
        <v>0.73248400000000002</v>
      </c>
      <c r="AH330">
        <v>4.2922399999999996</v>
      </c>
      <c r="AI330">
        <v>0.90128900000000001</v>
      </c>
      <c r="AJ330">
        <v>1.2406299999999999</v>
      </c>
    </row>
    <row r="331" spans="1:36" x14ac:dyDescent="0.45">
      <c r="A331" t="s">
        <v>2632</v>
      </c>
      <c r="B331" t="s">
        <v>215</v>
      </c>
      <c r="C331">
        <v>3</v>
      </c>
      <c r="D331">
        <v>3</v>
      </c>
      <c r="F331">
        <v>3.2696000000000001</v>
      </c>
      <c r="G331">
        <v>58</v>
      </c>
      <c r="H331">
        <v>0</v>
      </c>
      <c r="I331">
        <v>7</v>
      </c>
      <c r="J331">
        <v>10</v>
      </c>
      <c r="K331">
        <v>52.3</v>
      </c>
      <c r="L331">
        <v>208</v>
      </c>
      <c r="M331">
        <v>39</v>
      </c>
      <c r="N331">
        <v>21</v>
      </c>
      <c r="O331">
        <v>19</v>
      </c>
      <c r="P331">
        <v>8</v>
      </c>
      <c r="Q331">
        <v>15</v>
      </c>
      <c r="R331">
        <v>2</v>
      </c>
      <c r="S331">
        <v>1</v>
      </c>
      <c r="T331">
        <v>78</v>
      </c>
      <c r="U331">
        <v>13.422599999999999</v>
      </c>
      <c r="V331">
        <v>2.5812599999999999</v>
      </c>
      <c r="W331">
        <v>5.2</v>
      </c>
      <c r="X331">
        <v>1.3766700000000001</v>
      </c>
      <c r="Y331">
        <v>0.375</v>
      </c>
      <c r="Z331">
        <v>7.2115399999999996E-2</v>
      </c>
      <c r="AA331">
        <v>0.30288461595773603</v>
      </c>
      <c r="AB331">
        <v>0.203125</v>
      </c>
      <c r="AC331">
        <v>1.0325</v>
      </c>
      <c r="AD331">
        <v>0.29245300000000002</v>
      </c>
      <c r="AE331">
        <v>0.77102800000000005</v>
      </c>
      <c r="AH331">
        <v>3.1785600000000001</v>
      </c>
      <c r="AI331">
        <v>0.90069500000000002</v>
      </c>
      <c r="AJ331">
        <v>0.77880400000000005</v>
      </c>
    </row>
    <row r="332" spans="1:36" x14ac:dyDescent="0.45">
      <c r="A332" t="s">
        <v>2633</v>
      </c>
      <c r="B332" t="s">
        <v>32</v>
      </c>
      <c r="C332">
        <v>6</v>
      </c>
      <c r="D332">
        <v>5</v>
      </c>
      <c r="F332">
        <v>3.56671</v>
      </c>
      <c r="G332">
        <v>59</v>
      </c>
      <c r="H332">
        <v>5</v>
      </c>
      <c r="I332">
        <v>3</v>
      </c>
      <c r="J332">
        <v>12</v>
      </c>
      <c r="K332">
        <v>75.7</v>
      </c>
      <c r="L332">
        <v>329</v>
      </c>
      <c r="M332">
        <v>61</v>
      </c>
      <c r="N332">
        <v>32</v>
      </c>
      <c r="O332">
        <v>30</v>
      </c>
      <c r="P332">
        <v>8</v>
      </c>
      <c r="Q332">
        <v>37</v>
      </c>
      <c r="R332">
        <v>0</v>
      </c>
      <c r="S332">
        <v>4</v>
      </c>
      <c r="T332">
        <v>101</v>
      </c>
      <c r="U332">
        <v>12.007899999999999</v>
      </c>
      <c r="V332">
        <v>4.3989399999999996</v>
      </c>
      <c r="W332">
        <v>2.72973</v>
      </c>
      <c r="X332">
        <v>0.95112300000000005</v>
      </c>
      <c r="Y332">
        <v>0.30699100000000001</v>
      </c>
      <c r="Z332">
        <v>0.11246200000000001</v>
      </c>
      <c r="AA332">
        <v>0.19452888518571801</v>
      </c>
      <c r="AB332">
        <v>0.21180599999999999</v>
      </c>
      <c r="AC332">
        <v>1.2945800000000001</v>
      </c>
      <c r="AD332">
        <v>0.29608899999999999</v>
      </c>
      <c r="AE332">
        <v>0.76036899999999996</v>
      </c>
      <c r="AH332">
        <v>3.5852900000000001</v>
      </c>
      <c r="AI332">
        <v>0.89827100000000004</v>
      </c>
      <c r="AJ332">
        <v>1.0039</v>
      </c>
    </row>
    <row r="333" spans="1:36" x14ac:dyDescent="0.45">
      <c r="A333" t="s">
        <v>2420</v>
      </c>
      <c r="B333" t="s">
        <v>63</v>
      </c>
      <c r="C333">
        <v>6</v>
      </c>
      <c r="D333">
        <v>4</v>
      </c>
      <c r="F333">
        <v>4.3928599999999998</v>
      </c>
      <c r="G333">
        <v>23</v>
      </c>
      <c r="H333">
        <v>17</v>
      </c>
      <c r="I333">
        <v>0</v>
      </c>
      <c r="J333">
        <v>1</v>
      </c>
      <c r="K333">
        <v>84</v>
      </c>
      <c r="L333">
        <v>355</v>
      </c>
      <c r="M333">
        <v>80</v>
      </c>
      <c r="N333">
        <v>44</v>
      </c>
      <c r="O333">
        <v>41</v>
      </c>
      <c r="P333">
        <v>15</v>
      </c>
      <c r="Q333">
        <v>25</v>
      </c>
      <c r="R333">
        <v>1</v>
      </c>
      <c r="S333">
        <v>5</v>
      </c>
      <c r="T333">
        <v>86</v>
      </c>
      <c r="U333">
        <v>9.2142900000000001</v>
      </c>
      <c r="V333">
        <v>2.6785700000000001</v>
      </c>
      <c r="W333">
        <v>3.44</v>
      </c>
      <c r="X333">
        <v>1.60714</v>
      </c>
      <c r="Y333">
        <v>0.242254</v>
      </c>
      <c r="Z333">
        <v>7.0422499999999999E-2</v>
      </c>
      <c r="AA333">
        <v>0.171830989420413</v>
      </c>
      <c r="AB333">
        <v>0.24615400000000001</v>
      </c>
      <c r="AC333">
        <v>1.25</v>
      </c>
      <c r="AD333">
        <v>0.29017900000000002</v>
      </c>
      <c r="AE333">
        <v>0.72619</v>
      </c>
      <c r="AH333">
        <v>4.6002799999999997</v>
      </c>
      <c r="AI333">
        <v>0.89798999999999995</v>
      </c>
      <c r="AJ333">
        <v>0.91206500000000001</v>
      </c>
    </row>
    <row r="334" spans="1:36" x14ac:dyDescent="0.45">
      <c r="A334" t="s">
        <v>2634</v>
      </c>
      <c r="B334" t="s">
        <v>141</v>
      </c>
      <c r="C334">
        <v>5</v>
      </c>
      <c r="D334">
        <v>6</v>
      </c>
      <c r="F334">
        <v>4.5558699999999996</v>
      </c>
      <c r="G334">
        <v>22</v>
      </c>
      <c r="H334">
        <v>21</v>
      </c>
      <c r="I334">
        <v>0</v>
      </c>
      <c r="J334">
        <v>0</v>
      </c>
      <c r="K334">
        <v>104.7</v>
      </c>
      <c r="L334">
        <v>447</v>
      </c>
      <c r="M334">
        <v>103</v>
      </c>
      <c r="N334">
        <v>57</v>
      </c>
      <c r="O334">
        <v>53</v>
      </c>
      <c r="P334">
        <v>14</v>
      </c>
      <c r="Q334">
        <v>36</v>
      </c>
      <c r="R334">
        <v>0</v>
      </c>
      <c r="S334">
        <v>4</v>
      </c>
      <c r="T334">
        <v>75</v>
      </c>
      <c r="U334">
        <v>6.4469900000000004</v>
      </c>
      <c r="V334">
        <v>3.09456</v>
      </c>
      <c r="W334">
        <v>2.0833300000000001</v>
      </c>
      <c r="X334">
        <v>1.2034400000000001</v>
      </c>
      <c r="Y334">
        <v>0.16778499999999999</v>
      </c>
      <c r="Z334">
        <v>8.0536899999999995E-2</v>
      </c>
      <c r="AA334">
        <v>8.7248332798480904E-2</v>
      </c>
      <c r="AB334">
        <v>0.25307099999999999</v>
      </c>
      <c r="AC334">
        <v>1.3275999999999999</v>
      </c>
      <c r="AD334">
        <v>0.27987400000000001</v>
      </c>
      <c r="AE334">
        <v>0.68676700000000002</v>
      </c>
      <c r="AH334">
        <v>4.7068099999999999</v>
      </c>
      <c r="AI334">
        <v>0.89565700000000004</v>
      </c>
      <c r="AJ334">
        <v>0.98273299999999997</v>
      </c>
    </row>
    <row r="335" spans="1:36" x14ac:dyDescent="0.45">
      <c r="A335" t="s">
        <v>2279</v>
      </c>
      <c r="B335" t="s">
        <v>141</v>
      </c>
      <c r="C335">
        <v>5</v>
      </c>
      <c r="D335">
        <v>7</v>
      </c>
      <c r="F335">
        <v>4.5789499999999999</v>
      </c>
      <c r="G335">
        <v>25</v>
      </c>
      <c r="H335">
        <v>24</v>
      </c>
      <c r="I335">
        <v>0</v>
      </c>
      <c r="J335">
        <v>0</v>
      </c>
      <c r="K335">
        <v>114</v>
      </c>
      <c r="L335">
        <v>508</v>
      </c>
      <c r="M335">
        <v>113</v>
      </c>
      <c r="N335">
        <v>63</v>
      </c>
      <c r="O335">
        <v>58</v>
      </c>
      <c r="P335">
        <v>14</v>
      </c>
      <c r="Q335">
        <v>48</v>
      </c>
      <c r="R335">
        <v>1</v>
      </c>
      <c r="S335">
        <v>11</v>
      </c>
      <c r="T335">
        <v>93</v>
      </c>
      <c r="U335">
        <v>7.3421099999999999</v>
      </c>
      <c r="V335">
        <v>3.7894700000000001</v>
      </c>
      <c r="W335">
        <v>1.9375</v>
      </c>
      <c r="X335">
        <v>1.1052599999999999</v>
      </c>
      <c r="Y335">
        <v>0.18307100000000001</v>
      </c>
      <c r="Z335">
        <v>9.4488199999999994E-2</v>
      </c>
      <c r="AA335">
        <v>8.8582679629325797E-2</v>
      </c>
      <c r="AB335">
        <v>0.25167</v>
      </c>
      <c r="AC335">
        <v>1.41228</v>
      </c>
      <c r="AD335">
        <v>0.28947400000000001</v>
      </c>
      <c r="AE335">
        <v>0.69306900000000005</v>
      </c>
      <c r="AH335">
        <v>4.7725799999999996</v>
      </c>
      <c r="AI335">
        <v>0.89514700000000003</v>
      </c>
      <c r="AJ335">
        <v>0.97832699999999995</v>
      </c>
    </row>
    <row r="336" spans="1:36" x14ac:dyDescent="0.45">
      <c r="A336" t="s">
        <v>2635</v>
      </c>
      <c r="B336" t="s">
        <v>149</v>
      </c>
      <c r="C336">
        <v>4</v>
      </c>
      <c r="D336">
        <v>7</v>
      </c>
      <c r="F336">
        <v>4.6627599999999996</v>
      </c>
      <c r="G336">
        <v>23</v>
      </c>
      <c r="H336">
        <v>20</v>
      </c>
      <c r="I336">
        <v>0</v>
      </c>
      <c r="J336">
        <v>0</v>
      </c>
      <c r="K336">
        <v>102.3</v>
      </c>
      <c r="L336">
        <v>449</v>
      </c>
      <c r="M336">
        <v>108</v>
      </c>
      <c r="N336">
        <v>57</v>
      </c>
      <c r="O336">
        <v>53</v>
      </c>
      <c r="P336">
        <v>13</v>
      </c>
      <c r="Q336">
        <v>37</v>
      </c>
      <c r="R336">
        <v>0</v>
      </c>
      <c r="S336">
        <v>5</v>
      </c>
      <c r="T336">
        <v>71</v>
      </c>
      <c r="U336">
        <v>6.2463300000000004</v>
      </c>
      <c r="V336">
        <v>3.2551299999999999</v>
      </c>
      <c r="W336">
        <v>1.91892</v>
      </c>
      <c r="X336">
        <v>1.1436900000000001</v>
      </c>
      <c r="Y336">
        <v>0.15812899999999999</v>
      </c>
      <c r="Z336">
        <v>8.2405300000000001E-2</v>
      </c>
      <c r="AA336">
        <v>7.5723826885223305E-2</v>
      </c>
      <c r="AB336">
        <v>0.26535599999999998</v>
      </c>
      <c r="AC336">
        <v>1.4174</v>
      </c>
      <c r="AD336">
        <v>0.29411799999999999</v>
      </c>
      <c r="AE336">
        <v>0.69400600000000001</v>
      </c>
      <c r="AH336">
        <v>4.7506399999999998</v>
      </c>
      <c r="AI336">
        <v>0.89461599999999997</v>
      </c>
      <c r="AJ336">
        <v>1.0226</v>
      </c>
    </row>
    <row r="337" spans="1:36" x14ac:dyDescent="0.45">
      <c r="A337" t="s">
        <v>2636</v>
      </c>
      <c r="B337" t="s">
        <v>141</v>
      </c>
      <c r="C337">
        <v>4</v>
      </c>
      <c r="D337">
        <v>5</v>
      </c>
      <c r="F337">
        <v>4.4536100000000003</v>
      </c>
      <c r="G337">
        <v>20</v>
      </c>
      <c r="H337">
        <v>16</v>
      </c>
      <c r="I337">
        <v>0</v>
      </c>
      <c r="J337">
        <v>0</v>
      </c>
      <c r="K337">
        <v>97</v>
      </c>
      <c r="L337">
        <v>417</v>
      </c>
      <c r="M337">
        <v>105</v>
      </c>
      <c r="N337">
        <v>52</v>
      </c>
      <c r="O337">
        <v>48</v>
      </c>
      <c r="P337">
        <v>13</v>
      </c>
      <c r="Q337">
        <v>23</v>
      </c>
      <c r="R337">
        <v>0</v>
      </c>
      <c r="S337">
        <v>4</v>
      </c>
      <c r="T337">
        <v>59</v>
      </c>
      <c r="U337">
        <v>5.4742300000000004</v>
      </c>
      <c r="V337">
        <v>2.13402</v>
      </c>
      <c r="W337">
        <v>2.5652200000000001</v>
      </c>
      <c r="X337">
        <v>1.2061900000000001</v>
      </c>
      <c r="Y337">
        <v>0.141487</v>
      </c>
      <c r="Z337">
        <v>5.5155900000000001E-2</v>
      </c>
      <c r="AA337">
        <v>8.6330931633710806E-2</v>
      </c>
      <c r="AB337">
        <v>0.269231</v>
      </c>
      <c r="AC337">
        <v>1.31959</v>
      </c>
      <c r="AD337">
        <v>0.28930800000000001</v>
      </c>
      <c r="AE337">
        <v>0.69216800000000001</v>
      </c>
      <c r="AH337">
        <v>4.6158700000000001</v>
      </c>
      <c r="AI337">
        <v>0.88862600000000003</v>
      </c>
      <c r="AJ337">
        <v>0.95392600000000005</v>
      </c>
    </row>
    <row r="338" spans="1:36" x14ac:dyDescent="0.45">
      <c r="A338" t="s">
        <v>2082</v>
      </c>
      <c r="B338" t="s">
        <v>40</v>
      </c>
      <c r="C338">
        <v>6</v>
      </c>
      <c r="D338">
        <v>7</v>
      </c>
      <c r="F338">
        <v>4.8586099999999997</v>
      </c>
      <c r="G338">
        <v>25</v>
      </c>
      <c r="H338">
        <v>23</v>
      </c>
      <c r="I338">
        <v>0</v>
      </c>
      <c r="J338">
        <v>1</v>
      </c>
      <c r="K338">
        <v>116.7</v>
      </c>
      <c r="L338">
        <v>518</v>
      </c>
      <c r="M338">
        <v>118</v>
      </c>
      <c r="N338">
        <v>68</v>
      </c>
      <c r="O338">
        <v>63</v>
      </c>
      <c r="P338">
        <v>16</v>
      </c>
      <c r="Q338">
        <v>51</v>
      </c>
      <c r="R338">
        <v>0</v>
      </c>
      <c r="S338">
        <v>8</v>
      </c>
      <c r="T338">
        <v>100</v>
      </c>
      <c r="U338">
        <v>7.7120800000000003</v>
      </c>
      <c r="V338">
        <v>3.93316</v>
      </c>
      <c r="W338">
        <v>1.96078</v>
      </c>
      <c r="X338">
        <v>1.23393</v>
      </c>
      <c r="Y338">
        <v>0.19305</v>
      </c>
      <c r="Z338">
        <v>9.8455600000000004E-2</v>
      </c>
      <c r="AA338">
        <v>9.4594590365886605E-2</v>
      </c>
      <c r="AB338">
        <v>0.257081</v>
      </c>
      <c r="AC338">
        <v>1.4481599999999999</v>
      </c>
      <c r="AD338">
        <v>0.29737599999999997</v>
      </c>
      <c r="AE338">
        <v>0.68894999999999995</v>
      </c>
      <c r="AH338">
        <v>4.8403</v>
      </c>
      <c r="AI338">
        <v>0.88694499999999998</v>
      </c>
      <c r="AJ338">
        <v>0.49317899999999998</v>
      </c>
    </row>
    <row r="339" spans="1:36" x14ac:dyDescent="0.45">
      <c r="A339" t="s">
        <v>2326</v>
      </c>
      <c r="B339" t="s">
        <v>23</v>
      </c>
      <c r="C339">
        <v>4</v>
      </c>
      <c r="D339">
        <v>4</v>
      </c>
      <c r="F339">
        <v>4.4599700000000002</v>
      </c>
      <c r="G339">
        <v>17</v>
      </c>
      <c r="H339">
        <v>15</v>
      </c>
      <c r="I339">
        <v>0</v>
      </c>
      <c r="J339">
        <v>1</v>
      </c>
      <c r="K339">
        <v>78.7</v>
      </c>
      <c r="L339">
        <v>339</v>
      </c>
      <c r="M339">
        <v>80</v>
      </c>
      <c r="N339">
        <v>42</v>
      </c>
      <c r="O339">
        <v>39</v>
      </c>
      <c r="P339">
        <v>12</v>
      </c>
      <c r="Q339">
        <v>27</v>
      </c>
      <c r="R339">
        <v>0</v>
      </c>
      <c r="S339">
        <v>1</v>
      </c>
      <c r="T339">
        <v>69</v>
      </c>
      <c r="U339">
        <v>7.89072</v>
      </c>
      <c r="V339">
        <v>3.0876700000000001</v>
      </c>
      <c r="W339">
        <v>2.5555599999999998</v>
      </c>
      <c r="X339">
        <v>1.3723000000000001</v>
      </c>
      <c r="Y339">
        <v>0.20354</v>
      </c>
      <c r="Z339">
        <v>7.9645999999999995E-2</v>
      </c>
      <c r="AA339">
        <v>0.123893797397613</v>
      </c>
      <c r="AB339">
        <v>0.25723499999999999</v>
      </c>
      <c r="AC339">
        <v>1.3595900000000001</v>
      </c>
      <c r="AD339">
        <v>0.29565200000000003</v>
      </c>
      <c r="AE339">
        <v>0.72062099999999996</v>
      </c>
      <c r="AH339">
        <v>4.5510999999999999</v>
      </c>
      <c r="AI339">
        <v>0.88536199999999998</v>
      </c>
      <c r="AJ339">
        <v>0.96932799999999997</v>
      </c>
    </row>
    <row r="340" spans="1:36" x14ac:dyDescent="0.45">
      <c r="A340" t="s">
        <v>2034</v>
      </c>
      <c r="B340" t="s">
        <v>34</v>
      </c>
      <c r="C340">
        <v>5</v>
      </c>
      <c r="D340">
        <v>5</v>
      </c>
      <c r="F340">
        <v>4.23529</v>
      </c>
      <c r="G340">
        <v>17</v>
      </c>
      <c r="H340">
        <v>17</v>
      </c>
      <c r="I340">
        <v>0</v>
      </c>
      <c r="J340">
        <v>1</v>
      </c>
      <c r="K340">
        <v>85</v>
      </c>
      <c r="L340">
        <v>348</v>
      </c>
      <c r="M340">
        <v>81</v>
      </c>
      <c r="N340">
        <v>43</v>
      </c>
      <c r="O340">
        <v>40</v>
      </c>
      <c r="P340">
        <v>13</v>
      </c>
      <c r="Q340">
        <v>22</v>
      </c>
      <c r="R340">
        <v>0</v>
      </c>
      <c r="S340">
        <v>3</v>
      </c>
      <c r="T340">
        <v>63</v>
      </c>
      <c r="U340">
        <v>6.6705899999999998</v>
      </c>
      <c r="V340">
        <v>2.3294100000000002</v>
      </c>
      <c r="W340">
        <v>2.8636400000000002</v>
      </c>
      <c r="X340">
        <v>1.3764700000000001</v>
      </c>
      <c r="Y340">
        <v>0.181034</v>
      </c>
      <c r="Z340">
        <v>6.3218399999999994E-2</v>
      </c>
      <c r="AA340">
        <v>0.11781608313322001</v>
      </c>
      <c r="AB340">
        <v>0.250774</v>
      </c>
      <c r="AC340">
        <v>1.2117599999999999</v>
      </c>
      <c r="AD340">
        <v>0.27530399999999999</v>
      </c>
      <c r="AE340">
        <v>0.70754700000000004</v>
      </c>
      <c r="AH340">
        <v>4.6432799999999999</v>
      </c>
      <c r="AI340">
        <v>0.88299399999999995</v>
      </c>
      <c r="AJ340">
        <v>1.0519799999999999</v>
      </c>
    </row>
    <row r="341" spans="1:36" x14ac:dyDescent="0.45">
      <c r="A341" t="s">
        <v>2637</v>
      </c>
      <c r="B341" t="s">
        <v>58</v>
      </c>
      <c r="C341">
        <v>4</v>
      </c>
      <c r="D341">
        <v>7</v>
      </c>
      <c r="F341">
        <v>4.5</v>
      </c>
      <c r="G341">
        <v>20</v>
      </c>
      <c r="H341">
        <v>18</v>
      </c>
      <c r="I341">
        <v>0</v>
      </c>
      <c r="J341">
        <v>0</v>
      </c>
      <c r="K341">
        <v>92</v>
      </c>
      <c r="L341">
        <v>396</v>
      </c>
      <c r="M341">
        <v>88</v>
      </c>
      <c r="N341">
        <v>50</v>
      </c>
      <c r="O341">
        <v>46</v>
      </c>
      <c r="P341">
        <v>13</v>
      </c>
      <c r="Q341">
        <v>36</v>
      </c>
      <c r="R341">
        <v>0</v>
      </c>
      <c r="S341">
        <v>5</v>
      </c>
      <c r="T341">
        <v>84</v>
      </c>
      <c r="U341">
        <v>8.21739</v>
      </c>
      <c r="V341">
        <v>3.5217399999999999</v>
      </c>
      <c r="W341">
        <v>2.3333300000000001</v>
      </c>
      <c r="X341">
        <v>1.2717400000000001</v>
      </c>
      <c r="Y341">
        <v>0.212121</v>
      </c>
      <c r="Z341">
        <v>9.0909100000000007E-2</v>
      </c>
      <c r="AA341">
        <v>0.121212124824523</v>
      </c>
      <c r="AB341">
        <v>0.247887</v>
      </c>
      <c r="AC341">
        <v>1.3478300000000001</v>
      </c>
      <c r="AD341">
        <v>0.29069800000000001</v>
      </c>
      <c r="AE341">
        <v>0.69943299999999997</v>
      </c>
      <c r="AH341">
        <v>4.6028700000000002</v>
      </c>
      <c r="AI341">
        <v>0.87792800000000004</v>
      </c>
      <c r="AJ341">
        <v>0.64828799999999998</v>
      </c>
    </row>
    <row r="342" spans="1:36" x14ac:dyDescent="0.45">
      <c r="A342" t="s">
        <v>2638</v>
      </c>
      <c r="B342" t="s">
        <v>56</v>
      </c>
      <c r="C342">
        <v>6</v>
      </c>
      <c r="D342">
        <v>8</v>
      </c>
      <c r="F342">
        <v>4.7967500000000003</v>
      </c>
      <c r="G342">
        <v>24</v>
      </c>
      <c r="H342">
        <v>23</v>
      </c>
      <c r="I342">
        <v>0</v>
      </c>
      <c r="J342">
        <v>0</v>
      </c>
      <c r="K342">
        <v>110.7</v>
      </c>
      <c r="L342">
        <v>492</v>
      </c>
      <c r="M342">
        <v>117</v>
      </c>
      <c r="N342">
        <v>64</v>
      </c>
      <c r="O342">
        <v>59</v>
      </c>
      <c r="P342">
        <v>14</v>
      </c>
      <c r="Q342">
        <v>46</v>
      </c>
      <c r="R342">
        <v>0</v>
      </c>
      <c r="S342">
        <v>4</v>
      </c>
      <c r="T342">
        <v>85</v>
      </c>
      <c r="U342">
        <v>6.9105699999999999</v>
      </c>
      <c r="V342">
        <v>3.7398400000000001</v>
      </c>
      <c r="W342">
        <v>1.8478300000000001</v>
      </c>
      <c r="X342">
        <v>1.1382099999999999</v>
      </c>
      <c r="Y342">
        <v>0.172764</v>
      </c>
      <c r="Z342">
        <v>9.3495900000000007E-2</v>
      </c>
      <c r="AA342">
        <v>7.9268291592597906E-2</v>
      </c>
      <c r="AB342">
        <v>0.264706</v>
      </c>
      <c r="AC342">
        <v>1.47245</v>
      </c>
      <c r="AD342">
        <v>0.300292</v>
      </c>
      <c r="AE342">
        <v>0.69037700000000002</v>
      </c>
      <c r="AH342">
        <v>4.7184499999999998</v>
      </c>
      <c r="AI342">
        <v>0.87411399999999995</v>
      </c>
      <c r="AJ342">
        <v>0.94723199999999996</v>
      </c>
    </row>
    <row r="343" spans="1:36" x14ac:dyDescent="0.45">
      <c r="A343" t="s">
        <v>2163</v>
      </c>
      <c r="B343" t="s">
        <v>104</v>
      </c>
      <c r="C343">
        <v>7</v>
      </c>
      <c r="D343">
        <v>5</v>
      </c>
      <c r="F343">
        <v>3.37331</v>
      </c>
      <c r="G343">
        <v>68</v>
      </c>
      <c r="H343">
        <v>0</v>
      </c>
      <c r="I343">
        <v>27</v>
      </c>
      <c r="J343">
        <v>4</v>
      </c>
      <c r="K343">
        <v>66.7</v>
      </c>
      <c r="L343">
        <v>282</v>
      </c>
      <c r="M343">
        <v>52</v>
      </c>
      <c r="N343">
        <v>27</v>
      </c>
      <c r="O343">
        <v>25</v>
      </c>
      <c r="P343">
        <v>7</v>
      </c>
      <c r="Q343">
        <v>28</v>
      </c>
      <c r="R343">
        <v>3</v>
      </c>
      <c r="S343">
        <v>5</v>
      </c>
      <c r="T343">
        <v>93</v>
      </c>
      <c r="U343">
        <v>12.5487</v>
      </c>
      <c r="V343">
        <v>3.7781099999999999</v>
      </c>
      <c r="W343">
        <v>3.3214299999999999</v>
      </c>
      <c r="X343">
        <v>0.94452800000000003</v>
      </c>
      <c r="Y343">
        <v>0.329787</v>
      </c>
      <c r="Z343">
        <v>9.9290799999999999E-2</v>
      </c>
      <c r="AA343">
        <v>0.23049644380807799</v>
      </c>
      <c r="AB343">
        <v>0.20883499999999999</v>
      </c>
      <c r="AC343">
        <v>1.1994</v>
      </c>
      <c r="AD343">
        <v>0.30201299999999998</v>
      </c>
      <c r="AE343">
        <v>0.75498600000000005</v>
      </c>
      <c r="AH343">
        <v>3.31501</v>
      </c>
      <c r="AI343">
        <v>0.87361599999999995</v>
      </c>
      <c r="AJ343">
        <v>0.99372000000000005</v>
      </c>
    </row>
    <row r="344" spans="1:36" x14ac:dyDescent="0.45">
      <c r="A344" t="s">
        <v>2639</v>
      </c>
      <c r="B344" t="s">
        <v>196</v>
      </c>
      <c r="C344">
        <v>6</v>
      </c>
      <c r="D344">
        <v>9</v>
      </c>
      <c r="F344">
        <v>4.5943500000000004</v>
      </c>
      <c r="G344">
        <v>24</v>
      </c>
      <c r="H344">
        <v>19</v>
      </c>
      <c r="I344">
        <v>0</v>
      </c>
      <c r="J344">
        <v>0</v>
      </c>
      <c r="K344">
        <v>109.7</v>
      </c>
      <c r="L344">
        <v>485</v>
      </c>
      <c r="M344">
        <v>119</v>
      </c>
      <c r="N344">
        <v>61</v>
      </c>
      <c r="O344">
        <v>56</v>
      </c>
      <c r="P344">
        <v>13</v>
      </c>
      <c r="Q344">
        <v>37</v>
      </c>
      <c r="R344">
        <v>0</v>
      </c>
      <c r="S344">
        <v>5</v>
      </c>
      <c r="T344">
        <v>76</v>
      </c>
      <c r="U344">
        <v>6.2351900000000002</v>
      </c>
      <c r="V344">
        <v>3.0355500000000002</v>
      </c>
      <c r="W344">
        <v>2.0540500000000002</v>
      </c>
      <c r="X344">
        <v>1.0665500000000001</v>
      </c>
      <c r="Y344">
        <v>0.15670100000000001</v>
      </c>
      <c r="Z344">
        <v>7.6288700000000001E-2</v>
      </c>
      <c r="AA344">
        <v>8.04123654961586E-2</v>
      </c>
      <c r="AB344">
        <v>0.268623</v>
      </c>
      <c r="AC344">
        <v>1.4220600000000001</v>
      </c>
      <c r="AD344">
        <v>0.29943500000000001</v>
      </c>
      <c r="AE344">
        <v>0.68940500000000005</v>
      </c>
      <c r="AH344">
        <v>4.5586000000000002</v>
      </c>
      <c r="AI344">
        <v>0.87321000000000004</v>
      </c>
      <c r="AJ344">
        <v>0.602495</v>
      </c>
    </row>
    <row r="345" spans="1:36" x14ac:dyDescent="0.45">
      <c r="A345" t="s">
        <v>2081</v>
      </c>
      <c r="B345" t="s">
        <v>23</v>
      </c>
      <c r="C345">
        <v>6</v>
      </c>
      <c r="D345">
        <v>3</v>
      </c>
      <c r="F345">
        <v>3.0922200000000002</v>
      </c>
      <c r="G345">
        <v>57</v>
      </c>
      <c r="H345">
        <v>0</v>
      </c>
      <c r="I345">
        <v>31</v>
      </c>
      <c r="J345">
        <v>3</v>
      </c>
      <c r="K345">
        <v>55.3</v>
      </c>
      <c r="L345">
        <v>224</v>
      </c>
      <c r="M345">
        <v>47</v>
      </c>
      <c r="N345">
        <v>21</v>
      </c>
      <c r="O345">
        <v>19</v>
      </c>
      <c r="P345">
        <v>7</v>
      </c>
      <c r="Q345">
        <v>13</v>
      </c>
      <c r="R345">
        <v>1</v>
      </c>
      <c r="S345">
        <v>1</v>
      </c>
      <c r="T345">
        <v>70</v>
      </c>
      <c r="U345">
        <v>11.3924</v>
      </c>
      <c r="V345">
        <v>2.1157300000000001</v>
      </c>
      <c r="W345">
        <v>5.38462</v>
      </c>
      <c r="X345">
        <v>1.13924</v>
      </c>
      <c r="Y345">
        <v>0.3125</v>
      </c>
      <c r="Z345">
        <v>5.8035700000000003E-2</v>
      </c>
      <c r="AA345">
        <v>0.25446428731083798</v>
      </c>
      <c r="AB345">
        <v>0.22381000000000001</v>
      </c>
      <c r="AC345">
        <v>1.0849899999999999</v>
      </c>
      <c r="AD345">
        <v>0.30075200000000002</v>
      </c>
      <c r="AE345">
        <v>0.77689200000000003</v>
      </c>
      <c r="AH345">
        <v>3.12846</v>
      </c>
      <c r="AI345">
        <v>0.87266299999999997</v>
      </c>
      <c r="AJ345">
        <v>0.98372899999999996</v>
      </c>
    </row>
    <row r="346" spans="1:36" x14ac:dyDescent="0.45">
      <c r="A346" t="s">
        <v>2640</v>
      </c>
      <c r="B346" t="s">
        <v>132</v>
      </c>
      <c r="C346">
        <v>4</v>
      </c>
      <c r="D346">
        <v>5</v>
      </c>
      <c r="F346">
        <v>4.5671600000000003</v>
      </c>
      <c r="G346">
        <v>14</v>
      </c>
      <c r="H346">
        <v>14</v>
      </c>
      <c r="I346">
        <v>0</v>
      </c>
      <c r="J346">
        <v>0</v>
      </c>
      <c r="K346">
        <v>67</v>
      </c>
      <c r="L346">
        <v>290</v>
      </c>
      <c r="M346">
        <v>64</v>
      </c>
      <c r="N346">
        <v>37</v>
      </c>
      <c r="O346">
        <v>34</v>
      </c>
      <c r="P346">
        <v>10</v>
      </c>
      <c r="Q346">
        <v>24</v>
      </c>
      <c r="R346">
        <v>1</v>
      </c>
      <c r="S346">
        <v>4</v>
      </c>
      <c r="T346">
        <v>72</v>
      </c>
      <c r="U346">
        <v>9.67164</v>
      </c>
      <c r="V346">
        <v>3.2238799999999999</v>
      </c>
      <c r="W346">
        <v>3</v>
      </c>
      <c r="X346">
        <v>1.34328</v>
      </c>
      <c r="Y346">
        <v>0.248276</v>
      </c>
      <c r="Z346">
        <v>8.2758600000000002E-2</v>
      </c>
      <c r="AA346">
        <v>0.16551724076270999</v>
      </c>
      <c r="AB346">
        <v>0.24427499999999999</v>
      </c>
      <c r="AC346">
        <v>1.3134300000000001</v>
      </c>
      <c r="AD346">
        <v>0.3</v>
      </c>
      <c r="AE346">
        <v>0.68918900000000005</v>
      </c>
      <c r="AH346">
        <v>4.2998200000000004</v>
      </c>
      <c r="AI346">
        <v>0.872085</v>
      </c>
      <c r="AJ346">
        <v>0.60953800000000002</v>
      </c>
    </row>
    <row r="347" spans="1:36" x14ac:dyDescent="0.45">
      <c r="A347" t="s">
        <v>2453</v>
      </c>
      <c r="B347" t="s">
        <v>104</v>
      </c>
      <c r="C347">
        <v>4</v>
      </c>
      <c r="D347">
        <v>6</v>
      </c>
      <c r="F347">
        <v>4.4827599999999999</v>
      </c>
      <c r="G347">
        <v>19</v>
      </c>
      <c r="H347">
        <v>11</v>
      </c>
      <c r="I347">
        <v>0</v>
      </c>
      <c r="J347">
        <v>0</v>
      </c>
      <c r="K347">
        <v>78.3</v>
      </c>
      <c r="L347">
        <v>339</v>
      </c>
      <c r="M347">
        <v>88</v>
      </c>
      <c r="N347">
        <v>42</v>
      </c>
      <c r="O347">
        <v>39</v>
      </c>
      <c r="P347">
        <v>10</v>
      </c>
      <c r="Q347">
        <v>17</v>
      </c>
      <c r="R347">
        <v>0</v>
      </c>
      <c r="S347">
        <v>4</v>
      </c>
      <c r="T347">
        <v>53</v>
      </c>
      <c r="U347">
        <v>6.0919499999999998</v>
      </c>
      <c r="V347">
        <v>1.9540200000000001</v>
      </c>
      <c r="W347">
        <v>3.1176499999999998</v>
      </c>
      <c r="X347">
        <v>1.14943</v>
      </c>
      <c r="Y347">
        <v>0.15634200000000001</v>
      </c>
      <c r="Z347">
        <v>5.0147499999999998E-2</v>
      </c>
      <c r="AA347">
        <v>0.10619468614459</v>
      </c>
      <c r="AB347">
        <v>0.27672999999999998</v>
      </c>
      <c r="AC347">
        <v>1.341</v>
      </c>
      <c r="AD347">
        <v>0.30588199999999999</v>
      </c>
      <c r="AE347">
        <v>0.69230800000000003</v>
      </c>
      <c r="AH347">
        <v>4.3661500000000002</v>
      </c>
      <c r="AI347">
        <v>0.871197</v>
      </c>
      <c r="AJ347">
        <v>0.82455900000000004</v>
      </c>
    </row>
    <row r="348" spans="1:36" x14ac:dyDescent="0.45">
      <c r="A348" t="s">
        <v>2641</v>
      </c>
      <c r="B348" t="s">
        <v>23</v>
      </c>
      <c r="C348">
        <v>7</v>
      </c>
      <c r="D348">
        <v>7</v>
      </c>
      <c r="F348">
        <v>4.6730799999999997</v>
      </c>
      <c r="G348">
        <v>22</v>
      </c>
      <c r="H348">
        <v>20</v>
      </c>
      <c r="I348">
        <v>0</v>
      </c>
      <c r="J348">
        <v>1</v>
      </c>
      <c r="K348">
        <v>104</v>
      </c>
      <c r="L348">
        <v>453</v>
      </c>
      <c r="M348">
        <v>112</v>
      </c>
      <c r="N348">
        <v>58</v>
      </c>
      <c r="O348">
        <v>54</v>
      </c>
      <c r="P348">
        <v>15</v>
      </c>
      <c r="Q348">
        <v>33</v>
      </c>
      <c r="R348">
        <v>1</v>
      </c>
      <c r="S348">
        <v>2</v>
      </c>
      <c r="T348">
        <v>78</v>
      </c>
      <c r="U348">
        <v>6.75</v>
      </c>
      <c r="V348">
        <v>2.8557700000000001</v>
      </c>
      <c r="W348">
        <v>2.3636400000000002</v>
      </c>
      <c r="X348">
        <v>1.2980799999999999</v>
      </c>
      <c r="Y348">
        <v>0.172185</v>
      </c>
      <c r="Z348">
        <v>7.2847700000000001E-2</v>
      </c>
      <c r="AA348">
        <v>9.9337756633758503E-2</v>
      </c>
      <c r="AB348">
        <v>0.26794299999999999</v>
      </c>
      <c r="AC348">
        <v>1.3942300000000001</v>
      </c>
      <c r="AD348">
        <v>0.29846200000000001</v>
      </c>
      <c r="AE348">
        <v>0.70161300000000004</v>
      </c>
      <c r="AH348">
        <v>4.6396600000000001</v>
      </c>
      <c r="AI348">
        <v>0.870425</v>
      </c>
      <c r="AJ348">
        <v>1.0455099999999999</v>
      </c>
    </row>
    <row r="349" spans="1:36" x14ac:dyDescent="0.45">
      <c r="A349" t="s">
        <v>2137</v>
      </c>
      <c r="B349" t="s">
        <v>38</v>
      </c>
      <c r="C349">
        <v>4</v>
      </c>
      <c r="D349">
        <v>5</v>
      </c>
      <c r="F349">
        <v>5.3</v>
      </c>
      <c r="G349">
        <v>27</v>
      </c>
      <c r="H349">
        <v>18</v>
      </c>
      <c r="I349">
        <v>0</v>
      </c>
      <c r="J349">
        <v>1</v>
      </c>
      <c r="K349">
        <v>90</v>
      </c>
      <c r="L349">
        <v>407</v>
      </c>
      <c r="M349">
        <v>96</v>
      </c>
      <c r="N349">
        <v>57</v>
      </c>
      <c r="O349">
        <v>53</v>
      </c>
      <c r="P349">
        <v>12</v>
      </c>
      <c r="Q349">
        <v>40</v>
      </c>
      <c r="R349">
        <v>0</v>
      </c>
      <c r="S349">
        <v>6</v>
      </c>
      <c r="T349">
        <v>72</v>
      </c>
      <c r="U349">
        <v>7.2</v>
      </c>
      <c r="V349">
        <v>4</v>
      </c>
      <c r="W349">
        <v>1.8</v>
      </c>
      <c r="X349">
        <v>1.2</v>
      </c>
      <c r="Y349">
        <v>0.17690400000000001</v>
      </c>
      <c r="Z349">
        <v>9.8280099999999995E-2</v>
      </c>
      <c r="AA349">
        <v>7.8624077141284901E-2</v>
      </c>
      <c r="AB349">
        <v>0.265928</v>
      </c>
      <c r="AC349">
        <v>1.51111</v>
      </c>
      <c r="AD349">
        <v>0.30324899999999999</v>
      </c>
      <c r="AE349">
        <v>0.66275200000000001</v>
      </c>
      <c r="AH349">
        <v>4.92171</v>
      </c>
      <c r="AI349">
        <v>0.87031999999999998</v>
      </c>
      <c r="AJ349">
        <v>0.14690700000000001</v>
      </c>
    </row>
    <row r="350" spans="1:36" x14ac:dyDescent="0.45">
      <c r="A350" t="s">
        <v>2642</v>
      </c>
      <c r="C350">
        <v>3</v>
      </c>
      <c r="D350">
        <v>5</v>
      </c>
      <c r="F350">
        <v>4.5</v>
      </c>
      <c r="G350">
        <v>18</v>
      </c>
      <c r="H350">
        <v>11</v>
      </c>
      <c r="I350">
        <v>0</v>
      </c>
      <c r="J350">
        <v>0</v>
      </c>
      <c r="K350">
        <v>60</v>
      </c>
      <c r="L350">
        <v>261</v>
      </c>
      <c r="M350">
        <v>57</v>
      </c>
      <c r="N350">
        <v>32</v>
      </c>
      <c r="O350">
        <v>30</v>
      </c>
      <c r="P350">
        <v>8</v>
      </c>
      <c r="Q350">
        <v>25</v>
      </c>
      <c r="R350">
        <v>0</v>
      </c>
      <c r="S350">
        <v>2</v>
      </c>
      <c r="T350">
        <v>62</v>
      </c>
      <c r="U350">
        <v>9.3000000000000007</v>
      </c>
      <c r="V350">
        <v>3.75</v>
      </c>
      <c r="W350">
        <v>2.48</v>
      </c>
      <c r="X350">
        <v>1.2</v>
      </c>
      <c r="Y350">
        <v>0.23754800000000001</v>
      </c>
      <c r="Z350">
        <v>9.5785400000000007E-2</v>
      </c>
      <c r="AA350">
        <v>0.141762450337409</v>
      </c>
      <c r="AB350">
        <v>0.24359</v>
      </c>
      <c r="AC350">
        <v>1.3666700000000001</v>
      </c>
      <c r="AD350">
        <v>0.29878100000000002</v>
      </c>
      <c r="AE350">
        <v>0.70621500000000004</v>
      </c>
      <c r="AH350">
        <v>4.2717099999999997</v>
      </c>
      <c r="AI350">
        <v>0.86958299999999999</v>
      </c>
      <c r="AJ350">
        <v>0.68828699999999998</v>
      </c>
    </row>
    <row r="351" spans="1:36" x14ac:dyDescent="0.45">
      <c r="A351" t="s">
        <v>1973</v>
      </c>
      <c r="B351" t="s">
        <v>56</v>
      </c>
      <c r="C351">
        <v>7</v>
      </c>
      <c r="D351">
        <v>10</v>
      </c>
      <c r="F351">
        <v>4.8689799999999996</v>
      </c>
      <c r="G351">
        <v>26</v>
      </c>
      <c r="H351">
        <v>20</v>
      </c>
      <c r="I351">
        <v>0</v>
      </c>
      <c r="J351">
        <v>1</v>
      </c>
      <c r="K351">
        <v>118.3</v>
      </c>
      <c r="L351">
        <v>528</v>
      </c>
      <c r="M351">
        <v>117</v>
      </c>
      <c r="N351">
        <v>69</v>
      </c>
      <c r="O351">
        <v>64</v>
      </c>
      <c r="P351">
        <v>16</v>
      </c>
      <c r="Q351">
        <v>54</v>
      </c>
      <c r="R351">
        <v>0</v>
      </c>
      <c r="S351">
        <v>8</v>
      </c>
      <c r="T351">
        <v>116</v>
      </c>
      <c r="U351">
        <v>8.8250200000000003</v>
      </c>
      <c r="V351">
        <v>4.1082000000000001</v>
      </c>
      <c r="W351">
        <v>2.1481499999999998</v>
      </c>
      <c r="X351">
        <v>1.2172400000000001</v>
      </c>
      <c r="Y351">
        <v>0.219697</v>
      </c>
      <c r="Z351">
        <v>0.102273</v>
      </c>
      <c r="AA351">
        <v>0.117424242198467</v>
      </c>
      <c r="AB351">
        <v>0.25107299999999999</v>
      </c>
      <c r="AC351">
        <v>1.4454800000000001</v>
      </c>
      <c r="AD351">
        <v>0.30239500000000002</v>
      </c>
      <c r="AE351">
        <v>0.68640599999999996</v>
      </c>
      <c r="AH351">
        <v>4.6244399999999999</v>
      </c>
      <c r="AI351">
        <v>0.86954500000000001</v>
      </c>
      <c r="AJ351">
        <v>0.89857699999999996</v>
      </c>
    </row>
    <row r="352" spans="1:36" x14ac:dyDescent="0.45">
      <c r="A352" t="s">
        <v>2325</v>
      </c>
      <c r="B352" t="s">
        <v>23</v>
      </c>
      <c r="C352">
        <v>6</v>
      </c>
      <c r="D352">
        <v>3</v>
      </c>
      <c r="F352">
        <v>3.65625</v>
      </c>
      <c r="G352">
        <v>70</v>
      </c>
      <c r="H352">
        <v>0</v>
      </c>
      <c r="I352">
        <v>3</v>
      </c>
      <c r="J352">
        <v>12</v>
      </c>
      <c r="K352">
        <v>64</v>
      </c>
      <c r="L352">
        <v>263</v>
      </c>
      <c r="M352">
        <v>55</v>
      </c>
      <c r="N352">
        <v>28</v>
      </c>
      <c r="O352">
        <v>26</v>
      </c>
      <c r="P352">
        <v>8</v>
      </c>
      <c r="Q352">
        <v>19</v>
      </c>
      <c r="R352">
        <v>1</v>
      </c>
      <c r="S352">
        <v>2</v>
      </c>
      <c r="T352">
        <v>77</v>
      </c>
      <c r="U352">
        <v>10.828099999999999</v>
      </c>
      <c r="V352">
        <v>2.6718799999999998</v>
      </c>
      <c r="W352">
        <v>4.0526299999999997</v>
      </c>
      <c r="X352">
        <v>1.125</v>
      </c>
      <c r="Y352">
        <v>0.29277599999999998</v>
      </c>
      <c r="Z352">
        <v>7.2243299999999996E-2</v>
      </c>
      <c r="AA352">
        <v>0.22053231298923401</v>
      </c>
      <c r="AB352">
        <v>0.227273</v>
      </c>
      <c r="AC352">
        <v>1.15625</v>
      </c>
      <c r="AD352">
        <v>0.29936299999999999</v>
      </c>
      <c r="AE352">
        <v>0.73248400000000002</v>
      </c>
      <c r="AH352">
        <v>3.45817</v>
      </c>
      <c r="AI352">
        <v>0.86854900000000002</v>
      </c>
      <c r="AJ352">
        <v>0.77044400000000002</v>
      </c>
    </row>
    <row r="353" spans="1:36" x14ac:dyDescent="0.45">
      <c r="A353" t="s">
        <v>1982</v>
      </c>
      <c r="B353" t="s">
        <v>101</v>
      </c>
      <c r="C353">
        <v>4</v>
      </c>
      <c r="D353">
        <v>4</v>
      </c>
      <c r="F353">
        <v>4.0298499999999997</v>
      </c>
      <c r="G353">
        <v>56</v>
      </c>
      <c r="H353">
        <v>11</v>
      </c>
      <c r="I353">
        <v>0</v>
      </c>
      <c r="J353">
        <v>12</v>
      </c>
      <c r="K353">
        <v>67</v>
      </c>
      <c r="L353">
        <v>293</v>
      </c>
      <c r="M353">
        <v>62</v>
      </c>
      <c r="N353">
        <v>32</v>
      </c>
      <c r="O353">
        <v>30</v>
      </c>
      <c r="P353">
        <v>8</v>
      </c>
      <c r="Q353">
        <v>26</v>
      </c>
      <c r="R353">
        <v>0</v>
      </c>
      <c r="S353">
        <v>4</v>
      </c>
      <c r="T353">
        <v>79</v>
      </c>
      <c r="U353">
        <v>10.6119</v>
      </c>
      <c r="V353">
        <v>3.49254</v>
      </c>
      <c r="W353">
        <v>3.0384600000000002</v>
      </c>
      <c r="X353">
        <v>1.07463</v>
      </c>
      <c r="Y353">
        <v>0.269625</v>
      </c>
      <c r="Z353">
        <v>8.8737200000000002E-2</v>
      </c>
      <c r="AA353">
        <v>0.180887356400489</v>
      </c>
      <c r="AB353">
        <v>0.23574100000000001</v>
      </c>
      <c r="AC353">
        <v>1.3134300000000001</v>
      </c>
      <c r="AD353">
        <v>0.30681799999999998</v>
      </c>
      <c r="AE353">
        <v>0.72916700000000001</v>
      </c>
      <c r="AH353">
        <v>3.7923499999999999</v>
      </c>
      <c r="AI353">
        <v>0.86514800000000003</v>
      </c>
      <c r="AJ353">
        <v>0.73769300000000004</v>
      </c>
    </row>
    <row r="354" spans="1:36" x14ac:dyDescent="0.45">
      <c r="A354" t="s">
        <v>2199</v>
      </c>
      <c r="B354" t="s">
        <v>56</v>
      </c>
      <c r="C354">
        <v>5</v>
      </c>
      <c r="D354">
        <v>8</v>
      </c>
      <c r="F354">
        <v>5.0045599999999997</v>
      </c>
      <c r="G354">
        <v>25</v>
      </c>
      <c r="H354">
        <v>22</v>
      </c>
      <c r="I354">
        <v>0</v>
      </c>
      <c r="J354">
        <v>1</v>
      </c>
      <c r="K354">
        <v>109.7</v>
      </c>
      <c r="L354">
        <v>494</v>
      </c>
      <c r="M354">
        <v>115</v>
      </c>
      <c r="N354">
        <v>66</v>
      </c>
      <c r="O354">
        <v>61</v>
      </c>
      <c r="P354">
        <v>14</v>
      </c>
      <c r="Q354">
        <v>49</v>
      </c>
      <c r="R354">
        <v>0</v>
      </c>
      <c r="S354">
        <v>8</v>
      </c>
      <c r="T354">
        <v>86</v>
      </c>
      <c r="U354">
        <v>7.0556099999999997</v>
      </c>
      <c r="V354">
        <v>4.0200500000000003</v>
      </c>
      <c r="W354">
        <v>1.7551000000000001</v>
      </c>
      <c r="X354">
        <v>1.14859</v>
      </c>
      <c r="Y354">
        <v>0.17408899999999999</v>
      </c>
      <c r="Z354">
        <v>9.9190299999999995E-2</v>
      </c>
      <c r="AA354">
        <v>7.4898794293403598E-2</v>
      </c>
      <c r="AB354">
        <v>0.263158</v>
      </c>
      <c r="AC354">
        <v>1.49499</v>
      </c>
      <c r="AD354">
        <v>0.299703</v>
      </c>
      <c r="AE354">
        <v>0.67867</v>
      </c>
      <c r="AH354">
        <v>4.9049899999999997</v>
      </c>
      <c r="AI354">
        <v>0.862066</v>
      </c>
      <c r="AJ354">
        <v>0.67810999999999999</v>
      </c>
    </row>
    <row r="355" spans="1:36" x14ac:dyDescent="0.45">
      <c r="A355" t="s">
        <v>2643</v>
      </c>
      <c r="B355" t="s">
        <v>101</v>
      </c>
      <c r="C355">
        <v>5</v>
      </c>
      <c r="D355">
        <v>6</v>
      </c>
      <c r="F355">
        <v>4.4042599999999998</v>
      </c>
      <c r="G355">
        <v>32</v>
      </c>
      <c r="H355">
        <v>11</v>
      </c>
      <c r="I355">
        <v>0</v>
      </c>
      <c r="J355">
        <v>1</v>
      </c>
      <c r="K355">
        <v>94</v>
      </c>
      <c r="L355">
        <v>410</v>
      </c>
      <c r="M355">
        <v>96</v>
      </c>
      <c r="N355">
        <v>50</v>
      </c>
      <c r="O355">
        <v>46</v>
      </c>
      <c r="P355">
        <v>12</v>
      </c>
      <c r="Q355">
        <v>33</v>
      </c>
      <c r="R355">
        <v>1</v>
      </c>
      <c r="S355">
        <v>4</v>
      </c>
      <c r="T355">
        <v>84</v>
      </c>
      <c r="U355">
        <v>8.0425500000000003</v>
      </c>
      <c r="V355">
        <v>3.15957</v>
      </c>
      <c r="W355">
        <v>2.5454500000000002</v>
      </c>
      <c r="X355">
        <v>1.1489400000000001</v>
      </c>
      <c r="Y355">
        <v>0.204878</v>
      </c>
      <c r="Z355">
        <v>8.0487799999999998E-2</v>
      </c>
      <c r="AA355">
        <v>0.124390244483947</v>
      </c>
      <c r="AB355">
        <v>0.25737300000000002</v>
      </c>
      <c r="AC355">
        <v>1.3723399999999999</v>
      </c>
      <c r="AD355">
        <v>0.30324899999999999</v>
      </c>
      <c r="AE355">
        <v>0.70409999999999995</v>
      </c>
      <c r="AH355">
        <v>4.30823</v>
      </c>
      <c r="AI355">
        <v>0.85994499999999996</v>
      </c>
      <c r="AJ355">
        <v>0.67281000000000002</v>
      </c>
    </row>
    <row r="356" spans="1:36" x14ac:dyDescent="0.45">
      <c r="A356" t="s">
        <v>2644</v>
      </c>
      <c r="B356" t="s">
        <v>74</v>
      </c>
      <c r="C356">
        <v>2</v>
      </c>
      <c r="D356">
        <v>3</v>
      </c>
      <c r="F356">
        <v>5.1724100000000002</v>
      </c>
      <c r="G356">
        <v>27</v>
      </c>
      <c r="H356">
        <v>26</v>
      </c>
      <c r="I356">
        <v>0</v>
      </c>
      <c r="J356">
        <v>0</v>
      </c>
      <c r="K356">
        <v>95.7</v>
      </c>
      <c r="L356">
        <v>423</v>
      </c>
      <c r="M356">
        <v>103</v>
      </c>
      <c r="N356">
        <v>59</v>
      </c>
      <c r="O356">
        <v>55</v>
      </c>
      <c r="P356">
        <v>15</v>
      </c>
      <c r="Q356">
        <v>32</v>
      </c>
      <c r="R356">
        <v>0</v>
      </c>
      <c r="S356">
        <v>7</v>
      </c>
      <c r="T356">
        <v>71</v>
      </c>
      <c r="U356">
        <v>6.6771200000000004</v>
      </c>
      <c r="V356">
        <v>3.0093999999999999</v>
      </c>
      <c r="W356">
        <v>2.21875</v>
      </c>
      <c r="X356">
        <v>1.41066</v>
      </c>
      <c r="Y356">
        <v>0.167849</v>
      </c>
      <c r="Z356">
        <v>7.5650099999999998E-2</v>
      </c>
      <c r="AA356">
        <v>9.21985879540443E-2</v>
      </c>
      <c r="AB356">
        <v>0.268229</v>
      </c>
      <c r="AC356">
        <v>1.41066</v>
      </c>
      <c r="AD356">
        <v>0.29530200000000001</v>
      </c>
      <c r="AE356">
        <v>0.66666700000000001</v>
      </c>
      <c r="AH356">
        <v>5.0314199999999998</v>
      </c>
      <c r="AI356">
        <v>0.85710699999999995</v>
      </c>
      <c r="AJ356">
        <v>0.63693500000000003</v>
      </c>
    </row>
    <row r="357" spans="1:36" x14ac:dyDescent="0.45">
      <c r="A357" t="s">
        <v>1987</v>
      </c>
      <c r="B357" t="s">
        <v>76</v>
      </c>
      <c r="C357">
        <v>4</v>
      </c>
      <c r="D357">
        <v>6</v>
      </c>
      <c r="F357">
        <v>4.9155899999999999</v>
      </c>
      <c r="G357">
        <v>26</v>
      </c>
      <c r="H357">
        <v>15</v>
      </c>
      <c r="I357">
        <v>0</v>
      </c>
      <c r="J357">
        <v>1</v>
      </c>
      <c r="K357">
        <v>100.7</v>
      </c>
      <c r="L357">
        <v>446</v>
      </c>
      <c r="M357">
        <v>115</v>
      </c>
      <c r="N357">
        <v>59</v>
      </c>
      <c r="O357">
        <v>55</v>
      </c>
      <c r="P357">
        <v>14</v>
      </c>
      <c r="Q357">
        <v>24</v>
      </c>
      <c r="R357">
        <v>0</v>
      </c>
      <c r="S357">
        <v>11</v>
      </c>
      <c r="T357">
        <v>76</v>
      </c>
      <c r="U357">
        <v>6.7924499999999997</v>
      </c>
      <c r="V357">
        <v>2.14499</v>
      </c>
      <c r="W357">
        <v>3.1666699999999999</v>
      </c>
      <c r="X357">
        <v>1.2512399999999999</v>
      </c>
      <c r="Y357">
        <v>0.170404</v>
      </c>
      <c r="Z357">
        <v>5.3811699999999997E-2</v>
      </c>
      <c r="AA357">
        <v>0.116591926664114</v>
      </c>
      <c r="AB357">
        <v>0.27980500000000003</v>
      </c>
      <c r="AC357">
        <v>1.3803399999999999</v>
      </c>
      <c r="AD357">
        <v>0.31464199999999998</v>
      </c>
      <c r="AE357">
        <v>0.67001699999999997</v>
      </c>
      <c r="AH357">
        <v>4.5956599999999996</v>
      </c>
      <c r="AI357">
        <v>0.85399800000000003</v>
      </c>
      <c r="AJ357">
        <v>0.77023900000000001</v>
      </c>
    </row>
    <row r="358" spans="1:36" x14ac:dyDescent="0.45">
      <c r="A358" t="s">
        <v>2161</v>
      </c>
      <c r="B358" t="s">
        <v>58</v>
      </c>
      <c r="C358">
        <v>5</v>
      </c>
      <c r="D358">
        <v>5</v>
      </c>
      <c r="F358">
        <v>4.3101500000000001</v>
      </c>
      <c r="G358">
        <v>29</v>
      </c>
      <c r="H358">
        <v>16</v>
      </c>
      <c r="I358">
        <v>0</v>
      </c>
      <c r="J358">
        <v>1</v>
      </c>
      <c r="K358">
        <v>87.7</v>
      </c>
      <c r="L358">
        <v>374</v>
      </c>
      <c r="M358">
        <v>81</v>
      </c>
      <c r="N358">
        <v>45</v>
      </c>
      <c r="O358">
        <v>42</v>
      </c>
      <c r="P358">
        <v>13</v>
      </c>
      <c r="Q358">
        <v>31</v>
      </c>
      <c r="R358">
        <v>0</v>
      </c>
      <c r="S358">
        <v>7</v>
      </c>
      <c r="T358">
        <v>84</v>
      </c>
      <c r="U358">
        <v>8.6203000000000003</v>
      </c>
      <c r="V358">
        <v>3.1812999999999998</v>
      </c>
      <c r="W358">
        <v>2.7096800000000001</v>
      </c>
      <c r="X358">
        <v>1.33409</v>
      </c>
      <c r="Y358">
        <v>0.22459899999999999</v>
      </c>
      <c r="Z358">
        <v>8.2887699999999995E-2</v>
      </c>
      <c r="AA358">
        <v>0.14171122759580601</v>
      </c>
      <c r="AB358">
        <v>0.24107100000000001</v>
      </c>
      <c r="AC358">
        <v>1.27708</v>
      </c>
      <c r="AD358">
        <v>0.28451900000000002</v>
      </c>
      <c r="AE358">
        <v>0.71428599999999998</v>
      </c>
      <c r="AH358">
        <v>4.5663299999999998</v>
      </c>
      <c r="AI358">
        <v>0.85206099999999996</v>
      </c>
      <c r="AJ358">
        <v>0.93933699999999998</v>
      </c>
    </row>
    <row r="359" spans="1:36" x14ac:dyDescent="0.45">
      <c r="A359" t="s">
        <v>2645</v>
      </c>
      <c r="B359" t="s">
        <v>25</v>
      </c>
      <c r="C359">
        <v>5</v>
      </c>
      <c r="D359">
        <v>6</v>
      </c>
      <c r="F359">
        <v>4.5886399999999998</v>
      </c>
      <c r="G359">
        <v>20</v>
      </c>
      <c r="H359">
        <v>15</v>
      </c>
      <c r="I359">
        <v>0</v>
      </c>
      <c r="J359">
        <v>0</v>
      </c>
      <c r="K359">
        <v>86.3</v>
      </c>
      <c r="L359">
        <v>371</v>
      </c>
      <c r="M359">
        <v>85</v>
      </c>
      <c r="N359">
        <v>48</v>
      </c>
      <c r="O359">
        <v>44</v>
      </c>
      <c r="P359">
        <v>12</v>
      </c>
      <c r="Q359">
        <v>23</v>
      </c>
      <c r="R359">
        <v>0</v>
      </c>
      <c r="S359">
        <v>10</v>
      </c>
      <c r="T359">
        <v>71</v>
      </c>
      <c r="U359">
        <v>7.4043999999999999</v>
      </c>
      <c r="V359">
        <v>2.3986100000000001</v>
      </c>
      <c r="W359">
        <v>3.0869599999999999</v>
      </c>
      <c r="X359">
        <v>1.25145</v>
      </c>
      <c r="Y359">
        <v>0.19137499999999999</v>
      </c>
      <c r="Z359">
        <v>6.1994599999999997E-2</v>
      </c>
      <c r="AA359">
        <v>0.12938005104660899</v>
      </c>
      <c r="AB359">
        <v>0.25147900000000001</v>
      </c>
      <c r="AC359">
        <v>1.25145</v>
      </c>
      <c r="AD359">
        <v>0.286275</v>
      </c>
      <c r="AE359">
        <v>0.65789500000000001</v>
      </c>
      <c r="AH359">
        <v>4.5644299999999998</v>
      </c>
      <c r="AI359">
        <v>0.85094499999999995</v>
      </c>
      <c r="AJ359">
        <v>0.58706999999999998</v>
      </c>
    </row>
    <row r="360" spans="1:36" x14ac:dyDescent="0.45">
      <c r="A360" t="s">
        <v>2646</v>
      </c>
      <c r="C360">
        <v>3</v>
      </c>
      <c r="D360">
        <v>5</v>
      </c>
      <c r="F360">
        <v>5.28</v>
      </c>
      <c r="G360">
        <v>15</v>
      </c>
      <c r="H360">
        <v>15</v>
      </c>
      <c r="I360">
        <v>0</v>
      </c>
      <c r="J360">
        <v>0</v>
      </c>
      <c r="K360">
        <v>75</v>
      </c>
      <c r="L360">
        <v>324</v>
      </c>
      <c r="M360">
        <v>84</v>
      </c>
      <c r="N360">
        <v>48</v>
      </c>
      <c r="O360">
        <v>44</v>
      </c>
      <c r="P360">
        <v>13</v>
      </c>
      <c r="Q360">
        <v>19</v>
      </c>
      <c r="R360">
        <v>0</v>
      </c>
      <c r="S360">
        <v>1</v>
      </c>
      <c r="T360">
        <v>56</v>
      </c>
      <c r="U360">
        <v>6.72</v>
      </c>
      <c r="V360">
        <v>2.2799999999999998</v>
      </c>
      <c r="W360">
        <v>2.9473699999999998</v>
      </c>
      <c r="X360">
        <v>1.56</v>
      </c>
      <c r="Y360">
        <v>0.17283999999999999</v>
      </c>
      <c r="Z360">
        <v>5.8642E-2</v>
      </c>
      <c r="AA360">
        <v>0.11419753357768</v>
      </c>
      <c r="AB360">
        <v>0.27631600000000001</v>
      </c>
      <c r="AC360">
        <v>1.3733299999999999</v>
      </c>
      <c r="AD360">
        <v>0.30212800000000001</v>
      </c>
      <c r="AE360">
        <v>0.64858499999999997</v>
      </c>
      <c r="AH360">
        <v>4.8150399999999998</v>
      </c>
      <c r="AI360">
        <v>0.84662099999999996</v>
      </c>
      <c r="AJ360">
        <v>0.72786399999999996</v>
      </c>
    </row>
    <row r="361" spans="1:36" x14ac:dyDescent="0.45">
      <c r="A361" t="s">
        <v>2647</v>
      </c>
      <c r="B361" t="s">
        <v>215</v>
      </c>
      <c r="C361">
        <v>5</v>
      </c>
      <c r="D361">
        <v>7</v>
      </c>
      <c r="F361">
        <v>4.7864000000000004</v>
      </c>
      <c r="G361">
        <v>24</v>
      </c>
      <c r="H361">
        <v>20</v>
      </c>
      <c r="I361">
        <v>0</v>
      </c>
      <c r="J361">
        <v>0</v>
      </c>
      <c r="K361">
        <v>114.7</v>
      </c>
      <c r="L361">
        <v>502</v>
      </c>
      <c r="M361">
        <v>124</v>
      </c>
      <c r="N361">
        <v>66</v>
      </c>
      <c r="O361">
        <v>61</v>
      </c>
      <c r="P361">
        <v>18</v>
      </c>
      <c r="Q361">
        <v>40</v>
      </c>
      <c r="R361">
        <v>1</v>
      </c>
      <c r="S361">
        <v>2</v>
      </c>
      <c r="T361">
        <v>86</v>
      </c>
      <c r="U361">
        <v>6.7480399999999996</v>
      </c>
      <c r="V361">
        <v>3.13862</v>
      </c>
      <c r="W361">
        <v>2.15</v>
      </c>
      <c r="X361">
        <v>1.41238</v>
      </c>
      <c r="Y361">
        <v>0.171315</v>
      </c>
      <c r="Z361">
        <v>7.9681299999999997E-2</v>
      </c>
      <c r="AA361">
        <v>9.1633468866348197E-2</v>
      </c>
      <c r="AB361">
        <v>0.269565</v>
      </c>
      <c r="AC361">
        <v>1.4298200000000001</v>
      </c>
      <c r="AD361">
        <v>0.29775299999999999</v>
      </c>
      <c r="AE361">
        <v>0.70605200000000001</v>
      </c>
      <c r="AH361">
        <v>4.8940999999999999</v>
      </c>
      <c r="AI361">
        <v>0.84600799999999998</v>
      </c>
      <c r="AJ361">
        <v>0.841858</v>
      </c>
    </row>
    <row r="362" spans="1:36" x14ac:dyDescent="0.45">
      <c r="A362" t="s">
        <v>2648</v>
      </c>
      <c r="B362" t="s">
        <v>63</v>
      </c>
      <c r="C362">
        <v>6</v>
      </c>
      <c r="D362">
        <v>7</v>
      </c>
      <c r="F362">
        <v>4.7809900000000001</v>
      </c>
      <c r="G362">
        <v>23</v>
      </c>
      <c r="H362">
        <v>22</v>
      </c>
      <c r="I362">
        <v>0</v>
      </c>
      <c r="J362">
        <v>0</v>
      </c>
      <c r="K362">
        <v>107.3</v>
      </c>
      <c r="L362">
        <v>474</v>
      </c>
      <c r="M362">
        <v>111</v>
      </c>
      <c r="N362">
        <v>62</v>
      </c>
      <c r="O362">
        <v>57</v>
      </c>
      <c r="P362">
        <v>16</v>
      </c>
      <c r="Q362">
        <v>42</v>
      </c>
      <c r="R362">
        <v>1</v>
      </c>
      <c r="S362">
        <v>5</v>
      </c>
      <c r="T362">
        <v>87</v>
      </c>
      <c r="U362">
        <v>7.2972999999999999</v>
      </c>
      <c r="V362">
        <v>3.5228299999999999</v>
      </c>
      <c r="W362">
        <v>2.0714299999999999</v>
      </c>
      <c r="X362">
        <v>1.3420300000000001</v>
      </c>
      <c r="Y362">
        <v>0.18354400000000001</v>
      </c>
      <c r="Z362">
        <v>8.8607599999999995E-2</v>
      </c>
      <c r="AA362">
        <v>9.4936713576316806E-2</v>
      </c>
      <c r="AB362">
        <v>0.25995299999999999</v>
      </c>
      <c r="AC362">
        <v>1.42591</v>
      </c>
      <c r="AD362">
        <v>0.29321000000000003</v>
      </c>
      <c r="AE362">
        <v>0.69678399999999996</v>
      </c>
      <c r="AH362">
        <v>4.88598</v>
      </c>
      <c r="AI362">
        <v>0.84570000000000001</v>
      </c>
      <c r="AJ362">
        <v>0.81323599999999996</v>
      </c>
    </row>
    <row r="363" spans="1:36" x14ac:dyDescent="0.45">
      <c r="A363" t="s">
        <v>2649</v>
      </c>
      <c r="B363" t="s">
        <v>30</v>
      </c>
      <c r="C363">
        <v>5</v>
      </c>
      <c r="D363">
        <v>6</v>
      </c>
      <c r="F363">
        <v>4.6180199999999996</v>
      </c>
      <c r="G363">
        <v>22</v>
      </c>
      <c r="H363">
        <v>18</v>
      </c>
      <c r="I363">
        <v>0</v>
      </c>
      <c r="J363">
        <v>1</v>
      </c>
      <c r="K363">
        <v>87.7</v>
      </c>
      <c r="L363">
        <v>382</v>
      </c>
      <c r="M363">
        <v>79</v>
      </c>
      <c r="N363">
        <v>49</v>
      </c>
      <c r="O363">
        <v>45</v>
      </c>
      <c r="P363">
        <v>12</v>
      </c>
      <c r="Q363">
        <v>39</v>
      </c>
      <c r="R363">
        <v>0</v>
      </c>
      <c r="S363">
        <v>6</v>
      </c>
      <c r="T363">
        <v>87</v>
      </c>
      <c r="U363">
        <v>8.9281600000000001</v>
      </c>
      <c r="V363">
        <v>4.0022799999999998</v>
      </c>
      <c r="W363">
        <v>2.2307700000000001</v>
      </c>
      <c r="X363">
        <v>1.2314700000000001</v>
      </c>
      <c r="Y363">
        <v>0.22774900000000001</v>
      </c>
      <c r="Z363">
        <v>0.102094</v>
      </c>
      <c r="AA363">
        <v>0.125654451549053</v>
      </c>
      <c r="AB363">
        <v>0.23442099999999999</v>
      </c>
      <c r="AC363">
        <v>1.3454999999999999</v>
      </c>
      <c r="AD363">
        <v>0.28151300000000001</v>
      </c>
      <c r="AE363">
        <v>0.68181800000000004</v>
      </c>
      <c r="AH363">
        <v>4.5891299999999999</v>
      </c>
      <c r="AI363">
        <v>0.84265999999999996</v>
      </c>
      <c r="AJ363">
        <v>0.51971999999999996</v>
      </c>
    </row>
    <row r="364" spans="1:36" x14ac:dyDescent="0.45">
      <c r="A364" t="s">
        <v>2379</v>
      </c>
      <c r="B364" t="s">
        <v>139</v>
      </c>
      <c r="C364">
        <v>6</v>
      </c>
      <c r="D364">
        <v>8</v>
      </c>
      <c r="F364">
        <v>4.8214300000000003</v>
      </c>
      <c r="G364">
        <v>28</v>
      </c>
      <c r="H364">
        <v>22</v>
      </c>
      <c r="I364">
        <v>16</v>
      </c>
      <c r="J364">
        <v>8</v>
      </c>
      <c r="K364">
        <v>112</v>
      </c>
      <c r="L364">
        <v>488</v>
      </c>
      <c r="M364">
        <v>100</v>
      </c>
      <c r="N364">
        <v>65</v>
      </c>
      <c r="O364">
        <v>60</v>
      </c>
      <c r="P364">
        <v>18</v>
      </c>
      <c r="Q364">
        <v>59</v>
      </c>
      <c r="R364">
        <v>0</v>
      </c>
      <c r="S364">
        <v>5</v>
      </c>
      <c r="T364">
        <v>115</v>
      </c>
      <c r="U364">
        <v>9.2410700000000006</v>
      </c>
      <c r="V364">
        <v>4.7410699999999997</v>
      </c>
      <c r="W364">
        <v>1.9491499999999999</v>
      </c>
      <c r="X364">
        <v>1.4464300000000001</v>
      </c>
      <c r="Y364">
        <v>0.235656</v>
      </c>
      <c r="Z364">
        <v>0.120902</v>
      </c>
      <c r="AA364">
        <v>0.114754103124141</v>
      </c>
      <c r="AB364">
        <v>0.235849</v>
      </c>
      <c r="AC364">
        <v>1.41964</v>
      </c>
      <c r="AD364">
        <v>0.28178700000000001</v>
      </c>
      <c r="AE364">
        <v>0.70254099999999997</v>
      </c>
      <c r="AH364">
        <v>5.0050400000000002</v>
      </c>
      <c r="AI364">
        <v>0.84217900000000001</v>
      </c>
      <c r="AJ364">
        <v>0.69720599999999999</v>
      </c>
    </row>
    <row r="365" spans="1:36" x14ac:dyDescent="0.45">
      <c r="A365" t="s">
        <v>2338</v>
      </c>
      <c r="B365" t="s">
        <v>153</v>
      </c>
      <c r="C365">
        <v>5</v>
      </c>
      <c r="D365">
        <v>7</v>
      </c>
      <c r="F365">
        <v>5.25</v>
      </c>
      <c r="G365">
        <v>23</v>
      </c>
      <c r="H365">
        <v>23</v>
      </c>
      <c r="I365">
        <v>0</v>
      </c>
      <c r="J365">
        <v>1</v>
      </c>
      <c r="K365">
        <v>108</v>
      </c>
      <c r="L365">
        <v>485</v>
      </c>
      <c r="M365">
        <v>114</v>
      </c>
      <c r="N365">
        <v>68</v>
      </c>
      <c r="O365">
        <v>63</v>
      </c>
      <c r="P365">
        <v>15</v>
      </c>
      <c r="Q365">
        <v>44</v>
      </c>
      <c r="R365">
        <v>0</v>
      </c>
      <c r="S365">
        <v>10</v>
      </c>
      <c r="T365">
        <v>77</v>
      </c>
      <c r="U365">
        <v>6.4166699999999999</v>
      </c>
      <c r="V365">
        <v>3.6666699999999999</v>
      </c>
      <c r="W365">
        <v>1.75</v>
      </c>
      <c r="X365">
        <v>1.25</v>
      </c>
      <c r="Y365">
        <v>0.15876299999999999</v>
      </c>
      <c r="Z365">
        <v>9.0721700000000002E-2</v>
      </c>
      <c r="AA365">
        <v>6.8041235208511297E-2</v>
      </c>
      <c r="AB365">
        <v>0.26450099999999999</v>
      </c>
      <c r="AC365">
        <v>1.46296</v>
      </c>
      <c r="AD365">
        <v>0.29203499999999999</v>
      </c>
      <c r="AE365">
        <v>0.65693400000000002</v>
      </c>
      <c r="AH365">
        <v>5.1346699999999998</v>
      </c>
      <c r="AI365">
        <v>0.84201400000000004</v>
      </c>
      <c r="AJ365">
        <v>0.31343100000000002</v>
      </c>
    </row>
    <row r="366" spans="1:36" x14ac:dyDescent="0.45">
      <c r="A366" t="s">
        <v>2650</v>
      </c>
      <c r="B366" t="s">
        <v>36</v>
      </c>
      <c r="C366">
        <v>5</v>
      </c>
      <c r="D366">
        <v>5</v>
      </c>
      <c r="F366">
        <v>4.4007699999999996</v>
      </c>
      <c r="G366">
        <v>23</v>
      </c>
      <c r="H366">
        <v>21</v>
      </c>
      <c r="I366">
        <v>0</v>
      </c>
      <c r="J366">
        <v>0</v>
      </c>
      <c r="K366">
        <v>104.3</v>
      </c>
      <c r="L366">
        <v>457</v>
      </c>
      <c r="M366">
        <v>96</v>
      </c>
      <c r="N366">
        <v>55</v>
      </c>
      <c r="O366">
        <v>51</v>
      </c>
      <c r="P366">
        <v>14</v>
      </c>
      <c r="Q366">
        <v>52</v>
      </c>
      <c r="R366">
        <v>0</v>
      </c>
      <c r="S366">
        <v>5</v>
      </c>
      <c r="T366">
        <v>104</v>
      </c>
      <c r="U366">
        <v>8.9741099999999996</v>
      </c>
      <c r="V366">
        <v>4.4870599999999996</v>
      </c>
      <c r="W366">
        <v>2</v>
      </c>
      <c r="X366">
        <v>1.2080500000000001</v>
      </c>
      <c r="Y366">
        <v>0.227571</v>
      </c>
      <c r="Z366">
        <v>0.113786</v>
      </c>
      <c r="AA366">
        <v>0.113785557448863</v>
      </c>
      <c r="AB366">
        <v>0.24</v>
      </c>
      <c r="AC366">
        <v>1.4189799999999999</v>
      </c>
      <c r="AD366">
        <v>0.29077999999999998</v>
      </c>
      <c r="AE366">
        <v>0.72429900000000003</v>
      </c>
      <c r="AH366">
        <v>4.6452600000000004</v>
      </c>
      <c r="AI366">
        <v>0.83944700000000005</v>
      </c>
      <c r="AJ366">
        <v>1.0542199999999999</v>
      </c>
    </row>
    <row r="367" spans="1:36" x14ac:dyDescent="0.45">
      <c r="A367" t="s">
        <v>2185</v>
      </c>
      <c r="B367" t="s">
        <v>63</v>
      </c>
      <c r="C367">
        <v>5</v>
      </c>
      <c r="D367">
        <v>6</v>
      </c>
      <c r="F367">
        <v>4.3424800000000001</v>
      </c>
      <c r="G367">
        <v>38</v>
      </c>
      <c r="H367">
        <v>13</v>
      </c>
      <c r="I367">
        <v>0</v>
      </c>
      <c r="J367">
        <v>10</v>
      </c>
      <c r="K367">
        <v>105.7</v>
      </c>
      <c r="L367">
        <v>447</v>
      </c>
      <c r="M367">
        <v>107</v>
      </c>
      <c r="N367">
        <v>55</v>
      </c>
      <c r="O367">
        <v>51</v>
      </c>
      <c r="P367">
        <v>16</v>
      </c>
      <c r="Q367">
        <v>29</v>
      </c>
      <c r="R367">
        <v>1</v>
      </c>
      <c r="S367">
        <v>4</v>
      </c>
      <c r="T367">
        <v>80</v>
      </c>
      <c r="U367">
        <v>6.8117299999999998</v>
      </c>
      <c r="V367">
        <v>2.4692500000000002</v>
      </c>
      <c r="W367">
        <v>2.7586200000000001</v>
      </c>
      <c r="X367">
        <v>1.3623499999999999</v>
      </c>
      <c r="Y367">
        <v>0.17897099999999999</v>
      </c>
      <c r="Z367">
        <v>6.4877000000000004E-2</v>
      </c>
      <c r="AA367">
        <v>0.11409395933151199</v>
      </c>
      <c r="AB367">
        <v>0.25845400000000002</v>
      </c>
      <c r="AC367">
        <v>1.2866599999999999</v>
      </c>
      <c r="AD367">
        <v>0.28616399999999997</v>
      </c>
      <c r="AE367">
        <v>0.713028</v>
      </c>
      <c r="AH367">
        <v>4.6457699999999997</v>
      </c>
      <c r="AI367">
        <v>0.829287</v>
      </c>
      <c r="AJ367">
        <v>1.1088100000000001</v>
      </c>
    </row>
    <row r="368" spans="1:36" x14ac:dyDescent="0.45">
      <c r="A368" t="s">
        <v>2241</v>
      </c>
      <c r="B368" t="s">
        <v>104</v>
      </c>
      <c r="C368">
        <v>4</v>
      </c>
      <c r="D368">
        <v>4</v>
      </c>
      <c r="F368">
        <v>4.4285699999999997</v>
      </c>
      <c r="G368">
        <v>11</v>
      </c>
      <c r="H368">
        <v>11</v>
      </c>
      <c r="I368">
        <v>0</v>
      </c>
      <c r="J368">
        <v>9</v>
      </c>
      <c r="K368">
        <v>63</v>
      </c>
      <c r="L368">
        <v>277</v>
      </c>
      <c r="M368">
        <v>67</v>
      </c>
      <c r="N368">
        <v>34</v>
      </c>
      <c r="O368">
        <v>31</v>
      </c>
      <c r="P368">
        <v>8</v>
      </c>
      <c r="Q368">
        <v>20</v>
      </c>
      <c r="R368">
        <v>0</v>
      </c>
      <c r="S368">
        <v>2</v>
      </c>
      <c r="T368">
        <v>52</v>
      </c>
      <c r="U368">
        <v>7.4285699999999997</v>
      </c>
      <c r="V368">
        <v>2.8571399999999998</v>
      </c>
      <c r="W368">
        <v>2.6</v>
      </c>
      <c r="X368">
        <v>1.14286</v>
      </c>
      <c r="Y368">
        <v>0.187726</v>
      </c>
      <c r="Z368">
        <v>7.2202199999999994E-2</v>
      </c>
      <c r="AA368">
        <v>0.11552346497774101</v>
      </c>
      <c r="AB368">
        <v>0.26274500000000001</v>
      </c>
      <c r="AC368">
        <v>1.3809499999999999</v>
      </c>
      <c r="AD368">
        <v>0.302564</v>
      </c>
      <c r="AE368">
        <v>0.69920800000000005</v>
      </c>
      <c r="AH368">
        <v>4.3026600000000004</v>
      </c>
      <c r="AI368">
        <v>0.82555299999999998</v>
      </c>
      <c r="AJ368">
        <v>0.72324999999999995</v>
      </c>
    </row>
    <row r="369" spans="1:36" x14ac:dyDescent="0.45">
      <c r="A369" t="s">
        <v>2651</v>
      </c>
      <c r="B369" t="s">
        <v>38</v>
      </c>
      <c r="C369">
        <v>6</v>
      </c>
      <c r="D369">
        <v>7</v>
      </c>
      <c r="F369">
        <v>5.0258500000000002</v>
      </c>
      <c r="G369">
        <v>22</v>
      </c>
      <c r="H369">
        <v>20</v>
      </c>
      <c r="I369">
        <v>0</v>
      </c>
      <c r="J369">
        <v>0</v>
      </c>
      <c r="K369">
        <v>96.7</v>
      </c>
      <c r="L369">
        <v>421</v>
      </c>
      <c r="M369">
        <v>109</v>
      </c>
      <c r="N369">
        <v>58</v>
      </c>
      <c r="O369">
        <v>54</v>
      </c>
      <c r="P369">
        <v>15</v>
      </c>
      <c r="Q369">
        <v>26</v>
      </c>
      <c r="R369">
        <v>0</v>
      </c>
      <c r="S369">
        <v>3</v>
      </c>
      <c r="T369">
        <v>61</v>
      </c>
      <c r="U369">
        <v>5.6773499999999997</v>
      </c>
      <c r="V369">
        <v>2.4198599999999999</v>
      </c>
      <c r="W369">
        <v>2.3461500000000002</v>
      </c>
      <c r="X369">
        <v>1.3960699999999999</v>
      </c>
      <c r="Y369">
        <v>0.14489299999999999</v>
      </c>
      <c r="Z369">
        <v>6.1757699999999999E-2</v>
      </c>
      <c r="AA369">
        <v>8.3135388791561099E-2</v>
      </c>
      <c r="AB369">
        <v>0.278061</v>
      </c>
      <c r="AC369">
        <v>1.3960699999999999</v>
      </c>
      <c r="AD369">
        <v>0.29746800000000001</v>
      </c>
      <c r="AE369">
        <v>0.67543900000000001</v>
      </c>
      <c r="AH369">
        <v>4.9096399999999996</v>
      </c>
      <c r="AI369">
        <v>0.82190300000000005</v>
      </c>
      <c r="AJ369">
        <v>0.53689200000000004</v>
      </c>
    </row>
    <row r="370" spans="1:36" x14ac:dyDescent="0.45">
      <c r="A370" t="s">
        <v>2652</v>
      </c>
      <c r="B370" t="s">
        <v>132</v>
      </c>
      <c r="C370">
        <v>4</v>
      </c>
      <c r="D370">
        <v>6</v>
      </c>
      <c r="F370">
        <v>4.51783</v>
      </c>
      <c r="G370">
        <v>21</v>
      </c>
      <c r="H370">
        <v>20</v>
      </c>
      <c r="I370">
        <v>0</v>
      </c>
      <c r="J370">
        <v>0</v>
      </c>
      <c r="K370">
        <v>75.7</v>
      </c>
      <c r="L370">
        <v>329</v>
      </c>
      <c r="M370">
        <v>79</v>
      </c>
      <c r="N370">
        <v>41</v>
      </c>
      <c r="O370">
        <v>38</v>
      </c>
      <c r="P370">
        <v>9</v>
      </c>
      <c r="Q370">
        <v>23</v>
      </c>
      <c r="R370">
        <v>0</v>
      </c>
      <c r="S370">
        <v>3</v>
      </c>
      <c r="T370">
        <v>53</v>
      </c>
      <c r="U370">
        <v>6.3011900000000001</v>
      </c>
      <c r="V370">
        <v>2.73448</v>
      </c>
      <c r="W370">
        <v>2.3043499999999999</v>
      </c>
      <c r="X370">
        <v>1.0700099999999999</v>
      </c>
      <c r="Y370">
        <v>0.16109399999999999</v>
      </c>
      <c r="Z370">
        <v>6.9908799999999993E-2</v>
      </c>
      <c r="AA370">
        <v>9.1185405850410406E-2</v>
      </c>
      <c r="AB370">
        <v>0.26072600000000001</v>
      </c>
      <c r="AC370">
        <v>1.3474200000000001</v>
      </c>
      <c r="AD370">
        <v>0.29045599999999999</v>
      </c>
      <c r="AE370">
        <v>0.68232700000000002</v>
      </c>
      <c r="AH370">
        <v>4.4307299999999996</v>
      </c>
      <c r="AI370">
        <v>0.82162900000000005</v>
      </c>
      <c r="AJ370">
        <v>0.75964900000000002</v>
      </c>
    </row>
    <row r="371" spans="1:36" x14ac:dyDescent="0.45">
      <c r="A371" t="s">
        <v>2653</v>
      </c>
      <c r="B371" t="s">
        <v>67</v>
      </c>
      <c r="C371">
        <v>6</v>
      </c>
      <c r="D371">
        <v>7</v>
      </c>
      <c r="F371">
        <v>4.7368399999999999</v>
      </c>
      <c r="G371">
        <v>24</v>
      </c>
      <c r="H371">
        <v>23</v>
      </c>
      <c r="I371">
        <v>0</v>
      </c>
      <c r="J371">
        <v>0</v>
      </c>
      <c r="K371">
        <v>100.7</v>
      </c>
      <c r="L371">
        <v>443</v>
      </c>
      <c r="M371">
        <v>106</v>
      </c>
      <c r="N371">
        <v>57</v>
      </c>
      <c r="O371">
        <v>53</v>
      </c>
      <c r="P371">
        <v>13</v>
      </c>
      <c r="Q371">
        <v>38</v>
      </c>
      <c r="R371">
        <v>0</v>
      </c>
      <c r="S371">
        <v>2</v>
      </c>
      <c r="T371">
        <v>74</v>
      </c>
      <c r="U371">
        <v>6.6136999999999997</v>
      </c>
      <c r="V371">
        <v>3.3962300000000001</v>
      </c>
      <c r="W371">
        <v>1.94737</v>
      </c>
      <c r="X371">
        <v>1.16187</v>
      </c>
      <c r="Y371">
        <v>0.167043</v>
      </c>
      <c r="Z371">
        <v>8.5778800000000002E-2</v>
      </c>
      <c r="AA371">
        <v>8.1264115869998904E-2</v>
      </c>
      <c r="AB371">
        <v>0.26302700000000001</v>
      </c>
      <c r="AC371">
        <v>1.4299900000000001</v>
      </c>
      <c r="AD371">
        <v>0.29430400000000001</v>
      </c>
      <c r="AE371">
        <v>0.69157400000000002</v>
      </c>
      <c r="AH371">
        <v>4.65524</v>
      </c>
      <c r="AI371">
        <v>0.81816599999999995</v>
      </c>
      <c r="AJ371">
        <v>0.68414799999999998</v>
      </c>
    </row>
    <row r="372" spans="1:36" x14ac:dyDescent="0.45">
      <c r="A372" t="s">
        <v>2654</v>
      </c>
      <c r="B372" t="s">
        <v>113</v>
      </c>
      <c r="C372">
        <v>5</v>
      </c>
      <c r="D372">
        <v>4</v>
      </c>
      <c r="F372">
        <v>4.4398799999999996</v>
      </c>
      <c r="G372">
        <v>25</v>
      </c>
      <c r="H372">
        <v>21</v>
      </c>
      <c r="I372">
        <v>0</v>
      </c>
      <c r="J372">
        <v>0</v>
      </c>
      <c r="K372">
        <v>97.3</v>
      </c>
      <c r="L372">
        <v>414</v>
      </c>
      <c r="M372">
        <v>104</v>
      </c>
      <c r="N372">
        <v>52</v>
      </c>
      <c r="O372">
        <v>48</v>
      </c>
      <c r="P372">
        <v>14</v>
      </c>
      <c r="Q372">
        <v>21</v>
      </c>
      <c r="R372">
        <v>0</v>
      </c>
      <c r="S372">
        <v>2</v>
      </c>
      <c r="T372">
        <v>66</v>
      </c>
      <c r="U372">
        <v>6.1048299999999998</v>
      </c>
      <c r="V372">
        <v>1.94245</v>
      </c>
      <c r="W372">
        <v>3.1428600000000002</v>
      </c>
      <c r="X372">
        <v>1.2949600000000001</v>
      </c>
      <c r="Y372">
        <v>0.15942000000000001</v>
      </c>
      <c r="Z372">
        <v>5.0724600000000002E-2</v>
      </c>
      <c r="AA372">
        <v>0.10869565978646201</v>
      </c>
      <c r="AB372">
        <v>0.26598500000000003</v>
      </c>
      <c r="AC372">
        <v>1.2846900000000001</v>
      </c>
      <c r="AD372">
        <v>0.28938900000000001</v>
      </c>
      <c r="AE372">
        <v>0.69259999999999999</v>
      </c>
      <c r="AH372">
        <v>4.4780600000000002</v>
      </c>
      <c r="AI372">
        <v>0.81478099999999998</v>
      </c>
      <c r="AJ372">
        <v>0.76306200000000002</v>
      </c>
    </row>
    <row r="373" spans="1:36" x14ac:dyDescent="0.45">
      <c r="A373" t="s">
        <v>2655</v>
      </c>
      <c r="B373" t="s">
        <v>113</v>
      </c>
      <c r="C373">
        <v>3</v>
      </c>
      <c r="D373">
        <v>3</v>
      </c>
      <c r="F373">
        <v>4.1109299999999998</v>
      </c>
      <c r="G373">
        <v>15</v>
      </c>
      <c r="H373">
        <v>14</v>
      </c>
      <c r="I373">
        <v>0</v>
      </c>
      <c r="J373">
        <v>1</v>
      </c>
      <c r="K373">
        <v>61.3</v>
      </c>
      <c r="L373">
        <v>262</v>
      </c>
      <c r="M373">
        <v>55</v>
      </c>
      <c r="N373">
        <v>30</v>
      </c>
      <c r="O373">
        <v>28</v>
      </c>
      <c r="P373">
        <v>8</v>
      </c>
      <c r="Q373">
        <v>22</v>
      </c>
      <c r="R373">
        <v>0</v>
      </c>
      <c r="S373">
        <v>4</v>
      </c>
      <c r="T373">
        <v>66</v>
      </c>
      <c r="U373">
        <v>9.6900499999999994</v>
      </c>
      <c r="V373">
        <v>3.2300200000000001</v>
      </c>
      <c r="W373">
        <v>3</v>
      </c>
      <c r="X373">
        <v>1.17455</v>
      </c>
      <c r="Y373">
        <v>0.25190800000000002</v>
      </c>
      <c r="Z373">
        <v>8.3969500000000002E-2</v>
      </c>
      <c r="AA373">
        <v>0.16793892532586999</v>
      </c>
      <c r="AB373">
        <v>0.23305100000000001</v>
      </c>
      <c r="AC373">
        <v>1.2561199999999999</v>
      </c>
      <c r="AD373">
        <v>0.29012300000000002</v>
      </c>
      <c r="AE373">
        <v>0.71428599999999998</v>
      </c>
      <c r="AH373">
        <v>4.0707000000000004</v>
      </c>
      <c r="AI373">
        <v>0.813689</v>
      </c>
      <c r="AJ373">
        <v>0.78159100000000004</v>
      </c>
    </row>
    <row r="374" spans="1:36" x14ac:dyDescent="0.45">
      <c r="A374" t="s">
        <v>2221</v>
      </c>
      <c r="B374" t="s">
        <v>196</v>
      </c>
      <c r="C374">
        <v>4</v>
      </c>
      <c r="D374">
        <v>7</v>
      </c>
      <c r="F374">
        <v>4.7416400000000003</v>
      </c>
      <c r="G374">
        <v>25</v>
      </c>
      <c r="H374">
        <v>18</v>
      </c>
      <c r="I374">
        <v>0</v>
      </c>
      <c r="J374">
        <v>1</v>
      </c>
      <c r="K374">
        <v>98.7</v>
      </c>
      <c r="L374">
        <v>440</v>
      </c>
      <c r="M374">
        <v>95</v>
      </c>
      <c r="N374">
        <v>56</v>
      </c>
      <c r="O374">
        <v>52</v>
      </c>
      <c r="P374">
        <v>12</v>
      </c>
      <c r="Q374">
        <v>49</v>
      </c>
      <c r="R374">
        <v>0</v>
      </c>
      <c r="S374">
        <v>7</v>
      </c>
      <c r="T374">
        <v>91</v>
      </c>
      <c r="U374">
        <v>8.2978699999999996</v>
      </c>
      <c r="V374">
        <v>4.4680900000000001</v>
      </c>
      <c r="W374">
        <v>1.85714</v>
      </c>
      <c r="X374">
        <v>1.09422</v>
      </c>
      <c r="Y374">
        <v>0.206818</v>
      </c>
      <c r="Z374">
        <v>0.111364</v>
      </c>
      <c r="AA374">
        <v>9.5454543828964206E-2</v>
      </c>
      <c r="AB374">
        <v>0.247396</v>
      </c>
      <c r="AC374">
        <v>1.4589700000000001</v>
      </c>
      <c r="AD374">
        <v>0.29537400000000003</v>
      </c>
      <c r="AE374">
        <v>0.69182399999999999</v>
      </c>
      <c r="AH374">
        <v>4.69374</v>
      </c>
      <c r="AI374">
        <v>0.81330199999999997</v>
      </c>
      <c r="AJ374">
        <v>0.40553</v>
      </c>
    </row>
    <row r="375" spans="1:36" x14ac:dyDescent="0.45">
      <c r="A375" t="s">
        <v>2656</v>
      </c>
      <c r="B375" t="s">
        <v>25</v>
      </c>
      <c r="C375">
        <v>5</v>
      </c>
      <c r="D375">
        <v>6</v>
      </c>
      <c r="F375">
        <v>4.7609399999999997</v>
      </c>
      <c r="G375">
        <v>20</v>
      </c>
      <c r="H375">
        <v>17</v>
      </c>
      <c r="I375">
        <v>0</v>
      </c>
      <c r="J375">
        <v>1</v>
      </c>
      <c r="K375">
        <v>98.3</v>
      </c>
      <c r="L375">
        <v>426</v>
      </c>
      <c r="M375">
        <v>107</v>
      </c>
      <c r="N375">
        <v>56</v>
      </c>
      <c r="O375">
        <v>52</v>
      </c>
      <c r="P375">
        <v>14</v>
      </c>
      <c r="Q375">
        <v>26</v>
      </c>
      <c r="R375">
        <v>0</v>
      </c>
      <c r="S375">
        <v>4</v>
      </c>
      <c r="T375">
        <v>63</v>
      </c>
      <c r="U375">
        <v>5.7680600000000002</v>
      </c>
      <c r="V375">
        <v>2.3804699999999999</v>
      </c>
      <c r="W375">
        <v>2.4230800000000001</v>
      </c>
      <c r="X375">
        <v>1.28179</v>
      </c>
      <c r="Y375">
        <v>0.14788699999999999</v>
      </c>
      <c r="Z375">
        <v>6.1032900000000001E-2</v>
      </c>
      <c r="AA375">
        <v>8.6854454129934297E-2</v>
      </c>
      <c r="AB375">
        <v>0.270202</v>
      </c>
      <c r="AC375">
        <v>1.353</v>
      </c>
      <c r="AD375">
        <v>0.29153600000000002</v>
      </c>
      <c r="AE375">
        <v>0.67901199999999995</v>
      </c>
      <c r="AH375">
        <v>4.7402899999999999</v>
      </c>
      <c r="AI375">
        <v>0.81155999999999995</v>
      </c>
      <c r="AJ375">
        <v>0.56766399999999995</v>
      </c>
    </row>
    <row r="376" spans="1:36" x14ac:dyDescent="0.45">
      <c r="A376" t="s">
        <v>1984</v>
      </c>
      <c r="B376" t="s">
        <v>36</v>
      </c>
      <c r="C376">
        <v>6</v>
      </c>
      <c r="D376">
        <v>8</v>
      </c>
      <c r="F376">
        <v>4.6730799999999997</v>
      </c>
      <c r="G376">
        <v>25</v>
      </c>
      <c r="H376">
        <v>20</v>
      </c>
      <c r="I376">
        <v>0</v>
      </c>
      <c r="J376">
        <v>1</v>
      </c>
      <c r="K376">
        <v>104</v>
      </c>
      <c r="L376">
        <v>455</v>
      </c>
      <c r="M376">
        <v>104</v>
      </c>
      <c r="N376">
        <v>58</v>
      </c>
      <c r="O376">
        <v>54</v>
      </c>
      <c r="P376">
        <v>15</v>
      </c>
      <c r="Q376">
        <v>39</v>
      </c>
      <c r="R376">
        <v>0</v>
      </c>
      <c r="S376">
        <v>9</v>
      </c>
      <c r="T376">
        <v>87</v>
      </c>
      <c r="U376">
        <v>7.5288500000000003</v>
      </c>
      <c r="V376">
        <v>3.375</v>
      </c>
      <c r="W376">
        <v>2.2307700000000001</v>
      </c>
      <c r="X376">
        <v>1.2980799999999999</v>
      </c>
      <c r="Y376">
        <v>0.19120899999999999</v>
      </c>
      <c r="Z376">
        <v>8.5714299999999993E-2</v>
      </c>
      <c r="AA376">
        <v>0.105494506657123</v>
      </c>
      <c r="AB376">
        <v>0.25552799999999998</v>
      </c>
      <c r="AC376">
        <v>1.375</v>
      </c>
      <c r="AD376">
        <v>0.29180299999999998</v>
      </c>
      <c r="AE376">
        <v>0.69672100000000003</v>
      </c>
      <c r="AH376">
        <v>4.8415800000000004</v>
      </c>
      <c r="AI376">
        <v>0.81043600000000005</v>
      </c>
      <c r="AJ376">
        <v>0.70457400000000003</v>
      </c>
    </row>
    <row r="377" spans="1:36" x14ac:dyDescent="0.45">
      <c r="A377" t="s">
        <v>2324</v>
      </c>
      <c r="B377" t="s">
        <v>113</v>
      </c>
      <c r="C377">
        <v>4</v>
      </c>
      <c r="D377">
        <v>4</v>
      </c>
      <c r="F377">
        <v>4.3125</v>
      </c>
      <c r="G377">
        <v>26</v>
      </c>
      <c r="H377">
        <v>21</v>
      </c>
      <c r="I377">
        <v>0</v>
      </c>
      <c r="J377">
        <v>1</v>
      </c>
      <c r="K377">
        <v>96</v>
      </c>
      <c r="L377">
        <v>421</v>
      </c>
      <c r="M377">
        <v>89</v>
      </c>
      <c r="N377">
        <v>50</v>
      </c>
      <c r="O377">
        <v>46</v>
      </c>
      <c r="P377">
        <v>12</v>
      </c>
      <c r="Q377">
        <v>41</v>
      </c>
      <c r="R377">
        <v>0</v>
      </c>
      <c r="S377">
        <v>8</v>
      </c>
      <c r="T377">
        <v>95</v>
      </c>
      <c r="U377">
        <v>8.90625</v>
      </c>
      <c r="V377">
        <v>3.84375</v>
      </c>
      <c r="W377">
        <v>2.3170700000000002</v>
      </c>
      <c r="X377">
        <v>1.125</v>
      </c>
      <c r="Y377">
        <v>0.22565299999999999</v>
      </c>
      <c r="Z377">
        <v>9.7387199999999993E-2</v>
      </c>
      <c r="AA377">
        <v>0.12826602905988599</v>
      </c>
      <c r="AB377">
        <v>0.23924699999999999</v>
      </c>
      <c r="AC377">
        <v>1.3541700000000001</v>
      </c>
      <c r="AD377">
        <v>0.29056599999999999</v>
      </c>
      <c r="AE377">
        <v>0.70671399999999995</v>
      </c>
      <c r="AH377">
        <v>4.4321200000000003</v>
      </c>
      <c r="AI377">
        <v>0.80742199999999997</v>
      </c>
      <c r="AJ377">
        <v>0.87872300000000003</v>
      </c>
    </row>
    <row r="378" spans="1:36" x14ac:dyDescent="0.45">
      <c r="A378" t="s">
        <v>2657</v>
      </c>
      <c r="C378">
        <v>6</v>
      </c>
      <c r="D378">
        <v>4</v>
      </c>
      <c r="F378">
        <v>4.2954499999999998</v>
      </c>
      <c r="G378">
        <v>14</v>
      </c>
      <c r="H378">
        <v>14</v>
      </c>
      <c r="I378">
        <v>0</v>
      </c>
      <c r="J378">
        <v>0</v>
      </c>
      <c r="K378">
        <v>88</v>
      </c>
      <c r="L378">
        <v>372</v>
      </c>
      <c r="M378">
        <v>77</v>
      </c>
      <c r="N378">
        <v>45</v>
      </c>
      <c r="O378">
        <v>42</v>
      </c>
      <c r="P378">
        <v>16</v>
      </c>
      <c r="Q378">
        <v>36</v>
      </c>
      <c r="R378">
        <v>0</v>
      </c>
      <c r="S378">
        <v>5</v>
      </c>
      <c r="T378">
        <v>97</v>
      </c>
      <c r="U378">
        <v>9.9204500000000007</v>
      </c>
      <c r="V378">
        <v>3.6818200000000001</v>
      </c>
      <c r="W378">
        <v>2.6944400000000002</v>
      </c>
      <c r="X378">
        <v>1.63636</v>
      </c>
      <c r="Y378">
        <v>0.26075300000000001</v>
      </c>
      <c r="Z378">
        <v>9.6774200000000005E-2</v>
      </c>
      <c r="AA378">
        <v>0.163978487253189</v>
      </c>
      <c r="AB378">
        <v>0.232628</v>
      </c>
      <c r="AC378">
        <v>1.28409</v>
      </c>
      <c r="AD378">
        <v>0.27981699999999998</v>
      </c>
      <c r="AE378">
        <v>0.750552</v>
      </c>
      <c r="AH378">
        <v>4.8118600000000002</v>
      </c>
      <c r="AI378">
        <v>0.802705</v>
      </c>
      <c r="AJ378">
        <v>1.12452</v>
      </c>
    </row>
    <row r="379" spans="1:36" x14ac:dyDescent="0.45">
      <c r="A379" t="s">
        <v>2658</v>
      </c>
      <c r="B379" t="s">
        <v>113</v>
      </c>
      <c r="C379">
        <v>4</v>
      </c>
      <c r="D379">
        <v>3</v>
      </c>
      <c r="F379">
        <v>4.2323700000000004</v>
      </c>
      <c r="G379">
        <v>19</v>
      </c>
      <c r="H379">
        <v>17</v>
      </c>
      <c r="I379">
        <v>0</v>
      </c>
      <c r="J379">
        <v>0</v>
      </c>
      <c r="K379">
        <v>72.3</v>
      </c>
      <c r="L379">
        <v>309</v>
      </c>
      <c r="M379">
        <v>70</v>
      </c>
      <c r="N379">
        <v>37</v>
      </c>
      <c r="O379">
        <v>34</v>
      </c>
      <c r="P379">
        <v>11</v>
      </c>
      <c r="Q379">
        <v>23</v>
      </c>
      <c r="R379">
        <v>0</v>
      </c>
      <c r="S379">
        <v>2</v>
      </c>
      <c r="T379">
        <v>73</v>
      </c>
      <c r="U379">
        <v>9.0871399999999998</v>
      </c>
      <c r="V379">
        <v>2.86307</v>
      </c>
      <c r="W379">
        <v>3.1739099999999998</v>
      </c>
      <c r="X379">
        <v>1.3692899999999999</v>
      </c>
      <c r="Y379">
        <v>0.23624600000000001</v>
      </c>
      <c r="Z379">
        <v>7.4433700000000005E-2</v>
      </c>
      <c r="AA379">
        <v>0.16181230545043901</v>
      </c>
      <c r="AB379">
        <v>0.246479</v>
      </c>
      <c r="AC379">
        <v>1.2863100000000001</v>
      </c>
      <c r="AD379">
        <v>0.29499999999999998</v>
      </c>
      <c r="AE379">
        <v>0.72164899999999998</v>
      </c>
      <c r="AH379">
        <v>4.2508900000000001</v>
      </c>
      <c r="AI379">
        <v>0.80262900000000004</v>
      </c>
      <c r="AJ379">
        <v>0.74615200000000004</v>
      </c>
    </row>
    <row r="380" spans="1:36" x14ac:dyDescent="0.45">
      <c r="A380" t="s">
        <v>2122</v>
      </c>
      <c r="B380" t="s">
        <v>196</v>
      </c>
      <c r="C380">
        <v>5</v>
      </c>
      <c r="D380">
        <v>7</v>
      </c>
      <c r="F380">
        <v>4.5125400000000004</v>
      </c>
      <c r="G380">
        <v>25</v>
      </c>
      <c r="H380">
        <v>20</v>
      </c>
      <c r="I380">
        <v>0</v>
      </c>
      <c r="J380">
        <v>1</v>
      </c>
      <c r="K380">
        <v>107.7</v>
      </c>
      <c r="L380">
        <v>483</v>
      </c>
      <c r="M380">
        <v>100</v>
      </c>
      <c r="N380">
        <v>58</v>
      </c>
      <c r="O380">
        <v>54</v>
      </c>
      <c r="P380">
        <v>12</v>
      </c>
      <c r="Q380">
        <v>59</v>
      </c>
      <c r="R380">
        <v>1</v>
      </c>
      <c r="S380">
        <v>7</v>
      </c>
      <c r="T380">
        <v>106</v>
      </c>
      <c r="U380">
        <v>8.8579399999999993</v>
      </c>
      <c r="V380">
        <v>4.9303600000000003</v>
      </c>
      <c r="W380">
        <v>1.79661</v>
      </c>
      <c r="X380">
        <v>1.0027900000000001</v>
      </c>
      <c r="Y380">
        <v>0.21946199999999999</v>
      </c>
      <c r="Z380">
        <v>0.122153</v>
      </c>
      <c r="AA380">
        <v>9.73084867000579E-2</v>
      </c>
      <c r="AB380">
        <v>0.23980799999999999</v>
      </c>
      <c r="AC380">
        <v>1.4763200000000001</v>
      </c>
      <c r="AD380">
        <v>0.29431400000000002</v>
      </c>
      <c r="AE380">
        <v>0.71026699999999998</v>
      </c>
      <c r="AH380">
        <v>4.5735200000000003</v>
      </c>
      <c r="AI380">
        <v>0.7994</v>
      </c>
      <c r="AJ380">
        <v>0.784605</v>
      </c>
    </row>
    <row r="381" spans="1:36" x14ac:dyDescent="0.45">
      <c r="A381" t="s">
        <v>2659</v>
      </c>
      <c r="C381">
        <v>5</v>
      </c>
      <c r="D381">
        <v>7</v>
      </c>
      <c r="F381">
        <v>5.2577299999999996</v>
      </c>
      <c r="G381">
        <v>21</v>
      </c>
      <c r="H381">
        <v>17</v>
      </c>
      <c r="I381">
        <v>0</v>
      </c>
      <c r="J381">
        <v>0</v>
      </c>
      <c r="K381">
        <v>87.3</v>
      </c>
      <c r="L381">
        <v>390</v>
      </c>
      <c r="M381">
        <v>100</v>
      </c>
      <c r="N381">
        <v>55</v>
      </c>
      <c r="O381">
        <v>51</v>
      </c>
      <c r="P381">
        <v>14</v>
      </c>
      <c r="Q381">
        <v>26</v>
      </c>
      <c r="R381">
        <v>0</v>
      </c>
      <c r="S381">
        <v>7</v>
      </c>
      <c r="T381">
        <v>75</v>
      </c>
      <c r="U381">
        <v>7.7319599999999999</v>
      </c>
      <c r="V381">
        <v>2.6804100000000002</v>
      </c>
      <c r="W381">
        <v>2.88462</v>
      </c>
      <c r="X381">
        <v>1.4433</v>
      </c>
      <c r="Y381">
        <v>0.19230800000000001</v>
      </c>
      <c r="Z381">
        <v>6.6666699999999995E-2</v>
      </c>
      <c r="AA381">
        <v>0.12564102560281701</v>
      </c>
      <c r="AB381">
        <v>0.28011200000000003</v>
      </c>
      <c r="AC381">
        <v>1.4433</v>
      </c>
      <c r="AD381">
        <v>0.32089600000000001</v>
      </c>
      <c r="AE381">
        <v>0.66729300000000003</v>
      </c>
      <c r="AH381">
        <v>4.7556099999999999</v>
      </c>
      <c r="AI381">
        <v>0.79926799999999998</v>
      </c>
      <c r="AJ381">
        <v>0.38848899999999997</v>
      </c>
    </row>
    <row r="382" spans="1:36" x14ac:dyDescent="0.45">
      <c r="A382" t="s">
        <v>2660</v>
      </c>
      <c r="B382" t="s">
        <v>113</v>
      </c>
      <c r="C382">
        <v>4</v>
      </c>
      <c r="D382">
        <v>4</v>
      </c>
      <c r="F382">
        <v>4.3127399999999998</v>
      </c>
      <c r="G382">
        <v>20</v>
      </c>
      <c r="H382">
        <v>19</v>
      </c>
      <c r="I382">
        <v>0</v>
      </c>
      <c r="J382">
        <v>0</v>
      </c>
      <c r="K382">
        <v>79.3</v>
      </c>
      <c r="L382">
        <v>343</v>
      </c>
      <c r="M382">
        <v>79</v>
      </c>
      <c r="N382">
        <v>41</v>
      </c>
      <c r="O382">
        <v>38</v>
      </c>
      <c r="P382">
        <v>10</v>
      </c>
      <c r="Q382">
        <v>25</v>
      </c>
      <c r="R382">
        <v>0</v>
      </c>
      <c r="S382">
        <v>4</v>
      </c>
      <c r="T382">
        <v>65</v>
      </c>
      <c r="U382">
        <v>7.3770499999999997</v>
      </c>
      <c r="V382">
        <v>2.8373300000000001</v>
      </c>
      <c r="W382">
        <v>2.6</v>
      </c>
      <c r="X382">
        <v>1.13493</v>
      </c>
      <c r="Y382">
        <v>0.18950400000000001</v>
      </c>
      <c r="Z382">
        <v>7.2886300000000001E-2</v>
      </c>
      <c r="AA382">
        <v>0.116618074476718</v>
      </c>
      <c r="AB382">
        <v>0.25159199999999998</v>
      </c>
      <c r="AC382">
        <v>1.31148</v>
      </c>
      <c r="AD382">
        <v>0.28870299999999999</v>
      </c>
      <c r="AE382">
        <v>0.7</v>
      </c>
      <c r="AH382">
        <v>4.3521400000000003</v>
      </c>
      <c r="AI382">
        <v>0.79841700000000004</v>
      </c>
      <c r="AJ382">
        <v>0.78505800000000003</v>
      </c>
    </row>
    <row r="383" spans="1:36" x14ac:dyDescent="0.45">
      <c r="A383" t="s">
        <v>2262</v>
      </c>
      <c r="B383" t="s">
        <v>113</v>
      </c>
      <c r="C383">
        <v>6</v>
      </c>
      <c r="D383">
        <v>5</v>
      </c>
      <c r="F383">
        <v>4.2289199999999996</v>
      </c>
      <c r="G383">
        <v>23</v>
      </c>
      <c r="H383">
        <v>14</v>
      </c>
      <c r="I383">
        <v>0</v>
      </c>
      <c r="J383">
        <v>4</v>
      </c>
      <c r="K383">
        <v>83</v>
      </c>
      <c r="L383">
        <v>360</v>
      </c>
      <c r="M383">
        <v>81</v>
      </c>
      <c r="N383">
        <v>42</v>
      </c>
      <c r="O383">
        <v>39</v>
      </c>
      <c r="P383">
        <v>10</v>
      </c>
      <c r="Q383">
        <v>31</v>
      </c>
      <c r="R383">
        <v>0</v>
      </c>
      <c r="S383">
        <v>4</v>
      </c>
      <c r="T383">
        <v>74</v>
      </c>
      <c r="U383">
        <v>8.0241000000000007</v>
      </c>
      <c r="V383">
        <v>3.36145</v>
      </c>
      <c r="W383">
        <v>2.3871000000000002</v>
      </c>
      <c r="X383">
        <v>1.0843400000000001</v>
      </c>
      <c r="Y383">
        <v>0.20555599999999999</v>
      </c>
      <c r="Z383">
        <v>8.6111099999999996E-2</v>
      </c>
      <c r="AA383">
        <v>0.119444444775581</v>
      </c>
      <c r="AB383">
        <v>0.24923100000000001</v>
      </c>
      <c r="AC383">
        <v>1.3493999999999999</v>
      </c>
      <c r="AD383">
        <v>0.29460599999999998</v>
      </c>
      <c r="AE383">
        <v>0.71428599999999998</v>
      </c>
      <c r="AH383">
        <v>4.3032300000000001</v>
      </c>
      <c r="AI383">
        <v>0.796014</v>
      </c>
      <c r="AJ383">
        <v>0.83063900000000002</v>
      </c>
    </row>
    <row r="384" spans="1:36" x14ac:dyDescent="0.45">
      <c r="A384" t="s">
        <v>2263</v>
      </c>
      <c r="B384" t="s">
        <v>196</v>
      </c>
      <c r="C384">
        <v>4</v>
      </c>
      <c r="D384">
        <v>5</v>
      </c>
      <c r="F384">
        <v>4.0781200000000002</v>
      </c>
      <c r="G384">
        <v>23</v>
      </c>
      <c r="H384">
        <v>18</v>
      </c>
      <c r="I384">
        <v>0</v>
      </c>
      <c r="J384">
        <v>0</v>
      </c>
      <c r="K384">
        <v>64</v>
      </c>
      <c r="L384">
        <v>272</v>
      </c>
      <c r="M384">
        <v>64</v>
      </c>
      <c r="N384">
        <v>31</v>
      </c>
      <c r="O384">
        <v>29</v>
      </c>
      <c r="P384">
        <v>8</v>
      </c>
      <c r="Q384">
        <v>18</v>
      </c>
      <c r="R384">
        <v>0</v>
      </c>
      <c r="S384">
        <v>2</v>
      </c>
      <c r="T384">
        <v>53</v>
      </c>
      <c r="U384">
        <v>7.4531200000000002</v>
      </c>
      <c r="V384">
        <v>2.53125</v>
      </c>
      <c r="W384">
        <v>2.9444400000000002</v>
      </c>
      <c r="X384">
        <v>1.125</v>
      </c>
      <c r="Y384">
        <v>0.194853</v>
      </c>
      <c r="Z384">
        <v>6.6176499999999999E-2</v>
      </c>
      <c r="AA384">
        <v>0.12867647409439001</v>
      </c>
      <c r="AB384">
        <v>0.25396800000000003</v>
      </c>
      <c r="AC384">
        <v>1.28125</v>
      </c>
      <c r="AD384">
        <v>0.29319400000000001</v>
      </c>
      <c r="AE384">
        <v>0.72033899999999995</v>
      </c>
      <c r="AH384">
        <v>4.1612900000000002</v>
      </c>
      <c r="AI384">
        <v>0.79487699999999994</v>
      </c>
      <c r="AJ384">
        <v>0.82314299999999996</v>
      </c>
    </row>
    <row r="385" spans="1:36" x14ac:dyDescent="0.45">
      <c r="A385" t="s">
        <v>2661</v>
      </c>
      <c r="B385" t="s">
        <v>56</v>
      </c>
      <c r="C385">
        <v>5</v>
      </c>
      <c r="D385">
        <v>8</v>
      </c>
      <c r="F385">
        <v>4.8601700000000001</v>
      </c>
      <c r="G385">
        <v>23</v>
      </c>
      <c r="H385">
        <v>23</v>
      </c>
      <c r="I385">
        <v>0</v>
      </c>
      <c r="J385">
        <v>0</v>
      </c>
      <c r="K385">
        <v>103.7</v>
      </c>
      <c r="L385">
        <v>459</v>
      </c>
      <c r="M385">
        <v>103</v>
      </c>
      <c r="N385">
        <v>61</v>
      </c>
      <c r="O385">
        <v>56</v>
      </c>
      <c r="P385">
        <v>13</v>
      </c>
      <c r="Q385">
        <v>47</v>
      </c>
      <c r="R385">
        <v>0</v>
      </c>
      <c r="S385">
        <v>7</v>
      </c>
      <c r="T385">
        <v>88</v>
      </c>
      <c r="U385">
        <v>7.6374199999999997</v>
      </c>
      <c r="V385">
        <v>4.0790699999999998</v>
      </c>
      <c r="W385">
        <v>1.8723399999999999</v>
      </c>
      <c r="X385">
        <v>1.12825</v>
      </c>
      <c r="Y385">
        <v>0.191721</v>
      </c>
      <c r="Z385">
        <v>0.102397</v>
      </c>
      <c r="AA385">
        <v>8.9324615895748097E-2</v>
      </c>
      <c r="AB385">
        <v>0.25432100000000002</v>
      </c>
      <c r="AC385">
        <v>1.44648</v>
      </c>
      <c r="AD385">
        <v>0.29605300000000001</v>
      </c>
      <c r="AE385">
        <v>0.67526600000000003</v>
      </c>
      <c r="AH385">
        <v>4.7497400000000001</v>
      </c>
      <c r="AI385">
        <v>0.79246399999999995</v>
      </c>
      <c r="AJ385">
        <v>0.79810800000000004</v>
      </c>
    </row>
    <row r="386" spans="1:36" x14ac:dyDescent="0.45">
      <c r="A386" t="s">
        <v>2662</v>
      </c>
      <c r="B386" t="s">
        <v>74</v>
      </c>
      <c r="C386">
        <v>4</v>
      </c>
      <c r="D386">
        <v>6</v>
      </c>
      <c r="F386">
        <v>5.04</v>
      </c>
      <c r="G386">
        <v>30</v>
      </c>
      <c r="H386">
        <v>11</v>
      </c>
      <c r="I386">
        <v>0</v>
      </c>
      <c r="J386">
        <v>0</v>
      </c>
      <c r="K386">
        <v>75</v>
      </c>
      <c r="L386">
        <v>330</v>
      </c>
      <c r="M386">
        <v>78</v>
      </c>
      <c r="N386">
        <v>45</v>
      </c>
      <c r="O386">
        <v>42</v>
      </c>
      <c r="P386">
        <v>11</v>
      </c>
      <c r="Q386">
        <v>27</v>
      </c>
      <c r="R386">
        <v>1</v>
      </c>
      <c r="S386">
        <v>2</v>
      </c>
      <c r="T386">
        <v>67</v>
      </c>
      <c r="U386">
        <v>8.0399999999999991</v>
      </c>
      <c r="V386">
        <v>3.24</v>
      </c>
      <c r="W386">
        <v>2.4814799999999999</v>
      </c>
      <c r="X386">
        <v>1.32</v>
      </c>
      <c r="Y386">
        <v>0.20302999999999999</v>
      </c>
      <c r="Z386">
        <v>8.1818199999999994E-2</v>
      </c>
      <c r="AA386">
        <v>0.121212124824523</v>
      </c>
      <c r="AB386">
        <v>0.25913599999999998</v>
      </c>
      <c r="AC386">
        <v>1.4</v>
      </c>
      <c r="AD386">
        <v>0.30044799999999999</v>
      </c>
      <c r="AE386">
        <v>0.66964299999999999</v>
      </c>
      <c r="AH386">
        <v>4.5350400000000004</v>
      </c>
      <c r="AI386">
        <v>0.79149499999999995</v>
      </c>
      <c r="AJ386">
        <v>0.42469899999999999</v>
      </c>
    </row>
    <row r="387" spans="1:36" x14ac:dyDescent="0.45">
      <c r="A387" t="s">
        <v>2206</v>
      </c>
      <c r="B387" t="s">
        <v>104</v>
      </c>
      <c r="C387">
        <v>5</v>
      </c>
      <c r="D387">
        <v>5</v>
      </c>
      <c r="F387">
        <v>3.7241399999999998</v>
      </c>
      <c r="G387">
        <v>54</v>
      </c>
      <c r="H387">
        <v>1</v>
      </c>
      <c r="I387">
        <v>0</v>
      </c>
      <c r="J387">
        <v>1</v>
      </c>
      <c r="K387">
        <v>58</v>
      </c>
      <c r="L387">
        <v>248</v>
      </c>
      <c r="M387">
        <v>52</v>
      </c>
      <c r="N387">
        <v>26</v>
      </c>
      <c r="O387">
        <v>24</v>
      </c>
      <c r="P387">
        <v>8</v>
      </c>
      <c r="Q387">
        <v>18</v>
      </c>
      <c r="R387">
        <v>1</v>
      </c>
      <c r="S387">
        <v>4</v>
      </c>
      <c r="T387">
        <v>76</v>
      </c>
      <c r="U387">
        <v>11.793100000000001</v>
      </c>
      <c r="V387">
        <v>2.7930999999999999</v>
      </c>
      <c r="W387">
        <v>4.2222200000000001</v>
      </c>
      <c r="X387">
        <v>1.2413799999999999</v>
      </c>
      <c r="Y387">
        <v>0.306452</v>
      </c>
      <c r="Z387">
        <v>7.2580599999999995E-2</v>
      </c>
      <c r="AA387">
        <v>0.23387097567319801</v>
      </c>
      <c r="AB387">
        <v>0.23008899999999999</v>
      </c>
      <c r="AC387">
        <v>1.2069000000000001</v>
      </c>
      <c r="AD387">
        <v>0.309859</v>
      </c>
      <c r="AE387">
        <v>0.74829900000000005</v>
      </c>
      <c r="AH387">
        <v>3.5653899999999998</v>
      </c>
      <c r="AI387">
        <v>0.79024899999999998</v>
      </c>
      <c r="AJ387">
        <v>0.66172799999999998</v>
      </c>
    </row>
    <row r="388" spans="1:36" x14ac:dyDescent="0.45">
      <c r="A388" t="s">
        <v>2663</v>
      </c>
      <c r="B388" t="s">
        <v>34</v>
      </c>
      <c r="C388">
        <v>6</v>
      </c>
      <c r="D388">
        <v>7</v>
      </c>
      <c r="F388">
        <v>4.6693800000000003</v>
      </c>
      <c r="G388">
        <v>23</v>
      </c>
      <c r="H388">
        <v>18</v>
      </c>
      <c r="I388">
        <v>0</v>
      </c>
      <c r="J388">
        <v>0</v>
      </c>
      <c r="K388">
        <v>98.3</v>
      </c>
      <c r="L388">
        <v>434</v>
      </c>
      <c r="M388">
        <v>87</v>
      </c>
      <c r="N388">
        <v>55</v>
      </c>
      <c r="O388">
        <v>51</v>
      </c>
      <c r="P388">
        <v>13</v>
      </c>
      <c r="Q388">
        <v>54</v>
      </c>
      <c r="R388">
        <v>0</v>
      </c>
      <c r="S388">
        <v>4</v>
      </c>
      <c r="T388">
        <v>105</v>
      </c>
      <c r="U388">
        <v>9.6134299999999993</v>
      </c>
      <c r="V388">
        <v>4.9440499999999998</v>
      </c>
      <c r="W388">
        <v>1.9444399999999999</v>
      </c>
      <c r="X388">
        <v>1.1902299999999999</v>
      </c>
      <c r="Y388">
        <v>0.24193500000000001</v>
      </c>
      <c r="Z388">
        <v>0.12442400000000001</v>
      </c>
      <c r="AA388">
        <v>0.117511510848999</v>
      </c>
      <c r="AB388">
        <v>0.23138300000000001</v>
      </c>
      <c r="AC388">
        <v>1.43438</v>
      </c>
      <c r="AD388">
        <v>0.28682200000000002</v>
      </c>
      <c r="AE388">
        <v>0.700326</v>
      </c>
      <c r="AH388">
        <v>4.6080399999999999</v>
      </c>
      <c r="AI388">
        <v>0.78949100000000005</v>
      </c>
      <c r="AJ388">
        <v>0.63303699999999996</v>
      </c>
    </row>
    <row r="389" spans="1:36" x14ac:dyDescent="0.45">
      <c r="A389" t="s">
        <v>2664</v>
      </c>
      <c r="B389" t="s">
        <v>104</v>
      </c>
      <c r="C389">
        <v>6</v>
      </c>
      <c r="D389">
        <v>8</v>
      </c>
      <c r="F389">
        <v>4.7047400000000001</v>
      </c>
      <c r="G389">
        <v>21</v>
      </c>
      <c r="H389">
        <v>21</v>
      </c>
      <c r="I389">
        <v>0</v>
      </c>
      <c r="J389">
        <v>0</v>
      </c>
      <c r="K389">
        <v>103.3</v>
      </c>
      <c r="L389">
        <v>456</v>
      </c>
      <c r="M389">
        <v>111</v>
      </c>
      <c r="N389">
        <v>58</v>
      </c>
      <c r="O389">
        <v>54</v>
      </c>
      <c r="P389">
        <v>14</v>
      </c>
      <c r="Q389">
        <v>39</v>
      </c>
      <c r="R389">
        <v>0</v>
      </c>
      <c r="S389">
        <v>5</v>
      </c>
      <c r="T389">
        <v>77</v>
      </c>
      <c r="U389">
        <v>6.7086199999999998</v>
      </c>
      <c r="V389">
        <v>3.3978700000000002</v>
      </c>
      <c r="W389">
        <v>1.9743599999999999</v>
      </c>
      <c r="X389">
        <v>1.2197499999999999</v>
      </c>
      <c r="Y389">
        <v>0.16886000000000001</v>
      </c>
      <c r="Z389">
        <v>8.55263E-2</v>
      </c>
      <c r="AA389">
        <v>8.3333328366279602E-2</v>
      </c>
      <c r="AB389">
        <v>0.26941700000000002</v>
      </c>
      <c r="AC389">
        <v>1.45208</v>
      </c>
      <c r="AD389">
        <v>0.30218099999999998</v>
      </c>
      <c r="AE389">
        <v>0.70552099999999995</v>
      </c>
      <c r="AH389">
        <v>4.8039300000000003</v>
      </c>
      <c r="AI389">
        <v>0.78693599999999997</v>
      </c>
      <c r="AJ389">
        <v>0.96729100000000001</v>
      </c>
    </row>
    <row r="390" spans="1:36" x14ac:dyDescent="0.45">
      <c r="A390" t="s">
        <v>2289</v>
      </c>
      <c r="B390" t="s">
        <v>101</v>
      </c>
      <c r="C390">
        <v>4</v>
      </c>
      <c r="D390">
        <v>4</v>
      </c>
      <c r="F390">
        <v>4.36782</v>
      </c>
      <c r="G390">
        <v>21</v>
      </c>
      <c r="H390">
        <v>13</v>
      </c>
      <c r="I390">
        <v>0</v>
      </c>
      <c r="J390">
        <v>0</v>
      </c>
      <c r="K390">
        <v>78.3</v>
      </c>
      <c r="L390">
        <v>334</v>
      </c>
      <c r="M390">
        <v>75</v>
      </c>
      <c r="N390">
        <v>41</v>
      </c>
      <c r="O390">
        <v>38</v>
      </c>
      <c r="P390">
        <v>10</v>
      </c>
      <c r="Q390">
        <v>29</v>
      </c>
      <c r="R390">
        <v>0</v>
      </c>
      <c r="S390">
        <v>2</v>
      </c>
      <c r="T390">
        <v>69</v>
      </c>
      <c r="U390">
        <v>7.9310299999999998</v>
      </c>
      <c r="V390">
        <v>3.3333300000000001</v>
      </c>
      <c r="W390">
        <v>2.3793099999999998</v>
      </c>
      <c r="X390">
        <v>1.14943</v>
      </c>
      <c r="Y390">
        <v>0.20658699999999999</v>
      </c>
      <c r="Z390">
        <v>8.6826299999999995E-2</v>
      </c>
      <c r="AA390">
        <v>0.11976047605276099</v>
      </c>
      <c r="AB390">
        <v>0.247525</v>
      </c>
      <c r="AC390">
        <v>1.32822</v>
      </c>
      <c r="AD390">
        <v>0.29017900000000002</v>
      </c>
      <c r="AE390">
        <v>0.7</v>
      </c>
      <c r="AH390">
        <v>4.3406099999999999</v>
      </c>
      <c r="AI390">
        <v>0.78653300000000004</v>
      </c>
      <c r="AJ390">
        <v>0.757378</v>
      </c>
    </row>
    <row r="391" spans="1:36" x14ac:dyDescent="0.45">
      <c r="A391" t="s">
        <v>2083</v>
      </c>
      <c r="B391" t="s">
        <v>215</v>
      </c>
      <c r="C391">
        <v>4</v>
      </c>
      <c r="D391">
        <v>5</v>
      </c>
      <c r="F391">
        <v>4.6097599999999996</v>
      </c>
      <c r="G391">
        <v>18</v>
      </c>
      <c r="H391">
        <v>16</v>
      </c>
      <c r="I391">
        <v>0</v>
      </c>
      <c r="J391">
        <v>1</v>
      </c>
      <c r="K391">
        <v>82</v>
      </c>
      <c r="L391">
        <v>352</v>
      </c>
      <c r="M391">
        <v>81</v>
      </c>
      <c r="N391">
        <v>45</v>
      </c>
      <c r="O391">
        <v>42</v>
      </c>
      <c r="P391">
        <v>12</v>
      </c>
      <c r="Q391">
        <v>30</v>
      </c>
      <c r="R391">
        <v>0</v>
      </c>
      <c r="S391">
        <v>5</v>
      </c>
      <c r="T391">
        <v>66</v>
      </c>
      <c r="U391">
        <v>7.2439</v>
      </c>
      <c r="V391">
        <v>3.2926799999999998</v>
      </c>
      <c r="W391">
        <v>2.2000000000000002</v>
      </c>
      <c r="X391">
        <v>1.31707</v>
      </c>
      <c r="Y391">
        <v>0.1875</v>
      </c>
      <c r="Z391">
        <v>8.5227300000000006E-2</v>
      </c>
      <c r="AA391">
        <v>0.102272726595401</v>
      </c>
      <c r="AB391">
        <v>0.25552000000000002</v>
      </c>
      <c r="AC391">
        <v>1.3536600000000001</v>
      </c>
      <c r="AD391">
        <v>0.28870299999999999</v>
      </c>
      <c r="AE391">
        <v>0.70063699999999995</v>
      </c>
      <c r="AH391">
        <v>4.8282100000000003</v>
      </c>
      <c r="AI391">
        <v>0.78621300000000005</v>
      </c>
      <c r="AJ391">
        <v>0.82316199999999995</v>
      </c>
    </row>
    <row r="392" spans="1:36" x14ac:dyDescent="0.45">
      <c r="A392" t="s">
        <v>2665</v>
      </c>
      <c r="B392" t="s">
        <v>38</v>
      </c>
      <c r="C392">
        <v>7</v>
      </c>
      <c r="D392">
        <v>10</v>
      </c>
      <c r="F392">
        <v>5.3622199999999998</v>
      </c>
      <c r="G392">
        <v>25</v>
      </c>
      <c r="H392">
        <v>25</v>
      </c>
      <c r="I392">
        <v>0</v>
      </c>
      <c r="J392">
        <v>0</v>
      </c>
      <c r="K392">
        <v>147.69999999999999</v>
      </c>
      <c r="L392">
        <v>649</v>
      </c>
      <c r="M392">
        <v>174</v>
      </c>
      <c r="N392">
        <v>95</v>
      </c>
      <c r="O392">
        <v>88</v>
      </c>
      <c r="P392">
        <v>28</v>
      </c>
      <c r="Q392">
        <v>39</v>
      </c>
      <c r="R392">
        <v>1</v>
      </c>
      <c r="S392">
        <v>5</v>
      </c>
      <c r="T392">
        <v>101</v>
      </c>
      <c r="U392">
        <v>6.1543700000000001</v>
      </c>
      <c r="V392">
        <v>2.3764400000000001</v>
      </c>
      <c r="W392">
        <v>2.5897399999999999</v>
      </c>
      <c r="X392">
        <v>1.7061599999999999</v>
      </c>
      <c r="Y392">
        <v>0.15562400000000001</v>
      </c>
      <c r="Z392">
        <v>6.0092399999999997E-2</v>
      </c>
      <c r="AA392">
        <v>9.5531582832336398E-2</v>
      </c>
      <c r="AB392">
        <v>0.287603</v>
      </c>
      <c r="AC392">
        <v>1.44211</v>
      </c>
      <c r="AD392">
        <v>0.30672300000000002</v>
      </c>
      <c r="AE392">
        <v>0.67894100000000002</v>
      </c>
      <c r="AH392">
        <v>5.2455600000000002</v>
      </c>
      <c r="AI392">
        <v>0.78365899999999999</v>
      </c>
      <c r="AJ392">
        <v>0.27324799999999999</v>
      </c>
    </row>
    <row r="393" spans="1:36" x14ac:dyDescent="0.45">
      <c r="A393" t="s">
        <v>2666</v>
      </c>
      <c r="B393" t="s">
        <v>56</v>
      </c>
      <c r="C393">
        <v>5</v>
      </c>
      <c r="D393">
        <v>7</v>
      </c>
      <c r="F393">
        <v>4.7863199999999999</v>
      </c>
      <c r="G393">
        <v>22</v>
      </c>
      <c r="H393">
        <v>19</v>
      </c>
      <c r="I393">
        <v>0</v>
      </c>
      <c r="J393">
        <v>0</v>
      </c>
      <c r="K393">
        <v>105.3</v>
      </c>
      <c r="L393">
        <v>466</v>
      </c>
      <c r="M393">
        <v>106</v>
      </c>
      <c r="N393">
        <v>61</v>
      </c>
      <c r="O393">
        <v>56</v>
      </c>
      <c r="P393">
        <v>14</v>
      </c>
      <c r="Q393">
        <v>45</v>
      </c>
      <c r="R393">
        <v>0</v>
      </c>
      <c r="S393">
        <v>5</v>
      </c>
      <c r="T393">
        <v>93</v>
      </c>
      <c r="U393">
        <v>7.9487199999999998</v>
      </c>
      <c r="V393">
        <v>3.8461500000000002</v>
      </c>
      <c r="W393">
        <v>2.0666699999999998</v>
      </c>
      <c r="X393">
        <v>1.19658</v>
      </c>
      <c r="Y393">
        <v>0.199571</v>
      </c>
      <c r="Z393">
        <v>9.65665E-2</v>
      </c>
      <c r="AA393">
        <v>0.10300429910421301</v>
      </c>
      <c r="AB393">
        <v>0.25480799999999998</v>
      </c>
      <c r="AC393">
        <v>1.4339999999999999</v>
      </c>
      <c r="AD393">
        <v>0.29773500000000003</v>
      </c>
      <c r="AE393">
        <v>0.68493199999999999</v>
      </c>
      <c r="AH393">
        <v>4.6415499999999996</v>
      </c>
      <c r="AI393">
        <v>0.78242299999999998</v>
      </c>
      <c r="AJ393">
        <v>0.86665800000000004</v>
      </c>
    </row>
    <row r="394" spans="1:36" x14ac:dyDescent="0.45">
      <c r="A394" t="s">
        <v>2667</v>
      </c>
      <c r="B394" t="s">
        <v>56</v>
      </c>
      <c r="C394">
        <v>6</v>
      </c>
      <c r="D394">
        <v>10</v>
      </c>
      <c r="F394">
        <v>4.85175</v>
      </c>
      <c r="G394">
        <v>23</v>
      </c>
      <c r="H394">
        <v>22</v>
      </c>
      <c r="I394">
        <v>0</v>
      </c>
      <c r="J394">
        <v>0</v>
      </c>
      <c r="K394">
        <v>111.3</v>
      </c>
      <c r="L394">
        <v>494</v>
      </c>
      <c r="M394">
        <v>122</v>
      </c>
      <c r="N394">
        <v>65</v>
      </c>
      <c r="O394">
        <v>60</v>
      </c>
      <c r="P394">
        <v>15</v>
      </c>
      <c r="Q394">
        <v>38</v>
      </c>
      <c r="R394">
        <v>0</v>
      </c>
      <c r="S394">
        <v>5</v>
      </c>
      <c r="T394">
        <v>76</v>
      </c>
      <c r="U394">
        <v>6.1455500000000001</v>
      </c>
      <c r="V394">
        <v>3.0727799999999998</v>
      </c>
      <c r="W394">
        <v>2</v>
      </c>
      <c r="X394">
        <v>1.2129399999999999</v>
      </c>
      <c r="Y394">
        <v>0.15384600000000001</v>
      </c>
      <c r="Z394">
        <v>7.6923099999999994E-2</v>
      </c>
      <c r="AA394">
        <v>7.6923079788684803E-2</v>
      </c>
      <c r="AB394">
        <v>0.27050999999999997</v>
      </c>
      <c r="AC394">
        <v>1.4375599999999999</v>
      </c>
      <c r="AD394">
        <v>0.29722199999999999</v>
      </c>
      <c r="AE394">
        <v>0.68345299999999998</v>
      </c>
      <c r="AH394">
        <v>4.8004100000000003</v>
      </c>
      <c r="AI394">
        <v>0.78070200000000001</v>
      </c>
      <c r="AJ394">
        <v>0.89113100000000001</v>
      </c>
    </row>
    <row r="395" spans="1:36" x14ac:dyDescent="0.45">
      <c r="A395" t="s">
        <v>2193</v>
      </c>
      <c r="B395" t="s">
        <v>42</v>
      </c>
      <c r="C395">
        <v>3</v>
      </c>
      <c r="D395">
        <v>2</v>
      </c>
      <c r="F395">
        <v>3.2383799999999998</v>
      </c>
      <c r="G395">
        <v>62</v>
      </c>
      <c r="H395">
        <v>1</v>
      </c>
      <c r="I395">
        <v>2</v>
      </c>
      <c r="J395">
        <v>16</v>
      </c>
      <c r="K395">
        <v>66.7</v>
      </c>
      <c r="L395">
        <v>281</v>
      </c>
      <c r="M395">
        <v>48</v>
      </c>
      <c r="N395">
        <v>26</v>
      </c>
      <c r="O395">
        <v>24</v>
      </c>
      <c r="P395">
        <v>7</v>
      </c>
      <c r="Q395">
        <v>33</v>
      </c>
      <c r="R395">
        <v>0</v>
      </c>
      <c r="S395">
        <v>4</v>
      </c>
      <c r="T395">
        <v>94</v>
      </c>
      <c r="U395">
        <v>12.6837</v>
      </c>
      <c r="V395">
        <v>4.4527700000000001</v>
      </c>
      <c r="W395">
        <v>2.8484799999999999</v>
      </c>
      <c r="X395">
        <v>0.94452800000000003</v>
      </c>
      <c r="Y395">
        <v>0.33451999999999998</v>
      </c>
      <c r="Z395">
        <v>0.117438</v>
      </c>
      <c r="AA395">
        <v>0.217081844806671</v>
      </c>
      <c r="AB395">
        <v>0.19672100000000001</v>
      </c>
      <c r="AC395">
        <v>1.2143900000000001</v>
      </c>
      <c r="AD395">
        <v>0.286713</v>
      </c>
      <c r="AE395">
        <v>0.77247200000000005</v>
      </c>
      <c r="AH395">
        <v>3.4649399999999999</v>
      </c>
      <c r="AI395">
        <v>0.78067200000000003</v>
      </c>
      <c r="AJ395">
        <v>1.0518000000000001</v>
      </c>
    </row>
    <row r="396" spans="1:36" x14ac:dyDescent="0.45">
      <c r="A396" t="s">
        <v>2668</v>
      </c>
      <c r="B396" t="s">
        <v>101</v>
      </c>
      <c r="C396">
        <v>4</v>
      </c>
      <c r="D396">
        <v>5</v>
      </c>
      <c r="F396">
        <v>4.6391799999999996</v>
      </c>
      <c r="G396">
        <v>25</v>
      </c>
      <c r="H396">
        <v>20</v>
      </c>
      <c r="I396">
        <v>0</v>
      </c>
      <c r="J396">
        <v>0</v>
      </c>
      <c r="K396">
        <v>97</v>
      </c>
      <c r="L396">
        <v>430</v>
      </c>
      <c r="M396">
        <v>100</v>
      </c>
      <c r="N396">
        <v>54</v>
      </c>
      <c r="O396">
        <v>50</v>
      </c>
      <c r="P396">
        <v>12</v>
      </c>
      <c r="Q396">
        <v>38</v>
      </c>
      <c r="R396">
        <v>0</v>
      </c>
      <c r="S396">
        <v>6</v>
      </c>
      <c r="T396">
        <v>80</v>
      </c>
      <c r="U396">
        <v>7.4226799999999997</v>
      </c>
      <c r="V396">
        <v>3.5257700000000001</v>
      </c>
      <c r="W396">
        <v>2.1052599999999999</v>
      </c>
      <c r="X396">
        <v>1.1133999999999999</v>
      </c>
      <c r="Y396">
        <v>0.18604699999999999</v>
      </c>
      <c r="Z396">
        <v>8.8372099999999995E-2</v>
      </c>
      <c r="AA396">
        <v>9.76744145154953E-2</v>
      </c>
      <c r="AB396">
        <v>0.25906699999999999</v>
      </c>
      <c r="AC396">
        <v>1.4226799999999999</v>
      </c>
      <c r="AD396">
        <v>0.29931999999999997</v>
      </c>
      <c r="AE396">
        <v>0.69306900000000005</v>
      </c>
      <c r="AH396">
        <v>4.57463</v>
      </c>
      <c r="AI396">
        <v>0.77842199999999995</v>
      </c>
      <c r="AJ396">
        <v>0.67445600000000006</v>
      </c>
    </row>
    <row r="397" spans="1:36" x14ac:dyDescent="0.45">
      <c r="A397" t="s">
        <v>2259</v>
      </c>
      <c r="B397" t="s">
        <v>25</v>
      </c>
      <c r="C397">
        <v>6</v>
      </c>
      <c r="D397">
        <v>6</v>
      </c>
      <c r="F397">
        <v>4.7943899999999999</v>
      </c>
      <c r="G397">
        <v>25</v>
      </c>
      <c r="H397">
        <v>24</v>
      </c>
      <c r="I397">
        <v>0</v>
      </c>
      <c r="J397">
        <v>0</v>
      </c>
      <c r="K397">
        <v>107</v>
      </c>
      <c r="L397">
        <v>471</v>
      </c>
      <c r="M397">
        <v>97</v>
      </c>
      <c r="N397">
        <v>62</v>
      </c>
      <c r="O397">
        <v>57</v>
      </c>
      <c r="P397">
        <v>16</v>
      </c>
      <c r="Q397">
        <v>53</v>
      </c>
      <c r="R397">
        <v>0</v>
      </c>
      <c r="S397">
        <v>7</v>
      </c>
      <c r="T397">
        <v>108</v>
      </c>
      <c r="U397">
        <v>9.0841100000000008</v>
      </c>
      <c r="V397">
        <v>4.4579399999999998</v>
      </c>
      <c r="W397">
        <v>2.0377399999999999</v>
      </c>
      <c r="X397">
        <v>1.34579</v>
      </c>
      <c r="Y397">
        <v>0.229299</v>
      </c>
      <c r="Z397">
        <v>0.112527</v>
      </c>
      <c r="AA397">
        <v>0.116772830486297</v>
      </c>
      <c r="AB397">
        <v>0.23601</v>
      </c>
      <c r="AC397">
        <v>1.4018699999999999</v>
      </c>
      <c r="AD397">
        <v>0.28222999999999998</v>
      </c>
      <c r="AE397">
        <v>0.68965500000000002</v>
      </c>
      <c r="AH397">
        <v>4.86252</v>
      </c>
      <c r="AI397">
        <v>0.77023299999999995</v>
      </c>
      <c r="AJ397">
        <v>0.54104399999999997</v>
      </c>
    </row>
    <row r="398" spans="1:36" x14ac:dyDescent="0.45">
      <c r="A398" t="s">
        <v>2669</v>
      </c>
      <c r="B398" t="s">
        <v>139</v>
      </c>
      <c r="C398">
        <v>5</v>
      </c>
      <c r="D398">
        <v>7</v>
      </c>
      <c r="F398">
        <v>4.9315100000000003</v>
      </c>
      <c r="G398">
        <v>19</v>
      </c>
      <c r="H398">
        <v>19</v>
      </c>
      <c r="I398">
        <v>0</v>
      </c>
      <c r="J398">
        <v>0</v>
      </c>
      <c r="K398">
        <v>80.3</v>
      </c>
      <c r="L398">
        <v>356</v>
      </c>
      <c r="M398">
        <v>83</v>
      </c>
      <c r="N398">
        <v>48</v>
      </c>
      <c r="O398">
        <v>44</v>
      </c>
      <c r="P398">
        <v>11</v>
      </c>
      <c r="Q398">
        <v>33</v>
      </c>
      <c r="R398">
        <v>0</v>
      </c>
      <c r="S398">
        <v>3</v>
      </c>
      <c r="T398">
        <v>63</v>
      </c>
      <c r="U398">
        <v>7.0610200000000001</v>
      </c>
      <c r="V398">
        <v>3.6986300000000001</v>
      </c>
      <c r="W398">
        <v>1.90909</v>
      </c>
      <c r="X398">
        <v>1.23288</v>
      </c>
      <c r="Y398">
        <v>0.17696600000000001</v>
      </c>
      <c r="Z398">
        <v>9.2696600000000004E-2</v>
      </c>
      <c r="AA398">
        <v>8.4269665181636796E-2</v>
      </c>
      <c r="AB398">
        <v>0.25937500000000002</v>
      </c>
      <c r="AC398">
        <v>1.44458</v>
      </c>
      <c r="AD398">
        <v>0.29268300000000003</v>
      </c>
      <c r="AE398">
        <v>0.67594399999999999</v>
      </c>
      <c r="AH398">
        <v>4.8117000000000001</v>
      </c>
      <c r="AI398">
        <v>0.76732500000000003</v>
      </c>
      <c r="AJ398">
        <v>0.40867399999999998</v>
      </c>
    </row>
    <row r="399" spans="1:36" x14ac:dyDescent="0.45">
      <c r="A399" t="s">
        <v>2670</v>
      </c>
      <c r="B399" t="s">
        <v>149</v>
      </c>
      <c r="C399">
        <v>4</v>
      </c>
      <c r="D399">
        <v>5</v>
      </c>
      <c r="F399">
        <v>4.5976999999999997</v>
      </c>
      <c r="G399">
        <v>21</v>
      </c>
      <c r="H399">
        <v>20</v>
      </c>
      <c r="I399">
        <v>0</v>
      </c>
      <c r="J399">
        <v>0</v>
      </c>
      <c r="K399">
        <v>78.3</v>
      </c>
      <c r="L399">
        <v>337</v>
      </c>
      <c r="M399">
        <v>77</v>
      </c>
      <c r="N399">
        <v>43</v>
      </c>
      <c r="O399">
        <v>40</v>
      </c>
      <c r="P399">
        <v>10</v>
      </c>
      <c r="Q399">
        <v>30</v>
      </c>
      <c r="R399">
        <v>0</v>
      </c>
      <c r="S399">
        <v>3</v>
      </c>
      <c r="T399">
        <v>59</v>
      </c>
      <c r="U399">
        <v>6.7816099999999997</v>
      </c>
      <c r="V399">
        <v>3.44828</v>
      </c>
      <c r="W399">
        <v>1.9666699999999999</v>
      </c>
      <c r="X399">
        <v>1.14943</v>
      </c>
      <c r="Y399">
        <v>0.17507400000000001</v>
      </c>
      <c r="Z399">
        <v>8.9020799999999997E-2</v>
      </c>
      <c r="AA399">
        <v>8.6053416132926899E-2</v>
      </c>
      <c r="AB399">
        <v>0.25328899999999999</v>
      </c>
      <c r="AC399">
        <v>1.3665400000000001</v>
      </c>
      <c r="AD399">
        <v>0.28510600000000003</v>
      </c>
      <c r="AE399">
        <v>0.68817200000000001</v>
      </c>
      <c r="AH399">
        <v>4.6726599999999996</v>
      </c>
      <c r="AI399">
        <v>0.76485099999999995</v>
      </c>
      <c r="AJ399">
        <v>0.858186</v>
      </c>
    </row>
    <row r="400" spans="1:36" x14ac:dyDescent="0.45">
      <c r="A400" t="s">
        <v>1995</v>
      </c>
      <c r="B400" t="s">
        <v>67</v>
      </c>
      <c r="C400">
        <v>7</v>
      </c>
      <c r="D400">
        <v>6</v>
      </c>
      <c r="F400">
        <v>4.2077900000000001</v>
      </c>
      <c r="G400">
        <v>51</v>
      </c>
      <c r="H400">
        <v>6</v>
      </c>
      <c r="I400">
        <v>4</v>
      </c>
      <c r="J400">
        <v>11</v>
      </c>
      <c r="K400">
        <v>77</v>
      </c>
      <c r="L400">
        <v>323</v>
      </c>
      <c r="M400">
        <v>70</v>
      </c>
      <c r="N400">
        <v>39</v>
      </c>
      <c r="O400">
        <v>36</v>
      </c>
      <c r="P400">
        <v>10</v>
      </c>
      <c r="Q400">
        <v>24</v>
      </c>
      <c r="R400">
        <v>1</v>
      </c>
      <c r="S400">
        <v>4</v>
      </c>
      <c r="T400">
        <v>79</v>
      </c>
      <c r="U400">
        <v>9.2337699999999998</v>
      </c>
      <c r="V400">
        <v>2.8051900000000001</v>
      </c>
      <c r="W400">
        <v>3.2916699999999999</v>
      </c>
      <c r="X400">
        <v>1.16883</v>
      </c>
      <c r="Y400">
        <v>0.24458199999999999</v>
      </c>
      <c r="Z400">
        <v>7.4303400000000006E-2</v>
      </c>
      <c r="AA400">
        <v>0.17027863860130299</v>
      </c>
      <c r="AB400">
        <v>0.237288</v>
      </c>
      <c r="AC400">
        <v>1.22078</v>
      </c>
      <c r="AD400">
        <v>0.29126200000000002</v>
      </c>
      <c r="AE400">
        <v>0.6875</v>
      </c>
      <c r="AH400">
        <v>3.98231</v>
      </c>
      <c r="AI400">
        <v>0.76427999999999996</v>
      </c>
      <c r="AJ400">
        <v>0.52634599999999998</v>
      </c>
    </row>
    <row r="401" spans="1:36" x14ac:dyDescent="0.45">
      <c r="A401" t="s">
        <v>2671</v>
      </c>
      <c r="B401" t="s">
        <v>23</v>
      </c>
      <c r="C401">
        <v>8</v>
      </c>
      <c r="D401">
        <v>7</v>
      </c>
      <c r="F401">
        <v>4.7450299999999999</v>
      </c>
      <c r="G401">
        <v>25</v>
      </c>
      <c r="H401">
        <v>25</v>
      </c>
      <c r="I401">
        <v>0</v>
      </c>
      <c r="J401">
        <v>0</v>
      </c>
      <c r="K401">
        <v>115.7</v>
      </c>
      <c r="L401">
        <v>519</v>
      </c>
      <c r="M401">
        <v>120</v>
      </c>
      <c r="N401">
        <v>66</v>
      </c>
      <c r="O401">
        <v>61</v>
      </c>
      <c r="P401">
        <v>15</v>
      </c>
      <c r="Q401">
        <v>53</v>
      </c>
      <c r="R401">
        <v>0</v>
      </c>
      <c r="S401">
        <v>7</v>
      </c>
      <c r="T401">
        <v>92</v>
      </c>
      <c r="U401">
        <v>7.1564399999999999</v>
      </c>
      <c r="V401">
        <v>4.1227299999999998</v>
      </c>
      <c r="W401">
        <v>1.7358499999999999</v>
      </c>
      <c r="X401">
        <v>1.1668099999999999</v>
      </c>
      <c r="Y401">
        <v>0.177264</v>
      </c>
      <c r="Z401">
        <v>0.102119</v>
      </c>
      <c r="AA401">
        <v>7.5144514441490104E-2</v>
      </c>
      <c r="AB401">
        <v>0.261438</v>
      </c>
      <c r="AC401">
        <v>1.49525</v>
      </c>
      <c r="AD401">
        <v>0.29829499999999998</v>
      </c>
      <c r="AE401">
        <v>0.70394699999999999</v>
      </c>
      <c r="AH401">
        <v>4.9058599999999997</v>
      </c>
      <c r="AI401">
        <v>0.762988</v>
      </c>
      <c r="AJ401">
        <v>1.0445800000000001</v>
      </c>
    </row>
    <row r="402" spans="1:36" x14ac:dyDescent="0.45">
      <c r="A402" t="s">
        <v>2672</v>
      </c>
      <c r="B402" t="s">
        <v>196</v>
      </c>
      <c r="C402">
        <v>4</v>
      </c>
      <c r="D402">
        <v>5</v>
      </c>
      <c r="F402">
        <v>4.4636699999999996</v>
      </c>
      <c r="G402">
        <v>24</v>
      </c>
      <c r="H402">
        <v>22</v>
      </c>
      <c r="I402">
        <v>0</v>
      </c>
      <c r="J402">
        <v>0</v>
      </c>
      <c r="K402">
        <v>86.7</v>
      </c>
      <c r="L402">
        <v>382</v>
      </c>
      <c r="M402">
        <v>78</v>
      </c>
      <c r="N402">
        <v>46</v>
      </c>
      <c r="O402">
        <v>43</v>
      </c>
      <c r="P402">
        <v>10</v>
      </c>
      <c r="Q402">
        <v>47</v>
      </c>
      <c r="R402">
        <v>0</v>
      </c>
      <c r="S402">
        <v>4</v>
      </c>
      <c r="T402">
        <v>87</v>
      </c>
      <c r="U402">
        <v>9.0311400000000006</v>
      </c>
      <c r="V402">
        <v>4.8788900000000002</v>
      </c>
      <c r="W402">
        <v>1.8510599999999999</v>
      </c>
      <c r="X402">
        <v>1.03806</v>
      </c>
      <c r="Y402">
        <v>0.22774900000000001</v>
      </c>
      <c r="Z402">
        <v>0.12303699999999999</v>
      </c>
      <c r="AA402">
        <v>0.104712039232254</v>
      </c>
      <c r="AB402">
        <v>0.23565</v>
      </c>
      <c r="AC402">
        <v>1.4417500000000001</v>
      </c>
      <c r="AD402">
        <v>0.29059800000000002</v>
      </c>
      <c r="AE402">
        <v>0.71171200000000001</v>
      </c>
      <c r="AH402">
        <v>4.5122499999999999</v>
      </c>
      <c r="AI402">
        <v>0.76164200000000004</v>
      </c>
      <c r="AJ402">
        <v>0.727329</v>
      </c>
    </row>
    <row r="403" spans="1:36" x14ac:dyDescent="0.45">
      <c r="A403" t="s">
        <v>2063</v>
      </c>
      <c r="B403" t="s">
        <v>101</v>
      </c>
      <c r="C403">
        <v>4</v>
      </c>
      <c r="D403">
        <v>4</v>
      </c>
      <c r="F403">
        <v>4.5233999999999996</v>
      </c>
      <c r="G403">
        <v>18</v>
      </c>
      <c r="H403">
        <v>12</v>
      </c>
      <c r="I403">
        <v>0</v>
      </c>
      <c r="J403">
        <v>4</v>
      </c>
      <c r="K403">
        <v>57.7</v>
      </c>
      <c r="L403">
        <v>253</v>
      </c>
      <c r="M403">
        <v>56</v>
      </c>
      <c r="N403">
        <v>31</v>
      </c>
      <c r="O403">
        <v>29</v>
      </c>
      <c r="P403">
        <v>8</v>
      </c>
      <c r="Q403">
        <v>23</v>
      </c>
      <c r="R403">
        <v>0</v>
      </c>
      <c r="S403">
        <v>3</v>
      </c>
      <c r="T403">
        <v>61</v>
      </c>
      <c r="U403">
        <v>9.5147300000000001</v>
      </c>
      <c r="V403">
        <v>3.58752</v>
      </c>
      <c r="W403">
        <v>2.6521699999999999</v>
      </c>
      <c r="X403">
        <v>1.24783</v>
      </c>
      <c r="Y403">
        <v>0.24110699999999999</v>
      </c>
      <c r="Z403">
        <v>9.0909100000000007E-2</v>
      </c>
      <c r="AA403">
        <v>0.15019762516021701</v>
      </c>
      <c r="AB403">
        <v>0.246696</v>
      </c>
      <c r="AC403">
        <v>1.3691500000000001</v>
      </c>
      <c r="AD403">
        <v>0.30379699999999998</v>
      </c>
      <c r="AE403">
        <v>0.70796499999999996</v>
      </c>
      <c r="AH403">
        <v>4.2949000000000002</v>
      </c>
      <c r="AI403">
        <v>0.75292300000000001</v>
      </c>
      <c r="AJ403">
        <v>0.488707</v>
      </c>
    </row>
    <row r="404" spans="1:36" x14ac:dyDescent="0.45">
      <c r="A404" t="s">
        <v>2673</v>
      </c>
      <c r="B404" t="s">
        <v>58</v>
      </c>
      <c r="C404">
        <v>5</v>
      </c>
      <c r="D404">
        <v>6</v>
      </c>
      <c r="F404">
        <v>4.75962</v>
      </c>
      <c r="G404">
        <v>22</v>
      </c>
      <c r="H404">
        <v>22</v>
      </c>
      <c r="I404">
        <v>0</v>
      </c>
      <c r="J404">
        <v>0</v>
      </c>
      <c r="K404">
        <v>104</v>
      </c>
      <c r="L404">
        <v>463</v>
      </c>
      <c r="M404">
        <v>104</v>
      </c>
      <c r="N404">
        <v>59</v>
      </c>
      <c r="O404">
        <v>55</v>
      </c>
      <c r="P404">
        <v>14</v>
      </c>
      <c r="Q404">
        <v>48</v>
      </c>
      <c r="R404">
        <v>0</v>
      </c>
      <c r="S404">
        <v>6</v>
      </c>
      <c r="T404">
        <v>86</v>
      </c>
      <c r="U404">
        <v>7.44231</v>
      </c>
      <c r="V404">
        <v>4.1538500000000003</v>
      </c>
      <c r="W404">
        <v>1.7916700000000001</v>
      </c>
      <c r="X404">
        <v>1.2115400000000001</v>
      </c>
      <c r="Y404">
        <v>0.18574499999999999</v>
      </c>
      <c r="Z404">
        <v>0.103672</v>
      </c>
      <c r="AA404">
        <v>8.2073427736759103E-2</v>
      </c>
      <c r="AB404">
        <v>0.25427899999999998</v>
      </c>
      <c r="AC404">
        <v>1.4615400000000001</v>
      </c>
      <c r="AD404">
        <v>0.29126200000000002</v>
      </c>
      <c r="AE404">
        <v>0.70241699999999996</v>
      </c>
      <c r="AH404">
        <v>4.9088900000000004</v>
      </c>
      <c r="AI404">
        <v>0.75281500000000001</v>
      </c>
      <c r="AJ404">
        <v>0.69810300000000003</v>
      </c>
    </row>
    <row r="405" spans="1:36" x14ac:dyDescent="0.45">
      <c r="A405" t="s">
        <v>2674</v>
      </c>
      <c r="B405" t="s">
        <v>34</v>
      </c>
      <c r="C405">
        <v>5</v>
      </c>
      <c r="D405">
        <v>5</v>
      </c>
      <c r="F405">
        <v>4.66981</v>
      </c>
      <c r="G405">
        <v>24</v>
      </c>
      <c r="H405">
        <v>22</v>
      </c>
      <c r="I405">
        <v>0</v>
      </c>
      <c r="J405">
        <v>0</v>
      </c>
      <c r="K405">
        <v>106</v>
      </c>
      <c r="L405">
        <v>463</v>
      </c>
      <c r="M405">
        <v>107</v>
      </c>
      <c r="N405">
        <v>59</v>
      </c>
      <c r="O405">
        <v>55</v>
      </c>
      <c r="P405">
        <v>14</v>
      </c>
      <c r="Q405">
        <v>40</v>
      </c>
      <c r="R405">
        <v>0</v>
      </c>
      <c r="S405">
        <v>6</v>
      </c>
      <c r="T405">
        <v>82</v>
      </c>
      <c r="U405">
        <v>6.9622599999999997</v>
      </c>
      <c r="V405">
        <v>3.3962300000000001</v>
      </c>
      <c r="W405">
        <v>2.0499999999999998</v>
      </c>
      <c r="X405">
        <v>1.18868</v>
      </c>
      <c r="Y405">
        <v>0.17710600000000001</v>
      </c>
      <c r="Z405">
        <v>8.63931E-2</v>
      </c>
      <c r="AA405">
        <v>9.07127410173416E-2</v>
      </c>
      <c r="AB405">
        <v>0.25659500000000002</v>
      </c>
      <c r="AC405">
        <v>1.38679</v>
      </c>
      <c r="AD405">
        <v>0.28971999999999998</v>
      </c>
      <c r="AE405">
        <v>0.69073799999999996</v>
      </c>
      <c r="AH405">
        <v>4.7267400000000004</v>
      </c>
      <c r="AI405">
        <v>0.75056</v>
      </c>
      <c r="AJ405">
        <v>0.75039999999999996</v>
      </c>
    </row>
    <row r="406" spans="1:36" x14ac:dyDescent="0.45">
      <c r="A406" t="s">
        <v>2432</v>
      </c>
      <c r="B406" t="s">
        <v>196</v>
      </c>
      <c r="C406">
        <v>7</v>
      </c>
      <c r="D406">
        <v>6</v>
      </c>
      <c r="F406">
        <v>4.2857099999999999</v>
      </c>
      <c r="G406">
        <v>25</v>
      </c>
      <c r="H406">
        <v>19</v>
      </c>
      <c r="I406">
        <v>0</v>
      </c>
      <c r="J406">
        <v>1</v>
      </c>
      <c r="K406">
        <v>111.3</v>
      </c>
      <c r="L406">
        <v>490</v>
      </c>
      <c r="M406">
        <v>110</v>
      </c>
      <c r="N406">
        <v>57</v>
      </c>
      <c r="O406">
        <v>53</v>
      </c>
      <c r="P406">
        <v>14</v>
      </c>
      <c r="Q406">
        <v>46</v>
      </c>
      <c r="R406">
        <v>0</v>
      </c>
      <c r="S406">
        <v>6</v>
      </c>
      <c r="T406">
        <v>92</v>
      </c>
      <c r="U406">
        <v>7.4393500000000001</v>
      </c>
      <c r="V406">
        <v>3.7196799999999999</v>
      </c>
      <c r="W406">
        <v>2</v>
      </c>
      <c r="X406">
        <v>1.13208</v>
      </c>
      <c r="Y406">
        <v>0.18775500000000001</v>
      </c>
      <c r="Z406">
        <v>9.3877600000000005E-2</v>
      </c>
      <c r="AA406">
        <v>9.3877553939819294E-2</v>
      </c>
      <c r="AB406">
        <v>0.25114199999999998</v>
      </c>
      <c r="AC406">
        <v>1.4016200000000001</v>
      </c>
      <c r="AD406">
        <v>0.289157</v>
      </c>
      <c r="AE406">
        <v>0.72580599999999995</v>
      </c>
      <c r="AH406">
        <v>4.6386900000000004</v>
      </c>
      <c r="AI406">
        <v>0.74529299999999998</v>
      </c>
      <c r="AJ406">
        <v>1.3239399999999999</v>
      </c>
    </row>
    <row r="407" spans="1:36" x14ac:dyDescent="0.45">
      <c r="A407" t="s">
        <v>2675</v>
      </c>
      <c r="B407" t="s">
        <v>153</v>
      </c>
      <c r="C407">
        <v>5</v>
      </c>
      <c r="D407">
        <v>7</v>
      </c>
      <c r="F407">
        <v>4.9266899999999998</v>
      </c>
      <c r="G407">
        <v>24</v>
      </c>
      <c r="H407">
        <v>18</v>
      </c>
      <c r="I407">
        <v>0</v>
      </c>
      <c r="J407">
        <v>0</v>
      </c>
      <c r="K407">
        <v>102.3</v>
      </c>
      <c r="L407">
        <v>455</v>
      </c>
      <c r="M407">
        <v>109</v>
      </c>
      <c r="N407">
        <v>61</v>
      </c>
      <c r="O407">
        <v>56</v>
      </c>
      <c r="P407">
        <v>14</v>
      </c>
      <c r="Q407">
        <v>39</v>
      </c>
      <c r="R407">
        <v>0</v>
      </c>
      <c r="S407">
        <v>6</v>
      </c>
      <c r="T407">
        <v>73</v>
      </c>
      <c r="U407">
        <v>6.4222900000000003</v>
      </c>
      <c r="V407">
        <v>3.4310800000000001</v>
      </c>
      <c r="W407">
        <v>1.8717900000000001</v>
      </c>
      <c r="X407">
        <v>1.23167</v>
      </c>
      <c r="Y407">
        <v>0.16044</v>
      </c>
      <c r="Z407">
        <v>8.5714299999999993E-2</v>
      </c>
      <c r="AA407">
        <v>7.4725277721881797E-2</v>
      </c>
      <c r="AB407">
        <v>0.26585399999999998</v>
      </c>
      <c r="AC407">
        <v>1.4467300000000001</v>
      </c>
      <c r="AD407">
        <v>0.29411799999999999</v>
      </c>
      <c r="AE407">
        <v>0.67757000000000001</v>
      </c>
      <c r="AH407">
        <v>4.92659</v>
      </c>
      <c r="AI407">
        <v>0.74133899999999997</v>
      </c>
      <c r="AJ407">
        <v>0.54921200000000003</v>
      </c>
    </row>
    <row r="408" spans="1:36" x14ac:dyDescent="0.45">
      <c r="A408" t="s">
        <v>2676</v>
      </c>
      <c r="B408" t="s">
        <v>63</v>
      </c>
      <c r="C408">
        <v>7</v>
      </c>
      <c r="D408">
        <v>4</v>
      </c>
      <c r="F408">
        <v>3</v>
      </c>
      <c r="G408">
        <v>61</v>
      </c>
      <c r="H408">
        <v>0</v>
      </c>
      <c r="I408">
        <v>14</v>
      </c>
      <c r="J408">
        <v>5</v>
      </c>
      <c r="K408">
        <v>57</v>
      </c>
      <c r="L408">
        <v>232</v>
      </c>
      <c r="M408">
        <v>39</v>
      </c>
      <c r="N408">
        <v>21</v>
      </c>
      <c r="O408">
        <v>19</v>
      </c>
      <c r="P408">
        <v>7</v>
      </c>
      <c r="Q408">
        <v>26</v>
      </c>
      <c r="R408">
        <v>1</v>
      </c>
      <c r="S408">
        <v>2</v>
      </c>
      <c r="T408">
        <v>83</v>
      </c>
      <c r="U408">
        <v>13.1053</v>
      </c>
      <c r="V408">
        <v>4.1052600000000004</v>
      </c>
      <c r="W408">
        <v>3.19231</v>
      </c>
      <c r="X408">
        <v>1.1052599999999999</v>
      </c>
      <c r="Y408">
        <v>0.35775899999999999</v>
      </c>
      <c r="Z408">
        <v>0.112069</v>
      </c>
      <c r="AA408">
        <v>0.24568964540958399</v>
      </c>
      <c r="AB408">
        <v>0.19117600000000001</v>
      </c>
      <c r="AC408">
        <v>1.14035</v>
      </c>
      <c r="AD408">
        <v>0.28070200000000001</v>
      </c>
      <c r="AE408">
        <v>0.79710099999999995</v>
      </c>
      <c r="AH408">
        <v>3.4129399999999999</v>
      </c>
      <c r="AI408">
        <v>0.74016300000000002</v>
      </c>
      <c r="AJ408">
        <v>1.0528500000000001</v>
      </c>
    </row>
    <row r="409" spans="1:36" x14ac:dyDescent="0.45">
      <c r="A409" t="s">
        <v>2006</v>
      </c>
      <c r="B409" t="s">
        <v>42</v>
      </c>
      <c r="C409">
        <v>4</v>
      </c>
      <c r="D409">
        <v>2</v>
      </c>
      <c r="F409">
        <v>3.0922200000000002</v>
      </c>
      <c r="G409">
        <v>59</v>
      </c>
      <c r="H409">
        <v>0</v>
      </c>
      <c r="I409">
        <v>31</v>
      </c>
      <c r="J409">
        <v>2</v>
      </c>
      <c r="K409">
        <v>55.3</v>
      </c>
      <c r="L409">
        <v>223</v>
      </c>
      <c r="M409">
        <v>38</v>
      </c>
      <c r="N409">
        <v>21</v>
      </c>
      <c r="O409">
        <v>19</v>
      </c>
      <c r="P409">
        <v>7</v>
      </c>
      <c r="Q409">
        <v>22</v>
      </c>
      <c r="R409">
        <v>1</v>
      </c>
      <c r="S409">
        <v>3</v>
      </c>
      <c r="T409">
        <v>78</v>
      </c>
      <c r="U409">
        <v>12.6944</v>
      </c>
      <c r="V409">
        <v>3.58047</v>
      </c>
      <c r="W409">
        <v>3.5454500000000002</v>
      </c>
      <c r="X409">
        <v>1.13924</v>
      </c>
      <c r="Y409">
        <v>0.34977599999999998</v>
      </c>
      <c r="Z409">
        <v>9.8654699999999998E-2</v>
      </c>
      <c r="AA409">
        <v>0.25112108141183798</v>
      </c>
      <c r="AB409">
        <v>0.19191900000000001</v>
      </c>
      <c r="AC409">
        <v>1.0849899999999999</v>
      </c>
      <c r="AD409">
        <v>0.27433600000000002</v>
      </c>
      <c r="AE409">
        <v>0.77689200000000003</v>
      </c>
      <c r="AH409">
        <v>3.43587</v>
      </c>
      <c r="AI409">
        <v>0.73877499999999996</v>
      </c>
      <c r="AJ409">
        <v>0.88667499999999999</v>
      </c>
    </row>
    <row r="410" spans="1:36" x14ac:dyDescent="0.45">
      <c r="A410" t="s">
        <v>2463</v>
      </c>
      <c r="B410" t="s">
        <v>141</v>
      </c>
      <c r="C410">
        <v>6</v>
      </c>
      <c r="D410">
        <v>7</v>
      </c>
      <c r="F410">
        <v>4.4516099999999996</v>
      </c>
      <c r="G410">
        <v>32</v>
      </c>
      <c r="H410">
        <v>16</v>
      </c>
      <c r="I410">
        <v>0</v>
      </c>
      <c r="J410">
        <v>1</v>
      </c>
      <c r="K410">
        <v>93</v>
      </c>
      <c r="L410">
        <v>413</v>
      </c>
      <c r="M410">
        <v>87</v>
      </c>
      <c r="N410">
        <v>50</v>
      </c>
      <c r="O410">
        <v>46</v>
      </c>
      <c r="P410">
        <v>11</v>
      </c>
      <c r="Q410">
        <v>47</v>
      </c>
      <c r="R410">
        <v>0</v>
      </c>
      <c r="S410">
        <v>5</v>
      </c>
      <c r="T410">
        <v>87</v>
      </c>
      <c r="U410">
        <v>8.4193499999999997</v>
      </c>
      <c r="V410">
        <v>4.5483900000000004</v>
      </c>
      <c r="W410">
        <v>1.8510599999999999</v>
      </c>
      <c r="X410">
        <v>1.0645199999999999</v>
      </c>
      <c r="Y410">
        <v>0.21065400000000001</v>
      </c>
      <c r="Z410">
        <v>0.113801</v>
      </c>
      <c r="AA410">
        <v>9.6852302551269503E-2</v>
      </c>
      <c r="AB410">
        <v>0.24099699999999999</v>
      </c>
      <c r="AC410">
        <v>1.44086</v>
      </c>
      <c r="AD410">
        <v>0.28897299999999998</v>
      </c>
      <c r="AE410">
        <v>0.70826299999999998</v>
      </c>
      <c r="AH410">
        <v>4.5991299999999997</v>
      </c>
      <c r="AI410">
        <v>0.737784</v>
      </c>
      <c r="AJ410">
        <v>0.78861499999999995</v>
      </c>
    </row>
    <row r="411" spans="1:36" x14ac:dyDescent="0.45">
      <c r="A411" t="s">
        <v>2677</v>
      </c>
      <c r="B411" t="s">
        <v>132</v>
      </c>
      <c r="C411">
        <v>4</v>
      </c>
      <c r="D411">
        <v>5</v>
      </c>
      <c r="F411">
        <v>4.6022699999999999</v>
      </c>
      <c r="G411">
        <v>23</v>
      </c>
      <c r="H411">
        <v>23</v>
      </c>
      <c r="I411">
        <v>0</v>
      </c>
      <c r="J411">
        <v>0</v>
      </c>
      <c r="K411">
        <v>88</v>
      </c>
      <c r="L411">
        <v>376</v>
      </c>
      <c r="M411">
        <v>87</v>
      </c>
      <c r="N411">
        <v>49</v>
      </c>
      <c r="O411">
        <v>45</v>
      </c>
      <c r="P411">
        <v>12</v>
      </c>
      <c r="Q411">
        <v>29</v>
      </c>
      <c r="R411">
        <v>0</v>
      </c>
      <c r="S411">
        <v>5</v>
      </c>
      <c r="T411">
        <v>67</v>
      </c>
      <c r="U411">
        <v>6.8522699999999999</v>
      </c>
      <c r="V411">
        <v>2.96591</v>
      </c>
      <c r="W411">
        <v>2.3103400000000001</v>
      </c>
      <c r="X411">
        <v>1.2272700000000001</v>
      </c>
      <c r="Y411">
        <v>0.17819099999999999</v>
      </c>
      <c r="Z411">
        <v>7.7127699999999993E-2</v>
      </c>
      <c r="AA411">
        <v>0.101063825190067</v>
      </c>
      <c r="AB411">
        <v>0.254386</v>
      </c>
      <c r="AC411">
        <v>1.3181799999999999</v>
      </c>
      <c r="AD411">
        <v>0.28517100000000001</v>
      </c>
      <c r="AE411">
        <v>0.67540299999999998</v>
      </c>
      <c r="AH411">
        <v>4.6641300000000001</v>
      </c>
      <c r="AI411">
        <v>0.73728800000000005</v>
      </c>
      <c r="AJ411">
        <v>0.76026199999999999</v>
      </c>
    </row>
    <row r="412" spans="1:36" x14ac:dyDescent="0.45">
      <c r="A412" t="s">
        <v>2162</v>
      </c>
      <c r="B412" t="s">
        <v>56</v>
      </c>
      <c r="C412">
        <v>4</v>
      </c>
      <c r="D412">
        <v>5</v>
      </c>
      <c r="F412">
        <v>4.6266800000000003</v>
      </c>
      <c r="G412">
        <v>24</v>
      </c>
      <c r="H412">
        <v>17</v>
      </c>
      <c r="I412">
        <v>0</v>
      </c>
      <c r="J412">
        <v>7</v>
      </c>
      <c r="K412">
        <v>81.7</v>
      </c>
      <c r="L412">
        <v>358</v>
      </c>
      <c r="M412">
        <v>85</v>
      </c>
      <c r="N412">
        <v>45</v>
      </c>
      <c r="O412">
        <v>42</v>
      </c>
      <c r="P412">
        <v>10</v>
      </c>
      <c r="Q412">
        <v>29</v>
      </c>
      <c r="R412">
        <v>0</v>
      </c>
      <c r="S412">
        <v>4</v>
      </c>
      <c r="T412">
        <v>60</v>
      </c>
      <c r="U412">
        <v>6.6095499999999996</v>
      </c>
      <c r="V412">
        <v>3.1946099999999999</v>
      </c>
      <c r="W412">
        <v>2.0689700000000002</v>
      </c>
      <c r="X412">
        <v>1.1015900000000001</v>
      </c>
      <c r="Y412">
        <v>0.167598</v>
      </c>
      <c r="Z412">
        <v>8.1005599999999997E-2</v>
      </c>
      <c r="AA412">
        <v>8.6592182517051697E-2</v>
      </c>
      <c r="AB412">
        <v>0.26153799999999999</v>
      </c>
      <c r="AC412">
        <v>1.3953500000000001</v>
      </c>
      <c r="AD412">
        <v>0.29411799999999999</v>
      </c>
      <c r="AE412">
        <v>0.69</v>
      </c>
      <c r="AH412">
        <v>4.5891900000000003</v>
      </c>
      <c r="AI412">
        <v>0.73707199999999995</v>
      </c>
      <c r="AJ412">
        <v>0.85545400000000005</v>
      </c>
    </row>
    <row r="413" spans="1:36" x14ac:dyDescent="0.45">
      <c r="A413" t="s">
        <v>2223</v>
      </c>
      <c r="B413" t="s">
        <v>61</v>
      </c>
      <c r="C413">
        <v>4</v>
      </c>
      <c r="D413">
        <v>4</v>
      </c>
      <c r="F413">
        <v>4.2323700000000004</v>
      </c>
      <c r="G413">
        <v>30</v>
      </c>
      <c r="H413">
        <v>9</v>
      </c>
      <c r="I413">
        <v>0</v>
      </c>
      <c r="J413">
        <v>5</v>
      </c>
      <c r="K413">
        <v>72.3</v>
      </c>
      <c r="L413">
        <v>312</v>
      </c>
      <c r="M413">
        <v>69</v>
      </c>
      <c r="N413">
        <v>37</v>
      </c>
      <c r="O413">
        <v>34</v>
      </c>
      <c r="P413">
        <v>9</v>
      </c>
      <c r="Q413">
        <v>27</v>
      </c>
      <c r="R413">
        <v>0</v>
      </c>
      <c r="S413">
        <v>4</v>
      </c>
      <c r="T413">
        <v>66</v>
      </c>
      <c r="U413">
        <v>8.2157699999999991</v>
      </c>
      <c r="V413">
        <v>3.3610000000000002</v>
      </c>
      <c r="W413">
        <v>2.4444400000000002</v>
      </c>
      <c r="X413">
        <v>1.12033</v>
      </c>
      <c r="Y413">
        <v>0.211538</v>
      </c>
      <c r="Z413">
        <v>8.6538500000000004E-2</v>
      </c>
      <c r="AA413">
        <v>0.125</v>
      </c>
      <c r="AB413">
        <v>0.24555199999999999</v>
      </c>
      <c r="AC413">
        <v>1.3278000000000001</v>
      </c>
      <c r="AD413">
        <v>0.29126200000000002</v>
      </c>
      <c r="AE413">
        <v>0.70743400000000001</v>
      </c>
      <c r="AH413">
        <v>4.3338799999999997</v>
      </c>
      <c r="AI413">
        <v>0.73661299999999996</v>
      </c>
      <c r="AJ413">
        <v>0.54410199999999997</v>
      </c>
    </row>
    <row r="414" spans="1:36" x14ac:dyDescent="0.45">
      <c r="A414" t="s">
        <v>2678</v>
      </c>
      <c r="C414">
        <v>4</v>
      </c>
      <c r="D414">
        <v>4</v>
      </c>
      <c r="F414">
        <v>4.1637000000000004</v>
      </c>
      <c r="G414">
        <v>29</v>
      </c>
      <c r="H414">
        <v>7</v>
      </c>
      <c r="I414">
        <v>0</v>
      </c>
      <c r="J414">
        <v>1</v>
      </c>
      <c r="K414">
        <v>84.3</v>
      </c>
      <c r="L414">
        <v>357</v>
      </c>
      <c r="M414">
        <v>84</v>
      </c>
      <c r="N414">
        <v>42</v>
      </c>
      <c r="O414">
        <v>39</v>
      </c>
      <c r="P414">
        <v>11</v>
      </c>
      <c r="Q414">
        <v>25</v>
      </c>
      <c r="R414">
        <v>2</v>
      </c>
      <c r="S414">
        <v>2</v>
      </c>
      <c r="T414">
        <v>65</v>
      </c>
      <c r="U414">
        <v>6.9394999999999998</v>
      </c>
      <c r="V414">
        <v>2.6690399999999999</v>
      </c>
      <c r="W414">
        <v>2.6</v>
      </c>
      <c r="X414">
        <v>1.17438</v>
      </c>
      <c r="Y414">
        <v>0.18207300000000001</v>
      </c>
      <c r="Z414">
        <v>7.0028000000000007E-2</v>
      </c>
      <c r="AA414">
        <v>0.11204481869935901</v>
      </c>
      <c r="AB414">
        <v>0.25454500000000002</v>
      </c>
      <c r="AC414">
        <v>1.2929999999999999</v>
      </c>
      <c r="AD414">
        <v>0.28740199999999999</v>
      </c>
      <c r="AE414">
        <v>0.715812</v>
      </c>
      <c r="AH414">
        <v>4.3701100000000004</v>
      </c>
      <c r="AI414">
        <v>0.73620300000000005</v>
      </c>
      <c r="AJ414">
        <v>0.79275399999999996</v>
      </c>
    </row>
    <row r="415" spans="1:36" x14ac:dyDescent="0.45">
      <c r="A415" t="s">
        <v>2679</v>
      </c>
      <c r="B415" t="s">
        <v>153</v>
      </c>
      <c r="C415">
        <v>5</v>
      </c>
      <c r="D415">
        <v>8</v>
      </c>
      <c r="F415">
        <v>5.0249300000000003</v>
      </c>
      <c r="G415">
        <v>23</v>
      </c>
      <c r="H415">
        <v>21</v>
      </c>
      <c r="I415">
        <v>0</v>
      </c>
      <c r="J415">
        <v>0</v>
      </c>
      <c r="K415">
        <v>100.3</v>
      </c>
      <c r="L415">
        <v>444</v>
      </c>
      <c r="M415">
        <v>112</v>
      </c>
      <c r="N415">
        <v>61</v>
      </c>
      <c r="O415">
        <v>56</v>
      </c>
      <c r="P415">
        <v>14</v>
      </c>
      <c r="Q415">
        <v>31</v>
      </c>
      <c r="R415">
        <v>0</v>
      </c>
      <c r="S415">
        <v>6</v>
      </c>
      <c r="T415">
        <v>61</v>
      </c>
      <c r="U415">
        <v>5.4735800000000001</v>
      </c>
      <c r="V415">
        <v>2.78165</v>
      </c>
      <c r="W415">
        <v>1.96774</v>
      </c>
      <c r="X415">
        <v>1.25623</v>
      </c>
      <c r="Y415">
        <v>0.13738700000000001</v>
      </c>
      <c r="Z415">
        <v>6.9819800000000001E-2</v>
      </c>
      <c r="AA415">
        <v>6.7567557096481295E-2</v>
      </c>
      <c r="AB415">
        <v>0.27518399999999998</v>
      </c>
      <c r="AC415">
        <v>1.4257200000000001</v>
      </c>
      <c r="AD415">
        <v>0.29518100000000003</v>
      </c>
      <c r="AE415">
        <v>0.66450600000000004</v>
      </c>
      <c r="AH415">
        <v>4.9599299999999999</v>
      </c>
      <c r="AI415">
        <v>0.73596200000000001</v>
      </c>
      <c r="AJ415">
        <v>0.47044599999999998</v>
      </c>
    </row>
    <row r="416" spans="1:36" x14ac:dyDescent="0.45">
      <c r="A416" t="s">
        <v>2680</v>
      </c>
      <c r="B416" t="s">
        <v>184</v>
      </c>
      <c r="C416">
        <v>3</v>
      </c>
      <c r="D416">
        <v>4</v>
      </c>
      <c r="F416">
        <v>5.30769</v>
      </c>
      <c r="G416">
        <v>17</v>
      </c>
      <c r="H416">
        <v>16</v>
      </c>
      <c r="I416">
        <v>0</v>
      </c>
      <c r="J416">
        <v>0</v>
      </c>
      <c r="K416">
        <v>78</v>
      </c>
      <c r="L416">
        <v>349</v>
      </c>
      <c r="M416">
        <v>92</v>
      </c>
      <c r="N416">
        <v>50</v>
      </c>
      <c r="O416">
        <v>46</v>
      </c>
      <c r="P416">
        <v>12</v>
      </c>
      <c r="Q416">
        <v>24</v>
      </c>
      <c r="R416">
        <v>0</v>
      </c>
      <c r="S416">
        <v>3</v>
      </c>
      <c r="T416">
        <v>51</v>
      </c>
      <c r="U416">
        <v>5.88462</v>
      </c>
      <c r="V416">
        <v>2.7692299999999999</v>
      </c>
      <c r="W416">
        <v>2.125</v>
      </c>
      <c r="X416">
        <v>1.38462</v>
      </c>
      <c r="Y416">
        <v>0.14613200000000001</v>
      </c>
      <c r="Z416">
        <v>6.8767900000000007E-2</v>
      </c>
      <c r="AA416">
        <v>7.7363893389701802E-2</v>
      </c>
      <c r="AB416">
        <v>0.28571400000000002</v>
      </c>
      <c r="AC416">
        <v>1.4871799999999999</v>
      </c>
      <c r="AD416">
        <v>0.30887999999999999</v>
      </c>
      <c r="AE416">
        <v>0.665323</v>
      </c>
      <c r="AH416">
        <v>4.9858099999999999</v>
      </c>
      <c r="AI416">
        <v>0.73454799999999998</v>
      </c>
      <c r="AJ416">
        <v>0.74039500000000003</v>
      </c>
    </row>
    <row r="417" spans="1:36" x14ac:dyDescent="0.45">
      <c r="A417" t="s">
        <v>2421</v>
      </c>
      <c r="B417" t="s">
        <v>215</v>
      </c>
      <c r="C417">
        <v>5</v>
      </c>
      <c r="D417">
        <v>8</v>
      </c>
      <c r="F417">
        <v>5.2018300000000002</v>
      </c>
      <c r="G417">
        <v>22</v>
      </c>
      <c r="H417">
        <v>21</v>
      </c>
      <c r="I417">
        <v>0</v>
      </c>
      <c r="J417">
        <v>1</v>
      </c>
      <c r="K417">
        <v>109</v>
      </c>
      <c r="L417">
        <v>474</v>
      </c>
      <c r="M417">
        <v>118</v>
      </c>
      <c r="N417">
        <v>68</v>
      </c>
      <c r="O417">
        <v>63</v>
      </c>
      <c r="P417">
        <v>19</v>
      </c>
      <c r="Q417">
        <v>35</v>
      </c>
      <c r="R417">
        <v>0</v>
      </c>
      <c r="S417">
        <v>4</v>
      </c>
      <c r="T417">
        <v>78</v>
      </c>
      <c r="U417">
        <v>6.4403699999999997</v>
      </c>
      <c r="V417">
        <v>2.88991</v>
      </c>
      <c r="W417">
        <v>2.2285699999999999</v>
      </c>
      <c r="X417">
        <v>1.56881</v>
      </c>
      <c r="Y417">
        <v>0.16455700000000001</v>
      </c>
      <c r="Z417">
        <v>7.3839699999999994E-2</v>
      </c>
      <c r="AA417">
        <v>9.0717300772666903E-2</v>
      </c>
      <c r="AB417">
        <v>0.27126400000000001</v>
      </c>
      <c r="AC417">
        <v>1.40367</v>
      </c>
      <c r="AD417">
        <v>0.29289900000000002</v>
      </c>
      <c r="AE417">
        <v>0.67246799999999995</v>
      </c>
      <c r="AH417">
        <v>5.1632999999999996</v>
      </c>
      <c r="AI417">
        <v>0.73373600000000005</v>
      </c>
      <c r="AJ417">
        <v>0.33863199999999999</v>
      </c>
    </row>
    <row r="418" spans="1:36" x14ac:dyDescent="0.45">
      <c r="A418" t="s">
        <v>313</v>
      </c>
      <c r="B418" t="s">
        <v>113</v>
      </c>
      <c r="C418">
        <v>5</v>
      </c>
      <c r="D418">
        <v>3</v>
      </c>
      <c r="F418">
        <v>3.8555700000000002</v>
      </c>
      <c r="G418">
        <v>36</v>
      </c>
      <c r="H418">
        <v>10</v>
      </c>
      <c r="I418">
        <v>0</v>
      </c>
      <c r="J418">
        <v>1</v>
      </c>
      <c r="K418">
        <v>81.7</v>
      </c>
      <c r="L418">
        <v>335</v>
      </c>
      <c r="M418">
        <v>78</v>
      </c>
      <c r="N418">
        <v>38</v>
      </c>
      <c r="O418">
        <v>35</v>
      </c>
      <c r="P418">
        <v>11</v>
      </c>
      <c r="Q418">
        <v>18</v>
      </c>
      <c r="R418">
        <v>1</v>
      </c>
      <c r="S418">
        <v>3</v>
      </c>
      <c r="T418">
        <v>67</v>
      </c>
      <c r="U418">
        <v>7.3806599999999998</v>
      </c>
      <c r="V418">
        <v>1.9828600000000001</v>
      </c>
      <c r="W418">
        <v>3.7222200000000001</v>
      </c>
      <c r="X418">
        <v>1.2117500000000001</v>
      </c>
      <c r="Y418">
        <v>0.2</v>
      </c>
      <c r="Z418">
        <v>5.3731300000000003E-2</v>
      </c>
      <c r="AA418">
        <v>0.14626865833997699</v>
      </c>
      <c r="AB418">
        <v>0.24840799999999999</v>
      </c>
      <c r="AC418">
        <v>1.17503</v>
      </c>
      <c r="AD418">
        <v>0.28389799999999998</v>
      </c>
      <c r="AE418">
        <v>0.71960299999999999</v>
      </c>
      <c r="AH418">
        <v>4.1363099999999999</v>
      </c>
      <c r="AI418">
        <v>0.73319400000000001</v>
      </c>
      <c r="AJ418">
        <v>0.98358100000000004</v>
      </c>
    </row>
    <row r="419" spans="1:36" x14ac:dyDescent="0.45">
      <c r="A419" t="s">
        <v>2200</v>
      </c>
      <c r="B419" t="s">
        <v>184</v>
      </c>
      <c r="C419">
        <v>4</v>
      </c>
      <c r="D419">
        <v>6</v>
      </c>
      <c r="F419">
        <v>5.383</v>
      </c>
      <c r="G419">
        <v>27</v>
      </c>
      <c r="H419">
        <v>17</v>
      </c>
      <c r="I419">
        <v>0</v>
      </c>
      <c r="J419">
        <v>1</v>
      </c>
      <c r="K419">
        <v>95.3</v>
      </c>
      <c r="L419">
        <v>427</v>
      </c>
      <c r="M419">
        <v>103</v>
      </c>
      <c r="N419">
        <v>62</v>
      </c>
      <c r="O419">
        <v>57</v>
      </c>
      <c r="P419">
        <v>15</v>
      </c>
      <c r="Q419">
        <v>38</v>
      </c>
      <c r="R419">
        <v>1</v>
      </c>
      <c r="S419">
        <v>6</v>
      </c>
      <c r="T419">
        <v>78</v>
      </c>
      <c r="U419">
        <v>7.3662099999999997</v>
      </c>
      <c r="V419">
        <v>3.58867</v>
      </c>
      <c r="W419">
        <v>2.0526300000000002</v>
      </c>
      <c r="X419">
        <v>1.41658</v>
      </c>
      <c r="Y419">
        <v>0.18267</v>
      </c>
      <c r="Z419">
        <v>8.8993000000000003E-2</v>
      </c>
      <c r="AA419">
        <v>9.3676812946796403E-2</v>
      </c>
      <c r="AB419">
        <v>0.26893</v>
      </c>
      <c r="AC419">
        <v>1.4795400000000001</v>
      </c>
      <c r="AD419">
        <v>0.303448</v>
      </c>
      <c r="AE419">
        <v>0.65833299999999995</v>
      </c>
      <c r="AH419">
        <v>5.0493699999999997</v>
      </c>
      <c r="AI419">
        <v>0.73025399999999996</v>
      </c>
      <c r="AJ419">
        <v>0.73844900000000002</v>
      </c>
    </row>
    <row r="420" spans="1:36" x14ac:dyDescent="0.45">
      <c r="A420" t="s">
        <v>2681</v>
      </c>
      <c r="B420" t="s">
        <v>38</v>
      </c>
      <c r="C420">
        <v>3</v>
      </c>
      <c r="D420">
        <v>4</v>
      </c>
      <c r="F420">
        <v>4.375</v>
      </c>
      <c r="G420">
        <v>18</v>
      </c>
      <c r="H420">
        <v>15</v>
      </c>
      <c r="I420">
        <v>0</v>
      </c>
      <c r="J420">
        <v>1</v>
      </c>
      <c r="K420">
        <v>72</v>
      </c>
      <c r="L420">
        <v>317</v>
      </c>
      <c r="M420">
        <v>70</v>
      </c>
      <c r="N420">
        <v>38</v>
      </c>
      <c r="O420">
        <v>35</v>
      </c>
      <c r="P420">
        <v>9</v>
      </c>
      <c r="Q420">
        <v>33</v>
      </c>
      <c r="R420">
        <v>0</v>
      </c>
      <c r="S420">
        <v>3</v>
      </c>
      <c r="T420">
        <v>65</v>
      </c>
      <c r="U420">
        <v>8.125</v>
      </c>
      <c r="V420">
        <v>4.125</v>
      </c>
      <c r="W420">
        <v>1.9697</v>
      </c>
      <c r="X420">
        <v>1.125</v>
      </c>
      <c r="Y420">
        <v>0.20504700000000001</v>
      </c>
      <c r="Z420">
        <v>0.104101</v>
      </c>
      <c r="AA420">
        <v>0.100946374237537</v>
      </c>
      <c r="AB420">
        <v>0.24911</v>
      </c>
      <c r="AC420">
        <v>1.4305600000000001</v>
      </c>
      <c r="AD420">
        <v>0.294686</v>
      </c>
      <c r="AE420">
        <v>0.71902699999999997</v>
      </c>
      <c r="AH420">
        <v>4.5744800000000003</v>
      </c>
      <c r="AI420">
        <v>0.72964700000000005</v>
      </c>
      <c r="AJ420">
        <v>0.61016700000000001</v>
      </c>
    </row>
    <row r="421" spans="1:36" x14ac:dyDescent="0.45">
      <c r="A421" t="s">
        <v>2682</v>
      </c>
      <c r="B421" t="s">
        <v>153</v>
      </c>
      <c r="C421">
        <v>4</v>
      </c>
      <c r="D421">
        <v>7</v>
      </c>
      <c r="F421">
        <v>5.2117500000000003</v>
      </c>
      <c r="G421">
        <v>24</v>
      </c>
      <c r="H421">
        <v>22</v>
      </c>
      <c r="I421">
        <v>0</v>
      </c>
      <c r="J421">
        <v>0</v>
      </c>
      <c r="K421">
        <v>115.7</v>
      </c>
      <c r="L421">
        <v>503</v>
      </c>
      <c r="M421">
        <v>130</v>
      </c>
      <c r="N421">
        <v>72</v>
      </c>
      <c r="O421">
        <v>67</v>
      </c>
      <c r="P421">
        <v>18</v>
      </c>
      <c r="Q421">
        <v>29</v>
      </c>
      <c r="R421">
        <v>0</v>
      </c>
      <c r="S421">
        <v>6</v>
      </c>
      <c r="T421">
        <v>65</v>
      </c>
      <c r="U421">
        <v>5.0561800000000003</v>
      </c>
      <c r="V421">
        <v>2.25583</v>
      </c>
      <c r="W421">
        <v>2.2413799999999999</v>
      </c>
      <c r="X421">
        <v>1.4001699999999999</v>
      </c>
      <c r="Y421">
        <v>0.12922500000000001</v>
      </c>
      <c r="Z421">
        <v>5.76541E-2</v>
      </c>
      <c r="AA421">
        <v>7.1570582687854697E-2</v>
      </c>
      <c r="AB421">
        <v>0.27777800000000002</v>
      </c>
      <c r="AC421">
        <v>1.3742399999999999</v>
      </c>
      <c r="AD421">
        <v>0.29090899999999997</v>
      </c>
      <c r="AE421">
        <v>0.65022400000000002</v>
      </c>
      <c r="AH421">
        <v>5.0614400000000002</v>
      </c>
      <c r="AI421">
        <v>0.72923199999999999</v>
      </c>
      <c r="AJ421">
        <v>0.39432299999999998</v>
      </c>
    </row>
    <row r="422" spans="1:36" x14ac:dyDescent="0.45">
      <c r="A422" t="s">
        <v>2149</v>
      </c>
      <c r="B422" t="s">
        <v>67</v>
      </c>
      <c r="C422">
        <v>6</v>
      </c>
      <c r="D422">
        <v>9</v>
      </c>
      <c r="F422">
        <v>4.79148</v>
      </c>
      <c r="G422">
        <v>25</v>
      </c>
      <c r="H422">
        <v>22</v>
      </c>
      <c r="I422">
        <v>0</v>
      </c>
      <c r="J422">
        <v>0</v>
      </c>
      <c r="K422">
        <v>112.7</v>
      </c>
      <c r="L422">
        <v>494</v>
      </c>
      <c r="M422">
        <v>122</v>
      </c>
      <c r="N422">
        <v>65</v>
      </c>
      <c r="O422">
        <v>60</v>
      </c>
      <c r="P422">
        <v>15</v>
      </c>
      <c r="Q422">
        <v>39</v>
      </c>
      <c r="R422">
        <v>0</v>
      </c>
      <c r="S422">
        <v>4</v>
      </c>
      <c r="T422">
        <v>81</v>
      </c>
      <c r="U422">
        <v>6.4684999999999997</v>
      </c>
      <c r="V422">
        <v>3.1144599999999998</v>
      </c>
      <c r="W422">
        <v>2.0769199999999999</v>
      </c>
      <c r="X422">
        <v>1.19787</v>
      </c>
      <c r="Y422">
        <v>0.163968</v>
      </c>
      <c r="Z422">
        <v>7.8947400000000001E-2</v>
      </c>
      <c r="AA422">
        <v>8.50202441215515E-2</v>
      </c>
      <c r="AB422">
        <v>0.27050999999999997</v>
      </c>
      <c r="AC422">
        <v>1.4285699999999999</v>
      </c>
      <c r="AD422">
        <v>0.30140800000000001</v>
      </c>
      <c r="AE422">
        <v>0.68571400000000005</v>
      </c>
      <c r="AH422">
        <v>4.6924799999999998</v>
      </c>
      <c r="AI422">
        <v>0.72778100000000001</v>
      </c>
      <c r="AJ422">
        <v>0.628583</v>
      </c>
    </row>
    <row r="423" spans="1:36" x14ac:dyDescent="0.45">
      <c r="A423" t="s">
        <v>2683</v>
      </c>
      <c r="B423" t="s">
        <v>38</v>
      </c>
      <c r="C423">
        <v>5</v>
      </c>
      <c r="D423">
        <v>7</v>
      </c>
      <c r="F423">
        <v>5.3139599999999998</v>
      </c>
      <c r="G423">
        <v>21</v>
      </c>
      <c r="H423">
        <v>18</v>
      </c>
      <c r="I423">
        <v>0</v>
      </c>
      <c r="J423">
        <v>0</v>
      </c>
      <c r="K423">
        <v>106.7</v>
      </c>
      <c r="L423">
        <v>477</v>
      </c>
      <c r="M423">
        <v>117</v>
      </c>
      <c r="N423">
        <v>68</v>
      </c>
      <c r="O423">
        <v>63</v>
      </c>
      <c r="P423">
        <v>17</v>
      </c>
      <c r="Q423">
        <v>42</v>
      </c>
      <c r="R423">
        <v>0</v>
      </c>
      <c r="S423">
        <v>4</v>
      </c>
      <c r="T423">
        <v>83</v>
      </c>
      <c r="U423">
        <v>7.0009399999999999</v>
      </c>
      <c r="V423">
        <v>3.54264</v>
      </c>
      <c r="W423">
        <v>1.9761899999999999</v>
      </c>
      <c r="X423">
        <v>1.4339299999999999</v>
      </c>
      <c r="Y423">
        <v>0.17400399999999999</v>
      </c>
      <c r="Z423">
        <v>8.8050299999999998E-2</v>
      </c>
      <c r="AA423">
        <v>8.5953883826732594E-2</v>
      </c>
      <c r="AB423">
        <v>0.27146199999999998</v>
      </c>
      <c r="AC423">
        <v>1.4901599999999999</v>
      </c>
      <c r="AD423">
        <v>0.30211500000000002</v>
      </c>
      <c r="AE423">
        <v>0.67307700000000004</v>
      </c>
      <c r="AH423">
        <v>5.0638500000000004</v>
      </c>
      <c r="AI423">
        <v>0.72483500000000001</v>
      </c>
      <c r="AJ423">
        <v>0.212307</v>
      </c>
    </row>
    <row r="424" spans="1:36" x14ac:dyDescent="0.45">
      <c r="A424" t="s">
        <v>2139</v>
      </c>
      <c r="B424" t="s">
        <v>132</v>
      </c>
      <c r="C424">
        <v>4</v>
      </c>
      <c r="D424">
        <v>3</v>
      </c>
      <c r="F424">
        <v>3.8421699999999999</v>
      </c>
      <c r="G424">
        <v>51</v>
      </c>
      <c r="H424">
        <v>3</v>
      </c>
      <c r="I424">
        <v>0</v>
      </c>
      <c r="J424">
        <v>10</v>
      </c>
      <c r="K424">
        <v>77.3</v>
      </c>
      <c r="L424">
        <v>316</v>
      </c>
      <c r="M424">
        <v>70</v>
      </c>
      <c r="N424">
        <v>36</v>
      </c>
      <c r="O424">
        <v>33</v>
      </c>
      <c r="P424">
        <v>9</v>
      </c>
      <c r="Q424">
        <v>21</v>
      </c>
      <c r="R424">
        <v>1</v>
      </c>
      <c r="S424">
        <v>3</v>
      </c>
      <c r="T424">
        <v>70</v>
      </c>
      <c r="U424">
        <v>8.1500599999999999</v>
      </c>
      <c r="V424">
        <v>2.44502</v>
      </c>
      <c r="W424">
        <v>3.3333300000000001</v>
      </c>
      <c r="X424">
        <v>1.0478700000000001</v>
      </c>
      <c r="Y424">
        <v>0.22151899999999999</v>
      </c>
      <c r="Z424">
        <v>6.6455700000000006E-2</v>
      </c>
      <c r="AA424">
        <v>0.15506329387426299</v>
      </c>
      <c r="AB424">
        <v>0.23972599999999999</v>
      </c>
      <c r="AC424">
        <v>1.17723</v>
      </c>
      <c r="AD424">
        <v>0.286385</v>
      </c>
      <c r="AE424">
        <v>0.70153100000000002</v>
      </c>
      <c r="AH424">
        <v>3.8889300000000002</v>
      </c>
      <c r="AI424">
        <v>0.71904999999999997</v>
      </c>
      <c r="AJ424">
        <v>0.78337000000000001</v>
      </c>
    </row>
    <row r="425" spans="1:36" x14ac:dyDescent="0.45">
      <c r="A425" t="s">
        <v>2366</v>
      </c>
      <c r="B425" t="s">
        <v>32</v>
      </c>
      <c r="C425">
        <v>6</v>
      </c>
      <c r="D425">
        <v>7</v>
      </c>
      <c r="F425">
        <v>4.4386099999999997</v>
      </c>
      <c r="G425">
        <v>21</v>
      </c>
      <c r="H425">
        <v>21</v>
      </c>
      <c r="I425">
        <v>0</v>
      </c>
      <c r="J425">
        <v>1</v>
      </c>
      <c r="K425">
        <v>95.3</v>
      </c>
      <c r="L425">
        <v>412</v>
      </c>
      <c r="M425">
        <v>94</v>
      </c>
      <c r="N425">
        <v>51</v>
      </c>
      <c r="O425">
        <v>47</v>
      </c>
      <c r="P425">
        <v>12</v>
      </c>
      <c r="Q425">
        <v>35</v>
      </c>
      <c r="R425">
        <v>0</v>
      </c>
      <c r="S425">
        <v>5</v>
      </c>
      <c r="T425">
        <v>73</v>
      </c>
      <c r="U425">
        <v>6.8940200000000003</v>
      </c>
      <c r="V425">
        <v>3.3053499999999998</v>
      </c>
      <c r="W425">
        <v>2.0857100000000002</v>
      </c>
      <c r="X425">
        <v>1.1332599999999999</v>
      </c>
      <c r="Y425">
        <v>0.17718400000000001</v>
      </c>
      <c r="Z425">
        <v>8.4951499999999999E-2</v>
      </c>
      <c r="AA425">
        <v>9.2233009636402102E-2</v>
      </c>
      <c r="AB425">
        <v>0.25268800000000002</v>
      </c>
      <c r="AC425">
        <v>1.35362</v>
      </c>
      <c r="AD425">
        <v>0.28571400000000002</v>
      </c>
      <c r="AE425">
        <v>0.695187</v>
      </c>
      <c r="AH425">
        <v>4.6191500000000003</v>
      </c>
      <c r="AI425">
        <v>0.71817299999999995</v>
      </c>
      <c r="AJ425">
        <v>0.79201299999999997</v>
      </c>
    </row>
    <row r="426" spans="1:36" x14ac:dyDescent="0.45">
      <c r="A426" t="s">
        <v>2046</v>
      </c>
      <c r="B426" t="s">
        <v>38</v>
      </c>
      <c r="C426">
        <v>3</v>
      </c>
      <c r="D426">
        <v>2</v>
      </c>
      <c r="F426">
        <v>3.5785300000000002</v>
      </c>
      <c r="G426">
        <v>54</v>
      </c>
      <c r="H426">
        <v>0</v>
      </c>
      <c r="I426">
        <v>22</v>
      </c>
      <c r="J426">
        <v>6</v>
      </c>
      <c r="K426">
        <v>50.3</v>
      </c>
      <c r="L426">
        <v>212</v>
      </c>
      <c r="M426">
        <v>41</v>
      </c>
      <c r="N426">
        <v>22</v>
      </c>
      <c r="O426">
        <v>20</v>
      </c>
      <c r="P426">
        <v>6</v>
      </c>
      <c r="Q426">
        <v>21</v>
      </c>
      <c r="R426">
        <v>2</v>
      </c>
      <c r="S426">
        <v>1</v>
      </c>
      <c r="T426">
        <v>68</v>
      </c>
      <c r="U426">
        <v>12.167</v>
      </c>
      <c r="V426">
        <v>3.75746</v>
      </c>
      <c r="W426">
        <v>3.2381000000000002</v>
      </c>
      <c r="X426">
        <v>1.0735600000000001</v>
      </c>
      <c r="Y426">
        <v>0.32075500000000001</v>
      </c>
      <c r="Z426">
        <v>9.9056599999999995E-2</v>
      </c>
      <c r="AA426">
        <v>0.22169810533523501</v>
      </c>
      <c r="AB426">
        <v>0.21578900000000001</v>
      </c>
      <c r="AC426">
        <v>1.2325999999999999</v>
      </c>
      <c r="AD426">
        <v>0.30172399999999999</v>
      </c>
      <c r="AE426">
        <v>0.74626899999999996</v>
      </c>
      <c r="AH426">
        <v>3.4140899999999998</v>
      </c>
      <c r="AI426">
        <v>0.71396899999999996</v>
      </c>
      <c r="AJ426">
        <v>0.58667199999999997</v>
      </c>
    </row>
    <row r="427" spans="1:36" x14ac:dyDescent="0.45">
      <c r="A427" t="s">
        <v>2684</v>
      </c>
      <c r="B427" t="s">
        <v>30</v>
      </c>
      <c r="C427">
        <v>6</v>
      </c>
      <c r="D427">
        <v>7</v>
      </c>
      <c r="F427">
        <v>4.9489400000000003</v>
      </c>
      <c r="G427">
        <v>27</v>
      </c>
      <c r="H427">
        <v>26</v>
      </c>
      <c r="I427">
        <v>0</v>
      </c>
      <c r="J427">
        <v>0</v>
      </c>
      <c r="K427">
        <v>127.3</v>
      </c>
      <c r="L427">
        <v>572</v>
      </c>
      <c r="M427">
        <v>120</v>
      </c>
      <c r="N427">
        <v>76</v>
      </c>
      <c r="O427">
        <v>70</v>
      </c>
      <c r="P427">
        <v>16</v>
      </c>
      <c r="Q427">
        <v>71</v>
      </c>
      <c r="R427">
        <v>0</v>
      </c>
      <c r="S427">
        <v>7</v>
      </c>
      <c r="T427">
        <v>110</v>
      </c>
      <c r="U427">
        <v>7.7769000000000004</v>
      </c>
      <c r="V427">
        <v>5.0196399999999999</v>
      </c>
      <c r="W427">
        <v>1.5492999999999999</v>
      </c>
      <c r="X427">
        <v>1.1311899999999999</v>
      </c>
      <c r="Y427">
        <v>0.19230800000000001</v>
      </c>
      <c r="Z427">
        <v>0.124126</v>
      </c>
      <c r="AA427">
        <v>6.8181820213794694E-2</v>
      </c>
      <c r="AB427">
        <v>0.24291499999999999</v>
      </c>
      <c r="AC427">
        <v>1.5003899999999999</v>
      </c>
      <c r="AD427">
        <v>0.282609</v>
      </c>
      <c r="AE427">
        <v>0.68208800000000003</v>
      </c>
      <c r="AH427">
        <v>4.9989499999999998</v>
      </c>
      <c r="AI427">
        <v>0.71380399999999999</v>
      </c>
      <c r="AJ427">
        <v>0.32020100000000001</v>
      </c>
    </row>
    <row r="428" spans="1:36" x14ac:dyDescent="0.45">
      <c r="A428" t="s">
        <v>2685</v>
      </c>
      <c r="C428">
        <v>3</v>
      </c>
      <c r="D428">
        <v>5</v>
      </c>
      <c r="F428">
        <v>4.6404300000000003</v>
      </c>
      <c r="G428">
        <v>33</v>
      </c>
      <c r="H428">
        <v>7</v>
      </c>
      <c r="I428">
        <v>0</v>
      </c>
      <c r="J428">
        <v>0</v>
      </c>
      <c r="K428">
        <v>73.7</v>
      </c>
      <c r="L428">
        <v>323</v>
      </c>
      <c r="M428">
        <v>71</v>
      </c>
      <c r="N428">
        <v>41</v>
      </c>
      <c r="O428">
        <v>38</v>
      </c>
      <c r="P428">
        <v>9</v>
      </c>
      <c r="Q428">
        <v>33</v>
      </c>
      <c r="R428">
        <v>0</v>
      </c>
      <c r="S428">
        <v>3</v>
      </c>
      <c r="T428">
        <v>71</v>
      </c>
      <c r="U428">
        <v>8.6702899999999996</v>
      </c>
      <c r="V428">
        <v>4.0298499999999997</v>
      </c>
      <c r="W428">
        <v>2.1515200000000001</v>
      </c>
      <c r="X428">
        <v>1.0990500000000001</v>
      </c>
      <c r="Y428">
        <v>0.21981400000000001</v>
      </c>
      <c r="Z428">
        <v>0.10216699999999999</v>
      </c>
      <c r="AA428">
        <v>0.117647059261798</v>
      </c>
      <c r="AB428">
        <v>0.247387</v>
      </c>
      <c r="AC428">
        <v>1.41113</v>
      </c>
      <c r="AD428">
        <v>0.29951699999999998</v>
      </c>
      <c r="AE428">
        <v>0.68927799999999995</v>
      </c>
      <c r="AH428">
        <v>4.3812300000000004</v>
      </c>
      <c r="AI428">
        <v>0.71159300000000003</v>
      </c>
      <c r="AJ428">
        <v>0.47448800000000002</v>
      </c>
    </row>
    <row r="429" spans="1:36" x14ac:dyDescent="0.45">
      <c r="A429" t="s">
        <v>2686</v>
      </c>
      <c r="B429" t="s">
        <v>61</v>
      </c>
      <c r="C429">
        <v>5</v>
      </c>
      <c r="D429">
        <v>5</v>
      </c>
      <c r="F429">
        <v>4.5952700000000002</v>
      </c>
      <c r="G429">
        <v>28</v>
      </c>
      <c r="H429">
        <v>13</v>
      </c>
      <c r="I429">
        <v>0</v>
      </c>
      <c r="J429">
        <v>0</v>
      </c>
      <c r="K429">
        <v>80.3</v>
      </c>
      <c r="L429">
        <v>351</v>
      </c>
      <c r="M429">
        <v>88</v>
      </c>
      <c r="N429">
        <v>44</v>
      </c>
      <c r="O429">
        <v>41</v>
      </c>
      <c r="P429">
        <v>11</v>
      </c>
      <c r="Q429">
        <v>21</v>
      </c>
      <c r="R429">
        <v>0</v>
      </c>
      <c r="S429">
        <v>4</v>
      </c>
      <c r="T429">
        <v>57</v>
      </c>
      <c r="U429">
        <v>6.3885399999999999</v>
      </c>
      <c r="V429">
        <v>2.3536700000000002</v>
      </c>
      <c r="W429">
        <v>2.7142900000000001</v>
      </c>
      <c r="X429">
        <v>1.23288</v>
      </c>
      <c r="Y429">
        <v>0.16239300000000001</v>
      </c>
      <c r="Z429">
        <v>5.9829100000000003E-2</v>
      </c>
      <c r="AA429">
        <v>0.102564107626676</v>
      </c>
      <c r="AB429">
        <v>0.26993899999999998</v>
      </c>
      <c r="AC429">
        <v>1.35741</v>
      </c>
      <c r="AD429">
        <v>0.29844999999999999</v>
      </c>
      <c r="AE429">
        <v>0.69444399999999995</v>
      </c>
      <c r="AH429">
        <v>4.5501800000000001</v>
      </c>
      <c r="AI429">
        <v>0.70791899999999996</v>
      </c>
      <c r="AJ429">
        <v>0.64344000000000001</v>
      </c>
    </row>
    <row r="430" spans="1:36" x14ac:dyDescent="0.45">
      <c r="A430" t="s">
        <v>2687</v>
      </c>
      <c r="B430" t="s">
        <v>215</v>
      </c>
      <c r="C430">
        <v>6</v>
      </c>
      <c r="D430">
        <v>10</v>
      </c>
      <c r="F430">
        <v>5.0406500000000003</v>
      </c>
      <c r="G430">
        <v>24</v>
      </c>
      <c r="H430">
        <v>23</v>
      </c>
      <c r="I430">
        <v>0</v>
      </c>
      <c r="J430">
        <v>0</v>
      </c>
      <c r="K430">
        <v>110.7</v>
      </c>
      <c r="L430">
        <v>488</v>
      </c>
      <c r="M430">
        <v>117</v>
      </c>
      <c r="N430">
        <v>67</v>
      </c>
      <c r="O430">
        <v>62</v>
      </c>
      <c r="P430">
        <v>18</v>
      </c>
      <c r="Q430">
        <v>42</v>
      </c>
      <c r="R430">
        <v>0</v>
      </c>
      <c r="S430">
        <v>5</v>
      </c>
      <c r="T430">
        <v>90</v>
      </c>
      <c r="U430">
        <v>7.3170700000000002</v>
      </c>
      <c r="V430">
        <v>3.4146299999999998</v>
      </c>
      <c r="W430">
        <v>2.1428600000000002</v>
      </c>
      <c r="X430">
        <v>1.4634100000000001</v>
      </c>
      <c r="Y430">
        <v>0.18442600000000001</v>
      </c>
      <c r="Z430">
        <v>8.6065600000000006E-2</v>
      </c>
      <c r="AA430">
        <v>9.8360657691955497E-2</v>
      </c>
      <c r="AB430">
        <v>0.26530599999999999</v>
      </c>
      <c r="AC430">
        <v>1.43631</v>
      </c>
      <c r="AD430">
        <v>0.29729699999999998</v>
      </c>
      <c r="AE430">
        <v>0.68759300000000001</v>
      </c>
      <c r="AH430">
        <v>5.0165600000000001</v>
      </c>
      <c r="AI430">
        <v>0.70759499999999997</v>
      </c>
      <c r="AJ430">
        <v>0.533613</v>
      </c>
    </row>
    <row r="431" spans="1:36" x14ac:dyDescent="0.45">
      <c r="A431" t="s">
        <v>1957</v>
      </c>
      <c r="B431" t="s">
        <v>153</v>
      </c>
      <c r="C431">
        <v>5</v>
      </c>
      <c r="D431">
        <v>7</v>
      </c>
      <c r="F431">
        <v>5.1428599999999998</v>
      </c>
      <c r="G431">
        <v>25</v>
      </c>
      <c r="H431">
        <v>22</v>
      </c>
      <c r="I431">
        <v>0</v>
      </c>
      <c r="J431">
        <v>1</v>
      </c>
      <c r="K431">
        <v>112</v>
      </c>
      <c r="L431">
        <v>502</v>
      </c>
      <c r="M431">
        <v>126</v>
      </c>
      <c r="N431">
        <v>69</v>
      </c>
      <c r="O431">
        <v>64</v>
      </c>
      <c r="P431">
        <v>20</v>
      </c>
      <c r="Q431">
        <v>39</v>
      </c>
      <c r="R431">
        <v>1</v>
      </c>
      <c r="S431">
        <v>5</v>
      </c>
      <c r="T431">
        <v>91</v>
      </c>
      <c r="U431">
        <v>7.3125</v>
      </c>
      <c r="V431">
        <v>3.1339299999999999</v>
      </c>
      <c r="W431">
        <v>2.3333300000000001</v>
      </c>
      <c r="X431">
        <v>1.60714</v>
      </c>
      <c r="Y431">
        <v>0.18127499999999999</v>
      </c>
      <c r="Z431">
        <v>7.76892E-2</v>
      </c>
      <c r="AA431">
        <v>0.103585660457611</v>
      </c>
      <c r="AB431">
        <v>0.27510899999999999</v>
      </c>
      <c r="AC431">
        <v>1.4732099999999999</v>
      </c>
      <c r="AD431">
        <v>0.30547600000000003</v>
      </c>
      <c r="AE431">
        <v>0.70072999999999996</v>
      </c>
      <c r="AH431">
        <v>5.1300400000000002</v>
      </c>
      <c r="AI431">
        <v>0.70533000000000001</v>
      </c>
      <c r="AJ431">
        <v>0.43449399999999999</v>
      </c>
    </row>
    <row r="432" spans="1:36" x14ac:dyDescent="0.45">
      <c r="A432" t="s">
        <v>2118</v>
      </c>
      <c r="B432" t="s">
        <v>149</v>
      </c>
      <c r="C432">
        <v>5</v>
      </c>
      <c r="D432">
        <v>9</v>
      </c>
      <c r="F432">
        <v>4.70085</v>
      </c>
      <c r="G432">
        <v>19</v>
      </c>
      <c r="H432">
        <v>19</v>
      </c>
      <c r="I432">
        <v>0</v>
      </c>
      <c r="J432">
        <v>0</v>
      </c>
      <c r="K432">
        <v>105.3</v>
      </c>
      <c r="L432">
        <v>454</v>
      </c>
      <c r="M432">
        <v>113</v>
      </c>
      <c r="N432">
        <v>59</v>
      </c>
      <c r="O432">
        <v>55</v>
      </c>
      <c r="P432">
        <v>16</v>
      </c>
      <c r="Q432">
        <v>32</v>
      </c>
      <c r="R432">
        <v>1</v>
      </c>
      <c r="S432">
        <v>3</v>
      </c>
      <c r="T432">
        <v>68</v>
      </c>
      <c r="U432">
        <v>5.8119699999999996</v>
      </c>
      <c r="V432">
        <v>2.7350400000000001</v>
      </c>
      <c r="W432">
        <v>2.125</v>
      </c>
      <c r="X432">
        <v>1.3675200000000001</v>
      </c>
      <c r="Y432">
        <v>0.14978</v>
      </c>
      <c r="Z432">
        <v>7.0484599999999994E-2</v>
      </c>
      <c r="AA432">
        <v>7.9295158386230399E-2</v>
      </c>
      <c r="AB432">
        <v>0.26968999999999999</v>
      </c>
      <c r="AC432">
        <v>1.3770199999999999</v>
      </c>
      <c r="AD432">
        <v>0.28955199999999998</v>
      </c>
      <c r="AE432">
        <v>0.70146799999999998</v>
      </c>
      <c r="AH432">
        <v>4.9359500000000001</v>
      </c>
      <c r="AI432">
        <v>0.703345</v>
      </c>
      <c r="AJ432">
        <v>1.0523</v>
      </c>
    </row>
    <row r="433" spans="1:36" x14ac:dyDescent="0.45">
      <c r="A433" t="s">
        <v>2688</v>
      </c>
      <c r="B433" t="s">
        <v>40</v>
      </c>
      <c r="C433">
        <v>4</v>
      </c>
      <c r="D433">
        <v>5</v>
      </c>
      <c r="F433">
        <v>4.7311800000000002</v>
      </c>
      <c r="G433">
        <v>21</v>
      </c>
      <c r="H433">
        <v>16</v>
      </c>
      <c r="I433">
        <v>0</v>
      </c>
      <c r="J433">
        <v>0</v>
      </c>
      <c r="K433">
        <v>83.7</v>
      </c>
      <c r="L433">
        <v>372</v>
      </c>
      <c r="M433">
        <v>82</v>
      </c>
      <c r="N433">
        <v>48</v>
      </c>
      <c r="O433">
        <v>44</v>
      </c>
      <c r="P433">
        <v>11</v>
      </c>
      <c r="Q433">
        <v>40</v>
      </c>
      <c r="R433">
        <v>0</v>
      </c>
      <c r="S433">
        <v>3</v>
      </c>
      <c r="T433">
        <v>76</v>
      </c>
      <c r="U433">
        <v>8.1720400000000009</v>
      </c>
      <c r="V433">
        <v>4.3010799999999998</v>
      </c>
      <c r="W433">
        <v>1.9</v>
      </c>
      <c r="X433">
        <v>1.1828000000000001</v>
      </c>
      <c r="Y433">
        <v>0.20430100000000001</v>
      </c>
      <c r="Z433">
        <v>0.107527</v>
      </c>
      <c r="AA433">
        <v>9.6774190664291299E-2</v>
      </c>
      <c r="AB433">
        <v>0.24923999999999999</v>
      </c>
      <c r="AC433">
        <v>1.4575899999999999</v>
      </c>
      <c r="AD433">
        <v>0.29338799999999998</v>
      </c>
      <c r="AE433">
        <v>0.69418400000000002</v>
      </c>
      <c r="AH433">
        <v>4.6887299999999996</v>
      </c>
      <c r="AI433">
        <v>0.70281199999999999</v>
      </c>
      <c r="AJ433">
        <v>0.39233800000000002</v>
      </c>
    </row>
    <row r="434" spans="1:36" x14ac:dyDescent="0.45">
      <c r="A434" t="s">
        <v>2689</v>
      </c>
      <c r="C434">
        <v>3</v>
      </c>
      <c r="D434">
        <v>4</v>
      </c>
      <c r="F434">
        <v>4.21875</v>
      </c>
      <c r="G434">
        <v>16</v>
      </c>
      <c r="H434">
        <v>10</v>
      </c>
      <c r="I434">
        <v>0</v>
      </c>
      <c r="J434">
        <v>0</v>
      </c>
      <c r="K434">
        <v>64</v>
      </c>
      <c r="L434">
        <v>274</v>
      </c>
      <c r="M434">
        <v>66</v>
      </c>
      <c r="N434">
        <v>32</v>
      </c>
      <c r="O434">
        <v>30</v>
      </c>
      <c r="P434">
        <v>9</v>
      </c>
      <c r="Q434">
        <v>18</v>
      </c>
      <c r="R434">
        <v>0</v>
      </c>
      <c r="S434">
        <v>2</v>
      </c>
      <c r="T434">
        <v>57</v>
      </c>
      <c r="U434">
        <v>8.0156200000000002</v>
      </c>
      <c r="V434">
        <v>2.53125</v>
      </c>
      <c r="W434">
        <v>3.1666699999999999</v>
      </c>
      <c r="X434">
        <v>1.26562</v>
      </c>
      <c r="Y434">
        <v>0.20802899999999999</v>
      </c>
      <c r="Z434">
        <v>6.5693399999999999E-2</v>
      </c>
      <c r="AA434">
        <v>0.142335765063762</v>
      </c>
      <c r="AB434">
        <v>0.25984299999999999</v>
      </c>
      <c r="AC434">
        <v>1.3125</v>
      </c>
      <c r="AD434">
        <v>0.30319099999999999</v>
      </c>
      <c r="AE434">
        <v>0.72829100000000002</v>
      </c>
      <c r="AH434">
        <v>4.23942</v>
      </c>
      <c r="AI434">
        <v>0.70279199999999997</v>
      </c>
      <c r="AJ434">
        <v>0.68301900000000004</v>
      </c>
    </row>
    <row r="435" spans="1:36" x14ac:dyDescent="0.45">
      <c r="A435" t="s">
        <v>2690</v>
      </c>
      <c r="B435" t="s">
        <v>36</v>
      </c>
      <c r="C435">
        <v>3</v>
      </c>
      <c r="D435">
        <v>3</v>
      </c>
      <c r="F435">
        <v>4.6443500000000002</v>
      </c>
      <c r="G435">
        <v>18</v>
      </c>
      <c r="H435">
        <v>17</v>
      </c>
      <c r="I435">
        <v>0</v>
      </c>
      <c r="J435">
        <v>0</v>
      </c>
      <c r="K435">
        <v>71.7</v>
      </c>
      <c r="L435">
        <v>315</v>
      </c>
      <c r="M435">
        <v>74</v>
      </c>
      <c r="N435">
        <v>40</v>
      </c>
      <c r="O435">
        <v>37</v>
      </c>
      <c r="P435">
        <v>11</v>
      </c>
      <c r="Q435">
        <v>26</v>
      </c>
      <c r="R435">
        <v>0</v>
      </c>
      <c r="S435">
        <v>3</v>
      </c>
      <c r="T435">
        <v>63</v>
      </c>
      <c r="U435">
        <v>7.9079499999999996</v>
      </c>
      <c r="V435">
        <v>3.2635999999999998</v>
      </c>
      <c r="W435">
        <v>2.4230800000000001</v>
      </c>
      <c r="X435">
        <v>1.3807499999999999</v>
      </c>
      <c r="Y435">
        <v>0.2</v>
      </c>
      <c r="Z435">
        <v>8.2539699999999994E-2</v>
      </c>
      <c r="AA435">
        <v>0.117460317909717</v>
      </c>
      <c r="AB435">
        <v>0.258741</v>
      </c>
      <c r="AC435">
        <v>1.3947000000000001</v>
      </c>
      <c r="AD435">
        <v>0.29716999999999999</v>
      </c>
      <c r="AE435">
        <v>0.70921999999999996</v>
      </c>
      <c r="AH435">
        <v>4.7055300000000004</v>
      </c>
      <c r="AI435">
        <v>0.70204699999999998</v>
      </c>
      <c r="AJ435">
        <v>0.683971</v>
      </c>
    </row>
    <row r="436" spans="1:36" x14ac:dyDescent="0.45">
      <c r="A436" t="s">
        <v>2055</v>
      </c>
      <c r="B436" t="s">
        <v>58</v>
      </c>
      <c r="C436">
        <v>2</v>
      </c>
      <c r="D436">
        <v>3</v>
      </c>
      <c r="F436">
        <v>4.2081400000000002</v>
      </c>
      <c r="G436">
        <v>50</v>
      </c>
      <c r="H436">
        <v>4</v>
      </c>
      <c r="I436">
        <v>0</v>
      </c>
      <c r="J436">
        <v>8</v>
      </c>
      <c r="K436">
        <v>66.3</v>
      </c>
      <c r="L436">
        <v>278</v>
      </c>
      <c r="M436">
        <v>54</v>
      </c>
      <c r="N436">
        <v>34</v>
      </c>
      <c r="O436">
        <v>31</v>
      </c>
      <c r="P436">
        <v>10</v>
      </c>
      <c r="Q436">
        <v>29</v>
      </c>
      <c r="R436">
        <v>2</v>
      </c>
      <c r="S436">
        <v>1</v>
      </c>
      <c r="T436">
        <v>85</v>
      </c>
      <c r="U436">
        <v>11.538500000000001</v>
      </c>
      <c r="V436">
        <v>3.9366500000000002</v>
      </c>
      <c r="W436">
        <v>2.9310299999999998</v>
      </c>
      <c r="X436">
        <v>1.35747</v>
      </c>
      <c r="Y436">
        <v>0.305755</v>
      </c>
      <c r="Z436">
        <v>0.10431699999999999</v>
      </c>
      <c r="AA436">
        <v>0.20143885910511</v>
      </c>
      <c r="AB436">
        <v>0.21774199999999999</v>
      </c>
      <c r="AC436">
        <v>1.2518899999999999</v>
      </c>
      <c r="AD436">
        <v>0.287582</v>
      </c>
      <c r="AE436">
        <v>0.71014500000000003</v>
      </c>
      <c r="AH436">
        <v>4.0091900000000003</v>
      </c>
      <c r="AI436">
        <v>0.70052800000000004</v>
      </c>
      <c r="AJ436">
        <v>0.34266099999999999</v>
      </c>
    </row>
    <row r="437" spans="1:36" x14ac:dyDescent="0.45">
      <c r="A437" t="s">
        <v>2029</v>
      </c>
      <c r="B437" t="s">
        <v>132</v>
      </c>
      <c r="C437">
        <v>4</v>
      </c>
      <c r="D437">
        <v>5</v>
      </c>
      <c r="F437">
        <v>4.4813299999999998</v>
      </c>
      <c r="G437">
        <v>26</v>
      </c>
      <c r="H437">
        <v>12</v>
      </c>
      <c r="I437">
        <v>0</v>
      </c>
      <c r="J437">
        <v>5</v>
      </c>
      <c r="K437">
        <v>72.3</v>
      </c>
      <c r="L437">
        <v>309</v>
      </c>
      <c r="M437">
        <v>72</v>
      </c>
      <c r="N437">
        <v>39</v>
      </c>
      <c r="O437">
        <v>36</v>
      </c>
      <c r="P437">
        <v>9</v>
      </c>
      <c r="Q437">
        <v>23</v>
      </c>
      <c r="R437">
        <v>0</v>
      </c>
      <c r="S437">
        <v>3</v>
      </c>
      <c r="T437">
        <v>56</v>
      </c>
      <c r="U437">
        <v>6.9709500000000002</v>
      </c>
      <c r="V437">
        <v>2.86307</v>
      </c>
      <c r="W437">
        <v>2.4347799999999999</v>
      </c>
      <c r="X437">
        <v>1.12033</v>
      </c>
      <c r="Y437">
        <v>0.18123</v>
      </c>
      <c r="Z437">
        <v>7.4433700000000005E-2</v>
      </c>
      <c r="AA437">
        <v>0.10679611563682501</v>
      </c>
      <c r="AB437">
        <v>0.254417</v>
      </c>
      <c r="AC437">
        <v>1.3139700000000001</v>
      </c>
      <c r="AD437">
        <v>0.288991</v>
      </c>
      <c r="AE437">
        <v>0.67961199999999999</v>
      </c>
      <c r="AH437">
        <v>4.4030300000000002</v>
      </c>
      <c r="AI437">
        <v>0.70032300000000003</v>
      </c>
      <c r="AJ437">
        <v>0.611348</v>
      </c>
    </row>
    <row r="438" spans="1:36" x14ac:dyDescent="0.45">
      <c r="A438" t="s">
        <v>2038</v>
      </c>
      <c r="B438" t="s">
        <v>153</v>
      </c>
      <c r="C438">
        <v>4</v>
      </c>
      <c r="D438">
        <v>3</v>
      </c>
      <c r="F438">
        <v>3.74322</v>
      </c>
      <c r="G438">
        <v>50</v>
      </c>
      <c r="H438">
        <v>1</v>
      </c>
      <c r="I438">
        <v>13</v>
      </c>
      <c r="J438">
        <v>8</v>
      </c>
      <c r="K438">
        <v>55.3</v>
      </c>
      <c r="L438">
        <v>226</v>
      </c>
      <c r="M438">
        <v>48</v>
      </c>
      <c r="N438">
        <v>25</v>
      </c>
      <c r="O438">
        <v>23</v>
      </c>
      <c r="P438">
        <v>7</v>
      </c>
      <c r="Q438">
        <v>15</v>
      </c>
      <c r="R438">
        <v>1</v>
      </c>
      <c r="S438">
        <v>2</v>
      </c>
      <c r="T438">
        <v>61</v>
      </c>
      <c r="U438">
        <v>9.9276700000000009</v>
      </c>
      <c r="V438">
        <v>2.44123</v>
      </c>
      <c r="W438">
        <v>4.0666700000000002</v>
      </c>
      <c r="X438">
        <v>1.13924</v>
      </c>
      <c r="Y438">
        <v>0.26991100000000001</v>
      </c>
      <c r="Z438">
        <v>6.6371700000000006E-2</v>
      </c>
      <c r="AA438">
        <v>0.203539818525314</v>
      </c>
      <c r="AB438">
        <v>0.22966500000000001</v>
      </c>
      <c r="AC438">
        <v>1.13924</v>
      </c>
      <c r="AD438">
        <v>0.29077999999999998</v>
      </c>
      <c r="AE438">
        <v>0.71428599999999998</v>
      </c>
      <c r="AH438">
        <v>3.6166999999999998</v>
      </c>
      <c r="AI438">
        <v>0.69845900000000005</v>
      </c>
      <c r="AJ438">
        <v>0.61188200000000004</v>
      </c>
    </row>
    <row r="439" spans="1:36" x14ac:dyDescent="0.45">
      <c r="A439" t="s">
        <v>2153</v>
      </c>
      <c r="B439" t="s">
        <v>104</v>
      </c>
      <c r="C439">
        <v>4</v>
      </c>
      <c r="D439">
        <v>5</v>
      </c>
      <c r="F439">
        <v>4.6980599999999999</v>
      </c>
      <c r="G439">
        <v>31</v>
      </c>
      <c r="H439">
        <v>14</v>
      </c>
      <c r="I439">
        <v>3</v>
      </c>
      <c r="J439">
        <v>1</v>
      </c>
      <c r="K439">
        <v>97.7</v>
      </c>
      <c r="L439">
        <v>426</v>
      </c>
      <c r="M439">
        <v>107</v>
      </c>
      <c r="N439">
        <v>55</v>
      </c>
      <c r="O439">
        <v>51</v>
      </c>
      <c r="P439">
        <v>13</v>
      </c>
      <c r="Q439">
        <v>28</v>
      </c>
      <c r="R439">
        <v>1</v>
      </c>
      <c r="S439">
        <v>5</v>
      </c>
      <c r="T439">
        <v>70</v>
      </c>
      <c r="U439">
        <v>6.4483100000000002</v>
      </c>
      <c r="V439">
        <v>2.5793200000000001</v>
      </c>
      <c r="W439">
        <v>2.5</v>
      </c>
      <c r="X439">
        <v>1.19754</v>
      </c>
      <c r="Y439">
        <v>0.16431899999999999</v>
      </c>
      <c r="Z439">
        <v>6.57277E-2</v>
      </c>
      <c r="AA439">
        <v>9.8591551184654194E-2</v>
      </c>
      <c r="AB439">
        <v>0.27226499999999998</v>
      </c>
      <c r="AC439">
        <v>1.38178</v>
      </c>
      <c r="AD439">
        <v>0.303226</v>
      </c>
      <c r="AE439">
        <v>0.68493199999999999</v>
      </c>
      <c r="AH439">
        <v>4.5651700000000002</v>
      </c>
      <c r="AI439">
        <v>0.69738</v>
      </c>
      <c r="AJ439">
        <v>0.70851699999999995</v>
      </c>
    </row>
    <row r="440" spans="1:36" x14ac:dyDescent="0.45">
      <c r="A440" t="s">
        <v>2290</v>
      </c>
      <c r="B440" t="s">
        <v>104</v>
      </c>
      <c r="C440">
        <v>5</v>
      </c>
      <c r="D440">
        <v>9</v>
      </c>
      <c r="F440">
        <v>4.9459499999999998</v>
      </c>
      <c r="G440">
        <v>23</v>
      </c>
      <c r="H440">
        <v>20</v>
      </c>
      <c r="I440">
        <v>0</v>
      </c>
      <c r="J440">
        <v>0</v>
      </c>
      <c r="K440">
        <v>111</v>
      </c>
      <c r="L440">
        <v>498</v>
      </c>
      <c r="M440">
        <v>124</v>
      </c>
      <c r="N440">
        <v>66</v>
      </c>
      <c r="O440">
        <v>61</v>
      </c>
      <c r="P440">
        <v>15</v>
      </c>
      <c r="Q440">
        <v>44</v>
      </c>
      <c r="R440">
        <v>0</v>
      </c>
      <c r="S440">
        <v>4</v>
      </c>
      <c r="T440">
        <v>78</v>
      </c>
      <c r="U440">
        <v>6.3243200000000002</v>
      </c>
      <c r="V440">
        <v>3.5675699999999999</v>
      </c>
      <c r="W440">
        <v>1.7727299999999999</v>
      </c>
      <c r="X440">
        <v>1.2162200000000001</v>
      </c>
      <c r="Y440">
        <v>0.15662699999999999</v>
      </c>
      <c r="Z440">
        <v>8.8353399999999999E-2</v>
      </c>
      <c r="AA440">
        <v>6.8273097276687594E-2</v>
      </c>
      <c r="AB440">
        <v>0.27555600000000002</v>
      </c>
      <c r="AC440">
        <v>1.5135099999999999</v>
      </c>
      <c r="AD440">
        <v>0.30532199999999998</v>
      </c>
      <c r="AE440">
        <v>0.69387799999999999</v>
      </c>
      <c r="AH440">
        <v>4.9036900000000001</v>
      </c>
      <c r="AI440">
        <v>0.69466000000000006</v>
      </c>
      <c r="AJ440">
        <v>0.65675300000000003</v>
      </c>
    </row>
    <row r="441" spans="1:36" x14ac:dyDescent="0.45">
      <c r="A441" t="s">
        <v>1963</v>
      </c>
      <c r="B441" t="s">
        <v>132</v>
      </c>
      <c r="C441">
        <v>4</v>
      </c>
      <c r="D441">
        <v>6</v>
      </c>
      <c r="F441">
        <v>4.6081500000000002</v>
      </c>
      <c r="G441">
        <v>19</v>
      </c>
      <c r="H441">
        <v>19</v>
      </c>
      <c r="I441">
        <v>0</v>
      </c>
      <c r="J441">
        <v>0</v>
      </c>
      <c r="K441">
        <v>95.7</v>
      </c>
      <c r="L441">
        <v>403</v>
      </c>
      <c r="M441">
        <v>93</v>
      </c>
      <c r="N441">
        <v>53</v>
      </c>
      <c r="O441">
        <v>49</v>
      </c>
      <c r="P441">
        <v>14</v>
      </c>
      <c r="Q441">
        <v>28</v>
      </c>
      <c r="R441">
        <v>0</v>
      </c>
      <c r="S441">
        <v>7</v>
      </c>
      <c r="T441">
        <v>71</v>
      </c>
      <c r="U441">
        <v>6.6771200000000004</v>
      </c>
      <c r="V441">
        <v>2.6332300000000002</v>
      </c>
      <c r="W441">
        <v>2.5357099999999999</v>
      </c>
      <c r="X441">
        <v>1.3166100000000001</v>
      </c>
      <c r="Y441">
        <v>0.176179</v>
      </c>
      <c r="Z441">
        <v>6.9478899999999996E-2</v>
      </c>
      <c r="AA441">
        <v>0.106699757277965</v>
      </c>
      <c r="AB441">
        <v>0.25271700000000002</v>
      </c>
      <c r="AC441">
        <v>1.26437</v>
      </c>
      <c r="AD441">
        <v>0.27915200000000001</v>
      </c>
      <c r="AE441">
        <v>0.67061099999999996</v>
      </c>
      <c r="AH441">
        <v>4.7701900000000004</v>
      </c>
      <c r="AI441">
        <v>0.69409699999999996</v>
      </c>
      <c r="AJ441">
        <v>0.85616999999999999</v>
      </c>
    </row>
    <row r="442" spans="1:36" x14ac:dyDescent="0.45">
      <c r="A442" t="s">
        <v>2691</v>
      </c>
      <c r="B442" t="s">
        <v>44</v>
      </c>
      <c r="C442">
        <v>4</v>
      </c>
      <c r="D442">
        <v>7</v>
      </c>
      <c r="F442">
        <v>4.8648600000000002</v>
      </c>
      <c r="G442">
        <v>21</v>
      </c>
      <c r="H442">
        <v>19</v>
      </c>
      <c r="I442">
        <v>0</v>
      </c>
      <c r="J442">
        <v>0</v>
      </c>
      <c r="K442">
        <v>107.3</v>
      </c>
      <c r="L442">
        <v>474</v>
      </c>
      <c r="M442">
        <v>128</v>
      </c>
      <c r="N442">
        <v>63</v>
      </c>
      <c r="O442">
        <v>58</v>
      </c>
      <c r="P442">
        <v>16</v>
      </c>
      <c r="Q442">
        <v>28</v>
      </c>
      <c r="R442">
        <v>1</v>
      </c>
      <c r="S442">
        <v>5</v>
      </c>
      <c r="T442">
        <v>64</v>
      </c>
      <c r="U442">
        <v>5.3681299999999998</v>
      </c>
      <c r="V442">
        <v>2.34856</v>
      </c>
      <c r="W442">
        <v>2.2857099999999999</v>
      </c>
      <c r="X442">
        <v>1.3420300000000001</v>
      </c>
      <c r="Y442">
        <v>0.135021</v>
      </c>
      <c r="Z442">
        <v>5.9071699999999998E-2</v>
      </c>
      <c r="AA442">
        <v>7.5949359685182502E-2</v>
      </c>
      <c r="AB442">
        <v>0.29024899999999998</v>
      </c>
      <c r="AC442">
        <v>1.45387</v>
      </c>
      <c r="AD442">
        <v>0.310249</v>
      </c>
      <c r="AE442">
        <v>0.69610799999999995</v>
      </c>
      <c r="AH442">
        <v>4.92326</v>
      </c>
      <c r="AI442">
        <v>0.69389699999999999</v>
      </c>
      <c r="AJ442">
        <v>0.72026500000000004</v>
      </c>
    </row>
    <row r="443" spans="1:36" x14ac:dyDescent="0.45">
      <c r="A443" t="s">
        <v>2692</v>
      </c>
      <c r="C443">
        <v>6</v>
      </c>
      <c r="D443">
        <v>10</v>
      </c>
      <c r="F443">
        <v>4.7864000000000004</v>
      </c>
      <c r="G443">
        <v>20</v>
      </c>
      <c r="H443">
        <v>20</v>
      </c>
      <c r="I443">
        <v>0</v>
      </c>
      <c r="J443">
        <v>0</v>
      </c>
      <c r="K443">
        <v>114.7</v>
      </c>
      <c r="L443">
        <v>519</v>
      </c>
      <c r="M443">
        <v>118</v>
      </c>
      <c r="N443">
        <v>66</v>
      </c>
      <c r="O443">
        <v>61</v>
      </c>
      <c r="P443">
        <v>16</v>
      </c>
      <c r="Q443">
        <v>54</v>
      </c>
      <c r="R443">
        <v>0</v>
      </c>
      <c r="S443">
        <v>7</v>
      </c>
      <c r="T443">
        <v>113</v>
      </c>
      <c r="U443">
        <v>8.8666099999999997</v>
      </c>
      <c r="V443">
        <v>4.2371400000000001</v>
      </c>
      <c r="W443">
        <v>2.09259</v>
      </c>
      <c r="X443">
        <v>1.25545</v>
      </c>
      <c r="Y443">
        <v>0.217726</v>
      </c>
      <c r="Z443">
        <v>0.104046</v>
      </c>
      <c r="AA443">
        <v>0.113680154085159</v>
      </c>
      <c r="AB443">
        <v>0.25764199999999998</v>
      </c>
      <c r="AC443">
        <v>1.49956</v>
      </c>
      <c r="AD443">
        <v>0.31002999999999997</v>
      </c>
      <c r="AE443">
        <v>0.70855599999999996</v>
      </c>
      <c r="AH443">
        <v>4.6935799999999999</v>
      </c>
      <c r="AI443">
        <v>0.69248500000000002</v>
      </c>
      <c r="AJ443">
        <v>0.47295100000000001</v>
      </c>
    </row>
    <row r="444" spans="1:36" x14ac:dyDescent="0.45">
      <c r="A444" t="s">
        <v>2065</v>
      </c>
      <c r="B444" t="s">
        <v>28</v>
      </c>
      <c r="C444">
        <v>5</v>
      </c>
      <c r="D444">
        <v>3</v>
      </c>
      <c r="F444">
        <v>3.8550200000000001</v>
      </c>
      <c r="G444">
        <v>63</v>
      </c>
      <c r="H444">
        <v>1</v>
      </c>
      <c r="I444">
        <v>0</v>
      </c>
      <c r="J444">
        <v>11</v>
      </c>
      <c r="K444">
        <v>60.7</v>
      </c>
      <c r="L444">
        <v>254</v>
      </c>
      <c r="M444">
        <v>49</v>
      </c>
      <c r="N444">
        <v>28</v>
      </c>
      <c r="O444">
        <v>26</v>
      </c>
      <c r="P444">
        <v>9</v>
      </c>
      <c r="Q444">
        <v>24</v>
      </c>
      <c r="R444">
        <v>2</v>
      </c>
      <c r="S444">
        <v>3</v>
      </c>
      <c r="T444">
        <v>78</v>
      </c>
      <c r="U444">
        <v>11.565099999999999</v>
      </c>
      <c r="V444">
        <v>3.5584799999999999</v>
      </c>
      <c r="W444">
        <v>3.25</v>
      </c>
      <c r="X444">
        <v>1.33443</v>
      </c>
      <c r="Y444">
        <v>0.307087</v>
      </c>
      <c r="Z444">
        <v>9.4488199999999994E-2</v>
      </c>
      <c r="AA444">
        <v>0.21259842813014901</v>
      </c>
      <c r="AB444">
        <v>0.215859</v>
      </c>
      <c r="AC444">
        <v>1.2026399999999999</v>
      </c>
      <c r="AD444">
        <v>0.28571400000000002</v>
      </c>
      <c r="AE444">
        <v>0.74503299999999995</v>
      </c>
      <c r="AH444">
        <v>3.9469699999999999</v>
      </c>
      <c r="AI444">
        <v>0.691747</v>
      </c>
      <c r="AJ444">
        <v>0.52408100000000002</v>
      </c>
    </row>
    <row r="445" spans="1:36" x14ac:dyDescent="0.45">
      <c r="A445" t="s">
        <v>2155</v>
      </c>
      <c r="B445" t="s">
        <v>153</v>
      </c>
      <c r="C445">
        <v>3</v>
      </c>
      <c r="D445">
        <v>4</v>
      </c>
      <c r="F445">
        <v>4.97872</v>
      </c>
      <c r="G445">
        <v>24</v>
      </c>
      <c r="H445">
        <v>24</v>
      </c>
      <c r="I445">
        <v>0</v>
      </c>
      <c r="J445">
        <v>0</v>
      </c>
      <c r="K445">
        <v>94</v>
      </c>
      <c r="L445">
        <v>428</v>
      </c>
      <c r="M445">
        <v>83</v>
      </c>
      <c r="N445">
        <v>56</v>
      </c>
      <c r="O445">
        <v>52</v>
      </c>
      <c r="P445">
        <v>11</v>
      </c>
      <c r="Q445">
        <v>62</v>
      </c>
      <c r="R445">
        <v>0</v>
      </c>
      <c r="S445">
        <v>9</v>
      </c>
      <c r="T445">
        <v>97</v>
      </c>
      <c r="U445">
        <v>9.2872299999999992</v>
      </c>
      <c r="V445">
        <v>5.9361699999999997</v>
      </c>
      <c r="W445">
        <v>1.5645199999999999</v>
      </c>
      <c r="X445">
        <v>1.0531900000000001</v>
      </c>
      <c r="Y445">
        <v>0.226636</v>
      </c>
      <c r="Z445">
        <v>0.14485999999999999</v>
      </c>
      <c r="AA445">
        <v>8.1775709986686707E-2</v>
      </c>
      <c r="AB445">
        <v>0.23249300000000001</v>
      </c>
      <c r="AC445">
        <v>1.5425500000000001</v>
      </c>
      <c r="AD445">
        <v>0.289157</v>
      </c>
      <c r="AE445">
        <v>0.68672800000000001</v>
      </c>
      <c r="AH445">
        <v>4.97844</v>
      </c>
      <c r="AI445">
        <v>0.68801800000000002</v>
      </c>
      <c r="AJ445">
        <v>0.56714200000000003</v>
      </c>
    </row>
    <row r="446" spans="1:36" x14ac:dyDescent="0.45">
      <c r="A446" t="s">
        <v>2693</v>
      </c>
      <c r="B446" t="s">
        <v>44</v>
      </c>
      <c r="C446">
        <v>3</v>
      </c>
      <c r="D446">
        <v>4</v>
      </c>
      <c r="F446">
        <v>4.6901400000000004</v>
      </c>
      <c r="G446">
        <v>19</v>
      </c>
      <c r="H446">
        <v>14</v>
      </c>
      <c r="I446">
        <v>0</v>
      </c>
      <c r="J446">
        <v>0</v>
      </c>
      <c r="K446">
        <v>71</v>
      </c>
      <c r="L446">
        <v>311</v>
      </c>
      <c r="M446">
        <v>71</v>
      </c>
      <c r="N446">
        <v>40</v>
      </c>
      <c r="O446">
        <v>37</v>
      </c>
      <c r="P446">
        <v>11</v>
      </c>
      <c r="Q446">
        <v>26</v>
      </c>
      <c r="R446">
        <v>0</v>
      </c>
      <c r="S446">
        <v>5</v>
      </c>
      <c r="T446">
        <v>68</v>
      </c>
      <c r="U446">
        <v>8.6197199999999992</v>
      </c>
      <c r="V446">
        <v>3.2957700000000001</v>
      </c>
      <c r="W446">
        <v>2.61538</v>
      </c>
      <c r="X446">
        <v>1.3943700000000001</v>
      </c>
      <c r="Y446">
        <v>0.21865000000000001</v>
      </c>
      <c r="Z446">
        <v>8.3601300000000003E-2</v>
      </c>
      <c r="AA446">
        <v>0.135048232972621</v>
      </c>
      <c r="AB446">
        <v>0.25357099999999999</v>
      </c>
      <c r="AC446">
        <v>1.3662000000000001</v>
      </c>
      <c r="AD446">
        <v>0.29850700000000002</v>
      </c>
      <c r="AE446">
        <v>0.69852899999999996</v>
      </c>
      <c r="AH446">
        <v>4.6634900000000004</v>
      </c>
      <c r="AI446">
        <v>0.68783399999999995</v>
      </c>
      <c r="AJ446">
        <v>0.60045300000000001</v>
      </c>
    </row>
    <row r="447" spans="1:36" x14ac:dyDescent="0.45">
      <c r="A447" t="s">
        <v>2032</v>
      </c>
      <c r="B447" t="s">
        <v>25</v>
      </c>
      <c r="C447">
        <v>3</v>
      </c>
      <c r="D447">
        <v>4</v>
      </c>
      <c r="F447">
        <v>5.3307000000000002</v>
      </c>
      <c r="G447">
        <v>25</v>
      </c>
      <c r="H447">
        <v>21</v>
      </c>
      <c r="I447">
        <v>0</v>
      </c>
      <c r="J447">
        <v>7</v>
      </c>
      <c r="K447">
        <v>101.3</v>
      </c>
      <c r="L447">
        <v>454</v>
      </c>
      <c r="M447">
        <v>109</v>
      </c>
      <c r="N447">
        <v>65</v>
      </c>
      <c r="O447">
        <v>60</v>
      </c>
      <c r="P447">
        <v>18</v>
      </c>
      <c r="Q447">
        <v>38</v>
      </c>
      <c r="R447">
        <v>1</v>
      </c>
      <c r="S447">
        <v>3</v>
      </c>
      <c r="T447">
        <v>91</v>
      </c>
      <c r="U447">
        <v>8.0848999999999993</v>
      </c>
      <c r="V447">
        <v>3.3761100000000002</v>
      </c>
      <c r="W447">
        <v>2.3947400000000001</v>
      </c>
      <c r="X447">
        <v>1.59921</v>
      </c>
      <c r="Y447">
        <v>0.20044100000000001</v>
      </c>
      <c r="Z447">
        <v>8.3700399999999994E-2</v>
      </c>
      <c r="AA447">
        <v>0.116740085184574</v>
      </c>
      <c r="AB447">
        <v>0.26392300000000002</v>
      </c>
      <c r="AC447">
        <v>1.4511400000000001</v>
      </c>
      <c r="AD447">
        <v>0.299342</v>
      </c>
      <c r="AE447">
        <v>0.67323500000000003</v>
      </c>
      <c r="AH447">
        <v>4.9825799999999996</v>
      </c>
      <c r="AI447">
        <v>0.68724799999999997</v>
      </c>
      <c r="AJ447">
        <v>-0.123497</v>
      </c>
    </row>
    <row r="448" spans="1:36" x14ac:dyDescent="0.45">
      <c r="A448" t="s">
        <v>1975</v>
      </c>
      <c r="B448" t="s">
        <v>196</v>
      </c>
      <c r="C448">
        <v>2</v>
      </c>
      <c r="D448">
        <v>2</v>
      </c>
      <c r="F448">
        <v>3.3931800000000001</v>
      </c>
      <c r="G448">
        <v>52</v>
      </c>
      <c r="H448">
        <v>0</v>
      </c>
      <c r="I448">
        <v>22</v>
      </c>
      <c r="J448">
        <v>5</v>
      </c>
      <c r="K448">
        <v>55.7</v>
      </c>
      <c r="L448">
        <v>228</v>
      </c>
      <c r="M448">
        <v>42</v>
      </c>
      <c r="N448">
        <v>23</v>
      </c>
      <c r="O448">
        <v>21</v>
      </c>
      <c r="P448">
        <v>6</v>
      </c>
      <c r="Q448">
        <v>22</v>
      </c>
      <c r="R448">
        <v>0</v>
      </c>
      <c r="S448">
        <v>3</v>
      </c>
      <c r="T448">
        <v>71</v>
      </c>
      <c r="U448">
        <v>11.472200000000001</v>
      </c>
      <c r="V448">
        <v>3.5547599999999999</v>
      </c>
      <c r="W448">
        <v>3.2272699999999999</v>
      </c>
      <c r="X448">
        <v>0.96947899999999998</v>
      </c>
      <c r="Y448">
        <v>0.31140400000000001</v>
      </c>
      <c r="Z448">
        <v>9.6491199999999999E-2</v>
      </c>
      <c r="AA448">
        <v>0.21491228789091099</v>
      </c>
      <c r="AB448">
        <v>0.206897</v>
      </c>
      <c r="AC448">
        <v>1.1490100000000001</v>
      </c>
      <c r="AD448">
        <v>0.28571400000000002</v>
      </c>
      <c r="AE448">
        <v>0.73741000000000001</v>
      </c>
      <c r="AH448">
        <v>3.4525299999999999</v>
      </c>
      <c r="AI448">
        <v>0.68667500000000004</v>
      </c>
      <c r="AJ448">
        <v>0.61089199999999999</v>
      </c>
    </row>
    <row r="449" spans="1:36" x14ac:dyDescent="0.45">
      <c r="A449" t="s">
        <v>2169</v>
      </c>
      <c r="B449" t="s">
        <v>36</v>
      </c>
      <c r="C449">
        <v>4</v>
      </c>
      <c r="D449">
        <v>4</v>
      </c>
      <c r="F449">
        <v>3.9895700000000001</v>
      </c>
      <c r="G449">
        <v>44</v>
      </c>
      <c r="H449">
        <v>6</v>
      </c>
      <c r="I449">
        <v>0</v>
      </c>
      <c r="J449">
        <v>8</v>
      </c>
      <c r="K449">
        <v>76.7</v>
      </c>
      <c r="L449">
        <v>320</v>
      </c>
      <c r="M449">
        <v>71</v>
      </c>
      <c r="N449">
        <v>37</v>
      </c>
      <c r="O449">
        <v>34</v>
      </c>
      <c r="P449">
        <v>11</v>
      </c>
      <c r="Q449">
        <v>22</v>
      </c>
      <c r="R449">
        <v>0</v>
      </c>
      <c r="S449">
        <v>3</v>
      </c>
      <c r="T449">
        <v>78</v>
      </c>
      <c r="U449">
        <v>9.1525400000000001</v>
      </c>
      <c r="V449">
        <v>2.5814900000000001</v>
      </c>
      <c r="W449">
        <v>3.5454500000000002</v>
      </c>
      <c r="X449">
        <v>1.29074</v>
      </c>
      <c r="Y449">
        <v>0.24374999999999999</v>
      </c>
      <c r="Z449">
        <v>6.8750000000000006E-2</v>
      </c>
      <c r="AA449">
        <v>0.175000004470348</v>
      </c>
      <c r="AB449">
        <v>0.240678</v>
      </c>
      <c r="AC449">
        <v>1.21252</v>
      </c>
      <c r="AD449">
        <v>0.29126200000000002</v>
      </c>
      <c r="AE449">
        <v>0.72164899999999998</v>
      </c>
      <c r="AH449">
        <v>4.0633800000000004</v>
      </c>
      <c r="AI449">
        <v>0.68418400000000001</v>
      </c>
      <c r="AJ449">
        <v>0.71370900000000004</v>
      </c>
    </row>
    <row r="450" spans="1:36" x14ac:dyDescent="0.45">
      <c r="A450" t="s">
        <v>2694</v>
      </c>
      <c r="B450" t="s">
        <v>34</v>
      </c>
      <c r="C450">
        <v>3</v>
      </c>
      <c r="D450">
        <v>4</v>
      </c>
      <c r="F450">
        <v>4.5</v>
      </c>
      <c r="G450">
        <v>24</v>
      </c>
      <c r="H450">
        <v>16</v>
      </c>
      <c r="I450">
        <v>0</v>
      </c>
      <c r="J450">
        <v>0</v>
      </c>
      <c r="K450">
        <v>88</v>
      </c>
      <c r="L450">
        <v>383</v>
      </c>
      <c r="M450">
        <v>86</v>
      </c>
      <c r="N450">
        <v>48</v>
      </c>
      <c r="O450">
        <v>44</v>
      </c>
      <c r="P450">
        <v>12</v>
      </c>
      <c r="Q450">
        <v>37</v>
      </c>
      <c r="R450">
        <v>0</v>
      </c>
      <c r="S450">
        <v>1</v>
      </c>
      <c r="T450">
        <v>76</v>
      </c>
      <c r="U450">
        <v>7.7727300000000001</v>
      </c>
      <c r="V450">
        <v>3.78409</v>
      </c>
      <c r="W450">
        <v>2.0540500000000002</v>
      </c>
      <c r="X450">
        <v>1.2272700000000001</v>
      </c>
      <c r="Y450">
        <v>0.198433</v>
      </c>
      <c r="Z450">
        <v>9.6605700000000003E-2</v>
      </c>
      <c r="AA450">
        <v>0.101827673614025</v>
      </c>
      <c r="AB450">
        <v>0.249275</v>
      </c>
      <c r="AC450">
        <v>1.3977299999999999</v>
      </c>
      <c r="AD450">
        <v>0.28793800000000003</v>
      </c>
      <c r="AE450">
        <v>0.70621500000000004</v>
      </c>
      <c r="AH450">
        <v>4.5959500000000002</v>
      </c>
      <c r="AI450">
        <v>0.68399799999999999</v>
      </c>
      <c r="AJ450">
        <v>0.65546499999999996</v>
      </c>
    </row>
    <row r="451" spans="1:36" x14ac:dyDescent="0.45">
      <c r="A451" t="s">
        <v>2695</v>
      </c>
      <c r="B451" t="s">
        <v>113</v>
      </c>
      <c r="C451">
        <v>6</v>
      </c>
      <c r="D451">
        <v>6</v>
      </c>
      <c r="F451">
        <v>4.4865399999999998</v>
      </c>
      <c r="G451">
        <v>22</v>
      </c>
      <c r="H451">
        <v>22</v>
      </c>
      <c r="I451">
        <v>0</v>
      </c>
      <c r="J451">
        <v>0</v>
      </c>
      <c r="K451">
        <v>100.3</v>
      </c>
      <c r="L451">
        <v>439</v>
      </c>
      <c r="M451">
        <v>98</v>
      </c>
      <c r="N451">
        <v>54</v>
      </c>
      <c r="O451">
        <v>50</v>
      </c>
      <c r="P451">
        <v>13</v>
      </c>
      <c r="Q451">
        <v>41</v>
      </c>
      <c r="R451">
        <v>0</v>
      </c>
      <c r="S451">
        <v>6</v>
      </c>
      <c r="T451">
        <v>85</v>
      </c>
      <c r="U451">
        <v>7.6271199999999997</v>
      </c>
      <c r="V451">
        <v>3.67896</v>
      </c>
      <c r="W451">
        <v>2.0731700000000002</v>
      </c>
      <c r="X451">
        <v>1.1665000000000001</v>
      </c>
      <c r="Y451">
        <v>0.19362199999999999</v>
      </c>
      <c r="Z451">
        <v>9.3394099999999994E-2</v>
      </c>
      <c r="AA451">
        <v>0.100227795541286</v>
      </c>
      <c r="AB451">
        <v>0.25</v>
      </c>
      <c r="AC451">
        <v>1.38584</v>
      </c>
      <c r="AD451">
        <v>0.28911599999999998</v>
      </c>
      <c r="AE451">
        <v>0.70364199999999999</v>
      </c>
      <c r="AH451">
        <v>4.6508500000000002</v>
      </c>
      <c r="AI451">
        <v>0.683751</v>
      </c>
      <c r="AJ451">
        <v>0.78394699999999995</v>
      </c>
    </row>
    <row r="452" spans="1:36" x14ac:dyDescent="0.45">
      <c r="A452" t="s">
        <v>2696</v>
      </c>
      <c r="B452" t="s">
        <v>63</v>
      </c>
      <c r="C452">
        <v>5</v>
      </c>
      <c r="D452">
        <v>8</v>
      </c>
      <c r="F452">
        <v>4.7219300000000004</v>
      </c>
      <c r="G452">
        <v>20</v>
      </c>
      <c r="H452">
        <v>18</v>
      </c>
      <c r="I452">
        <v>0</v>
      </c>
      <c r="J452">
        <v>0</v>
      </c>
      <c r="K452">
        <v>95.3</v>
      </c>
      <c r="L452">
        <v>427</v>
      </c>
      <c r="M452">
        <v>95</v>
      </c>
      <c r="N452">
        <v>54</v>
      </c>
      <c r="O452">
        <v>50</v>
      </c>
      <c r="P452">
        <v>14</v>
      </c>
      <c r="Q452">
        <v>47</v>
      </c>
      <c r="R452">
        <v>0</v>
      </c>
      <c r="S452">
        <v>4</v>
      </c>
      <c r="T452">
        <v>87</v>
      </c>
      <c r="U452">
        <v>8.2161600000000004</v>
      </c>
      <c r="V452">
        <v>4.4386099999999997</v>
      </c>
      <c r="W452">
        <v>1.8510599999999999</v>
      </c>
      <c r="X452">
        <v>1.3221400000000001</v>
      </c>
      <c r="Y452">
        <v>0.20374700000000001</v>
      </c>
      <c r="Z452">
        <v>0.11007</v>
      </c>
      <c r="AA452">
        <v>9.3676820397377E-2</v>
      </c>
      <c r="AB452">
        <v>0.25266</v>
      </c>
      <c r="AC452">
        <v>1.49003</v>
      </c>
      <c r="AD452">
        <v>0.294545</v>
      </c>
      <c r="AE452">
        <v>0.71895399999999998</v>
      </c>
      <c r="AH452">
        <v>4.9444400000000002</v>
      </c>
      <c r="AI452">
        <v>0.68066000000000004</v>
      </c>
      <c r="AJ452">
        <v>0.81248399999999998</v>
      </c>
    </row>
    <row r="453" spans="1:36" x14ac:dyDescent="0.45">
      <c r="A453" t="s">
        <v>2129</v>
      </c>
      <c r="B453" t="s">
        <v>184</v>
      </c>
      <c r="C453">
        <v>3</v>
      </c>
      <c r="D453">
        <v>5</v>
      </c>
      <c r="F453">
        <v>5.4827599999999999</v>
      </c>
      <c r="G453">
        <v>26</v>
      </c>
      <c r="H453">
        <v>13</v>
      </c>
      <c r="I453">
        <v>0</v>
      </c>
      <c r="J453">
        <v>1</v>
      </c>
      <c r="K453">
        <v>87</v>
      </c>
      <c r="L453">
        <v>391</v>
      </c>
      <c r="M453">
        <v>107</v>
      </c>
      <c r="N453">
        <v>57</v>
      </c>
      <c r="O453">
        <v>53</v>
      </c>
      <c r="P453">
        <v>14</v>
      </c>
      <c r="Q453">
        <v>22</v>
      </c>
      <c r="R453">
        <v>1</v>
      </c>
      <c r="S453">
        <v>3</v>
      </c>
      <c r="T453">
        <v>56</v>
      </c>
      <c r="U453">
        <v>5.7930999999999999</v>
      </c>
      <c r="V453">
        <v>2.2758600000000002</v>
      </c>
      <c r="W453">
        <v>2.5454500000000002</v>
      </c>
      <c r="X453">
        <v>1.44828</v>
      </c>
      <c r="Y453">
        <v>0.14322299999999999</v>
      </c>
      <c r="Z453">
        <v>5.6265999999999997E-2</v>
      </c>
      <c r="AA453">
        <v>8.6956527084112098E-2</v>
      </c>
      <c r="AB453">
        <v>0.29235</v>
      </c>
      <c r="AC453">
        <v>1.4827600000000001</v>
      </c>
      <c r="AD453">
        <v>0.314189</v>
      </c>
      <c r="AE453">
        <v>0.65813500000000003</v>
      </c>
      <c r="AH453">
        <v>4.92171</v>
      </c>
      <c r="AI453">
        <v>0.67711100000000002</v>
      </c>
      <c r="AJ453">
        <v>0.58682800000000002</v>
      </c>
    </row>
    <row r="454" spans="1:36" x14ac:dyDescent="0.45">
      <c r="A454" t="s">
        <v>2142</v>
      </c>
      <c r="B454" t="s">
        <v>36</v>
      </c>
      <c r="C454">
        <v>4</v>
      </c>
      <c r="D454">
        <v>4</v>
      </c>
      <c r="F454">
        <v>3.5454500000000002</v>
      </c>
      <c r="G454">
        <v>61</v>
      </c>
      <c r="H454">
        <v>0</v>
      </c>
      <c r="I454">
        <v>2</v>
      </c>
      <c r="J454">
        <v>13</v>
      </c>
      <c r="K454">
        <v>66</v>
      </c>
      <c r="L454">
        <v>276</v>
      </c>
      <c r="M454">
        <v>53</v>
      </c>
      <c r="N454">
        <v>28</v>
      </c>
      <c r="O454">
        <v>26</v>
      </c>
      <c r="P454">
        <v>8</v>
      </c>
      <c r="Q454">
        <v>25</v>
      </c>
      <c r="R454">
        <v>2</v>
      </c>
      <c r="S454">
        <v>3</v>
      </c>
      <c r="T454">
        <v>85</v>
      </c>
      <c r="U454">
        <v>11.5909</v>
      </c>
      <c r="V454">
        <v>3.40909</v>
      </c>
      <c r="W454">
        <v>3.4</v>
      </c>
      <c r="X454">
        <v>1.09091</v>
      </c>
      <c r="Y454">
        <v>0.30797099999999999</v>
      </c>
      <c r="Z454">
        <v>9.0579699999999999E-2</v>
      </c>
      <c r="AA454">
        <v>0.21739128977060301</v>
      </c>
      <c r="AB454">
        <v>0.21371000000000001</v>
      </c>
      <c r="AC454">
        <v>1.1818200000000001</v>
      </c>
      <c r="AD454">
        <v>0.290323</v>
      </c>
      <c r="AE454">
        <v>0.74850300000000003</v>
      </c>
      <c r="AH454">
        <v>3.5277699999999999</v>
      </c>
      <c r="AI454">
        <v>0.677014</v>
      </c>
      <c r="AJ454">
        <v>0.72016899999999995</v>
      </c>
    </row>
    <row r="455" spans="1:36" x14ac:dyDescent="0.45">
      <c r="A455" t="s">
        <v>2697</v>
      </c>
      <c r="B455" t="s">
        <v>42</v>
      </c>
      <c r="C455">
        <v>4</v>
      </c>
      <c r="D455">
        <v>3</v>
      </c>
      <c r="F455">
        <v>4.0781200000000002</v>
      </c>
      <c r="G455">
        <v>37</v>
      </c>
      <c r="H455">
        <v>7</v>
      </c>
      <c r="I455">
        <v>0</v>
      </c>
      <c r="J455">
        <v>0</v>
      </c>
      <c r="K455">
        <v>64</v>
      </c>
      <c r="L455">
        <v>278</v>
      </c>
      <c r="M455">
        <v>59</v>
      </c>
      <c r="N455">
        <v>31</v>
      </c>
      <c r="O455">
        <v>29</v>
      </c>
      <c r="P455">
        <v>9</v>
      </c>
      <c r="Q455">
        <v>26</v>
      </c>
      <c r="R455">
        <v>2</v>
      </c>
      <c r="S455">
        <v>4</v>
      </c>
      <c r="T455">
        <v>73</v>
      </c>
      <c r="U455">
        <v>10.265599999999999</v>
      </c>
      <c r="V455">
        <v>3.65625</v>
      </c>
      <c r="W455">
        <v>2.80769</v>
      </c>
      <c r="X455">
        <v>1.26562</v>
      </c>
      <c r="Y455">
        <v>0.26258999999999999</v>
      </c>
      <c r="Z455">
        <v>9.3525200000000003E-2</v>
      </c>
      <c r="AA455">
        <v>0.16906475275754901</v>
      </c>
      <c r="AB455">
        <v>0.237903</v>
      </c>
      <c r="AC455">
        <v>1.32812</v>
      </c>
      <c r="AD455">
        <v>0.301205</v>
      </c>
      <c r="AE455">
        <v>0.74585599999999996</v>
      </c>
      <c r="AH455">
        <v>4.20817</v>
      </c>
      <c r="AI455">
        <v>0.67679</v>
      </c>
      <c r="AJ455">
        <v>0.81981599999999999</v>
      </c>
    </row>
    <row r="456" spans="1:36" x14ac:dyDescent="0.45">
      <c r="A456" t="s">
        <v>2698</v>
      </c>
      <c r="C456">
        <v>6</v>
      </c>
      <c r="D456">
        <v>9</v>
      </c>
      <c r="F456">
        <v>5.0973499999999996</v>
      </c>
      <c r="G456">
        <v>24</v>
      </c>
      <c r="H456">
        <v>19</v>
      </c>
      <c r="I456">
        <v>0</v>
      </c>
      <c r="J456">
        <v>0</v>
      </c>
      <c r="K456">
        <v>113</v>
      </c>
      <c r="L456">
        <v>493</v>
      </c>
      <c r="M456">
        <v>131</v>
      </c>
      <c r="N456">
        <v>69</v>
      </c>
      <c r="O456">
        <v>64</v>
      </c>
      <c r="P456">
        <v>18</v>
      </c>
      <c r="Q456">
        <v>25</v>
      </c>
      <c r="R456">
        <v>0</v>
      </c>
      <c r="S456">
        <v>5</v>
      </c>
      <c r="T456">
        <v>60</v>
      </c>
      <c r="U456">
        <v>4.7787600000000001</v>
      </c>
      <c r="V456">
        <v>1.99115</v>
      </c>
      <c r="W456">
        <v>2.4</v>
      </c>
      <c r="X456">
        <v>1.43363</v>
      </c>
      <c r="Y456">
        <v>0.12170400000000001</v>
      </c>
      <c r="Z456">
        <v>5.0709900000000002E-2</v>
      </c>
      <c r="AA456">
        <v>7.0993915200233404E-2</v>
      </c>
      <c r="AB456">
        <v>0.28293699999999999</v>
      </c>
      <c r="AC456">
        <v>1.38053</v>
      </c>
      <c r="AD456">
        <v>0.29350700000000002</v>
      </c>
      <c r="AE456">
        <v>0.66513800000000001</v>
      </c>
      <c r="AH456">
        <v>5.0603499999999997</v>
      </c>
      <c r="AI456">
        <v>0.67673399999999995</v>
      </c>
      <c r="AJ456">
        <v>0.47063500000000003</v>
      </c>
    </row>
    <row r="457" spans="1:36" x14ac:dyDescent="0.45">
      <c r="A457" t="s">
        <v>329</v>
      </c>
      <c r="B457" t="s">
        <v>42</v>
      </c>
      <c r="C457">
        <v>6</v>
      </c>
      <c r="D457">
        <v>6</v>
      </c>
      <c r="F457">
        <v>4.3260199999999998</v>
      </c>
      <c r="G457">
        <v>31</v>
      </c>
      <c r="H457">
        <v>14</v>
      </c>
      <c r="I457">
        <v>0</v>
      </c>
      <c r="J457">
        <v>4</v>
      </c>
      <c r="K457">
        <v>95.7</v>
      </c>
      <c r="L457">
        <v>416</v>
      </c>
      <c r="M457">
        <v>89</v>
      </c>
      <c r="N457">
        <v>50</v>
      </c>
      <c r="O457">
        <v>46</v>
      </c>
      <c r="P457">
        <v>14</v>
      </c>
      <c r="Q457">
        <v>44</v>
      </c>
      <c r="R457">
        <v>1</v>
      </c>
      <c r="S457">
        <v>2</v>
      </c>
      <c r="T457">
        <v>97</v>
      </c>
      <c r="U457">
        <v>9.1222600000000007</v>
      </c>
      <c r="V457">
        <v>4.1379299999999999</v>
      </c>
      <c r="W457">
        <v>2.2045499999999998</v>
      </c>
      <c r="X457">
        <v>1.3166100000000001</v>
      </c>
      <c r="Y457">
        <v>0.23317299999999999</v>
      </c>
      <c r="Z457">
        <v>0.105769</v>
      </c>
      <c r="AA457">
        <v>0.12740384042263</v>
      </c>
      <c r="AB457">
        <v>0.240541</v>
      </c>
      <c r="AC457">
        <v>1.3897600000000001</v>
      </c>
      <c r="AD457">
        <v>0.28957500000000003</v>
      </c>
      <c r="AE457">
        <v>0.73192199999999996</v>
      </c>
      <c r="AH457">
        <v>4.57165</v>
      </c>
      <c r="AI457">
        <v>0.67584100000000003</v>
      </c>
      <c r="AJ457">
        <v>0.90826499999999999</v>
      </c>
    </row>
    <row r="458" spans="1:36" x14ac:dyDescent="0.45">
      <c r="A458" t="s">
        <v>2699</v>
      </c>
      <c r="B458" t="s">
        <v>30</v>
      </c>
      <c r="C458">
        <v>5</v>
      </c>
      <c r="D458">
        <v>5</v>
      </c>
      <c r="F458">
        <v>4.6803900000000001</v>
      </c>
      <c r="G458">
        <v>22</v>
      </c>
      <c r="H458">
        <v>20</v>
      </c>
      <c r="I458">
        <v>0</v>
      </c>
      <c r="J458">
        <v>0</v>
      </c>
      <c r="K458">
        <v>92.3</v>
      </c>
      <c r="L458">
        <v>403</v>
      </c>
      <c r="M458">
        <v>90</v>
      </c>
      <c r="N458">
        <v>52</v>
      </c>
      <c r="O458">
        <v>48</v>
      </c>
      <c r="P458">
        <v>13</v>
      </c>
      <c r="Q458">
        <v>40</v>
      </c>
      <c r="R458">
        <v>0</v>
      </c>
      <c r="S458">
        <v>2</v>
      </c>
      <c r="T458">
        <v>75</v>
      </c>
      <c r="U458">
        <v>7.31311</v>
      </c>
      <c r="V458">
        <v>3.9003199999999998</v>
      </c>
      <c r="W458">
        <v>1.875</v>
      </c>
      <c r="X458">
        <v>1.2676099999999999</v>
      </c>
      <c r="Y458">
        <v>0.18610399999999999</v>
      </c>
      <c r="Z458">
        <v>9.9255599999999999E-2</v>
      </c>
      <c r="AA458">
        <v>8.6848638951778398E-2</v>
      </c>
      <c r="AB458">
        <v>0.249307</v>
      </c>
      <c r="AC458">
        <v>1.40845</v>
      </c>
      <c r="AD458">
        <v>0.282051</v>
      </c>
      <c r="AE458">
        <v>0.69767400000000002</v>
      </c>
      <c r="AH458">
        <v>4.8259999999999996</v>
      </c>
      <c r="AI458">
        <v>0.67510300000000001</v>
      </c>
      <c r="AJ458">
        <v>0.52554599999999996</v>
      </c>
    </row>
    <row r="459" spans="1:36" x14ac:dyDescent="0.45">
      <c r="A459" t="s">
        <v>2700</v>
      </c>
      <c r="B459" t="s">
        <v>36</v>
      </c>
      <c r="C459">
        <v>6</v>
      </c>
      <c r="D459">
        <v>8</v>
      </c>
      <c r="F459">
        <v>4.7699999999999996</v>
      </c>
      <c r="G459">
        <v>21</v>
      </c>
      <c r="H459">
        <v>18</v>
      </c>
      <c r="I459">
        <v>0</v>
      </c>
      <c r="J459">
        <v>1</v>
      </c>
      <c r="K459">
        <v>100</v>
      </c>
      <c r="L459">
        <v>443</v>
      </c>
      <c r="M459">
        <v>101</v>
      </c>
      <c r="N459">
        <v>57</v>
      </c>
      <c r="O459">
        <v>53</v>
      </c>
      <c r="P459">
        <v>14</v>
      </c>
      <c r="Q459">
        <v>43</v>
      </c>
      <c r="R459">
        <v>0</v>
      </c>
      <c r="S459">
        <v>6</v>
      </c>
      <c r="T459">
        <v>84</v>
      </c>
      <c r="U459">
        <v>7.56</v>
      </c>
      <c r="V459">
        <v>3.87</v>
      </c>
      <c r="W459">
        <v>1.9534899999999999</v>
      </c>
      <c r="X459">
        <v>1.26</v>
      </c>
      <c r="Y459">
        <v>0.18961600000000001</v>
      </c>
      <c r="Z459">
        <v>9.7065499999999999E-2</v>
      </c>
      <c r="AA459">
        <v>9.2550784349441501E-2</v>
      </c>
      <c r="AB459">
        <v>0.25634499999999999</v>
      </c>
      <c r="AC459">
        <v>1.44</v>
      </c>
      <c r="AD459">
        <v>0.29391899999999999</v>
      </c>
      <c r="AE459">
        <v>0.69935700000000001</v>
      </c>
      <c r="AH459">
        <v>4.8650399999999996</v>
      </c>
      <c r="AI459">
        <v>0.674848</v>
      </c>
      <c r="AJ459">
        <v>0.57317600000000002</v>
      </c>
    </row>
    <row r="460" spans="1:36" x14ac:dyDescent="0.45">
      <c r="A460" t="s">
        <v>2098</v>
      </c>
      <c r="B460" t="s">
        <v>113</v>
      </c>
      <c r="C460">
        <v>2</v>
      </c>
      <c r="D460">
        <v>1</v>
      </c>
      <c r="F460">
        <v>3.6666699999999999</v>
      </c>
      <c r="G460">
        <v>45</v>
      </c>
      <c r="H460">
        <v>4</v>
      </c>
      <c r="I460">
        <v>1</v>
      </c>
      <c r="J460">
        <v>12</v>
      </c>
      <c r="K460">
        <v>54</v>
      </c>
      <c r="L460">
        <v>229</v>
      </c>
      <c r="M460">
        <v>50</v>
      </c>
      <c r="N460">
        <v>24</v>
      </c>
      <c r="O460">
        <v>22</v>
      </c>
      <c r="P460">
        <v>6</v>
      </c>
      <c r="Q460">
        <v>16</v>
      </c>
      <c r="R460">
        <v>1</v>
      </c>
      <c r="S460">
        <v>3</v>
      </c>
      <c r="T460">
        <v>57</v>
      </c>
      <c r="U460">
        <v>9.5</v>
      </c>
      <c r="V460">
        <v>2.6666699999999999</v>
      </c>
      <c r="W460">
        <v>3.5625</v>
      </c>
      <c r="X460">
        <v>1</v>
      </c>
      <c r="Y460">
        <v>0.24890799999999999</v>
      </c>
      <c r="Z460">
        <v>6.9869000000000001E-2</v>
      </c>
      <c r="AA460">
        <v>0.17903929948806699</v>
      </c>
      <c r="AB460">
        <v>0.238095</v>
      </c>
      <c r="AC460">
        <v>1.2222200000000001</v>
      </c>
      <c r="AD460">
        <v>0.29931999999999997</v>
      </c>
      <c r="AE460">
        <v>0.72916700000000001</v>
      </c>
      <c r="AH460">
        <v>3.6439300000000001</v>
      </c>
      <c r="AI460">
        <v>0.67433799999999999</v>
      </c>
      <c r="AJ460">
        <v>0.58987599999999996</v>
      </c>
    </row>
    <row r="461" spans="1:36" x14ac:dyDescent="0.45">
      <c r="A461" t="s">
        <v>1988</v>
      </c>
      <c r="B461" t="s">
        <v>74</v>
      </c>
      <c r="C461">
        <v>4</v>
      </c>
      <c r="D461">
        <v>7</v>
      </c>
      <c r="F461">
        <v>5.3616999999999999</v>
      </c>
      <c r="G461">
        <v>28</v>
      </c>
      <c r="H461">
        <v>14</v>
      </c>
      <c r="I461">
        <v>0</v>
      </c>
      <c r="J461">
        <v>1</v>
      </c>
      <c r="K461">
        <v>94</v>
      </c>
      <c r="L461">
        <v>422</v>
      </c>
      <c r="M461">
        <v>98</v>
      </c>
      <c r="N461">
        <v>61</v>
      </c>
      <c r="O461">
        <v>56</v>
      </c>
      <c r="P461">
        <v>15</v>
      </c>
      <c r="Q461">
        <v>40</v>
      </c>
      <c r="R461">
        <v>0</v>
      </c>
      <c r="S461">
        <v>8</v>
      </c>
      <c r="T461">
        <v>80</v>
      </c>
      <c r="U461">
        <v>7.6595700000000004</v>
      </c>
      <c r="V461">
        <v>3.82979</v>
      </c>
      <c r="W461">
        <v>2</v>
      </c>
      <c r="X461">
        <v>1.4361699999999999</v>
      </c>
      <c r="Y461">
        <v>0.18957299999999999</v>
      </c>
      <c r="Z461">
        <v>9.4786700000000002E-2</v>
      </c>
      <c r="AA461">
        <v>9.4786733388900701E-2</v>
      </c>
      <c r="AB461">
        <v>0.26203199999999999</v>
      </c>
      <c r="AC461">
        <v>1.4680899999999999</v>
      </c>
      <c r="AD461">
        <v>0.29749100000000001</v>
      </c>
      <c r="AE461">
        <v>0.65812000000000004</v>
      </c>
      <c r="AH461">
        <v>5.1593</v>
      </c>
      <c r="AI461">
        <v>0.67279800000000001</v>
      </c>
      <c r="AJ461">
        <v>0.19897899999999999</v>
      </c>
    </row>
    <row r="462" spans="1:36" x14ac:dyDescent="0.45">
      <c r="A462" t="s">
        <v>2701</v>
      </c>
      <c r="B462" t="s">
        <v>32</v>
      </c>
      <c r="C462">
        <v>3</v>
      </c>
      <c r="D462">
        <v>3</v>
      </c>
      <c r="F462">
        <v>4.3027899999999999</v>
      </c>
      <c r="G462">
        <v>18</v>
      </c>
      <c r="H462">
        <v>18</v>
      </c>
      <c r="I462">
        <v>0</v>
      </c>
      <c r="J462">
        <v>0</v>
      </c>
      <c r="K462">
        <v>75.3</v>
      </c>
      <c r="L462">
        <v>320</v>
      </c>
      <c r="M462">
        <v>72</v>
      </c>
      <c r="N462">
        <v>39</v>
      </c>
      <c r="O462">
        <v>36</v>
      </c>
      <c r="P462">
        <v>10</v>
      </c>
      <c r="Q462">
        <v>20</v>
      </c>
      <c r="R462">
        <v>0</v>
      </c>
      <c r="S462">
        <v>10</v>
      </c>
      <c r="T462">
        <v>62</v>
      </c>
      <c r="U462">
        <v>7.4103599999999998</v>
      </c>
      <c r="V462">
        <v>2.3904399999999999</v>
      </c>
      <c r="W462">
        <v>3.1</v>
      </c>
      <c r="X462">
        <v>1.1952199999999999</v>
      </c>
      <c r="Y462">
        <v>0.19375000000000001</v>
      </c>
      <c r="Z462">
        <v>6.25E-2</v>
      </c>
      <c r="AA462">
        <v>0.131249994039535</v>
      </c>
      <c r="AB462">
        <v>0.248276</v>
      </c>
      <c r="AC462">
        <v>1.2217800000000001</v>
      </c>
      <c r="AD462">
        <v>0.28440399999999999</v>
      </c>
      <c r="AE462">
        <v>0.67948699999999995</v>
      </c>
      <c r="AH462">
        <v>4.5299399999999999</v>
      </c>
      <c r="AI462">
        <v>0.66931300000000005</v>
      </c>
      <c r="AJ462">
        <v>0.75857399999999997</v>
      </c>
    </row>
    <row r="463" spans="1:36" x14ac:dyDescent="0.45">
      <c r="A463" t="s">
        <v>2702</v>
      </c>
      <c r="B463" t="s">
        <v>58</v>
      </c>
      <c r="C463">
        <v>4</v>
      </c>
      <c r="D463">
        <v>7</v>
      </c>
      <c r="F463">
        <v>4.7883899999999997</v>
      </c>
      <c r="G463">
        <v>21</v>
      </c>
      <c r="H463">
        <v>14</v>
      </c>
      <c r="I463">
        <v>0</v>
      </c>
      <c r="J463">
        <v>0</v>
      </c>
      <c r="K463">
        <v>82.7</v>
      </c>
      <c r="L463">
        <v>368</v>
      </c>
      <c r="M463">
        <v>95</v>
      </c>
      <c r="N463">
        <v>48</v>
      </c>
      <c r="O463">
        <v>44</v>
      </c>
      <c r="P463">
        <v>11</v>
      </c>
      <c r="Q463">
        <v>27</v>
      </c>
      <c r="R463">
        <v>1</v>
      </c>
      <c r="S463">
        <v>2</v>
      </c>
      <c r="T463">
        <v>53</v>
      </c>
      <c r="U463">
        <v>5.7678399999999996</v>
      </c>
      <c r="V463">
        <v>2.9383300000000001</v>
      </c>
      <c r="W463">
        <v>1.96296</v>
      </c>
      <c r="X463">
        <v>1.1971000000000001</v>
      </c>
      <c r="Y463">
        <v>0.14402200000000001</v>
      </c>
      <c r="Z463">
        <v>7.3369599999999993E-2</v>
      </c>
      <c r="AA463">
        <v>7.0652171969413702E-2</v>
      </c>
      <c r="AB463">
        <v>0.28023599999999999</v>
      </c>
      <c r="AC463">
        <v>1.4752099999999999</v>
      </c>
      <c r="AD463">
        <v>0.30545499999999998</v>
      </c>
      <c r="AE463">
        <v>0.69418400000000002</v>
      </c>
      <c r="AH463">
        <v>4.7544399999999998</v>
      </c>
      <c r="AI463">
        <v>0.66820299999999999</v>
      </c>
      <c r="AJ463">
        <v>0.59144200000000002</v>
      </c>
    </row>
    <row r="464" spans="1:36" x14ac:dyDescent="0.45">
      <c r="A464" t="s">
        <v>2703</v>
      </c>
      <c r="B464" t="s">
        <v>196</v>
      </c>
      <c r="C464">
        <v>5</v>
      </c>
      <c r="D464">
        <v>6</v>
      </c>
      <c r="F464">
        <v>4.41472</v>
      </c>
      <c r="G464">
        <v>28</v>
      </c>
      <c r="H464">
        <v>11</v>
      </c>
      <c r="I464">
        <v>0</v>
      </c>
      <c r="J464">
        <v>0</v>
      </c>
      <c r="K464">
        <v>89.7</v>
      </c>
      <c r="L464">
        <v>387</v>
      </c>
      <c r="M464">
        <v>99</v>
      </c>
      <c r="N464">
        <v>48</v>
      </c>
      <c r="O464">
        <v>44</v>
      </c>
      <c r="P464">
        <v>11</v>
      </c>
      <c r="Q464">
        <v>20</v>
      </c>
      <c r="R464">
        <v>1</v>
      </c>
      <c r="S464">
        <v>5</v>
      </c>
      <c r="T464">
        <v>56</v>
      </c>
      <c r="U464">
        <v>5.6187300000000002</v>
      </c>
      <c r="V464">
        <v>2.0066899999999999</v>
      </c>
      <c r="W464">
        <v>2.8</v>
      </c>
      <c r="X464">
        <v>1.10368</v>
      </c>
      <c r="Y464">
        <v>0.144703</v>
      </c>
      <c r="Z464">
        <v>5.1679599999999999E-2</v>
      </c>
      <c r="AA464">
        <v>9.3023251742124502E-2</v>
      </c>
      <c r="AB464">
        <v>0.27348099999999997</v>
      </c>
      <c r="AC464">
        <v>1.32664</v>
      </c>
      <c r="AD464">
        <v>0.29830499999999999</v>
      </c>
      <c r="AE464">
        <v>0.68532800000000005</v>
      </c>
      <c r="AH464">
        <v>4.4367599999999996</v>
      </c>
      <c r="AI464">
        <v>0.66810400000000003</v>
      </c>
      <c r="AJ464">
        <v>0.51414400000000005</v>
      </c>
    </row>
    <row r="465" spans="1:36" x14ac:dyDescent="0.45">
      <c r="A465" t="s">
        <v>2704</v>
      </c>
      <c r="B465" t="s">
        <v>76</v>
      </c>
      <c r="C465">
        <v>6</v>
      </c>
      <c r="D465">
        <v>9</v>
      </c>
      <c r="F465">
        <v>5.0366999999999997</v>
      </c>
      <c r="G465">
        <v>24</v>
      </c>
      <c r="H465">
        <v>23</v>
      </c>
      <c r="I465">
        <v>0</v>
      </c>
      <c r="J465">
        <v>0</v>
      </c>
      <c r="K465">
        <v>109</v>
      </c>
      <c r="L465">
        <v>489</v>
      </c>
      <c r="M465">
        <v>111</v>
      </c>
      <c r="N465">
        <v>66</v>
      </c>
      <c r="O465">
        <v>61</v>
      </c>
      <c r="P465">
        <v>16</v>
      </c>
      <c r="Q465">
        <v>55</v>
      </c>
      <c r="R465">
        <v>0</v>
      </c>
      <c r="S465">
        <v>4</v>
      </c>
      <c r="T465">
        <v>90</v>
      </c>
      <c r="U465">
        <v>7.43119</v>
      </c>
      <c r="V465">
        <v>4.5412800000000004</v>
      </c>
      <c r="W465">
        <v>1.63636</v>
      </c>
      <c r="X465">
        <v>1.3210999999999999</v>
      </c>
      <c r="Y465">
        <v>0.18404899999999999</v>
      </c>
      <c r="Z465">
        <v>0.112474</v>
      </c>
      <c r="AA465">
        <v>7.1574650704860604E-2</v>
      </c>
      <c r="AB465">
        <v>0.25813999999999998</v>
      </c>
      <c r="AC465">
        <v>1.52294</v>
      </c>
      <c r="AD465">
        <v>0.29321000000000003</v>
      </c>
      <c r="AE465">
        <v>0.69637899999999997</v>
      </c>
      <c r="AH465">
        <v>5.1357699999999999</v>
      </c>
      <c r="AI465">
        <v>0.66784699999999997</v>
      </c>
      <c r="AJ465">
        <v>0.46724700000000002</v>
      </c>
    </row>
    <row r="466" spans="1:36" x14ac:dyDescent="0.45">
      <c r="A466" t="s">
        <v>2110</v>
      </c>
      <c r="B466" t="s">
        <v>149</v>
      </c>
      <c r="C466">
        <v>5</v>
      </c>
      <c r="D466">
        <v>5</v>
      </c>
      <c r="F466">
        <v>4.2677800000000001</v>
      </c>
      <c r="G466">
        <v>41</v>
      </c>
      <c r="H466">
        <v>9</v>
      </c>
      <c r="I466">
        <v>0</v>
      </c>
      <c r="J466">
        <v>12</v>
      </c>
      <c r="K466">
        <v>71.7</v>
      </c>
      <c r="L466">
        <v>313</v>
      </c>
      <c r="M466">
        <v>70</v>
      </c>
      <c r="N466">
        <v>37</v>
      </c>
      <c r="O466">
        <v>34</v>
      </c>
      <c r="P466">
        <v>8</v>
      </c>
      <c r="Q466">
        <v>30</v>
      </c>
      <c r="R466">
        <v>0</v>
      </c>
      <c r="S466">
        <v>2</v>
      </c>
      <c r="T466">
        <v>62</v>
      </c>
      <c r="U466">
        <v>7.7824299999999997</v>
      </c>
      <c r="V466">
        <v>3.7656900000000002</v>
      </c>
      <c r="W466">
        <v>2.0666699999999998</v>
      </c>
      <c r="X466">
        <v>1.0041800000000001</v>
      </c>
      <c r="Y466">
        <v>0.19808300000000001</v>
      </c>
      <c r="Z466">
        <v>9.5846600000000004E-2</v>
      </c>
      <c r="AA466">
        <v>0.102236427366733</v>
      </c>
      <c r="AB466">
        <v>0.24911</v>
      </c>
      <c r="AC466">
        <v>1.3947000000000001</v>
      </c>
      <c r="AD466">
        <v>0.29383900000000002</v>
      </c>
      <c r="AE466">
        <v>0.70945899999999995</v>
      </c>
      <c r="AH466">
        <v>4.31501</v>
      </c>
      <c r="AI466">
        <v>0.663192</v>
      </c>
      <c r="AJ466">
        <v>0.72697299999999998</v>
      </c>
    </row>
    <row r="467" spans="1:36" x14ac:dyDescent="0.45">
      <c r="A467" t="s">
        <v>2705</v>
      </c>
      <c r="C467">
        <v>3</v>
      </c>
      <c r="D467">
        <v>6</v>
      </c>
      <c r="F467">
        <v>5.0732799999999996</v>
      </c>
      <c r="G467">
        <v>22</v>
      </c>
      <c r="H467">
        <v>17</v>
      </c>
      <c r="I467">
        <v>0</v>
      </c>
      <c r="J467">
        <v>0</v>
      </c>
      <c r="K467">
        <v>88.7</v>
      </c>
      <c r="L467">
        <v>405</v>
      </c>
      <c r="M467">
        <v>97</v>
      </c>
      <c r="N467">
        <v>54</v>
      </c>
      <c r="O467">
        <v>50</v>
      </c>
      <c r="P467">
        <v>10</v>
      </c>
      <c r="Q467">
        <v>40</v>
      </c>
      <c r="R467">
        <v>0</v>
      </c>
      <c r="S467">
        <v>8</v>
      </c>
      <c r="T467">
        <v>61</v>
      </c>
      <c r="U467">
        <v>6.1894</v>
      </c>
      <c r="V467">
        <v>4.0586200000000003</v>
      </c>
      <c r="W467">
        <v>1.5249999999999999</v>
      </c>
      <c r="X467">
        <v>1.0146599999999999</v>
      </c>
      <c r="Y467">
        <v>0.150617</v>
      </c>
      <c r="Z467">
        <v>9.8765400000000003E-2</v>
      </c>
      <c r="AA467">
        <v>5.1851853728294303E-2</v>
      </c>
      <c r="AB467">
        <v>0.27170899999999998</v>
      </c>
      <c r="AC467">
        <v>1.54453</v>
      </c>
      <c r="AD467">
        <v>0.30419600000000002</v>
      </c>
      <c r="AE467">
        <v>0.67479699999999998</v>
      </c>
      <c r="AH467">
        <v>4.96868</v>
      </c>
      <c r="AI467">
        <v>0.65840600000000005</v>
      </c>
      <c r="AJ467">
        <v>0.38014999999999999</v>
      </c>
    </row>
    <row r="468" spans="1:36" x14ac:dyDescent="0.45">
      <c r="A468" t="s">
        <v>2170</v>
      </c>
      <c r="B468" t="s">
        <v>25</v>
      </c>
      <c r="C468">
        <v>5</v>
      </c>
      <c r="D468">
        <v>4</v>
      </c>
      <c r="F468">
        <v>3.98637</v>
      </c>
      <c r="G468">
        <v>63</v>
      </c>
      <c r="H468">
        <v>6</v>
      </c>
      <c r="I468">
        <v>1</v>
      </c>
      <c r="J468">
        <v>13</v>
      </c>
      <c r="K468">
        <v>58.7</v>
      </c>
      <c r="L468">
        <v>251</v>
      </c>
      <c r="M468">
        <v>51</v>
      </c>
      <c r="N468">
        <v>28</v>
      </c>
      <c r="O468">
        <v>26</v>
      </c>
      <c r="P468">
        <v>7</v>
      </c>
      <c r="Q468">
        <v>21</v>
      </c>
      <c r="R468">
        <v>0</v>
      </c>
      <c r="S468">
        <v>6</v>
      </c>
      <c r="T468">
        <v>63</v>
      </c>
      <c r="U468">
        <v>9.6592800000000008</v>
      </c>
      <c r="V468">
        <v>3.21976</v>
      </c>
      <c r="W468">
        <v>3</v>
      </c>
      <c r="X468">
        <v>1.07325</v>
      </c>
      <c r="Y468">
        <v>0.250996</v>
      </c>
      <c r="Z468">
        <v>8.3665299999999998E-2</v>
      </c>
      <c r="AA468">
        <v>0.167330682277679</v>
      </c>
      <c r="AB468">
        <v>0.22767899999999999</v>
      </c>
      <c r="AC468">
        <v>1.22658</v>
      </c>
      <c r="AD468">
        <v>0.28571400000000002</v>
      </c>
      <c r="AE468">
        <v>0.707395</v>
      </c>
      <c r="AH468">
        <v>4.0386899999999999</v>
      </c>
      <c r="AI468">
        <v>0.65758399999999995</v>
      </c>
      <c r="AJ468">
        <v>0.52344100000000005</v>
      </c>
    </row>
    <row r="469" spans="1:36" x14ac:dyDescent="0.45">
      <c r="A469" t="s">
        <v>2706</v>
      </c>
      <c r="B469" t="s">
        <v>52</v>
      </c>
      <c r="C469">
        <v>5</v>
      </c>
      <c r="D469">
        <v>7</v>
      </c>
      <c r="F469">
        <v>4.6483499999999998</v>
      </c>
      <c r="G469">
        <v>24</v>
      </c>
      <c r="H469">
        <v>24</v>
      </c>
      <c r="I469">
        <v>0</v>
      </c>
      <c r="J469">
        <v>0</v>
      </c>
      <c r="K469">
        <v>91</v>
      </c>
      <c r="L469">
        <v>410</v>
      </c>
      <c r="M469">
        <v>85</v>
      </c>
      <c r="N469">
        <v>51</v>
      </c>
      <c r="O469">
        <v>47</v>
      </c>
      <c r="P469">
        <v>11</v>
      </c>
      <c r="Q469">
        <v>51</v>
      </c>
      <c r="R469">
        <v>0</v>
      </c>
      <c r="S469">
        <v>6</v>
      </c>
      <c r="T469">
        <v>89</v>
      </c>
      <c r="U469">
        <v>8.8021999999999991</v>
      </c>
      <c r="V469">
        <v>5.0439600000000002</v>
      </c>
      <c r="W469">
        <v>1.7451000000000001</v>
      </c>
      <c r="X469">
        <v>1.0879099999999999</v>
      </c>
      <c r="Y469">
        <v>0.21707299999999999</v>
      </c>
      <c r="Z469">
        <v>0.12439</v>
      </c>
      <c r="AA469">
        <v>9.26829278469085E-2</v>
      </c>
      <c r="AB469">
        <v>0.24079300000000001</v>
      </c>
      <c r="AC469">
        <v>1.49451</v>
      </c>
      <c r="AD469">
        <v>0.29249000000000003</v>
      </c>
      <c r="AE469">
        <v>0.70480900000000002</v>
      </c>
      <c r="AH469">
        <v>4.7495500000000002</v>
      </c>
      <c r="AI469">
        <v>0.65747599999999995</v>
      </c>
      <c r="AJ469">
        <v>0.84914100000000003</v>
      </c>
    </row>
    <row r="470" spans="1:36" x14ac:dyDescent="0.45">
      <c r="A470" t="s">
        <v>2707</v>
      </c>
      <c r="C470">
        <v>5</v>
      </c>
      <c r="D470">
        <v>6</v>
      </c>
      <c r="F470">
        <v>4.7518500000000001</v>
      </c>
      <c r="G470">
        <v>23</v>
      </c>
      <c r="H470">
        <v>20</v>
      </c>
      <c r="I470">
        <v>0</v>
      </c>
      <c r="J470">
        <v>0</v>
      </c>
      <c r="K470">
        <v>94.7</v>
      </c>
      <c r="L470">
        <v>414</v>
      </c>
      <c r="M470">
        <v>100</v>
      </c>
      <c r="N470">
        <v>54</v>
      </c>
      <c r="O470">
        <v>50</v>
      </c>
      <c r="P470">
        <v>13</v>
      </c>
      <c r="Q470">
        <v>31</v>
      </c>
      <c r="R470">
        <v>0</v>
      </c>
      <c r="S470">
        <v>7</v>
      </c>
      <c r="T470">
        <v>65</v>
      </c>
      <c r="U470">
        <v>6.1773999999999996</v>
      </c>
      <c r="V470">
        <v>2.9461499999999998</v>
      </c>
      <c r="W470">
        <v>2.0967699999999998</v>
      </c>
      <c r="X470">
        <v>1.2354799999999999</v>
      </c>
      <c r="Y470">
        <v>0.15700500000000001</v>
      </c>
      <c r="Z470">
        <v>7.4879200000000007E-2</v>
      </c>
      <c r="AA470">
        <v>8.2125604152679402E-2</v>
      </c>
      <c r="AB470">
        <v>0.265957</v>
      </c>
      <c r="AC470">
        <v>1.3833200000000001</v>
      </c>
      <c r="AD470">
        <v>0.29194599999999998</v>
      </c>
      <c r="AE470">
        <v>0.68262400000000001</v>
      </c>
      <c r="AH470">
        <v>4.8706699999999996</v>
      </c>
      <c r="AI470">
        <v>0.65701600000000004</v>
      </c>
      <c r="AJ470">
        <v>0.70321599999999995</v>
      </c>
    </row>
    <row r="471" spans="1:36" x14ac:dyDescent="0.45">
      <c r="A471" t="s">
        <v>2708</v>
      </c>
      <c r="C471">
        <v>5</v>
      </c>
      <c r="D471">
        <v>5</v>
      </c>
      <c r="F471">
        <v>4.7720000000000002</v>
      </c>
      <c r="G471">
        <v>25</v>
      </c>
      <c r="H471">
        <v>20</v>
      </c>
      <c r="I471">
        <v>0</v>
      </c>
      <c r="J471">
        <v>0</v>
      </c>
      <c r="K471">
        <v>94.3</v>
      </c>
      <c r="L471">
        <v>416</v>
      </c>
      <c r="M471">
        <v>101</v>
      </c>
      <c r="N471">
        <v>54</v>
      </c>
      <c r="O471">
        <v>50</v>
      </c>
      <c r="P471">
        <v>13</v>
      </c>
      <c r="Q471">
        <v>35</v>
      </c>
      <c r="R471">
        <v>0</v>
      </c>
      <c r="S471">
        <v>4</v>
      </c>
      <c r="T471">
        <v>66</v>
      </c>
      <c r="U471">
        <v>6.2990500000000003</v>
      </c>
      <c r="V471">
        <v>3.3403999999999998</v>
      </c>
      <c r="W471">
        <v>1.88571</v>
      </c>
      <c r="X471">
        <v>1.24072</v>
      </c>
      <c r="Y471">
        <v>0.15865399999999999</v>
      </c>
      <c r="Z471">
        <v>8.4134600000000004E-2</v>
      </c>
      <c r="AA471">
        <v>7.4519224464893299E-2</v>
      </c>
      <c r="AB471">
        <v>0.267905</v>
      </c>
      <c r="AC471">
        <v>1.44221</v>
      </c>
      <c r="AD471">
        <v>0.29530200000000001</v>
      </c>
      <c r="AE471">
        <v>0.69609500000000002</v>
      </c>
      <c r="AH471">
        <v>4.8881300000000003</v>
      </c>
      <c r="AI471">
        <v>0.65605100000000005</v>
      </c>
      <c r="AJ471">
        <v>0.53622099999999995</v>
      </c>
    </row>
    <row r="472" spans="1:36" x14ac:dyDescent="0.45">
      <c r="A472" t="s">
        <v>2407</v>
      </c>
      <c r="B472" t="s">
        <v>149</v>
      </c>
      <c r="C472">
        <v>4</v>
      </c>
      <c r="D472">
        <v>4</v>
      </c>
      <c r="F472">
        <v>4.5531199999999998</v>
      </c>
      <c r="G472">
        <v>13</v>
      </c>
      <c r="H472">
        <v>12</v>
      </c>
      <c r="I472">
        <v>0</v>
      </c>
      <c r="J472">
        <v>10</v>
      </c>
      <c r="K472">
        <v>59.3</v>
      </c>
      <c r="L472">
        <v>255</v>
      </c>
      <c r="M472">
        <v>64</v>
      </c>
      <c r="N472">
        <v>32</v>
      </c>
      <c r="O472">
        <v>30</v>
      </c>
      <c r="P472">
        <v>8</v>
      </c>
      <c r="Q472">
        <v>13</v>
      </c>
      <c r="R472">
        <v>0</v>
      </c>
      <c r="S472">
        <v>3</v>
      </c>
      <c r="T472">
        <v>44</v>
      </c>
      <c r="U472">
        <v>6.6779099999999998</v>
      </c>
      <c r="V472">
        <v>1.97302</v>
      </c>
      <c r="W472">
        <v>3.38462</v>
      </c>
      <c r="X472">
        <v>1.21417</v>
      </c>
      <c r="Y472">
        <v>0.17254900000000001</v>
      </c>
      <c r="Z472">
        <v>5.0980400000000002E-2</v>
      </c>
      <c r="AA472">
        <v>0.121568631380796</v>
      </c>
      <c r="AB472">
        <v>0.26778200000000002</v>
      </c>
      <c r="AC472">
        <v>1.2984800000000001</v>
      </c>
      <c r="AD472">
        <v>0.29946499999999998</v>
      </c>
      <c r="AE472">
        <v>0.68389100000000003</v>
      </c>
      <c r="AH472">
        <v>4.3342999999999998</v>
      </c>
      <c r="AI472">
        <v>0.65534400000000004</v>
      </c>
      <c r="AJ472">
        <v>0.53295499999999996</v>
      </c>
    </row>
    <row r="473" spans="1:36" x14ac:dyDescent="0.45">
      <c r="A473" t="s">
        <v>2709</v>
      </c>
      <c r="B473" t="s">
        <v>196</v>
      </c>
      <c r="C473">
        <v>3</v>
      </c>
      <c r="D473">
        <v>5</v>
      </c>
      <c r="F473">
        <v>4.4130799999999999</v>
      </c>
      <c r="G473">
        <v>18</v>
      </c>
      <c r="H473">
        <v>18</v>
      </c>
      <c r="I473">
        <v>0</v>
      </c>
      <c r="J473">
        <v>0</v>
      </c>
      <c r="K473">
        <v>67.3</v>
      </c>
      <c r="L473">
        <v>288</v>
      </c>
      <c r="M473">
        <v>75</v>
      </c>
      <c r="N473">
        <v>36</v>
      </c>
      <c r="O473">
        <v>33</v>
      </c>
      <c r="P473">
        <v>8</v>
      </c>
      <c r="Q473">
        <v>13</v>
      </c>
      <c r="R473">
        <v>0</v>
      </c>
      <c r="S473">
        <v>3</v>
      </c>
      <c r="T473">
        <v>36</v>
      </c>
      <c r="U473">
        <v>4.81426</v>
      </c>
      <c r="V473">
        <v>1.73848</v>
      </c>
      <c r="W473">
        <v>2.7692299999999999</v>
      </c>
      <c r="X473">
        <v>1.0698399999999999</v>
      </c>
      <c r="Y473">
        <v>0.125</v>
      </c>
      <c r="Z473">
        <v>4.5138900000000003E-2</v>
      </c>
      <c r="AA473">
        <v>7.98611119389534E-2</v>
      </c>
      <c r="AB473">
        <v>0.27573500000000001</v>
      </c>
      <c r="AC473">
        <v>1.30758</v>
      </c>
      <c r="AD473">
        <v>0.29386000000000001</v>
      </c>
      <c r="AE473">
        <v>0.67708299999999999</v>
      </c>
      <c r="AH473">
        <v>4.4437499999999996</v>
      </c>
      <c r="AI473">
        <v>0.65517499999999995</v>
      </c>
      <c r="AJ473">
        <v>0.54659199999999997</v>
      </c>
    </row>
    <row r="474" spans="1:36" x14ac:dyDescent="0.45">
      <c r="A474" t="s">
        <v>2710</v>
      </c>
      <c r="C474">
        <v>4</v>
      </c>
      <c r="D474">
        <v>5</v>
      </c>
      <c r="F474">
        <v>5.0602400000000003</v>
      </c>
      <c r="G474">
        <v>16</v>
      </c>
      <c r="H474">
        <v>15</v>
      </c>
      <c r="I474">
        <v>0</v>
      </c>
      <c r="J474">
        <v>0</v>
      </c>
      <c r="K474">
        <v>74.7</v>
      </c>
      <c r="L474">
        <v>331</v>
      </c>
      <c r="M474">
        <v>82</v>
      </c>
      <c r="N474">
        <v>45</v>
      </c>
      <c r="O474">
        <v>42</v>
      </c>
      <c r="P474">
        <v>11</v>
      </c>
      <c r="Q474">
        <v>24</v>
      </c>
      <c r="R474">
        <v>0</v>
      </c>
      <c r="S474">
        <v>3</v>
      </c>
      <c r="T474">
        <v>53</v>
      </c>
      <c r="U474">
        <v>6.3855399999999998</v>
      </c>
      <c r="V474">
        <v>2.8915700000000002</v>
      </c>
      <c r="W474">
        <v>2.2083300000000001</v>
      </c>
      <c r="X474">
        <v>1.3252999999999999</v>
      </c>
      <c r="Y474">
        <v>0.16012100000000001</v>
      </c>
      <c r="Z474">
        <v>7.2507600000000005E-2</v>
      </c>
      <c r="AA474">
        <v>8.7613292038440704E-2</v>
      </c>
      <c r="AB474">
        <v>0.269737</v>
      </c>
      <c r="AC474">
        <v>1.4190100000000001</v>
      </c>
      <c r="AD474">
        <v>0.29583300000000001</v>
      </c>
      <c r="AE474">
        <v>0.67328900000000003</v>
      </c>
      <c r="AH474">
        <v>4.8346900000000002</v>
      </c>
      <c r="AI474">
        <v>0.650926</v>
      </c>
      <c r="AJ474">
        <v>0.39588800000000002</v>
      </c>
    </row>
    <row r="475" spans="1:36" x14ac:dyDescent="0.45">
      <c r="A475" t="s">
        <v>2398</v>
      </c>
      <c r="B475" t="s">
        <v>58</v>
      </c>
      <c r="C475">
        <v>7</v>
      </c>
      <c r="D475">
        <v>3</v>
      </c>
      <c r="F475">
        <v>3.3730799999999999</v>
      </c>
      <c r="G475">
        <v>59</v>
      </c>
      <c r="H475">
        <v>0</v>
      </c>
      <c r="I475">
        <v>28</v>
      </c>
      <c r="J475">
        <v>3</v>
      </c>
      <c r="K475">
        <v>58.7</v>
      </c>
      <c r="L475">
        <v>241</v>
      </c>
      <c r="M475">
        <v>48</v>
      </c>
      <c r="N475">
        <v>24</v>
      </c>
      <c r="O475">
        <v>22</v>
      </c>
      <c r="P475">
        <v>8</v>
      </c>
      <c r="Q475">
        <v>20</v>
      </c>
      <c r="R475">
        <v>3</v>
      </c>
      <c r="S475">
        <v>3</v>
      </c>
      <c r="T475">
        <v>72</v>
      </c>
      <c r="U475">
        <v>11.039199999999999</v>
      </c>
      <c r="V475">
        <v>3.0664400000000001</v>
      </c>
      <c r="W475">
        <v>3.6</v>
      </c>
      <c r="X475">
        <v>1.22658</v>
      </c>
      <c r="Y475">
        <v>0.29875499999999999</v>
      </c>
      <c r="Z475">
        <v>8.2987599999999995E-2</v>
      </c>
      <c r="AA475">
        <v>0.21576764434576001</v>
      </c>
      <c r="AB475">
        <v>0.22018299999999999</v>
      </c>
      <c r="AC475">
        <v>1.1584300000000001</v>
      </c>
      <c r="AD475">
        <v>0.28985499999999997</v>
      </c>
      <c r="AE475">
        <v>0.774648</v>
      </c>
      <c r="AH475">
        <v>3.7490800000000002</v>
      </c>
      <c r="AI475">
        <v>0.64726300000000003</v>
      </c>
      <c r="AJ475">
        <v>0.75195400000000001</v>
      </c>
    </row>
    <row r="476" spans="1:36" x14ac:dyDescent="0.45">
      <c r="A476" t="s">
        <v>2309</v>
      </c>
      <c r="B476" t="s">
        <v>52</v>
      </c>
      <c r="C476">
        <v>4</v>
      </c>
      <c r="D476">
        <v>3</v>
      </c>
      <c r="F476">
        <v>4.07355</v>
      </c>
      <c r="G476">
        <v>42</v>
      </c>
      <c r="H476">
        <v>7</v>
      </c>
      <c r="I476">
        <v>0</v>
      </c>
      <c r="J476">
        <v>1</v>
      </c>
      <c r="K476">
        <v>70.7</v>
      </c>
      <c r="L476">
        <v>307</v>
      </c>
      <c r="M476">
        <v>66</v>
      </c>
      <c r="N476">
        <v>35</v>
      </c>
      <c r="O476">
        <v>32</v>
      </c>
      <c r="P476">
        <v>8</v>
      </c>
      <c r="Q476">
        <v>32</v>
      </c>
      <c r="R476">
        <v>0</v>
      </c>
      <c r="S476">
        <v>1</v>
      </c>
      <c r="T476">
        <v>73</v>
      </c>
      <c r="U476">
        <v>9.2927900000000001</v>
      </c>
      <c r="V476">
        <v>4.07355</v>
      </c>
      <c r="W476">
        <v>2.28125</v>
      </c>
      <c r="X476">
        <v>1.0183899999999999</v>
      </c>
      <c r="Y476">
        <v>0.237785</v>
      </c>
      <c r="Z476">
        <v>0.10423499999999999</v>
      </c>
      <c r="AA476">
        <v>0.13355048745870499</v>
      </c>
      <c r="AB476">
        <v>0.24087600000000001</v>
      </c>
      <c r="AC476">
        <v>1.3861399999999999</v>
      </c>
      <c r="AD476">
        <v>0.30051800000000001</v>
      </c>
      <c r="AE476">
        <v>0.72580599999999995</v>
      </c>
      <c r="AH476">
        <v>4.0612599999999999</v>
      </c>
      <c r="AI476">
        <v>0.64637299999999998</v>
      </c>
      <c r="AJ476">
        <v>0.76222900000000005</v>
      </c>
    </row>
    <row r="477" spans="1:36" x14ac:dyDescent="0.45">
      <c r="A477" t="s">
        <v>2711</v>
      </c>
      <c r="B477" t="s">
        <v>101</v>
      </c>
      <c r="C477">
        <v>4</v>
      </c>
      <c r="D477">
        <v>6</v>
      </c>
      <c r="F477">
        <v>4.7219300000000004</v>
      </c>
      <c r="G477">
        <v>26</v>
      </c>
      <c r="H477">
        <v>24</v>
      </c>
      <c r="I477">
        <v>0</v>
      </c>
      <c r="J477">
        <v>0</v>
      </c>
      <c r="K477">
        <v>95.3</v>
      </c>
      <c r="L477">
        <v>422</v>
      </c>
      <c r="M477">
        <v>98</v>
      </c>
      <c r="N477">
        <v>54</v>
      </c>
      <c r="O477">
        <v>50</v>
      </c>
      <c r="P477">
        <v>13</v>
      </c>
      <c r="Q477">
        <v>39</v>
      </c>
      <c r="R477">
        <v>0</v>
      </c>
      <c r="S477">
        <v>5</v>
      </c>
      <c r="T477">
        <v>81</v>
      </c>
      <c r="U477">
        <v>7.6495300000000004</v>
      </c>
      <c r="V477">
        <v>3.6831100000000001</v>
      </c>
      <c r="W477">
        <v>2.0769199999999999</v>
      </c>
      <c r="X477">
        <v>1.2277</v>
      </c>
      <c r="Y477">
        <v>0.191943</v>
      </c>
      <c r="Z477">
        <v>9.2417100000000002E-2</v>
      </c>
      <c r="AA477">
        <v>9.9526062607765198E-2</v>
      </c>
      <c r="AB477">
        <v>0.25925900000000002</v>
      </c>
      <c r="AC477">
        <v>1.43757</v>
      </c>
      <c r="AD477">
        <v>0.29929600000000001</v>
      </c>
      <c r="AE477">
        <v>0.69865299999999997</v>
      </c>
      <c r="AH477">
        <v>4.7135899999999999</v>
      </c>
      <c r="AI477">
        <v>0.64635399999999998</v>
      </c>
      <c r="AJ477">
        <v>0.59744600000000003</v>
      </c>
    </row>
    <row r="478" spans="1:36" x14ac:dyDescent="0.45">
      <c r="A478" t="s">
        <v>2712</v>
      </c>
      <c r="B478" t="s">
        <v>44</v>
      </c>
      <c r="C478">
        <v>4</v>
      </c>
      <c r="D478">
        <v>6</v>
      </c>
      <c r="F478">
        <v>4.6504599999999998</v>
      </c>
      <c r="G478">
        <v>26</v>
      </c>
      <c r="H478">
        <v>16</v>
      </c>
      <c r="I478">
        <v>0</v>
      </c>
      <c r="J478">
        <v>0</v>
      </c>
      <c r="K478">
        <v>98.7</v>
      </c>
      <c r="L478">
        <v>439</v>
      </c>
      <c r="M478">
        <v>102</v>
      </c>
      <c r="N478">
        <v>55</v>
      </c>
      <c r="O478">
        <v>51</v>
      </c>
      <c r="P478">
        <v>12</v>
      </c>
      <c r="Q478">
        <v>44</v>
      </c>
      <c r="R478">
        <v>0</v>
      </c>
      <c r="S478">
        <v>3</v>
      </c>
      <c r="T478">
        <v>79</v>
      </c>
      <c r="U478">
        <v>7.2036499999999997</v>
      </c>
      <c r="V478">
        <v>4.0121599999999997</v>
      </c>
      <c r="W478">
        <v>1.79545</v>
      </c>
      <c r="X478">
        <v>1.09422</v>
      </c>
      <c r="Y478">
        <v>0.179954</v>
      </c>
      <c r="Z478">
        <v>0.100228</v>
      </c>
      <c r="AA478">
        <v>7.9726651310920701E-2</v>
      </c>
      <c r="AB478">
        <v>0.26020399999999999</v>
      </c>
      <c r="AC478">
        <v>1.47923</v>
      </c>
      <c r="AD478">
        <v>0.29900300000000002</v>
      </c>
      <c r="AE478">
        <v>0.70433400000000002</v>
      </c>
      <c r="AH478">
        <v>4.6633500000000003</v>
      </c>
      <c r="AI478">
        <v>0.64565899999999998</v>
      </c>
      <c r="AJ478">
        <v>0.84197</v>
      </c>
    </row>
    <row r="479" spans="1:36" x14ac:dyDescent="0.45">
      <c r="A479" t="s">
        <v>2328</v>
      </c>
      <c r="B479" t="s">
        <v>36</v>
      </c>
      <c r="C479">
        <v>4</v>
      </c>
      <c r="D479">
        <v>4</v>
      </c>
      <c r="F479">
        <v>4.4536100000000003</v>
      </c>
      <c r="G479">
        <v>32</v>
      </c>
      <c r="H479">
        <v>13</v>
      </c>
      <c r="I479">
        <v>0</v>
      </c>
      <c r="J479">
        <v>1</v>
      </c>
      <c r="K479">
        <v>97</v>
      </c>
      <c r="L479">
        <v>413</v>
      </c>
      <c r="M479">
        <v>97</v>
      </c>
      <c r="N479">
        <v>52</v>
      </c>
      <c r="O479">
        <v>48</v>
      </c>
      <c r="P479">
        <v>15</v>
      </c>
      <c r="Q479">
        <v>30</v>
      </c>
      <c r="R479">
        <v>0</v>
      </c>
      <c r="S479">
        <v>3</v>
      </c>
      <c r="T479">
        <v>78</v>
      </c>
      <c r="U479">
        <v>7.2371100000000004</v>
      </c>
      <c r="V479">
        <v>2.7835100000000002</v>
      </c>
      <c r="W479">
        <v>2.6</v>
      </c>
      <c r="X479">
        <v>1.39175</v>
      </c>
      <c r="Y479">
        <v>0.188862</v>
      </c>
      <c r="Z479">
        <v>7.2639200000000001E-2</v>
      </c>
      <c r="AA479">
        <v>0.116222754120826</v>
      </c>
      <c r="AB479">
        <v>0.25526300000000002</v>
      </c>
      <c r="AC479">
        <v>1.30928</v>
      </c>
      <c r="AD479">
        <v>0.28571400000000002</v>
      </c>
      <c r="AE479">
        <v>0.70754700000000004</v>
      </c>
      <c r="AH479">
        <v>4.6777199999999999</v>
      </c>
      <c r="AI479">
        <v>0.64375400000000005</v>
      </c>
      <c r="AJ479">
        <v>0.69245699999999999</v>
      </c>
    </row>
    <row r="480" spans="1:36" x14ac:dyDescent="0.45">
      <c r="A480" t="s">
        <v>2251</v>
      </c>
      <c r="B480" t="s">
        <v>40</v>
      </c>
      <c r="C480">
        <v>4</v>
      </c>
      <c r="D480">
        <v>3</v>
      </c>
      <c r="F480">
        <v>4.4013499999999999</v>
      </c>
      <c r="G480">
        <v>25</v>
      </c>
      <c r="H480">
        <v>8</v>
      </c>
      <c r="I480">
        <v>0</v>
      </c>
      <c r="J480">
        <v>1</v>
      </c>
      <c r="K480">
        <v>59.3</v>
      </c>
      <c r="L480">
        <v>259</v>
      </c>
      <c r="M480">
        <v>60</v>
      </c>
      <c r="N480">
        <v>31</v>
      </c>
      <c r="O480">
        <v>29</v>
      </c>
      <c r="P480">
        <v>7</v>
      </c>
      <c r="Q480">
        <v>23</v>
      </c>
      <c r="R480">
        <v>0</v>
      </c>
      <c r="S480">
        <v>1</v>
      </c>
      <c r="T480">
        <v>55</v>
      </c>
      <c r="U480">
        <v>8.3473900000000008</v>
      </c>
      <c r="V480">
        <v>3.4907300000000001</v>
      </c>
      <c r="W480">
        <v>2.3913000000000002</v>
      </c>
      <c r="X480">
        <v>1.0623899999999999</v>
      </c>
      <c r="Y480">
        <v>0.21235499999999999</v>
      </c>
      <c r="Z480">
        <v>8.8803099999999996E-2</v>
      </c>
      <c r="AA480">
        <v>0.123552121222019</v>
      </c>
      <c r="AB480">
        <v>0.25531900000000002</v>
      </c>
      <c r="AC480">
        <v>1.3996599999999999</v>
      </c>
      <c r="AD480">
        <v>0.30635800000000002</v>
      </c>
      <c r="AE480">
        <v>0.71038299999999999</v>
      </c>
      <c r="AH480">
        <v>4.1487999999999996</v>
      </c>
      <c r="AI480">
        <v>0.64368700000000001</v>
      </c>
      <c r="AJ480">
        <v>0.43937599999999999</v>
      </c>
    </row>
    <row r="481" spans="1:36" x14ac:dyDescent="0.45">
      <c r="A481" t="s">
        <v>2713</v>
      </c>
      <c r="B481" t="s">
        <v>141</v>
      </c>
      <c r="C481">
        <v>7</v>
      </c>
      <c r="D481">
        <v>8</v>
      </c>
      <c r="F481">
        <v>4.7787600000000001</v>
      </c>
      <c r="G481">
        <v>24</v>
      </c>
      <c r="H481">
        <v>19</v>
      </c>
      <c r="I481">
        <v>0</v>
      </c>
      <c r="J481">
        <v>0</v>
      </c>
      <c r="K481">
        <v>113</v>
      </c>
      <c r="L481">
        <v>499</v>
      </c>
      <c r="M481">
        <v>121</v>
      </c>
      <c r="N481">
        <v>65</v>
      </c>
      <c r="O481">
        <v>60</v>
      </c>
      <c r="P481">
        <v>15</v>
      </c>
      <c r="Q481">
        <v>41</v>
      </c>
      <c r="R481">
        <v>0</v>
      </c>
      <c r="S481">
        <v>6</v>
      </c>
      <c r="T481">
        <v>73</v>
      </c>
      <c r="U481">
        <v>5.8141600000000002</v>
      </c>
      <c r="V481">
        <v>3.2654899999999998</v>
      </c>
      <c r="W481">
        <v>1.7804899999999999</v>
      </c>
      <c r="X481">
        <v>1.19469</v>
      </c>
      <c r="Y481">
        <v>0.14629300000000001</v>
      </c>
      <c r="Z481">
        <v>8.2164299999999996E-2</v>
      </c>
      <c r="AA481">
        <v>6.4128249883651706E-2</v>
      </c>
      <c r="AB481">
        <v>0.26769900000000002</v>
      </c>
      <c r="AC481">
        <v>1.43363</v>
      </c>
      <c r="AD481">
        <v>0.291209</v>
      </c>
      <c r="AE481">
        <v>0.68794299999999997</v>
      </c>
      <c r="AH481">
        <v>4.9364600000000003</v>
      </c>
      <c r="AI481">
        <v>0.64232</v>
      </c>
      <c r="AJ481">
        <v>0.67274100000000003</v>
      </c>
    </row>
    <row r="482" spans="1:36" x14ac:dyDescent="0.45">
      <c r="A482" t="s">
        <v>2714</v>
      </c>
      <c r="B482" t="s">
        <v>63</v>
      </c>
      <c r="C482">
        <v>5</v>
      </c>
      <c r="D482">
        <v>6</v>
      </c>
      <c r="F482">
        <v>4.6613499999999997</v>
      </c>
      <c r="G482">
        <v>19</v>
      </c>
      <c r="H482">
        <v>18</v>
      </c>
      <c r="I482">
        <v>0</v>
      </c>
      <c r="J482">
        <v>0</v>
      </c>
      <c r="K482">
        <v>75.3</v>
      </c>
      <c r="L482">
        <v>334</v>
      </c>
      <c r="M482">
        <v>78</v>
      </c>
      <c r="N482">
        <v>42</v>
      </c>
      <c r="O482">
        <v>39</v>
      </c>
      <c r="P482">
        <v>11</v>
      </c>
      <c r="Q482">
        <v>30</v>
      </c>
      <c r="R482">
        <v>0</v>
      </c>
      <c r="S482">
        <v>3</v>
      </c>
      <c r="T482">
        <v>62</v>
      </c>
      <c r="U482">
        <v>7.4103599999999998</v>
      </c>
      <c r="V482">
        <v>3.5856599999999998</v>
      </c>
      <c r="W482">
        <v>2.0666699999999998</v>
      </c>
      <c r="X482">
        <v>1.31474</v>
      </c>
      <c r="Y482">
        <v>0.18562899999999999</v>
      </c>
      <c r="Z482">
        <v>8.9820399999999995E-2</v>
      </c>
      <c r="AA482">
        <v>9.5808379352092701E-2</v>
      </c>
      <c r="AB482">
        <v>0.25913599999999998</v>
      </c>
      <c r="AC482">
        <v>1.4342600000000001</v>
      </c>
      <c r="AD482">
        <v>0.29386000000000001</v>
      </c>
      <c r="AE482">
        <v>0.71274300000000002</v>
      </c>
      <c r="AH482">
        <v>4.8221100000000003</v>
      </c>
      <c r="AI482">
        <v>0.64197400000000004</v>
      </c>
      <c r="AJ482">
        <v>0.71403099999999997</v>
      </c>
    </row>
    <row r="483" spans="1:36" x14ac:dyDescent="0.45">
      <c r="A483" t="s">
        <v>2715</v>
      </c>
      <c r="C483">
        <v>4</v>
      </c>
      <c r="D483">
        <v>6</v>
      </c>
      <c r="F483">
        <v>4.9450599999999998</v>
      </c>
      <c r="G483">
        <v>18</v>
      </c>
      <c r="H483">
        <v>18</v>
      </c>
      <c r="I483">
        <v>0</v>
      </c>
      <c r="J483">
        <v>0</v>
      </c>
      <c r="K483">
        <v>91</v>
      </c>
      <c r="L483">
        <v>394</v>
      </c>
      <c r="M483">
        <v>99</v>
      </c>
      <c r="N483">
        <v>54</v>
      </c>
      <c r="O483">
        <v>50</v>
      </c>
      <c r="P483">
        <v>14</v>
      </c>
      <c r="Q483">
        <v>22</v>
      </c>
      <c r="R483">
        <v>0</v>
      </c>
      <c r="S483">
        <v>7</v>
      </c>
      <c r="T483">
        <v>65</v>
      </c>
      <c r="U483">
        <v>6.4285699999999997</v>
      </c>
      <c r="V483">
        <v>2.1758199999999999</v>
      </c>
      <c r="W483">
        <v>2.9545499999999998</v>
      </c>
      <c r="X483">
        <v>1.38462</v>
      </c>
      <c r="Y483">
        <v>0.16497500000000001</v>
      </c>
      <c r="Z483">
        <v>5.5837600000000001E-2</v>
      </c>
      <c r="AA483">
        <v>0.109137050807476</v>
      </c>
      <c r="AB483">
        <v>0.271233</v>
      </c>
      <c r="AC483">
        <v>1.3296699999999999</v>
      </c>
      <c r="AD483">
        <v>0.29720299999999999</v>
      </c>
      <c r="AE483">
        <v>0.66074900000000003</v>
      </c>
      <c r="AH483">
        <v>4.7825100000000003</v>
      </c>
      <c r="AI483">
        <v>0.64105299999999998</v>
      </c>
      <c r="AJ483">
        <v>0.34580699999999998</v>
      </c>
    </row>
    <row r="484" spans="1:36" x14ac:dyDescent="0.45">
      <c r="A484" t="s">
        <v>2176</v>
      </c>
      <c r="B484" t="s">
        <v>141</v>
      </c>
      <c r="C484">
        <v>5</v>
      </c>
      <c r="D484">
        <v>4</v>
      </c>
      <c r="F484">
        <v>3.6797300000000002</v>
      </c>
      <c r="G484">
        <v>38</v>
      </c>
      <c r="H484">
        <v>4</v>
      </c>
      <c r="I484">
        <v>2</v>
      </c>
      <c r="J484">
        <v>15</v>
      </c>
      <c r="K484">
        <v>58.7</v>
      </c>
      <c r="L484">
        <v>252</v>
      </c>
      <c r="M484">
        <v>53</v>
      </c>
      <c r="N484">
        <v>26</v>
      </c>
      <c r="O484">
        <v>24</v>
      </c>
      <c r="P484">
        <v>8</v>
      </c>
      <c r="Q484">
        <v>22</v>
      </c>
      <c r="R484">
        <v>0</v>
      </c>
      <c r="S484">
        <v>2</v>
      </c>
      <c r="T484">
        <v>69</v>
      </c>
      <c r="U484">
        <v>10.5792</v>
      </c>
      <c r="V484">
        <v>3.3730799999999999</v>
      </c>
      <c r="W484">
        <v>3.1363599999999998</v>
      </c>
      <c r="X484">
        <v>1.22658</v>
      </c>
      <c r="Y484">
        <v>0.27381</v>
      </c>
      <c r="Z484">
        <v>8.7301599999999993E-2</v>
      </c>
      <c r="AA484">
        <v>0.186507932841777</v>
      </c>
      <c r="AB484">
        <v>0.232456</v>
      </c>
      <c r="AC484">
        <v>1.2776799999999999</v>
      </c>
      <c r="AD484">
        <v>0.29801299999999997</v>
      </c>
      <c r="AE484">
        <v>0.76802499999999996</v>
      </c>
      <c r="AH484">
        <v>3.9024000000000001</v>
      </c>
      <c r="AI484">
        <v>0.64022699999999999</v>
      </c>
      <c r="AJ484">
        <v>0.79336200000000001</v>
      </c>
    </row>
    <row r="485" spans="1:36" x14ac:dyDescent="0.45">
      <c r="A485" t="s">
        <v>2716</v>
      </c>
      <c r="B485" t="s">
        <v>104</v>
      </c>
      <c r="C485">
        <v>3</v>
      </c>
      <c r="D485">
        <v>6</v>
      </c>
      <c r="F485">
        <v>4.8795200000000003</v>
      </c>
      <c r="G485">
        <v>19</v>
      </c>
      <c r="H485">
        <v>16</v>
      </c>
      <c r="I485">
        <v>0</v>
      </c>
      <c r="J485">
        <v>0</v>
      </c>
      <c r="K485">
        <v>83</v>
      </c>
      <c r="L485">
        <v>373</v>
      </c>
      <c r="M485">
        <v>88</v>
      </c>
      <c r="N485">
        <v>49</v>
      </c>
      <c r="O485">
        <v>45</v>
      </c>
      <c r="P485">
        <v>11</v>
      </c>
      <c r="Q485">
        <v>35</v>
      </c>
      <c r="R485">
        <v>0</v>
      </c>
      <c r="S485">
        <v>5</v>
      </c>
      <c r="T485">
        <v>69</v>
      </c>
      <c r="U485">
        <v>7.4819300000000002</v>
      </c>
      <c r="V485">
        <v>3.7951800000000002</v>
      </c>
      <c r="W485">
        <v>1.97143</v>
      </c>
      <c r="X485">
        <v>1.1927700000000001</v>
      </c>
      <c r="Y485">
        <v>0.18498700000000001</v>
      </c>
      <c r="Z485">
        <v>9.3833799999999995E-2</v>
      </c>
      <c r="AA485">
        <v>9.1152809560298906E-2</v>
      </c>
      <c r="AB485">
        <v>0.264264</v>
      </c>
      <c r="AC485">
        <v>1.48193</v>
      </c>
      <c r="AD485">
        <v>0.30434800000000001</v>
      </c>
      <c r="AE485">
        <v>0.68773200000000001</v>
      </c>
      <c r="AH485">
        <v>4.7610599999999996</v>
      </c>
      <c r="AI485">
        <v>0.63960600000000001</v>
      </c>
      <c r="AJ485">
        <v>0.51734400000000003</v>
      </c>
    </row>
    <row r="486" spans="1:36" x14ac:dyDescent="0.45">
      <c r="A486" t="s">
        <v>2717</v>
      </c>
      <c r="B486" t="s">
        <v>67</v>
      </c>
      <c r="C486">
        <v>3</v>
      </c>
      <c r="D486">
        <v>3</v>
      </c>
      <c r="F486">
        <v>4.7142900000000001</v>
      </c>
      <c r="G486">
        <v>30</v>
      </c>
      <c r="H486">
        <v>30</v>
      </c>
      <c r="I486">
        <v>0</v>
      </c>
      <c r="J486">
        <v>0</v>
      </c>
      <c r="K486">
        <v>84</v>
      </c>
      <c r="L486">
        <v>367</v>
      </c>
      <c r="M486">
        <v>83</v>
      </c>
      <c r="N486">
        <v>48</v>
      </c>
      <c r="O486">
        <v>44</v>
      </c>
      <c r="P486">
        <v>11</v>
      </c>
      <c r="Q486">
        <v>34</v>
      </c>
      <c r="R486">
        <v>0</v>
      </c>
      <c r="S486">
        <v>5</v>
      </c>
      <c r="T486">
        <v>69</v>
      </c>
      <c r="U486">
        <v>7.3928599999999998</v>
      </c>
      <c r="V486">
        <v>3.6428600000000002</v>
      </c>
      <c r="W486">
        <v>2.0294099999999999</v>
      </c>
      <c r="X486">
        <v>1.1785699999999999</v>
      </c>
      <c r="Y486">
        <v>0.18801100000000001</v>
      </c>
      <c r="Z486">
        <v>9.2643100000000006E-2</v>
      </c>
      <c r="AA486">
        <v>9.53678488731384E-2</v>
      </c>
      <c r="AB486">
        <v>0.25304900000000002</v>
      </c>
      <c r="AC486">
        <v>1.39286</v>
      </c>
      <c r="AD486">
        <v>0.290323</v>
      </c>
      <c r="AE486">
        <v>0.67913400000000002</v>
      </c>
      <c r="AH486">
        <v>4.7074199999999999</v>
      </c>
      <c r="AI486">
        <v>0.63902099999999995</v>
      </c>
      <c r="AJ486">
        <v>0.53003699999999998</v>
      </c>
    </row>
    <row r="487" spans="1:36" x14ac:dyDescent="0.45">
      <c r="A487" t="s">
        <v>2718</v>
      </c>
      <c r="B487" t="s">
        <v>76</v>
      </c>
      <c r="C487">
        <v>6</v>
      </c>
      <c r="D487">
        <v>7</v>
      </c>
      <c r="F487">
        <v>5.1575899999999999</v>
      </c>
      <c r="G487">
        <v>25</v>
      </c>
      <c r="H487">
        <v>25</v>
      </c>
      <c r="I487">
        <v>0</v>
      </c>
      <c r="J487">
        <v>0</v>
      </c>
      <c r="K487">
        <v>104.7</v>
      </c>
      <c r="L487">
        <v>475</v>
      </c>
      <c r="M487">
        <v>100</v>
      </c>
      <c r="N487">
        <v>65</v>
      </c>
      <c r="O487">
        <v>60</v>
      </c>
      <c r="P487">
        <v>14</v>
      </c>
      <c r="Q487">
        <v>66</v>
      </c>
      <c r="R487">
        <v>0</v>
      </c>
      <c r="S487">
        <v>4</v>
      </c>
      <c r="T487">
        <v>107</v>
      </c>
      <c r="U487">
        <v>9.1977100000000007</v>
      </c>
      <c r="V487">
        <v>5.6733500000000001</v>
      </c>
      <c r="W487">
        <v>1.62121</v>
      </c>
      <c r="X487">
        <v>1.2034400000000001</v>
      </c>
      <c r="Y487">
        <v>0.22526299999999999</v>
      </c>
      <c r="Z487">
        <v>0.13894699999999999</v>
      </c>
      <c r="AA487">
        <v>8.6315795779228197E-2</v>
      </c>
      <c r="AB487">
        <v>0.24691399999999999</v>
      </c>
      <c r="AC487">
        <v>1.58548</v>
      </c>
      <c r="AD487">
        <v>0.302817</v>
      </c>
      <c r="AE487">
        <v>0.68989100000000003</v>
      </c>
      <c r="AH487">
        <v>4.9551400000000001</v>
      </c>
      <c r="AI487">
        <v>0.63882000000000005</v>
      </c>
      <c r="AJ487">
        <v>0.60013899999999998</v>
      </c>
    </row>
    <row r="488" spans="1:36" x14ac:dyDescent="0.45">
      <c r="A488" t="s">
        <v>2719</v>
      </c>
      <c r="B488" t="s">
        <v>36</v>
      </c>
      <c r="C488">
        <v>6</v>
      </c>
      <c r="D488">
        <v>6</v>
      </c>
      <c r="F488">
        <v>4.4366199999999996</v>
      </c>
      <c r="G488">
        <v>22</v>
      </c>
      <c r="H488">
        <v>13</v>
      </c>
      <c r="I488">
        <v>0</v>
      </c>
      <c r="J488">
        <v>0</v>
      </c>
      <c r="K488">
        <v>71</v>
      </c>
      <c r="L488">
        <v>306</v>
      </c>
      <c r="M488">
        <v>74</v>
      </c>
      <c r="N488">
        <v>38</v>
      </c>
      <c r="O488">
        <v>35</v>
      </c>
      <c r="P488">
        <v>9</v>
      </c>
      <c r="Q488">
        <v>22</v>
      </c>
      <c r="R488">
        <v>0</v>
      </c>
      <c r="S488">
        <v>1</v>
      </c>
      <c r="T488">
        <v>50</v>
      </c>
      <c r="U488">
        <v>6.3380299999999998</v>
      </c>
      <c r="V488">
        <v>2.7887300000000002</v>
      </c>
      <c r="W488">
        <v>2.2727300000000001</v>
      </c>
      <c r="X488">
        <v>1.1408499999999999</v>
      </c>
      <c r="Y488">
        <v>0.16339899999999999</v>
      </c>
      <c r="Z488">
        <v>7.1895399999999998E-2</v>
      </c>
      <c r="AA488">
        <v>9.1503269970416995E-2</v>
      </c>
      <c r="AB488">
        <v>0.26148399999999999</v>
      </c>
      <c r="AC488">
        <v>1.3521099999999999</v>
      </c>
      <c r="AD488">
        <v>0.29017900000000002</v>
      </c>
      <c r="AE488">
        <v>0.69544399999999995</v>
      </c>
      <c r="AH488">
        <v>4.46631</v>
      </c>
      <c r="AI488">
        <v>0.63789300000000004</v>
      </c>
      <c r="AJ488">
        <v>0.58745599999999998</v>
      </c>
    </row>
    <row r="489" spans="1:36" x14ac:dyDescent="0.45">
      <c r="A489" t="s">
        <v>2720</v>
      </c>
      <c r="C489">
        <v>3</v>
      </c>
      <c r="D489">
        <v>4</v>
      </c>
      <c r="F489">
        <v>4.7048899999999998</v>
      </c>
      <c r="G489">
        <v>26</v>
      </c>
      <c r="H489">
        <v>9</v>
      </c>
      <c r="I489">
        <v>0</v>
      </c>
      <c r="J489">
        <v>0</v>
      </c>
      <c r="K489">
        <v>59.3</v>
      </c>
      <c r="L489">
        <v>257</v>
      </c>
      <c r="M489">
        <v>63</v>
      </c>
      <c r="N489">
        <v>34</v>
      </c>
      <c r="O489">
        <v>31</v>
      </c>
      <c r="P489">
        <v>8</v>
      </c>
      <c r="Q489">
        <v>17</v>
      </c>
      <c r="R489">
        <v>1</v>
      </c>
      <c r="S489">
        <v>1</v>
      </c>
      <c r="T489">
        <v>45</v>
      </c>
      <c r="U489">
        <v>6.8296799999999998</v>
      </c>
      <c r="V489">
        <v>2.5800999999999998</v>
      </c>
      <c r="W489">
        <v>2.6470600000000002</v>
      </c>
      <c r="X489">
        <v>1.21417</v>
      </c>
      <c r="Y489">
        <v>0.175097</v>
      </c>
      <c r="Z489">
        <v>6.6147899999999996E-2</v>
      </c>
      <c r="AA489">
        <v>0.108949415385723</v>
      </c>
      <c r="AB489">
        <v>0.263598</v>
      </c>
      <c r="AC489">
        <v>1.34907</v>
      </c>
      <c r="AD489">
        <v>0.29569899999999999</v>
      </c>
      <c r="AE489">
        <v>0.668605</v>
      </c>
      <c r="AH489">
        <v>4.4017499999999998</v>
      </c>
      <c r="AI489">
        <v>0.63692899999999997</v>
      </c>
      <c r="AJ489">
        <v>0.320604</v>
      </c>
    </row>
    <row r="490" spans="1:36" x14ac:dyDescent="0.45">
      <c r="A490" t="s">
        <v>2236</v>
      </c>
      <c r="B490" t="s">
        <v>56</v>
      </c>
      <c r="C490">
        <v>6</v>
      </c>
      <c r="D490">
        <v>13</v>
      </c>
      <c r="F490">
        <v>5.6133100000000002</v>
      </c>
      <c r="G490">
        <v>26</v>
      </c>
      <c r="H490">
        <v>26</v>
      </c>
      <c r="I490">
        <v>0</v>
      </c>
      <c r="J490">
        <v>1</v>
      </c>
      <c r="K490">
        <v>144.30000000000001</v>
      </c>
      <c r="L490">
        <v>636</v>
      </c>
      <c r="M490">
        <v>162</v>
      </c>
      <c r="N490">
        <v>97</v>
      </c>
      <c r="O490">
        <v>90</v>
      </c>
      <c r="P490">
        <v>26</v>
      </c>
      <c r="Q490">
        <v>48</v>
      </c>
      <c r="R490">
        <v>0</v>
      </c>
      <c r="S490">
        <v>5</v>
      </c>
      <c r="T490">
        <v>104</v>
      </c>
      <c r="U490">
        <v>6.4864899999999999</v>
      </c>
      <c r="V490">
        <v>2.99376</v>
      </c>
      <c r="W490">
        <v>2.1666699999999999</v>
      </c>
      <c r="X490">
        <v>1.6216200000000001</v>
      </c>
      <c r="Y490">
        <v>0.163522</v>
      </c>
      <c r="Z490">
        <v>7.5471700000000003E-2</v>
      </c>
      <c r="AA490">
        <v>8.8050320744514396E-2</v>
      </c>
      <c r="AB490">
        <v>0.27787299999999998</v>
      </c>
      <c r="AC490">
        <v>1.4553</v>
      </c>
      <c r="AD490">
        <v>0.30022100000000002</v>
      </c>
      <c r="AE490">
        <v>0.650922</v>
      </c>
      <c r="AH490">
        <v>5.2578100000000001</v>
      </c>
      <c r="AI490">
        <v>0.63651400000000002</v>
      </c>
      <c r="AJ490">
        <v>2.69882E-2</v>
      </c>
    </row>
    <row r="491" spans="1:36" x14ac:dyDescent="0.45">
      <c r="A491" t="s">
        <v>2721</v>
      </c>
      <c r="B491" t="s">
        <v>101</v>
      </c>
      <c r="C491">
        <v>4</v>
      </c>
      <c r="D491">
        <v>5</v>
      </c>
      <c r="F491">
        <v>4.7142900000000001</v>
      </c>
      <c r="G491">
        <v>23</v>
      </c>
      <c r="H491">
        <v>18</v>
      </c>
      <c r="I491">
        <v>0</v>
      </c>
      <c r="J491">
        <v>0</v>
      </c>
      <c r="K491">
        <v>84</v>
      </c>
      <c r="L491">
        <v>374</v>
      </c>
      <c r="M491">
        <v>87</v>
      </c>
      <c r="N491">
        <v>48</v>
      </c>
      <c r="O491">
        <v>44</v>
      </c>
      <c r="P491">
        <v>11</v>
      </c>
      <c r="Q491">
        <v>32</v>
      </c>
      <c r="R491">
        <v>0</v>
      </c>
      <c r="S491">
        <v>7</v>
      </c>
      <c r="T491">
        <v>73</v>
      </c>
      <c r="U491">
        <v>7.8214300000000003</v>
      </c>
      <c r="V491">
        <v>3.4285700000000001</v>
      </c>
      <c r="W491">
        <v>2.28125</v>
      </c>
      <c r="X491">
        <v>1.1785699999999999</v>
      </c>
      <c r="Y491">
        <v>0.195187</v>
      </c>
      <c r="Z491">
        <v>8.5561499999999999E-2</v>
      </c>
      <c r="AA491">
        <v>0.109625667333602</v>
      </c>
      <c r="AB491">
        <v>0.25970100000000002</v>
      </c>
      <c r="AC491">
        <v>1.4166700000000001</v>
      </c>
      <c r="AD491">
        <v>0.30278899999999997</v>
      </c>
      <c r="AE491">
        <v>0.68532800000000005</v>
      </c>
      <c r="AH491">
        <v>4.6121800000000004</v>
      </c>
      <c r="AI491">
        <v>0.63423799999999997</v>
      </c>
      <c r="AJ491">
        <v>0.45604600000000001</v>
      </c>
    </row>
    <row r="492" spans="1:36" x14ac:dyDescent="0.45">
      <c r="A492" t="s">
        <v>2722</v>
      </c>
      <c r="B492" t="s">
        <v>34</v>
      </c>
      <c r="C492">
        <v>4</v>
      </c>
      <c r="D492">
        <v>4</v>
      </c>
      <c r="F492">
        <v>4.6002599999999996</v>
      </c>
      <c r="G492">
        <v>19</v>
      </c>
      <c r="H492">
        <v>14</v>
      </c>
      <c r="I492">
        <v>0</v>
      </c>
      <c r="J492">
        <v>0</v>
      </c>
      <c r="K492">
        <v>76.3</v>
      </c>
      <c r="L492">
        <v>330</v>
      </c>
      <c r="M492">
        <v>81</v>
      </c>
      <c r="N492">
        <v>42</v>
      </c>
      <c r="O492">
        <v>39</v>
      </c>
      <c r="P492">
        <v>10</v>
      </c>
      <c r="Q492">
        <v>24</v>
      </c>
      <c r="R492">
        <v>0</v>
      </c>
      <c r="S492">
        <v>1</v>
      </c>
      <c r="T492">
        <v>52</v>
      </c>
      <c r="U492">
        <v>6.13368</v>
      </c>
      <c r="V492">
        <v>2.8309299999999999</v>
      </c>
      <c r="W492">
        <v>2.1666699999999999</v>
      </c>
      <c r="X492">
        <v>1.1795500000000001</v>
      </c>
      <c r="Y492">
        <v>0.15757599999999999</v>
      </c>
      <c r="Z492">
        <v>7.2727299999999995E-2</v>
      </c>
      <c r="AA492">
        <v>8.4848485887050601E-2</v>
      </c>
      <c r="AB492">
        <v>0.26557399999999998</v>
      </c>
      <c r="AC492">
        <v>1.37615</v>
      </c>
      <c r="AD492">
        <v>0.29218100000000002</v>
      </c>
      <c r="AE492">
        <v>0.69230800000000003</v>
      </c>
      <c r="AH492">
        <v>4.5787599999999999</v>
      </c>
      <c r="AI492">
        <v>0.62645499999999998</v>
      </c>
      <c r="AJ492">
        <v>0.54898400000000003</v>
      </c>
    </row>
    <row r="493" spans="1:36" x14ac:dyDescent="0.45">
      <c r="A493" t="s">
        <v>2723</v>
      </c>
      <c r="C493">
        <v>3</v>
      </c>
      <c r="D493">
        <v>4</v>
      </c>
      <c r="F493">
        <v>4.6657599999999997</v>
      </c>
      <c r="G493">
        <v>21</v>
      </c>
      <c r="H493">
        <v>12</v>
      </c>
      <c r="I493">
        <v>0</v>
      </c>
      <c r="J493">
        <v>0</v>
      </c>
      <c r="K493">
        <v>73.3</v>
      </c>
      <c r="L493">
        <v>323</v>
      </c>
      <c r="M493">
        <v>70</v>
      </c>
      <c r="N493">
        <v>41</v>
      </c>
      <c r="O493">
        <v>38</v>
      </c>
      <c r="P493">
        <v>10</v>
      </c>
      <c r="Q493">
        <v>36</v>
      </c>
      <c r="R493">
        <v>0</v>
      </c>
      <c r="S493">
        <v>3</v>
      </c>
      <c r="T493">
        <v>68</v>
      </c>
      <c r="U493">
        <v>8.3492499999999996</v>
      </c>
      <c r="V493">
        <v>4.4201899999999998</v>
      </c>
      <c r="W493">
        <v>1.88889</v>
      </c>
      <c r="X493">
        <v>1.22783</v>
      </c>
      <c r="Y493">
        <v>0.21052599999999999</v>
      </c>
      <c r="Z493">
        <v>0.111455</v>
      </c>
      <c r="AA493">
        <v>9.9071212112903595E-2</v>
      </c>
      <c r="AB493">
        <v>0.246479</v>
      </c>
      <c r="AC493">
        <v>1.44611</v>
      </c>
      <c r="AD493">
        <v>0.29126200000000002</v>
      </c>
      <c r="AE493">
        <v>0.70652199999999998</v>
      </c>
      <c r="AH493">
        <v>4.7693599999999998</v>
      </c>
      <c r="AI493">
        <v>0.62584899999999999</v>
      </c>
      <c r="AJ493">
        <v>0.64287099999999997</v>
      </c>
    </row>
    <row r="494" spans="1:36" x14ac:dyDescent="0.45">
      <c r="A494" t="s">
        <v>2235</v>
      </c>
      <c r="B494" t="s">
        <v>101</v>
      </c>
      <c r="C494">
        <v>5</v>
      </c>
      <c r="D494">
        <v>7</v>
      </c>
      <c r="F494">
        <v>4.8333300000000001</v>
      </c>
      <c r="G494">
        <v>29</v>
      </c>
      <c r="H494">
        <v>18</v>
      </c>
      <c r="I494">
        <v>0</v>
      </c>
      <c r="J494">
        <v>1</v>
      </c>
      <c r="K494">
        <v>108</v>
      </c>
      <c r="L494">
        <v>487</v>
      </c>
      <c r="M494">
        <v>118</v>
      </c>
      <c r="N494">
        <v>63</v>
      </c>
      <c r="O494">
        <v>58</v>
      </c>
      <c r="P494">
        <v>13</v>
      </c>
      <c r="Q494">
        <v>41</v>
      </c>
      <c r="R494">
        <v>1</v>
      </c>
      <c r="S494">
        <v>9</v>
      </c>
      <c r="T494">
        <v>80</v>
      </c>
      <c r="U494">
        <v>6.6666699999999999</v>
      </c>
      <c r="V494">
        <v>3.4166699999999999</v>
      </c>
      <c r="W494">
        <v>1.95122</v>
      </c>
      <c r="X494">
        <v>1.0833299999999999</v>
      </c>
      <c r="Y494">
        <v>0.164271</v>
      </c>
      <c r="Z494">
        <v>8.4188899999999997E-2</v>
      </c>
      <c r="AA494">
        <v>8.0082133412361103E-2</v>
      </c>
      <c r="AB494">
        <v>0.27002300000000001</v>
      </c>
      <c r="AC494">
        <v>1.4722200000000001</v>
      </c>
      <c r="AD494">
        <v>0.30523299999999998</v>
      </c>
      <c r="AE494">
        <v>0.68181800000000004</v>
      </c>
      <c r="AH494">
        <v>4.7272600000000002</v>
      </c>
      <c r="AI494">
        <v>0.62463000000000002</v>
      </c>
      <c r="AJ494">
        <v>0.39860600000000002</v>
      </c>
    </row>
    <row r="495" spans="1:36" x14ac:dyDescent="0.45">
      <c r="A495" t="s">
        <v>2096</v>
      </c>
      <c r="B495" t="s">
        <v>23</v>
      </c>
      <c r="C495">
        <v>4</v>
      </c>
      <c r="D495">
        <v>2</v>
      </c>
      <c r="F495">
        <v>3.375</v>
      </c>
      <c r="G495">
        <v>44</v>
      </c>
      <c r="H495">
        <v>0</v>
      </c>
      <c r="I495">
        <v>0</v>
      </c>
      <c r="J495">
        <v>4</v>
      </c>
      <c r="K495">
        <v>48</v>
      </c>
      <c r="L495">
        <v>197</v>
      </c>
      <c r="M495">
        <v>44</v>
      </c>
      <c r="N495">
        <v>19</v>
      </c>
      <c r="O495">
        <v>18</v>
      </c>
      <c r="P495">
        <v>6</v>
      </c>
      <c r="Q495">
        <v>11</v>
      </c>
      <c r="R495">
        <v>0</v>
      </c>
      <c r="S495">
        <v>0</v>
      </c>
      <c r="T495">
        <v>52</v>
      </c>
      <c r="U495">
        <v>9.75</v>
      </c>
      <c r="V495">
        <v>2.0625</v>
      </c>
      <c r="W495">
        <v>4.7272699999999999</v>
      </c>
      <c r="X495">
        <v>1.125</v>
      </c>
      <c r="Y495">
        <v>0.263959</v>
      </c>
      <c r="Z495">
        <v>5.5837600000000001E-2</v>
      </c>
      <c r="AA495">
        <v>0.208121813833713</v>
      </c>
      <c r="AB495">
        <v>0.23655899999999999</v>
      </c>
      <c r="AC495">
        <v>1.1458299999999999</v>
      </c>
      <c r="AD495">
        <v>0.296875</v>
      </c>
      <c r="AE495">
        <v>0.772532</v>
      </c>
      <c r="AH495">
        <v>3.4008699999999998</v>
      </c>
      <c r="AI495">
        <v>0.62449699999999997</v>
      </c>
      <c r="AJ495">
        <v>0.77759800000000001</v>
      </c>
    </row>
    <row r="496" spans="1:36" x14ac:dyDescent="0.45">
      <c r="A496" t="s">
        <v>2724</v>
      </c>
      <c r="B496" t="s">
        <v>149</v>
      </c>
      <c r="C496">
        <v>4</v>
      </c>
      <c r="D496">
        <v>6</v>
      </c>
      <c r="F496">
        <v>4.6886900000000002</v>
      </c>
      <c r="G496">
        <v>26</v>
      </c>
      <c r="H496">
        <v>12</v>
      </c>
      <c r="I496">
        <v>0</v>
      </c>
      <c r="J496">
        <v>0</v>
      </c>
      <c r="K496">
        <v>78.7</v>
      </c>
      <c r="L496">
        <v>345</v>
      </c>
      <c r="M496">
        <v>79</v>
      </c>
      <c r="N496">
        <v>44</v>
      </c>
      <c r="O496">
        <v>41</v>
      </c>
      <c r="P496">
        <v>10</v>
      </c>
      <c r="Q496">
        <v>29</v>
      </c>
      <c r="R496">
        <v>0</v>
      </c>
      <c r="S496">
        <v>7</v>
      </c>
      <c r="T496">
        <v>67</v>
      </c>
      <c r="U496">
        <v>7.6620100000000004</v>
      </c>
      <c r="V496">
        <v>3.3163900000000002</v>
      </c>
      <c r="W496">
        <v>2.3103400000000001</v>
      </c>
      <c r="X496">
        <v>1.14358</v>
      </c>
      <c r="Y496">
        <v>0.19420299999999999</v>
      </c>
      <c r="Z496">
        <v>8.4057999999999994E-2</v>
      </c>
      <c r="AA496">
        <v>0.110144928097724</v>
      </c>
      <c r="AB496">
        <v>0.25566299999999997</v>
      </c>
      <c r="AC496">
        <v>1.3723000000000001</v>
      </c>
      <c r="AD496">
        <v>0.29741400000000001</v>
      </c>
      <c r="AE496">
        <v>0.68085099999999998</v>
      </c>
      <c r="AH496">
        <v>4.5765099999999999</v>
      </c>
      <c r="AI496">
        <v>0.62391600000000003</v>
      </c>
      <c r="AJ496">
        <v>0.64578500000000005</v>
      </c>
    </row>
    <row r="497" spans="1:36" x14ac:dyDescent="0.45">
      <c r="A497" t="s">
        <v>2725</v>
      </c>
      <c r="B497" t="s">
        <v>34</v>
      </c>
      <c r="C497">
        <v>3</v>
      </c>
      <c r="D497">
        <v>3</v>
      </c>
      <c r="F497">
        <v>4.4513100000000003</v>
      </c>
      <c r="G497">
        <v>17</v>
      </c>
      <c r="H497">
        <v>14</v>
      </c>
      <c r="I497">
        <v>0</v>
      </c>
      <c r="J497">
        <v>0</v>
      </c>
      <c r="K497">
        <v>64.7</v>
      </c>
      <c r="L497">
        <v>278</v>
      </c>
      <c r="M497">
        <v>62</v>
      </c>
      <c r="N497">
        <v>35</v>
      </c>
      <c r="O497">
        <v>32</v>
      </c>
      <c r="P497">
        <v>9</v>
      </c>
      <c r="Q497">
        <v>21</v>
      </c>
      <c r="R497">
        <v>0</v>
      </c>
      <c r="S497">
        <v>5</v>
      </c>
      <c r="T497">
        <v>58</v>
      </c>
      <c r="U497">
        <v>8.0680099999999992</v>
      </c>
      <c r="V497">
        <v>2.92117</v>
      </c>
      <c r="W497">
        <v>2.7618999999999998</v>
      </c>
      <c r="X497">
        <v>1.25193</v>
      </c>
      <c r="Y497">
        <v>0.20863300000000001</v>
      </c>
      <c r="Z497">
        <v>7.5539599999999998E-2</v>
      </c>
      <c r="AA497">
        <v>0.13309352844953501</v>
      </c>
      <c r="AB497">
        <v>0.246032</v>
      </c>
      <c r="AC497">
        <v>1.28284</v>
      </c>
      <c r="AD497">
        <v>0.28648600000000002</v>
      </c>
      <c r="AE497">
        <v>0.68181800000000004</v>
      </c>
      <c r="AH497">
        <v>4.4760600000000004</v>
      </c>
      <c r="AI497">
        <v>0.62139699999999998</v>
      </c>
      <c r="AJ497">
        <v>0.54349700000000001</v>
      </c>
    </row>
    <row r="498" spans="1:36" x14ac:dyDescent="0.45">
      <c r="A498" t="s">
        <v>334</v>
      </c>
      <c r="B498" t="s">
        <v>153</v>
      </c>
      <c r="C498">
        <v>7</v>
      </c>
      <c r="D498">
        <v>13</v>
      </c>
      <c r="F498">
        <v>5.4506100000000002</v>
      </c>
      <c r="G498">
        <v>25</v>
      </c>
      <c r="H498">
        <v>25</v>
      </c>
      <c r="I498">
        <v>0</v>
      </c>
      <c r="J498">
        <v>0</v>
      </c>
      <c r="K498">
        <v>138.69999999999999</v>
      </c>
      <c r="L498">
        <v>627</v>
      </c>
      <c r="M498">
        <v>164</v>
      </c>
      <c r="N498">
        <v>91</v>
      </c>
      <c r="O498">
        <v>84</v>
      </c>
      <c r="P498">
        <v>25</v>
      </c>
      <c r="Q498">
        <v>49</v>
      </c>
      <c r="R498">
        <v>1</v>
      </c>
      <c r="S498">
        <v>4</v>
      </c>
      <c r="T498">
        <v>106</v>
      </c>
      <c r="U498">
        <v>6.8781499999999998</v>
      </c>
      <c r="V498">
        <v>3.1795200000000001</v>
      </c>
      <c r="W498">
        <v>2.1632699999999998</v>
      </c>
      <c r="X498">
        <v>1.6222099999999999</v>
      </c>
      <c r="Y498">
        <v>0.16905899999999999</v>
      </c>
      <c r="Z498">
        <v>7.8149899999999994E-2</v>
      </c>
      <c r="AA498">
        <v>9.0909086167812306E-2</v>
      </c>
      <c r="AB498">
        <v>0.28571400000000002</v>
      </c>
      <c r="AC498">
        <v>1.53569</v>
      </c>
      <c r="AD498">
        <v>0.31376999999999999</v>
      </c>
      <c r="AE498">
        <v>0.68539300000000003</v>
      </c>
      <c r="AH498">
        <v>5.2161099999999996</v>
      </c>
      <c r="AI498">
        <v>0.62119800000000003</v>
      </c>
      <c r="AJ498">
        <v>8.0496399999999996E-2</v>
      </c>
    </row>
    <row r="499" spans="1:36" x14ac:dyDescent="0.45">
      <c r="A499" t="s">
        <v>2248</v>
      </c>
      <c r="B499" t="s">
        <v>58</v>
      </c>
      <c r="C499">
        <v>5</v>
      </c>
      <c r="D499">
        <v>3</v>
      </c>
      <c r="F499">
        <v>3.53349</v>
      </c>
      <c r="G499">
        <v>38</v>
      </c>
      <c r="H499">
        <v>2</v>
      </c>
      <c r="I499">
        <v>1</v>
      </c>
      <c r="J499">
        <v>13</v>
      </c>
      <c r="K499">
        <v>43.3</v>
      </c>
      <c r="L499">
        <v>175</v>
      </c>
      <c r="M499">
        <v>38</v>
      </c>
      <c r="N499">
        <v>18</v>
      </c>
      <c r="O499">
        <v>17</v>
      </c>
      <c r="P499">
        <v>6</v>
      </c>
      <c r="Q499">
        <v>11</v>
      </c>
      <c r="R499">
        <v>1</v>
      </c>
      <c r="S499">
        <v>0</v>
      </c>
      <c r="T499">
        <v>50</v>
      </c>
      <c r="U499">
        <v>10.3926</v>
      </c>
      <c r="V499">
        <v>2.2863699999999998</v>
      </c>
      <c r="W499">
        <v>4.5454499999999998</v>
      </c>
      <c r="X499">
        <v>1.2471099999999999</v>
      </c>
      <c r="Y499">
        <v>0.28571400000000002</v>
      </c>
      <c r="Z499">
        <v>6.2857099999999999E-2</v>
      </c>
      <c r="AA499">
        <v>0.222857154905796</v>
      </c>
      <c r="AB499">
        <v>0.231707</v>
      </c>
      <c r="AC499">
        <v>1.13164</v>
      </c>
      <c r="AD499">
        <v>0.296296</v>
      </c>
      <c r="AE499">
        <v>0.76354699999999998</v>
      </c>
      <c r="AH499">
        <v>3.50908</v>
      </c>
      <c r="AI499">
        <v>0.62080000000000002</v>
      </c>
      <c r="AJ499">
        <v>0.61857200000000001</v>
      </c>
    </row>
    <row r="500" spans="1:36" x14ac:dyDescent="0.45">
      <c r="A500" t="s">
        <v>2726</v>
      </c>
      <c r="B500" t="s">
        <v>139</v>
      </c>
      <c r="C500">
        <v>3</v>
      </c>
      <c r="D500">
        <v>5</v>
      </c>
      <c r="F500">
        <v>5.1003499999999997</v>
      </c>
      <c r="G500">
        <v>25</v>
      </c>
      <c r="H500">
        <v>19</v>
      </c>
      <c r="I500">
        <v>0</v>
      </c>
      <c r="J500">
        <v>0</v>
      </c>
      <c r="K500">
        <v>84.7</v>
      </c>
      <c r="L500">
        <v>382</v>
      </c>
      <c r="M500">
        <v>79</v>
      </c>
      <c r="N500">
        <v>52</v>
      </c>
      <c r="O500">
        <v>48</v>
      </c>
      <c r="P500">
        <v>12</v>
      </c>
      <c r="Q500">
        <v>43</v>
      </c>
      <c r="R500">
        <v>0</v>
      </c>
      <c r="S500">
        <v>10</v>
      </c>
      <c r="T500">
        <v>85</v>
      </c>
      <c r="U500">
        <v>9.0318799999999992</v>
      </c>
      <c r="V500">
        <v>4.56907</v>
      </c>
      <c r="W500">
        <v>1.9767399999999999</v>
      </c>
      <c r="X500">
        <v>1.2750900000000001</v>
      </c>
      <c r="Y500">
        <v>0.22251299999999999</v>
      </c>
      <c r="Z500">
        <v>0.112565</v>
      </c>
      <c r="AA500">
        <v>0.109947651624679</v>
      </c>
      <c r="AB500">
        <v>0.240122</v>
      </c>
      <c r="AC500">
        <v>1.44038</v>
      </c>
      <c r="AD500">
        <v>0.28879300000000002</v>
      </c>
      <c r="AE500">
        <v>0.66539899999999996</v>
      </c>
      <c r="AH500">
        <v>4.9669600000000003</v>
      </c>
      <c r="AI500">
        <v>0.62070599999999998</v>
      </c>
      <c r="AJ500">
        <v>0.24706600000000001</v>
      </c>
    </row>
    <row r="501" spans="1:36" x14ac:dyDescent="0.45">
      <c r="A501" t="s">
        <v>2485</v>
      </c>
      <c r="B501" t="s">
        <v>23</v>
      </c>
      <c r="C501">
        <v>1</v>
      </c>
      <c r="D501">
        <v>1</v>
      </c>
      <c r="F501">
        <v>4.4513100000000003</v>
      </c>
      <c r="G501">
        <v>19</v>
      </c>
      <c r="H501">
        <v>19</v>
      </c>
      <c r="I501">
        <v>0</v>
      </c>
      <c r="J501">
        <v>0</v>
      </c>
      <c r="K501">
        <v>64.7</v>
      </c>
      <c r="L501">
        <v>283</v>
      </c>
      <c r="M501">
        <v>60</v>
      </c>
      <c r="N501">
        <v>35</v>
      </c>
      <c r="O501">
        <v>32</v>
      </c>
      <c r="P501">
        <v>9</v>
      </c>
      <c r="Q501">
        <v>34</v>
      </c>
      <c r="R501">
        <v>0</v>
      </c>
      <c r="S501">
        <v>2</v>
      </c>
      <c r="T501">
        <v>68</v>
      </c>
      <c r="U501">
        <v>9.4590399999999999</v>
      </c>
      <c r="V501">
        <v>4.7295199999999999</v>
      </c>
      <c r="W501">
        <v>2</v>
      </c>
      <c r="X501">
        <v>1.25193</v>
      </c>
      <c r="Y501">
        <v>0.240283</v>
      </c>
      <c r="Z501">
        <v>0.120141</v>
      </c>
      <c r="AA501">
        <v>0.12014134228229501</v>
      </c>
      <c r="AB501">
        <v>0.24291499999999999</v>
      </c>
      <c r="AC501">
        <v>1.45286</v>
      </c>
      <c r="AD501">
        <v>0.3</v>
      </c>
      <c r="AE501">
        <v>0.72481600000000002</v>
      </c>
      <c r="AH501">
        <v>4.6306200000000004</v>
      </c>
      <c r="AI501">
        <v>0.61766799999999999</v>
      </c>
      <c r="AJ501">
        <v>0.76771699999999998</v>
      </c>
    </row>
    <row r="502" spans="1:36" x14ac:dyDescent="0.45">
      <c r="A502" t="s">
        <v>2727</v>
      </c>
      <c r="C502">
        <v>4</v>
      </c>
      <c r="D502">
        <v>6</v>
      </c>
      <c r="F502">
        <v>5.2073299999999998</v>
      </c>
      <c r="G502">
        <v>29</v>
      </c>
      <c r="H502">
        <v>15</v>
      </c>
      <c r="I502">
        <v>0</v>
      </c>
      <c r="J502">
        <v>0</v>
      </c>
      <c r="K502">
        <v>103.7</v>
      </c>
      <c r="L502">
        <v>457</v>
      </c>
      <c r="M502">
        <v>123</v>
      </c>
      <c r="N502">
        <v>65</v>
      </c>
      <c r="O502">
        <v>60</v>
      </c>
      <c r="P502">
        <v>18</v>
      </c>
      <c r="Q502">
        <v>25</v>
      </c>
      <c r="R502">
        <v>1</v>
      </c>
      <c r="S502">
        <v>3</v>
      </c>
      <c r="T502">
        <v>73</v>
      </c>
      <c r="U502">
        <v>6.3355800000000002</v>
      </c>
      <c r="V502">
        <v>2.1697199999999999</v>
      </c>
      <c r="W502">
        <v>2.92</v>
      </c>
      <c r="X502">
        <v>1.5622</v>
      </c>
      <c r="Y502">
        <v>0.15973699999999999</v>
      </c>
      <c r="Z502">
        <v>5.4704599999999999E-2</v>
      </c>
      <c r="AA502">
        <v>0.10503282770514399</v>
      </c>
      <c r="AB502">
        <v>0.286713</v>
      </c>
      <c r="AC502">
        <v>1.42719</v>
      </c>
      <c r="AD502">
        <v>0.31065100000000001</v>
      </c>
      <c r="AE502">
        <v>0.67589600000000005</v>
      </c>
      <c r="AH502">
        <v>4.9136699999999998</v>
      </c>
      <c r="AI502">
        <v>0.61740200000000001</v>
      </c>
      <c r="AJ502">
        <v>0.13044900000000001</v>
      </c>
    </row>
    <row r="503" spans="1:36" x14ac:dyDescent="0.45">
      <c r="A503" t="s">
        <v>2254</v>
      </c>
      <c r="B503" t="s">
        <v>149</v>
      </c>
      <c r="C503">
        <v>3</v>
      </c>
      <c r="D503">
        <v>6</v>
      </c>
      <c r="F503">
        <v>4.8387099999999998</v>
      </c>
      <c r="G503">
        <v>25</v>
      </c>
      <c r="H503">
        <v>9</v>
      </c>
      <c r="I503">
        <v>0</v>
      </c>
      <c r="J503">
        <v>4</v>
      </c>
      <c r="K503">
        <v>83.7</v>
      </c>
      <c r="L503">
        <v>371</v>
      </c>
      <c r="M503">
        <v>98</v>
      </c>
      <c r="N503">
        <v>49</v>
      </c>
      <c r="O503">
        <v>45</v>
      </c>
      <c r="P503">
        <v>10</v>
      </c>
      <c r="Q503">
        <v>23</v>
      </c>
      <c r="R503">
        <v>2</v>
      </c>
      <c r="S503">
        <v>2</v>
      </c>
      <c r="T503">
        <v>47</v>
      </c>
      <c r="U503">
        <v>5.0537599999999996</v>
      </c>
      <c r="V503">
        <v>2.4731200000000002</v>
      </c>
      <c r="W503">
        <v>2.0434800000000002</v>
      </c>
      <c r="X503">
        <v>1.0752699999999999</v>
      </c>
      <c r="Y503">
        <v>0.12668499999999999</v>
      </c>
      <c r="Z503">
        <v>6.1994599999999997E-2</v>
      </c>
      <c r="AA503">
        <v>6.4690027385950005E-2</v>
      </c>
      <c r="AB503">
        <v>0.28323700000000002</v>
      </c>
      <c r="AC503">
        <v>1.44564</v>
      </c>
      <c r="AD503">
        <v>0.30449799999999999</v>
      </c>
      <c r="AE503">
        <v>0.67289699999999997</v>
      </c>
      <c r="AH503">
        <v>4.5812099999999996</v>
      </c>
      <c r="AI503">
        <v>0.61391600000000002</v>
      </c>
      <c r="AJ503">
        <v>0.41432400000000003</v>
      </c>
    </row>
    <row r="504" spans="1:36" x14ac:dyDescent="0.45">
      <c r="A504" t="s">
        <v>2728</v>
      </c>
      <c r="B504" t="s">
        <v>42</v>
      </c>
      <c r="C504">
        <v>7</v>
      </c>
      <c r="D504">
        <v>6</v>
      </c>
      <c r="F504">
        <v>4.5918400000000004</v>
      </c>
      <c r="G504">
        <v>23</v>
      </c>
      <c r="H504">
        <v>15</v>
      </c>
      <c r="I504">
        <v>0</v>
      </c>
      <c r="J504">
        <v>0</v>
      </c>
      <c r="K504">
        <v>98</v>
      </c>
      <c r="L504">
        <v>439</v>
      </c>
      <c r="M504">
        <v>96</v>
      </c>
      <c r="N504">
        <v>54</v>
      </c>
      <c r="O504">
        <v>50</v>
      </c>
      <c r="P504">
        <v>11</v>
      </c>
      <c r="Q504">
        <v>48</v>
      </c>
      <c r="R504">
        <v>0</v>
      </c>
      <c r="S504">
        <v>5</v>
      </c>
      <c r="T504">
        <v>78</v>
      </c>
      <c r="U504">
        <v>7.1632699999999998</v>
      </c>
      <c r="V504">
        <v>4.4081599999999996</v>
      </c>
      <c r="W504">
        <v>1.625</v>
      </c>
      <c r="X504">
        <v>1.0102</v>
      </c>
      <c r="Y504">
        <v>0.177677</v>
      </c>
      <c r="Z504">
        <v>0.10933900000000001</v>
      </c>
      <c r="AA504">
        <v>6.8337135016918099E-2</v>
      </c>
      <c r="AB504">
        <v>0.24870500000000001</v>
      </c>
      <c r="AC504">
        <v>1.46939</v>
      </c>
      <c r="AD504">
        <v>0.28619499999999998</v>
      </c>
      <c r="AE504">
        <v>0.69984400000000002</v>
      </c>
      <c r="AH504">
        <v>4.7448399999999999</v>
      </c>
      <c r="AI504">
        <v>0.61293900000000001</v>
      </c>
      <c r="AJ504">
        <v>0.74835300000000005</v>
      </c>
    </row>
    <row r="505" spans="1:36" x14ac:dyDescent="0.45">
      <c r="A505" t="s">
        <v>2729</v>
      </c>
      <c r="B505" t="s">
        <v>28</v>
      </c>
      <c r="C505">
        <v>4</v>
      </c>
      <c r="D505">
        <v>3</v>
      </c>
      <c r="F505">
        <v>4.7688800000000002</v>
      </c>
      <c r="G505">
        <v>24</v>
      </c>
      <c r="H505">
        <v>22</v>
      </c>
      <c r="I505">
        <v>0</v>
      </c>
      <c r="J505">
        <v>0</v>
      </c>
      <c r="K505">
        <v>88.7</v>
      </c>
      <c r="L505">
        <v>394</v>
      </c>
      <c r="M505">
        <v>88</v>
      </c>
      <c r="N505">
        <v>51</v>
      </c>
      <c r="O505">
        <v>47</v>
      </c>
      <c r="P505">
        <v>13</v>
      </c>
      <c r="Q505">
        <v>39</v>
      </c>
      <c r="R505">
        <v>0</v>
      </c>
      <c r="S505">
        <v>7</v>
      </c>
      <c r="T505">
        <v>76</v>
      </c>
      <c r="U505">
        <v>7.7113899999999997</v>
      </c>
      <c r="V505">
        <v>3.95716</v>
      </c>
      <c r="W505">
        <v>1.94872</v>
      </c>
      <c r="X505">
        <v>1.3190500000000001</v>
      </c>
      <c r="Y505">
        <v>0.19289300000000001</v>
      </c>
      <c r="Z505">
        <v>9.8984799999999998E-2</v>
      </c>
      <c r="AA505">
        <v>9.3908630311489105E-2</v>
      </c>
      <c r="AB505">
        <v>0.25287399999999999</v>
      </c>
      <c r="AC505">
        <v>1.4317899999999999</v>
      </c>
      <c r="AD505">
        <v>0.28957500000000003</v>
      </c>
      <c r="AE505">
        <v>0.69852899999999996</v>
      </c>
      <c r="AH505">
        <v>5.0025000000000004</v>
      </c>
      <c r="AI505">
        <v>0.611842</v>
      </c>
      <c r="AJ505">
        <v>0.55395499999999998</v>
      </c>
    </row>
    <row r="506" spans="1:36" x14ac:dyDescent="0.45">
      <c r="A506" t="s">
        <v>2730</v>
      </c>
      <c r="B506" t="s">
        <v>74</v>
      </c>
      <c r="C506">
        <v>2</v>
      </c>
      <c r="D506">
        <v>4</v>
      </c>
      <c r="F506">
        <v>5.4678000000000004</v>
      </c>
      <c r="G506">
        <v>26</v>
      </c>
      <c r="H506">
        <v>26</v>
      </c>
      <c r="I506">
        <v>0</v>
      </c>
      <c r="J506">
        <v>1</v>
      </c>
      <c r="K506">
        <v>82.3</v>
      </c>
      <c r="L506">
        <v>371</v>
      </c>
      <c r="M506">
        <v>82</v>
      </c>
      <c r="N506">
        <v>54</v>
      </c>
      <c r="O506">
        <v>50</v>
      </c>
      <c r="P506">
        <v>14</v>
      </c>
      <c r="Q506">
        <v>42</v>
      </c>
      <c r="R506">
        <v>0</v>
      </c>
      <c r="S506">
        <v>5</v>
      </c>
      <c r="T506">
        <v>80</v>
      </c>
      <c r="U506">
        <v>8.7484800000000007</v>
      </c>
      <c r="V506">
        <v>4.5929500000000001</v>
      </c>
      <c r="W506">
        <v>1.90476</v>
      </c>
      <c r="X506">
        <v>1.53098</v>
      </c>
      <c r="Y506">
        <v>0.21563299999999999</v>
      </c>
      <c r="Z506">
        <v>0.113208</v>
      </c>
      <c r="AA506">
        <v>0.10242587327957101</v>
      </c>
      <c r="AB506">
        <v>0.25308599999999998</v>
      </c>
      <c r="AC506">
        <v>1.50668</v>
      </c>
      <c r="AD506">
        <v>0.29565200000000003</v>
      </c>
      <c r="AE506">
        <v>0.67049800000000004</v>
      </c>
      <c r="AH506">
        <v>5.2355999999999998</v>
      </c>
      <c r="AI506">
        <v>0.61112699999999998</v>
      </c>
      <c r="AJ506">
        <v>0.25700899999999999</v>
      </c>
    </row>
    <row r="507" spans="1:36" x14ac:dyDescent="0.45">
      <c r="A507" t="s">
        <v>2731</v>
      </c>
      <c r="B507" t="s">
        <v>149</v>
      </c>
      <c r="C507">
        <v>6</v>
      </c>
      <c r="D507">
        <v>10</v>
      </c>
      <c r="F507">
        <v>5.1002599999999996</v>
      </c>
      <c r="G507">
        <v>25</v>
      </c>
      <c r="H507">
        <v>23</v>
      </c>
      <c r="I507">
        <v>0</v>
      </c>
      <c r="J507">
        <v>0</v>
      </c>
      <c r="K507">
        <v>114.7</v>
      </c>
      <c r="L507">
        <v>516</v>
      </c>
      <c r="M507">
        <v>130</v>
      </c>
      <c r="N507">
        <v>70</v>
      </c>
      <c r="O507">
        <v>65</v>
      </c>
      <c r="P507">
        <v>16</v>
      </c>
      <c r="Q507">
        <v>43</v>
      </c>
      <c r="R507">
        <v>0</v>
      </c>
      <c r="S507">
        <v>5</v>
      </c>
      <c r="T507">
        <v>71</v>
      </c>
      <c r="U507">
        <v>5.5710499999999996</v>
      </c>
      <c r="V507">
        <v>3.3740199999999998</v>
      </c>
      <c r="W507">
        <v>1.65116</v>
      </c>
      <c r="X507">
        <v>1.25545</v>
      </c>
      <c r="Y507">
        <v>0.137597</v>
      </c>
      <c r="Z507">
        <v>8.3333299999999999E-2</v>
      </c>
      <c r="AA507">
        <v>5.4263569414615603E-2</v>
      </c>
      <c r="AB507">
        <v>0.27777800000000002</v>
      </c>
      <c r="AC507">
        <v>1.5082800000000001</v>
      </c>
      <c r="AD507">
        <v>0.29921300000000001</v>
      </c>
      <c r="AE507">
        <v>0.68393099999999996</v>
      </c>
      <c r="AH507">
        <v>5.0858999999999996</v>
      </c>
      <c r="AI507">
        <v>0.61094700000000002</v>
      </c>
      <c r="AJ507">
        <v>0.58475999999999995</v>
      </c>
    </row>
    <row r="508" spans="1:36" x14ac:dyDescent="0.45">
      <c r="A508" t="s">
        <v>2494</v>
      </c>
      <c r="B508" t="s">
        <v>141</v>
      </c>
      <c r="C508">
        <v>4</v>
      </c>
      <c r="D508">
        <v>3</v>
      </c>
      <c r="F508">
        <v>3.6507900000000002</v>
      </c>
      <c r="G508">
        <v>55</v>
      </c>
      <c r="H508">
        <v>0</v>
      </c>
      <c r="I508">
        <v>4</v>
      </c>
      <c r="J508">
        <v>13</v>
      </c>
      <c r="K508">
        <v>56.7</v>
      </c>
      <c r="L508">
        <v>230</v>
      </c>
      <c r="M508">
        <v>47</v>
      </c>
      <c r="N508">
        <v>25</v>
      </c>
      <c r="O508">
        <v>23</v>
      </c>
      <c r="P508">
        <v>8</v>
      </c>
      <c r="Q508">
        <v>16</v>
      </c>
      <c r="R508">
        <v>1</v>
      </c>
      <c r="S508">
        <v>2</v>
      </c>
      <c r="T508">
        <v>67</v>
      </c>
      <c r="U508">
        <v>10.6349</v>
      </c>
      <c r="V508">
        <v>2.5396800000000002</v>
      </c>
      <c r="W508">
        <v>4.1875</v>
      </c>
      <c r="X508">
        <v>1.2698400000000001</v>
      </c>
      <c r="Y508">
        <v>0.29130400000000001</v>
      </c>
      <c r="Z508">
        <v>6.9565199999999994E-2</v>
      </c>
      <c r="AA508">
        <v>0.22173913568258199</v>
      </c>
      <c r="AB508">
        <v>0.22169800000000001</v>
      </c>
      <c r="AC508">
        <v>1.11111</v>
      </c>
      <c r="AD508">
        <v>0.28467199999999998</v>
      </c>
      <c r="AE508">
        <v>0.73359099999999999</v>
      </c>
      <c r="AH508">
        <v>3.6783199999999998</v>
      </c>
      <c r="AI508">
        <v>0.608178</v>
      </c>
      <c r="AJ508">
        <v>0.56694299999999997</v>
      </c>
    </row>
    <row r="509" spans="1:36" x14ac:dyDescent="0.45">
      <c r="A509" t="s">
        <v>2732</v>
      </c>
      <c r="C509">
        <v>5</v>
      </c>
      <c r="D509">
        <v>5</v>
      </c>
      <c r="F509">
        <v>4.6516900000000003</v>
      </c>
      <c r="G509">
        <v>22</v>
      </c>
      <c r="H509">
        <v>15</v>
      </c>
      <c r="I509">
        <v>0</v>
      </c>
      <c r="J509">
        <v>0</v>
      </c>
      <c r="K509">
        <v>89</v>
      </c>
      <c r="L509">
        <v>384</v>
      </c>
      <c r="M509">
        <v>94</v>
      </c>
      <c r="N509">
        <v>50</v>
      </c>
      <c r="O509">
        <v>46</v>
      </c>
      <c r="P509">
        <v>14</v>
      </c>
      <c r="Q509">
        <v>25</v>
      </c>
      <c r="R509">
        <v>0</v>
      </c>
      <c r="S509">
        <v>4</v>
      </c>
      <c r="T509">
        <v>70</v>
      </c>
      <c r="U509">
        <v>7.0786499999999997</v>
      </c>
      <c r="V509">
        <v>2.5280900000000002</v>
      </c>
      <c r="W509">
        <v>2.8</v>
      </c>
      <c r="X509">
        <v>1.4157299999999999</v>
      </c>
      <c r="Y509">
        <v>0.18229200000000001</v>
      </c>
      <c r="Z509">
        <v>6.5104200000000001E-2</v>
      </c>
      <c r="AA509">
        <v>0.11718750745058</v>
      </c>
      <c r="AB509">
        <v>0.264789</v>
      </c>
      <c r="AC509">
        <v>1.33708</v>
      </c>
      <c r="AD509">
        <v>0.29520299999999999</v>
      </c>
      <c r="AE509">
        <v>0.69416500000000003</v>
      </c>
      <c r="AH509">
        <v>4.7044800000000002</v>
      </c>
      <c r="AI509">
        <v>0.60652899999999998</v>
      </c>
      <c r="AJ509">
        <v>0.57315300000000002</v>
      </c>
    </row>
    <row r="510" spans="1:36" x14ac:dyDescent="0.45">
      <c r="A510" t="s">
        <v>2733</v>
      </c>
      <c r="B510" t="s">
        <v>139</v>
      </c>
      <c r="C510">
        <v>4</v>
      </c>
      <c r="D510">
        <v>4</v>
      </c>
      <c r="F510">
        <v>4.7368399999999999</v>
      </c>
      <c r="G510">
        <v>14</v>
      </c>
      <c r="H510">
        <v>14</v>
      </c>
      <c r="I510">
        <v>0</v>
      </c>
      <c r="J510">
        <v>0</v>
      </c>
      <c r="K510">
        <v>62.7</v>
      </c>
      <c r="L510">
        <v>277</v>
      </c>
      <c r="M510">
        <v>66</v>
      </c>
      <c r="N510">
        <v>36</v>
      </c>
      <c r="O510">
        <v>33</v>
      </c>
      <c r="P510">
        <v>10</v>
      </c>
      <c r="Q510">
        <v>22</v>
      </c>
      <c r="R510">
        <v>0</v>
      </c>
      <c r="S510">
        <v>3</v>
      </c>
      <c r="T510">
        <v>54</v>
      </c>
      <c r="U510">
        <v>7.7511999999999999</v>
      </c>
      <c r="V510">
        <v>3.1578900000000001</v>
      </c>
      <c r="W510">
        <v>2.4545499999999998</v>
      </c>
      <c r="X510">
        <v>1.4354100000000001</v>
      </c>
      <c r="Y510">
        <v>0.19494600000000001</v>
      </c>
      <c r="Z510">
        <v>7.9422400000000004E-2</v>
      </c>
      <c r="AA510">
        <v>0.11552345752716001</v>
      </c>
      <c r="AB510">
        <v>0.261905</v>
      </c>
      <c r="AC510">
        <v>1.40351</v>
      </c>
      <c r="AD510">
        <v>0.29787200000000003</v>
      </c>
      <c r="AE510">
        <v>0.70270299999999997</v>
      </c>
      <c r="AH510">
        <v>4.8020899999999997</v>
      </c>
      <c r="AI510">
        <v>0.60560099999999994</v>
      </c>
      <c r="AJ510">
        <v>0.46074700000000002</v>
      </c>
    </row>
    <row r="511" spans="1:36" x14ac:dyDescent="0.45">
      <c r="A511" t="s">
        <v>2734</v>
      </c>
      <c r="B511" t="s">
        <v>67</v>
      </c>
      <c r="C511">
        <v>1</v>
      </c>
      <c r="D511">
        <v>1</v>
      </c>
      <c r="F511">
        <v>4.4424099999999997</v>
      </c>
      <c r="G511">
        <v>20</v>
      </c>
      <c r="H511">
        <v>19</v>
      </c>
      <c r="I511">
        <v>0</v>
      </c>
      <c r="J511">
        <v>0</v>
      </c>
      <c r="K511">
        <v>54.7</v>
      </c>
      <c r="L511">
        <v>232</v>
      </c>
      <c r="M511">
        <v>48</v>
      </c>
      <c r="N511">
        <v>29</v>
      </c>
      <c r="O511">
        <v>27</v>
      </c>
      <c r="P511">
        <v>7</v>
      </c>
      <c r="Q511">
        <v>26</v>
      </c>
      <c r="R511">
        <v>0</v>
      </c>
      <c r="S511">
        <v>1</v>
      </c>
      <c r="T511">
        <v>55</v>
      </c>
      <c r="U511">
        <v>9.0493600000000001</v>
      </c>
      <c r="V511">
        <v>4.2778799999999997</v>
      </c>
      <c r="W511">
        <v>2.11538</v>
      </c>
      <c r="X511">
        <v>1.15174</v>
      </c>
      <c r="Y511">
        <v>0.237069</v>
      </c>
      <c r="Z511">
        <v>0.112069</v>
      </c>
      <c r="AA511">
        <v>0.125</v>
      </c>
      <c r="AB511">
        <v>0.23414599999999999</v>
      </c>
      <c r="AC511">
        <v>1.35283</v>
      </c>
      <c r="AD511">
        <v>0.286713</v>
      </c>
      <c r="AE511">
        <v>0.70093499999999997</v>
      </c>
      <c r="AH511">
        <v>4.3884999999999996</v>
      </c>
      <c r="AI511">
        <v>0.60468900000000003</v>
      </c>
      <c r="AJ511">
        <v>0.56513500000000005</v>
      </c>
    </row>
    <row r="512" spans="1:36" x14ac:dyDescent="0.45">
      <c r="A512" t="s">
        <v>2735</v>
      </c>
      <c r="B512" t="s">
        <v>36</v>
      </c>
      <c r="C512">
        <v>6</v>
      </c>
      <c r="D512">
        <v>7</v>
      </c>
      <c r="F512">
        <v>4.6730799999999997</v>
      </c>
      <c r="G512">
        <v>23</v>
      </c>
      <c r="H512">
        <v>21</v>
      </c>
      <c r="I512">
        <v>0</v>
      </c>
      <c r="J512">
        <v>0</v>
      </c>
      <c r="K512">
        <v>104</v>
      </c>
      <c r="L512">
        <v>457</v>
      </c>
      <c r="M512">
        <v>111</v>
      </c>
      <c r="N512">
        <v>58</v>
      </c>
      <c r="O512">
        <v>54</v>
      </c>
      <c r="P512">
        <v>14</v>
      </c>
      <c r="Q512">
        <v>41</v>
      </c>
      <c r="R512">
        <v>0</v>
      </c>
      <c r="S512">
        <v>1</v>
      </c>
      <c r="T512">
        <v>71</v>
      </c>
      <c r="U512">
        <v>6.1442300000000003</v>
      </c>
      <c r="V512">
        <v>3.5480800000000001</v>
      </c>
      <c r="W512">
        <v>1.7317100000000001</v>
      </c>
      <c r="X512">
        <v>1.2115400000000001</v>
      </c>
      <c r="Y512">
        <v>0.155361</v>
      </c>
      <c r="Z512">
        <v>8.9715500000000004E-2</v>
      </c>
      <c r="AA512">
        <v>6.5645523369312203E-2</v>
      </c>
      <c r="AB512">
        <v>0.26746999999999999</v>
      </c>
      <c r="AC512">
        <v>1.4615400000000001</v>
      </c>
      <c r="AD512">
        <v>0.29393900000000001</v>
      </c>
      <c r="AE512">
        <v>0.70996999999999999</v>
      </c>
      <c r="AH512">
        <v>4.8511899999999999</v>
      </c>
      <c r="AI512">
        <v>0.60414299999999999</v>
      </c>
      <c r="AJ512">
        <v>0.73548400000000003</v>
      </c>
    </row>
    <row r="513" spans="1:36" x14ac:dyDescent="0.45">
      <c r="A513" t="s">
        <v>2467</v>
      </c>
      <c r="B513" t="s">
        <v>58</v>
      </c>
      <c r="C513">
        <v>4</v>
      </c>
      <c r="D513">
        <v>2</v>
      </c>
      <c r="F513">
        <v>3.6</v>
      </c>
      <c r="G513">
        <v>61</v>
      </c>
      <c r="H513">
        <v>1</v>
      </c>
      <c r="I513">
        <v>2</v>
      </c>
      <c r="J513">
        <v>11</v>
      </c>
      <c r="K513">
        <v>60</v>
      </c>
      <c r="L513">
        <v>248</v>
      </c>
      <c r="M513">
        <v>52</v>
      </c>
      <c r="N513">
        <v>26</v>
      </c>
      <c r="O513">
        <v>24</v>
      </c>
      <c r="P513">
        <v>8</v>
      </c>
      <c r="Q513">
        <v>19</v>
      </c>
      <c r="R513">
        <v>1</v>
      </c>
      <c r="S513">
        <v>1</v>
      </c>
      <c r="T513">
        <v>68</v>
      </c>
      <c r="U513">
        <v>10.199999999999999</v>
      </c>
      <c r="V513">
        <v>2.85</v>
      </c>
      <c r="W513">
        <v>3.5789499999999999</v>
      </c>
      <c r="X513">
        <v>1.2</v>
      </c>
      <c r="Y513">
        <v>0.27419399999999999</v>
      </c>
      <c r="Z513">
        <v>7.6612899999999998E-2</v>
      </c>
      <c r="AA513">
        <v>0.19758065044879899</v>
      </c>
      <c r="AB513">
        <v>0.22806999999999999</v>
      </c>
      <c r="AC513">
        <v>1.18333</v>
      </c>
      <c r="AD513">
        <v>0.28947400000000001</v>
      </c>
      <c r="AE513">
        <v>0.75250799999999995</v>
      </c>
      <c r="AH513">
        <v>3.7217099999999999</v>
      </c>
      <c r="AI513">
        <v>0.60344399999999998</v>
      </c>
      <c r="AJ513">
        <v>0.66306900000000002</v>
      </c>
    </row>
    <row r="514" spans="1:36" x14ac:dyDescent="0.45">
      <c r="A514" t="s">
        <v>2736</v>
      </c>
      <c r="B514" t="s">
        <v>139</v>
      </c>
      <c r="C514">
        <v>4</v>
      </c>
      <c r="D514">
        <v>6</v>
      </c>
      <c r="F514">
        <v>5.04</v>
      </c>
      <c r="G514">
        <v>20</v>
      </c>
      <c r="H514">
        <v>19</v>
      </c>
      <c r="I514">
        <v>0</v>
      </c>
      <c r="J514">
        <v>0</v>
      </c>
      <c r="K514">
        <v>75</v>
      </c>
      <c r="L514">
        <v>339</v>
      </c>
      <c r="M514">
        <v>73</v>
      </c>
      <c r="N514">
        <v>45</v>
      </c>
      <c r="O514">
        <v>42</v>
      </c>
      <c r="P514">
        <v>10</v>
      </c>
      <c r="Q514">
        <v>41</v>
      </c>
      <c r="R514">
        <v>0</v>
      </c>
      <c r="S514">
        <v>4</v>
      </c>
      <c r="T514">
        <v>69</v>
      </c>
      <c r="U514">
        <v>8.2799999999999994</v>
      </c>
      <c r="V514">
        <v>4.92</v>
      </c>
      <c r="W514">
        <v>1.68293</v>
      </c>
      <c r="X514">
        <v>1.2</v>
      </c>
      <c r="Y514">
        <v>0.20354</v>
      </c>
      <c r="Z514">
        <v>0.120944</v>
      </c>
      <c r="AA514">
        <v>8.2595862448215401E-2</v>
      </c>
      <c r="AB514">
        <v>0.24829899999999999</v>
      </c>
      <c r="AC514">
        <v>1.52</v>
      </c>
      <c r="AD514">
        <v>0.29302299999999998</v>
      </c>
      <c r="AE514">
        <v>0.69</v>
      </c>
      <c r="AH514">
        <v>4.9483699999999997</v>
      </c>
      <c r="AI514">
        <v>0.60142799999999996</v>
      </c>
      <c r="AJ514">
        <v>0.35632900000000001</v>
      </c>
    </row>
    <row r="515" spans="1:36" x14ac:dyDescent="0.45">
      <c r="A515" t="s">
        <v>2054</v>
      </c>
      <c r="B515" t="s">
        <v>139</v>
      </c>
      <c r="C515">
        <v>3</v>
      </c>
      <c r="D515">
        <v>3</v>
      </c>
      <c r="F515">
        <v>4.2974100000000002</v>
      </c>
      <c r="G515">
        <v>37</v>
      </c>
      <c r="H515">
        <v>4</v>
      </c>
      <c r="I515">
        <v>0</v>
      </c>
      <c r="J515">
        <v>6</v>
      </c>
      <c r="K515">
        <v>73.3</v>
      </c>
      <c r="L515">
        <v>314</v>
      </c>
      <c r="M515">
        <v>75</v>
      </c>
      <c r="N515">
        <v>38</v>
      </c>
      <c r="O515">
        <v>35</v>
      </c>
      <c r="P515">
        <v>11</v>
      </c>
      <c r="Q515">
        <v>20</v>
      </c>
      <c r="R515">
        <v>0</v>
      </c>
      <c r="S515">
        <v>3</v>
      </c>
      <c r="T515">
        <v>67</v>
      </c>
      <c r="U515">
        <v>8.2264700000000008</v>
      </c>
      <c r="V515">
        <v>2.45566</v>
      </c>
      <c r="W515">
        <v>3.35</v>
      </c>
      <c r="X515">
        <v>1.3506100000000001</v>
      </c>
      <c r="Y515">
        <v>0.21337600000000001</v>
      </c>
      <c r="Z515">
        <v>6.3694299999999995E-2</v>
      </c>
      <c r="AA515">
        <v>0.14968152344226801</v>
      </c>
      <c r="AB515">
        <v>0.25773200000000002</v>
      </c>
      <c r="AC515">
        <v>1.2960400000000001</v>
      </c>
      <c r="AD515">
        <v>0.30046899999999999</v>
      </c>
      <c r="AE515">
        <v>0.71608000000000005</v>
      </c>
      <c r="AH515">
        <v>4.3191600000000001</v>
      </c>
      <c r="AI515">
        <v>0.59936500000000004</v>
      </c>
      <c r="AJ515">
        <v>0.48191200000000001</v>
      </c>
    </row>
    <row r="516" spans="1:36" x14ac:dyDescent="0.45">
      <c r="A516" t="s">
        <v>2737</v>
      </c>
      <c r="B516" t="s">
        <v>34</v>
      </c>
      <c r="C516">
        <v>4</v>
      </c>
      <c r="D516">
        <v>5</v>
      </c>
      <c r="F516">
        <v>4.7073499999999999</v>
      </c>
      <c r="G516">
        <v>28</v>
      </c>
      <c r="H516">
        <v>12</v>
      </c>
      <c r="I516">
        <v>0</v>
      </c>
      <c r="J516">
        <v>1</v>
      </c>
      <c r="K516">
        <v>80.3</v>
      </c>
      <c r="L516">
        <v>351</v>
      </c>
      <c r="M516">
        <v>78</v>
      </c>
      <c r="N516">
        <v>45</v>
      </c>
      <c r="O516">
        <v>42</v>
      </c>
      <c r="P516">
        <v>11</v>
      </c>
      <c r="Q516">
        <v>33</v>
      </c>
      <c r="R516">
        <v>1</v>
      </c>
      <c r="S516">
        <v>3</v>
      </c>
      <c r="T516">
        <v>75</v>
      </c>
      <c r="U516">
        <v>8.4059799999999996</v>
      </c>
      <c r="V516">
        <v>3.6986300000000001</v>
      </c>
      <c r="W516">
        <v>2.2727300000000001</v>
      </c>
      <c r="X516">
        <v>1.23288</v>
      </c>
      <c r="Y516">
        <v>0.213675</v>
      </c>
      <c r="Z516">
        <v>9.4017100000000006E-2</v>
      </c>
      <c r="AA516">
        <v>0.11965811997652</v>
      </c>
      <c r="AB516">
        <v>0.24761900000000001</v>
      </c>
      <c r="AC516">
        <v>1.38232</v>
      </c>
      <c r="AD516">
        <v>0.292576</v>
      </c>
      <c r="AE516">
        <v>0.69037700000000002</v>
      </c>
      <c r="AH516">
        <v>4.5128199999999996</v>
      </c>
      <c r="AI516">
        <v>0.59770900000000005</v>
      </c>
      <c r="AJ516">
        <v>0.38042100000000001</v>
      </c>
    </row>
    <row r="517" spans="1:36" x14ac:dyDescent="0.45">
      <c r="A517" t="s">
        <v>2738</v>
      </c>
      <c r="B517" t="s">
        <v>153</v>
      </c>
      <c r="C517">
        <v>5</v>
      </c>
      <c r="D517">
        <v>8</v>
      </c>
      <c r="F517">
        <v>5.1661599999999996</v>
      </c>
      <c r="G517">
        <v>23</v>
      </c>
      <c r="H517">
        <v>22</v>
      </c>
      <c r="I517">
        <v>0</v>
      </c>
      <c r="J517">
        <v>0</v>
      </c>
      <c r="K517">
        <v>99.3</v>
      </c>
      <c r="L517">
        <v>448</v>
      </c>
      <c r="M517">
        <v>113</v>
      </c>
      <c r="N517">
        <v>62</v>
      </c>
      <c r="O517">
        <v>57</v>
      </c>
      <c r="P517">
        <v>15</v>
      </c>
      <c r="Q517">
        <v>39</v>
      </c>
      <c r="R517">
        <v>0</v>
      </c>
      <c r="S517">
        <v>2</v>
      </c>
      <c r="T517">
        <v>65</v>
      </c>
      <c r="U517">
        <v>5.8912399999999998</v>
      </c>
      <c r="V517">
        <v>3.5347400000000002</v>
      </c>
      <c r="W517">
        <v>1.6666700000000001</v>
      </c>
      <c r="X517">
        <v>1.3595200000000001</v>
      </c>
      <c r="Y517">
        <v>0.145089</v>
      </c>
      <c r="Z517">
        <v>8.7053599999999995E-2</v>
      </c>
      <c r="AA517">
        <v>5.8035708963871002E-2</v>
      </c>
      <c r="AB517">
        <v>0.27764100000000003</v>
      </c>
      <c r="AC517">
        <v>1.53071</v>
      </c>
      <c r="AD517">
        <v>0.29969400000000002</v>
      </c>
      <c r="AE517">
        <v>0.68702300000000005</v>
      </c>
      <c r="AH517">
        <v>5.1482900000000003</v>
      </c>
      <c r="AI517">
        <v>0.59450400000000003</v>
      </c>
      <c r="AJ517">
        <v>0.24857799999999999</v>
      </c>
    </row>
    <row r="518" spans="1:36" x14ac:dyDescent="0.45">
      <c r="A518" t="s">
        <v>2064</v>
      </c>
      <c r="B518" t="s">
        <v>67</v>
      </c>
      <c r="C518">
        <v>3</v>
      </c>
      <c r="D518">
        <v>3</v>
      </c>
      <c r="F518">
        <v>4.3869999999999996</v>
      </c>
      <c r="G518">
        <v>28</v>
      </c>
      <c r="H518">
        <v>9</v>
      </c>
      <c r="I518">
        <v>0</v>
      </c>
      <c r="J518">
        <v>1</v>
      </c>
      <c r="K518">
        <v>67.7</v>
      </c>
      <c r="L518">
        <v>296</v>
      </c>
      <c r="M518">
        <v>65</v>
      </c>
      <c r="N518">
        <v>36</v>
      </c>
      <c r="O518">
        <v>33</v>
      </c>
      <c r="P518">
        <v>9</v>
      </c>
      <c r="Q518">
        <v>28</v>
      </c>
      <c r="R518">
        <v>0</v>
      </c>
      <c r="S518">
        <v>4</v>
      </c>
      <c r="T518">
        <v>67</v>
      </c>
      <c r="U518">
        <v>8.9069400000000005</v>
      </c>
      <c r="V518">
        <v>3.7223000000000002</v>
      </c>
      <c r="W518">
        <v>2.3928600000000002</v>
      </c>
      <c r="X518">
        <v>1.1964600000000001</v>
      </c>
      <c r="Y518">
        <v>0.226351</v>
      </c>
      <c r="Z518">
        <v>9.4594600000000001E-2</v>
      </c>
      <c r="AA518">
        <v>0.13175675272941501</v>
      </c>
      <c r="AB518">
        <v>0.24621199999999999</v>
      </c>
      <c r="AC518">
        <v>1.37371</v>
      </c>
      <c r="AD518">
        <v>0.29787200000000003</v>
      </c>
      <c r="AE518">
        <v>0.708955</v>
      </c>
      <c r="AH518">
        <v>4.4219499999999998</v>
      </c>
      <c r="AI518">
        <v>0.59212900000000002</v>
      </c>
      <c r="AJ518">
        <v>0.49454199999999998</v>
      </c>
    </row>
    <row r="519" spans="1:36" x14ac:dyDescent="0.45">
      <c r="A519" t="s">
        <v>2739</v>
      </c>
      <c r="B519" t="s">
        <v>40</v>
      </c>
      <c r="C519">
        <v>6</v>
      </c>
      <c r="D519">
        <v>10</v>
      </c>
      <c r="F519">
        <v>5.1333900000000003</v>
      </c>
      <c r="G519">
        <v>23</v>
      </c>
      <c r="H519">
        <v>23</v>
      </c>
      <c r="I519">
        <v>0</v>
      </c>
      <c r="J519">
        <v>0</v>
      </c>
      <c r="K519">
        <v>108.7</v>
      </c>
      <c r="L519">
        <v>493</v>
      </c>
      <c r="M519">
        <v>112</v>
      </c>
      <c r="N519">
        <v>67</v>
      </c>
      <c r="O519">
        <v>62</v>
      </c>
      <c r="P519">
        <v>16</v>
      </c>
      <c r="Q519">
        <v>58</v>
      </c>
      <c r="R519">
        <v>0</v>
      </c>
      <c r="S519">
        <v>2</v>
      </c>
      <c r="T519">
        <v>98</v>
      </c>
      <c r="U519">
        <v>8.1140799999999995</v>
      </c>
      <c r="V519">
        <v>4.8022099999999996</v>
      </c>
      <c r="W519">
        <v>1.6896599999999999</v>
      </c>
      <c r="X519">
        <v>1.3247500000000001</v>
      </c>
      <c r="Y519">
        <v>0.19878299999999999</v>
      </c>
      <c r="Z519">
        <v>0.117647</v>
      </c>
      <c r="AA519">
        <v>8.1135906279086997E-2</v>
      </c>
      <c r="AB519">
        <v>0.25866</v>
      </c>
      <c r="AC519">
        <v>1.5639400000000001</v>
      </c>
      <c r="AD519">
        <v>0.30093999999999999</v>
      </c>
      <c r="AE519">
        <v>0.69783200000000001</v>
      </c>
      <c r="AH519">
        <v>5.0213700000000001</v>
      </c>
      <c r="AI519">
        <v>0.59150899999999995</v>
      </c>
      <c r="AJ519">
        <v>0.12374300000000001</v>
      </c>
    </row>
    <row r="520" spans="1:36" x14ac:dyDescent="0.45">
      <c r="A520" t="s">
        <v>2740</v>
      </c>
      <c r="C520">
        <v>4</v>
      </c>
      <c r="D520">
        <v>6</v>
      </c>
      <c r="F520">
        <v>4.92286</v>
      </c>
      <c r="G520">
        <v>16</v>
      </c>
      <c r="H520">
        <v>15</v>
      </c>
      <c r="I520">
        <v>0</v>
      </c>
      <c r="J520">
        <v>0</v>
      </c>
      <c r="K520">
        <v>71.3</v>
      </c>
      <c r="L520">
        <v>317</v>
      </c>
      <c r="M520">
        <v>78</v>
      </c>
      <c r="N520">
        <v>42</v>
      </c>
      <c r="O520">
        <v>39</v>
      </c>
      <c r="P520">
        <v>10</v>
      </c>
      <c r="Q520">
        <v>25</v>
      </c>
      <c r="R520">
        <v>0</v>
      </c>
      <c r="S520">
        <v>3</v>
      </c>
      <c r="T520">
        <v>54</v>
      </c>
      <c r="U520">
        <v>6.8162700000000003</v>
      </c>
      <c r="V520">
        <v>3.1556799999999998</v>
      </c>
      <c r="W520">
        <v>2.16</v>
      </c>
      <c r="X520">
        <v>1.26227</v>
      </c>
      <c r="Y520">
        <v>0.170347</v>
      </c>
      <c r="Z520">
        <v>7.8864400000000001E-2</v>
      </c>
      <c r="AA520">
        <v>9.1482654213905307E-2</v>
      </c>
      <c r="AB520">
        <v>0.26989600000000002</v>
      </c>
      <c r="AC520">
        <v>1.4446000000000001</v>
      </c>
      <c r="AD520">
        <v>0.30222199999999999</v>
      </c>
      <c r="AE520">
        <v>0.68539300000000003</v>
      </c>
      <c r="AH520">
        <v>4.7417199999999999</v>
      </c>
      <c r="AI520">
        <v>0.590831</v>
      </c>
      <c r="AJ520">
        <v>0.25879099999999999</v>
      </c>
    </row>
    <row r="521" spans="1:36" x14ac:dyDescent="0.45">
      <c r="A521" t="s">
        <v>2031</v>
      </c>
      <c r="B521" t="s">
        <v>42</v>
      </c>
      <c r="C521">
        <v>5</v>
      </c>
      <c r="D521">
        <v>2</v>
      </c>
      <c r="F521">
        <v>3.3519600000000001</v>
      </c>
      <c r="G521">
        <v>55</v>
      </c>
      <c r="H521">
        <v>0</v>
      </c>
      <c r="I521">
        <v>3</v>
      </c>
      <c r="J521">
        <v>13</v>
      </c>
      <c r="K521">
        <v>53.7</v>
      </c>
      <c r="L521">
        <v>218</v>
      </c>
      <c r="M521">
        <v>46</v>
      </c>
      <c r="N521">
        <v>22</v>
      </c>
      <c r="O521">
        <v>20</v>
      </c>
      <c r="P521">
        <v>7</v>
      </c>
      <c r="Q521">
        <v>14</v>
      </c>
      <c r="R521">
        <v>0</v>
      </c>
      <c r="S521">
        <v>0</v>
      </c>
      <c r="T521">
        <v>62</v>
      </c>
      <c r="U521">
        <v>10.3911</v>
      </c>
      <c r="V521">
        <v>2.3463699999999998</v>
      </c>
      <c r="W521">
        <v>4.4285699999999997</v>
      </c>
      <c r="X521">
        <v>1.1731799999999999</v>
      </c>
      <c r="Y521">
        <v>0.28440399999999999</v>
      </c>
      <c r="Z521">
        <v>6.4220200000000005E-2</v>
      </c>
      <c r="AA521">
        <v>0.22018349915742799</v>
      </c>
      <c r="AB521">
        <v>0.22549</v>
      </c>
      <c r="AC521">
        <v>1.1173200000000001</v>
      </c>
      <c r="AD521">
        <v>0.28888900000000001</v>
      </c>
      <c r="AE521">
        <v>0.75697199999999998</v>
      </c>
      <c r="AH521">
        <v>3.4226399999999999</v>
      </c>
      <c r="AI521">
        <v>0.58969000000000005</v>
      </c>
      <c r="AJ521">
        <v>0.69549700000000003</v>
      </c>
    </row>
    <row r="522" spans="1:36" x14ac:dyDescent="0.45">
      <c r="A522" t="s">
        <v>2143</v>
      </c>
      <c r="B522" t="s">
        <v>74</v>
      </c>
      <c r="C522">
        <v>7</v>
      </c>
      <c r="D522">
        <v>6</v>
      </c>
      <c r="F522">
        <v>3.8955199999999999</v>
      </c>
      <c r="G522">
        <v>66</v>
      </c>
      <c r="H522">
        <v>0</v>
      </c>
      <c r="I522">
        <v>31</v>
      </c>
      <c r="J522">
        <v>3</v>
      </c>
      <c r="K522">
        <v>67</v>
      </c>
      <c r="L522">
        <v>273</v>
      </c>
      <c r="M522">
        <v>47</v>
      </c>
      <c r="N522">
        <v>31</v>
      </c>
      <c r="O522">
        <v>29</v>
      </c>
      <c r="P522">
        <v>8</v>
      </c>
      <c r="Q522">
        <v>32</v>
      </c>
      <c r="R522">
        <v>2</v>
      </c>
      <c r="S522">
        <v>7</v>
      </c>
      <c r="T522">
        <v>80</v>
      </c>
      <c r="U522">
        <v>10.7463</v>
      </c>
      <c r="V522">
        <v>4.2985100000000003</v>
      </c>
      <c r="W522">
        <v>2.5</v>
      </c>
      <c r="X522">
        <v>1.07463</v>
      </c>
      <c r="Y522">
        <v>0.29304000000000002</v>
      </c>
      <c r="Z522">
        <v>0.117216</v>
      </c>
      <c r="AA522">
        <v>0.17582418769597999</v>
      </c>
      <c r="AB522">
        <v>0.20085500000000001</v>
      </c>
      <c r="AC522">
        <v>1.1791</v>
      </c>
      <c r="AD522">
        <v>0.267123</v>
      </c>
      <c r="AE522">
        <v>0.70796499999999996</v>
      </c>
      <c r="AH522">
        <v>4.1654900000000001</v>
      </c>
      <c r="AI522">
        <v>0.58654499999999998</v>
      </c>
      <c r="AJ522">
        <v>0.74980599999999997</v>
      </c>
    </row>
    <row r="523" spans="1:36" x14ac:dyDescent="0.45">
      <c r="A523" t="s">
        <v>2141</v>
      </c>
      <c r="B523" t="s">
        <v>36</v>
      </c>
      <c r="C523">
        <v>4</v>
      </c>
      <c r="D523">
        <v>7</v>
      </c>
      <c r="F523">
        <v>5.0963900000000004</v>
      </c>
      <c r="G523">
        <v>18</v>
      </c>
      <c r="H523">
        <v>18</v>
      </c>
      <c r="I523">
        <v>0</v>
      </c>
      <c r="J523">
        <v>1</v>
      </c>
      <c r="K523">
        <v>83</v>
      </c>
      <c r="L523">
        <v>377</v>
      </c>
      <c r="M523">
        <v>94</v>
      </c>
      <c r="N523">
        <v>51</v>
      </c>
      <c r="O523">
        <v>47</v>
      </c>
      <c r="P523">
        <v>13</v>
      </c>
      <c r="Q523">
        <v>31</v>
      </c>
      <c r="R523">
        <v>1</v>
      </c>
      <c r="S523">
        <v>4</v>
      </c>
      <c r="T523">
        <v>73</v>
      </c>
      <c r="U523">
        <v>7.9156599999999999</v>
      </c>
      <c r="V523">
        <v>3.36145</v>
      </c>
      <c r="W523">
        <v>2.3548399999999998</v>
      </c>
      <c r="X523">
        <v>1.40964</v>
      </c>
      <c r="Y523">
        <v>0.193634</v>
      </c>
      <c r="Z523">
        <v>8.2228099999999998E-2</v>
      </c>
      <c r="AA523">
        <v>0.111405842006206</v>
      </c>
      <c r="AB523">
        <v>0.27485399999999999</v>
      </c>
      <c r="AC523">
        <v>1.5060199999999999</v>
      </c>
      <c r="AD523">
        <v>0.31640600000000002</v>
      </c>
      <c r="AE523">
        <v>0.69288400000000006</v>
      </c>
      <c r="AH523">
        <v>4.7972099999999998</v>
      </c>
      <c r="AI523">
        <v>0.58634399999999998</v>
      </c>
      <c r="AJ523">
        <v>0.14593900000000001</v>
      </c>
    </row>
    <row r="524" spans="1:36" x14ac:dyDescent="0.45">
      <c r="A524" t="s">
        <v>2741</v>
      </c>
      <c r="B524" t="s">
        <v>196</v>
      </c>
      <c r="C524">
        <v>5</v>
      </c>
      <c r="D524">
        <v>7</v>
      </c>
      <c r="F524">
        <v>4.5</v>
      </c>
      <c r="G524">
        <v>29</v>
      </c>
      <c r="H524">
        <v>16</v>
      </c>
      <c r="I524">
        <v>0</v>
      </c>
      <c r="J524">
        <v>1</v>
      </c>
      <c r="K524">
        <v>102</v>
      </c>
      <c r="L524">
        <v>451</v>
      </c>
      <c r="M524">
        <v>105</v>
      </c>
      <c r="N524">
        <v>55</v>
      </c>
      <c r="O524">
        <v>51</v>
      </c>
      <c r="P524">
        <v>13</v>
      </c>
      <c r="Q524">
        <v>39</v>
      </c>
      <c r="R524">
        <v>1</v>
      </c>
      <c r="S524">
        <v>7</v>
      </c>
      <c r="T524">
        <v>82</v>
      </c>
      <c r="U524">
        <v>7.23529</v>
      </c>
      <c r="V524">
        <v>3.4411800000000001</v>
      </c>
      <c r="W524">
        <v>2.10256</v>
      </c>
      <c r="X524">
        <v>1.14706</v>
      </c>
      <c r="Y524">
        <v>0.18181800000000001</v>
      </c>
      <c r="Z524">
        <v>8.6474499999999996E-2</v>
      </c>
      <c r="AA524">
        <v>9.5343686640262604E-2</v>
      </c>
      <c r="AB524">
        <v>0.25925900000000002</v>
      </c>
      <c r="AC524">
        <v>1.4117599999999999</v>
      </c>
      <c r="AD524">
        <v>0.29677399999999998</v>
      </c>
      <c r="AE524">
        <v>0.70747199999999999</v>
      </c>
      <c r="AH524">
        <v>4.657</v>
      </c>
      <c r="AI524">
        <v>0.58577500000000005</v>
      </c>
      <c r="AJ524">
        <v>0.64046800000000004</v>
      </c>
    </row>
    <row r="525" spans="1:36" x14ac:dyDescent="0.45">
      <c r="A525" t="s">
        <v>2742</v>
      </c>
      <c r="B525" t="s">
        <v>32</v>
      </c>
      <c r="C525">
        <v>6</v>
      </c>
      <c r="D525">
        <v>6</v>
      </c>
      <c r="F525">
        <v>4.5605000000000002</v>
      </c>
      <c r="G525">
        <v>20</v>
      </c>
      <c r="H525">
        <v>15</v>
      </c>
      <c r="I525">
        <v>0</v>
      </c>
      <c r="J525">
        <v>0</v>
      </c>
      <c r="K525">
        <v>96.7</v>
      </c>
      <c r="L525">
        <v>422</v>
      </c>
      <c r="M525">
        <v>103</v>
      </c>
      <c r="N525">
        <v>53</v>
      </c>
      <c r="O525">
        <v>49</v>
      </c>
      <c r="P525">
        <v>13</v>
      </c>
      <c r="Q525">
        <v>27</v>
      </c>
      <c r="R525">
        <v>1</v>
      </c>
      <c r="S525">
        <v>7</v>
      </c>
      <c r="T525">
        <v>64</v>
      </c>
      <c r="U525">
        <v>5.9565700000000001</v>
      </c>
      <c r="V525">
        <v>2.5129299999999999</v>
      </c>
      <c r="W525">
        <v>2.3703699999999999</v>
      </c>
      <c r="X525">
        <v>1.2099299999999999</v>
      </c>
      <c r="Y525">
        <v>0.15165899999999999</v>
      </c>
      <c r="Z525">
        <v>6.3980999999999996E-2</v>
      </c>
      <c r="AA525">
        <v>8.7677732110023499E-2</v>
      </c>
      <c r="AB525">
        <v>0.26546399999999998</v>
      </c>
      <c r="AC525">
        <v>1.34436</v>
      </c>
      <c r="AD525">
        <v>0.28938900000000001</v>
      </c>
      <c r="AE525">
        <v>0.68872999999999995</v>
      </c>
      <c r="AH525">
        <v>4.7338399999999998</v>
      </c>
      <c r="AI525">
        <v>0.58273399999999997</v>
      </c>
      <c r="AJ525">
        <v>0.61707599999999996</v>
      </c>
    </row>
    <row r="526" spans="1:36" x14ac:dyDescent="0.45">
      <c r="A526" t="s">
        <v>2293</v>
      </c>
      <c r="B526" t="s">
        <v>139</v>
      </c>
      <c r="C526">
        <v>5</v>
      </c>
      <c r="D526">
        <v>5</v>
      </c>
      <c r="F526">
        <v>4.5783100000000001</v>
      </c>
      <c r="G526">
        <v>39</v>
      </c>
      <c r="H526">
        <v>4</v>
      </c>
      <c r="I526">
        <v>0</v>
      </c>
      <c r="J526">
        <v>1</v>
      </c>
      <c r="K526">
        <v>74.7</v>
      </c>
      <c r="L526">
        <v>323</v>
      </c>
      <c r="M526">
        <v>75</v>
      </c>
      <c r="N526">
        <v>41</v>
      </c>
      <c r="O526">
        <v>38</v>
      </c>
      <c r="P526">
        <v>10</v>
      </c>
      <c r="Q526">
        <v>23</v>
      </c>
      <c r="R526">
        <v>0</v>
      </c>
      <c r="S526">
        <v>5</v>
      </c>
      <c r="T526">
        <v>65</v>
      </c>
      <c r="U526">
        <v>7.8313300000000003</v>
      </c>
      <c r="V526">
        <v>2.77108</v>
      </c>
      <c r="W526">
        <v>2.8260900000000002</v>
      </c>
      <c r="X526">
        <v>1.20482</v>
      </c>
      <c r="Y526">
        <v>0.201238</v>
      </c>
      <c r="Z526">
        <v>7.1207400000000004E-2</v>
      </c>
      <c r="AA526">
        <v>0.13003095984458901</v>
      </c>
      <c r="AB526">
        <v>0.25423699999999999</v>
      </c>
      <c r="AC526">
        <v>1.3119099999999999</v>
      </c>
      <c r="AD526">
        <v>0.29545500000000002</v>
      </c>
      <c r="AE526">
        <v>0.67857100000000004</v>
      </c>
      <c r="AH526">
        <v>4.3795400000000004</v>
      </c>
      <c r="AI526">
        <v>0.58104999999999996</v>
      </c>
      <c r="AJ526">
        <v>0.25537399999999999</v>
      </c>
    </row>
    <row r="527" spans="1:36" x14ac:dyDescent="0.45">
      <c r="A527" t="s">
        <v>2022</v>
      </c>
      <c r="B527" t="s">
        <v>63</v>
      </c>
      <c r="C527">
        <v>1</v>
      </c>
      <c r="D527">
        <v>1</v>
      </c>
      <c r="F527">
        <v>3.4710700000000001</v>
      </c>
      <c r="G527">
        <v>32</v>
      </c>
      <c r="H527">
        <v>0</v>
      </c>
      <c r="I527">
        <v>9</v>
      </c>
      <c r="J527">
        <v>9</v>
      </c>
      <c r="K527">
        <v>36.299999999999997</v>
      </c>
      <c r="L527">
        <v>159</v>
      </c>
      <c r="M527">
        <v>32</v>
      </c>
      <c r="N527">
        <v>15</v>
      </c>
      <c r="O527">
        <v>14</v>
      </c>
      <c r="P527">
        <v>5</v>
      </c>
      <c r="Q527">
        <v>13</v>
      </c>
      <c r="R527">
        <v>1</v>
      </c>
      <c r="S527">
        <v>1</v>
      </c>
      <c r="T527">
        <v>51</v>
      </c>
      <c r="U527">
        <v>12.644600000000001</v>
      </c>
      <c r="V527">
        <v>3.2231399999999999</v>
      </c>
      <c r="W527">
        <v>3.9230800000000001</v>
      </c>
      <c r="X527">
        <v>1.23967</v>
      </c>
      <c r="Y527">
        <v>0.32075500000000001</v>
      </c>
      <c r="Z527">
        <v>8.1761E-2</v>
      </c>
      <c r="AA527">
        <v>0.23899369686841901</v>
      </c>
      <c r="AB527">
        <v>0.22069</v>
      </c>
      <c r="AC527">
        <v>1.23967</v>
      </c>
      <c r="AD527">
        <v>0.303371</v>
      </c>
      <c r="AE527">
        <v>0.78947400000000001</v>
      </c>
      <c r="AH527">
        <v>3.3927800000000001</v>
      </c>
      <c r="AI527">
        <v>0.58027099999999998</v>
      </c>
      <c r="AJ527">
        <v>0.50721700000000003</v>
      </c>
    </row>
    <row r="528" spans="1:36" x14ac:dyDescent="0.45">
      <c r="A528" t="s">
        <v>2743</v>
      </c>
      <c r="C528">
        <v>3</v>
      </c>
      <c r="D528">
        <v>3</v>
      </c>
      <c r="F528">
        <v>4.9206300000000001</v>
      </c>
      <c r="G528">
        <v>13</v>
      </c>
      <c r="H528">
        <v>10</v>
      </c>
      <c r="I528">
        <v>0</v>
      </c>
      <c r="J528">
        <v>0</v>
      </c>
      <c r="K528">
        <v>56.7</v>
      </c>
      <c r="L528">
        <v>251</v>
      </c>
      <c r="M528">
        <v>64</v>
      </c>
      <c r="N528">
        <v>34</v>
      </c>
      <c r="O528">
        <v>31</v>
      </c>
      <c r="P528">
        <v>8</v>
      </c>
      <c r="Q528">
        <v>16</v>
      </c>
      <c r="R528">
        <v>0</v>
      </c>
      <c r="S528">
        <v>5</v>
      </c>
      <c r="T528">
        <v>42</v>
      </c>
      <c r="U528">
        <v>6.6666699999999999</v>
      </c>
      <c r="V528">
        <v>2.5396800000000002</v>
      </c>
      <c r="W528">
        <v>2.625</v>
      </c>
      <c r="X528">
        <v>1.2698400000000001</v>
      </c>
      <c r="Y528">
        <v>0.16733100000000001</v>
      </c>
      <c r="Z528">
        <v>6.3744999999999996E-2</v>
      </c>
      <c r="AA528">
        <v>0.103585660457611</v>
      </c>
      <c r="AB528">
        <v>0.27826099999999998</v>
      </c>
      <c r="AC528">
        <v>1.41093</v>
      </c>
      <c r="AD528">
        <v>0.31111100000000003</v>
      </c>
      <c r="AE528">
        <v>0.668605</v>
      </c>
      <c r="AH528">
        <v>4.7188800000000004</v>
      </c>
      <c r="AI528">
        <v>0.58010300000000004</v>
      </c>
      <c r="AJ528">
        <v>0.40263399999999999</v>
      </c>
    </row>
    <row r="529" spans="1:36" x14ac:dyDescent="0.45">
      <c r="A529" t="s">
        <v>2092</v>
      </c>
      <c r="B529" t="s">
        <v>113</v>
      </c>
      <c r="C529">
        <v>4</v>
      </c>
      <c r="D529">
        <v>3</v>
      </c>
      <c r="F529">
        <v>3.6115599999999999</v>
      </c>
      <c r="G529">
        <v>52</v>
      </c>
      <c r="H529">
        <v>0</v>
      </c>
      <c r="I529">
        <v>0</v>
      </c>
      <c r="J529">
        <v>1</v>
      </c>
      <c r="K529">
        <v>62.3</v>
      </c>
      <c r="L529">
        <v>260</v>
      </c>
      <c r="M529">
        <v>55</v>
      </c>
      <c r="N529">
        <v>27</v>
      </c>
      <c r="O529">
        <v>25</v>
      </c>
      <c r="P529">
        <v>5</v>
      </c>
      <c r="Q529">
        <v>16</v>
      </c>
      <c r="R529">
        <v>1</v>
      </c>
      <c r="S529">
        <v>7</v>
      </c>
      <c r="T529">
        <v>57</v>
      </c>
      <c r="U529">
        <v>8.2343499999999992</v>
      </c>
      <c r="V529">
        <v>2.3113999999999999</v>
      </c>
      <c r="W529">
        <v>3.5625</v>
      </c>
      <c r="X529">
        <v>0.72231100000000004</v>
      </c>
      <c r="Y529">
        <v>0.21923100000000001</v>
      </c>
      <c r="Z529">
        <v>6.1538500000000003E-2</v>
      </c>
      <c r="AA529">
        <v>0.15769230946898399</v>
      </c>
      <c r="AB529">
        <v>0.232068</v>
      </c>
      <c r="AC529">
        <v>1.1396500000000001</v>
      </c>
      <c r="AD529">
        <v>0.28571400000000002</v>
      </c>
      <c r="AE529">
        <v>0.6875</v>
      </c>
      <c r="AH529">
        <v>3.5760700000000001</v>
      </c>
      <c r="AI529">
        <v>0.57927099999999998</v>
      </c>
      <c r="AJ529">
        <v>0.54951899999999998</v>
      </c>
    </row>
    <row r="530" spans="1:36" x14ac:dyDescent="0.45">
      <c r="A530" t="s">
        <v>2744</v>
      </c>
      <c r="B530" t="s">
        <v>32</v>
      </c>
      <c r="C530">
        <v>5</v>
      </c>
      <c r="D530">
        <v>6</v>
      </c>
      <c r="F530">
        <v>4.7257899999999999</v>
      </c>
      <c r="G530">
        <v>15</v>
      </c>
      <c r="H530">
        <v>14</v>
      </c>
      <c r="I530">
        <v>0</v>
      </c>
      <c r="J530">
        <v>0</v>
      </c>
      <c r="K530">
        <v>85.7</v>
      </c>
      <c r="L530">
        <v>368</v>
      </c>
      <c r="M530">
        <v>88</v>
      </c>
      <c r="N530">
        <v>49</v>
      </c>
      <c r="O530">
        <v>45</v>
      </c>
      <c r="P530">
        <v>13</v>
      </c>
      <c r="Q530">
        <v>23</v>
      </c>
      <c r="R530">
        <v>0</v>
      </c>
      <c r="S530">
        <v>5</v>
      </c>
      <c r="T530">
        <v>64</v>
      </c>
      <c r="U530">
        <v>6.72112</v>
      </c>
      <c r="V530">
        <v>2.4154</v>
      </c>
      <c r="W530">
        <v>2.78261</v>
      </c>
      <c r="X530">
        <v>1.3652299999999999</v>
      </c>
      <c r="Y530">
        <v>0.17391300000000001</v>
      </c>
      <c r="Z530">
        <v>6.25E-2</v>
      </c>
      <c r="AA530">
        <v>0.111413046717643</v>
      </c>
      <c r="AB530">
        <v>0.258824</v>
      </c>
      <c r="AC530">
        <v>1.29522</v>
      </c>
      <c r="AD530">
        <v>0.28517100000000001</v>
      </c>
      <c r="AE530">
        <v>0.668103</v>
      </c>
      <c r="AH530">
        <v>4.7136199999999997</v>
      </c>
      <c r="AI530">
        <v>0.57913700000000001</v>
      </c>
      <c r="AJ530">
        <v>0.38949299999999998</v>
      </c>
    </row>
    <row r="531" spans="1:36" x14ac:dyDescent="0.45">
      <c r="A531" t="s">
        <v>2115</v>
      </c>
      <c r="B531" t="s">
        <v>149</v>
      </c>
      <c r="C531">
        <v>4</v>
      </c>
      <c r="D531">
        <v>5</v>
      </c>
      <c r="F531">
        <v>4.7778999999999998</v>
      </c>
      <c r="G531">
        <v>30</v>
      </c>
      <c r="H531">
        <v>17</v>
      </c>
      <c r="I531">
        <v>0</v>
      </c>
      <c r="J531">
        <v>1</v>
      </c>
      <c r="K531">
        <v>92.3</v>
      </c>
      <c r="L531">
        <v>415</v>
      </c>
      <c r="M531">
        <v>89</v>
      </c>
      <c r="N531">
        <v>53</v>
      </c>
      <c r="O531">
        <v>49</v>
      </c>
      <c r="P531">
        <v>12</v>
      </c>
      <c r="Q531">
        <v>48</v>
      </c>
      <c r="R531">
        <v>0</v>
      </c>
      <c r="S531">
        <v>7</v>
      </c>
      <c r="T531">
        <v>90</v>
      </c>
      <c r="U531">
        <v>8.7757299999999994</v>
      </c>
      <c r="V531">
        <v>4.6803900000000001</v>
      </c>
      <c r="W531">
        <v>1.875</v>
      </c>
      <c r="X531">
        <v>1.1700999999999999</v>
      </c>
      <c r="Y531">
        <v>0.216867</v>
      </c>
      <c r="Z531">
        <v>0.115663</v>
      </c>
      <c r="AA531">
        <v>0.10120482742786401</v>
      </c>
      <c r="AB531">
        <v>0.247222</v>
      </c>
      <c r="AC531">
        <v>1.4842900000000001</v>
      </c>
      <c r="AD531">
        <v>0.29844999999999999</v>
      </c>
      <c r="AE531">
        <v>0.69883499999999998</v>
      </c>
      <c r="AH531">
        <v>4.7826700000000004</v>
      </c>
      <c r="AI531">
        <v>0.57885500000000001</v>
      </c>
      <c r="AJ531">
        <v>0.67511500000000002</v>
      </c>
    </row>
    <row r="532" spans="1:36" x14ac:dyDescent="0.45">
      <c r="A532" t="s">
        <v>2745</v>
      </c>
      <c r="B532" t="s">
        <v>61</v>
      </c>
      <c r="C532">
        <v>5</v>
      </c>
      <c r="D532">
        <v>7</v>
      </c>
      <c r="F532">
        <v>4.7934799999999997</v>
      </c>
      <c r="G532">
        <v>25</v>
      </c>
      <c r="H532">
        <v>17</v>
      </c>
      <c r="I532">
        <v>0</v>
      </c>
      <c r="J532">
        <v>0</v>
      </c>
      <c r="K532">
        <v>92</v>
      </c>
      <c r="L532">
        <v>406</v>
      </c>
      <c r="M532">
        <v>98</v>
      </c>
      <c r="N532">
        <v>53</v>
      </c>
      <c r="O532">
        <v>49</v>
      </c>
      <c r="P532">
        <v>14</v>
      </c>
      <c r="Q532">
        <v>34</v>
      </c>
      <c r="R532">
        <v>0</v>
      </c>
      <c r="S532">
        <v>4</v>
      </c>
      <c r="T532">
        <v>68</v>
      </c>
      <c r="U532">
        <v>6.6521699999999999</v>
      </c>
      <c r="V532">
        <v>3.3260900000000002</v>
      </c>
      <c r="W532">
        <v>2</v>
      </c>
      <c r="X532">
        <v>1.36957</v>
      </c>
      <c r="Y532">
        <v>0.167488</v>
      </c>
      <c r="Z532">
        <v>8.3743799999999993E-2</v>
      </c>
      <c r="AA532">
        <v>8.3743840456008897E-2</v>
      </c>
      <c r="AB532">
        <v>0.26630399999999999</v>
      </c>
      <c r="AC532">
        <v>1.4347799999999999</v>
      </c>
      <c r="AD532">
        <v>0.29370600000000002</v>
      </c>
      <c r="AE532">
        <v>0.702847</v>
      </c>
      <c r="AH532">
        <v>4.9941700000000004</v>
      </c>
      <c r="AI532">
        <v>0.57846699999999995</v>
      </c>
      <c r="AJ532">
        <v>0.64828300000000005</v>
      </c>
    </row>
    <row r="533" spans="1:36" x14ac:dyDescent="0.45">
      <c r="A533" t="s">
        <v>2746</v>
      </c>
      <c r="C533">
        <v>4</v>
      </c>
      <c r="D533">
        <v>6</v>
      </c>
      <c r="F533">
        <v>5.0689700000000002</v>
      </c>
      <c r="G533">
        <v>20</v>
      </c>
      <c r="H533">
        <v>16</v>
      </c>
      <c r="I533">
        <v>0</v>
      </c>
      <c r="J533">
        <v>0</v>
      </c>
      <c r="K533">
        <v>87</v>
      </c>
      <c r="L533">
        <v>392</v>
      </c>
      <c r="M533">
        <v>99</v>
      </c>
      <c r="N533">
        <v>53</v>
      </c>
      <c r="O533">
        <v>49</v>
      </c>
      <c r="P533">
        <v>12</v>
      </c>
      <c r="Q533">
        <v>32</v>
      </c>
      <c r="R533">
        <v>0</v>
      </c>
      <c r="S533">
        <v>4</v>
      </c>
      <c r="T533">
        <v>54</v>
      </c>
      <c r="U533">
        <v>5.5862100000000003</v>
      </c>
      <c r="V533">
        <v>3.3103400000000001</v>
      </c>
      <c r="W533">
        <v>1.6875</v>
      </c>
      <c r="X533">
        <v>1.2413799999999999</v>
      </c>
      <c r="Y533">
        <v>0.13775499999999999</v>
      </c>
      <c r="Z533">
        <v>8.1632700000000002E-2</v>
      </c>
      <c r="AA533">
        <v>5.6122444570064503E-2</v>
      </c>
      <c r="AB533">
        <v>0.27809</v>
      </c>
      <c r="AC533">
        <v>1.5057499999999999</v>
      </c>
      <c r="AD533">
        <v>0.3</v>
      </c>
      <c r="AE533">
        <v>0.68301199999999995</v>
      </c>
      <c r="AH533">
        <v>5.0481400000000001</v>
      </c>
      <c r="AI533">
        <v>0.57670200000000005</v>
      </c>
      <c r="AJ533">
        <v>0.30793100000000001</v>
      </c>
    </row>
    <row r="534" spans="1:36" x14ac:dyDescent="0.45">
      <c r="A534" t="s">
        <v>2011</v>
      </c>
      <c r="B534" t="s">
        <v>38</v>
      </c>
      <c r="C534">
        <v>4</v>
      </c>
      <c r="D534">
        <v>2</v>
      </c>
      <c r="F534">
        <v>3.8994800000000001</v>
      </c>
      <c r="G534">
        <v>56</v>
      </c>
      <c r="H534">
        <v>0</v>
      </c>
      <c r="I534">
        <v>4</v>
      </c>
      <c r="J534">
        <v>9</v>
      </c>
      <c r="K534">
        <v>57.7</v>
      </c>
      <c r="L534">
        <v>240</v>
      </c>
      <c r="M534">
        <v>53</v>
      </c>
      <c r="N534">
        <v>27</v>
      </c>
      <c r="O534">
        <v>25</v>
      </c>
      <c r="P534">
        <v>8</v>
      </c>
      <c r="Q534">
        <v>15</v>
      </c>
      <c r="R534">
        <v>0</v>
      </c>
      <c r="S534">
        <v>2</v>
      </c>
      <c r="T534">
        <v>63</v>
      </c>
      <c r="U534">
        <v>9.8266899999999993</v>
      </c>
      <c r="V534">
        <v>2.33969</v>
      </c>
      <c r="W534">
        <v>4.2</v>
      </c>
      <c r="X534">
        <v>1.24783</v>
      </c>
      <c r="Y534">
        <v>0.26250000000000001</v>
      </c>
      <c r="Z534">
        <v>6.25E-2</v>
      </c>
      <c r="AA534">
        <v>0.19999998807907099</v>
      </c>
      <c r="AB534">
        <v>0.23766799999999999</v>
      </c>
      <c r="AC534">
        <v>1.1785099999999999</v>
      </c>
      <c r="AD534">
        <v>0.29605300000000001</v>
      </c>
      <c r="AE534">
        <v>0.721831</v>
      </c>
      <c r="AH534">
        <v>3.7576399999999999</v>
      </c>
      <c r="AI534">
        <v>0.57479599999999997</v>
      </c>
      <c r="AJ534">
        <v>0.49737399999999998</v>
      </c>
    </row>
    <row r="535" spans="1:36" x14ac:dyDescent="0.45">
      <c r="A535" t="s">
        <v>2156</v>
      </c>
      <c r="B535" t="s">
        <v>104</v>
      </c>
      <c r="C535">
        <v>5</v>
      </c>
      <c r="D535">
        <v>7</v>
      </c>
      <c r="F535">
        <v>5.3624599999999996</v>
      </c>
      <c r="G535">
        <v>25</v>
      </c>
      <c r="H535">
        <v>20</v>
      </c>
      <c r="I535">
        <v>0</v>
      </c>
      <c r="J535">
        <v>0</v>
      </c>
      <c r="K535">
        <v>100.7</v>
      </c>
      <c r="L535">
        <v>450</v>
      </c>
      <c r="M535">
        <v>114</v>
      </c>
      <c r="N535">
        <v>65</v>
      </c>
      <c r="O535">
        <v>60</v>
      </c>
      <c r="P535">
        <v>17</v>
      </c>
      <c r="Q535">
        <v>37</v>
      </c>
      <c r="R535">
        <v>0</v>
      </c>
      <c r="S535">
        <v>3</v>
      </c>
      <c r="T535">
        <v>75</v>
      </c>
      <c r="U535">
        <v>6.7030799999999999</v>
      </c>
      <c r="V535">
        <v>3.3068499999999998</v>
      </c>
      <c r="W535">
        <v>2.0270299999999999</v>
      </c>
      <c r="X535">
        <v>1.51936</v>
      </c>
      <c r="Y535">
        <v>0.16666700000000001</v>
      </c>
      <c r="Z535">
        <v>8.2222199999999995E-2</v>
      </c>
      <c r="AA535">
        <v>8.4444448351860005E-2</v>
      </c>
      <c r="AB535">
        <v>0.27804899999999999</v>
      </c>
      <c r="AC535">
        <v>1.4995000000000001</v>
      </c>
      <c r="AD535">
        <v>0.305031</v>
      </c>
      <c r="AE535">
        <v>0.67610099999999995</v>
      </c>
      <c r="AH535">
        <v>5.1517600000000003</v>
      </c>
      <c r="AI535">
        <v>0.57430599999999998</v>
      </c>
      <c r="AJ535">
        <v>0.100273</v>
      </c>
    </row>
    <row r="536" spans="1:36" x14ac:dyDescent="0.45">
      <c r="A536" t="s">
        <v>2747</v>
      </c>
      <c r="B536" t="s">
        <v>52</v>
      </c>
      <c r="C536">
        <v>5</v>
      </c>
      <c r="D536">
        <v>7</v>
      </c>
      <c r="F536">
        <v>4.7787600000000001</v>
      </c>
      <c r="G536">
        <v>22</v>
      </c>
      <c r="H536">
        <v>22</v>
      </c>
      <c r="I536">
        <v>0</v>
      </c>
      <c r="J536">
        <v>0</v>
      </c>
      <c r="K536">
        <v>101.7</v>
      </c>
      <c r="L536">
        <v>464</v>
      </c>
      <c r="M536">
        <v>103</v>
      </c>
      <c r="N536">
        <v>58</v>
      </c>
      <c r="O536">
        <v>54</v>
      </c>
      <c r="P536">
        <v>12</v>
      </c>
      <c r="Q536">
        <v>56</v>
      </c>
      <c r="R536">
        <v>0</v>
      </c>
      <c r="S536">
        <v>5</v>
      </c>
      <c r="T536">
        <v>86</v>
      </c>
      <c r="U536">
        <v>7.6106199999999999</v>
      </c>
      <c r="V536">
        <v>4.9557500000000001</v>
      </c>
      <c r="W536">
        <v>1.5357099999999999</v>
      </c>
      <c r="X536">
        <v>1.0619499999999999</v>
      </c>
      <c r="Y536">
        <v>0.18534500000000001</v>
      </c>
      <c r="Z536">
        <v>0.12069000000000001</v>
      </c>
      <c r="AA536">
        <v>6.4655177295207894E-2</v>
      </c>
      <c r="AB536">
        <v>0.255583</v>
      </c>
      <c r="AC536">
        <v>1.56342</v>
      </c>
      <c r="AD536">
        <v>0.29836099999999999</v>
      </c>
      <c r="AE536">
        <v>0.71026699999999998</v>
      </c>
      <c r="AH536">
        <v>4.8971200000000001</v>
      </c>
      <c r="AI536">
        <v>0.57426299999999997</v>
      </c>
      <c r="AJ536">
        <v>0.85302199999999995</v>
      </c>
    </row>
    <row r="537" spans="1:36" x14ac:dyDescent="0.45">
      <c r="A537" t="s">
        <v>2180</v>
      </c>
      <c r="B537" t="s">
        <v>67</v>
      </c>
      <c r="C537">
        <v>5</v>
      </c>
      <c r="D537">
        <v>4</v>
      </c>
      <c r="F537">
        <v>4.17462</v>
      </c>
      <c r="G537">
        <v>40</v>
      </c>
      <c r="H537">
        <v>7</v>
      </c>
      <c r="I537">
        <v>0</v>
      </c>
      <c r="J537">
        <v>1</v>
      </c>
      <c r="K537">
        <v>73.3</v>
      </c>
      <c r="L537">
        <v>319</v>
      </c>
      <c r="M537">
        <v>66</v>
      </c>
      <c r="N537">
        <v>37</v>
      </c>
      <c r="O537">
        <v>34</v>
      </c>
      <c r="P537">
        <v>9</v>
      </c>
      <c r="Q537">
        <v>32</v>
      </c>
      <c r="R537">
        <v>0</v>
      </c>
      <c r="S537">
        <v>5</v>
      </c>
      <c r="T537">
        <v>81</v>
      </c>
      <c r="U537">
        <v>9.94543</v>
      </c>
      <c r="V537">
        <v>3.9290600000000002</v>
      </c>
      <c r="W537">
        <v>2.53125</v>
      </c>
      <c r="X537">
        <v>1.1050500000000001</v>
      </c>
      <c r="Y537">
        <v>0.25391799999999998</v>
      </c>
      <c r="Z537">
        <v>0.100313</v>
      </c>
      <c r="AA537">
        <v>0.15360502153635</v>
      </c>
      <c r="AB537">
        <v>0.234043</v>
      </c>
      <c r="AC537">
        <v>1.33697</v>
      </c>
      <c r="AD537">
        <v>0.296875</v>
      </c>
      <c r="AE537">
        <v>0.71428599999999998</v>
      </c>
      <c r="AH537">
        <v>4.1554500000000001</v>
      </c>
      <c r="AI537">
        <v>0.57198700000000002</v>
      </c>
      <c r="AJ537">
        <v>0.59797</v>
      </c>
    </row>
    <row r="538" spans="1:36" x14ac:dyDescent="0.45">
      <c r="A538" t="s">
        <v>2219</v>
      </c>
      <c r="B538" t="s">
        <v>36</v>
      </c>
      <c r="C538">
        <v>4</v>
      </c>
      <c r="D538">
        <v>5</v>
      </c>
      <c r="F538">
        <v>4.5330500000000002</v>
      </c>
      <c r="G538">
        <v>30</v>
      </c>
      <c r="H538">
        <v>18</v>
      </c>
      <c r="I538">
        <v>0</v>
      </c>
      <c r="J538">
        <v>1</v>
      </c>
      <c r="K538">
        <v>95.3</v>
      </c>
      <c r="L538">
        <v>421</v>
      </c>
      <c r="M538">
        <v>89</v>
      </c>
      <c r="N538">
        <v>52</v>
      </c>
      <c r="O538">
        <v>48</v>
      </c>
      <c r="P538">
        <v>12</v>
      </c>
      <c r="Q538">
        <v>45</v>
      </c>
      <c r="R538">
        <v>0</v>
      </c>
      <c r="S538">
        <v>8</v>
      </c>
      <c r="T538">
        <v>86</v>
      </c>
      <c r="U538">
        <v>8.1217199999999998</v>
      </c>
      <c r="V538">
        <v>4.2497400000000001</v>
      </c>
      <c r="W538">
        <v>1.9111100000000001</v>
      </c>
      <c r="X538">
        <v>1.1332599999999999</v>
      </c>
      <c r="Y538">
        <v>0.20427600000000001</v>
      </c>
      <c r="Z538">
        <v>0.106888</v>
      </c>
      <c r="AA538">
        <v>9.7387172281742096E-2</v>
      </c>
      <c r="AB538">
        <v>0.24184800000000001</v>
      </c>
      <c r="AC538">
        <v>1.4060900000000001</v>
      </c>
      <c r="AD538">
        <v>0.28518500000000002</v>
      </c>
      <c r="AE538">
        <v>0.69965900000000003</v>
      </c>
      <c r="AH538">
        <v>4.7555699999999996</v>
      </c>
      <c r="AI538">
        <v>0.57071700000000003</v>
      </c>
      <c r="AJ538">
        <v>0.61790800000000001</v>
      </c>
    </row>
    <row r="539" spans="1:36" x14ac:dyDescent="0.45">
      <c r="A539" t="s">
        <v>2258</v>
      </c>
      <c r="B539" t="s">
        <v>63</v>
      </c>
      <c r="C539">
        <v>4</v>
      </c>
      <c r="D539">
        <v>4</v>
      </c>
      <c r="F539">
        <v>4.5468000000000002</v>
      </c>
      <c r="G539">
        <v>32</v>
      </c>
      <c r="H539">
        <v>7</v>
      </c>
      <c r="I539">
        <v>0</v>
      </c>
      <c r="J539">
        <v>0</v>
      </c>
      <c r="K539">
        <v>67.3</v>
      </c>
      <c r="L539">
        <v>294</v>
      </c>
      <c r="M539">
        <v>72</v>
      </c>
      <c r="N539">
        <v>37</v>
      </c>
      <c r="O539">
        <v>34</v>
      </c>
      <c r="P539">
        <v>10</v>
      </c>
      <c r="Q539">
        <v>21</v>
      </c>
      <c r="R539">
        <v>1</v>
      </c>
      <c r="S539">
        <v>3</v>
      </c>
      <c r="T539">
        <v>54</v>
      </c>
      <c r="U539">
        <v>7.2214</v>
      </c>
      <c r="V539">
        <v>2.8083200000000001</v>
      </c>
      <c r="W539">
        <v>2.5714299999999999</v>
      </c>
      <c r="X539">
        <v>1.3372999999999999</v>
      </c>
      <c r="Y539">
        <v>0.183673</v>
      </c>
      <c r="Z539">
        <v>7.1428599999999995E-2</v>
      </c>
      <c r="AA539">
        <v>0.11224489659070901</v>
      </c>
      <c r="AB539">
        <v>0.26666699999999999</v>
      </c>
      <c r="AC539">
        <v>1.3818699999999999</v>
      </c>
      <c r="AD539">
        <v>0.30097099999999999</v>
      </c>
      <c r="AE539">
        <v>0.70886099999999996</v>
      </c>
      <c r="AH539">
        <v>4.65177</v>
      </c>
      <c r="AI539">
        <v>0.56903499999999996</v>
      </c>
      <c r="AJ539">
        <v>0.41702299999999998</v>
      </c>
    </row>
    <row r="540" spans="1:36" x14ac:dyDescent="0.45">
      <c r="A540" t="s">
        <v>2748</v>
      </c>
      <c r="B540" t="s">
        <v>76</v>
      </c>
      <c r="C540">
        <v>3</v>
      </c>
      <c r="D540">
        <v>4</v>
      </c>
      <c r="F540">
        <v>4.5652200000000001</v>
      </c>
      <c r="G540">
        <v>38</v>
      </c>
      <c r="H540">
        <v>4</v>
      </c>
      <c r="I540">
        <v>0</v>
      </c>
      <c r="J540">
        <v>0</v>
      </c>
      <c r="K540">
        <v>69</v>
      </c>
      <c r="L540">
        <v>301</v>
      </c>
      <c r="M540">
        <v>73</v>
      </c>
      <c r="N540">
        <v>38</v>
      </c>
      <c r="O540">
        <v>35</v>
      </c>
      <c r="P540">
        <v>9</v>
      </c>
      <c r="Q540">
        <v>21</v>
      </c>
      <c r="R540">
        <v>0</v>
      </c>
      <c r="S540">
        <v>2</v>
      </c>
      <c r="T540">
        <v>61</v>
      </c>
      <c r="U540">
        <v>7.9565200000000003</v>
      </c>
      <c r="V540">
        <v>2.7391299999999998</v>
      </c>
      <c r="W540">
        <v>2.90476</v>
      </c>
      <c r="X540">
        <v>1.17391</v>
      </c>
      <c r="Y540">
        <v>0.202658</v>
      </c>
      <c r="Z540">
        <v>6.9767399999999993E-2</v>
      </c>
      <c r="AA540">
        <v>0.13289035856723699</v>
      </c>
      <c r="AB540">
        <v>0.26258999999999999</v>
      </c>
      <c r="AC540">
        <v>1.36232</v>
      </c>
      <c r="AD540">
        <v>0.30769200000000002</v>
      </c>
      <c r="AE540">
        <v>0.68796100000000004</v>
      </c>
      <c r="AH540">
        <v>4.1825799999999997</v>
      </c>
      <c r="AI540">
        <v>0.566778</v>
      </c>
      <c r="AJ540">
        <v>0.40875400000000001</v>
      </c>
    </row>
    <row r="541" spans="1:36" x14ac:dyDescent="0.45">
      <c r="A541" t="s">
        <v>2331</v>
      </c>
      <c r="B541" t="s">
        <v>36</v>
      </c>
      <c r="C541">
        <v>5</v>
      </c>
      <c r="D541">
        <v>6</v>
      </c>
      <c r="F541">
        <v>4.9736799999999999</v>
      </c>
      <c r="G541">
        <v>21</v>
      </c>
      <c r="H541">
        <v>15</v>
      </c>
      <c r="I541">
        <v>0</v>
      </c>
      <c r="J541">
        <v>1</v>
      </c>
      <c r="K541">
        <v>76</v>
      </c>
      <c r="L541">
        <v>340</v>
      </c>
      <c r="M541">
        <v>77</v>
      </c>
      <c r="N541">
        <v>45</v>
      </c>
      <c r="O541">
        <v>42</v>
      </c>
      <c r="P541">
        <v>11</v>
      </c>
      <c r="Q541">
        <v>36</v>
      </c>
      <c r="R541">
        <v>0</v>
      </c>
      <c r="S541">
        <v>5</v>
      </c>
      <c r="T541">
        <v>66</v>
      </c>
      <c r="U541">
        <v>7.8157899999999998</v>
      </c>
      <c r="V541">
        <v>4.2631600000000001</v>
      </c>
      <c r="W541">
        <v>1.8333299999999999</v>
      </c>
      <c r="X541">
        <v>1.30263</v>
      </c>
      <c r="Y541">
        <v>0.19411800000000001</v>
      </c>
      <c r="Z541">
        <v>0.105882</v>
      </c>
      <c r="AA541">
        <v>8.8235296308994293E-2</v>
      </c>
      <c r="AB541">
        <v>0.257525</v>
      </c>
      <c r="AC541">
        <v>1.4868399999999999</v>
      </c>
      <c r="AD541">
        <v>0.29729699999999998</v>
      </c>
      <c r="AE541">
        <v>0.69672100000000003</v>
      </c>
      <c r="AH541">
        <v>5.0182000000000002</v>
      </c>
      <c r="AI541">
        <v>0.56492699999999996</v>
      </c>
      <c r="AJ541">
        <v>0.266953</v>
      </c>
    </row>
    <row r="542" spans="1:36" x14ac:dyDescent="0.45">
      <c r="A542" t="s">
        <v>2749</v>
      </c>
      <c r="C542">
        <v>7</v>
      </c>
      <c r="D542">
        <v>9</v>
      </c>
      <c r="F542">
        <v>4.8808499999999997</v>
      </c>
      <c r="G542">
        <v>22</v>
      </c>
      <c r="H542">
        <v>22</v>
      </c>
      <c r="I542">
        <v>0</v>
      </c>
      <c r="J542">
        <v>0</v>
      </c>
      <c r="K542">
        <v>121.7</v>
      </c>
      <c r="L542">
        <v>539</v>
      </c>
      <c r="M542">
        <v>137</v>
      </c>
      <c r="N542">
        <v>71</v>
      </c>
      <c r="O542">
        <v>66</v>
      </c>
      <c r="P542">
        <v>18</v>
      </c>
      <c r="Q542">
        <v>42</v>
      </c>
      <c r="R542">
        <v>1</v>
      </c>
      <c r="S542">
        <v>4</v>
      </c>
      <c r="T542">
        <v>77</v>
      </c>
      <c r="U542">
        <v>5.6943299999999999</v>
      </c>
      <c r="V542">
        <v>3.1059999999999999</v>
      </c>
      <c r="W542">
        <v>1.8333299999999999</v>
      </c>
      <c r="X542">
        <v>1.33114</v>
      </c>
      <c r="Y542">
        <v>0.14285700000000001</v>
      </c>
      <c r="Z542">
        <v>7.7922099999999994E-2</v>
      </c>
      <c r="AA542">
        <v>6.4935073256492601E-2</v>
      </c>
      <c r="AB542">
        <v>0.27789000000000003</v>
      </c>
      <c r="AC542">
        <v>1.4708300000000001</v>
      </c>
      <c r="AD542">
        <v>0.29899500000000001</v>
      </c>
      <c r="AE542">
        <v>0.70221100000000003</v>
      </c>
      <c r="AH542">
        <v>5.0463300000000002</v>
      </c>
      <c r="AI542">
        <v>0.56329700000000005</v>
      </c>
      <c r="AJ542">
        <v>0.69258299999999995</v>
      </c>
    </row>
    <row r="543" spans="1:36" x14ac:dyDescent="0.45">
      <c r="A543" t="s">
        <v>2750</v>
      </c>
      <c r="B543" t="s">
        <v>40</v>
      </c>
      <c r="C543">
        <v>3</v>
      </c>
      <c r="D543">
        <v>6</v>
      </c>
      <c r="F543">
        <v>4.8051899999999996</v>
      </c>
      <c r="G543">
        <v>17</v>
      </c>
      <c r="H543">
        <v>17</v>
      </c>
      <c r="I543">
        <v>0</v>
      </c>
      <c r="J543">
        <v>1</v>
      </c>
      <c r="K543">
        <v>69.3</v>
      </c>
      <c r="L543">
        <v>308</v>
      </c>
      <c r="M543">
        <v>75</v>
      </c>
      <c r="N543">
        <v>40</v>
      </c>
      <c r="O543">
        <v>37</v>
      </c>
      <c r="P543">
        <v>9</v>
      </c>
      <c r="Q543">
        <v>24</v>
      </c>
      <c r="R543">
        <v>1</v>
      </c>
      <c r="S543">
        <v>4</v>
      </c>
      <c r="T543">
        <v>48</v>
      </c>
      <c r="U543">
        <v>6.2337699999999998</v>
      </c>
      <c r="V543">
        <v>3.1168800000000001</v>
      </c>
      <c r="W543">
        <v>2</v>
      </c>
      <c r="X543">
        <v>1.16883</v>
      </c>
      <c r="Y543">
        <v>0.15584400000000001</v>
      </c>
      <c r="Z543">
        <v>7.7922099999999994E-2</v>
      </c>
      <c r="AA543">
        <v>7.7922075986862099E-2</v>
      </c>
      <c r="AB543">
        <v>0.26785700000000001</v>
      </c>
      <c r="AC543">
        <v>1.4285699999999999</v>
      </c>
      <c r="AD543">
        <v>0.295964</v>
      </c>
      <c r="AE543">
        <v>0.68286999999999998</v>
      </c>
      <c r="AH543">
        <v>4.7701900000000004</v>
      </c>
      <c r="AI543">
        <v>0.56158200000000003</v>
      </c>
      <c r="AJ543">
        <v>0.34025100000000003</v>
      </c>
    </row>
    <row r="544" spans="1:36" x14ac:dyDescent="0.45">
      <c r="A544" t="s">
        <v>2297</v>
      </c>
      <c r="C544">
        <v>5</v>
      </c>
      <c r="D544">
        <v>7</v>
      </c>
      <c r="F544">
        <v>4.9288100000000004</v>
      </c>
      <c r="G544">
        <v>19</v>
      </c>
      <c r="H544">
        <v>18</v>
      </c>
      <c r="I544">
        <v>0</v>
      </c>
      <c r="J544">
        <v>1</v>
      </c>
      <c r="K544">
        <v>91.3</v>
      </c>
      <c r="L544">
        <v>404</v>
      </c>
      <c r="M544">
        <v>95</v>
      </c>
      <c r="N544">
        <v>54</v>
      </c>
      <c r="O544">
        <v>50</v>
      </c>
      <c r="P544">
        <v>12</v>
      </c>
      <c r="Q544">
        <v>39</v>
      </c>
      <c r="R544">
        <v>1</v>
      </c>
      <c r="S544">
        <v>6</v>
      </c>
      <c r="T544">
        <v>69</v>
      </c>
      <c r="U544">
        <v>6.8017500000000002</v>
      </c>
      <c r="V544">
        <v>3.8444699999999998</v>
      </c>
      <c r="W544">
        <v>1.7692300000000001</v>
      </c>
      <c r="X544">
        <v>1.1829099999999999</v>
      </c>
      <c r="Y544">
        <v>0.170792</v>
      </c>
      <c r="Z544">
        <v>9.6534700000000001E-2</v>
      </c>
      <c r="AA544">
        <v>7.4257418513298007E-2</v>
      </c>
      <c r="AB544">
        <v>0.26462400000000003</v>
      </c>
      <c r="AC544">
        <v>1.4676899999999999</v>
      </c>
      <c r="AD544">
        <v>0.29856100000000002</v>
      </c>
      <c r="AE544">
        <v>0.68259400000000003</v>
      </c>
      <c r="AH544">
        <v>4.9308300000000003</v>
      </c>
      <c r="AI544">
        <v>0.56150599999999995</v>
      </c>
      <c r="AJ544">
        <v>0.583704</v>
      </c>
    </row>
    <row r="545" spans="1:36" x14ac:dyDescent="0.45">
      <c r="A545" t="s">
        <v>2751</v>
      </c>
      <c r="B545" t="s">
        <v>101</v>
      </c>
      <c r="C545">
        <v>5</v>
      </c>
      <c r="D545">
        <v>6</v>
      </c>
      <c r="F545">
        <v>4.68</v>
      </c>
      <c r="G545">
        <v>22</v>
      </c>
      <c r="H545">
        <v>15</v>
      </c>
      <c r="I545">
        <v>0</v>
      </c>
      <c r="J545">
        <v>0</v>
      </c>
      <c r="K545">
        <v>75</v>
      </c>
      <c r="L545">
        <v>329</v>
      </c>
      <c r="M545">
        <v>79</v>
      </c>
      <c r="N545">
        <v>42</v>
      </c>
      <c r="O545">
        <v>39</v>
      </c>
      <c r="P545">
        <v>10</v>
      </c>
      <c r="Q545">
        <v>27</v>
      </c>
      <c r="R545">
        <v>0</v>
      </c>
      <c r="S545">
        <v>3</v>
      </c>
      <c r="T545">
        <v>60</v>
      </c>
      <c r="U545">
        <v>7.2</v>
      </c>
      <c r="V545">
        <v>3.24</v>
      </c>
      <c r="W545">
        <v>2.2222200000000001</v>
      </c>
      <c r="X545">
        <v>1.2</v>
      </c>
      <c r="Y545">
        <v>0.18237100000000001</v>
      </c>
      <c r="Z545">
        <v>8.2066899999999998E-2</v>
      </c>
      <c r="AA545">
        <v>0.100303955376148</v>
      </c>
      <c r="AB545">
        <v>0.264214</v>
      </c>
      <c r="AC545">
        <v>1.41333</v>
      </c>
      <c r="AD545">
        <v>0.30131000000000002</v>
      </c>
      <c r="AE545">
        <v>0.69565200000000005</v>
      </c>
      <c r="AH545">
        <v>4.5883700000000003</v>
      </c>
      <c r="AI545">
        <v>0.56140299999999999</v>
      </c>
      <c r="AJ545">
        <v>0.46763900000000003</v>
      </c>
    </row>
    <row r="546" spans="1:36" x14ac:dyDescent="0.45">
      <c r="A546" t="s">
        <v>2005</v>
      </c>
      <c r="B546" t="s">
        <v>36</v>
      </c>
      <c r="C546">
        <v>5</v>
      </c>
      <c r="D546">
        <v>6</v>
      </c>
      <c r="F546">
        <v>4.61287</v>
      </c>
      <c r="G546">
        <v>21</v>
      </c>
      <c r="H546">
        <v>14</v>
      </c>
      <c r="I546">
        <v>0</v>
      </c>
      <c r="J546">
        <v>1</v>
      </c>
      <c r="K546">
        <v>91.7</v>
      </c>
      <c r="L546">
        <v>405</v>
      </c>
      <c r="M546">
        <v>97</v>
      </c>
      <c r="N546">
        <v>51</v>
      </c>
      <c r="O546">
        <v>47</v>
      </c>
      <c r="P546">
        <v>13</v>
      </c>
      <c r="Q546">
        <v>34</v>
      </c>
      <c r="R546">
        <v>0</v>
      </c>
      <c r="S546">
        <v>5</v>
      </c>
      <c r="T546">
        <v>75</v>
      </c>
      <c r="U546">
        <v>7.3609600000000004</v>
      </c>
      <c r="V546">
        <v>3.33697</v>
      </c>
      <c r="W546">
        <v>2.2058800000000001</v>
      </c>
      <c r="X546">
        <v>1.2759</v>
      </c>
      <c r="Y546">
        <v>0.18518499999999999</v>
      </c>
      <c r="Z546">
        <v>8.39506E-2</v>
      </c>
      <c r="AA546">
        <v>0.101234562695026</v>
      </c>
      <c r="AB546">
        <v>0.26502700000000001</v>
      </c>
      <c r="AC546">
        <v>1.4285699999999999</v>
      </c>
      <c r="AD546">
        <v>0.30215799999999998</v>
      </c>
      <c r="AE546">
        <v>0.70921999999999996</v>
      </c>
      <c r="AH546">
        <v>4.7381399999999996</v>
      </c>
      <c r="AI546">
        <v>0.55984900000000004</v>
      </c>
      <c r="AJ546">
        <v>0.59587500000000004</v>
      </c>
    </row>
    <row r="547" spans="1:36" x14ac:dyDescent="0.45">
      <c r="A547" t="s">
        <v>2752</v>
      </c>
      <c r="B547" t="s">
        <v>42</v>
      </c>
      <c r="C547">
        <v>5</v>
      </c>
      <c r="D547">
        <v>5</v>
      </c>
      <c r="F547">
        <v>4.5828800000000003</v>
      </c>
      <c r="G547">
        <v>23</v>
      </c>
      <c r="H547">
        <v>13</v>
      </c>
      <c r="I547">
        <v>0</v>
      </c>
      <c r="J547">
        <v>0</v>
      </c>
      <c r="K547">
        <v>92.3</v>
      </c>
      <c r="L547">
        <v>404</v>
      </c>
      <c r="M547">
        <v>91</v>
      </c>
      <c r="N547">
        <v>51</v>
      </c>
      <c r="O547">
        <v>47</v>
      </c>
      <c r="P547">
        <v>12</v>
      </c>
      <c r="Q547">
        <v>39</v>
      </c>
      <c r="R547">
        <v>0</v>
      </c>
      <c r="S547">
        <v>3</v>
      </c>
      <c r="T547">
        <v>73</v>
      </c>
      <c r="U547">
        <v>7.1180899999999996</v>
      </c>
      <c r="V547">
        <v>3.8028200000000001</v>
      </c>
      <c r="W547">
        <v>1.8717900000000001</v>
      </c>
      <c r="X547">
        <v>1.1700999999999999</v>
      </c>
      <c r="Y547">
        <v>0.18069299999999999</v>
      </c>
      <c r="Z547">
        <v>9.6534700000000001E-2</v>
      </c>
      <c r="AA547">
        <v>8.4158420562744099E-2</v>
      </c>
      <c r="AB547">
        <v>0.25138100000000002</v>
      </c>
      <c r="AC547">
        <v>1.40845</v>
      </c>
      <c r="AD547">
        <v>0.28519899999999998</v>
      </c>
      <c r="AE547">
        <v>0.69787999999999994</v>
      </c>
      <c r="AH547">
        <v>4.7285000000000004</v>
      </c>
      <c r="AI547">
        <v>0.55904399999999999</v>
      </c>
      <c r="AJ547">
        <v>0.65651899999999996</v>
      </c>
    </row>
    <row r="548" spans="1:36" x14ac:dyDescent="0.45">
      <c r="A548" t="s">
        <v>2355</v>
      </c>
      <c r="B548" t="s">
        <v>101</v>
      </c>
      <c r="C548">
        <v>3</v>
      </c>
      <c r="D548">
        <v>4</v>
      </c>
      <c r="F548">
        <v>4.7778999999999998</v>
      </c>
      <c r="G548">
        <v>27</v>
      </c>
      <c r="H548">
        <v>24</v>
      </c>
      <c r="I548">
        <v>0</v>
      </c>
      <c r="J548">
        <v>0</v>
      </c>
      <c r="K548">
        <v>92.3</v>
      </c>
      <c r="L548">
        <v>405</v>
      </c>
      <c r="M548">
        <v>90</v>
      </c>
      <c r="N548">
        <v>53</v>
      </c>
      <c r="O548">
        <v>49</v>
      </c>
      <c r="P548">
        <v>12</v>
      </c>
      <c r="Q548">
        <v>39</v>
      </c>
      <c r="R548">
        <v>0</v>
      </c>
      <c r="S548">
        <v>9</v>
      </c>
      <c r="T548">
        <v>80</v>
      </c>
      <c r="U548">
        <v>7.8006500000000001</v>
      </c>
      <c r="V548">
        <v>3.8028200000000001</v>
      </c>
      <c r="W548">
        <v>2.0512800000000002</v>
      </c>
      <c r="X548">
        <v>1.1700999999999999</v>
      </c>
      <c r="Y548">
        <v>0.19753100000000001</v>
      </c>
      <c r="Z548">
        <v>9.6296300000000001E-2</v>
      </c>
      <c r="AA548">
        <v>0.10123457014560699</v>
      </c>
      <c r="AB548">
        <v>0.25210100000000002</v>
      </c>
      <c r="AC548">
        <v>1.3976200000000001</v>
      </c>
      <c r="AD548">
        <v>0.29433999999999999</v>
      </c>
      <c r="AE548">
        <v>0.67736200000000002</v>
      </c>
      <c r="AH548">
        <v>4.7718299999999996</v>
      </c>
      <c r="AI548">
        <v>0.55816699999999997</v>
      </c>
      <c r="AJ548">
        <v>0.50085599999999997</v>
      </c>
    </row>
    <row r="549" spans="1:36" x14ac:dyDescent="0.45">
      <c r="A549" t="s">
        <v>2753</v>
      </c>
      <c r="B549" t="s">
        <v>139</v>
      </c>
      <c r="C549">
        <v>4</v>
      </c>
      <c r="D549">
        <v>5</v>
      </c>
      <c r="F549">
        <v>4.9763000000000002</v>
      </c>
      <c r="G549">
        <v>17</v>
      </c>
      <c r="H549">
        <v>17</v>
      </c>
      <c r="I549">
        <v>0</v>
      </c>
      <c r="J549">
        <v>0</v>
      </c>
      <c r="K549">
        <v>63.3</v>
      </c>
      <c r="L549">
        <v>281</v>
      </c>
      <c r="M549">
        <v>68</v>
      </c>
      <c r="N549">
        <v>38</v>
      </c>
      <c r="O549">
        <v>35</v>
      </c>
      <c r="P549">
        <v>10</v>
      </c>
      <c r="Q549">
        <v>22</v>
      </c>
      <c r="R549">
        <v>0</v>
      </c>
      <c r="S549">
        <v>3</v>
      </c>
      <c r="T549">
        <v>51</v>
      </c>
      <c r="U549">
        <v>7.2511799999999997</v>
      </c>
      <c r="V549">
        <v>3.1279599999999999</v>
      </c>
      <c r="W549">
        <v>2.3181799999999999</v>
      </c>
      <c r="X549">
        <v>1.4218</v>
      </c>
      <c r="Y549">
        <v>0.18149499999999999</v>
      </c>
      <c r="Z549">
        <v>7.8291799999999995E-2</v>
      </c>
      <c r="AA549">
        <v>0.103202849626541</v>
      </c>
      <c r="AB549">
        <v>0.265625</v>
      </c>
      <c r="AC549">
        <v>1.4218</v>
      </c>
      <c r="AD549">
        <v>0.29743599999999998</v>
      </c>
      <c r="AE549">
        <v>0.68421100000000001</v>
      </c>
      <c r="AH549">
        <v>4.8822099999999997</v>
      </c>
      <c r="AI549">
        <v>0.55783499999999997</v>
      </c>
      <c r="AJ549">
        <v>0.30535400000000001</v>
      </c>
    </row>
    <row r="550" spans="1:36" x14ac:dyDescent="0.45">
      <c r="A550" t="s">
        <v>2442</v>
      </c>
      <c r="B550" t="s">
        <v>56</v>
      </c>
      <c r="C550">
        <v>6</v>
      </c>
      <c r="D550">
        <v>9</v>
      </c>
      <c r="F550">
        <v>4.8788900000000002</v>
      </c>
      <c r="G550">
        <v>21</v>
      </c>
      <c r="H550">
        <v>18</v>
      </c>
      <c r="I550">
        <v>0</v>
      </c>
      <c r="J550">
        <v>1</v>
      </c>
      <c r="K550">
        <v>86.7</v>
      </c>
      <c r="L550">
        <v>386</v>
      </c>
      <c r="M550">
        <v>95</v>
      </c>
      <c r="N550">
        <v>51</v>
      </c>
      <c r="O550">
        <v>47</v>
      </c>
      <c r="P550">
        <v>12</v>
      </c>
      <c r="Q550">
        <v>31</v>
      </c>
      <c r="R550">
        <v>0</v>
      </c>
      <c r="S550">
        <v>3</v>
      </c>
      <c r="T550">
        <v>65</v>
      </c>
      <c r="U550">
        <v>6.7474100000000004</v>
      </c>
      <c r="V550">
        <v>3.2179899999999999</v>
      </c>
      <c r="W550">
        <v>2.0967699999999998</v>
      </c>
      <c r="X550">
        <v>1.2456700000000001</v>
      </c>
      <c r="Y550">
        <v>0.16839399999999999</v>
      </c>
      <c r="Z550">
        <v>8.0310900000000005E-2</v>
      </c>
      <c r="AA550">
        <v>8.8082894682884202E-2</v>
      </c>
      <c r="AB550">
        <v>0.26988600000000001</v>
      </c>
      <c r="AC550">
        <v>1.45329</v>
      </c>
      <c r="AD550">
        <v>0.30181799999999998</v>
      </c>
      <c r="AE550">
        <v>0.68681300000000001</v>
      </c>
      <c r="AH550">
        <v>4.7313999999999998</v>
      </c>
      <c r="AI550">
        <v>0.55728200000000006</v>
      </c>
      <c r="AJ550">
        <v>0.63869200000000004</v>
      </c>
    </row>
    <row r="551" spans="1:36" x14ac:dyDescent="0.45">
      <c r="A551" t="s">
        <v>2182</v>
      </c>
      <c r="B551" t="s">
        <v>104</v>
      </c>
      <c r="C551">
        <v>3</v>
      </c>
      <c r="D551">
        <v>3</v>
      </c>
      <c r="F551">
        <v>4.5352699999999997</v>
      </c>
      <c r="G551">
        <v>22</v>
      </c>
      <c r="H551">
        <v>14</v>
      </c>
      <c r="I551">
        <v>0</v>
      </c>
      <c r="J551">
        <v>0</v>
      </c>
      <c r="K551">
        <v>89.3</v>
      </c>
      <c r="L551">
        <v>388</v>
      </c>
      <c r="M551">
        <v>92</v>
      </c>
      <c r="N551">
        <v>49</v>
      </c>
      <c r="O551">
        <v>45</v>
      </c>
      <c r="P551">
        <v>13</v>
      </c>
      <c r="Q551">
        <v>29</v>
      </c>
      <c r="R551">
        <v>0</v>
      </c>
      <c r="S551">
        <v>3</v>
      </c>
      <c r="T551">
        <v>66</v>
      </c>
      <c r="U551">
        <v>6.6517400000000002</v>
      </c>
      <c r="V551">
        <v>2.9227300000000001</v>
      </c>
      <c r="W551">
        <v>2.2758600000000002</v>
      </c>
      <c r="X551">
        <v>1.31019</v>
      </c>
      <c r="Y551">
        <v>0.170103</v>
      </c>
      <c r="Z551">
        <v>7.4742299999999998E-2</v>
      </c>
      <c r="AA551">
        <v>9.5360822975635501E-2</v>
      </c>
      <c r="AB551">
        <v>0.25842700000000002</v>
      </c>
      <c r="AC551">
        <v>1.3549800000000001</v>
      </c>
      <c r="AD551">
        <v>0.28519899999999998</v>
      </c>
      <c r="AE551">
        <v>0.70038900000000004</v>
      </c>
      <c r="AH551">
        <v>4.7443999999999997</v>
      </c>
      <c r="AI551">
        <v>0.55294699999999997</v>
      </c>
      <c r="AJ551">
        <v>0.696573</v>
      </c>
    </row>
    <row r="552" spans="1:36" x14ac:dyDescent="0.45">
      <c r="A552" t="s">
        <v>2348</v>
      </c>
      <c r="B552" t="s">
        <v>132</v>
      </c>
      <c r="C552">
        <v>4</v>
      </c>
      <c r="D552">
        <v>5</v>
      </c>
      <c r="F552">
        <v>4.6886900000000002</v>
      </c>
      <c r="G552">
        <v>31</v>
      </c>
      <c r="H552">
        <v>10</v>
      </c>
      <c r="I552">
        <v>0</v>
      </c>
      <c r="J552">
        <v>1</v>
      </c>
      <c r="K552">
        <v>78.7</v>
      </c>
      <c r="L552">
        <v>342</v>
      </c>
      <c r="M552">
        <v>80</v>
      </c>
      <c r="N552">
        <v>44</v>
      </c>
      <c r="O552">
        <v>41</v>
      </c>
      <c r="P552">
        <v>10</v>
      </c>
      <c r="Q552">
        <v>25</v>
      </c>
      <c r="R552">
        <v>0</v>
      </c>
      <c r="S552">
        <v>6</v>
      </c>
      <c r="T552">
        <v>64</v>
      </c>
      <c r="U552">
        <v>7.3189299999999999</v>
      </c>
      <c r="V552">
        <v>2.8589600000000002</v>
      </c>
      <c r="W552">
        <v>2.56</v>
      </c>
      <c r="X552">
        <v>1.14358</v>
      </c>
      <c r="Y552">
        <v>0.187135</v>
      </c>
      <c r="Z552">
        <v>7.3099399999999995E-2</v>
      </c>
      <c r="AA552">
        <v>0.114035092294216</v>
      </c>
      <c r="AB552">
        <v>0.25723499999999999</v>
      </c>
      <c r="AC552">
        <v>1.3341799999999999</v>
      </c>
      <c r="AD552">
        <v>0.29535899999999998</v>
      </c>
      <c r="AE552">
        <v>0.67032999999999998</v>
      </c>
      <c r="AH552">
        <v>4.4621599999999999</v>
      </c>
      <c r="AI552">
        <v>0.55121799999999999</v>
      </c>
      <c r="AJ552">
        <v>0.42830400000000002</v>
      </c>
    </row>
    <row r="553" spans="1:36" x14ac:dyDescent="0.45">
      <c r="A553" t="s">
        <v>2754</v>
      </c>
      <c r="B553" t="s">
        <v>40</v>
      </c>
      <c r="C553">
        <v>5</v>
      </c>
      <c r="D553">
        <v>7</v>
      </c>
      <c r="F553">
        <v>4.9699900000000001</v>
      </c>
      <c r="G553">
        <v>19</v>
      </c>
      <c r="H553">
        <v>19</v>
      </c>
      <c r="I553">
        <v>0</v>
      </c>
      <c r="J553">
        <v>0</v>
      </c>
      <c r="K553">
        <v>83.3</v>
      </c>
      <c r="L553">
        <v>372</v>
      </c>
      <c r="M553">
        <v>95</v>
      </c>
      <c r="N553">
        <v>50</v>
      </c>
      <c r="O553">
        <v>46</v>
      </c>
      <c r="P553">
        <v>11</v>
      </c>
      <c r="Q553">
        <v>28</v>
      </c>
      <c r="R553">
        <v>0</v>
      </c>
      <c r="S553">
        <v>3</v>
      </c>
      <c r="T553">
        <v>49</v>
      </c>
      <c r="U553">
        <v>5.2941200000000004</v>
      </c>
      <c r="V553">
        <v>3.02521</v>
      </c>
      <c r="W553">
        <v>1.75</v>
      </c>
      <c r="X553">
        <v>1.18848</v>
      </c>
      <c r="Y553">
        <v>0.13172</v>
      </c>
      <c r="Z553">
        <v>7.5268799999999997E-2</v>
      </c>
      <c r="AA553">
        <v>5.6451603770256001E-2</v>
      </c>
      <c r="AB553">
        <v>0.27859200000000001</v>
      </c>
      <c r="AC553">
        <v>1.4765900000000001</v>
      </c>
      <c r="AD553">
        <v>0.29893199999999998</v>
      </c>
      <c r="AE553">
        <v>0.67843900000000001</v>
      </c>
      <c r="AH553">
        <v>4.9116999999999997</v>
      </c>
      <c r="AI553">
        <v>0.54910300000000001</v>
      </c>
      <c r="AJ553">
        <v>0.222027</v>
      </c>
    </row>
    <row r="554" spans="1:36" x14ac:dyDescent="0.45">
      <c r="A554" t="s">
        <v>2173</v>
      </c>
      <c r="B554" t="s">
        <v>44</v>
      </c>
      <c r="C554">
        <v>2</v>
      </c>
      <c r="D554">
        <v>3</v>
      </c>
      <c r="F554">
        <v>4.6575300000000004</v>
      </c>
      <c r="G554">
        <v>35</v>
      </c>
      <c r="H554">
        <v>9</v>
      </c>
      <c r="I554">
        <v>0</v>
      </c>
      <c r="J554">
        <v>10</v>
      </c>
      <c r="K554">
        <v>65.7</v>
      </c>
      <c r="L554">
        <v>291</v>
      </c>
      <c r="M554">
        <v>63</v>
      </c>
      <c r="N554">
        <v>37</v>
      </c>
      <c r="O554">
        <v>34</v>
      </c>
      <c r="P554">
        <v>10</v>
      </c>
      <c r="Q554">
        <v>32</v>
      </c>
      <c r="R554">
        <v>0</v>
      </c>
      <c r="S554">
        <v>2</v>
      </c>
      <c r="T554">
        <v>68</v>
      </c>
      <c r="U554">
        <v>9.3150700000000004</v>
      </c>
      <c r="V554">
        <v>4.3835600000000001</v>
      </c>
      <c r="W554">
        <v>2.125</v>
      </c>
      <c r="X554">
        <v>1.3698600000000001</v>
      </c>
      <c r="Y554">
        <v>0.233677</v>
      </c>
      <c r="Z554">
        <v>0.10996599999999999</v>
      </c>
      <c r="AA554">
        <v>0.123711332678794</v>
      </c>
      <c r="AB554">
        <v>0.24513599999999999</v>
      </c>
      <c r="AC554">
        <v>1.44597</v>
      </c>
      <c r="AD554">
        <v>0.29608899999999999</v>
      </c>
      <c r="AE554">
        <v>0.71604900000000005</v>
      </c>
      <c r="AH554">
        <v>4.7162300000000004</v>
      </c>
      <c r="AI554">
        <v>0.54342699999999999</v>
      </c>
      <c r="AJ554">
        <v>0.35905399999999998</v>
      </c>
    </row>
    <row r="555" spans="1:36" x14ac:dyDescent="0.45">
      <c r="A555" t="s">
        <v>2285</v>
      </c>
      <c r="B555" t="s">
        <v>101</v>
      </c>
      <c r="C555">
        <v>7</v>
      </c>
      <c r="D555">
        <v>4</v>
      </c>
      <c r="F555">
        <v>3.6651600000000002</v>
      </c>
      <c r="G555">
        <v>66</v>
      </c>
      <c r="H555">
        <v>0</v>
      </c>
      <c r="I555">
        <v>36</v>
      </c>
      <c r="J555">
        <v>2</v>
      </c>
      <c r="K555">
        <v>66.3</v>
      </c>
      <c r="L555">
        <v>282</v>
      </c>
      <c r="M555">
        <v>53</v>
      </c>
      <c r="N555">
        <v>29</v>
      </c>
      <c r="O555">
        <v>27</v>
      </c>
      <c r="P555">
        <v>7</v>
      </c>
      <c r="Q555">
        <v>30</v>
      </c>
      <c r="R555">
        <v>4</v>
      </c>
      <c r="S555">
        <v>5</v>
      </c>
      <c r="T555">
        <v>83</v>
      </c>
      <c r="U555">
        <v>11.266999999999999</v>
      </c>
      <c r="V555">
        <v>4.0724</v>
      </c>
      <c r="W555">
        <v>2.76667</v>
      </c>
      <c r="X555">
        <v>0.95022600000000002</v>
      </c>
      <c r="Y555">
        <v>0.29432599999999998</v>
      </c>
      <c r="Z555">
        <v>0.10638300000000001</v>
      </c>
      <c r="AA555">
        <v>0.187943264842033</v>
      </c>
      <c r="AB555">
        <v>0.21457499999999999</v>
      </c>
      <c r="AC555">
        <v>1.2518899999999999</v>
      </c>
      <c r="AD555">
        <v>0.29299399999999998</v>
      </c>
      <c r="AE555">
        <v>0.73770500000000006</v>
      </c>
      <c r="AH555">
        <v>3.7075300000000002</v>
      </c>
      <c r="AI555">
        <v>0.54276000000000002</v>
      </c>
      <c r="AJ555">
        <v>0.64215699999999998</v>
      </c>
    </row>
    <row r="556" spans="1:36" x14ac:dyDescent="0.45">
      <c r="A556" t="s">
        <v>2755</v>
      </c>
      <c r="C556">
        <v>4</v>
      </c>
      <c r="D556">
        <v>5</v>
      </c>
      <c r="F556">
        <v>5.1556699999999998</v>
      </c>
      <c r="G556">
        <v>17</v>
      </c>
      <c r="H556">
        <v>17</v>
      </c>
      <c r="I556">
        <v>0</v>
      </c>
      <c r="J556">
        <v>0</v>
      </c>
      <c r="K556">
        <v>80.3</v>
      </c>
      <c r="L556">
        <v>344</v>
      </c>
      <c r="M556">
        <v>86</v>
      </c>
      <c r="N556">
        <v>50</v>
      </c>
      <c r="O556">
        <v>46</v>
      </c>
      <c r="P556">
        <v>14</v>
      </c>
      <c r="Q556">
        <v>21</v>
      </c>
      <c r="R556">
        <v>0</v>
      </c>
      <c r="S556">
        <v>3</v>
      </c>
      <c r="T556">
        <v>61</v>
      </c>
      <c r="U556">
        <v>6.8368599999999997</v>
      </c>
      <c r="V556">
        <v>2.3536700000000002</v>
      </c>
      <c r="W556">
        <v>2.90476</v>
      </c>
      <c r="X556">
        <v>1.5691200000000001</v>
      </c>
      <c r="Y556">
        <v>0.17732600000000001</v>
      </c>
      <c r="Z556">
        <v>6.1046499999999997E-2</v>
      </c>
      <c r="AA556">
        <v>0.11627906560897799</v>
      </c>
      <c r="AB556">
        <v>0.26874999999999999</v>
      </c>
      <c r="AC556">
        <v>1.3325</v>
      </c>
      <c r="AD556">
        <v>0.29387799999999997</v>
      </c>
      <c r="AE556">
        <v>0.65217400000000003</v>
      </c>
      <c r="AH556">
        <v>4.8988800000000001</v>
      </c>
      <c r="AI556">
        <v>0.54117599999999999</v>
      </c>
      <c r="AJ556">
        <v>4.31765E-2</v>
      </c>
    </row>
    <row r="557" spans="1:36" x14ac:dyDescent="0.45">
      <c r="A557" t="s">
        <v>2256</v>
      </c>
      <c r="B557" t="s">
        <v>113</v>
      </c>
      <c r="C557">
        <v>8</v>
      </c>
      <c r="D557">
        <v>5</v>
      </c>
      <c r="F557">
        <v>3.5236499999999999</v>
      </c>
      <c r="G557">
        <v>66</v>
      </c>
      <c r="H557">
        <v>0</v>
      </c>
      <c r="I557">
        <v>1</v>
      </c>
      <c r="J557">
        <v>15</v>
      </c>
      <c r="K557">
        <v>61.3</v>
      </c>
      <c r="L557">
        <v>251</v>
      </c>
      <c r="M557">
        <v>50</v>
      </c>
      <c r="N557">
        <v>26</v>
      </c>
      <c r="O557">
        <v>24</v>
      </c>
      <c r="P557">
        <v>7</v>
      </c>
      <c r="Q557">
        <v>23</v>
      </c>
      <c r="R557">
        <v>1</v>
      </c>
      <c r="S557">
        <v>2</v>
      </c>
      <c r="T557">
        <v>66</v>
      </c>
      <c r="U557">
        <v>9.6900499999999994</v>
      </c>
      <c r="V557">
        <v>3.3768400000000001</v>
      </c>
      <c r="W557">
        <v>2.86957</v>
      </c>
      <c r="X557">
        <v>1.02773</v>
      </c>
      <c r="Y557">
        <v>0.26294800000000002</v>
      </c>
      <c r="Z557">
        <v>9.1633500000000007E-2</v>
      </c>
      <c r="AA557">
        <v>0.17131474614143299</v>
      </c>
      <c r="AB557">
        <v>0.22123899999999999</v>
      </c>
      <c r="AC557">
        <v>1.19086</v>
      </c>
      <c r="AD557">
        <v>0.28104600000000002</v>
      </c>
      <c r="AE557">
        <v>0.74367099999999997</v>
      </c>
      <c r="AH557">
        <v>3.8096899999999998</v>
      </c>
      <c r="AI557">
        <v>0.53894500000000001</v>
      </c>
      <c r="AJ557">
        <v>0.60042600000000002</v>
      </c>
    </row>
    <row r="558" spans="1:36" x14ac:dyDescent="0.45">
      <c r="A558" t="s">
        <v>2756</v>
      </c>
      <c r="B558" t="s">
        <v>38</v>
      </c>
      <c r="C558">
        <v>5</v>
      </c>
      <c r="D558">
        <v>8</v>
      </c>
      <c r="F558">
        <v>5.2790900000000001</v>
      </c>
      <c r="G558">
        <v>23</v>
      </c>
      <c r="H558">
        <v>23</v>
      </c>
      <c r="I558">
        <v>0</v>
      </c>
      <c r="J558">
        <v>0</v>
      </c>
      <c r="K558">
        <v>105.7</v>
      </c>
      <c r="L558">
        <v>477</v>
      </c>
      <c r="M558">
        <v>104</v>
      </c>
      <c r="N558">
        <v>67</v>
      </c>
      <c r="O558">
        <v>62</v>
      </c>
      <c r="P558">
        <v>16</v>
      </c>
      <c r="Q558">
        <v>58</v>
      </c>
      <c r="R558">
        <v>0</v>
      </c>
      <c r="S558">
        <v>8</v>
      </c>
      <c r="T558">
        <v>97</v>
      </c>
      <c r="U558">
        <v>8.2592199999999991</v>
      </c>
      <c r="V558">
        <v>4.93851</v>
      </c>
      <c r="W558">
        <v>1.67241</v>
      </c>
      <c r="X558">
        <v>1.3623499999999999</v>
      </c>
      <c r="Y558">
        <v>0.20335400000000001</v>
      </c>
      <c r="Z558">
        <v>0.12159300000000001</v>
      </c>
      <c r="AA558">
        <v>8.1761009991168906E-2</v>
      </c>
      <c r="AB558">
        <v>0.25304100000000002</v>
      </c>
      <c r="AC558">
        <v>1.53264</v>
      </c>
      <c r="AD558">
        <v>0.29530200000000001</v>
      </c>
      <c r="AE558">
        <v>0.68051600000000001</v>
      </c>
      <c r="AH558">
        <v>5.2607200000000001</v>
      </c>
      <c r="AI558">
        <v>0.53802799999999995</v>
      </c>
      <c r="AJ558">
        <v>0.27357199999999998</v>
      </c>
    </row>
    <row r="559" spans="1:36" x14ac:dyDescent="0.45">
      <c r="A559" t="s">
        <v>2134</v>
      </c>
      <c r="B559" t="s">
        <v>67</v>
      </c>
      <c r="C559">
        <v>1</v>
      </c>
      <c r="D559">
        <v>1</v>
      </c>
      <c r="F559">
        <v>3.1880099999999998</v>
      </c>
      <c r="G559">
        <v>37</v>
      </c>
      <c r="H559">
        <v>0</v>
      </c>
      <c r="I559">
        <v>2</v>
      </c>
      <c r="J559">
        <v>14</v>
      </c>
      <c r="K559">
        <v>36.700000000000003</v>
      </c>
      <c r="L559">
        <v>153</v>
      </c>
      <c r="M559">
        <v>28</v>
      </c>
      <c r="N559">
        <v>14</v>
      </c>
      <c r="O559">
        <v>13</v>
      </c>
      <c r="P559">
        <v>4</v>
      </c>
      <c r="Q559">
        <v>15</v>
      </c>
      <c r="R559">
        <v>3</v>
      </c>
      <c r="S559">
        <v>2</v>
      </c>
      <c r="T559">
        <v>52</v>
      </c>
      <c r="U559">
        <v>12.752000000000001</v>
      </c>
      <c r="V559">
        <v>3.6784699999999999</v>
      </c>
      <c r="W559">
        <v>3.4666700000000001</v>
      </c>
      <c r="X559">
        <v>0.98092599999999996</v>
      </c>
      <c r="Y559">
        <v>0.33986899999999998</v>
      </c>
      <c r="Z559">
        <v>9.8039200000000007E-2</v>
      </c>
      <c r="AA559">
        <v>0.241830073297023</v>
      </c>
      <c r="AB559">
        <v>0.20588200000000001</v>
      </c>
      <c r="AC559">
        <v>1.1716599999999999</v>
      </c>
      <c r="AD559">
        <v>0.3</v>
      </c>
      <c r="AE559">
        <v>0.77540100000000001</v>
      </c>
      <c r="AH559">
        <v>3.2277900000000002</v>
      </c>
      <c r="AI559">
        <v>0.53636499999999998</v>
      </c>
      <c r="AJ559">
        <v>0.57583099999999998</v>
      </c>
    </row>
    <row r="560" spans="1:36" x14ac:dyDescent="0.45">
      <c r="A560" t="s">
        <v>2757</v>
      </c>
      <c r="B560" t="s">
        <v>76</v>
      </c>
      <c r="C560">
        <v>6</v>
      </c>
      <c r="D560">
        <v>7</v>
      </c>
      <c r="F560">
        <v>5.1205400000000001</v>
      </c>
      <c r="G560">
        <v>20</v>
      </c>
      <c r="H560">
        <v>20</v>
      </c>
      <c r="I560">
        <v>0</v>
      </c>
      <c r="J560">
        <v>0</v>
      </c>
      <c r="K560">
        <v>103.7</v>
      </c>
      <c r="L560">
        <v>461</v>
      </c>
      <c r="M560">
        <v>115</v>
      </c>
      <c r="N560">
        <v>64</v>
      </c>
      <c r="O560">
        <v>59</v>
      </c>
      <c r="P560">
        <v>16</v>
      </c>
      <c r="Q560">
        <v>39</v>
      </c>
      <c r="R560">
        <v>0</v>
      </c>
      <c r="S560">
        <v>5</v>
      </c>
      <c r="T560">
        <v>77</v>
      </c>
      <c r="U560">
        <v>6.6827399999999999</v>
      </c>
      <c r="V560">
        <v>3.38476</v>
      </c>
      <c r="W560">
        <v>1.9743599999999999</v>
      </c>
      <c r="X560">
        <v>1.38862</v>
      </c>
      <c r="Y560">
        <v>0.16702800000000001</v>
      </c>
      <c r="Z560">
        <v>8.4598699999999999E-2</v>
      </c>
      <c r="AA560">
        <v>8.24295058846473E-2</v>
      </c>
      <c r="AB560">
        <v>0.275779</v>
      </c>
      <c r="AC560">
        <v>1.48505</v>
      </c>
      <c r="AD560">
        <v>0.30555599999999999</v>
      </c>
      <c r="AE560">
        <v>0.68389100000000003</v>
      </c>
      <c r="AH560">
        <v>5.0486800000000001</v>
      </c>
      <c r="AI560">
        <v>0.53523799999999999</v>
      </c>
      <c r="AJ560">
        <v>0.63218700000000005</v>
      </c>
    </row>
    <row r="561" spans="1:36" x14ac:dyDescent="0.45">
      <c r="A561" t="s">
        <v>2213</v>
      </c>
      <c r="B561" t="s">
        <v>44</v>
      </c>
      <c r="C561">
        <v>4</v>
      </c>
      <c r="D561">
        <v>3</v>
      </c>
      <c r="F561">
        <v>3.9964499999999998</v>
      </c>
      <c r="G561">
        <v>61</v>
      </c>
      <c r="H561">
        <v>0</v>
      </c>
      <c r="I561">
        <v>2</v>
      </c>
      <c r="J561">
        <v>14</v>
      </c>
      <c r="K561">
        <v>56.3</v>
      </c>
      <c r="L561">
        <v>241</v>
      </c>
      <c r="M561">
        <v>51</v>
      </c>
      <c r="N561">
        <v>27</v>
      </c>
      <c r="O561">
        <v>25</v>
      </c>
      <c r="P561">
        <v>8</v>
      </c>
      <c r="Q561">
        <v>22</v>
      </c>
      <c r="R561">
        <v>1</v>
      </c>
      <c r="S561">
        <v>0</v>
      </c>
      <c r="T561">
        <v>66</v>
      </c>
      <c r="U561">
        <v>10.550599999999999</v>
      </c>
      <c r="V561">
        <v>3.5168699999999999</v>
      </c>
      <c r="W561">
        <v>3</v>
      </c>
      <c r="X561">
        <v>1.2788600000000001</v>
      </c>
      <c r="Y561">
        <v>0.27385900000000002</v>
      </c>
      <c r="Z561">
        <v>9.1286300000000001E-2</v>
      </c>
      <c r="AA561">
        <v>0.18257262557744899</v>
      </c>
      <c r="AB561">
        <v>0.232877</v>
      </c>
      <c r="AC561">
        <v>1.2966299999999999</v>
      </c>
      <c r="AD561">
        <v>0.29655199999999998</v>
      </c>
      <c r="AE561">
        <v>0.74433700000000003</v>
      </c>
      <c r="AH561">
        <v>3.93</v>
      </c>
      <c r="AI561">
        <v>0.53419700000000003</v>
      </c>
      <c r="AJ561">
        <v>0.41280299999999998</v>
      </c>
    </row>
    <row r="562" spans="1:36" x14ac:dyDescent="0.45">
      <c r="A562" t="s">
        <v>2758</v>
      </c>
      <c r="B562" t="s">
        <v>44</v>
      </c>
      <c r="C562">
        <v>3</v>
      </c>
      <c r="D562">
        <v>3</v>
      </c>
      <c r="F562">
        <v>4.32836</v>
      </c>
      <c r="G562">
        <v>46</v>
      </c>
      <c r="H562">
        <v>3</v>
      </c>
      <c r="I562">
        <v>0</v>
      </c>
      <c r="J562">
        <v>0</v>
      </c>
      <c r="K562">
        <v>60.3</v>
      </c>
      <c r="L562">
        <v>261</v>
      </c>
      <c r="M562">
        <v>56</v>
      </c>
      <c r="N562">
        <v>31</v>
      </c>
      <c r="O562">
        <v>29</v>
      </c>
      <c r="P562">
        <v>8</v>
      </c>
      <c r="Q562">
        <v>22</v>
      </c>
      <c r="R562">
        <v>2</v>
      </c>
      <c r="S562">
        <v>4</v>
      </c>
      <c r="T562">
        <v>65</v>
      </c>
      <c r="U562">
        <v>9.7014899999999997</v>
      </c>
      <c r="V562">
        <v>3.2835800000000002</v>
      </c>
      <c r="W562">
        <v>2.9545499999999998</v>
      </c>
      <c r="X562">
        <v>1.1940299999999999</v>
      </c>
      <c r="Y562">
        <v>0.24904200000000001</v>
      </c>
      <c r="Z562">
        <v>8.4291199999999997E-2</v>
      </c>
      <c r="AA562">
        <v>0.16475094854831601</v>
      </c>
      <c r="AB562">
        <v>0.23829800000000001</v>
      </c>
      <c r="AC562">
        <v>1.2935300000000001</v>
      </c>
      <c r="AD562">
        <v>0.296296</v>
      </c>
      <c r="AE562">
        <v>0.70359300000000002</v>
      </c>
      <c r="AH562">
        <v>4.1173999999999999</v>
      </c>
      <c r="AI562">
        <v>0.53414499999999998</v>
      </c>
      <c r="AJ562">
        <v>0.39286799999999999</v>
      </c>
    </row>
    <row r="563" spans="1:36" x14ac:dyDescent="0.45">
      <c r="A563" t="s">
        <v>2759</v>
      </c>
      <c r="B563" t="s">
        <v>32</v>
      </c>
      <c r="C563">
        <v>4</v>
      </c>
      <c r="D563">
        <v>5</v>
      </c>
      <c r="F563">
        <v>4.5569600000000001</v>
      </c>
      <c r="G563">
        <v>20</v>
      </c>
      <c r="H563">
        <v>13</v>
      </c>
      <c r="I563">
        <v>0</v>
      </c>
      <c r="J563">
        <v>0</v>
      </c>
      <c r="K563">
        <v>79</v>
      </c>
      <c r="L563">
        <v>345</v>
      </c>
      <c r="M563">
        <v>81</v>
      </c>
      <c r="N563">
        <v>43</v>
      </c>
      <c r="O563">
        <v>40</v>
      </c>
      <c r="P563">
        <v>11</v>
      </c>
      <c r="Q563">
        <v>25</v>
      </c>
      <c r="R563">
        <v>0</v>
      </c>
      <c r="S563">
        <v>5</v>
      </c>
      <c r="T563">
        <v>62</v>
      </c>
      <c r="U563">
        <v>7.0632900000000003</v>
      </c>
      <c r="V563">
        <v>2.8481000000000001</v>
      </c>
      <c r="W563">
        <v>2.48</v>
      </c>
      <c r="X563">
        <v>1.2531600000000001</v>
      </c>
      <c r="Y563">
        <v>0.17971000000000001</v>
      </c>
      <c r="Z563">
        <v>7.2463799999999995E-2</v>
      </c>
      <c r="AA563">
        <v>0.10724638402462</v>
      </c>
      <c r="AB563">
        <v>0.25714300000000001</v>
      </c>
      <c r="AC563">
        <v>1.3417699999999999</v>
      </c>
      <c r="AD563">
        <v>0.28925600000000001</v>
      </c>
      <c r="AE563">
        <v>0.69536399999999998</v>
      </c>
      <c r="AH563">
        <v>4.6347899999999997</v>
      </c>
      <c r="AI563">
        <v>0.532918</v>
      </c>
      <c r="AJ563">
        <v>0.50536400000000004</v>
      </c>
    </row>
    <row r="564" spans="1:36" x14ac:dyDescent="0.45">
      <c r="A564" t="s">
        <v>2760</v>
      </c>
      <c r="B564" t="s">
        <v>61</v>
      </c>
      <c r="C564">
        <v>5</v>
      </c>
      <c r="D564">
        <v>7</v>
      </c>
      <c r="F564">
        <v>4.9729099999999997</v>
      </c>
      <c r="G564">
        <v>20</v>
      </c>
      <c r="H564">
        <v>20</v>
      </c>
      <c r="I564">
        <v>0</v>
      </c>
      <c r="J564">
        <v>0</v>
      </c>
      <c r="K564">
        <v>92.3</v>
      </c>
      <c r="L564">
        <v>410</v>
      </c>
      <c r="M564">
        <v>99</v>
      </c>
      <c r="N564">
        <v>55</v>
      </c>
      <c r="O564">
        <v>51</v>
      </c>
      <c r="P564">
        <v>13</v>
      </c>
      <c r="Q564">
        <v>33</v>
      </c>
      <c r="R564">
        <v>0</v>
      </c>
      <c r="S564">
        <v>6</v>
      </c>
      <c r="T564">
        <v>62</v>
      </c>
      <c r="U564">
        <v>6.0454999999999997</v>
      </c>
      <c r="V564">
        <v>3.2177699999999998</v>
      </c>
      <c r="W564">
        <v>1.87879</v>
      </c>
      <c r="X564">
        <v>1.2676099999999999</v>
      </c>
      <c r="Y564">
        <v>0.15121999999999999</v>
      </c>
      <c r="Z564">
        <v>8.0487799999999998E-2</v>
      </c>
      <c r="AA564">
        <v>7.0731714367866502E-2</v>
      </c>
      <c r="AB564">
        <v>0.26684600000000003</v>
      </c>
      <c r="AC564">
        <v>1.4301200000000001</v>
      </c>
      <c r="AD564">
        <v>0.29054099999999999</v>
      </c>
      <c r="AE564">
        <v>0.67662599999999995</v>
      </c>
      <c r="AH564">
        <v>5.0101899999999997</v>
      </c>
      <c r="AI564">
        <v>0.53197000000000005</v>
      </c>
      <c r="AJ564">
        <v>0.48593399999999998</v>
      </c>
    </row>
    <row r="565" spans="1:36" x14ac:dyDescent="0.45">
      <c r="A565" t="s">
        <v>2761</v>
      </c>
      <c r="B565" t="s">
        <v>67</v>
      </c>
      <c r="C565">
        <v>5</v>
      </c>
      <c r="D565">
        <v>6</v>
      </c>
      <c r="F565">
        <v>5.0249300000000003</v>
      </c>
      <c r="G565">
        <v>25</v>
      </c>
      <c r="H565">
        <v>21</v>
      </c>
      <c r="I565">
        <v>0</v>
      </c>
      <c r="J565">
        <v>0</v>
      </c>
      <c r="K565">
        <v>100.3</v>
      </c>
      <c r="L565">
        <v>450</v>
      </c>
      <c r="M565">
        <v>109</v>
      </c>
      <c r="N565">
        <v>61</v>
      </c>
      <c r="O565">
        <v>56</v>
      </c>
      <c r="P565">
        <v>13</v>
      </c>
      <c r="Q565">
        <v>42</v>
      </c>
      <c r="R565">
        <v>0</v>
      </c>
      <c r="S565">
        <v>5</v>
      </c>
      <c r="T565">
        <v>73</v>
      </c>
      <c r="U565">
        <v>6.5503499999999999</v>
      </c>
      <c r="V565">
        <v>3.7686899999999999</v>
      </c>
      <c r="W565">
        <v>1.7381</v>
      </c>
      <c r="X565">
        <v>1.1665000000000001</v>
      </c>
      <c r="Y565">
        <v>0.16222200000000001</v>
      </c>
      <c r="Z565">
        <v>9.3333299999999994E-2</v>
      </c>
      <c r="AA565">
        <v>6.8888887763023293E-2</v>
      </c>
      <c r="AB565">
        <v>0.27047100000000002</v>
      </c>
      <c r="AC565">
        <v>1.5054799999999999</v>
      </c>
      <c r="AD565">
        <v>0.30283900000000002</v>
      </c>
      <c r="AE565">
        <v>0.67771099999999995</v>
      </c>
      <c r="AH565">
        <v>4.8901300000000001</v>
      </c>
      <c r="AI565">
        <v>0.529752</v>
      </c>
      <c r="AJ565">
        <v>0.24254400000000001</v>
      </c>
    </row>
    <row r="566" spans="1:36" x14ac:dyDescent="0.45">
      <c r="A566" t="s">
        <v>2327</v>
      </c>
      <c r="B566" t="s">
        <v>44</v>
      </c>
      <c r="C566">
        <v>5</v>
      </c>
      <c r="D566">
        <v>5</v>
      </c>
      <c r="F566">
        <v>3.6896</v>
      </c>
      <c r="G566">
        <v>52</v>
      </c>
      <c r="H566">
        <v>0</v>
      </c>
      <c r="I566">
        <v>0</v>
      </c>
      <c r="J566">
        <v>11</v>
      </c>
      <c r="K566">
        <v>68.3</v>
      </c>
      <c r="L566">
        <v>281</v>
      </c>
      <c r="M566">
        <v>62</v>
      </c>
      <c r="N566">
        <v>30</v>
      </c>
      <c r="O566">
        <v>28</v>
      </c>
      <c r="P566">
        <v>9</v>
      </c>
      <c r="Q566">
        <v>19</v>
      </c>
      <c r="R566">
        <v>3</v>
      </c>
      <c r="S566">
        <v>2</v>
      </c>
      <c r="T566">
        <v>65</v>
      </c>
      <c r="U566">
        <v>8.5651499999999992</v>
      </c>
      <c r="V566">
        <v>2.50366</v>
      </c>
      <c r="W566">
        <v>3.4210500000000001</v>
      </c>
      <c r="X566">
        <v>1.18594</v>
      </c>
      <c r="Y566">
        <v>0.23131699999999999</v>
      </c>
      <c r="Z566">
        <v>6.7615700000000001E-2</v>
      </c>
      <c r="AA566">
        <v>0.163701072335243</v>
      </c>
      <c r="AB566">
        <v>0.23846200000000001</v>
      </c>
      <c r="AC566">
        <v>1.18594</v>
      </c>
      <c r="AD566">
        <v>0.28494599999999998</v>
      </c>
      <c r="AE566">
        <v>0.745614</v>
      </c>
      <c r="AH566">
        <v>3.9870999999999999</v>
      </c>
      <c r="AI566">
        <v>0.52776599999999996</v>
      </c>
      <c r="AJ566">
        <v>0.77529700000000001</v>
      </c>
    </row>
    <row r="567" spans="1:36" x14ac:dyDescent="0.45">
      <c r="A567" t="s">
        <v>2762</v>
      </c>
      <c r="B567" t="s">
        <v>56</v>
      </c>
      <c r="C567">
        <v>3</v>
      </c>
      <c r="D567">
        <v>5</v>
      </c>
      <c r="F567">
        <v>4.9397599999999997</v>
      </c>
      <c r="G567">
        <v>18</v>
      </c>
      <c r="H567">
        <v>17</v>
      </c>
      <c r="I567">
        <v>0</v>
      </c>
      <c r="J567">
        <v>0</v>
      </c>
      <c r="K567">
        <v>74.7</v>
      </c>
      <c r="L567">
        <v>333</v>
      </c>
      <c r="M567">
        <v>76</v>
      </c>
      <c r="N567">
        <v>44</v>
      </c>
      <c r="O567">
        <v>41</v>
      </c>
      <c r="P567">
        <v>10</v>
      </c>
      <c r="Q567">
        <v>31</v>
      </c>
      <c r="R567">
        <v>0</v>
      </c>
      <c r="S567">
        <v>6</v>
      </c>
      <c r="T567">
        <v>63</v>
      </c>
      <c r="U567">
        <v>7.5903600000000004</v>
      </c>
      <c r="V567">
        <v>3.7349399999999999</v>
      </c>
      <c r="W567">
        <v>2.03226</v>
      </c>
      <c r="X567">
        <v>1.20482</v>
      </c>
      <c r="Y567">
        <v>0.189189</v>
      </c>
      <c r="Z567">
        <v>9.3093099999999998E-2</v>
      </c>
      <c r="AA567">
        <v>9.6096105873584706E-2</v>
      </c>
      <c r="AB567">
        <v>0.25675700000000001</v>
      </c>
      <c r="AC567">
        <v>1.4323999999999999</v>
      </c>
      <c r="AD567">
        <v>0.295964</v>
      </c>
      <c r="AE567">
        <v>0.67741899999999999</v>
      </c>
      <c r="AH567">
        <v>4.79453</v>
      </c>
      <c r="AI567">
        <v>0.52532900000000005</v>
      </c>
      <c r="AJ567">
        <v>0.56022799999999995</v>
      </c>
    </row>
    <row r="568" spans="1:36" x14ac:dyDescent="0.45">
      <c r="A568" t="s">
        <v>2763</v>
      </c>
      <c r="C568">
        <v>4</v>
      </c>
      <c r="D568">
        <v>6</v>
      </c>
      <c r="F568">
        <v>5.1585400000000003</v>
      </c>
      <c r="G568">
        <v>19</v>
      </c>
      <c r="H568">
        <v>14</v>
      </c>
      <c r="I568">
        <v>0</v>
      </c>
      <c r="J568">
        <v>0</v>
      </c>
      <c r="K568">
        <v>82</v>
      </c>
      <c r="L568">
        <v>366</v>
      </c>
      <c r="M568">
        <v>94</v>
      </c>
      <c r="N568">
        <v>51</v>
      </c>
      <c r="O568">
        <v>47</v>
      </c>
      <c r="P568">
        <v>13</v>
      </c>
      <c r="Q568">
        <v>26</v>
      </c>
      <c r="R568">
        <v>0</v>
      </c>
      <c r="S568">
        <v>3</v>
      </c>
      <c r="T568">
        <v>62</v>
      </c>
      <c r="U568">
        <v>6.8048799999999998</v>
      </c>
      <c r="V568">
        <v>2.8536600000000001</v>
      </c>
      <c r="W568">
        <v>2.38462</v>
      </c>
      <c r="X568">
        <v>1.42683</v>
      </c>
      <c r="Y568">
        <v>0.16939899999999999</v>
      </c>
      <c r="Z568">
        <v>7.1038299999999999E-2</v>
      </c>
      <c r="AA568">
        <v>9.83606502413749E-2</v>
      </c>
      <c r="AB568">
        <v>0.27893200000000001</v>
      </c>
      <c r="AC568">
        <v>1.4634100000000001</v>
      </c>
      <c r="AD568">
        <v>0.30915999999999999</v>
      </c>
      <c r="AE568">
        <v>0.67779999999999996</v>
      </c>
      <c r="AH568">
        <v>4.8647999999999998</v>
      </c>
      <c r="AI568">
        <v>0.52472799999999997</v>
      </c>
      <c r="AJ568">
        <v>0.40734700000000001</v>
      </c>
    </row>
    <row r="569" spans="1:36" x14ac:dyDescent="0.45">
      <c r="A569" t="s">
        <v>2444</v>
      </c>
      <c r="B569" t="s">
        <v>34</v>
      </c>
      <c r="C569">
        <v>4</v>
      </c>
      <c r="D569">
        <v>5</v>
      </c>
      <c r="F569">
        <v>5</v>
      </c>
      <c r="G569">
        <v>33</v>
      </c>
      <c r="H569">
        <v>18</v>
      </c>
      <c r="I569">
        <v>0</v>
      </c>
      <c r="J569">
        <v>1</v>
      </c>
      <c r="K569">
        <v>108</v>
      </c>
      <c r="L569">
        <v>472</v>
      </c>
      <c r="M569">
        <v>109</v>
      </c>
      <c r="N569">
        <v>65</v>
      </c>
      <c r="O569">
        <v>60</v>
      </c>
      <c r="P569">
        <v>17</v>
      </c>
      <c r="Q569">
        <v>41</v>
      </c>
      <c r="R569">
        <v>0</v>
      </c>
      <c r="S569">
        <v>6</v>
      </c>
      <c r="T569">
        <v>86</v>
      </c>
      <c r="U569">
        <v>7.1666699999999999</v>
      </c>
      <c r="V569">
        <v>3.4166699999999999</v>
      </c>
      <c r="W569">
        <v>2.0975600000000001</v>
      </c>
      <c r="X569">
        <v>1.4166700000000001</v>
      </c>
      <c r="Y569">
        <v>0.182203</v>
      </c>
      <c r="Z569">
        <v>8.6864399999999994E-2</v>
      </c>
      <c r="AA569">
        <v>9.53389927744865E-2</v>
      </c>
      <c r="AB569">
        <v>0.256471</v>
      </c>
      <c r="AC569">
        <v>1.38889</v>
      </c>
      <c r="AD569">
        <v>0.28571400000000002</v>
      </c>
      <c r="AE569">
        <v>0.67353399999999997</v>
      </c>
      <c r="AH569">
        <v>5.0143000000000004</v>
      </c>
      <c r="AI569">
        <v>0.522455</v>
      </c>
      <c r="AJ569">
        <v>0.14299500000000001</v>
      </c>
    </row>
    <row r="570" spans="1:36" x14ac:dyDescent="0.45">
      <c r="A570" t="s">
        <v>2764</v>
      </c>
      <c r="B570" t="s">
        <v>38</v>
      </c>
      <c r="C570">
        <v>5</v>
      </c>
      <c r="D570">
        <v>6</v>
      </c>
      <c r="F570">
        <v>5.2105300000000003</v>
      </c>
      <c r="G570">
        <v>22</v>
      </c>
      <c r="H570">
        <v>15</v>
      </c>
      <c r="I570">
        <v>0</v>
      </c>
      <c r="J570">
        <v>0</v>
      </c>
      <c r="K570">
        <v>95</v>
      </c>
      <c r="L570">
        <v>427</v>
      </c>
      <c r="M570">
        <v>103</v>
      </c>
      <c r="N570">
        <v>59</v>
      </c>
      <c r="O570">
        <v>55</v>
      </c>
      <c r="P570">
        <v>14</v>
      </c>
      <c r="Q570">
        <v>41</v>
      </c>
      <c r="R570">
        <v>0</v>
      </c>
      <c r="S570">
        <v>4</v>
      </c>
      <c r="T570">
        <v>69</v>
      </c>
      <c r="U570">
        <v>6.5368399999999998</v>
      </c>
      <c r="V570">
        <v>3.8842099999999999</v>
      </c>
      <c r="W570">
        <v>1.68293</v>
      </c>
      <c r="X570">
        <v>1.3263199999999999</v>
      </c>
      <c r="Y570">
        <v>0.16159200000000001</v>
      </c>
      <c r="Z570">
        <v>9.6018699999999998E-2</v>
      </c>
      <c r="AA570">
        <v>6.5573759377002702E-2</v>
      </c>
      <c r="AB570">
        <v>0.26963399999999998</v>
      </c>
      <c r="AC570">
        <v>1.51579</v>
      </c>
      <c r="AD570">
        <v>0.29765900000000001</v>
      </c>
      <c r="AE570">
        <v>0.68328</v>
      </c>
      <c r="AH570">
        <v>5.1392499999999997</v>
      </c>
      <c r="AI570">
        <v>0.51915299999999998</v>
      </c>
      <c r="AJ570">
        <v>0.27559099999999997</v>
      </c>
    </row>
    <row r="571" spans="1:36" x14ac:dyDescent="0.45">
      <c r="A571" t="s">
        <v>2765</v>
      </c>
      <c r="B571" t="s">
        <v>42</v>
      </c>
      <c r="C571">
        <v>4</v>
      </c>
      <c r="D571">
        <v>4</v>
      </c>
      <c r="F571">
        <v>4.5369299999999999</v>
      </c>
      <c r="G571">
        <v>23</v>
      </c>
      <c r="H571">
        <v>11</v>
      </c>
      <c r="I571">
        <v>0</v>
      </c>
      <c r="J571">
        <v>0</v>
      </c>
      <c r="K571">
        <v>85.3</v>
      </c>
      <c r="L571">
        <v>374</v>
      </c>
      <c r="M571">
        <v>82</v>
      </c>
      <c r="N571">
        <v>46</v>
      </c>
      <c r="O571">
        <v>43</v>
      </c>
      <c r="P571">
        <v>11</v>
      </c>
      <c r="Q571">
        <v>37</v>
      </c>
      <c r="R571">
        <v>0</v>
      </c>
      <c r="S571">
        <v>4</v>
      </c>
      <c r="T571">
        <v>72</v>
      </c>
      <c r="U571">
        <v>7.5967200000000004</v>
      </c>
      <c r="V571">
        <v>3.90387</v>
      </c>
      <c r="W571">
        <v>1.9459500000000001</v>
      </c>
      <c r="X571">
        <v>1.1606099999999999</v>
      </c>
      <c r="Y571">
        <v>0.19251299999999999</v>
      </c>
      <c r="Z571">
        <v>9.8930500000000005E-2</v>
      </c>
      <c r="AA571">
        <v>9.3582883477210999E-2</v>
      </c>
      <c r="AB571">
        <v>0.24624599999999999</v>
      </c>
      <c r="AC571">
        <v>1.3950800000000001</v>
      </c>
      <c r="AD571">
        <v>0.28399999999999997</v>
      </c>
      <c r="AE571">
        <v>0.70463299999999995</v>
      </c>
      <c r="AH571">
        <v>4.6852900000000002</v>
      </c>
      <c r="AI571">
        <v>0.51738499999999998</v>
      </c>
      <c r="AJ571">
        <v>0.67984999999999995</v>
      </c>
    </row>
    <row r="572" spans="1:36" x14ac:dyDescent="0.45">
      <c r="A572" t="s">
        <v>2766</v>
      </c>
      <c r="B572" t="s">
        <v>56</v>
      </c>
      <c r="C572">
        <v>3</v>
      </c>
      <c r="D572">
        <v>4</v>
      </c>
      <c r="F572">
        <v>4.7316500000000001</v>
      </c>
      <c r="G572">
        <v>29</v>
      </c>
      <c r="H572">
        <v>15</v>
      </c>
      <c r="I572">
        <v>0</v>
      </c>
      <c r="J572">
        <v>0</v>
      </c>
      <c r="K572">
        <v>91.3</v>
      </c>
      <c r="L572">
        <v>404</v>
      </c>
      <c r="M572">
        <v>96</v>
      </c>
      <c r="N572">
        <v>52</v>
      </c>
      <c r="O572">
        <v>48</v>
      </c>
      <c r="P572">
        <v>11</v>
      </c>
      <c r="Q572">
        <v>38</v>
      </c>
      <c r="R572">
        <v>0</v>
      </c>
      <c r="S572">
        <v>4</v>
      </c>
      <c r="T572">
        <v>66</v>
      </c>
      <c r="U572">
        <v>6.5060200000000004</v>
      </c>
      <c r="V572">
        <v>3.7458900000000002</v>
      </c>
      <c r="W572">
        <v>1.7368399999999999</v>
      </c>
      <c r="X572">
        <v>1.0843400000000001</v>
      </c>
      <c r="Y572">
        <v>0.16336600000000001</v>
      </c>
      <c r="Z572">
        <v>9.4059400000000001E-2</v>
      </c>
      <c r="AA572">
        <v>6.9306924939155495E-2</v>
      </c>
      <c r="AB572">
        <v>0.26519300000000001</v>
      </c>
      <c r="AC572">
        <v>1.4676899999999999</v>
      </c>
      <c r="AD572">
        <v>0.29824600000000001</v>
      </c>
      <c r="AE572">
        <v>0.69140000000000001</v>
      </c>
      <c r="AH572">
        <v>4.7555899999999998</v>
      </c>
      <c r="AI572">
        <v>0.51590800000000003</v>
      </c>
      <c r="AJ572">
        <v>0.71826900000000005</v>
      </c>
    </row>
    <row r="573" spans="1:36" x14ac:dyDescent="0.45">
      <c r="A573" t="s">
        <v>2160</v>
      </c>
      <c r="B573" t="s">
        <v>104</v>
      </c>
      <c r="C573">
        <v>4</v>
      </c>
      <c r="D573">
        <v>6</v>
      </c>
      <c r="F573">
        <v>4.8913000000000002</v>
      </c>
      <c r="G573">
        <v>22</v>
      </c>
      <c r="H573">
        <v>12</v>
      </c>
      <c r="I573">
        <v>0</v>
      </c>
      <c r="J573">
        <v>1</v>
      </c>
      <c r="K573">
        <v>92</v>
      </c>
      <c r="L573">
        <v>398</v>
      </c>
      <c r="M573">
        <v>101</v>
      </c>
      <c r="N573">
        <v>54</v>
      </c>
      <c r="O573">
        <v>50</v>
      </c>
      <c r="P573">
        <v>13</v>
      </c>
      <c r="Q573">
        <v>28</v>
      </c>
      <c r="R573">
        <v>0</v>
      </c>
      <c r="S573">
        <v>4</v>
      </c>
      <c r="T573">
        <v>55</v>
      </c>
      <c r="U573">
        <v>5.3804299999999996</v>
      </c>
      <c r="V573">
        <v>2.7391299999999998</v>
      </c>
      <c r="W573">
        <v>1.9642900000000001</v>
      </c>
      <c r="X573">
        <v>1.2717400000000001</v>
      </c>
      <c r="Y573">
        <v>0.13819100000000001</v>
      </c>
      <c r="Z573">
        <v>7.0351800000000006E-2</v>
      </c>
      <c r="AA573">
        <v>6.78391978144645E-2</v>
      </c>
      <c r="AB573">
        <v>0.27595599999999998</v>
      </c>
      <c r="AC573">
        <v>1.4021699999999999</v>
      </c>
      <c r="AD573">
        <v>0.29530200000000001</v>
      </c>
      <c r="AE573">
        <v>0.67689500000000002</v>
      </c>
      <c r="AH573">
        <v>4.9398200000000001</v>
      </c>
      <c r="AI573">
        <v>0.51478900000000005</v>
      </c>
      <c r="AJ573">
        <v>0.50457700000000005</v>
      </c>
    </row>
    <row r="574" spans="1:36" x14ac:dyDescent="0.45">
      <c r="A574" t="s">
        <v>2016</v>
      </c>
      <c r="B574" t="s">
        <v>132</v>
      </c>
      <c r="C574">
        <v>2</v>
      </c>
      <c r="D574">
        <v>3</v>
      </c>
      <c r="F574">
        <v>3.98637</v>
      </c>
      <c r="G574">
        <v>57</v>
      </c>
      <c r="H574">
        <v>3</v>
      </c>
      <c r="I574">
        <v>1</v>
      </c>
      <c r="J574">
        <v>11</v>
      </c>
      <c r="K574">
        <v>58.7</v>
      </c>
      <c r="L574">
        <v>253</v>
      </c>
      <c r="M574">
        <v>55</v>
      </c>
      <c r="N574">
        <v>28</v>
      </c>
      <c r="O574">
        <v>26</v>
      </c>
      <c r="P574">
        <v>7</v>
      </c>
      <c r="Q574">
        <v>21</v>
      </c>
      <c r="R574">
        <v>0</v>
      </c>
      <c r="S574">
        <v>2</v>
      </c>
      <c r="T574">
        <v>61</v>
      </c>
      <c r="U574">
        <v>9.3526399999999992</v>
      </c>
      <c r="V574">
        <v>3.21976</v>
      </c>
      <c r="W574">
        <v>2.90476</v>
      </c>
      <c r="X574">
        <v>1.07325</v>
      </c>
      <c r="Y574">
        <v>0.24110699999999999</v>
      </c>
      <c r="Z574">
        <v>8.3003999999999994E-2</v>
      </c>
      <c r="AA574">
        <v>0.15810276567935899</v>
      </c>
      <c r="AB574">
        <v>0.23913000000000001</v>
      </c>
      <c r="AC574">
        <v>1.2947200000000001</v>
      </c>
      <c r="AD574">
        <v>0.296296</v>
      </c>
      <c r="AE574">
        <v>0.72507600000000005</v>
      </c>
      <c r="AH574">
        <v>3.9024000000000001</v>
      </c>
      <c r="AI574">
        <v>0.51021300000000003</v>
      </c>
      <c r="AJ574">
        <v>0.51531300000000002</v>
      </c>
    </row>
    <row r="575" spans="1:36" x14ac:dyDescent="0.45">
      <c r="A575" t="s">
        <v>2220</v>
      </c>
      <c r="B575" t="s">
        <v>196</v>
      </c>
      <c r="C575">
        <v>5</v>
      </c>
      <c r="D575">
        <v>8</v>
      </c>
      <c r="F575">
        <v>4.7368399999999999</v>
      </c>
      <c r="G575">
        <v>24</v>
      </c>
      <c r="H575">
        <v>21</v>
      </c>
      <c r="I575">
        <v>0</v>
      </c>
      <c r="J575">
        <v>0</v>
      </c>
      <c r="K575">
        <v>100.7</v>
      </c>
      <c r="L575">
        <v>454</v>
      </c>
      <c r="M575">
        <v>105</v>
      </c>
      <c r="N575">
        <v>57</v>
      </c>
      <c r="O575">
        <v>53</v>
      </c>
      <c r="P575">
        <v>12</v>
      </c>
      <c r="Q575">
        <v>44</v>
      </c>
      <c r="R575">
        <v>0</v>
      </c>
      <c r="S575">
        <v>8</v>
      </c>
      <c r="T575">
        <v>76</v>
      </c>
      <c r="U575">
        <v>6.7924499999999997</v>
      </c>
      <c r="V575">
        <v>3.9324699999999999</v>
      </c>
      <c r="W575">
        <v>1.7272700000000001</v>
      </c>
      <c r="X575">
        <v>1.0724899999999999</v>
      </c>
      <c r="Y575">
        <v>0.16740099999999999</v>
      </c>
      <c r="Z575">
        <v>9.6916299999999997E-2</v>
      </c>
      <c r="AA575">
        <v>7.0484578609466497E-2</v>
      </c>
      <c r="AB575">
        <v>0.26119399999999998</v>
      </c>
      <c r="AC575">
        <v>1.4796400000000001</v>
      </c>
      <c r="AD575">
        <v>0.296178</v>
      </c>
      <c r="AE575">
        <v>0.69591499999999995</v>
      </c>
      <c r="AH575">
        <v>4.8439199999999998</v>
      </c>
      <c r="AI575">
        <v>0.50623399999999996</v>
      </c>
      <c r="AJ575">
        <v>0.47310099999999999</v>
      </c>
    </row>
    <row r="576" spans="1:36" x14ac:dyDescent="0.45">
      <c r="A576" t="s">
        <v>2767</v>
      </c>
      <c r="B576" t="s">
        <v>58</v>
      </c>
      <c r="C576">
        <v>5</v>
      </c>
      <c r="D576">
        <v>7</v>
      </c>
      <c r="F576">
        <v>4.9196099999999996</v>
      </c>
      <c r="G576">
        <v>25</v>
      </c>
      <c r="H576">
        <v>19</v>
      </c>
      <c r="I576">
        <v>0</v>
      </c>
      <c r="J576">
        <v>0</v>
      </c>
      <c r="K576">
        <v>93.3</v>
      </c>
      <c r="L576">
        <v>421</v>
      </c>
      <c r="M576">
        <v>98</v>
      </c>
      <c r="N576">
        <v>55</v>
      </c>
      <c r="O576">
        <v>51</v>
      </c>
      <c r="P576">
        <v>13</v>
      </c>
      <c r="Q576">
        <v>45</v>
      </c>
      <c r="R576">
        <v>0</v>
      </c>
      <c r="S576">
        <v>3</v>
      </c>
      <c r="T576">
        <v>74</v>
      </c>
      <c r="U576">
        <v>7.1382599999999998</v>
      </c>
      <c r="V576">
        <v>4.34084</v>
      </c>
      <c r="W576">
        <v>1.6444399999999999</v>
      </c>
      <c r="X576">
        <v>1.2540199999999999</v>
      </c>
      <c r="Y576">
        <v>0.17577200000000001</v>
      </c>
      <c r="Z576">
        <v>0.106888</v>
      </c>
      <c r="AA576">
        <v>6.8883605301380102E-2</v>
      </c>
      <c r="AB576">
        <v>0.262735</v>
      </c>
      <c r="AC576">
        <v>1.5326900000000001</v>
      </c>
      <c r="AD576">
        <v>0.29720299999999999</v>
      </c>
      <c r="AE576">
        <v>0.70512799999999998</v>
      </c>
      <c r="AH576">
        <v>5.0235300000000001</v>
      </c>
      <c r="AI576">
        <v>0.50444599999999995</v>
      </c>
      <c r="AJ576">
        <v>0.36563899999999999</v>
      </c>
    </row>
    <row r="577" spans="1:36" x14ac:dyDescent="0.45">
      <c r="A577" t="s">
        <v>2768</v>
      </c>
      <c r="B577" t="s">
        <v>101</v>
      </c>
      <c r="C577">
        <v>6</v>
      </c>
      <c r="D577">
        <v>8</v>
      </c>
      <c r="F577">
        <v>4.7609399999999997</v>
      </c>
      <c r="G577">
        <v>24</v>
      </c>
      <c r="H577">
        <v>17</v>
      </c>
      <c r="I577">
        <v>0</v>
      </c>
      <c r="J577">
        <v>0</v>
      </c>
      <c r="K577">
        <v>98.3</v>
      </c>
      <c r="L577">
        <v>432</v>
      </c>
      <c r="M577">
        <v>112</v>
      </c>
      <c r="N577">
        <v>56</v>
      </c>
      <c r="O577">
        <v>52</v>
      </c>
      <c r="P577">
        <v>13</v>
      </c>
      <c r="Q577">
        <v>30</v>
      </c>
      <c r="R577">
        <v>0</v>
      </c>
      <c r="S577">
        <v>2</v>
      </c>
      <c r="T577">
        <v>56</v>
      </c>
      <c r="U577">
        <v>5.1271599999999999</v>
      </c>
      <c r="V577">
        <v>2.7466900000000001</v>
      </c>
      <c r="W577">
        <v>1.8666700000000001</v>
      </c>
      <c r="X577">
        <v>1.1902299999999999</v>
      </c>
      <c r="Y577">
        <v>0.12963</v>
      </c>
      <c r="Z577">
        <v>6.9444400000000003E-2</v>
      </c>
      <c r="AA577">
        <v>6.0185179114341701E-2</v>
      </c>
      <c r="AB577">
        <v>0.28000000000000003</v>
      </c>
      <c r="AC577">
        <v>1.4445600000000001</v>
      </c>
      <c r="AD577">
        <v>0.29909400000000003</v>
      </c>
      <c r="AE577">
        <v>0.69466899999999998</v>
      </c>
      <c r="AH577">
        <v>4.8114999999999997</v>
      </c>
      <c r="AI577">
        <v>0.50306899999999999</v>
      </c>
      <c r="AJ577">
        <v>0.52905999999999997</v>
      </c>
    </row>
    <row r="578" spans="1:36" x14ac:dyDescent="0.45">
      <c r="A578" t="s">
        <v>2769</v>
      </c>
      <c r="B578" t="s">
        <v>25</v>
      </c>
      <c r="C578">
        <v>4</v>
      </c>
      <c r="D578">
        <v>4</v>
      </c>
      <c r="F578">
        <v>4.6704100000000004</v>
      </c>
      <c r="G578">
        <v>22</v>
      </c>
      <c r="H578">
        <v>8</v>
      </c>
      <c r="I578">
        <v>0</v>
      </c>
      <c r="J578">
        <v>0</v>
      </c>
      <c r="K578">
        <v>71.3</v>
      </c>
      <c r="L578">
        <v>311</v>
      </c>
      <c r="M578">
        <v>65</v>
      </c>
      <c r="N578">
        <v>40</v>
      </c>
      <c r="O578">
        <v>37</v>
      </c>
      <c r="P578">
        <v>10</v>
      </c>
      <c r="Q578">
        <v>31</v>
      </c>
      <c r="R578">
        <v>0</v>
      </c>
      <c r="S578">
        <v>6</v>
      </c>
      <c r="T578">
        <v>71</v>
      </c>
      <c r="U578">
        <v>8.9621300000000002</v>
      </c>
      <c r="V578">
        <v>3.9130400000000001</v>
      </c>
      <c r="W578">
        <v>2.2903199999999999</v>
      </c>
      <c r="X578">
        <v>1.26227</v>
      </c>
      <c r="Y578">
        <v>0.228296</v>
      </c>
      <c r="Z578">
        <v>9.9678500000000003E-2</v>
      </c>
      <c r="AA578">
        <v>0.12861736118793399</v>
      </c>
      <c r="AB578">
        <v>0.23722599999999999</v>
      </c>
      <c r="AC578">
        <v>1.34642</v>
      </c>
      <c r="AD578">
        <v>0.28497400000000001</v>
      </c>
      <c r="AE578">
        <v>0.68292699999999995</v>
      </c>
      <c r="AH578">
        <v>4.6435399999999998</v>
      </c>
      <c r="AI578">
        <v>0.50093299999999996</v>
      </c>
      <c r="AJ578">
        <v>0.30890200000000001</v>
      </c>
    </row>
    <row r="579" spans="1:36" x14ac:dyDescent="0.45">
      <c r="A579" t="s">
        <v>2303</v>
      </c>
      <c r="B579" t="s">
        <v>25</v>
      </c>
      <c r="C579">
        <v>4</v>
      </c>
      <c r="D579">
        <v>4</v>
      </c>
      <c r="F579">
        <v>4.21875</v>
      </c>
      <c r="G579">
        <v>59</v>
      </c>
      <c r="H579">
        <v>0</v>
      </c>
      <c r="I579">
        <v>0</v>
      </c>
      <c r="J579">
        <v>0</v>
      </c>
      <c r="K579">
        <v>64</v>
      </c>
      <c r="L579">
        <v>268</v>
      </c>
      <c r="M579">
        <v>55</v>
      </c>
      <c r="N579">
        <v>32</v>
      </c>
      <c r="O579">
        <v>30</v>
      </c>
      <c r="P579">
        <v>8</v>
      </c>
      <c r="Q579">
        <v>26</v>
      </c>
      <c r="R579">
        <v>3</v>
      </c>
      <c r="S579">
        <v>3</v>
      </c>
      <c r="T579">
        <v>71</v>
      </c>
      <c r="U579">
        <v>9.9843799999999998</v>
      </c>
      <c r="V579">
        <v>3.65625</v>
      </c>
      <c r="W579">
        <v>2.7307700000000001</v>
      </c>
      <c r="X579">
        <v>1.125</v>
      </c>
      <c r="Y579">
        <v>0.26492500000000002</v>
      </c>
      <c r="Z579">
        <v>9.7014900000000001E-2</v>
      </c>
      <c r="AA579">
        <v>0.16791043430566699</v>
      </c>
      <c r="AB579">
        <v>0.230126</v>
      </c>
      <c r="AC579">
        <v>1.26562</v>
      </c>
      <c r="AD579">
        <v>0.29375000000000001</v>
      </c>
      <c r="AE579">
        <v>0.70200600000000002</v>
      </c>
      <c r="AH579">
        <v>4.02067</v>
      </c>
      <c r="AI579">
        <v>0.50068299999999999</v>
      </c>
      <c r="AJ579">
        <v>0.176011</v>
      </c>
    </row>
    <row r="580" spans="1:36" x14ac:dyDescent="0.45">
      <c r="A580" t="s">
        <v>2770</v>
      </c>
      <c r="B580" t="s">
        <v>38</v>
      </c>
      <c r="C580">
        <v>4</v>
      </c>
      <c r="D580">
        <v>6</v>
      </c>
      <c r="F580">
        <v>5.4</v>
      </c>
      <c r="G580">
        <v>23</v>
      </c>
      <c r="H580">
        <v>22</v>
      </c>
      <c r="I580">
        <v>0</v>
      </c>
      <c r="J580">
        <v>0</v>
      </c>
      <c r="K580">
        <v>105</v>
      </c>
      <c r="L580">
        <v>470</v>
      </c>
      <c r="M580">
        <v>117</v>
      </c>
      <c r="N580">
        <v>68</v>
      </c>
      <c r="O580">
        <v>63</v>
      </c>
      <c r="P580">
        <v>17</v>
      </c>
      <c r="Q580">
        <v>42</v>
      </c>
      <c r="R580">
        <v>0</v>
      </c>
      <c r="S580">
        <v>4</v>
      </c>
      <c r="T580">
        <v>73</v>
      </c>
      <c r="U580">
        <v>6.2571399999999997</v>
      </c>
      <c r="V580">
        <v>3.6</v>
      </c>
      <c r="W580">
        <v>1.7381</v>
      </c>
      <c r="X580">
        <v>1.4571400000000001</v>
      </c>
      <c r="Y580">
        <v>0.15531900000000001</v>
      </c>
      <c r="Z580">
        <v>8.9361700000000002E-2</v>
      </c>
      <c r="AA580">
        <v>6.5957449376583099E-2</v>
      </c>
      <c r="AB580">
        <v>0.27594299999999999</v>
      </c>
      <c r="AC580">
        <v>1.5142899999999999</v>
      </c>
      <c r="AD580">
        <v>0.29940099999999997</v>
      </c>
      <c r="AE580">
        <v>0.67307700000000004</v>
      </c>
      <c r="AH580">
        <v>5.2836100000000004</v>
      </c>
      <c r="AI580">
        <v>0.50046100000000004</v>
      </c>
      <c r="AJ580">
        <v>0.12990499999999999</v>
      </c>
    </row>
    <row r="581" spans="1:36" x14ac:dyDescent="0.45">
      <c r="A581" t="s">
        <v>2771</v>
      </c>
      <c r="B581" t="s">
        <v>101</v>
      </c>
      <c r="C581">
        <v>4</v>
      </c>
      <c r="D581">
        <v>4</v>
      </c>
      <c r="F581">
        <v>4.5454499999999998</v>
      </c>
      <c r="G581">
        <v>31</v>
      </c>
      <c r="H581">
        <v>11</v>
      </c>
      <c r="I581">
        <v>0</v>
      </c>
      <c r="J581">
        <v>1</v>
      </c>
      <c r="K581">
        <v>69.3</v>
      </c>
      <c r="L581">
        <v>312</v>
      </c>
      <c r="M581">
        <v>66</v>
      </c>
      <c r="N581">
        <v>38</v>
      </c>
      <c r="O581">
        <v>35</v>
      </c>
      <c r="P581">
        <v>9</v>
      </c>
      <c r="Q581">
        <v>39</v>
      </c>
      <c r="R581">
        <v>0</v>
      </c>
      <c r="S581">
        <v>3</v>
      </c>
      <c r="T581">
        <v>73</v>
      </c>
      <c r="U581">
        <v>9.4805200000000003</v>
      </c>
      <c r="V581">
        <v>5.0649300000000004</v>
      </c>
      <c r="W581">
        <v>1.8717900000000001</v>
      </c>
      <c r="X581">
        <v>1.16883</v>
      </c>
      <c r="Y581">
        <v>0.23397399999999999</v>
      </c>
      <c r="Z581">
        <v>0.125</v>
      </c>
      <c r="AA581">
        <v>0.108974352478981</v>
      </c>
      <c r="AB581">
        <v>0.24444399999999999</v>
      </c>
      <c r="AC581">
        <v>1.51515</v>
      </c>
      <c r="AD581">
        <v>0.30319099999999999</v>
      </c>
      <c r="AE581">
        <v>0.72510799999999997</v>
      </c>
      <c r="AH581">
        <v>4.6547499999999999</v>
      </c>
      <c r="AI581">
        <v>0.49674400000000002</v>
      </c>
      <c r="AJ581">
        <v>0.38646900000000001</v>
      </c>
    </row>
    <row r="582" spans="1:36" x14ac:dyDescent="0.45">
      <c r="A582" t="s">
        <v>2239</v>
      </c>
      <c r="B582" t="s">
        <v>61</v>
      </c>
      <c r="C582">
        <v>3</v>
      </c>
      <c r="D582">
        <v>2</v>
      </c>
      <c r="F582">
        <v>3.9682499999999998</v>
      </c>
      <c r="G582">
        <v>56</v>
      </c>
      <c r="H582">
        <v>0</v>
      </c>
      <c r="I582">
        <v>2</v>
      </c>
      <c r="J582">
        <v>14</v>
      </c>
      <c r="K582">
        <v>56.7</v>
      </c>
      <c r="L582">
        <v>242</v>
      </c>
      <c r="M582">
        <v>48</v>
      </c>
      <c r="N582">
        <v>27</v>
      </c>
      <c r="O582">
        <v>25</v>
      </c>
      <c r="P582">
        <v>8</v>
      </c>
      <c r="Q582">
        <v>24</v>
      </c>
      <c r="R582">
        <v>0</v>
      </c>
      <c r="S582">
        <v>2</v>
      </c>
      <c r="T582">
        <v>75</v>
      </c>
      <c r="U582">
        <v>11.9048</v>
      </c>
      <c r="V582">
        <v>3.80952</v>
      </c>
      <c r="W582">
        <v>3.125</v>
      </c>
      <c r="X582">
        <v>1.2698400000000001</v>
      </c>
      <c r="Y582">
        <v>0.309917</v>
      </c>
      <c r="Z582">
        <v>9.9173600000000001E-2</v>
      </c>
      <c r="AA582">
        <v>0.21074380725622099</v>
      </c>
      <c r="AB582">
        <v>0.222222</v>
      </c>
      <c r="AC582">
        <v>1.2698400000000001</v>
      </c>
      <c r="AD582">
        <v>0.30075200000000002</v>
      </c>
      <c r="AE582">
        <v>0.74013200000000001</v>
      </c>
      <c r="AH582">
        <v>3.81941</v>
      </c>
      <c r="AI582">
        <v>0.49652000000000002</v>
      </c>
      <c r="AJ582">
        <v>0.40100000000000002</v>
      </c>
    </row>
    <row r="583" spans="1:36" x14ac:dyDescent="0.45">
      <c r="A583" t="s">
        <v>2772</v>
      </c>
      <c r="B583" t="s">
        <v>58</v>
      </c>
      <c r="C583">
        <v>4</v>
      </c>
      <c r="D583">
        <v>3</v>
      </c>
      <c r="F583">
        <v>4.3246799999999999</v>
      </c>
      <c r="G583">
        <v>48</v>
      </c>
      <c r="H583">
        <v>8</v>
      </c>
      <c r="I583">
        <v>0</v>
      </c>
      <c r="J583">
        <v>0</v>
      </c>
      <c r="K583">
        <v>77</v>
      </c>
      <c r="L583">
        <v>336</v>
      </c>
      <c r="M583">
        <v>73</v>
      </c>
      <c r="N583">
        <v>40</v>
      </c>
      <c r="O583">
        <v>37</v>
      </c>
      <c r="P583">
        <v>10</v>
      </c>
      <c r="Q583">
        <v>33</v>
      </c>
      <c r="R583">
        <v>0</v>
      </c>
      <c r="S583">
        <v>4</v>
      </c>
      <c r="T583">
        <v>72</v>
      </c>
      <c r="U583">
        <v>8.4155800000000003</v>
      </c>
      <c r="V583">
        <v>3.8571399999999998</v>
      </c>
      <c r="W583">
        <v>2.1818200000000001</v>
      </c>
      <c r="X583">
        <v>1.16883</v>
      </c>
      <c r="Y583">
        <v>0.214286</v>
      </c>
      <c r="Z583">
        <v>9.8214300000000004E-2</v>
      </c>
      <c r="AA583">
        <v>0.116071432828903</v>
      </c>
      <c r="AB583">
        <v>0.244147</v>
      </c>
      <c r="AC583">
        <v>1.37662</v>
      </c>
      <c r="AD583">
        <v>0.290323</v>
      </c>
      <c r="AE583">
        <v>0.717391</v>
      </c>
      <c r="AH583">
        <v>4.51478</v>
      </c>
      <c r="AI583">
        <v>0.49554799999999999</v>
      </c>
      <c r="AJ583">
        <v>0.497473</v>
      </c>
    </row>
    <row r="584" spans="1:36" x14ac:dyDescent="0.45">
      <c r="A584" t="s">
        <v>2773</v>
      </c>
      <c r="C584">
        <v>4</v>
      </c>
      <c r="D584">
        <v>6</v>
      </c>
      <c r="F584">
        <v>5.0487799999999998</v>
      </c>
      <c r="G584">
        <v>21</v>
      </c>
      <c r="H584">
        <v>15</v>
      </c>
      <c r="I584">
        <v>0</v>
      </c>
      <c r="J584">
        <v>0</v>
      </c>
      <c r="K584">
        <v>82</v>
      </c>
      <c r="L584">
        <v>365</v>
      </c>
      <c r="M584">
        <v>88</v>
      </c>
      <c r="N584">
        <v>50</v>
      </c>
      <c r="O584">
        <v>46</v>
      </c>
      <c r="P584">
        <v>11</v>
      </c>
      <c r="Q584">
        <v>33</v>
      </c>
      <c r="R584">
        <v>0</v>
      </c>
      <c r="S584">
        <v>3</v>
      </c>
      <c r="T584">
        <v>61</v>
      </c>
      <c r="U584">
        <v>6.6951200000000002</v>
      </c>
      <c r="V584">
        <v>3.62195</v>
      </c>
      <c r="W584">
        <v>1.8484799999999999</v>
      </c>
      <c r="X584">
        <v>1.2073199999999999</v>
      </c>
      <c r="Y584">
        <v>0.16712299999999999</v>
      </c>
      <c r="Z584">
        <v>9.0411000000000005E-2</v>
      </c>
      <c r="AA584">
        <v>7.6712332665920202E-2</v>
      </c>
      <c r="AB584">
        <v>0.26747700000000002</v>
      </c>
      <c r="AC584">
        <v>1.4756100000000001</v>
      </c>
      <c r="AD584">
        <v>0.29961100000000002</v>
      </c>
      <c r="AE584">
        <v>0.67234799999999995</v>
      </c>
      <c r="AH584">
        <v>4.8282100000000003</v>
      </c>
      <c r="AI584">
        <v>0.49503200000000003</v>
      </c>
      <c r="AJ584">
        <v>0.40497300000000003</v>
      </c>
    </row>
    <row r="585" spans="1:36" x14ac:dyDescent="0.45">
      <c r="A585" t="s">
        <v>2774</v>
      </c>
      <c r="C585">
        <v>4</v>
      </c>
      <c r="D585">
        <v>6</v>
      </c>
      <c r="F585">
        <v>5.4</v>
      </c>
      <c r="G585">
        <v>19</v>
      </c>
      <c r="H585">
        <v>15</v>
      </c>
      <c r="I585">
        <v>0</v>
      </c>
      <c r="J585">
        <v>0</v>
      </c>
      <c r="K585">
        <v>80</v>
      </c>
      <c r="L585">
        <v>360</v>
      </c>
      <c r="M585">
        <v>87</v>
      </c>
      <c r="N585">
        <v>52</v>
      </c>
      <c r="O585">
        <v>48</v>
      </c>
      <c r="P585">
        <v>12</v>
      </c>
      <c r="Q585">
        <v>33</v>
      </c>
      <c r="R585">
        <v>0</v>
      </c>
      <c r="S585">
        <v>5</v>
      </c>
      <c r="T585">
        <v>61</v>
      </c>
      <c r="U585">
        <v>6.8624999999999998</v>
      </c>
      <c r="V585">
        <v>3.7124999999999999</v>
      </c>
      <c r="W585">
        <v>1.8484799999999999</v>
      </c>
      <c r="X585">
        <v>1.35</v>
      </c>
      <c r="Y585">
        <v>0.16944400000000001</v>
      </c>
      <c r="Z585">
        <v>9.1666700000000004E-2</v>
      </c>
      <c r="AA585">
        <v>7.7777773141860906E-2</v>
      </c>
      <c r="AB585">
        <v>0.27018599999999998</v>
      </c>
      <c r="AC585">
        <v>1.5</v>
      </c>
      <c r="AD585">
        <v>0.301205</v>
      </c>
      <c r="AE585">
        <v>0.65891500000000003</v>
      </c>
      <c r="AH585">
        <v>5.1050399999999998</v>
      </c>
      <c r="AI585">
        <v>0.49282599999999999</v>
      </c>
      <c r="AJ585">
        <v>4.5482599999999998E-2</v>
      </c>
    </row>
    <row r="586" spans="1:36" x14ac:dyDescent="0.45">
      <c r="A586" t="s">
        <v>2071</v>
      </c>
      <c r="B586" t="s">
        <v>63</v>
      </c>
      <c r="C586">
        <v>5</v>
      </c>
      <c r="D586">
        <v>6</v>
      </c>
      <c r="F586">
        <v>4.65517</v>
      </c>
      <c r="G586">
        <v>32</v>
      </c>
      <c r="H586">
        <v>12</v>
      </c>
      <c r="I586">
        <v>0</v>
      </c>
      <c r="J586">
        <v>0</v>
      </c>
      <c r="K586">
        <v>87</v>
      </c>
      <c r="L586">
        <v>384</v>
      </c>
      <c r="M586">
        <v>89</v>
      </c>
      <c r="N586">
        <v>49</v>
      </c>
      <c r="O586">
        <v>45</v>
      </c>
      <c r="P586">
        <v>13</v>
      </c>
      <c r="Q586">
        <v>35</v>
      </c>
      <c r="R586">
        <v>1</v>
      </c>
      <c r="S586">
        <v>4</v>
      </c>
      <c r="T586">
        <v>73</v>
      </c>
      <c r="U586">
        <v>7.5517200000000004</v>
      </c>
      <c r="V586">
        <v>3.6206900000000002</v>
      </c>
      <c r="W586">
        <v>2.0857100000000002</v>
      </c>
      <c r="X586">
        <v>1.34483</v>
      </c>
      <c r="Y586">
        <v>0.190104</v>
      </c>
      <c r="Z586">
        <v>9.1145799999999999E-2</v>
      </c>
      <c r="AA586">
        <v>9.8958335816860199E-2</v>
      </c>
      <c r="AB586">
        <v>0.25797100000000001</v>
      </c>
      <c r="AC586">
        <v>1.4252899999999999</v>
      </c>
      <c r="AD586">
        <v>0.29343599999999997</v>
      </c>
      <c r="AE586">
        <v>0.70888499999999999</v>
      </c>
      <c r="AH586">
        <v>4.8642399999999997</v>
      </c>
      <c r="AI586">
        <v>0.49280000000000002</v>
      </c>
      <c r="AJ586">
        <v>0.56999900000000003</v>
      </c>
    </row>
    <row r="587" spans="1:36" x14ac:dyDescent="0.45">
      <c r="A587" t="s">
        <v>2775</v>
      </c>
      <c r="B587" t="s">
        <v>34</v>
      </c>
      <c r="C587">
        <v>5</v>
      </c>
      <c r="D587">
        <v>5</v>
      </c>
      <c r="F587">
        <v>4.5963799999999999</v>
      </c>
      <c r="G587">
        <v>19</v>
      </c>
      <c r="H587">
        <v>12</v>
      </c>
      <c r="I587">
        <v>0</v>
      </c>
      <c r="J587">
        <v>0</v>
      </c>
      <c r="K587">
        <v>60.7</v>
      </c>
      <c r="L587">
        <v>266</v>
      </c>
      <c r="M587">
        <v>60</v>
      </c>
      <c r="N587">
        <v>34</v>
      </c>
      <c r="O587">
        <v>31</v>
      </c>
      <c r="P587">
        <v>8</v>
      </c>
      <c r="Q587">
        <v>23</v>
      </c>
      <c r="R587">
        <v>0</v>
      </c>
      <c r="S587">
        <v>4</v>
      </c>
      <c r="T587">
        <v>53</v>
      </c>
      <c r="U587">
        <v>7.85832</v>
      </c>
      <c r="V587">
        <v>3.4102100000000002</v>
      </c>
      <c r="W587">
        <v>2.3043499999999999</v>
      </c>
      <c r="X587">
        <v>1.1861600000000001</v>
      </c>
      <c r="Y587">
        <v>0.19924800000000001</v>
      </c>
      <c r="Z587">
        <v>8.6466199999999993E-2</v>
      </c>
      <c r="AA587">
        <v>0.112781956791877</v>
      </c>
      <c r="AB587">
        <v>0.25104599999999999</v>
      </c>
      <c r="AC587">
        <v>1.36738</v>
      </c>
      <c r="AD587">
        <v>0.29213499999999998</v>
      </c>
      <c r="AE587">
        <v>0.68245100000000003</v>
      </c>
      <c r="AH587">
        <v>4.5565199999999999</v>
      </c>
      <c r="AI587">
        <v>0.48974000000000001</v>
      </c>
      <c r="AJ587">
        <v>0.35405999999999999</v>
      </c>
    </row>
    <row r="588" spans="1:36" x14ac:dyDescent="0.45">
      <c r="A588" t="s">
        <v>2776</v>
      </c>
      <c r="B588" t="s">
        <v>149</v>
      </c>
      <c r="C588">
        <v>3</v>
      </c>
      <c r="D588">
        <v>4</v>
      </c>
      <c r="F588">
        <v>4.6805300000000001</v>
      </c>
      <c r="G588">
        <v>24</v>
      </c>
      <c r="H588">
        <v>10</v>
      </c>
      <c r="I588">
        <v>0</v>
      </c>
      <c r="J588">
        <v>0</v>
      </c>
      <c r="K588">
        <v>67.3</v>
      </c>
      <c r="L588">
        <v>300</v>
      </c>
      <c r="M588">
        <v>74</v>
      </c>
      <c r="N588">
        <v>38</v>
      </c>
      <c r="O588">
        <v>35</v>
      </c>
      <c r="P588">
        <v>9</v>
      </c>
      <c r="Q588">
        <v>24</v>
      </c>
      <c r="R588">
        <v>0</v>
      </c>
      <c r="S588">
        <v>3</v>
      </c>
      <c r="T588">
        <v>50</v>
      </c>
      <c r="U588">
        <v>6.6864800000000004</v>
      </c>
      <c r="V588">
        <v>3.2095099999999999</v>
      </c>
      <c r="W588">
        <v>2.0833300000000001</v>
      </c>
      <c r="X588">
        <v>1.20357</v>
      </c>
      <c r="Y588">
        <v>0.16666700000000001</v>
      </c>
      <c r="Z588">
        <v>0.08</v>
      </c>
      <c r="AA588">
        <v>8.66666734218597E-2</v>
      </c>
      <c r="AB588">
        <v>0.27106200000000003</v>
      </c>
      <c r="AC588">
        <v>1.45617</v>
      </c>
      <c r="AD588">
        <v>0.30373800000000001</v>
      </c>
      <c r="AE588">
        <v>0.70257599999999998</v>
      </c>
      <c r="AH588">
        <v>4.7112100000000003</v>
      </c>
      <c r="AI588">
        <v>0.488205</v>
      </c>
      <c r="AJ588">
        <v>0.49618000000000001</v>
      </c>
    </row>
    <row r="589" spans="1:36" x14ac:dyDescent="0.45">
      <c r="A589" t="s">
        <v>2777</v>
      </c>
      <c r="B589" t="s">
        <v>132</v>
      </c>
      <c r="C589">
        <v>4</v>
      </c>
      <c r="D589">
        <v>6</v>
      </c>
      <c r="F589">
        <v>4.36435</v>
      </c>
      <c r="G589">
        <v>48</v>
      </c>
      <c r="H589">
        <v>5</v>
      </c>
      <c r="I589">
        <v>0</v>
      </c>
      <c r="J589">
        <v>1</v>
      </c>
      <c r="K589">
        <v>76.3</v>
      </c>
      <c r="L589">
        <v>330</v>
      </c>
      <c r="M589">
        <v>72</v>
      </c>
      <c r="N589">
        <v>40</v>
      </c>
      <c r="O589">
        <v>37</v>
      </c>
      <c r="P589">
        <v>9</v>
      </c>
      <c r="Q589">
        <v>24</v>
      </c>
      <c r="R589">
        <v>0</v>
      </c>
      <c r="S589">
        <v>9</v>
      </c>
      <c r="T589">
        <v>73</v>
      </c>
      <c r="U589">
        <v>8.6107499999999995</v>
      </c>
      <c r="V589">
        <v>2.8309299999999999</v>
      </c>
      <c r="W589">
        <v>3.0416699999999999</v>
      </c>
      <c r="X589">
        <v>1.0616000000000001</v>
      </c>
      <c r="Y589">
        <v>0.22121199999999999</v>
      </c>
      <c r="Z589">
        <v>7.2727299999999995E-2</v>
      </c>
      <c r="AA589">
        <v>0.14848484843969301</v>
      </c>
      <c r="AB589">
        <v>0.242424</v>
      </c>
      <c r="AC589">
        <v>1.2581899999999999</v>
      </c>
      <c r="AD589">
        <v>0.29302299999999998</v>
      </c>
      <c r="AE589">
        <v>0.67146300000000003</v>
      </c>
      <c r="AH589">
        <v>4.1724699999999997</v>
      </c>
      <c r="AI589">
        <v>0.48817100000000002</v>
      </c>
      <c r="AJ589">
        <v>0.42227999999999999</v>
      </c>
    </row>
    <row r="590" spans="1:36" x14ac:dyDescent="0.45">
      <c r="A590" t="s">
        <v>2778</v>
      </c>
      <c r="B590" t="s">
        <v>36</v>
      </c>
      <c r="C590">
        <v>4</v>
      </c>
      <c r="D590">
        <v>3</v>
      </c>
      <c r="F590">
        <v>3.75712</v>
      </c>
      <c r="G590">
        <v>36</v>
      </c>
      <c r="H590">
        <v>0</v>
      </c>
      <c r="I590">
        <v>0</v>
      </c>
      <c r="J590">
        <v>0</v>
      </c>
      <c r="K590">
        <v>52.7</v>
      </c>
      <c r="L590">
        <v>220</v>
      </c>
      <c r="M590">
        <v>49</v>
      </c>
      <c r="N590">
        <v>24</v>
      </c>
      <c r="O590">
        <v>22</v>
      </c>
      <c r="P590">
        <v>6</v>
      </c>
      <c r="Q590">
        <v>15</v>
      </c>
      <c r="R590">
        <v>0</v>
      </c>
      <c r="S590">
        <v>1</v>
      </c>
      <c r="T590">
        <v>52</v>
      </c>
      <c r="U590">
        <v>8.8804599999999994</v>
      </c>
      <c r="V590">
        <v>2.5616699999999999</v>
      </c>
      <c r="W590">
        <v>3.4666700000000001</v>
      </c>
      <c r="X590">
        <v>1.02467</v>
      </c>
      <c r="Y590">
        <v>0.23636399999999999</v>
      </c>
      <c r="Z590">
        <v>6.8181800000000001E-2</v>
      </c>
      <c r="AA590">
        <v>0.16818181425333001</v>
      </c>
      <c r="AB590">
        <v>0.24019599999999999</v>
      </c>
      <c r="AC590">
        <v>1.2144200000000001</v>
      </c>
      <c r="AD590">
        <v>0.29452099999999998</v>
      </c>
      <c r="AE590">
        <v>0.71942399999999995</v>
      </c>
      <c r="AH590">
        <v>3.6724999999999999</v>
      </c>
      <c r="AI590">
        <v>0.48571599999999998</v>
      </c>
      <c r="AJ590">
        <v>0.40500799999999998</v>
      </c>
    </row>
    <row r="591" spans="1:36" x14ac:dyDescent="0.45">
      <c r="A591" t="s">
        <v>2391</v>
      </c>
      <c r="B591" t="s">
        <v>149</v>
      </c>
      <c r="C591">
        <v>4</v>
      </c>
      <c r="D591">
        <v>4</v>
      </c>
      <c r="F591">
        <v>3.6960999999999999</v>
      </c>
      <c r="G591">
        <v>53</v>
      </c>
      <c r="H591">
        <v>0</v>
      </c>
      <c r="I591">
        <v>5</v>
      </c>
      <c r="J591">
        <v>11</v>
      </c>
      <c r="K591">
        <v>48.7</v>
      </c>
      <c r="L591">
        <v>208</v>
      </c>
      <c r="M591">
        <v>37</v>
      </c>
      <c r="N591">
        <v>22</v>
      </c>
      <c r="O591">
        <v>20</v>
      </c>
      <c r="P591">
        <v>7</v>
      </c>
      <c r="Q591">
        <v>27</v>
      </c>
      <c r="R591">
        <v>1</v>
      </c>
      <c r="S591">
        <v>1</v>
      </c>
      <c r="T591">
        <v>76</v>
      </c>
      <c r="U591">
        <v>14.045199999999999</v>
      </c>
      <c r="V591">
        <v>4.9897299999999998</v>
      </c>
      <c r="W591">
        <v>2.81481</v>
      </c>
      <c r="X591">
        <v>1.2936300000000001</v>
      </c>
      <c r="Y591">
        <v>0.36538500000000002</v>
      </c>
      <c r="Z591">
        <v>0.12980800000000001</v>
      </c>
      <c r="AA591">
        <v>0.235576912760734</v>
      </c>
      <c r="AB591">
        <v>0.20555599999999999</v>
      </c>
      <c r="AC591">
        <v>1.3141700000000001</v>
      </c>
      <c r="AD591">
        <v>0.309278</v>
      </c>
      <c r="AE591">
        <v>0.77490800000000004</v>
      </c>
      <c r="AH591">
        <v>3.7273200000000002</v>
      </c>
      <c r="AI591">
        <v>0.48527999999999999</v>
      </c>
      <c r="AJ591">
        <v>0.51726000000000005</v>
      </c>
    </row>
    <row r="592" spans="1:36" x14ac:dyDescent="0.45">
      <c r="A592" t="s">
        <v>2779</v>
      </c>
      <c r="B592" t="s">
        <v>58</v>
      </c>
      <c r="C592">
        <v>3</v>
      </c>
      <c r="D592">
        <v>3</v>
      </c>
      <c r="F592">
        <v>3.9375</v>
      </c>
      <c r="G592">
        <v>34</v>
      </c>
      <c r="H592">
        <v>2</v>
      </c>
      <c r="I592">
        <v>0</v>
      </c>
      <c r="J592">
        <v>0</v>
      </c>
      <c r="K592">
        <v>48</v>
      </c>
      <c r="L592">
        <v>207</v>
      </c>
      <c r="M592">
        <v>43</v>
      </c>
      <c r="N592">
        <v>23</v>
      </c>
      <c r="O592">
        <v>21</v>
      </c>
      <c r="P592">
        <v>6</v>
      </c>
      <c r="Q592">
        <v>17</v>
      </c>
      <c r="R592">
        <v>0</v>
      </c>
      <c r="S592">
        <v>4</v>
      </c>
      <c r="T592">
        <v>54</v>
      </c>
      <c r="U592">
        <v>10.125</v>
      </c>
      <c r="V592">
        <v>3.1875</v>
      </c>
      <c r="W592">
        <v>3.1764700000000001</v>
      </c>
      <c r="X592">
        <v>1.125</v>
      </c>
      <c r="Y592">
        <v>0.26086999999999999</v>
      </c>
      <c r="Z592">
        <v>8.2125600000000007E-2</v>
      </c>
      <c r="AA592">
        <v>0.17874395847320501</v>
      </c>
      <c r="AB592">
        <v>0.231183</v>
      </c>
      <c r="AC592">
        <v>1.25</v>
      </c>
      <c r="AD592">
        <v>0.293651</v>
      </c>
      <c r="AE592">
        <v>0.71705399999999997</v>
      </c>
      <c r="AH592">
        <v>3.9425400000000002</v>
      </c>
      <c r="AI592">
        <v>0.48527199999999998</v>
      </c>
      <c r="AJ592">
        <v>0.38197300000000001</v>
      </c>
    </row>
    <row r="593" spans="1:36" x14ac:dyDescent="0.45">
      <c r="A593" t="s">
        <v>2037</v>
      </c>
      <c r="B593" t="s">
        <v>104</v>
      </c>
      <c r="C593">
        <v>4</v>
      </c>
      <c r="D593">
        <v>5</v>
      </c>
      <c r="F593">
        <v>3.8994800000000001</v>
      </c>
      <c r="G593">
        <v>57</v>
      </c>
      <c r="H593">
        <v>0</v>
      </c>
      <c r="I593">
        <v>2</v>
      </c>
      <c r="J593">
        <v>12</v>
      </c>
      <c r="K593">
        <v>57.7</v>
      </c>
      <c r="L593">
        <v>248</v>
      </c>
      <c r="M593">
        <v>51</v>
      </c>
      <c r="N593">
        <v>27</v>
      </c>
      <c r="O593">
        <v>25</v>
      </c>
      <c r="P593">
        <v>7</v>
      </c>
      <c r="Q593">
        <v>23</v>
      </c>
      <c r="R593">
        <v>1</v>
      </c>
      <c r="S593">
        <v>4</v>
      </c>
      <c r="T593">
        <v>67</v>
      </c>
      <c r="U593">
        <v>10.4506</v>
      </c>
      <c r="V593">
        <v>3.58752</v>
      </c>
      <c r="W593">
        <v>2.9130400000000001</v>
      </c>
      <c r="X593">
        <v>1.09185</v>
      </c>
      <c r="Y593">
        <v>0.27016099999999998</v>
      </c>
      <c r="Z593">
        <v>9.2741900000000002E-2</v>
      </c>
      <c r="AA593">
        <v>0.17741936445236201</v>
      </c>
      <c r="AB593">
        <v>0.230769</v>
      </c>
      <c r="AC593">
        <v>1.2825</v>
      </c>
      <c r="AD593">
        <v>0.29931999999999997</v>
      </c>
      <c r="AE593">
        <v>0.73208700000000004</v>
      </c>
      <c r="AH593">
        <v>3.9136199999999999</v>
      </c>
      <c r="AI593">
        <v>0.48292000000000002</v>
      </c>
      <c r="AJ593">
        <v>0.49523099999999998</v>
      </c>
    </row>
    <row r="594" spans="1:36" x14ac:dyDescent="0.45">
      <c r="A594" t="s">
        <v>2780</v>
      </c>
      <c r="B594" t="s">
        <v>184</v>
      </c>
      <c r="C594">
        <v>4</v>
      </c>
      <c r="D594">
        <v>8</v>
      </c>
      <c r="F594">
        <v>5.5588199999999999</v>
      </c>
      <c r="G594">
        <v>20</v>
      </c>
      <c r="H594">
        <v>19</v>
      </c>
      <c r="I594">
        <v>0</v>
      </c>
      <c r="J594">
        <v>0</v>
      </c>
      <c r="K594">
        <v>102</v>
      </c>
      <c r="L594">
        <v>467</v>
      </c>
      <c r="M594">
        <v>116</v>
      </c>
      <c r="N594">
        <v>68</v>
      </c>
      <c r="O594">
        <v>63</v>
      </c>
      <c r="P594">
        <v>16</v>
      </c>
      <c r="Q594">
        <v>42</v>
      </c>
      <c r="R594">
        <v>0</v>
      </c>
      <c r="S594">
        <v>9</v>
      </c>
      <c r="T594">
        <v>68</v>
      </c>
      <c r="U594">
        <v>6</v>
      </c>
      <c r="V594">
        <v>3.7058800000000001</v>
      </c>
      <c r="W594">
        <v>1.6190500000000001</v>
      </c>
      <c r="X594">
        <v>1.4117599999999999</v>
      </c>
      <c r="Y594">
        <v>0.14560999999999999</v>
      </c>
      <c r="Z594">
        <v>8.9935799999999996E-2</v>
      </c>
      <c r="AA594">
        <v>5.5674515664577401E-2</v>
      </c>
      <c r="AB594">
        <v>0.27884599999999998</v>
      </c>
      <c r="AC594">
        <v>1.5490200000000001</v>
      </c>
      <c r="AD594">
        <v>0.301205</v>
      </c>
      <c r="AE594">
        <v>0.663717</v>
      </c>
      <c r="AH594">
        <v>5.4609199999999998</v>
      </c>
      <c r="AI594">
        <v>0.48083199999999998</v>
      </c>
      <c r="AJ594">
        <v>0.75249600000000005</v>
      </c>
    </row>
    <row r="595" spans="1:36" x14ac:dyDescent="0.45">
      <c r="A595" t="s">
        <v>2028</v>
      </c>
      <c r="B595" t="s">
        <v>141</v>
      </c>
      <c r="C595">
        <v>5</v>
      </c>
      <c r="D595">
        <v>4</v>
      </c>
      <c r="F595">
        <v>3.4615399999999998</v>
      </c>
      <c r="G595">
        <v>47</v>
      </c>
      <c r="H595">
        <v>0</v>
      </c>
      <c r="I595">
        <v>30</v>
      </c>
      <c r="J595">
        <v>4</v>
      </c>
      <c r="K595">
        <v>52</v>
      </c>
      <c r="L595">
        <v>211</v>
      </c>
      <c r="M595">
        <v>41</v>
      </c>
      <c r="N595">
        <v>22</v>
      </c>
      <c r="O595">
        <v>20</v>
      </c>
      <c r="P595">
        <v>7</v>
      </c>
      <c r="Q595">
        <v>21</v>
      </c>
      <c r="R595">
        <v>1</v>
      </c>
      <c r="S595">
        <v>0</v>
      </c>
      <c r="T595">
        <v>62</v>
      </c>
      <c r="U595">
        <v>10.7308</v>
      </c>
      <c r="V595">
        <v>3.63462</v>
      </c>
      <c r="W595">
        <v>2.9523799999999998</v>
      </c>
      <c r="X595">
        <v>1.2115400000000001</v>
      </c>
      <c r="Y595">
        <v>0.29383900000000002</v>
      </c>
      <c r="Z595">
        <v>9.9526100000000006E-2</v>
      </c>
      <c r="AA595">
        <v>0.194312788546085</v>
      </c>
      <c r="AB595">
        <v>0.21578900000000001</v>
      </c>
      <c r="AC595">
        <v>1.19231</v>
      </c>
      <c r="AD595">
        <v>0.28099200000000002</v>
      </c>
      <c r="AE595">
        <v>0.76628399999999997</v>
      </c>
      <c r="AH595">
        <v>3.83196</v>
      </c>
      <c r="AI595">
        <v>0.480354</v>
      </c>
      <c r="AJ595">
        <v>0.61564200000000002</v>
      </c>
    </row>
    <row r="596" spans="1:36" x14ac:dyDescent="0.45">
      <c r="A596" t="s">
        <v>2436</v>
      </c>
      <c r="B596" t="s">
        <v>101</v>
      </c>
      <c r="C596">
        <v>6</v>
      </c>
      <c r="D596">
        <v>8</v>
      </c>
      <c r="F596">
        <v>4.9030500000000004</v>
      </c>
      <c r="G596">
        <v>25</v>
      </c>
      <c r="H596">
        <v>25</v>
      </c>
      <c r="I596">
        <v>0</v>
      </c>
      <c r="J596">
        <v>0</v>
      </c>
      <c r="K596">
        <v>108.3</v>
      </c>
      <c r="L596">
        <v>498</v>
      </c>
      <c r="M596">
        <v>101</v>
      </c>
      <c r="N596">
        <v>64</v>
      </c>
      <c r="O596">
        <v>59</v>
      </c>
      <c r="P596">
        <v>13</v>
      </c>
      <c r="Q596">
        <v>62</v>
      </c>
      <c r="R596">
        <v>0</v>
      </c>
      <c r="S596">
        <v>16</v>
      </c>
      <c r="T596">
        <v>110</v>
      </c>
      <c r="U596">
        <v>9.1412700000000005</v>
      </c>
      <c r="V596">
        <v>5.1523500000000002</v>
      </c>
      <c r="W596">
        <v>1.7741899999999999</v>
      </c>
      <c r="X596">
        <v>1.08033</v>
      </c>
      <c r="Y596">
        <v>0.220884</v>
      </c>
      <c r="Z596">
        <v>0.124498</v>
      </c>
      <c r="AA596">
        <v>9.6385538578033406E-2</v>
      </c>
      <c r="AB596">
        <v>0.240476</v>
      </c>
      <c r="AC596">
        <v>1.50508</v>
      </c>
      <c r="AD596">
        <v>0.296296</v>
      </c>
      <c r="AE596">
        <v>0.68370200000000003</v>
      </c>
      <c r="AH596">
        <v>4.9447900000000002</v>
      </c>
      <c r="AI596">
        <v>0.48011700000000002</v>
      </c>
      <c r="AJ596">
        <v>0.44014399999999998</v>
      </c>
    </row>
    <row r="597" spans="1:36" x14ac:dyDescent="0.45">
      <c r="A597" t="s">
        <v>2781</v>
      </c>
      <c r="B597" t="s">
        <v>42</v>
      </c>
      <c r="C597">
        <v>3</v>
      </c>
      <c r="D597">
        <v>3</v>
      </c>
      <c r="F597">
        <v>3.8571399999999998</v>
      </c>
      <c r="G597">
        <v>37</v>
      </c>
      <c r="H597">
        <v>2</v>
      </c>
      <c r="I597">
        <v>0</v>
      </c>
      <c r="J597">
        <v>1</v>
      </c>
      <c r="K597">
        <v>56</v>
      </c>
      <c r="L597">
        <v>238</v>
      </c>
      <c r="M597">
        <v>50</v>
      </c>
      <c r="N597">
        <v>26</v>
      </c>
      <c r="O597">
        <v>24</v>
      </c>
      <c r="P597">
        <v>7</v>
      </c>
      <c r="Q597">
        <v>21</v>
      </c>
      <c r="R597">
        <v>0</v>
      </c>
      <c r="S597">
        <v>3</v>
      </c>
      <c r="T597">
        <v>57</v>
      </c>
      <c r="U597">
        <v>9.1607099999999999</v>
      </c>
      <c r="V597">
        <v>3.375</v>
      </c>
      <c r="W597">
        <v>2.7142900000000001</v>
      </c>
      <c r="X597">
        <v>1.125</v>
      </c>
      <c r="Y597">
        <v>0.23949599999999999</v>
      </c>
      <c r="Z597">
        <v>8.8235300000000003E-2</v>
      </c>
      <c r="AA597">
        <v>0.15126050263643201</v>
      </c>
      <c r="AB597">
        <v>0.23364499999999999</v>
      </c>
      <c r="AC597">
        <v>1.26786</v>
      </c>
      <c r="AD597">
        <v>0.28666700000000001</v>
      </c>
      <c r="AE597">
        <v>0.735294</v>
      </c>
      <c r="AH597">
        <v>4.1300400000000002</v>
      </c>
      <c r="AI597">
        <v>0.47928799999999999</v>
      </c>
      <c r="AJ597">
        <v>0.53684399999999999</v>
      </c>
    </row>
    <row r="598" spans="1:36" x14ac:dyDescent="0.45">
      <c r="A598" t="s">
        <v>2782</v>
      </c>
      <c r="B598" t="s">
        <v>139</v>
      </c>
      <c r="C598">
        <v>4</v>
      </c>
      <c r="D598">
        <v>5</v>
      </c>
      <c r="F598">
        <v>4.5150499999999996</v>
      </c>
      <c r="G598">
        <v>29</v>
      </c>
      <c r="H598">
        <v>15</v>
      </c>
      <c r="I598">
        <v>0</v>
      </c>
      <c r="J598">
        <v>0</v>
      </c>
      <c r="K598">
        <v>89.7</v>
      </c>
      <c r="L598">
        <v>392</v>
      </c>
      <c r="M598">
        <v>84</v>
      </c>
      <c r="N598">
        <v>49</v>
      </c>
      <c r="O598">
        <v>45</v>
      </c>
      <c r="P598">
        <v>13</v>
      </c>
      <c r="Q598">
        <v>41</v>
      </c>
      <c r="R598">
        <v>0</v>
      </c>
      <c r="S598">
        <v>4</v>
      </c>
      <c r="T598">
        <v>89</v>
      </c>
      <c r="U598">
        <v>8.9297699999999995</v>
      </c>
      <c r="V598">
        <v>4.1137100000000002</v>
      </c>
      <c r="W598">
        <v>2.1707299999999998</v>
      </c>
      <c r="X598">
        <v>1.3043499999999999</v>
      </c>
      <c r="Y598">
        <v>0.22704099999999999</v>
      </c>
      <c r="Z598">
        <v>0.104592</v>
      </c>
      <c r="AA598">
        <v>0.122448973357677</v>
      </c>
      <c r="AB598">
        <v>0.24207500000000001</v>
      </c>
      <c r="AC598">
        <v>1.3935299999999999</v>
      </c>
      <c r="AD598">
        <v>0.289796</v>
      </c>
      <c r="AE598">
        <v>0.71160999999999996</v>
      </c>
      <c r="AH598">
        <v>4.6597200000000001</v>
      </c>
      <c r="AI598">
        <v>0.47796100000000002</v>
      </c>
      <c r="AJ598">
        <v>0.50029299999999999</v>
      </c>
    </row>
    <row r="599" spans="1:36" x14ac:dyDescent="0.45">
      <c r="A599" t="s">
        <v>2783</v>
      </c>
      <c r="B599" t="s">
        <v>34</v>
      </c>
      <c r="C599">
        <v>4</v>
      </c>
      <c r="D599">
        <v>5</v>
      </c>
      <c r="F599">
        <v>4.5</v>
      </c>
      <c r="G599">
        <v>16</v>
      </c>
      <c r="H599">
        <v>13</v>
      </c>
      <c r="I599">
        <v>0</v>
      </c>
      <c r="J599">
        <v>1</v>
      </c>
      <c r="K599">
        <v>66</v>
      </c>
      <c r="L599">
        <v>295</v>
      </c>
      <c r="M599">
        <v>67</v>
      </c>
      <c r="N599">
        <v>36</v>
      </c>
      <c r="O599">
        <v>33</v>
      </c>
      <c r="P599">
        <v>9</v>
      </c>
      <c r="Q599">
        <v>32</v>
      </c>
      <c r="R599">
        <v>0</v>
      </c>
      <c r="S599">
        <v>1</v>
      </c>
      <c r="T599">
        <v>60</v>
      </c>
      <c r="U599">
        <v>8.1818200000000001</v>
      </c>
      <c r="V599">
        <v>4.3636400000000002</v>
      </c>
      <c r="W599">
        <v>1.875</v>
      </c>
      <c r="X599">
        <v>1.2272700000000001</v>
      </c>
      <c r="Y599">
        <v>0.20338999999999999</v>
      </c>
      <c r="Z599">
        <v>0.108475</v>
      </c>
      <c r="AA599">
        <v>9.4915248453617096E-2</v>
      </c>
      <c r="AB599">
        <v>0.25572499999999998</v>
      </c>
      <c r="AC599">
        <v>1.5</v>
      </c>
      <c r="AD599">
        <v>0.30051800000000001</v>
      </c>
      <c r="AE599">
        <v>0.72916700000000001</v>
      </c>
      <c r="AH599">
        <v>4.7095900000000004</v>
      </c>
      <c r="AI599">
        <v>0.47725299999999998</v>
      </c>
      <c r="AJ599">
        <v>0.68320899999999996</v>
      </c>
    </row>
    <row r="600" spans="1:36" x14ac:dyDescent="0.45">
      <c r="A600" t="s">
        <v>2172</v>
      </c>
      <c r="B600" t="s">
        <v>149</v>
      </c>
      <c r="C600">
        <v>2</v>
      </c>
      <c r="D600">
        <v>2</v>
      </c>
      <c r="F600">
        <v>3.7209300000000001</v>
      </c>
      <c r="G600">
        <v>40</v>
      </c>
      <c r="H600">
        <v>1</v>
      </c>
      <c r="I600">
        <v>1</v>
      </c>
      <c r="J600">
        <v>15</v>
      </c>
      <c r="K600">
        <v>38.700000000000003</v>
      </c>
      <c r="L600">
        <v>158</v>
      </c>
      <c r="M600">
        <v>33</v>
      </c>
      <c r="N600">
        <v>17</v>
      </c>
      <c r="O600">
        <v>16</v>
      </c>
      <c r="P600">
        <v>4</v>
      </c>
      <c r="Q600">
        <v>13</v>
      </c>
      <c r="R600">
        <v>0</v>
      </c>
      <c r="S600">
        <v>2</v>
      </c>
      <c r="T600">
        <v>39</v>
      </c>
      <c r="U600">
        <v>9.0697700000000001</v>
      </c>
      <c r="V600">
        <v>3.0232600000000001</v>
      </c>
      <c r="W600">
        <v>3</v>
      </c>
      <c r="X600">
        <v>0.93023299999999998</v>
      </c>
      <c r="Y600">
        <v>0.246835</v>
      </c>
      <c r="Z600">
        <v>8.2278500000000004E-2</v>
      </c>
      <c r="AA600">
        <v>0.16455695778131399</v>
      </c>
      <c r="AB600">
        <v>0.230769</v>
      </c>
      <c r="AC600">
        <v>1.1886300000000001</v>
      </c>
      <c r="AD600">
        <v>0.28999999999999998</v>
      </c>
      <c r="AE600">
        <v>0.71782199999999996</v>
      </c>
      <c r="AH600">
        <v>3.746</v>
      </c>
      <c r="AI600">
        <v>0.47636600000000001</v>
      </c>
      <c r="AJ600">
        <v>0.50288500000000003</v>
      </c>
    </row>
    <row r="601" spans="1:36" x14ac:dyDescent="0.45">
      <c r="A601" t="s">
        <v>2784</v>
      </c>
      <c r="B601" t="s">
        <v>38</v>
      </c>
      <c r="C601">
        <v>4</v>
      </c>
      <c r="D601">
        <v>6</v>
      </c>
      <c r="F601">
        <v>5.2682900000000004</v>
      </c>
      <c r="G601">
        <v>31</v>
      </c>
      <c r="H601">
        <v>9</v>
      </c>
      <c r="I601">
        <v>0</v>
      </c>
      <c r="J601">
        <v>0</v>
      </c>
      <c r="K601">
        <v>82</v>
      </c>
      <c r="L601">
        <v>353</v>
      </c>
      <c r="M601">
        <v>84</v>
      </c>
      <c r="N601">
        <v>52</v>
      </c>
      <c r="O601">
        <v>48</v>
      </c>
      <c r="P601">
        <v>15</v>
      </c>
      <c r="Q601">
        <v>28</v>
      </c>
      <c r="R601">
        <v>0</v>
      </c>
      <c r="S601">
        <v>3</v>
      </c>
      <c r="T601">
        <v>70</v>
      </c>
      <c r="U601">
        <v>7.6829299999999998</v>
      </c>
      <c r="V601">
        <v>3.0731700000000002</v>
      </c>
      <c r="W601">
        <v>2.5</v>
      </c>
      <c r="X601">
        <v>1.6463399999999999</v>
      </c>
      <c r="Y601">
        <v>0.1983</v>
      </c>
      <c r="Z601">
        <v>7.9320100000000004E-2</v>
      </c>
      <c r="AA601">
        <v>0.118980176746845</v>
      </c>
      <c r="AB601">
        <v>0.26086999999999999</v>
      </c>
      <c r="AC601">
        <v>1.36585</v>
      </c>
      <c r="AD601">
        <v>0.29113899999999998</v>
      </c>
      <c r="AE601">
        <v>0.65934099999999995</v>
      </c>
      <c r="AH601">
        <v>5.05992</v>
      </c>
      <c r="AI601">
        <v>0.47501599999999999</v>
      </c>
      <c r="AJ601">
        <v>0.14812500000000001</v>
      </c>
    </row>
    <row r="602" spans="1:36" x14ac:dyDescent="0.45">
      <c r="A602" t="s">
        <v>2380</v>
      </c>
      <c r="B602" t="s">
        <v>104</v>
      </c>
      <c r="C602">
        <v>4</v>
      </c>
      <c r="D602">
        <v>6</v>
      </c>
      <c r="F602">
        <v>4.9928900000000001</v>
      </c>
      <c r="G602">
        <v>19</v>
      </c>
      <c r="H602">
        <v>13</v>
      </c>
      <c r="I602">
        <v>0</v>
      </c>
      <c r="J602">
        <v>0</v>
      </c>
      <c r="K602">
        <v>70.3</v>
      </c>
      <c r="L602">
        <v>315</v>
      </c>
      <c r="M602">
        <v>86</v>
      </c>
      <c r="N602">
        <v>42</v>
      </c>
      <c r="O602">
        <v>39</v>
      </c>
      <c r="P602">
        <v>11</v>
      </c>
      <c r="Q602">
        <v>17</v>
      </c>
      <c r="R602">
        <v>0</v>
      </c>
      <c r="S602">
        <v>3</v>
      </c>
      <c r="T602">
        <v>47</v>
      </c>
      <c r="U602">
        <v>6.0170700000000004</v>
      </c>
      <c r="V602">
        <v>2.17639</v>
      </c>
      <c r="W602">
        <v>2.76471</v>
      </c>
      <c r="X602">
        <v>1.40825</v>
      </c>
      <c r="Y602">
        <v>0.14920600000000001</v>
      </c>
      <c r="Z602">
        <v>5.3968299999999997E-2</v>
      </c>
      <c r="AA602">
        <v>9.5238100737333298E-2</v>
      </c>
      <c r="AB602">
        <v>0.29152499999999998</v>
      </c>
      <c r="AC602">
        <v>1.46515</v>
      </c>
      <c r="AD602">
        <v>0.31645600000000002</v>
      </c>
      <c r="AE602">
        <v>0.69634700000000005</v>
      </c>
      <c r="AH602">
        <v>4.8055399999999997</v>
      </c>
      <c r="AI602">
        <v>0.47289900000000001</v>
      </c>
      <c r="AJ602">
        <v>0.35549999999999998</v>
      </c>
    </row>
    <row r="603" spans="1:36" x14ac:dyDescent="0.45">
      <c r="A603" t="s">
        <v>2785</v>
      </c>
      <c r="B603" t="s">
        <v>36</v>
      </c>
      <c r="C603">
        <v>5</v>
      </c>
      <c r="D603">
        <v>4</v>
      </c>
      <c r="F603">
        <v>3.9488099999999999</v>
      </c>
      <c r="G603">
        <v>34</v>
      </c>
      <c r="H603">
        <v>2</v>
      </c>
      <c r="I603">
        <v>0</v>
      </c>
      <c r="J603">
        <v>0</v>
      </c>
      <c r="K603">
        <v>54.7</v>
      </c>
      <c r="L603">
        <v>235</v>
      </c>
      <c r="M603">
        <v>50</v>
      </c>
      <c r="N603">
        <v>26</v>
      </c>
      <c r="O603">
        <v>24</v>
      </c>
      <c r="P603">
        <v>6</v>
      </c>
      <c r="Q603">
        <v>19</v>
      </c>
      <c r="R603">
        <v>0</v>
      </c>
      <c r="S603">
        <v>4</v>
      </c>
      <c r="T603">
        <v>55</v>
      </c>
      <c r="U603">
        <v>9.0493600000000001</v>
      </c>
      <c r="V603">
        <v>3.1261399999999999</v>
      </c>
      <c r="W603">
        <v>2.8947400000000001</v>
      </c>
      <c r="X603">
        <v>0.98720300000000005</v>
      </c>
      <c r="Y603">
        <v>0.234043</v>
      </c>
      <c r="Z603">
        <v>8.0851099999999995E-2</v>
      </c>
      <c r="AA603">
        <v>0.15319149196147899</v>
      </c>
      <c r="AB603">
        <v>0.235849</v>
      </c>
      <c r="AC603">
        <v>1.2614300000000001</v>
      </c>
      <c r="AD603">
        <v>0.29139100000000001</v>
      </c>
      <c r="AE603">
        <v>0.70957099999999995</v>
      </c>
      <c r="AH603">
        <v>3.93146</v>
      </c>
      <c r="AI603">
        <v>0.47226899999999999</v>
      </c>
      <c r="AJ603">
        <v>0.43787999999999999</v>
      </c>
    </row>
    <row r="604" spans="1:36" x14ac:dyDescent="0.45">
      <c r="A604" t="s">
        <v>2786</v>
      </c>
      <c r="B604" t="s">
        <v>36</v>
      </c>
      <c r="C604">
        <v>3</v>
      </c>
      <c r="D604">
        <v>3</v>
      </c>
      <c r="F604">
        <v>4.5963799999999999</v>
      </c>
      <c r="G604">
        <v>20</v>
      </c>
      <c r="H604">
        <v>9</v>
      </c>
      <c r="I604">
        <v>0</v>
      </c>
      <c r="J604">
        <v>0</v>
      </c>
      <c r="K604">
        <v>60.7</v>
      </c>
      <c r="L604">
        <v>265</v>
      </c>
      <c r="M604">
        <v>63</v>
      </c>
      <c r="N604">
        <v>34</v>
      </c>
      <c r="O604">
        <v>31</v>
      </c>
      <c r="P604">
        <v>8</v>
      </c>
      <c r="Q604">
        <v>21</v>
      </c>
      <c r="R604">
        <v>0</v>
      </c>
      <c r="S604">
        <v>1</v>
      </c>
      <c r="T604">
        <v>47</v>
      </c>
      <c r="U604">
        <v>6.9687000000000001</v>
      </c>
      <c r="V604">
        <v>3.1136699999999999</v>
      </c>
      <c r="W604">
        <v>2.2381000000000002</v>
      </c>
      <c r="X604">
        <v>1.1861600000000001</v>
      </c>
      <c r="Y604">
        <v>0.17735799999999999</v>
      </c>
      <c r="Z604">
        <v>7.9245300000000005E-2</v>
      </c>
      <c r="AA604">
        <v>9.8113209009170504E-2</v>
      </c>
      <c r="AB604">
        <v>0.25925900000000002</v>
      </c>
      <c r="AC604">
        <v>1.38385</v>
      </c>
      <c r="AD604">
        <v>0.29255300000000001</v>
      </c>
      <c r="AE604">
        <v>0.68681300000000001</v>
      </c>
      <c r="AH604">
        <v>4.5071000000000003</v>
      </c>
      <c r="AI604">
        <v>0.47221000000000002</v>
      </c>
      <c r="AJ604">
        <v>0.30457499999999998</v>
      </c>
    </row>
    <row r="605" spans="1:36" x14ac:dyDescent="0.45">
      <c r="A605" t="s">
        <v>2787</v>
      </c>
      <c r="B605" t="s">
        <v>42</v>
      </c>
      <c r="C605">
        <v>5</v>
      </c>
      <c r="D605">
        <v>5</v>
      </c>
      <c r="F605">
        <v>4.6483499999999998</v>
      </c>
      <c r="G605">
        <v>23</v>
      </c>
      <c r="H605">
        <v>17</v>
      </c>
      <c r="I605">
        <v>0</v>
      </c>
      <c r="J605">
        <v>0</v>
      </c>
      <c r="K605">
        <v>91</v>
      </c>
      <c r="L605">
        <v>405</v>
      </c>
      <c r="M605">
        <v>85</v>
      </c>
      <c r="N605">
        <v>51</v>
      </c>
      <c r="O605">
        <v>47</v>
      </c>
      <c r="P605">
        <v>12</v>
      </c>
      <c r="Q605">
        <v>50</v>
      </c>
      <c r="R605">
        <v>0</v>
      </c>
      <c r="S605">
        <v>3</v>
      </c>
      <c r="T605">
        <v>84</v>
      </c>
      <c r="U605">
        <v>8.3076899999999991</v>
      </c>
      <c r="V605">
        <v>4.9450599999999998</v>
      </c>
      <c r="W605">
        <v>1.68</v>
      </c>
      <c r="X605">
        <v>1.1868099999999999</v>
      </c>
      <c r="Y605">
        <v>0.20740700000000001</v>
      </c>
      <c r="Z605">
        <v>0.123457</v>
      </c>
      <c r="AA605">
        <v>8.39506089687347E-2</v>
      </c>
      <c r="AB605">
        <v>0.241477</v>
      </c>
      <c r="AC605">
        <v>1.4835199999999999</v>
      </c>
      <c r="AD605">
        <v>0.28515600000000002</v>
      </c>
      <c r="AE605">
        <v>0.71065999999999996</v>
      </c>
      <c r="AH605">
        <v>4.8704200000000002</v>
      </c>
      <c r="AI605">
        <v>0.47182499999999999</v>
      </c>
      <c r="AJ605">
        <v>0.63769600000000004</v>
      </c>
    </row>
    <row r="606" spans="1:36" x14ac:dyDescent="0.45">
      <c r="A606" t="s">
        <v>1993</v>
      </c>
      <c r="B606" t="s">
        <v>63</v>
      </c>
      <c r="C606">
        <v>3</v>
      </c>
      <c r="D606">
        <v>4</v>
      </c>
      <c r="F606">
        <v>4.32247</v>
      </c>
      <c r="G606">
        <v>44</v>
      </c>
      <c r="H606">
        <v>5</v>
      </c>
      <c r="I606">
        <v>0</v>
      </c>
      <c r="J606">
        <v>1</v>
      </c>
      <c r="K606">
        <v>58.3</v>
      </c>
      <c r="L606">
        <v>255</v>
      </c>
      <c r="M606">
        <v>53</v>
      </c>
      <c r="N606">
        <v>30</v>
      </c>
      <c r="O606">
        <v>28</v>
      </c>
      <c r="P606">
        <v>8</v>
      </c>
      <c r="Q606">
        <v>27</v>
      </c>
      <c r="R606">
        <v>0</v>
      </c>
      <c r="S606">
        <v>3</v>
      </c>
      <c r="T606">
        <v>65</v>
      </c>
      <c r="U606">
        <v>10.0343</v>
      </c>
      <c r="V606">
        <v>4.1680999999999999</v>
      </c>
      <c r="W606">
        <v>2.40741</v>
      </c>
      <c r="X606">
        <v>1.23499</v>
      </c>
      <c r="Y606">
        <v>0.25490200000000002</v>
      </c>
      <c r="Z606">
        <v>0.105882</v>
      </c>
      <c r="AA606">
        <v>0.14901962131261801</v>
      </c>
      <c r="AB606">
        <v>0.23555599999999999</v>
      </c>
      <c r="AC606">
        <v>1.3722099999999999</v>
      </c>
      <c r="AD606">
        <v>0.29605300000000001</v>
      </c>
      <c r="AE606">
        <v>0.72674399999999995</v>
      </c>
      <c r="AH606">
        <v>4.3528099999999998</v>
      </c>
      <c r="AI606">
        <v>0.47166799999999998</v>
      </c>
      <c r="AJ606">
        <v>0.45151799999999997</v>
      </c>
    </row>
    <row r="607" spans="1:36" x14ac:dyDescent="0.45">
      <c r="A607" t="s">
        <v>2788</v>
      </c>
      <c r="C607">
        <v>4</v>
      </c>
      <c r="D607">
        <v>4</v>
      </c>
      <c r="F607">
        <v>4.5996600000000001</v>
      </c>
      <c r="G607">
        <v>20</v>
      </c>
      <c r="H607">
        <v>8</v>
      </c>
      <c r="I607">
        <v>0</v>
      </c>
      <c r="J607">
        <v>0</v>
      </c>
      <c r="K607">
        <v>58.7</v>
      </c>
      <c r="L607">
        <v>254</v>
      </c>
      <c r="M607">
        <v>63</v>
      </c>
      <c r="N607">
        <v>32</v>
      </c>
      <c r="O607">
        <v>30</v>
      </c>
      <c r="P607">
        <v>8</v>
      </c>
      <c r="Q607">
        <v>14</v>
      </c>
      <c r="R607">
        <v>0</v>
      </c>
      <c r="S607">
        <v>2</v>
      </c>
      <c r="T607">
        <v>41</v>
      </c>
      <c r="U607">
        <v>6.2862</v>
      </c>
      <c r="V607">
        <v>2.1465100000000001</v>
      </c>
      <c r="W607">
        <v>2.9285700000000001</v>
      </c>
      <c r="X607">
        <v>1.22658</v>
      </c>
      <c r="Y607">
        <v>0.161417</v>
      </c>
      <c r="Z607">
        <v>5.5118100000000003E-2</v>
      </c>
      <c r="AA607">
        <v>0.106299210339784</v>
      </c>
      <c r="AB607">
        <v>0.264706</v>
      </c>
      <c r="AC607">
        <v>1.31175</v>
      </c>
      <c r="AD607">
        <v>0.29100500000000001</v>
      </c>
      <c r="AE607">
        <v>0.68389100000000003</v>
      </c>
      <c r="AH607">
        <v>4.44754</v>
      </c>
      <c r="AI607">
        <v>0.47079599999999999</v>
      </c>
      <c r="AJ607">
        <v>0.35636299999999999</v>
      </c>
    </row>
    <row r="608" spans="1:36" x14ac:dyDescent="0.45">
      <c r="A608" t="s">
        <v>2789</v>
      </c>
      <c r="B608" t="s">
        <v>153</v>
      </c>
      <c r="C608">
        <v>2</v>
      </c>
      <c r="D608">
        <v>4</v>
      </c>
      <c r="F608">
        <v>4.8461499999999997</v>
      </c>
      <c r="G608">
        <v>20</v>
      </c>
      <c r="H608">
        <v>15</v>
      </c>
      <c r="I608">
        <v>0</v>
      </c>
      <c r="J608">
        <v>0</v>
      </c>
      <c r="K608">
        <v>52</v>
      </c>
      <c r="L608">
        <v>229</v>
      </c>
      <c r="M608">
        <v>50</v>
      </c>
      <c r="N608">
        <v>30</v>
      </c>
      <c r="O608">
        <v>28</v>
      </c>
      <c r="P608">
        <v>7</v>
      </c>
      <c r="Q608">
        <v>21</v>
      </c>
      <c r="R608">
        <v>0</v>
      </c>
      <c r="S608">
        <v>6</v>
      </c>
      <c r="T608">
        <v>47</v>
      </c>
      <c r="U608">
        <v>8.1346100000000003</v>
      </c>
      <c r="V608">
        <v>3.63462</v>
      </c>
      <c r="W608">
        <v>2.2381000000000002</v>
      </c>
      <c r="X608">
        <v>1.2115400000000001</v>
      </c>
      <c r="Y608">
        <v>0.20524000000000001</v>
      </c>
      <c r="Z608">
        <v>9.1703099999999996E-2</v>
      </c>
      <c r="AA608">
        <v>0.113537117838859</v>
      </c>
      <c r="AB608">
        <v>0.247525</v>
      </c>
      <c r="AC608">
        <v>1.36538</v>
      </c>
      <c r="AD608">
        <v>0.29054099999999999</v>
      </c>
      <c r="AE608">
        <v>0.66993499999999995</v>
      </c>
      <c r="AH608">
        <v>4.7550400000000002</v>
      </c>
      <c r="AI608">
        <v>0.47024199999999999</v>
      </c>
      <c r="AJ608">
        <v>0.37348100000000001</v>
      </c>
    </row>
    <row r="609" spans="1:36" x14ac:dyDescent="0.45">
      <c r="A609" t="s">
        <v>2790</v>
      </c>
      <c r="B609" t="s">
        <v>40</v>
      </c>
      <c r="C609">
        <v>4</v>
      </c>
      <c r="D609">
        <v>4</v>
      </c>
      <c r="F609">
        <v>4</v>
      </c>
      <c r="G609">
        <v>40</v>
      </c>
      <c r="H609">
        <v>1</v>
      </c>
      <c r="I609">
        <v>0</v>
      </c>
      <c r="J609">
        <v>0</v>
      </c>
      <c r="K609">
        <v>54</v>
      </c>
      <c r="L609">
        <v>234</v>
      </c>
      <c r="M609">
        <v>44</v>
      </c>
      <c r="N609">
        <v>26</v>
      </c>
      <c r="O609">
        <v>24</v>
      </c>
      <c r="P609">
        <v>6</v>
      </c>
      <c r="Q609">
        <v>27</v>
      </c>
      <c r="R609">
        <v>2</v>
      </c>
      <c r="S609">
        <v>5</v>
      </c>
      <c r="T609">
        <v>69</v>
      </c>
      <c r="U609">
        <v>11.5</v>
      </c>
      <c r="V609">
        <v>4.5</v>
      </c>
      <c r="W609">
        <v>2.5555599999999998</v>
      </c>
      <c r="X609">
        <v>1</v>
      </c>
      <c r="Y609">
        <v>0.29487200000000002</v>
      </c>
      <c r="Z609">
        <v>0.115385</v>
      </c>
      <c r="AA609">
        <v>0.17948719114065101</v>
      </c>
      <c r="AB609">
        <v>0.21782199999999999</v>
      </c>
      <c r="AC609">
        <v>1.31481</v>
      </c>
      <c r="AD609">
        <v>0.29921300000000001</v>
      </c>
      <c r="AE609">
        <v>0.71884999999999999</v>
      </c>
      <c r="AH609">
        <v>3.92171</v>
      </c>
      <c r="AI609">
        <v>0.46648099999999998</v>
      </c>
      <c r="AJ609">
        <v>0.31409199999999998</v>
      </c>
    </row>
    <row r="610" spans="1:36" x14ac:dyDescent="0.45">
      <c r="A610" t="s">
        <v>2791</v>
      </c>
      <c r="B610" t="s">
        <v>149</v>
      </c>
      <c r="C610">
        <v>4</v>
      </c>
      <c r="D610">
        <v>3</v>
      </c>
      <c r="F610">
        <v>3.8755999999999999</v>
      </c>
      <c r="G610">
        <v>57</v>
      </c>
      <c r="H610">
        <v>1</v>
      </c>
      <c r="I610">
        <v>0</v>
      </c>
      <c r="J610">
        <v>0</v>
      </c>
      <c r="K610">
        <v>62.7</v>
      </c>
      <c r="L610">
        <v>260</v>
      </c>
      <c r="M610">
        <v>52</v>
      </c>
      <c r="N610">
        <v>29</v>
      </c>
      <c r="O610">
        <v>27</v>
      </c>
      <c r="P610">
        <v>8</v>
      </c>
      <c r="Q610">
        <v>26</v>
      </c>
      <c r="R610">
        <v>1</v>
      </c>
      <c r="S610">
        <v>3</v>
      </c>
      <c r="T610">
        <v>69</v>
      </c>
      <c r="U610">
        <v>9.9043100000000006</v>
      </c>
      <c r="V610">
        <v>3.7320600000000002</v>
      </c>
      <c r="W610">
        <v>2.6538499999999998</v>
      </c>
      <c r="X610">
        <v>1.1483300000000001</v>
      </c>
      <c r="Y610">
        <v>0.26538499999999998</v>
      </c>
      <c r="Z610">
        <v>0.1</v>
      </c>
      <c r="AA610">
        <v>0.16538461297750401</v>
      </c>
      <c r="AB610">
        <v>0.225108</v>
      </c>
      <c r="AC610">
        <v>1.2440199999999999</v>
      </c>
      <c r="AD610">
        <v>0.28571400000000002</v>
      </c>
      <c r="AE610">
        <v>0.73353299999999999</v>
      </c>
      <c r="AH610">
        <v>4.1003400000000001</v>
      </c>
      <c r="AI610">
        <v>0.4652</v>
      </c>
      <c r="AJ610">
        <v>0.65102499999999996</v>
      </c>
    </row>
    <row r="611" spans="1:36" x14ac:dyDescent="0.45">
      <c r="A611" t="s">
        <v>2195</v>
      </c>
      <c r="B611" t="s">
        <v>67</v>
      </c>
      <c r="C611">
        <v>4</v>
      </c>
      <c r="D611">
        <v>5</v>
      </c>
      <c r="F611">
        <v>4.6936099999999996</v>
      </c>
      <c r="G611">
        <v>31</v>
      </c>
      <c r="H611">
        <v>7</v>
      </c>
      <c r="I611">
        <v>0</v>
      </c>
      <c r="J611">
        <v>0</v>
      </c>
      <c r="K611">
        <v>76.7</v>
      </c>
      <c r="L611">
        <v>338</v>
      </c>
      <c r="M611">
        <v>77</v>
      </c>
      <c r="N611">
        <v>43</v>
      </c>
      <c r="O611">
        <v>40</v>
      </c>
      <c r="P611">
        <v>9</v>
      </c>
      <c r="Q611">
        <v>31</v>
      </c>
      <c r="R611">
        <v>0</v>
      </c>
      <c r="S611">
        <v>4</v>
      </c>
      <c r="T611">
        <v>64</v>
      </c>
      <c r="U611">
        <v>7.5097800000000001</v>
      </c>
      <c r="V611">
        <v>3.6375500000000001</v>
      </c>
      <c r="W611">
        <v>2.0645199999999999</v>
      </c>
      <c r="X611">
        <v>1.05606</v>
      </c>
      <c r="Y611">
        <v>0.18934899999999999</v>
      </c>
      <c r="Z611">
        <v>9.1716000000000006E-2</v>
      </c>
      <c r="AA611">
        <v>9.7633138298988301E-2</v>
      </c>
      <c r="AB611">
        <v>0.25412499999999999</v>
      </c>
      <c r="AC611">
        <v>1.40808</v>
      </c>
      <c r="AD611">
        <v>0.29565200000000003</v>
      </c>
      <c r="AE611">
        <v>0.681342</v>
      </c>
      <c r="AH611">
        <v>4.4805900000000003</v>
      </c>
      <c r="AI611">
        <v>0.46463199999999999</v>
      </c>
      <c r="AJ611">
        <v>0.25376599999999999</v>
      </c>
    </row>
    <row r="612" spans="1:36" x14ac:dyDescent="0.45">
      <c r="A612" t="s">
        <v>2792</v>
      </c>
      <c r="C612">
        <v>5</v>
      </c>
      <c r="D612">
        <v>7</v>
      </c>
      <c r="F612">
        <v>4.6929299999999996</v>
      </c>
      <c r="G612">
        <v>31</v>
      </c>
      <c r="H612">
        <v>12</v>
      </c>
      <c r="I612">
        <v>0</v>
      </c>
      <c r="J612">
        <v>0</v>
      </c>
      <c r="K612">
        <v>86.3</v>
      </c>
      <c r="L612">
        <v>381</v>
      </c>
      <c r="M612">
        <v>88</v>
      </c>
      <c r="N612">
        <v>49</v>
      </c>
      <c r="O612">
        <v>45</v>
      </c>
      <c r="P612">
        <v>11</v>
      </c>
      <c r="Q612">
        <v>36</v>
      </c>
      <c r="R612">
        <v>0</v>
      </c>
      <c r="S612">
        <v>6</v>
      </c>
      <c r="T612">
        <v>65</v>
      </c>
      <c r="U612">
        <v>6.7786799999999996</v>
      </c>
      <c r="V612">
        <v>3.7543500000000001</v>
      </c>
      <c r="W612">
        <v>1.8055600000000001</v>
      </c>
      <c r="X612">
        <v>1.14716</v>
      </c>
      <c r="Y612">
        <v>0.17060400000000001</v>
      </c>
      <c r="Z612">
        <v>9.4488199999999994E-2</v>
      </c>
      <c r="AA612">
        <v>7.6115489006042397E-2</v>
      </c>
      <c r="AB612">
        <v>0.25958700000000001</v>
      </c>
      <c r="AC612">
        <v>1.43685</v>
      </c>
      <c r="AD612">
        <v>0.29277599999999998</v>
      </c>
      <c r="AE612">
        <v>0.690608</v>
      </c>
      <c r="AH612">
        <v>4.8657000000000004</v>
      </c>
      <c r="AI612">
        <v>0.46329999999999999</v>
      </c>
      <c r="AJ612">
        <v>0.59124500000000002</v>
      </c>
    </row>
    <row r="613" spans="1:36" x14ac:dyDescent="0.45">
      <c r="A613" t="s">
        <v>2793</v>
      </c>
      <c r="B613" t="s">
        <v>40</v>
      </c>
      <c r="C613">
        <v>4</v>
      </c>
      <c r="D613">
        <v>6</v>
      </c>
      <c r="F613">
        <v>4.8970599999999997</v>
      </c>
      <c r="G613">
        <v>22</v>
      </c>
      <c r="H613">
        <v>9</v>
      </c>
      <c r="I613">
        <v>0</v>
      </c>
      <c r="J613">
        <v>0</v>
      </c>
      <c r="K613">
        <v>68</v>
      </c>
      <c r="L613">
        <v>302</v>
      </c>
      <c r="M613">
        <v>71</v>
      </c>
      <c r="N613">
        <v>40</v>
      </c>
      <c r="O613">
        <v>37</v>
      </c>
      <c r="P613">
        <v>10</v>
      </c>
      <c r="Q613">
        <v>24</v>
      </c>
      <c r="R613">
        <v>0</v>
      </c>
      <c r="S613">
        <v>5</v>
      </c>
      <c r="T613">
        <v>60</v>
      </c>
      <c r="U613">
        <v>7.9411800000000001</v>
      </c>
      <c r="V613">
        <v>3.1764700000000001</v>
      </c>
      <c r="W613">
        <v>2.5</v>
      </c>
      <c r="X613">
        <v>1.3235300000000001</v>
      </c>
      <c r="Y613">
        <v>0.19867499999999999</v>
      </c>
      <c r="Z613">
        <v>7.9470200000000005E-2</v>
      </c>
      <c r="AA613">
        <v>0.11920529603958099</v>
      </c>
      <c r="AB613">
        <v>0.260073</v>
      </c>
      <c r="AC613">
        <v>1.39706</v>
      </c>
      <c r="AD613">
        <v>0.30049300000000001</v>
      </c>
      <c r="AE613">
        <v>0.67901199999999995</v>
      </c>
      <c r="AH613">
        <v>4.6815100000000003</v>
      </c>
      <c r="AI613">
        <v>0.46312700000000001</v>
      </c>
      <c r="AJ613">
        <v>0.10337200000000001</v>
      </c>
    </row>
    <row r="614" spans="1:36" x14ac:dyDescent="0.45">
      <c r="A614" t="s">
        <v>2794</v>
      </c>
      <c r="B614" t="s">
        <v>141</v>
      </c>
      <c r="C614">
        <v>4</v>
      </c>
      <c r="D614">
        <v>6</v>
      </c>
      <c r="F614">
        <v>4.7368399999999999</v>
      </c>
      <c r="G614">
        <v>24</v>
      </c>
      <c r="H614">
        <v>17</v>
      </c>
      <c r="I614">
        <v>0</v>
      </c>
      <c r="J614">
        <v>0</v>
      </c>
      <c r="K614">
        <v>100.7</v>
      </c>
      <c r="L614">
        <v>449</v>
      </c>
      <c r="M614">
        <v>111</v>
      </c>
      <c r="N614">
        <v>57</v>
      </c>
      <c r="O614">
        <v>53</v>
      </c>
      <c r="P614">
        <v>13</v>
      </c>
      <c r="Q614">
        <v>39</v>
      </c>
      <c r="R614">
        <v>0</v>
      </c>
      <c r="S614">
        <v>3</v>
      </c>
      <c r="T614">
        <v>59</v>
      </c>
      <c r="U614">
        <v>5.2730899999999998</v>
      </c>
      <c r="V614">
        <v>3.4855999999999998</v>
      </c>
      <c r="W614">
        <v>1.5128200000000001</v>
      </c>
      <c r="X614">
        <v>1.16187</v>
      </c>
      <c r="Y614">
        <v>0.13140299999999999</v>
      </c>
      <c r="Z614">
        <v>8.6859699999999998E-2</v>
      </c>
      <c r="AA614">
        <v>4.4543430209159803E-2</v>
      </c>
      <c r="AB614">
        <v>0.272727</v>
      </c>
      <c r="AC614">
        <v>1.4895700000000001</v>
      </c>
      <c r="AD614">
        <v>0.29253699999999999</v>
      </c>
      <c r="AE614">
        <v>0.70561499999999999</v>
      </c>
      <c r="AH614">
        <v>5.01274</v>
      </c>
      <c r="AI614">
        <v>0.46231800000000001</v>
      </c>
      <c r="AJ614">
        <v>0.66230699999999998</v>
      </c>
    </row>
    <row r="615" spans="1:36" x14ac:dyDescent="0.45">
      <c r="A615" t="s">
        <v>2337</v>
      </c>
      <c r="B615" t="s">
        <v>141</v>
      </c>
      <c r="C615">
        <v>3</v>
      </c>
      <c r="D615">
        <v>2</v>
      </c>
      <c r="F615">
        <v>3.7858499999999999</v>
      </c>
      <c r="G615">
        <v>45</v>
      </c>
      <c r="H615">
        <v>1</v>
      </c>
      <c r="I615">
        <v>0</v>
      </c>
      <c r="J615">
        <v>1</v>
      </c>
      <c r="K615">
        <v>52.3</v>
      </c>
      <c r="L615">
        <v>222</v>
      </c>
      <c r="M615">
        <v>47</v>
      </c>
      <c r="N615">
        <v>24</v>
      </c>
      <c r="O615">
        <v>22</v>
      </c>
      <c r="P615">
        <v>6</v>
      </c>
      <c r="Q615">
        <v>18</v>
      </c>
      <c r="R615">
        <v>0</v>
      </c>
      <c r="S615">
        <v>2</v>
      </c>
      <c r="T615">
        <v>53</v>
      </c>
      <c r="U615">
        <v>9.1204599999999996</v>
      </c>
      <c r="V615">
        <v>3.0975100000000002</v>
      </c>
      <c r="W615">
        <v>2.9444400000000002</v>
      </c>
      <c r="X615">
        <v>1.0325</v>
      </c>
      <c r="Y615">
        <v>0.23873900000000001</v>
      </c>
      <c r="Z615">
        <v>8.1081100000000003E-2</v>
      </c>
      <c r="AA615">
        <v>0.15765766799449901</v>
      </c>
      <c r="AB615">
        <v>0.23267299999999999</v>
      </c>
      <c r="AC615">
        <v>1.2428300000000001</v>
      </c>
      <c r="AD615">
        <v>0.286713</v>
      </c>
      <c r="AE615">
        <v>0.72438199999999997</v>
      </c>
      <c r="AH615">
        <v>3.8668900000000002</v>
      </c>
      <c r="AI615">
        <v>0.45974599999999999</v>
      </c>
      <c r="AJ615">
        <v>0.48002600000000001</v>
      </c>
    </row>
    <row r="616" spans="1:36" x14ac:dyDescent="0.45">
      <c r="A616" t="s">
        <v>2795</v>
      </c>
      <c r="B616" t="s">
        <v>36</v>
      </c>
      <c r="C616">
        <v>3</v>
      </c>
      <c r="D616">
        <v>5</v>
      </c>
      <c r="F616">
        <v>4.7538999999999998</v>
      </c>
      <c r="G616">
        <v>21</v>
      </c>
      <c r="H616">
        <v>18</v>
      </c>
      <c r="I616">
        <v>0</v>
      </c>
      <c r="J616">
        <v>0</v>
      </c>
      <c r="K616">
        <v>83.3</v>
      </c>
      <c r="L616">
        <v>370</v>
      </c>
      <c r="M616">
        <v>81</v>
      </c>
      <c r="N616">
        <v>48</v>
      </c>
      <c r="O616">
        <v>44</v>
      </c>
      <c r="P616">
        <v>11</v>
      </c>
      <c r="Q616">
        <v>36</v>
      </c>
      <c r="R616">
        <v>0</v>
      </c>
      <c r="S616">
        <v>9</v>
      </c>
      <c r="T616">
        <v>72</v>
      </c>
      <c r="U616">
        <v>7.7791100000000002</v>
      </c>
      <c r="V616">
        <v>3.8895599999999999</v>
      </c>
      <c r="W616">
        <v>2</v>
      </c>
      <c r="X616">
        <v>1.18848</v>
      </c>
      <c r="Y616">
        <v>0.19459499999999999</v>
      </c>
      <c r="Z616">
        <v>9.7297300000000003E-2</v>
      </c>
      <c r="AA616">
        <v>9.7297295928001404E-2</v>
      </c>
      <c r="AB616">
        <v>0.24923100000000001</v>
      </c>
      <c r="AC616">
        <v>1.40456</v>
      </c>
      <c r="AD616">
        <v>0.28925600000000001</v>
      </c>
      <c r="AE616">
        <v>0.67913400000000002</v>
      </c>
      <c r="AH616">
        <v>4.8636799999999996</v>
      </c>
      <c r="AI616">
        <v>0.459505</v>
      </c>
      <c r="AJ616">
        <v>0.42417899999999997</v>
      </c>
    </row>
    <row r="617" spans="1:36" x14ac:dyDescent="0.45">
      <c r="A617" t="s">
        <v>2796</v>
      </c>
      <c r="B617" t="s">
        <v>23</v>
      </c>
      <c r="C617">
        <v>6</v>
      </c>
      <c r="D617">
        <v>7</v>
      </c>
      <c r="F617">
        <v>5.0442499999999999</v>
      </c>
      <c r="G617">
        <v>26</v>
      </c>
      <c r="H617">
        <v>21</v>
      </c>
      <c r="I617">
        <v>0</v>
      </c>
      <c r="J617">
        <v>0</v>
      </c>
      <c r="K617">
        <v>101.7</v>
      </c>
      <c r="L617">
        <v>454</v>
      </c>
      <c r="M617">
        <v>112</v>
      </c>
      <c r="N617">
        <v>62</v>
      </c>
      <c r="O617">
        <v>57</v>
      </c>
      <c r="P617">
        <v>16</v>
      </c>
      <c r="Q617">
        <v>37</v>
      </c>
      <c r="R617">
        <v>0</v>
      </c>
      <c r="S617">
        <v>7</v>
      </c>
      <c r="T617">
        <v>79</v>
      </c>
      <c r="U617">
        <v>6.9911500000000002</v>
      </c>
      <c r="V617">
        <v>3.27434</v>
      </c>
      <c r="W617">
        <v>2.1351399999999998</v>
      </c>
      <c r="X617">
        <v>1.4159299999999999</v>
      </c>
      <c r="Y617">
        <v>0.174009</v>
      </c>
      <c r="Z617">
        <v>8.1497799999999995E-2</v>
      </c>
      <c r="AA617">
        <v>9.2511020600795704E-2</v>
      </c>
      <c r="AB617">
        <v>0.273171</v>
      </c>
      <c r="AC617">
        <v>1.46509</v>
      </c>
      <c r="AD617">
        <v>0.30476199999999998</v>
      </c>
      <c r="AE617">
        <v>0.68720400000000004</v>
      </c>
      <c r="AH617">
        <v>5.0446200000000001</v>
      </c>
      <c r="AI617">
        <v>0.45159500000000002</v>
      </c>
      <c r="AJ617">
        <v>0.49402400000000002</v>
      </c>
    </row>
    <row r="618" spans="1:36" x14ac:dyDescent="0.45">
      <c r="A618" t="s">
        <v>2797</v>
      </c>
      <c r="C618">
        <v>3</v>
      </c>
      <c r="D618">
        <v>5</v>
      </c>
      <c r="F618">
        <v>5.5454499999999998</v>
      </c>
      <c r="G618">
        <v>21</v>
      </c>
      <c r="H618">
        <v>21</v>
      </c>
      <c r="I618">
        <v>0</v>
      </c>
      <c r="J618">
        <v>0</v>
      </c>
      <c r="K618">
        <v>99</v>
      </c>
      <c r="L618">
        <v>442</v>
      </c>
      <c r="M618">
        <v>105</v>
      </c>
      <c r="N618">
        <v>66</v>
      </c>
      <c r="O618">
        <v>61</v>
      </c>
      <c r="P618">
        <v>16</v>
      </c>
      <c r="Q618">
        <v>45</v>
      </c>
      <c r="R618">
        <v>0</v>
      </c>
      <c r="S618">
        <v>2</v>
      </c>
      <c r="T618">
        <v>76</v>
      </c>
      <c r="U618">
        <v>6.90909</v>
      </c>
      <c r="V618">
        <v>4.09091</v>
      </c>
      <c r="W618">
        <v>1.68889</v>
      </c>
      <c r="X618">
        <v>1.45455</v>
      </c>
      <c r="Y618">
        <v>0.17194599999999999</v>
      </c>
      <c r="Z618">
        <v>0.10181</v>
      </c>
      <c r="AA618">
        <v>7.0135749876499107E-2</v>
      </c>
      <c r="AB618">
        <v>0.26582299999999998</v>
      </c>
      <c r="AC618">
        <v>1.51515</v>
      </c>
      <c r="AD618">
        <v>0.29372900000000002</v>
      </c>
      <c r="AE618">
        <v>0.65830699999999998</v>
      </c>
      <c r="AH618">
        <v>5.2449399999999997</v>
      </c>
      <c r="AI618">
        <v>0.44927299999999998</v>
      </c>
      <c r="AJ618">
        <v>-4.6013900000000003E-2</v>
      </c>
    </row>
    <row r="619" spans="1:36" x14ac:dyDescent="0.45">
      <c r="A619" t="s">
        <v>2343</v>
      </c>
      <c r="B619" t="s">
        <v>184</v>
      </c>
      <c r="C619">
        <v>5</v>
      </c>
      <c r="D619">
        <v>5</v>
      </c>
      <c r="F619">
        <v>4.5454499999999998</v>
      </c>
      <c r="G619">
        <v>65</v>
      </c>
      <c r="H619">
        <v>0</v>
      </c>
      <c r="I619">
        <v>17</v>
      </c>
      <c r="J619">
        <v>7</v>
      </c>
      <c r="K619">
        <v>69.3</v>
      </c>
      <c r="L619">
        <v>306</v>
      </c>
      <c r="M619">
        <v>63</v>
      </c>
      <c r="N619">
        <v>38</v>
      </c>
      <c r="O619">
        <v>35</v>
      </c>
      <c r="P619">
        <v>8</v>
      </c>
      <c r="Q619">
        <v>32</v>
      </c>
      <c r="R619">
        <v>3</v>
      </c>
      <c r="S619">
        <v>7</v>
      </c>
      <c r="T619">
        <v>76</v>
      </c>
      <c r="U619">
        <v>9.8701299999999996</v>
      </c>
      <c r="V619">
        <v>4.1558400000000004</v>
      </c>
      <c r="W619">
        <v>2.375</v>
      </c>
      <c r="X619">
        <v>1.0389600000000001</v>
      </c>
      <c r="Y619">
        <v>0.248366</v>
      </c>
      <c r="Z619">
        <v>0.104575</v>
      </c>
      <c r="AA619">
        <v>0.14379084855318</v>
      </c>
      <c r="AB619">
        <v>0.235955</v>
      </c>
      <c r="AC619">
        <v>1.3708499999999999</v>
      </c>
      <c r="AD619">
        <v>0.30054599999999998</v>
      </c>
      <c r="AE619">
        <v>0.68019099999999999</v>
      </c>
      <c r="AH619">
        <v>4.2507099999999998</v>
      </c>
      <c r="AI619">
        <v>0.44847199999999998</v>
      </c>
      <c r="AJ619">
        <v>0.52521799999999996</v>
      </c>
    </row>
    <row r="620" spans="1:36" x14ac:dyDescent="0.45">
      <c r="A620" t="s">
        <v>2178</v>
      </c>
      <c r="B620" t="s">
        <v>113</v>
      </c>
      <c r="C620">
        <v>4</v>
      </c>
      <c r="D620">
        <v>2</v>
      </c>
      <c r="F620">
        <v>3.4806599999999999</v>
      </c>
      <c r="G620">
        <v>56</v>
      </c>
      <c r="H620">
        <v>0</v>
      </c>
      <c r="I620">
        <v>3</v>
      </c>
      <c r="J620">
        <v>12</v>
      </c>
      <c r="K620">
        <v>54.3</v>
      </c>
      <c r="L620">
        <v>220</v>
      </c>
      <c r="M620">
        <v>40</v>
      </c>
      <c r="N620">
        <v>23</v>
      </c>
      <c r="O620">
        <v>21</v>
      </c>
      <c r="P620">
        <v>6</v>
      </c>
      <c r="Q620">
        <v>20</v>
      </c>
      <c r="R620">
        <v>1</v>
      </c>
      <c r="S620">
        <v>7</v>
      </c>
      <c r="T620">
        <v>66</v>
      </c>
      <c r="U620">
        <v>10.9392</v>
      </c>
      <c r="V620">
        <v>3.3149199999999999</v>
      </c>
      <c r="W620">
        <v>3.3</v>
      </c>
      <c r="X620">
        <v>0.994475</v>
      </c>
      <c r="Y620">
        <v>0.3</v>
      </c>
      <c r="Z620">
        <v>9.0909100000000007E-2</v>
      </c>
      <c r="AA620">
        <v>0.20909091830253601</v>
      </c>
      <c r="AB620">
        <v>0.20725399999999999</v>
      </c>
      <c r="AC620">
        <v>1.10497</v>
      </c>
      <c r="AD620">
        <v>0.28099200000000002</v>
      </c>
      <c r="AE620">
        <v>0.71705399999999997</v>
      </c>
      <c r="AH620">
        <v>3.7522799999999998</v>
      </c>
      <c r="AI620">
        <v>0.44767699999999999</v>
      </c>
      <c r="AJ620">
        <v>0.53524300000000002</v>
      </c>
    </row>
    <row r="621" spans="1:36" x14ac:dyDescent="0.45">
      <c r="A621" t="s">
        <v>2798</v>
      </c>
      <c r="B621" t="s">
        <v>58</v>
      </c>
      <c r="C621">
        <v>4</v>
      </c>
      <c r="D621">
        <v>5</v>
      </c>
      <c r="F621">
        <v>4.99369</v>
      </c>
      <c r="G621">
        <v>20</v>
      </c>
      <c r="H621">
        <v>20</v>
      </c>
      <c r="I621">
        <v>0</v>
      </c>
      <c r="J621">
        <v>0</v>
      </c>
      <c r="K621">
        <v>79.3</v>
      </c>
      <c r="L621">
        <v>359</v>
      </c>
      <c r="M621">
        <v>77</v>
      </c>
      <c r="N621">
        <v>48</v>
      </c>
      <c r="O621">
        <v>44</v>
      </c>
      <c r="P621">
        <v>11</v>
      </c>
      <c r="Q621">
        <v>40</v>
      </c>
      <c r="R621">
        <v>0</v>
      </c>
      <c r="S621">
        <v>8</v>
      </c>
      <c r="T621">
        <v>72</v>
      </c>
      <c r="U621">
        <v>8.1715</v>
      </c>
      <c r="V621">
        <v>4.53972</v>
      </c>
      <c r="W621">
        <v>1.8</v>
      </c>
      <c r="X621">
        <v>1.2484200000000001</v>
      </c>
      <c r="Y621">
        <v>0.20055700000000001</v>
      </c>
      <c r="Z621">
        <v>0.11142100000000001</v>
      </c>
      <c r="AA621">
        <v>8.9136481285095201E-2</v>
      </c>
      <c r="AB621">
        <v>0.247588</v>
      </c>
      <c r="AC621">
        <v>1.4754100000000001</v>
      </c>
      <c r="AD621">
        <v>0.28947400000000001</v>
      </c>
      <c r="AE621">
        <v>0.67913400000000002</v>
      </c>
      <c r="AH621">
        <v>5.0583200000000001</v>
      </c>
      <c r="AI621">
        <v>0.44763500000000001</v>
      </c>
      <c r="AJ621">
        <v>0.23777000000000001</v>
      </c>
    </row>
    <row r="622" spans="1:36" x14ac:dyDescent="0.45">
      <c r="A622" t="s">
        <v>2211</v>
      </c>
      <c r="B622" t="s">
        <v>67</v>
      </c>
      <c r="C622">
        <v>3</v>
      </c>
      <c r="D622">
        <v>3</v>
      </c>
      <c r="F622">
        <v>3.9682499999999998</v>
      </c>
      <c r="G622">
        <v>58</v>
      </c>
      <c r="H622">
        <v>1</v>
      </c>
      <c r="I622">
        <v>0</v>
      </c>
      <c r="J622">
        <v>12</v>
      </c>
      <c r="K622">
        <v>56.7</v>
      </c>
      <c r="L622">
        <v>236</v>
      </c>
      <c r="M622">
        <v>45</v>
      </c>
      <c r="N622">
        <v>27</v>
      </c>
      <c r="O622">
        <v>25</v>
      </c>
      <c r="P622">
        <v>8</v>
      </c>
      <c r="Q622">
        <v>23</v>
      </c>
      <c r="R622">
        <v>1</v>
      </c>
      <c r="S622">
        <v>5</v>
      </c>
      <c r="T622">
        <v>71</v>
      </c>
      <c r="U622">
        <v>11.2698</v>
      </c>
      <c r="V622">
        <v>3.6507900000000002</v>
      </c>
      <c r="W622">
        <v>3.0869599999999999</v>
      </c>
      <c r="X622">
        <v>1.2698400000000001</v>
      </c>
      <c r="Y622">
        <v>0.30084699999999998</v>
      </c>
      <c r="Z622">
        <v>9.7457600000000005E-2</v>
      </c>
      <c r="AA622">
        <v>0.20338984578847799</v>
      </c>
      <c r="AB622">
        <v>0.21634600000000001</v>
      </c>
      <c r="AC622">
        <v>1.19929</v>
      </c>
      <c r="AD622">
        <v>0.28682200000000002</v>
      </c>
      <c r="AE622">
        <v>0.721831</v>
      </c>
      <c r="AH622">
        <v>4.0663299999999998</v>
      </c>
      <c r="AI622">
        <v>0.44662299999999999</v>
      </c>
      <c r="AJ622">
        <v>0.38189099999999998</v>
      </c>
    </row>
    <row r="623" spans="1:36" x14ac:dyDescent="0.45">
      <c r="A623" t="s">
        <v>2799</v>
      </c>
      <c r="B623" t="s">
        <v>215</v>
      </c>
      <c r="C623">
        <v>3</v>
      </c>
      <c r="D623">
        <v>3</v>
      </c>
      <c r="F623">
        <v>4.61897</v>
      </c>
      <c r="G623">
        <v>23</v>
      </c>
      <c r="H623">
        <v>5</v>
      </c>
      <c r="I623">
        <v>0</v>
      </c>
      <c r="J623">
        <v>0</v>
      </c>
      <c r="K623">
        <v>64.3</v>
      </c>
      <c r="L623">
        <v>278</v>
      </c>
      <c r="M623">
        <v>68</v>
      </c>
      <c r="N623">
        <v>36</v>
      </c>
      <c r="O623">
        <v>33</v>
      </c>
      <c r="P623">
        <v>10</v>
      </c>
      <c r="Q623">
        <v>19</v>
      </c>
      <c r="R623">
        <v>0</v>
      </c>
      <c r="S623">
        <v>2</v>
      </c>
      <c r="T623">
        <v>54</v>
      </c>
      <c r="U623">
        <v>7.5583200000000001</v>
      </c>
      <c r="V623">
        <v>2.6594099999999998</v>
      </c>
      <c r="W623">
        <v>2.8421099999999999</v>
      </c>
      <c r="X623">
        <v>1.3996900000000001</v>
      </c>
      <c r="Y623">
        <v>0.194245</v>
      </c>
      <c r="Z623">
        <v>6.8345299999999998E-2</v>
      </c>
      <c r="AA623">
        <v>0.12589928507804801</v>
      </c>
      <c r="AB623">
        <v>0.26459100000000002</v>
      </c>
      <c r="AC623">
        <v>1.35303</v>
      </c>
      <c r="AD623">
        <v>0.30051800000000001</v>
      </c>
      <c r="AE623">
        <v>0.69862999999999997</v>
      </c>
      <c r="AH623">
        <v>4.5769700000000002</v>
      </c>
      <c r="AI623">
        <v>0.44562000000000002</v>
      </c>
      <c r="AJ623">
        <v>0.32199299999999997</v>
      </c>
    </row>
    <row r="624" spans="1:36" x14ac:dyDescent="0.45">
      <c r="A624" t="s">
        <v>2800</v>
      </c>
      <c r="B624" t="s">
        <v>30</v>
      </c>
      <c r="C624">
        <v>3</v>
      </c>
      <c r="D624">
        <v>4</v>
      </c>
      <c r="F624">
        <v>4.8471599999999997</v>
      </c>
      <c r="G624">
        <v>26</v>
      </c>
      <c r="H624">
        <v>10</v>
      </c>
      <c r="I624">
        <v>0</v>
      </c>
      <c r="J624">
        <v>0</v>
      </c>
      <c r="K624">
        <v>68.7</v>
      </c>
      <c r="L624">
        <v>305</v>
      </c>
      <c r="M624">
        <v>64</v>
      </c>
      <c r="N624">
        <v>40</v>
      </c>
      <c r="O624">
        <v>37</v>
      </c>
      <c r="P624">
        <v>9</v>
      </c>
      <c r="Q624">
        <v>34</v>
      </c>
      <c r="R624">
        <v>0</v>
      </c>
      <c r="S624">
        <v>5</v>
      </c>
      <c r="T624">
        <v>61</v>
      </c>
      <c r="U624">
        <v>7.9912700000000001</v>
      </c>
      <c r="V624">
        <v>4.4541500000000003</v>
      </c>
      <c r="W624">
        <v>1.7941199999999999</v>
      </c>
      <c r="X624">
        <v>1.1790400000000001</v>
      </c>
      <c r="Y624">
        <v>0.2</v>
      </c>
      <c r="Z624">
        <v>0.111475</v>
      </c>
      <c r="AA624">
        <v>8.8524594902992207E-2</v>
      </c>
      <c r="AB624">
        <v>0.24060200000000001</v>
      </c>
      <c r="AC624">
        <v>1.42649</v>
      </c>
      <c r="AD624">
        <v>0.28061199999999997</v>
      </c>
      <c r="AE624">
        <v>0.67915700000000001</v>
      </c>
      <c r="AH624">
        <v>4.8853200000000001</v>
      </c>
      <c r="AI624">
        <v>0.44087300000000001</v>
      </c>
      <c r="AJ624">
        <v>0.102835</v>
      </c>
    </row>
    <row r="625" spans="1:36" x14ac:dyDescent="0.45">
      <c r="A625" t="s">
        <v>2801</v>
      </c>
      <c r="B625" t="s">
        <v>104</v>
      </c>
      <c r="C625">
        <v>5</v>
      </c>
      <c r="D625">
        <v>8</v>
      </c>
      <c r="F625">
        <v>4.8672599999999999</v>
      </c>
      <c r="G625">
        <v>26</v>
      </c>
      <c r="H625">
        <v>19</v>
      </c>
      <c r="I625">
        <v>0</v>
      </c>
      <c r="J625">
        <v>0</v>
      </c>
      <c r="K625">
        <v>101.7</v>
      </c>
      <c r="L625">
        <v>448</v>
      </c>
      <c r="M625">
        <v>113</v>
      </c>
      <c r="N625">
        <v>59</v>
      </c>
      <c r="O625">
        <v>55</v>
      </c>
      <c r="P625">
        <v>15</v>
      </c>
      <c r="Q625">
        <v>34</v>
      </c>
      <c r="R625">
        <v>0</v>
      </c>
      <c r="S625">
        <v>5</v>
      </c>
      <c r="T625">
        <v>66</v>
      </c>
      <c r="U625">
        <v>5.8407099999999996</v>
      </c>
      <c r="V625">
        <v>3.0088499999999998</v>
      </c>
      <c r="W625">
        <v>1.9411799999999999</v>
      </c>
      <c r="X625">
        <v>1.3274300000000001</v>
      </c>
      <c r="Y625">
        <v>0.14732100000000001</v>
      </c>
      <c r="Z625">
        <v>7.5892899999999999E-2</v>
      </c>
      <c r="AA625">
        <v>7.1428574621677399E-2</v>
      </c>
      <c r="AB625">
        <v>0.27628399999999997</v>
      </c>
      <c r="AC625">
        <v>1.44543</v>
      </c>
      <c r="AD625">
        <v>0.29878100000000002</v>
      </c>
      <c r="AE625">
        <v>0.69841299999999995</v>
      </c>
      <c r="AH625">
        <v>5.0249499999999996</v>
      </c>
      <c r="AI625">
        <v>0.44060899999999997</v>
      </c>
      <c r="AJ625">
        <v>0.698878</v>
      </c>
    </row>
    <row r="626" spans="1:36" x14ac:dyDescent="0.45">
      <c r="A626" t="s">
        <v>2113</v>
      </c>
      <c r="B626" t="s">
        <v>23</v>
      </c>
      <c r="C626">
        <v>4</v>
      </c>
      <c r="D626">
        <v>3</v>
      </c>
      <c r="F626">
        <v>4.0350900000000003</v>
      </c>
      <c r="G626">
        <v>56</v>
      </c>
      <c r="H626">
        <v>0</v>
      </c>
      <c r="I626">
        <v>1</v>
      </c>
      <c r="J626">
        <v>13</v>
      </c>
      <c r="K626">
        <v>51.3</v>
      </c>
      <c r="L626">
        <v>224</v>
      </c>
      <c r="M626">
        <v>47</v>
      </c>
      <c r="N626">
        <v>25</v>
      </c>
      <c r="O626">
        <v>23</v>
      </c>
      <c r="P626">
        <v>8</v>
      </c>
      <c r="Q626">
        <v>21</v>
      </c>
      <c r="R626">
        <v>1</v>
      </c>
      <c r="S626">
        <v>0</v>
      </c>
      <c r="T626">
        <v>70</v>
      </c>
      <c r="U626">
        <v>12.2807</v>
      </c>
      <c r="V626">
        <v>3.6842100000000002</v>
      </c>
      <c r="W626">
        <v>3.3333300000000001</v>
      </c>
      <c r="X626">
        <v>1.40351</v>
      </c>
      <c r="Y626">
        <v>0.3125</v>
      </c>
      <c r="Z626">
        <v>9.375E-2</v>
      </c>
      <c r="AA626">
        <v>0.21875</v>
      </c>
      <c r="AB626">
        <v>0.23152700000000001</v>
      </c>
      <c r="AC626">
        <v>1.3255399999999999</v>
      </c>
      <c r="AD626">
        <v>0.312</v>
      </c>
      <c r="AE626">
        <v>0.75704199999999999</v>
      </c>
      <c r="AH626">
        <v>3.7813599999999998</v>
      </c>
      <c r="AI626">
        <v>0.43987900000000002</v>
      </c>
      <c r="AJ626">
        <v>0.36528500000000003</v>
      </c>
    </row>
    <row r="627" spans="1:36" x14ac:dyDescent="0.45">
      <c r="A627" t="s">
        <v>2802</v>
      </c>
      <c r="B627" t="s">
        <v>132</v>
      </c>
      <c r="C627">
        <v>3</v>
      </c>
      <c r="D627">
        <v>7</v>
      </c>
      <c r="F627">
        <v>5.0391899999999996</v>
      </c>
      <c r="G627">
        <v>22</v>
      </c>
      <c r="H627">
        <v>18</v>
      </c>
      <c r="I627">
        <v>0</v>
      </c>
      <c r="J627">
        <v>0</v>
      </c>
      <c r="K627">
        <v>89.3</v>
      </c>
      <c r="L627">
        <v>400</v>
      </c>
      <c r="M627">
        <v>94</v>
      </c>
      <c r="N627">
        <v>54</v>
      </c>
      <c r="O627">
        <v>50</v>
      </c>
      <c r="P627">
        <v>12</v>
      </c>
      <c r="Q627">
        <v>36</v>
      </c>
      <c r="R627">
        <v>0</v>
      </c>
      <c r="S627">
        <v>7</v>
      </c>
      <c r="T627">
        <v>67</v>
      </c>
      <c r="U627">
        <v>6.7525199999999996</v>
      </c>
      <c r="V627">
        <v>3.6282199999999998</v>
      </c>
      <c r="W627">
        <v>1.86111</v>
      </c>
      <c r="X627">
        <v>1.2094100000000001</v>
      </c>
      <c r="Y627">
        <v>0.16750000000000001</v>
      </c>
      <c r="Z627">
        <v>0.09</v>
      </c>
      <c r="AA627">
        <v>7.7500000596046406E-2</v>
      </c>
      <c r="AB627">
        <v>0.26330500000000001</v>
      </c>
      <c r="AC627">
        <v>1.45577</v>
      </c>
      <c r="AD627">
        <v>0.294964</v>
      </c>
      <c r="AE627">
        <v>0.67137800000000003</v>
      </c>
      <c r="AH627">
        <v>4.94597</v>
      </c>
      <c r="AI627">
        <v>0.43795800000000001</v>
      </c>
      <c r="AJ627">
        <v>0.32150099999999998</v>
      </c>
    </row>
    <row r="628" spans="1:36" x14ac:dyDescent="0.45">
      <c r="A628" t="s">
        <v>2264</v>
      </c>
      <c r="B628" t="s">
        <v>132</v>
      </c>
      <c r="C628">
        <v>3</v>
      </c>
      <c r="D628">
        <v>4</v>
      </c>
      <c r="F628">
        <v>4.0849200000000003</v>
      </c>
      <c r="G628">
        <v>58</v>
      </c>
      <c r="H628">
        <v>3</v>
      </c>
      <c r="I628">
        <v>0</v>
      </c>
      <c r="J628">
        <v>1</v>
      </c>
      <c r="K628">
        <v>68.3</v>
      </c>
      <c r="L628">
        <v>292</v>
      </c>
      <c r="M628">
        <v>63</v>
      </c>
      <c r="N628">
        <v>34</v>
      </c>
      <c r="O628">
        <v>31</v>
      </c>
      <c r="P628">
        <v>8</v>
      </c>
      <c r="Q628">
        <v>27</v>
      </c>
      <c r="R628">
        <v>0</v>
      </c>
      <c r="S628">
        <v>3</v>
      </c>
      <c r="T628">
        <v>64</v>
      </c>
      <c r="U628">
        <v>8.4333799999999997</v>
      </c>
      <c r="V628">
        <v>3.55783</v>
      </c>
      <c r="W628">
        <v>2.3703699999999999</v>
      </c>
      <c r="X628">
        <v>1.0541700000000001</v>
      </c>
      <c r="Y628">
        <v>0.21917800000000001</v>
      </c>
      <c r="Z628">
        <v>9.2465800000000001E-2</v>
      </c>
      <c r="AA628">
        <v>0.12671232968568799</v>
      </c>
      <c r="AB628">
        <v>0.24045800000000001</v>
      </c>
      <c r="AC628">
        <v>1.31772</v>
      </c>
      <c r="AD628">
        <v>0.28947400000000001</v>
      </c>
      <c r="AE628">
        <v>0.71065999999999996</v>
      </c>
      <c r="AH628">
        <v>4.2213700000000003</v>
      </c>
      <c r="AI628">
        <v>0.437525</v>
      </c>
      <c r="AJ628">
        <v>0.45444200000000001</v>
      </c>
    </row>
    <row r="629" spans="1:36" x14ac:dyDescent="0.45">
      <c r="A629" t="s">
        <v>2127</v>
      </c>
      <c r="B629" t="s">
        <v>61</v>
      </c>
      <c r="C629">
        <v>5</v>
      </c>
      <c r="D629">
        <v>7</v>
      </c>
      <c r="F629">
        <v>4.8470000000000004</v>
      </c>
      <c r="G629">
        <v>30</v>
      </c>
      <c r="H629">
        <v>14</v>
      </c>
      <c r="I629">
        <v>0</v>
      </c>
      <c r="J629">
        <v>0</v>
      </c>
      <c r="K629">
        <v>81.7</v>
      </c>
      <c r="L629">
        <v>370</v>
      </c>
      <c r="M629">
        <v>76</v>
      </c>
      <c r="N629">
        <v>48</v>
      </c>
      <c r="O629">
        <v>44</v>
      </c>
      <c r="P629">
        <v>10</v>
      </c>
      <c r="Q629">
        <v>46</v>
      </c>
      <c r="R629">
        <v>1</v>
      </c>
      <c r="S629">
        <v>8</v>
      </c>
      <c r="T629">
        <v>80</v>
      </c>
      <c r="U629">
        <v>8.8127300000000002</v>
      </c>
      <c r="V629">
        <v>5.0673199999999996</v>
      </c>
      <c r="W629">
        <v>1.7391300000000001</v>
      </c>
      <c r="X629">
        <v>1.1015900000000001</v>
      </c>
      <c r="Y629">
        <v>0.21621599999999999</v>
      </c>
      <c r="Z629">
        <v>0.124324</v>
      </c>
      <c r="AA629">
        <v>9.1891899704933097E-2</v>
      </c>
      <c r="AB629">
        <v>0.240506</v>
      </c>
      <c r="AC629">
        <v>1.4932700000000001</v>
      </c>
      <c r="AD629">
        <v>0.29203499999999999</v>
      </c>
      <c r="AE629">
        <v>0.68518500000000004</v>
      </c>
      <c r="AH629">
        <v>4.8707099999999999</v>
      </c>
      <c r="AI629">
        <v>0.435527</v>
      </c>
      <c r="AJ629">
        <v>0.33821800000000002</v>
      </c>
    </row>
    <row r="630" spans="1:36" x14ac:dyDescent="0.45">
      <c r="A630" t="s">
        <v>2803</v>
      </c>
      <c r="C630">
        <v>3</v>
      </c>
      <c r="D630">
        <v>6</v>
      </c>
      <c r="F630">
        <v>4.8648600000000002</v>
      </c>
      <c r="G630">
        <v>19</v>
      </c>
      <c r="H630">
        <v>11</v>
      </c>
      <c r="I630">
        <v>0</v>
      </c>
      <c r="J630">
        <v>1</v>
      </c>
      <c r="K630">
        <v>70.3</v>
      </c>
      <c r="L630">
        <v>314</v>
      </c>
      <c r="M630">
        <v>71</v>
      </c>
      <c r="N630">
        <v>41</v>
      </c>
      <c r="O630">
        <v>38</v>
      </c>
      <c r="P630">
        <v>9</v>
      </c>
      <c r="Q630">
        <v>34</v>
      </c>
      <c r="R630">
        <v>1</v>
      </c>
      <c r="S630">
        <v>2</v>
      </c>
      <c r="T630">
        <v>60</v>
      </c>
      <c r="U630">
        <v>7.6813700000000003</v>
      </c>
      <c r="V630">
        <v>4.3527699999999996</v>
      </c>
      <c r="W630">
        <v>1.76471</v>
      </c>
      <c r="X630">
        <v>1.1521999999999999</v>
      </c>
      <c r="Y630">
        <v>0.191083</v>
      </c>
      <c r="Z630">
        <v>0.10828</v>
      </c>
      <c r="AA630">
        <v>8.2802549004554707E-2</v>
      </c>
      <c r="AB630">
        <v>0.25539600000000001</v>
      </c>
      <c r="AC630">
        <v>1.4936</v>
      </c>
      <c r="AD630">
        <v>0.296651</v>
      </c>
      <c r="AE630">
        <v>0.69264099999999995</v>
      </c>
      <c r="AH630">
        <v>4.74864</v>
      </c>
      <c r="AI630">
        <v>0.434614</v>
      </c>
      <c r="AJ630">
        <v>0.33740500000000001</v>
      </c>
    </row>
    <row r="631" spans="1:36" x14ac:dyDescent="0.45">
      <c r="A631" t="s">
        <v>2804</v>
      </c>
      <c r="C631">
        <v>4</v>
      </c>
      <c r="D631">
        <v>5</v>
      </c>
      <c r="F631">
        <v>4.7126400000000004</v>
      </c>
      <c r="G631">
        <v>20</v>
      </c>
      <c r="H631">
        <v>13</v>
      </c>
      <c r="I631">
        <v>0</v>
      </c>
      <c r="J631">
        <v>0</v>
      </c>
      <c r="K631">
        <v>78.3</v>
      </c>
      <c r="L631">
        <v>348</v>
      </c>
      <c r="M631">
        <v>85</v>
      </c>
      <c r="N631">
        <v>44</v>
      </c>
      <c r="O631">
        <v>41</v>
      </c>
      <c r="P631">
        <v>10</v>
      </c>
      <c r="Q631">
        <v>30</v>
      </c>
      <c r="R631">
        <v>0</v>
      </c>
      <c r="S631">
        <v>3</v>
      </c>
      <c r="T631">
        <v>50</v>
      </c>
      <c r="U631">
        <v>5.7471300000000003</v>
      </c>
      <c r="V631">
        <v>3.44828</v>
      </c>
      <c r="W631">
        <v>1.6666700000000001</v>
      </c>
      <c r="X631">
        <v>1.14943</v>
      </c>
      <c r="Y631">
        <v>0.143678</v>
      </c>
      <c r="Z631">
        <v>8.6206900000000003E-2</v>
      </c>
      <c r="AA631">
        <v>5.7471260428428601E-2</v>
      </c>
      <c r="AB631">
        <v>0.269841</v>
      </c>
      <c r="AC631">
        <v>1.46871</v>
      </c>
      <c r="AD631">
        <v>0.29411799999999999</v>
      </c>
      <c r="AE631">
        <v>0.70296999999999998</v>
      </c>
      <c r="AH631">
        <v>4.9025499999999997</v>
      </c>
      <c r="AI631">
        <v>0.43430200000000002</v>
      </c>
      <c r="AJ631">
        <v>0.52957500000000002</v>
      </c>
    </row>
    <row r="632" spans="1:36" x14ac:dyDescent="0.45">
      <c r="A632" t="s">
        <v>2074</v>
      </c>
      <c r="B632" t="s">
        <v>28</v>
      </c>
      <c r="C632">
        <v>4</v>
      </c>
      <c r="D632">
        <v>2</v>
      </c>
      <c r="F632">
        <v>3.5168699999999999</v>
      </c>
      <c r="G632">
        <v>57</v>
      </c>
      <c r="H632">
        <v>0</v>
      </c>
      <c r="I632">
        <v>30</v>
      </c>
      <c r="J632">
        <v>5</v>
      </c>
      <c r="K632">
        <v>56.3</v>
      </c>
      <c r="L632">
        <v>230</v>
      </c>
      <c r="M632">
        <v>47</v>
      </c>
      <c r="N632">
        <v>24</v>
      </c>
      <c r="O632">
        <v>22</v>
      </c>
      <c r="P632">
        <v>8</v>
      </c>
      <c r="Q632">
        <v>18</v>
      </c>
      <c r="R632">
        <v>2</v>
      </c>
      <c r="S632">
        <v>3</v>
      </c>
      <c r="T632">
        <v>64</v>
      </c>
      <c r="U632">
        <v>10.2309</v>
      </c>
      <c r="V632">
        <v>2.87744</v>
      </c>
      <c r="W632">
        <v>3.5555599999999998</v>
      </c>
      <c r="X632">
        <v>1.2788600000000001</v>
      </c>
      <c r="Y632">
        <v>0.27826099999999998</v>
      </c>
      <c r="Z632">
        <v>7.8260899999999994E-2</v>
      </c>
      <c r="AA632">
        <v>0.19999998807907099</v>
      </c>
      <c r="AB632">
        <v>0.22488</v>
      </c>
      <c r="AC632">
        <v>1.1545300000000001</v>
      </c>
      <c r="AD632">
        <v>0.28467199999999998</v>
      </c>
      <c r="AE632">
        <v>0.76208200000000004</v>
      </c>
      <c r="AH632">
        <v>3.9477600000000002</v>
      </c>
      <c r="AI632">
        <v>0.43313800000000002</v>
      </c>
      <c r="AJ632">
        <v>0.64644000000000001</v>
      </c>
    </row>
    <row r="633" spans="1:36" x14ac:dyDescent="0.45">
      <c r="A633" t="s">
        <v>2805</v>
      </c>
      <c r="B633" t="s">
        <v>74</v>
      </c>
      <c r="C633">
        <v>2</v>
      </c>
      <c r="D633">
        <v>3</v>
      </c>
      <c r="F633">
        <v>5.1005500000000001</v>
      </c>
      <c r="G633">
        <v>18</v>
      </c>
      <c r="H633">
        <v>8</v>
      </c>
      <c r="I633">
        <v>0</v>
      </c>
      <c r="J633">
        <v>0</v>
      </c>
      <c r="K633">
        <v>54.7</v>
      </c>
      <c r="L633">
        <v>237</v>
      </c>
      <c r="M633">
        <v>57</v>
      </c>
      <c r="N633">
        <v>34</v>
      </c>
      <c r="O633">
        <v>31</v>
      </c>
      <c r="P633">
        <v>9</v>
      </c>
      <c r="Q633">
        <v>17</v>
      </c>
      <c r="R633">
        <v>0</v>
      </c>
      <c r="S633">
        <v>3</v>
      </c>
      <c r="T633">
        <v>45</v>
      </c>
      <c r="U633">
        <v>7.40402</v>
      </c>
      <c r="V633">
        <v>2.7970799999999998</v>
      </c>
      <c r="W633">
        <v>2.6470600000000002</v>
      </c>
      <c r="X633">
        <v>1.4807999999999999</v>
      </c>
      <c r="Y633">
        <v>0.18987299999999999</v>
      </c>
      <c r="Z633">
        <v>7.1730000000000002E-2</v>
      </c>
      <c r="AA633">
        <v>0.11814345419406801</v>
      </c>
      <c r="AB633">
        <v>0.26267299999999999</v>
      </c>
      <c r="AC633">
        <v>1.35283</v>
      </c>
      <c r="AD633">
        <v>0.29447899999999999</v>
      </c>
      <c r="AE633">
        <v>0.65146599999999999</v>
      </c>
      <c r="AH633">
        <v>4.8455300000000001</v>
      </c>
      <c r="AI633">
        <v>0.43249900000000002</v>
      </c>
      <c r="AJ633">
        <v>0.23273099999999999</v>
      </c>
    </row>
    <row r="634" spans="1:36" x14ac:dyDescent="0.45">
      <c r="A634" t="s">
        <v>2440</v>
      </c>
      <c r="B634" t="s">
        <v>25</v>
      </c>
      <c r="C634">
        <v>4</v>
      </c>
      <c r="D634">
        <v>6</v>
      </c>
      <c r="F634">
        <v>4.9879499999999997</v>
      </c>
      <c r="G634">
        <v>19</v>
      </c>
      <c r="H634">
        <v>18</v>
      </c>
      <c r="I634">
        <v>0</v>
      </c>
      <c r="J634">
        <v>0</v>
      </c>
      <c r="K634">
        <v>83</v>
      </c>
      <c r="L634">
        <v>374</v>
      </c>
      <c r="M634">
        <v>84</v>
      </c>
      <c r="N634">
        <v>50</v>
      </c>
      <c r="O634">
        <v>46</v>
      </c>
      <c r="P634">
        <v>11</v>
      </c>
      <c r="Q634">
        <v>39</v>
      </c>
      <c r="R634">
        <v>0</v>
      </c>
      <c r="S634">
        <v>8</v>
      </c>
      <c r="T634">
        <v>71</v>
      </c>
      <c r="U634">
        <v>7.6988000000000003</v>
      </c>
      <c r="V634">
        <v>4.2289199999999996</v>
      </c>
      <c r="W634">
        <v>1.8205100000000001</v>
      </c>
      <c r="X634">
        <v>1.1927700000000001</v>
      </c>
      <c r="Y634">
        <v>0.18984000000000001</v>
      </c>
      <c r="Z634">
        <v>0.104278</v>
      </c>
      <c r="AA634">
        <v>8.55614989995956E-2</v>
      </c>
      <c r="AB634">
        <v>0.25688100000000003</v>
      </c>
      <c r="AC634">
        <v>1.48193</v>
      </c>
      <c r="AD634">
        <v>0.29795899999999997</v>
      </c>
      <c r="AE634">
        <v>0.67843900000000001</v>
      </c>
      <c r="AH634">
        <v>4.9658800000000003</v>
      </c>
      <c r="AI634">
        <v>0.43228899999999998</v>
      </c>
      <c r="AJ634">
        <v>0.52002000000000004</v>
      </c>
    </row>
    <row r="635" spans="1:36" x14ac:dyDescent="0.45">
      <c r="A635" t="s">
        <v>2806</v>
      </c>
      <c r="B635" t="s">
        <v>153</v>
      </c>
      <c r="C635">
        <v>4</v>
      </c>
      <c r="D635">
        <v>5</v>
      </c>
      <c r="F635">
        <v>5.2105300000000003</v>
      </c>
      <c r="G635">
        <v>19</v>
      </c>
      <c r="H635">
        <v>15</v>
      </c>
      <c r="I635">
        <v>0</v>
      </c>
      <c r="J635">
        <v>1</v>
      </c>
      <c r="K635">
        <v>76</v>
      </c>
      <c r="L635">
        <v>342</v>
      </c>
      <c r="M635">
        <v>86</v>
      </c>
      <c r="N635">
        <v>48</v>
      </c>
      <c r="O635">
        <v>44</v>
      </c>
      <c r="P635">
        <v>11</v>
      </c>
      <c r="Q635">
        <v>28</v>
      </c>
      <c r="R635">
        <v>0</v>
      </c>
      <c r="S635">
        <v>3</v>
      </c>
      <c r="T635">
        <v>52</v>
      </c>
      <c r="U635">
        <v>6.1578900000000001</v>
      </c>
      <c r="V635">
        <v>3.3157899999999998</v>
      </c>
      <c r="W635">
        <v>1.85714</v>
      </c>
      <c r="X635">
        <v>1.30263</v>
      </c>
      <c r="Y635">
        <v>0.15204699999999999</v>
      </c>
      <c r="Z635">
        <v>8.1871299999999994E-2</v>
      </c>
      <c r="AA635">
        <v>7.0175439119338906E-2</v>
      </c>
      <c r="AB635">
        <v>0.27652700000000002</v>
      </c>
      <c r="AC635">
        <v>1.5</v>
      </c>
      <c r="AD635">
        <v>0.30241899999999999</v>
      </c>
      <c r="AE635">
        <v>0.66937100000000005</v>
      </c>
      <c r="AH635">
        <v>4.9918800000000001</v>
      </c>
      <c r="AI635">
        <v>0.42787199999999997</v>
      </c>
      <c r="AJ635">
        <v>0.16450600000000001</v>
      </c>
    </row>
    <row r="636" spans="1:36" x14ac:dyDescent="0.45">
      <c r="A636" t="s">
        <v>2304</v>
      </c>
      <c r="B636" t="s">
        <v>38</v>
      </c>
      <c r="C636">
        <v>4</v>
      </c>
      <c r="D636">
        <v>4</v>
      </c>
      <c r="F636">
        <v>5.0142899999999999</v>
      </c>
      <c r="G636">
        <v>38</v>
      </c>
      <c r="H636">
        <v>10</v>
      </c>
      <c r="I636">
        <v>0</v>
      </c>
      <c r="J636">
        <v>0</v>
      </c>
      <c r="K636">
        <v>70</v>
      </c>
      <c r="L636">
        <v>311</v>
      </c>
      <c r="M636">
        <v>69</v>
      </c>
      <c r="N636">
        <v>42</v>
      </c>
      <c r="O636">
        <v>39</v>
      </c>
      <c r="P636">
        <v>11</v>
      </c>
      <c r="Q636">
        <v>33</v>
      </c>
      <c r="R636">
        <v>0</v>
      </c>
      <c r="S636">
        <v>3</v>
      </c>
      <c r="T636">
        <v>71</v>
      </c>
      <c r="U636">
        <v>9.1285699999999999</v>
      </c>
      <c r="V636">
        <v>4.2428600000000003</v>
      </c>
      <c r="W636">
        <v>2.1515200000000001</v>
      </c>
      <c r="X636">
        <v>1.41429</v>
      </c>
      <c r="Y636">
        <v>0.228296</v>
      </c>
      <c r="Z636">
        <v>0.10610899999999999</v>
      </c>
      <c r="AA636">
        <v>0.122186496853828</v>
      </c>
      <c r="AB636">
        <v>0.25090899999999999</v>
      </c>
      <c r="AC636">
        <v>1.4571400000000001</v>
      </c>
      <c r="AD636">
        <v>0.30051800000000001</v>
      </c>
      <c r="AE636">
        <v>0.69284100000000004</v>
      </c>
      <c r="AH636">
        <v>4.8121799999999997</v>
      </c>
      <c r="AI636">
        <v>0.42713299999999998</v>
      </c>
      <c r="AJ636">
        <v>0.14319599999999999</v>
      </c>
    </row>
    <row r="637" spans="1:36" x14ac:dyDescent="0.45">
      <c r="A637" t="s">
        <v>2807</v>
      </c>
      <c r="C637">
        <v>4</v>
      </c>
      <c r="D637">
        <v>4</v>
      </c>
      <c r="F637">
        <v>4.8452200000000003</v>
      </c>
      <c r="G637">
        <v>22</v>
      </c>
      <c r="H637">
        <v>11</v>
      </c>
      <c r="I637">
        <v>0</v>
      </c>
      <c r="J637">
        <v>0</v>
      </c>
      <c r="K637">
        <v>74.3</v>
      </c>
      <c r="L637">
        <v>330</v>
      </c>
      <c r="M637">
        <v>77</v>
      </c>
      <c r="N637">
        <v>43</v>
      </c>
      <c r="O637">
        <v>40</v>
      </c>
      <c r="P637">
        <v>11</v>
      </c>
      <c r="Q637">
        <v>32</v>
      </c>
      <c r="R637">
        <v>0</v>
      </c>
      <c r="S637">
        <v>3</v>
      </c>
      <c r="T637">
        <v>62</v>
      </c>
      <c r="U637">
        <v>7.5100899999999999</v>
      </c>
      <c r="V637">
        <v>3.8761800000000002</v>
      </c>
      <c r="W637">
        <v>1.9375</v>
      </c>
      <c r="X637">
        <v>1.3324400000000001</v>
      </c>
      <c r="Y637">
        <v>0.18787899999999999</v>
      </c>
      <c r="Z637">
        <v>9.6969700000000006E-2</v>
      </c>
      <c r="AA637">
        <v>9.0909093618392903E-2</v>
      </c>
      <c r="AB637">
        <v>0.261017</v>
      </c>
      <c r="AC637">
        <v>1.4670300000000001</v>
      </c>
      <c r="AD637">
        <v>0.29729699999999998</v>
      </c>
      <c r="AE637">
        <v>0.70512799999999998</v>
      </c>
      <c r="AH637">
        <v>4.9239499999999996</v>
      </c>
      <c r="AI637">
        <v>0.42697000000000002</v>
      </c>
      <c r="AJ637">
        <v>0.42444900000000002</v>
      </c>
    </row>
    <row r="638" spans="1:36" x14ac:dyDescent="0.45">
      <c r="A638" t="s">
        <v>2808</v>
      </c>
      <c r="B638" t="s">
        <v>63</v>
      </c>
      <c r="C638">
        <v>2</v>
      </c>
      <c r="D638">
        <v>2</v>
      </c>
      <c r="F638">
        <v>4.43255</v>
      </c>
      <c r="G638">
        <v>30</v>
      </c>
      <c r="H638">
        <v>4</v>
      </c>
      <c r="I638">
        <v>0</v>
      </c>
      <c r="J638">
        <v>1</v>
      </c>
      <c r="K638">
        <v>46.7</v>
      </c>
      <c r="L638">
        <v>206</v>
      </c>
      <c r="M638">
        <v>47</v>
      </c>
      <c r="N638">
        <v>25</v>
      </c>
      <c r="O638">
        <v>23</v>
      </c>
      <c r="P638">
        <v>7</v>
      </c>
      <c r="Q638">
        <v>17</v>
      </c>
      <c r="R638">
        <v>0</v>
      </c>
      <c r="S638">
        <v>2</v>
      </c>
      <c r="T638">
        <v>46</v>
      </c>
      <c r="U638">
        <v>8.8651</v>
      </c>
      <c r="V638">
        <v>3.27623</v>
      </c>
      <c r="W638">
        <v>2.7058800000000001</v>
      </c>
      <c r="X638">
        <v>1.34904</v>
      </c>
      <c r="Y638">
        <v>0.223301</v>
      </c>
      <c r="Z638">
        <v>8.2524299999999995E-2</v>
      </c>
      <c r="AA638">
        <v>0.14077669382095301</v>
      </c>
      <c r="AB638">
        <v>0.25133699999999998</v>
      </c>
      <c r="AC638">
        <v>1.3704499999999999</v>
      </c>
      <c r="AD638">
        <v>0.29850700000000002</v>
      </c>
      <c r="AE638">
        <v>0.719557</v>
      </c>
      <c r="AH638">
        <v>4.45418</v>
      </c>
      <c r="AI638">
        <v>0.42647200000000002</v>
      </c>
      <c r="AJ638">
        <v>0.28639599999999998</v>
      </c>
    </row>
    <row r="639" spans="1:36" x14ac:dyDescent="0.45">
      <c r="A639" t="s">
        <v>2183</v>
      </c>
      <c r="B639" t="s">
        <v>25</v>
      </c>
      <c r="C639">
        <v>3</v>
      </c>
      <c r="D639">
        <v>4</v>
      </c>
      <c r="F639">
        <v>4.7511299999999999</v>
      </c>
      <c r="G639">
        <v>15</v>
      </c>
      <c r="H639">
        <v>12</v>
      </c>
      <c r="I639">
        <v>0</v>
      </c>
      <c r="J639">
        <v>1</v>
      </c>
      <c r="K639">
        <v>66.3</v>
      </c>
      <c r="L639">
        <v>285</v>
      </c>
      <c r="M639">
        <v>62</v>
      </c>
      <c r="N639">
        <v>38</v>
      </c>
      <c r="O639">
        <v>35</v>
      </c>
      <c r="P639">
        <v>11</v>
      </c>
      <c r="Q639">
        <v>27</v>
      </c>
      <c r="R639">
        <v>0</v>
      </c>
      <c r="S639">
        <v>3</v>
      </c>
      <c r="T639">
        <v>62</v>
      </c>
      <c r="U639">
        <v>8.41629</v>
      </c>
      <c r="V639">
        <v>3.6651600000000002</v>
      </c>
      <c r="W639">
        <v>2.2963</v>
      </c>
      <c r="X639">
        <v>1.4932099999999999</v>
      </c>
      <c r="Y639">
        <v>0.21754399999999999</v>
      </c>
      <c r="Z639">
        <v>9.4736799999999996E-2</v>
      </c>
      <c r="AA639">
        <v>0.122807011008262</v>
      </c>
      <c r="AB639">
        <v>0.24313699999999999</v>
      </c>
      <c r="AC639">
        <v>1.3423799999999999</v>
      </c>
      <c r="AD639">
        <v>0.28022000000000002</v>
      </c>
      <c r="AE639">
        <v>0.69293499999999997</v>
      </c>
      <c r="AH639">
        <v>4.8990799999999997</v>
      </c>
      <c r="AI639">
        <v>0.42568600000000001</v>
      </c>
      <c r="AJ639">
        <v>0.35029500000000002</v>
      </c>
    </row>
    <row r="640" spans="1:36" x14ac:dyDescent="0.45">
      <c r="A640" t="s">
        <v>2809</v>
      </c>
      <c r="B640" t="s">
        <v>34</v>
      </c>
      <c r="C640">
        <v>4</v>
      </c>
      <c r="D640">
        <v>5</v>
      </c>
      <c r="F640">
        <v>4.7023099999999998</v>
      </c>
      <c r="G640">
        <v>29</v>
      </c>
      <c r="H640">
        <v>11</v>
      </c>
      <c r="I640">
        <v>0</v>
      </c>
      <c r="J640">
        <v>0</v>
      </c>
      <c r="K640">
        <v>82.3</v>
      </c>
      <c r="L640">
        <v>362</v>
      </c>
      <c r="M640">
        <v>85</v>
      </c>
      <c r="N640">
        <v>46</v>
      </c>
      <c r="O640">
        <v>43</v>
      </c>
      <c r="P640">
        <v>11</v>
      </c>
      <c r="Q640">
        <v>31</v>
      </c>
      <c r="R640">
        <v>0</v>
      </c>
      <c r="S640">
        <v>4</v>
      </c>
      <c r="T640">
        <v>65</v>
      </c>
      <c r="U640">
        <v>7.1081399999999997</v>
      </c>
      <c r="V640">
        <v>3.3900399999999999</v>
      </c>
      <c r="W640">
        <v>2.0967699999999998</v>
      </c>
      <c r="X640">
        <v>1.20292</v>
      </c>
      <c r="Y640">
        <v>0.179558</v>
      </c>
      <c r="Z640">
        <v>8.56354E-2</v>
      </c>
      <c r="AA640">
        <v>9.3922652304172502E-2</v>
      </c>
      <c r="AB640">
        <v>0.25993899999999998</v>
      </c>
      <c r="AC640">
        <v>1.4094800000000001</v>
      </c>
      <c r="AD640">
        <v>0.294821</v>
      </c>
      <c r="AE640">
        <v>0.69582500000000003</v>
      </c>
      <c r="AH640">
        <v>4.6888199999999998</v>
      </c>
      <c r="AI640">
        <v>0.425618</v>
      </c>
      <c r="AJ640">
        <v>0.37228699999999998</v>
      </c>
    </row>
    <row r="641" spans="1:36" x14ac:dyDescent="0.45">
      <c r="A641" t="s">
        <v>2810</v>
      </c>
      <c r="B641" t="s">
        <v>76</v>
      </c>
      <c r="C641">
        <v>4</v>
      </c>
      <c r="D641">
        <v>5</v>
      </c>
      <c r="F641">
        <v>5.19062</v>
      </c>
      <c r="G641">
        <v>23</v>
      </c>
      <c r="H641">
        <v>23</v>
      </c>
      <c r="I641">
        <v>0</v>
      </c>
      <c r="J641">
        <v>0</v>
      </c>
      <c r="K641">
        <v>102.3</v>
      </c>
      <c r="L641">
        <v>465</v>
      </c>
      <c r="M641">
        <v>109</v>
      </c>
      <c r="N641">
        <v>64</v>
      </c>
      <c r="O641">
        <v>59</v>
      </c>
      <c r="P641">
        <v>15</v>
      </c>
      <c r="Q641">
        <v>53</v>
      </c>
      <c r="R641">
        <v>0</v>
      </c>
      <c r="S641">
        <v>3</v>
      </c>
      <c r="T641">
        <v>85</v>
      </c>
      <c r="U641">
        <v>7.4780100000000003</v>
      </c>
      <c r="V641">
        <v>4.6627599999999996</v>
      </c>
      <c r="W641">
        <v>1.6037699999999999</v>
      </c>
      <c r="X641">
        <v>1.31965</v>
      </c>
      <c r="Y641">
        <v>0.18279599999999999</v>
      </c>
      <c r="Z641">
        <v>0.113978</v>
      </c>
      <c r="AA641">
        <v>6.8817205727100303E-2</v>
      </c>
      <c r="AB641">
        <v>0.26650400000000002</v>
      </c>
      <c r="AC641">
        <v>1.58358</v>
      </c>
      <c r="AD641">
        <v>0.30420700000000001</v>
      </c>
      <c r="AE641">
        <v>0.69503499999999996</v>
      </c>
      <c r="AH641">
        <v>5.1416500000000003</v>
      </c>
      <c r="AI641">
        <v>0.42479499999999998</v>
      </c>
      <c r="AJ641">
        <v>0.54309499999999999</v>
      </c>
    </row>
    <row r="642" spans="1:36" x14ac:dyDescent="0.45">
      <c r="A642" t="s">
        <v>2441</v>
      </c>
      <c r="B642" t="s">
        <v>44</v>
      </c>
      <c r="C642">
        <v>4</v>
      </c>
      <c r="D642">
        <v>5</v>
      </c>
      <c r="F642">
        <v>5.0537599999999996</v>
      </c>
      <c r="G642">
        <v>21</v>
      </c>
      <c r="H642">
        <v>21</v>
      </c>
      <c r="I642">
        <v>0</v>
      </c>
      <c r="J642">
        <v>0</v>
      </c>
      <c r="K642">
        <v>83.7</v>
      </c>
      <c r="L642">
        <v>376</v>
      </c>
      <c r="M642">
        <v>79</v>
      </c>
      <c r="N642">
        <v>51</v>
      </c>
      <c r="O642">
        <v>47</v>
      </c>
      <c r="P642">
        <v>13</v>
      </c>
      <c r="Q642">
        <v>47</v>
      </c>
      <c r="R642">
        <v>0</v>
      </c>
      <c r="S642">
        <v>6</v>
      </c>
      <c r="T642">
        <v>84</v>
      </c>
      <c r="U642">
        <v>9.0322600000000008</v>
      </c>
      <c r="V642">
        <v>5.0537599999999996</v>
      </c>
      <c r="W642">
        <v>1.7872300000000001</v>
      </c>
      <c r="X642">
        <v>1.39785</v>
      </c>
      <c r="Y642">
        <v>0.22340399999999999</v>
      </c>
      <c r="Z642">
        <v>0.125</v>
      </c>
      <c r="AA642">
        <v>9.8404258489608695E-2</v>
      </c>
      <c r="AB642">
        <v>0.24458199999999999</v>
      </c>
      <c r="AC642">
        <v>1.5053799999999999</v>
      </c>
      <c r="AD642">
        <v>0.29203499999999999</v>
      </c>
      <c r="AE642">
        <v>0.69573300000000005</v>
      </c>
      <c r="AH642">
        <v>5.1666299999999996</v>
      </c>
      <c r="AI642">
        <v>0.42431999999999997</v>
      </c>
      <c r="AJ642">
        <v>0.399119</v>
      </c>
    </row>
    <row r="643" spans="1:36" x14ac:dyDescent="0.45">
      <c r="A643" t="s">
        <v>2811</v>
      </c>
      <c r="B643" t="s">
        <v>30</v>
      </c>
      <c r="C643">
        <v>4</v>
      </c>
      <c r="D643">
        <v>4</v>
      </c>
      <c r="F643">
        <v>4.7808799999999998</v>
      </c>
      <c r="G643">
        <v>18</v>
      </c>
      <c r="H643">
        <v>16</v>
      </c>
      <c r="I643">
        <v>0</v>
      </c>
      <c r="J643">
        <v>0</v>
      </c>
      <c r="K643">
        <v>75.3</v>
      </c>
      <c r="L643">
        <v>326</v>
      </c>
      <c r="M643">
        <v>78</v>
      </c>
      <c r="N643">
        <v>43</v>
      </c>
      <c r="O643">
        <v>40</v>
      </c>
      <c r="P643">
        <v>11</v>
      </c>
      <c r="Q643">
        <v>26</v>
      </c>
      <c r="R643">
        <v>0</v>
      </c>
      <c r="S643">
        <v>3</v>
      </c>
      <c r="T643">
        <v>50</v>
      </c>
      <c r="U643">
        <v>5.9760999999999997</v>
      </c>
      <c r="V643">
        <v>3.1075699999999999</v>
      </c>
      <c r="W643">
        <v>1.9230799999999999</v>
      </c>
      <c r="X643">
        <v>1.31474</v>
      </c>
      <c r="Y643">
        <v>0.15337400000000001</v>
      </c>
      <c r="Z643">
        <v>7.9754599999999995E-2</v>
      </c>
      <c r="AA643">
        <v>7.3619641363620703E-2</v>
      </c>
      <c r="AB643">
        <v>0.26262600000000003</v>
      </c>
      <c r="AC643">
        <v>1.38114</v>
      </c>
      <c r="AD643">
        <v>0.28389799999999998</v>
      </c>
      <c r="AE643">
        <v>0.68848799999999999</v>
      </c>
      <c r="AH643">
        <v>4.9814699999999998</v>
      </c>
      <c r="AI643">
        <v>0.42191099999999998</v>
      </c>
      <c r="AJ643">
        <v>0.36732199999999998</v>
      </c>
    </row>
    <row r="644" spans="1:36" x14ac:dyDescent="0.45">
      <c r="A644" t="s">
        <v>2069</v>
      </c>
      <c r="B644" t="s">
        <v>215</v>
      </c>
      <c r="C644">
        <v>4</v>
      </c>
      <c r="D644">
        <v>4</v>
      </c>
      <c r="F644">
        <v>4.2545500000000001</v>
      </c>
      <c r="G644">
        <v>60</v>
      </c>
      <c r="H644">
        <v>0</v>
      </c>
      <c r="I644">
        <v>25</v>
      </c>
      <c r="J644">
        <v>5</v>
      </c>
      <c r="K644">
        <v>55</v>
      </c>
      <c r="L644">
        <v>229</v>
      </c>
      <c r="M644">
        <v>47</v>
      </c>
      <c r="N644">
        <v>28</v>
      </c>
      <c r="O644">
        <v>26</v>
      </c>
      <c r="P644">
        <v>8</v>
      </c>
      <c r="Q644">
        <v>23</v>
      </c>
      <c r="R644">
        <v>1</v>
      </c>
      <c r="S644">
        <v>1</v>
      </c>
      <c r="T644">
        <v>63</v>
      </c>
      <c r="U644">
        <v>10.309100000000001</v>
      </c>
      <c r="V644">
        <v>3.7636400000000001</v>
      </c>
      <c r="W644">
        <v>2.7391299999999998</v>
      </c>
      <c r="X644">
        <v>1.3090900000000001</v>
      </c>
      <c r="Y644">
        <v>0.27510899999999999</v>
      </c>
      <c r="Z644">
        <v>0.100437</v>
      </c>
      <c r="AA644">
        <v>0.174672491848468</v>
      </c>
      <c r="AB644">
        <v>0.229268</v>
      </c>
      <c r="AC644">
        <v>1.2727299999999999</v>
      </c>
      <c r="AD644">
        <v>0.291045</v>
      </c>
      <c r="AE644">
        <v>0.71428599999999998</v>
      </c>
      <c r="AH644">
        <v>4.1641300000000001</v>
      </c>
      <c r="AI644">
        <v>0.42073199999999999</v>
      </c>
      <c r="AJ644">
        <v>0.22991700000000001</v>
      </c>
    </row>
    <row r="645" spans="1:36" x14ac:dyDescent="0.45">
      <c r="A645" t="s">
        <v>2812</v>
      </c>
      <c r="B645" t="s">
        <v>36</v>
      </c>
      <c r="C645">
        <v>4</v>
      </c>
      <c r="D645">
        <v>3</v>
      </c>
      <c r="F645">
        <v>3.7435</v>
      </c>
      <c r="G645">
        <v>63</v>
      </c>
      <c r="H645">
        <v>0</v>
      </c>
      <c r="I645">
        <v>0</v>
      </c>
      <c r="J645">
        <v>4</v>
      </c>
      <c r="K645">
        <v>57.7</v>
      </c>
      <c r="L645">
        <v>244</v>
      </c>
      <c r="M645">
        <v>42</v>
      </c>
      <c r="N645">
        <v>26</v>
      </c>
      <c r="O645">
        <v>24</v>
      </c>
      <c r="P645">
        <v>7</v>
      </c>
      <c r="Q645">
        <v>33</v>
      </c>
      <c r="R645">
        <v>1</v>
      </c>
      <c r="S645">
        <v>2</v>
      </c>
      <c r="T645">
        <v>78</v>
      </c>
      <c r="U645">
        <v>12.166399999999999</v>
      </c>
      <c r="V645">
        <v>5.1473100000000001</v>
      </c>
      <c r="W645">
        <v>2.3636400000000002</v>
      </c>
      <c r="X645">
        <v>1.09185</v>
      </c>
      <c r="Y645">
        <v>0.31967200000000001</v>
      </c>
      <c r="Z645">
        <v>0.13524600000000001</v>
      </c>
      <c r="AA645">
        <v>0.18442623317241599</v>
      </c>
      <c r="AB645">
        <v>0.200957</v>
      </c>
      <c r="AC645">
        <v>1.29983</v>
      </c>
      <c r="AD645">
        <v>0.28225800000000001</v>
      </c>
      <c r="AE645">
        <v>0.75153400000000004</v>
      </c>
      <c r="AH645">
        <v>3.94828</v>
      </c>
      <c r="AI645">
        <v>0.42023500000000003</v>
      </c>
      <c r="AJ645">
        <v>0.47148099999999998</v>
      </c>
    </row>
    <row r="646" spans="1:36" x14ac:dyDescent="0.45">
      <c r="A646" t="s">
        <v>2360</v>
      </c>
      <c r="B646" t="s">
        <v>149</v>
      </c>
      <c r="C646">
        <v>4</v>
      </c>
      <c r="D646">
        <v>5</v>
      </c>
      <c r="F646">
        <v>4.95</v>
      </c>
      <c r="G646">
        <v>27</v>
      </c>
      <c r="H646">
        <v>15</v>
      </c>
      <c r="I646">
        <v>0</v>
      </c>
      <c r="J646">
        <v>1</v>
      </c>
      <c r="K646">
        <v>80</v>
      </c>
      <c r="L646">
        <v>356</v>
      </c>
      <c r="M646">
        <v>84</v>
      </c>
      <c r="N646">
        <v>48</v>
      </c>
      <c r="O646">
        <v>44</v>
      </c>
      <c r="P646">
        <v>11</v>
      </c>
      <c r="Q646">
        <v>33</v>
      </c>
      <c r="R646">
        <v>0</v>
      </c>
      <c r="S646">
        <v>5</v>
      </c>
      <c r="T646">
        <v>58</v>
      </c>
      <c r="U646">
        <v>6.5250000000000004</v>
      </c>
      <c r="V646">
        <v>3.7124999999999999</v>
      </c>
      <c r="W646">
        <v>1.7575799999999999</v>
      </c>
      <c r="X646">
        <v>1.2375</v>
      </c>
      <c r="Y646">
        <v>0.16292100000000001</v>
      </c>
      <c r="Z646">
        <v>9.2696600000000004E-2</v>
      </c>
      <c r="AA646">
        <v>7.0224724709987599E-2</v>
      </c>
      <c r="AB646">
        <v>0.26415100000000002</v>
      </c>
      <c r="AC646">
        <v>1.4624999999999999</v>
      </c>
      <c r="AD646">
        <v>0.29317300000000002</v>
      </c>
      <c r="AE646">
        <v>0.67913400000000002</v>
      </c>
      <c r="AH646">
        <v>5.0175400000000003</v>
      </c>
      <c r="AI646">
        <v>0.41974400000000001</v>
      </c>
      <c r="AJ646">
        <v>0.27517999999999998</v>
      </c>
    </row>
    <row r="647" spans="1:36" x14ac:dyDescent="0.45">
      <c r="A647" t="s">
        <v>2073</v>
      </c>
      <c r="B647" t="s">
        <v>63</v>
      </c>
      <c r="C647">
        <v>4</v>
      </c>
      <c r="D647">
        <v>4</v>
      </c>
      <c r="F647">
        <v>4.7858200000000002</v>
      </c>
      <c r="G647">
        <v>16</v>
      </c>
      <c r="H647">
        <v>13</v>
      </c>
      <c r="I647">
        <v>0</v>
      </c>
      <c r="J647">
        <v>1</v>
      </c>
      <c r="K647">
        <v>67.7</v>
      </c>
      <c r="L647">
        <v>296</v>
      </c>
      <c r="M647">
        <v>69</v>
      </c>
      <c r="N647">
        <v>39</v>
      </c>
      <c r="O647">
        <v>36</v>
      </c>
      <c r="P647">
        <v>11</v>
      </c>
      <c r="Q647">
        <v>25</v>
      </c>
      <c r="R647">
        <v>2</v>
      </c>
      <c r="S647">
        <v>5</v>
      </c>
      <c r="T647">
        <v>57</v>
      </c>
      <c r="U647">
        <v>7.5775499999999996</v>
      </c>
      <c r="V647">
        <v>3.3234900000000001</v>
      </c>
      <c r="W647">
        <v>2.2799999999999998</v>
      </c>
      <c r="X647">
        <v>1.4623299999999999</v>
      </c>
      <c r="Y647">
        <v>0.19256799999999999</v>
      </c>
      <c r="Z647">
        <v>8.4459500000000007E-2</v>
      </c>
      <c r="AA647">
        <v>0.108108110725879</v>
      </c>
      <c r="AB647">
        <v>0.25939800000000002</v>
      </c>
      <c r="AC647">
        <v>1.3884799999999999</v>
      </c>
      <c r="AD647">
        <v>0.29292899999999999</v>
      </c>
      <c r="AE647">
        <v>0.69974599999999998</v>
      </c>
      <c r="AH647">
        <v>5.0128000000000004</v>
      </c>
      <c r="AI647">
        <v>0.41884300000000002</v>
      </c>
      <c r="AJ647">
        <v>0.50013200000000002</v>
      </c>
    </row>
    <row r="648" spans="1:36" x14ac:dyDescent="0.45">
      <c r="A648" t="s">
        <v>2813</v>
      </c>
      <c r="B648" t="s">
        <v>32</v>
      </c>
      <c r="C648">
        <v>6</v>
      </c>
      <c r="D648">
        <v>7</v>
      </c>
      <c r="F648">
        <v>4.6176199999999996</v>
      </c>
      <c r="G648">
        <v>27</v>
      </c>
      <c r="H648">
        <v>17</v>
      </c>
      <c r="I648">
        <v>0</v>
      </c>
      <c r="J648">
        <v>0</v>
      </c>
      <c r="K648">
        <v>103.3</v>
      </c>
      <c r="L648">
        <v>459</v>
      </c>
      <c r="M648">
        <v>105</v>
      </c>
      <c r="N648">
        <v>57</v>
      </c>
      <c r="O648">
        <v>53</v>
      </c>
      <c r="P648">
        <v>13</v>
      </c>
      <c r="Q648">
        <v>43</v>
      </c>
      <c r="R648">
        <v>0</v>
      </c>
      <c r="S648">
        <v>7</v>
      </c>
      <c r="T648">
        <v>76</v>
      </c>
      <c r="U648">
        <v>6.6214899999999997</v>
      </c>
      <c r="V648">
        <v>3.7463700000000002</v>
      </c>
      <c r="W648">
        <v>1.7674399999999999</v>
      </c>
      <c r="X648">
        <v>1.13262</v>
      </c>
      <c r="Y648">
        <v>0.165577</v>
      </c>
      <c r="Z648">
        <v>9.3681899999999999E-2</v>
      </c>
      <c r="AA648">
        <v>7.1895420551299993E-2</v>
      </c>
      <c r="AB648">
        <v>0.25672400000000001</v>
      </c>
      <c r="AC648">
        <v>1.43272</v>
      </c>
      <c r="AD648">
        <v>0.28749999999999998</v>
      </c>
      <c r="AE648">
        <v>0.70107900000000001</v>
      </c>
      <c r="AH648">
        <v>4.8716900000000001</v>
      </c>
      <c r="AI648">
        <v>0.41852299999999998</v>
      </c>
      <c r="AJ648">
        <v>0.57369300000000001</v>
      </c>
    </row>
    <row r="649" spans="1:36" x14ac:dyDescent="0.45">
      <c r="A649" t="s">
        <v>2335</v>
      </c>
      <c r="B649" t="s">
        <v>32</v>
      </c>
      <c r="C649">
        <v>2</v>
      </c>
      <c r="D649">
        <v>3</v>
      </c>
      <c r="F649">
        <v>4.2998399999999997</v>
      </c>
      <c r="G649">
        <v>33</v>
      </c>
      <c r="H649">
        <v>8</v>
      </c>
      <c r="I649">
        <v>0</v>
      </c>
      <c r="J649">
        <v>1</v>
      </c>
      <c r="K649">
        <v>60.7</v>
      </c>
      <c r="L649">
        <v>264</v>
      </c>
      <c r="M649">
        <v>61</v>
      </c>
      <c r="N649">
        <v>31</v>
      </c>
      <c r="O649">
        <v>29</v>
      </c>
      <c r="P649">
        <v>9</v>
      </c>
      <c r="Q649">
        <v>22</v>
      </c>
      <c r="R649">
        <v>1</v>
      </c>
      <c r="S649">
        <v>2</v>
      </c>
      <c r="T649">
        <v>58</v>
      </c>
      <c r="U649">
        <v>8.5996699999999997</v>
      </c>
      <c r="V649">
        <v>3.2619400000000001</v>
      </c>
      <c r="W649">
        <v>2.6363599999999998</v>
      </c>
      <c r="X649">
        <v>1.33443</v>
      </c>
      <c r="Y649">
        <v>0.219697</v>
      </c>
      <c r="Z649">
        <v>8.3333299999999999E-2</v>
      </c>
      <c r="AA649">
        <v>0.13636363297700799</v>
      </c>
      <c r="AB649">
        <v>0.25416699999999998</v>
      </c>
      <c r="AC649">
        <v>1.36738</v>
      </c>
      <c r="AD649">
        <v>0.30057800000000001</v>
      </c>
      <c r="AE649">
        <v>0.73863599999999996</v>
      </c>
      <c r="AH649">
        <v>4.4576799999999999</v>
      </c>
      <c r="AI649">
        <v>0.41759200000000002</v>
      </c>
      <c r="AJ649">
        <v>0.42302200000000001</v>
      </c>
    </row>
    <row r="650" spans="1:36" x14ac:dyDescent="0.45">
      <c r="A650" t="s">
        <v>2814</v>
      </c>
      <c r="B650" t="s">
        <v>67</v>
      </c>
      <c r="C650">
        <v>5</v>
      </c>
      <c r="D650">
        <v>5</v>
      </c>
      <c r="F650">
        <v>4.5188300000000003</v>
      </c>
      <c r="G650">
        <v>29</v>
      </c>
      <c r="H650">
        <v>7</v>
      </c>
      <c r="I650">
        <v>0</v>
      </c>
      <c r="J650">
        <v>1</v>
      </c>
      <c r="K650">
        <v>71.7</v>
      </c>
      <c r="L650">
        <v>311</v>
      </c>
      <c r="M650">
        <v>73</v>
      </c>
      <c r="N650">
        <v>39</v>
      </c>
      <c r="O650">
        <v>36</v>
      </c>
      <c r="P650">
        <v>10</v>
      </c>
      <c r="Q650">
        <v>25</v>
      </c>
      <c r="R650">
        <v>1</v>
      </c>
      <c r="S650">
        <v>2</v>
      </c>
      <c r="T650">
        <v>61</v>
      </c>
      <c r="U650">
        <v>7.6569000000000003</v>
      </c>
      <c r="V650">
        <v>3.13808</v>
      </c>
      <c r="W650">
        <v>2.44</v>
      </c>
      <c r="X650">
        <v>1.2552300000000001</v>
      </c>
      <c r="Y650">
        <v>0.19614100000000001</v>
      </c>
      <c r="Z650">
        <v>8.0385799999999993E-2</v>
      </c>
      <c r="AA650">
        <v>0.115755632519721</v>
      </c>
      <c r="AB650">
        <v>0.25704199999999999</v>
      </c>
      <c r="AC650">
        <v>1.3668100000000001</v>
      </c>
      <c r="AD650">
        <v>0.29577500000000001</v>
      </c>
      <c r="AE650">
        <v>0.70238100000000003</v>
      </c>
      <c r="AH650">
        <v>4.4963199999999999</v>
      </c>
      <c r="AI650">
        <v>0.41697200000000001</v>
      </c>
      <c r="AJ650">
        <v>0.372004</v>
      </c>
    </row>
    <row r="651" spans="1:36" x14ac:dyDescent="0.45">
      <c r="A651" t="s">
        <v>2815</v>
      </c>
      <c r="C651">
        <v>5</v>
      </c>
      <c r="D651">
        <v>5</v>
      </c>
      <c r="F651">
        <v>4.7538999999999998</v>
      </c>
      <c r="G651">
        <v>25</v>
      </c>
      <c r="H651">
        <v>14</v>
      </c>
      <c r="I651">
        <v>0</v>
      </c>
      <c r="J651">
        <v>0</v>
      </c>
      <c r="K651">
        <v>83.3</v>
      </c>
      <c r="L651">
        <v>369</v>
      </c>
      <c r="M651">
        <v>96</v>
      </c>
      <c r="N651">
        <v>48</v>
      </c>
      <c r="O651">
        <v>44</v>
      </c>
      <c r="P651">
        <v>12</v>
      </c>
      <c r="Q651">
        <v>26</v>
      </c>
      <c r="R651">
        <v>0</v>
      </c>
      <c r="S651">
        <v>3</v>
      </c>
      <c r="T651">
        <v>52</v>
      </c>
      <c r="U651">
        <v>5.6182499999999997</v>
      </c>
      <c r="V651">
        <v>2.8091200000000001</v>
      </c>
      <c r="W651">
        <v>2</v>
      </c>
      <c r="X651">
        <v>1.2965199999999999</v>
      </c>
      <c r="Y651">
        <v>0.14092099999999999</v>
      </c>
      <c r="Z651">
        <v>7.0460700000000001E-2</v>
      </c>
      <c r="AA651">
        <v>7.0460706949233995E-2</v>
      </c>
      <c r="AB651">
        <v>0.28235300000000002</v>
      </c>
      <c r="AC651">
        <v>1.4645900000000001</v>
      </c>
      <c r="AD651">
        <v>0.30434800000000001</v>
      </c>
      <c r="AE651">
        <v>0.70342199999999999</v>
      </c>
      <c r="AH651">
        <v>4.9237099999999998</v>
      </c>
      <c r="AI651">
        <v>0.41661199999999998</v>
      </c>
      <c r="AJ651">
        <v>0.59164000000000005</v>
      </c>
    </row>
    <row r="652" spans="1:36" x14ac:dyDescent="0.45">
      <c r="A652" t="s">
        <v>2120</v>
      </c>
      <c r="B652" t="s">
        <v>52</v>
      </c>
      <c r="C652">
        <v>5</v>
      </c>
      <c r="D652">
        <v>4</v>
      </c>
      <c r="F652">
        <v>3.6</v>
      </c>
      <c r="G652">
        <v>58</v>
      </c>
      <c r="H652">
        <v>0</v>
      </c>
      <c r="I652">
        <v>9</v>
      </c>
      <c r="J652">
        <v>10</v>
      </c>
      <c r="K652">
        <v>60</v>
      </c>
      <c r="L652">
        <v>251</v>
      </c>
      <c r="M652">
        <v>51</v>
      </c>
      <c r="N652">
        <v>26</v>
      </c>
      <c r="O652">
        <v>24</v>
      </c>
      <c r="P652">
        <v>7</v>
      </c>
      <c r="Q652">
        <v>24</v>
      </c>
      <c r="R652">
        <v>1</v>
      </c>
      <c r="S652">
        <v>2</v>
      </c>
      <c r="T652">
        <v>66</v>
      </c>
      <c r="U652">
        <v>9.9</v>
      </c>
      <c r="V652">
        <v>3.6</v>
      </c>
      <c r="W652">
        <v>2.75</v>
      </c>
      <c r="X652">
        <v>1.05</v>
      </c>
      <c r="Y652">
        <v>0.26294800000000002</v>
      </c>
      <c r="Z652">
        <v>9.5617499999999994E-2</v>
      </c>
      <c r="AA652">
        <v>0.167330682277679</v>
      </c>
      <c r="AB652">
        <v>0.22666700000000001</v>
      </c>
      <c r="AC652">
        <v>1.25</v>
      </c>
      <c r="AD652">
        <v>0.28947400000000001</v>
      </c>
      <c r="AE652">
        <v>0.75153400000000004</v>
      </c>
      <c r="AH652">
        <v>3.8717100000000002</v>
      </c>
      <c r="AI652">
        <v>0.41618500000000003</v>
      </c>
      <c r="AJ652">
        <v>0.71648400000000001</v>
      </c>
    </row>
    <row r="653" spans="1:36" x14ac:dyDescent="0.45">
      <c r="A653" t="s">
        <v>2816</v>
      </c>
      <c r="B653" t="s">
        <v>40</v>
      </c>
      <c r="C653">
        <v>5</v>
      </c>
      <c r="D653">
        <v>9</v>
      </c>
      <c r="F653">
        <v>5.3052599999999996</v>
      </c>
      <c r="G653">
        <v>26</v>
      </c>
      <c r="H653">
        <v>16</v>
      </c>
      <c r="I653">
        <v>0</v>
      </c>
      <c r="J653">
        <v>0</v>
      </c>
      <c r="K653">
        <v>95</v>
      </c>
      <c r="L653">
        <v>434</v>
      </c>
      <c r="M653">
        <v>107</v>
      </c>
      <c r="N653">
        <v>61</v>
      </c>
      <c r="O653">
        <v>56</v>
      </c>
      <c r="P653">
        <v>11</v>
      </c>
      <c r="Q653">
        <v>43</v>
      </c>
      <c r="R653">
        <v>0</v>
      </c>
      <c r="S653">
        <v>3</v>
      </c>
      <c r="T653">
        <v>57</v>
      </c>
      <c r="U653">
        <v>5.4</v>
      </c>
      <c r="V653">
        <v>4.0736800000000004</v>
      </c>
      <c r="W653">
        <v>1.32558</v>
      </c>
      <c r="X653">
        <v>1.0421100000000001</v>
      </c>
      <c r="Y653">
        <v>0.13133600000000001</v>
      </c>
      <c r="Z653">
        <v>9.9078299999999994E-2</v>
      </c>
      <c r="AA653">
        <v>3.2258063554763697E-2</v>
      </c>
      <c r="AB653">
        <v>0.27577299999999999</v>
      </c>
      <c r="AC653">
        <v>1.5789500000000001</v>
      </c>
      <c r="AD653">
        <v>0.3</v>
      </c>
      <c r="AE653">
        <v>0.66121799999999997</v>
      </c>
      <c r="AH653">
        <v>5.0129400000000004</v>
      </c>
      <c r="AI653">
        <v>0.41534100000000002</v>
      </c>
      <c r="AJ653">
        <v>-0.244227</v>
      </c>
    </row>
    <row r="654" spans="1:36" x14ac:dyDescent="0.45">
      <c r="A654" t="s">
        <v>2152</v>
      </c>
      <c r="B654" t="s">
        <v>36</v>
      </c>
      <c r="C654">
        <v>3</v>
      </c>
      <c r="D654">
        <v>2</v>
      </c>
      <c r="F654">
        <v>3.6125699999999998</v>
      </c>
      <c r="G654">
        <v>59</v>
      </c>
      <c r="H654">
        <v>0</v>
      </c>
      <c r="I654">
        <v>1</v>
      </c>
      <c r="J654">
        <v>14</v>
      </c>
      <c r="K654">
        <v>57.3</v>
      </c>
      <c r="L654">
        <v>248</v>
      </c>
      <c r="M654">
        <v>53</v>
      </c>
      <c r="N654">
        <v>25</v>
      </c>
      <c r="O654">
        <v>23</v>
      </c>
      <c r="P654">
        <v>6</v>
      </c>
      <c r="Q654">
        <v>23</v>
      </c>
      <c r="R654">
        <v>0</v>
      </c>
      <c r="S654">
        <v>1</v>
      </c>
      <c r="T654">
        <v>61</v>
      </c>
      <c r="U654">
        <v>9.5811499999999992</v>
      </c>
      <c r="V654">
        <v>3.6125699999999998</v>
      </c>
      <c r="W654">
        <v>2.6521699999999999</v>
      </c>
      <c r="X654">
        <v>0.94240800000000002</v>
      </c>
      <c r="Y654">
        <v>0.24596799999999999</v>
      </c>
      <c r="Z654">
        <v>9.2741900000000002E-2</v>
      </c>
      <c r="AA654">
        <v>0.15322580933570801</v>
      </c>
      <c r="AB654">
        <v>0.23660700000000001</v>
      </c>
      <c r="AC654">
        <v>1.3263499999999999</v>
      </c>
      <c r="AD654">
        <v>0.29936299999999999</v>
      </c>
      <c r="AE654">
        <v>0.75443800000000005</v>
      </c>
      <c r="AH654">
        <v>3.7437</v>
      </c>
      <c r="AI654">
        <v>0.41533100000000001</v>
      </c>
      <c r="AJ654">
        <v>0.55320199999999997</v>
      </c>
    </row>
    <row r="655" spans="1:36" x14ac:dyDescent="0.45">
      <c r="A655" t="s">
        <v>2817</v>
      </c>
      <c r="C655">
        <v>3</v>
      </c>
      <c r="D655">
        <v>4</v>
      </c>
      <c r="F655">
        <v>4.54976</v>
      </c>
      <c r="G655">
        <v>24</v>
      </c>
      <c r="H655">
        <v>8</v>
      </c>
      <c r="I655">
        <v>0</v>
      </c>
      <c r="J655">
        <v>0</v>
      </c>
      <c r="K655">
        <v>63.3</v>
      </c>
      <c r="L655">
        <v>279</v>
      </c>
      <c r="M655">
        <v>68</v>
      </c>
      <c r="N655">
        <v>35</v>
      </c>
      <c r="O655">
        <v>32</v>
      </c>
      <c r="P655">
        <v>8</v>
      </c>
      <c r="Q655">
        <v>19</v>
      </c>
      <c r="R655">
        <v>0</v>
      </c>
      <c r="S655">
        <v>5</v>
      </c>
      <c r="T655">
        <v>47</v>
      </c>
      <c r="U655">
        <v>6.6824599999999998</v>
      </c>
      <c r="V655">
        <v>2.7014200000000002</v>
      </c>
      <c r="W655">
        <v>2.4736799999999999</v>
      </c>
      <c r="X655">
        <v>1.13744</v>
      </c>
      <c r="Y655">
        <v>0.168459</v>
      </c>
      <c r="Z655">
        <v>6.8100400000000005E-2</v>
      </c>
      <c r="AA655">
        <v>0.100358419120311</v>
      </c>
      <c r="AB655">
        <v>0.26666699999999999</v>
      </c>
      <c r="AC655">
        <v>1.3744099999999999</v>
      </c>
      <c r="AD655">
        <v>0.3</v>
      </c>
      <c r="AE655">
        <v>0.68601599999999996</v>
      </c>
      <c r="AH655">
        <v>4.5504600000000002</v>
      </c>
      <c r="AI655">
        <v>0.41506199999999999</v>
      </c>
      <c r="AJ655">
        <v>0.45572400000000002</v>
      </c>
    </row>
    <row r="656" spans="1:36" x14ac:dyDescent="0.45">
      <c r="A656" t="s">
        <v>2075</v>
      </c>
      <c r="B656" t="s">
        <v>139</v>
      </c>
      <c r="C656">
        <v>3</v>
      </c>
      <c r="D656">
        <v>4</v>
      </c>
      <c r="F656">
        <v>4.4695299999999998</v>
      </c>
      <c r="G656">
        <v>48</v>
      </c>
      <c r="H656">
        <v>8</v>
      </c>
      <c r="I656">
        <v>2</v>
      </c>
      <c r="J656">
        <v>12</v>
      </c>
      <c r="K656">
        <v>44.3</v>
      </c>
      <c r="L656">
        <v>190</v>
      </c>
      <c r="M656">
        <v>43</v>
      </c>
      <c r="N656">
        <v>24</v>
      </c>
      <c r="O656">
        <v>22</v>
      </c>
      <c r="P656">
        <v>7</v>
      </c>
      <c r="Q656">
        <v>15</v>
      </c>
      <c r="R656">
        <v>2</v>
      </c>
      <c r="S656">
        <v>1</v>
      </c>
      <c r="T656">
        <v>46</v>
      </c>
      <c r="U656">
        <v>9.3453700000000008</v>
      </c>
      <c r="V656">
        <v>3.0474000000000001</v>
      </c>
      <c r="W656">
        <v>3.0666699999999998</v>
      </c>
      <c r="X656">
        <v>1.4221200000000001</v>
      </c>
      <c r="Y656">
        <v>0.24210499999999999</v>
      </c>
      <c r="Z656">
        <v>7.8947400000000001E-2</v>
      </c>
      <c r="AA656">
        <v>0.16315789520740501</v>
      </c>
      <c r="AB656">
        <v>0.24712600000000001</v>
      </c>
      <c r="AC656">
        <v>1.3092600000000001</v>
      </c>
      <c r="AD656">
        <v>0.29752099999999998</v>
      </c>
      <c r="AE656">
        <v>0.70539399999999997</v>
      </c>
      <c r="AH656">
        <v>4.3159900000000002</v>
      </c>
      <c r="AI656">
        <v>0.41495500000000002</v>
      </c>
      <c r="AJ656">
        <v>0.242787</v>
      </c>
    </row>
    <row r="657" spans="1:36" x14ac:dyDescent="0.45">
      <c r="A657" t="s">
        <v>1997</v>
      </c>
      <c r="B657" t="s">
        <v>38</v>
      </c>
      <c r="C657">
        <v>4</v>
      </c>
      <c r="D657">
        <v>4</v>
      </c>
      <c r="F657">
        <v>4.1269799999999996</v>
      </c>
      <c r="G657">
        <v>59</v>
      </c>
      <c r="H657">
        <v>0</v>
      </c>
      <c r="I657">
        <v>2</v>
      </c>
      <c r="J657">
        <v>12</v>
      </c>
      <c r="K657">
        <v>56.7</v>
      </c>
      <c r="L657">
        <v>232</v>
      </c>
      <c r="M657">
        <v>46</v>
      </c>
      <c r="N657">
        <v>28</v>
      </c>
      <c r="O657">
        <v>26</v>
      </c>
      <c r="P657">
        <v>8</v>
      </c>
      <c r="Q657">
        <v>24</v>
      </c>
      <c r="R657">
        <v>1</v>
      </c>
      <c r="S657">
        <v>2</v>
      </c>
      <c r="T657">
        <v>65</v>
      </c>
      <c r="U657">
        <v>10.317500000000001</v>
      </c>
      <c r="V657">
        <v>3.80952</v>
      </c>
      <c r="W657">
        <v>2.7083300000000001</v>
      </c>
      <c r="X657">
        <v>1.2698400000000001</v>
      </c>
      <c r="Y657">
        <v>0.28017199999999998</v>
      </c>
      <c r="Z657">
        <v>0.103448</v>
      </c>
      <c r="AA657">
        <v>0.176724128425121</v>
      </c>
      <c r="AB657">
        <v>0.223301</v>
      </c>
      <c r="AC657">
        <v>1.2345699999999999</v>
      </c>
      <c r="AD657">
        <v>0.28571400000000002</v>
      </c>
      <c r="AE657">
        <v>0.71428599999999998</v>
      </c>
      <c r="AH657">
        <v>4.1721500000000002</v>
      </c>
      <c r="AI657">
        <v>0.41384399999999999</v>
      </c>
      <c r="AJ657">
        <v>0.34288000000000002</v>
      </c>
    </row>
    <row r="658" spans="1:36" x14ac:dyDescent="0.45">
      <c r="A658" t="s">
        <v>2818</v>
      </c>
      <c r="B658" t="s">
        <v>76</v>
      </c>
      <c r="C658">
        <v>4</v>
      </c>
      <c r="D658">
        <v>3</v>
      </c>
      <c r="F658">
        <v>3.8254999999999999</v>
      </c>
      <c r="G658">
        <v>47</v>
      </c>
      <c r="H658">
        <v>0</v>
      </c>
      <c r="I658">
        <v>0</v>
      </c>
      <c r="J658">
        <v>1</v>
      </c>
      <c r="K658">
        <v>44.7</v>
      </c>
      <c r="L658">
        <v>187</v>
      </c>
      <c r="M658">
        <v>40</v>
      </c>
      <c r="N658">
        <v>21</v>
      </c>
      <c r="O658">
        <v>19</v>
      </c>
      <c r="P658">
        <v>7</v>
      </c>
      <c r="Q658">
        <v>14</v>
      </c>
      <c r="R658">
        <v>2</v>
      </c>
      <c r="S658">
        <v>1</v>
      </c>
      <c r="T658">
        <v>59</v>
      </c>
      <c r="U658">
        <v>11.879200000000001</v>
      </c>
      <c r="V658">
        <v>2.8187899999999999</v>
      </c>
      <c r="W658">
        <v>4.2142900000000001</v>
      </c>
      <c r="X658">
        <v>1.4094</v>
      </c>
      <c r="Y658">
        <v>0.31550800000000001</v>
      </c>
      <c r="Z658">
        <v>7.4866299999999997E-2</v>
      </c>
      <c r="AA658">
        <v>0.24064169824123299</v>
      </c>
      <c r="AB658">
        <v>0.23255799999999999</v>
      </c>
      <c r="AC658">
        <v>1.2080500000000001</v>
      </c>
      <c r="AD658">
        <v>0.31132100000000001</v>
      </c>
      <c r="AE658">
        <v>0.74660599999999999</v>
      </c>
      <c r="AH658">
        <v>3.6577199999999999</v>
      </c>
      <c r="AI658">
        <v>0.41329900000000003</v>
      </c>
      <c r="AJ658">
        <v>0.443687</v>
      </c>
    </row>
    <row r="659" spans="1:36" x14ac:dyDescent="0.45">
      <c r="A659" t="s">
        <v>2377</v>
      </c>
      <c r="B659" t="s">
        <v>28</v>
      </c>
      <c r="C659">
        <v>2</v>
      </c>
      <c r="D659">
        <v>3</v>
      </c>
      <c r="F659">
        <v>4.2105300000000003</v>
      </c>
      <c r="G659">
        <v>48</v>
      </c>
      <c r="H659">
        <v>2</v>
      </c>
      <c r="I659">
        <v>0</v>
      </c>
      <c r="J659">
        <v>1</v>
      </c>
      <c r="K659">
        <v>51.3</v>
      </c>
      <c r="L659">
        <v>224</v>
      </c>
      <c r="M659">
        <v>46</v>
      </c>
      <c r="N659">
        <v>26</v>
      </c>
      <c r="O659">
        <v>24</v>
      </c>
      <c r="P659">
        <v>7</v>
      </c>
      <c r="Q659">
        <v>24</v>
      </c>
      <c r="R659">
        <v>2</v>
      </c>
      <c r="S659">
        <v>2</v>
      </c>
      <c r="T659">
        <v>59</v>
      </c>
      <c r="U659">
        <v>10.350899999999999</v>
      </c>
      <c r="V659">
        <v>4.2105300000000003</v>
      </c>
      <c r="W659">
        <v>2.4583300000000001</v>
      </c>
      <c r="X659">
        <v>1.22807</v>
      </c>
      <c r="Y659">
        <v>0.26339299999999999</v>
      </c>
      <c r="Z659">
        <v>0.107143</v>
      </c>
      <c r="AA659">
        <v>0.15625000745057999</v>
      </c>
      <c r="AB659">
        <v>0.232323</v>
      </c>
      <c r="AC659">
        <v>1.36452</v>
      </c>
      <c r="AD659">
        <v>0.29545500000000002</v>
      </c>
      <c r="AE659">
        <v>0.73089700000000002</v>
      </c>
      <c r="AH659">
        <v>4.2491899999999996</v>
      </c>
      <c r="AI659">
        <v>0.412188</v>
      </c>
      <c r="AJ659">
        <v>0.35825200000000001</v>
      </c>
    </row>
    <row r="660" spans="1:36" x14ac:dyDescent="0.45">
      <c r="A660" t="s">
        <v>2473</v>
      </c>
      <c r="B660" t="s">
        <v>61</v>
      </c>
      <c r="C660">
        <v>4</v>
      </c>
      <c r="D660">
        <v>4</v>
      </c>
      <c r="F660">
        <v>3.8994800000000001</v>
      </c>
      <c r="G660">
        <v>62</v>
      </c>
      <c r="H660">
        <v>0</v>
      </c>
      <c r="I660">
        <v>6</v>
      </c>
      <c r="J660">
        <v>12</v>
      </c>
      <c r="K660">
        <v>57.7</v>
      </c>
      <c r="L660">
        <v>239</v>
      </c>
      <c r="M660">
        <v>48</v>
      </c>
      <c r="N660">
        <v>27</v>
      </c>
      <c r="O660">
        <v>25</v>
      </c>
      <c r="P660">
        <v>8</v>
      </c>
      <c r="Q660">
        <v>22</v>
      </c>
      <c r="R660">
        <v>1</v>
      </c>
      <c r="S660">
        <v>4</v>
      </c>
      <c r="T660">
        <v>66</v>
      </c>
      <c r="U660">
        <v>10.294600000000001</v>
      </c>
      <c r="V660">
        <v>3.43154</v>
      </c>
      <c r="W660">
        <v>3</v>
      </c>
      <c r="X660">
        <v>1.24783</v>
      </c>
      <c r="Y660">
        <v>0.27615099999999998</v>
      </c>
      <c r="Z660">
        <v>9.2050199999999999E-2</v>
      </c>
      <c r="AA660">
        <v>0.18410040438175199</v>
      </c>
      <c r="AB660">
        <v>0.225352</v>
      </c>
      <c r="AC660">
        <v>1.2131700000000001</v>
      </c>
      <c r="AD660">
        <v>0.28777000000000003</v>
      </c>
      <c r="AE660">
        <v>0.73129299999999997</v>
      </c>
      <c r="AH660">
        <v>4.1215900000000003</v>
      </c>
      <c r="AI660">
        <v>0.41212500000000002</v>
      </c>
      <c r="AJ660">
        <v>0.45601599999999998</v>
      </c>
    </row>
    <row r="661" spans="1:36" x14ac:dyDescent="0.45">
      <c r="A661" t="s">
        <v>2352</v>
      </c>
      <c r="B661" t="s">
        <v>58</v>
      </c>
      <c r="C661">
        <v>4</v>
      </c>
      <c r="D661">
        <v>3</v>
      </c>
      <c r="F661">
        <v>4.1626799999999999</v>
      </c>
      <c r="G661">
        <v>50</v>
      </c>
      <c r="H661">
        <v>1</v>
      </c>
      <c r="I661">
        <v>0</v>
      </c>
      <c r="J661">
        <v>0</v>
      </c>
      <c r="K661">
        <v>62.7</v>
      </c>
      <c r="L661">
        <v>270</v>
      </c>
      <c r="M661">
        <v>61</v>
      </c>
      <c r="N661">
        <v>31</v>
      </c>
      <c r="O661">
        <v>29</v>
      </c>
      <c r="P661">
        <v>8</v>
      </c>
      <c r="Q661">
        <v>21</v>
      </c>
      <c r="R661">
        <v>0</v>
      </c>
      <c r="S661">
        <v>2</v>
      </c>
      <c r="T661">
        <v>59</v>
      </c>
      <c r="U661">
        <v>8.4688999999999997</v>
      </c>
      <c r="V661">
        <v>3.0143499999999999</v>
      </c>
      <c r="W661">
        <v>2.80952</v>
      </c>
      <c r="X661">
        <v>1.1483300000000001</v>
      </c>
      <c r="Y661">
        <v>0.21851899999999999</v>
      </c>
      <c r="Z661">
        <v>7.7777799999999994E-2</v>
      </c>
      <c r="AA661">
        <v>0.14074074476957299</v>
      </c>
      <c r="AB661">
        <v>0.24696399999999999</v>
      </c>
      <c r="AC661">
        <v>1.3078099999999999</v>
      </c>
      <c r="AD661">
        <v>0.29444399999999998</v>
      </c>
      <c r="AE661">
        <v>0.72033899999999995</v>
      </c>
      <c r="AH661">
        <v>4.1322299999999998</v>
      </c>
      <c r="AI661">
        <v>0.41121999999999997</v>
      </c>
      <c r="AJ661">
        <v>0.30980400000000002</v>
      </c>
    </row>
    <row r="662" spans="1:36" x14ac:dyDescent="0.45">
      <c r="A662" t="s">
        <v>2287</v>
      </c>
      <c r="B662" t="s">
        <v>30</v>
      </c>
      <c r="C662">
        <v>4</v>
      </c>
      <c r="D662">
        <v>3</v>
      </c>
      <c r="F662">
        <v>4.4104099999999997</v>
      </c>
      <c r="G662">
        <v>30</v>
      </c>
      <c r="H662">
        <v>6</v>
      </c>
      <c r="I662">
        <v>0</v>
      </c>
      <c r="J662">
        <v>1</v>
      </c>
      <c r="K662">
        <v>65.3</v>
      </c>
      <c r="L662">
        <v>286</v>
      </c>
      <c r="M662">
        <v>69</v>
      </c>
      <c r="N662">
        <v>35</v>
      </c>
      <c r="O662">
        <v>32</v>
      </c>
      <c r="P662">
        <v>10</v>
      </c>
      <c r="Q662">
        <v>20</v>
      </c>
      <c r="R662">
        <v>1</v>
      </c>
      <c r="S662">
        <v>3</v>
      </c>
      <c r="T662">
        <v>57</v>
      </c>
      <c r="U662">
        <v>7.8560499999999998</v>
      </c>
      <c r="V662">
        <v>2.75651</v>
      </c>
      <c r="W662">
        <v>2.85</v>
      </c>
      <c r="X662">
        <v>1.37825</v>
      </c>
      <c r="Y662">
        <v>0.19930100000000001</v>
      </c>
      <c r="Z662">
        <v>6.9930099999999995E-2</v>
      </c>
      <c r="AA662">
        <v>0.129370637238025</v>
      </c>
      <c r="AB662">
        <v>0.26235700000000001</v>
      </c>
      <c r="AC662">
        <v>1.36294</v>
      </c>
      <c r="AD662">
        <v>0.30102000000000001</v>
      </c>
      <c r="AE662">
        <v>0.72</v>
      </c>
      <c r="AH662">
        <v>4.5567299999999999</v>
      </c>
      <c r="AI662">
        <v>0.41090700000000002</v>
      </c>
      <c r="AJ662">
        <v>0.38140400000000002</v>
      </c>
    </row>
    <row r="663" spans="1:36" x14ac:dyDescent="0.45">
      <c r="A663" t="s">
        <v>2819</v>
      </c>
      <c r="B663" t="s">
        <v>28</v>
      </c>
      <c r="C663">
        <v>4</v>
      </c>
      <c r="D663">
        <v>2</v>
      </c>
      <c r="F663">
        <v>3.68852</v>
      </c>
      <c r="G663">
        <v>62</v>
      </c>
      <c r="H663">
        <v>1</v>
      </c>
      <c r="I663">
        <v>8</v>
      </c>
      <c r="J663">
        <v>10</v>
      </c>
      <c r="K663">
        <v>61</v>
      </c>
      <c r="L663">
        <v>252</v>
      </c>
      <c r="M663">
        <v>57</v>
      </c>
      <c r="N663">
        <v>27</v>
      </c>
      <c r="O663">
        <v>25</v>
      </c>
      <c r="P663">
        <v>7</v>
      </c>
      <c r="Q663">
        <v>15</v>
      </c>
      <c r="R663">
        <v>2</v>
      </c>
      <c r="S663">
        <v>5</v>
      </c>
      <c r="T663">
        <v>49</v>
      </c>
      <c r="U663">
        <v>7.2295100000000003</v>
      </c>
      <c r="V663">
        <v>2.2131099999999999</v>
      </c>
      <c r="W663">
        <v>3.26667</v>
      </c>
      <c r="X663">
        <v>1.0327900000000001</v>
      </c>
      <c r="Y663">
        <v>0.19444400000000001</v>
      </c>
      <c r="Z663">
        <v>5.9523800000000002E-2</v>
      </c>
      <c r="AA663">
        <v>0.13492063805460899</v>
      </c>
      <c r="AB663">
        <v>0.24568999999999999</v>
      </c>
      <c r="AC663">
        <v>1.1803300000000001</v>
      </c>
      <c r="AD663">
        <v>0.28409099999999998</v>
      </c>
      <c r="AE663">
        <v>0.72347300000000003</v>
      </c>
      <c r="AH663">
        <v>4.1238900000000003</v>
      </c>
      <c r="AI663">
        <v>0.41021999999999997</v>
      </c>
      <c r="AJ663">
        <v>0.64413900000000002</v>
      </c>
    </row>
    <row r="664" spans="1:36" x14ac:dyDescent="0.45">
      <c r="A664" t="s">
        <v>2225</v>
      </c>
      <c r="B664" t="s">
        <v>25</v>
      </c>
      <c r="C664">
        <v>5</v>
      </c>
      <c r="D664">
        <v>4</v>
      </c>
      <c r="F664">
        <v>3.6842100000000002</v>
      </c>
      <c r="G664">
        <v>42</v>
      </c>
      <c r="H664">
        <v>0</v>
      </c>
      <c r="I664">
        <v>3</v>
      </c>
      <c r="J664">
        <v>13</v>
      </c>
      <c r="K664">
        <v>51.3</v>
      </c>
      <c r="L664">
        <v>211</v>
      </c>
      <c r="M664">
        <v>46</v>
      </c>
      <c r="N664">
        <v>23</v>
      </c>
      <c r="O664">
        <v>21</v>
      </c>
      <c r="P664">
        <v>6</v>
      </c>
      <c r="Q664">
        <v>13</v>
      </c>
      <c r="R664">
        <v>1</v>
      </c>
      <c r="S664">
        <v>3</v>
      </c>
      <c r="T664">
        <v>46</v>
      </c>
      <c r="U664">
        <v>8.0701800000000006</v>
      </c>
      <c r="V664">
        <v>2.2806999999999999</v>
      </c>
      <c r="W664">
        <v>3.5384600000000002</v>
      </c>
      <c r="X664">
        <v>1.05263</v>
      </c>
      <c r="Y664">
        <v>0.21800900000000001</v>
      </c>
      <c r="Z664">
        <v>6.1611399999999997E-2</v>
      </c>
      <c r="AA664">
        <v>0.15639809891581499</v>
      </c>
      <c r="AB664">
        <v>0.235897</v>
      </c>
      <c r="AC664">
        <v>1.1500999999999999</v>
      </c>
      <c r="AD664">
        <v>0.27972000000000002</v>
      </c>
      <c r="AE664">
        <v>0.71146200000000004</v>
      </c>
      <c r="AH664">
        <v>3.9178099999999998</v>
      </c>
      <c r="AI664">
        <v>0.40983399999999998</v>
      </c>
      <c r="AJ664">
        <v>0.43268000000000001</v>
      </c>
    </row>
    <row r="665" spans="1:36" x14ac:dyDescent="0.45">
      <c r="A665" t="s">
        <v>2820</v>
      </c>
      <c r="B665" t="s">
        <v>34</v>
      </c>
      <c r="C665">
        <v>3</v>
      </c>
      <c r="D665">
        <v>3</v>
      </c>
      <c r="F665">
        <v>4.76471</v>
      </c>
      <c r="G665">
        <v>24</v>
      </c>
      <c r="H665">
        <v>19</v>
      </c>
      <c r="I665">
        <v>0</v>
      </c>
      <c r="J665">
        <v>0</v>
      </c>
      <c r="K665">
        <v>85</v>
      </c>
      <c r="L665">
        <v>375</v>
      </c>
      <c r="M665">
        <v>84</v>
      </c>
      <c r="N665">
        <v>49</v>
      </c>
      <c r="O665">
        <v>45</v>
      </c>
      <c r="P665">
        <v>12</v>
      </c>
      <c r="Q665">
        <v>38</v>
      </c>
      <c r="R665">
        <v>0</v>
      </c>
      <c r="S665">
        <v>4</v>
      </c>
      <c r="T665">
        <v>71</v>
      </c>
      <c r="U665">
        <v>7.5176499999999997</v>
      </c>
      <c r="V665">
        <v>4.0235300000000001</v>
      </c>
      <c r="W665">
        <v>1.86842</v>
      </c>
      <c r="X665">
        <v>1.2705900000000001</v>
      </c>
      <c r="Y665">
        <v>0.189333</v>
      </c>
      <c r="Z665">
        <v>0.10133300000000001</v>
      </c>
      <c r="AA665">
        <v>8.79999995231628E-2</v>
      </c>
      <c r="AB665">
        <v>0.25225199999999998</v>
      </c>
      <c r="AC665">
        <v>1.43529</v>
      </c>
      <c r="AD665">
        <v>0.28799999999999998</v>
      </c>
      <c r="AE665">
        <v>0.69391599999999998</v>
      </c>
      <c r="AH665">
        <v>4.9020999999999999</v>
      </c>
      <c r="AI665">
        <v>0.40951599999999999</v>
      </c>
      <c r="AJ665">
        <v>0.40496500000000002</v>
      </c>
    </row>
    <row r="666" spans="1:36" x14ac:dyDescent="0.45">
      <c r="A666" t="s">
        <v>2240</v>
      </c>
      <c r="B666" t="s">
        <v>61</v>
      </c>
      <c r="C666">
        <v>4</v>
      </c>
      <c r="D666">
        <v>5</v>
      </c>
      <c r="F666">
        <v>4.3783799999999999</v>
      </c>
      <c r="G666">
        <v>33</v>
      </c>
      <c r="H666">
        <v>7</v>
      </c>
      <c r="I666">
        <v>0</v>
      </c>
      <c r="J666">
        <v>1</v>
      </c>
      <c r="K666">
        <v>74</v>
      </c>
      <c r="L666">
        <v>319</v>
      </c>
      <c r="M666">
        <v>67</v>
      </c>
      <c r="N666">
        <v>39</v>
      </c>
      <c r="O666">
        <v>36</v>
      </c>
      <c r="P666">
        <v>10</v>
      </c>
      <c r="Q666">
        <v>35</v>
      </c>
      <c r="R666">
        <v>0</v>
      </c>
      <c r="S666">
        <v>4</v>
      </c>
      <c r="T666">
        <v>72</v>
      </c>
      <c r="U666">
        <v>8.7567599999999999</v>
      </c>
      <c r="V666">
        <v>4.2567599999999999</v>
      </c>
      <c r="W666">
        <v>2.05714</v>
      </c>
      <c r="X666">
        <v>1.2162200000000001</v>
      </c>
      <c r="Y666">
        <v>0.22570499999999999</v>
      </c>
      <c r="Z666">
        <v>0.109718</v>
      </c>
      <c r="AA666">
        <v>0.11598745733499501</v>
      </c>
      <c r="AB666">
        <v>0.239286</v>
      </c>
      <c r="AC666">
        <v>1.3783799999999999</v>
      </c>
      <c r="AD666">
        <v>0.287879</v>
      </c>
      <c r="AE666">
        <v>0.71590900000000002</v>
      </c>
      <c r="AH666">
        <v>4.6469300000000002</v>
      </c>
      <c r="AI666">
        <v>0.40715000000000001</v>
      </c>
      <c r="AJ666">
        <v>0.57015300000000002</v>
      </c>
    </row>
    <row r="667" spans="1:36" x14ac:dyDescent="0.45">
      <c r="A667" t="s">
        <v>2181</v>
      </c>
      <c r="B667" t="s">
        <v>104</v>
      </c>
      <c r="C667">
        <v>5</v>
      </c>
      <c r="D667">
        <v>4</v>
      </c>
      <c r="F667">
        <v>3.7735799999999999</v>
      </c>
      <c r="G667">
        <v>37</v>
      </c>
      <c r="H667">
        <v>0</v>
      </c>
      <c r="I667">
        <v>0</v>
      </c>
      <c r="J667">
        <v>0</v>
      </c>
      <c r="K667">
        <v>47.7</v>
      </c>
      <c r="L667">
        <v>202</v>
      </c>
      <c r="M667">
        <v>43</v>
      </c>
      <c r="N667">
        <v>22</v>
      </c>
      <c r="O667">
        <v>20</v>
      </c>
      <c r="P667">
        <v>6</v>
      </c>
      <c r="Q667">
        <v>16</v>
      </c>
      <c r="R667">
        <v>1</v>
      </c>
      <c r="S667">
        <v>3</v>
      </c>
      <c r="T667">
        <v>54</v>
      </c>
      <c r="U667">
        <v>10.188700000000001</v>
      </c>
      <c r="V667">
        <v>3.0188700000000002</v>
      </c>
      <c r="W667">
        <v>3.375</v>
      </c>
      <c r="X667">
        <v>1.13208</v>
      </c>
      <c r="Y667">
        <v>0.26732699999999998</v>
      </c>
      <c r="Z667">
        <v>7.9207899999999998E-2</v>
      </c>
      <c r="AA667">
        <v>0.18811882287263801</v>
      </c>
      <c r="AB667">
        <v>0.23497299999999999</v>
      </c>
      <c r="AC667">
        <v>1.2369000000000001</v>
      </c>
      <c r="AD667">
        <v>0.300813</v>
      </c>
      <c r="AE667">
        <v>0.73122500000000001</v>
      </c>
      <c r="AH667">
        <v>3.8210799999999998</v>
      </c>
      <c r="AI667">
        <v>0.40613199999999999</v>
      </c>
      <c r="AJ667">
        <v>0.44178499999999998</v>
      </c>
    </row>
    <row r="668" spans="1:36" x14ac:dyDescent="0.45">
      <c r="A668" t="s">
        <v>2821</v>
      </c>
      <c r="B668" t="s">
        <v>113</v>
      </c>
      <c r="C668">
        <v>6</v>
      </c>
      <c r="D668">
        <v>6</v>
      </c>
      <c r="F668">
        <v>4.6302199999999996</v>
      </c>
      <c r="G668">
        <v>23</v>
      </c>
      <c r="H668">
        <v>23</v>
      </c>
      <c r="I668">
        <v>0</v>
      </c>
      <c r="J668">
        <v>0</v>
      </c>
      <c r="K668">
        <v>93.3</v>
      </c>
      <c r="L668">
        <v>410</v>
      </c>
      <c r="M668">
        <v>96</v>
      </c>
      <c r="N668">
        <v>52</v>
      </c>
      <c r="O668">
        <v>48</v>
      </c>
      <c r="P668">
        <v>13</v>
      </c>
      <c r="Q668">
        <v>33</v>
      </c>
      <c r="R668">
        <v>0</v>
      </c>
      <c r="S668">
        <v>7</v>
      </c>
      <c r="T668">
        <v>69</v>
      </c>
      <c r="U668">
        <v>6.6559499999999998</v>
      </c>
      <c r="V668">
        <v>3.1832799999999999</v>
      </c>
      <c r="W668">
        <v>2.09091</v>
      </c>
      <c r="X668">
        <v>1.2540199999999999</v>
      </c>
      <c r="Y668">
        <v>0.168293</v>
      </c>
      <c r="Z668">
        <v>8.0487799999999998E-2</v>
      </c>
      <c r="AA668">
        <v>8.7804883718490601E-2</v>
      </c>
      <c r="AB668">
        <v>0.259459</v>
      </c>
      <c r="AC668">
        <v>1.3826400000000001</v>
      </c>
      <c r="AD668">
        <v>0.28819400000000001</v>
      </c>
      <c r="AE668">
        <v>0.69494599999999995</v>
      </c>
      <c r="AH668">
        <v>4.8734799999999998</v>
      </c>
      <c r="AI668">
        <v>0.40437400000000001</v>
      </c>
      <c r="AJ668">
        <v>0.54876599999999998</v>
      </c>
    </row>
    <row r="669" spans="1:36" x14ac:dyDescent="0.45">
      <c r="A669" t="s">
        <v>2822</v>
      </c>
      <c r="B669" t="s">
        <v>132</v>
      </c>
      <c r="C669">
        <v>3</v>
      </c>
      <c r="D669">
        <v>3</v>
      </c>
      <c r="F669">
        <v>4.3021000000000003</v>
      </c>
      <c r="G669">
        <v>39</v>
      </c>
      <c r="H669">
        <v>4</v>
      </c>
      <c r="I669">
        <v>0</v>
      </c>
      <c r="J669">
        <v>0</v>
      </c>
      <c r="K669">
        <v>52.3</v>
      </c>
      <c r="L669">
        <v>228</v>
      </c>
      <c r="M669">
        <v>46</v>
      </c>
      <c r="N669">
        <v>27</v>
      </c>
      <c r="O669">
        <v>25</v>
      </c>
      <c r="P669">
        <v>6</v>
      </c>
      <c r="Q669">
        <v>27</v>
      </c>
      <c r="R669">
        <v>1</v>
      </c>
      <c r="S669">
        <v>0</v>
      </c>
      <c r="T669">
        <v>56</v>
      </c>
      <c r="U669">
        <v>9.6367100000000008</v>
      </c>
      <c r="V669">
        <v>4.6462700000000003</v>
      </c>
      <c r="W669">
        <v>2.0740699999999999</v>
      </c>
      <c r="X669">
        <v>1.0325</v>
      </c>
      <c r="Y669">
        <v>0.245614</v>
      </c>
      <c r="Z669">
        <v>0.118421</v>
      </c>
      <c r="AA669">
        <v>0.12719298154115599</v>
      </c>
      <c r="AB669">
        <v>0.228856</v>
      </c>
      <c r="AC669">
        <v>1.3957900000000001</v>
      </c>
      <c r="AD669">
        <v>0.28777000000000003</v>
      </c>
      <c r="AE669">
        <v>0.71207399999999998</v>
      </c>
      <c r="AH669">
        <v>4.1536999999999997</v>
      </c>
      <c r="AI669">
        <v>0.40249600000000002</v>
      </c>
      <c r="AJ669">
        <v>0.32922200000000001</v>
      </c>
    </row>
    <row r="670" spans="1:36" x14ac:dyDescent="0.45">
      <c r="A670" t="s">
        <v>2094</v>
      </c>
      <c r="B670" t="s">
        <v>25</v>
      </c>
      <c r="C670">
        <v>4</v>
      </c>
      <c r="D670">
        <v>4</v>
      </c>
      <c r="F670">
        <v>4.1436500000000001</v>
      </c>
      <c r="G670">
        <v>39</v>
      </c>
      <c r="H670">
        <v>2</v>
      </c>
      <c r="I670">
        <v>2</v>
      </c>
      <c r="J670">
        <v>15</v>
      </c>
      <c r="K670">
        <v>54.3</v>
      </c>
      <c r="L670">
        <v>235</v>
      </c>
      <c r="M670">
        <v>45</v>
      </c>
      <c r="N670">
        <v>27</v>
      </c>
      <c r="O670">
        <v>25</v>
      </c>
      <c r="P670">
        <v>7</v>
      </c>
      <c r="Q670">
        <v>27</v>
      </c>
      <c r="R670">
        <v>0</v>
      </c>
      <c r="S670">
        <v>2</v>
      </c>
      <c r="T670">
        <v>66</v>
      </c>
      <c r="U670">
        <v>10.9392</v>
      </c>
      <c r="V670">
        <v>4.4751399999999997</v>
      </c>
      <c r="W670">
        <v>2.4444400000000002</v>
      </c>
      <c r="X670">
        <v>1.16022</v>
      </c>
      <c r="Y670">
        <v>0.28085100000000002</v>
      </c>
      <c r="Z670">
        <v>0.114894</v>
      </c>
      <c r="AA670">
        <v>0.165957450866699</v>
      </c>
      <c r="AB670">
        <v>0.218447</v>
      </c>
      <c r="AC670">
        <v>1.3259700000000001</v>
      </c>
      <c r="AD670">
        <v>0.28571400000000002</v>
      </c>
      <c r="AE670">
        <v>0.72347300000000003</v>
      </c>
      <c r="AH670">
        <v>4.1021900000000002</v>
      </c>
      <c r="AI670">
        <v>0.40168700000000002</v>
      </c>
      <c r="AJ670">
        <v>0.29948399999999997</v>
      </c>
    </row>
    <row r="671" spans="1:36" x14ac:dyDescent="0.45">
      <c r="A671" t="s">
        <v>2511</v>
      </c>
      <c r="B671" t="s">
        <v>104</v>
      </c>
      <c r="C671">
        <v>4</v>
      </c>
      <c r="D671">
        <v>6</v>
      </c>
      <c r="F671">
        <v>4.8552600000000004</v>
      </c>
      <c r="G671">
        <v>28</v>
      </c>
      <c r="H671">
        <v>14</v>
      </c>
      <c r="I671">
        <v>0</v>
      </c>
      <c r="J671">
        <v>0</v>
      </c>
      <c r="K671">
        <v>76</v>
      </c>
      <c r="L671">
        <v>343</v>
      </c>
      <c r="M671">
        <v>79</v>
      </c>
      <c r="N671">
        <v>44</v>
      </c>
      <c r="O671">
        <v>41</v>
      </c>
      <c r="P671">
        <v>10</v>
      </c>
      <c r="Q671">
        <v>38</v>
      </c>
      <c r="R671">
        <v>0</v>
      </c>
      <c r="S671">
        <v>2</v>
      </c>
      <c r="T671">
        <v>64</v>
      </c>
      <c r="U671">
        <v>7.5789499999999999</v>
      </c>
      <c r="V671">
        <v>4.5</v>
      </c>
      <c r="W671">
        <v>1.68421</v>
      </c>
      <c r="X671">
        <v>1.18421</v>
      </c>
      <c r="Y671">
        <v>0.186589</v>
      </c>
      <c r="Z671">
        <v>0.110787</v>
      </c>
      <c r="AA671">
        <v>7.5801752507686601E-2</v>
      </c>
      <c r="AB671">
        <v>0.26072600000000001</v>
      </c>
      <c r="AC671">
        <v>1.5394699999999999</v>
      </c>
      <c r="AD671">
        <v>0.30131000000000002</v>
      </c>
      <c r="AE671">
        <v>0.70873799999999998</v>
      </c>
      <c r="AH671">
        <v>4.8602999999999996</v>
      </c>
      <c r="AI671">
        <v>0.40161200000000002</v>
      </c>
      <c r="AJ671">
        <v>0.45471899999999998</v>
      </c>
    </row>
    <row r="672" spans="1:36" x14ac:dyDescent="0.45">
      <c r="A672" t="s">
        <v>2823</v>
      </c>
      <c r="B672" t="s">
        <v>184</v>
      </c>
      <c r="C672">
        <v>5</v>
      </c>
      <c r="D672">
        <v>9</v>
      </c>
      <c r="F672">
        <v>5.8660699999999997</v>
      </c>
      <c r="G672">
        <v>25</v>
      </c>
      <c r="H672">
        <v>21</v>
      </c>
      <c r="I672">
        <v>0</v>
      </c>
      <c r="J672">
        <v>0</v>
      </c>
      <c r="K672">
        <v>112</v>
      </c>
      <c r="L672">
        <v>520</v>
      </c>
      <c r="M672">
        <v>131</v>
      </c>
      <c r="N672">
        <v>79</v>
      </c>
      <c r="O672">
        <v>73</v>
      </c>
      <c r="P672">
        <v>16</v>
      </c>
      <c r="Q672">
        <v>52</v>
      </c>
      <c r="R672">
        <v>0</v>
      </c>
      <c r="S672">
        <v>7</v>
      </c>
      <c r="T672">
        <v>69</v>
      </c>
      <c r="U672">
        <v>5.5446400000000002</v>
      </c>
      <c r="V672">
        <v>4.1785699999999997</v>
      </c>
      <c r="W672">
        <v>1.3269200000000001</v>
      </c>
      <c r="X672">
        <v>1.2857099999999999</v>
      </c>
      <c r="Y672">
        <v>0.132692</v>
      </c>
      <c r="Z672">
        <v>0.1</v>
      </c>
      <c r="AA672">
        <v>3.2692305743694298E-2</v>
      </c>
      <c r="AB672">
        <v>0.284165</v>
      </c>
      <c r="AC672">
        <v>1.6339300000000001</v>
      </c>
      <c r="AD672">
        <v>0.30585099999999998</v>
      </c>
      <c r="AE672">
        <v>0.64757200000000004</v>
      </c>
      <c r="AH672">
        <v>5.4603999999999999</v>
      </c>
      <c r="AI672">
        <v>0.40121299999999999</v>
      </c>
      <c r="AJ672">
        <v>0.43933499999999998</v>
      </c>
    </row>
    <row r="673" spans="1:36" x14ac:dyDescent="0.45">
      <c r="A673" t="s">
        <v>2824</v>
      </c>
      <c r="B673" t="s">
        <v>153</v>
      </c>
      <c r="C673">
        <v>4</v>
      </c>
      <c r="D673">
        <v>6</v>
      </c>
      <c r="F673">
        <v>4.9646400000000002</v>
      </c>
      <c r="G673">
        <v>28</v>
      </c>
      <c r="H673">
        <v>11</v>
      </c>
      <c r="I673">
        <v>0</v>
      </c>
      <c r="J673">
        <v>0</v>
      </c>
      <c r="K673">
        <v>70.7</v>
      </c>
      <c r="L673">
        <v>318</v>
      </c>
      <c r="M673">
        <v>76</v>
      </c>
      <c r="N673">
        <v>42</v>
      </c>
      <c r="O673">
        <v>39</v>
      </c>
      <c r="P673">
        <v>9</v>
      </c>
      <c r="Q673">
        <v>32</v>
      </c>
      <c r="R673">
        <v>0</v>
      </c>
      <c r="S673">
        <v>2</v>
      </c>
      <c r="T673">
        <v>51</v>
      </c>
      <c r="U673">
        <v>6.4922199999999997</v>
      </c>
      <c r="V673">
        <v>4.07355</v>
      </c>
      <c r="W673">
        <v>1.59375</v>
      </c>
      <c r="X673">
        <v>1.1456900000000001</v>
      </c>
      <c r="Y673">
        <v>0.16037699999999999</v>
      </c>
      <c r="Z673">
        <v>0.100629</v>
      </c>
      <c r="AA673">
        <v>5.9748426079749999E-2</v>
      </c>
      <c r="AB673">
        <v>0.26760600000000001</v>
      </c>
      <c r="AC673">
        <v>1.5275799999999999</v>
      </c>
      <c r="AD673">
        <v>0.29910700000000001</v>
      </c>
      <c r="AE673">
        <v>0.69182399999999999</v>
      </c>
      <c r="AH673">
        <v>4.9099199999999996</v>
      </c>
      <c r="AI673">
        <v>0.39952599999999999</v>
      </c>
      <c r="AJ673">
        <v>0.267843</v>
      </c>
    </row>
    <row r="674" spans="1:36" x14ac:dyDescent="0.45">
      <c r="A674" t="s">
        <v>2210</v>
      </c>
      <c r="B674" t="s">
        <v>52</v>
      </c>
      <c r="C674">
        <v>4</v>
      </c>
      <c r="D674">
        <v>2</v>
      </c>
      <c r="F674">
        <v>3.6</v>
      </c>
      <c r="G674">
        <v>58</v>
      </c>
      <c r="H674">
        <v>0</v>
      </c>
      <c r="I674">
        <v>26</v>
      </c>
      <c r="J674">
        <v>4</v>
      </c>
      <c r="K674">
        <v>55</v>
      </c>
      <c r="L674">
        <v>224</v>
      </c>
      <c r="M674">
        <v>46</v>
      </c>
      <c r="N674">
        <v>24</v>
      </c>
      <c r="O674">
        <v>22</v>
      </c>
      <c r="P674">
        <v>8</v>
      </c>
      <c r="Q674">
        <v>19</v>
      </c>
      <c r="R674">
        <v>3</v>
      </c>
      <c r="S674">
        <v>2</v>
      </c>
      <c r="T674">
        <v>66</v>
      </c>
      <c r="U674">
        <v>10.8</v>
      </c>
      <c r="V674">
        <v>3.1090900000000001</v>
      </c>
      <c r="W674">
        <v>3.4736799999999999</v>
      </c>
      <c r="X674">
        <v>1.3090900000000001</v>
      </c>
      <c r="Y674">
        <v>0.29464299999999999</v>
      </c>
      <c r="Z674">
        <v>8.4821400000000005E-2</v>
      </c>
      <c r="AA674">
        <v>0.20982144027948299</v>
      </c>
      <c r="AB674">
        <v>0.226601</v>
      </c>
      <c r="AC674">
        <v>1.1818200000000001</v>
      </c>
      <c r="AD674">
        <v>0.294574</v>
      </c>
      <c r="AE674">
        <v>0.76208200000000004</v>
      </c>
      <c r="AH674">
        <v>3.8914</v>
      </c>
      <c r="AI674">
        <v>0.39939400000000003</v>
      </c>
      <c r="AJ674">
        <v>0.63976599999999995</v>
      </c>
    </row>
    <row r="675" spans="1:36" x14ac:dyDescent="0.45">
      <c r="A675" t="s">
        <v>2461</v>
      </c>
      <c r="B675" t="s">
        <v>67</v>
      </c>
      <c r="C675">
        <v>3</v>
      </c>
      <c r="D675">
        <v>3</v>
      </c>
      <c r="F675">
        <v>3.9957699999999998</v>
      </c>
      <c r="G675">
        <v>42</v>
      </c>
      <c r="H675">
        <v>0</v>
      </c>
      <c r="I675">
        <v>0</v>
      </c>
      <c r="J675">
        <v>10</v>
      </c>
      <c r="K675">
        <v>47.3</v>
      </c>
      <c r="L675">
        <v>194</v>
      </c>
      <c r="M675">
        <v>43</v>
      </c>
      <c r="N675">
        <v>23</v>
      </c>
      <c r="O675">
        <v>21</v>
      </c>
      <c r="P675">
        <v>7</v>
      </c>
      <c r="Q675">
        <v>14</v>
      </c>
      <c r="R675">
        <v>2</v>
      </c>
      <c r="S675">
        <v>1</v>
      </c>
      <c r="T675">
        <v>53</v>
      </c>
      <c r="U675">
        <v>10.0846</v>
      </c>
      <c r="V675">
        <v>2.6638500000000001</v>
      </c>
      <c r="W675">
        <v>3.7857099999999999</v>
      </c>
      <c r="X675">
        <v>1.33192</v>
      </c>
      <c r="Y675">
        <v>0.27319599999999999</v>
      </c>
      <c r="Z675">
        <v>7.2164900000000004E-2</v>
      </c>
      <c r="AA675">
        <v>0.20103091746568599</v>
      </c>
      <c r="AB675">
        <v>0.24022299999999999</v>
      </c>
      <c r="AC675">
        <v>1.2050700000000001</v>
      </c>
      <c r="AD675">
        <v>0.30252099999999998</v>
      </c>
      <c r="AE675">
        <v>0.72033899999999995</v>
      </c>
      <c r="AH675">
        <v>3.8892899999999999</v>
      </c>
      <c r="AI675">
        <v>0.39897500000000002</v>
      </c>
      <c r="AJ675">
        <v>0.23177900000000001</v>
      </c>
    </row>
    <row r="676" spans="1:36" x14ac:dyDescent="0.45">
      <c r="A676" t="s">
        <v>2825</v>
      </c>
      <c r="B676" t="s">
        <v>139</v>
      </c>
      <c r="C676">
        <v>2</v>
      </c>
      <c r="D676">
        <v>2</v>
      </c>
      <c r="F676">
        <v>5.1381199999999998</v>
      </c>
      <c r="G676">
        <v>15</v>
      </c>
      <c r="H676">
        <v>15</v>
      </c>
      <c r="I676">
        <v>0</v>
      </c>
      <c r="J676">
        <v>0</v>
      </c>
      <c r="K676">
        <v>54.3</v>
      </c>
      <c r="L676">
        <v>235</v>
      </c>
      <c r="M676">
        <v>60</v>
      </c>
      <c r="N676">
        <v>34</v>
      </c>
      <c r="O676">
        <v>31</v>
      </c>
      <c r="P676">
        <v>8</v>
      </c>
      <c r="Q676">
        <v>15</v>
      </c>
      <c r="R676">
        <v>0</v>
      </c>
      <c r="S676">
        <v>3</v>
      </c>
      <c r="T676">
        <v>31</v>
      </c>
      <c r="U676">
        <v>5.1381199999999998</v>
      </c>
      <c r="V676">
        <v>2.4861900000000001</v>
      </c>
      <c r="W676">
        <v>2.0666699999999998</v>
      </c>
      <c r="X676">
        <v>1.3259700000000001</v>
      </c>
      <c r="Y676">
        <v>0.131915</v>
      </c>
      <c r="Z676">
        <v>6.3829800000000006E-2</v>
      </c>
      <c r="AA676">
        <v>6.8085111677646595E-2</v>
      </c>
      <c r="AB676">
        <v>0.27649800000000002</v>
      </c>
      <c r="AC676">
        <v>1.3812199999999999</v>
      </c>
      <c r="AD676">
        <v>0.29213499999999998</v>
      </c>
      <c r="AE676">
        <v>0.64263300000000001</v>
      </c>
      <c r="AH676">
        <v>5.0229999999999997</v>
      </c>
      <c r="AI676">
        <v>0.398843</v>
      </c>
      <c r="AJ676">
        <v>0.128828</v>
      </c>
    </row>
    <row r="677" spans="1:36" x14ac:dyDescent="0.45">
      <c r="A677" t="s">
        <v>2826</v>
      </c>
      <c r="C677">
        <v>3</v>
      </c>
      <c r="D677">
        <v>3</v>
      </c>
      <c r="F677">
        <v>4.0408200000000001</v>
      </c>
      <c r="G677">
        <v>51</v>
      </c>
      <c r="H677">
        <v>1</v>
      </c>
      <c r="I677">
        <v>0</v>
      </c>
      <c r="J677">
        <v>0</v>
      </c>
      <c r="K677">
        <v>49</v>
      </c>
      <c r="L677">
        <v>209</v>
      </c>
      <c r="M677">
        <v>50</v>
      </c>
      <c r="N677">
        <v>24</v>
      </c>
      <c r="O677">
        <v>22</v>
      </c>
      <c r="P677">
        <v>6</v>
      </c>
      <c r="Q677">
        <v>14</v>
      </c>
      <c r="R677">
        <v>3</v>
      </c>
      <c r="S677">
        <v>0</v>
      </c>
      <c r="T677">
        <v>41</v>
      </c>
      <c r="U677">
        <v>7.5306100000000002</v>
      </c>
      <c r="V677">
        <v>2.5714299999999999</v>
      </c>
      <c r="W677">
        <v>2.9285700000000001</v>
      </c>
      <c r="X677">
        <v>1.1020399999999999</v>
      </c>
      <c r="Y677">
        <v>0.19617200000000001</v>
      </c>
      <c r="Z677">
        <v>6.6985600000000006E-2</v>
      </c>
      <c r="AA677">
        <v>0.12918660789728101</v>
      </c>
      <c r="AB677">
        <v>0.25641000000000003</v>
      </c>
      <c r="AC677">
        <v>1.3061199999999999</v>
      </c>
      <c r="AD677">
        <v>0.29729699999999998</v>
      </c>
      <c r="AE677">
        <v>0.71942399999999995</v>
      </c>
      <c r="AH677">
        <v>4.0305499999999999</v>
      </c>
      <c r="AI677">
        <v>0.3982</v>
      </c>
      <c r="AJ677">
        <v>0.35437600000000002</v>
      </c>
    </row>
    <row r="678" spans="1:36" x14ac:dyDescent="0.45">
      <c r="A678" t="s">
        <v>2386</v>
      </c>
      <c r="B678" t="s">
        <v>113</v>
      </c>
      <c r="C678">
        <v>4</v>
      </c>
      <c r="D678">
        <v>5</v>
      </c>
      <c r="F678">
        <v>4.3902400000000004</v>
      </c>
      <c r="G678">
        <v>26</v>
      </c>
      <c r="H678">
        <v>9</v>
      </c>
      <c r="I678">
        <v>0</v>
      </c>
      <c r="J678">
        <v>1</v>
      </c>
      <c r="K678">
        <v>69.7</v>
      </c>
      <c r="L678">
        <v>292</v>
      </c>
      <c r="M678">
        <v>69</v>
      </c>
      <c r="N678">
        <v>37</v>
      </c>
      <c r="O678">
        <v>34</v>
      </c>
      <c r="P678">
        <v>11</v>
      </c>
      <c r="Q678">
        <v>17</v>
      </c>
      <c r="R678">
        <v>0</v>
      </c>
      <c r="S678">
        <v>2</v>
      </c>
      <c r="T678">
        <v>60</v>
      </c>
      <c r="U678">
        <v>7.74749</v>
      </c>
      <c r="V678">
        <v>2.1951200000000002</v>
      </c>
      <c r="W678">
        <v>3.5294099999999999</v>
      </c>
      <c r="X678">
        <v>1.4203699999999999</v>
      </c>
      <c r="Y678">
        <v>0.20547899999999999</v>
      </c>
      <c r="Z678">
        <v>5.8219199999999999E-2</v>
      </c>
      <c r="AA678">
        <v>0.14726027846336301</v>
      </c>
      <c r="AB678">
        <v>0.252747</v>
      </c>
      <c r="AC678">
        <v>1.23386</v>
      </c>
      <c r="AD678">
        <v>0.28712900000000002</v>
      </c>
      <c r="AE678">
        <v>0.69405099999999997</v>
      </c>
      <c r="AH678">
        <v>4.4028200000000002</v>
      </c>
      <c r="AI678">
        <v>0.39719199999999999</v>
      </c>
      <c r="AJ678">
        <v>0.40565299999999999</v>
      </c>
    </row>
    <row r="679" spans="1:36" x14ac:dyDescent="0.45">
      <c r="A679" t="s">
        <v>2827</v>
      </c>
      <c r="C679">
        <v>4</v>
      </c>
      <c r="D679">
        <v>6</v>
      </c>
      <c r="F679">
        <v>4.9315100000000003</v>
      </c>
      <c r="G679">
        <v>18</v>
      </c>
      <c r="H679">
        <v>16</v>
      </c>
      <c r="I679">
        <v>0</v>
      </c>
      <c r="J679">
        <v>0</v>
      </c>
      <c r="K679">
        <v>80.3</v>
      </c>
      <c r="L679">
        <v>355</v>
      </c>
      <c r="M679">
        <v>81</v>
      </c>
      <c r="N679">
        <v>48</v>
      </c>
      <c r="O679">
        <v>44</v>
      </c>
      <c r="P679">
        <v>13</v>
      </c>
      <c r="Q679">
        <v>32</v>
      </c>
      <c r="R679">
        <v>0</v>
      </c>
      <c r="S679">
        <v>5</v>
      </c>
      <c r="T679">
        <v>70</v>
      </c>
      <c r="U679">
        <v>7.84558</v>
      </c>
      <c r="V679">
        <v>3.5865499999999999</v>
      </c>
      <c r="W679">
        <v>2.1875</v>
      </c>
      <c r="X679">
        <v>1.4570399999999999</v>
      </c>
      <c r="Y679">
        <v>0.197183</v>
      </c>
      <c r="Z679">
        <v>9.0140799999999993E-2</v>
      </c>
      <c r="AA679">
        <v>0.107042260468006</v>
      </c>
      <c r="AB679">
        <v>0.25471700000000003</v>
      </c>
      <c r="AC679">
        <v>1.4072199999999999</v>
      </c>
      <c r="AD679">
        <v>0.28936200000000001</v>
      </c>
      <c r="AE679">
        <v>0.68565399999999999</v>
      </c>
      <c r="AH679">
        <v>4.9984999999999999</v>
      </c>
      <c r="AI679">
        <v>0.39640399999999998</v>
      </c>
      <c r="AJ679">
        <v>0.13198699999999999</v>
      </c>
    </row>
    <row r="680" spans="1:36" x14ac:dyDescent="0.45">
      <c r="A680" t="s">
        <v>2828</v>
      </c>
      <c r="B680" t="s">
        <v>132</v>
      </c>
      <c r="C680">
        <v>4</v>
      </c>
      <c r="D680">
        <v>6</v>
      </c>
      <c r="F680">
        <v>4.8042699999999998</v>
      </c>
      <c r="G680">
        <v>23</v>
      </c>
      <c r="H680">
        <v>12</v>
      </c>
      <c r="I680">
        <v>0</v>
      </c>
      <c r="J680">
        <v>0</v>
      </c>
      <c r="K680">
        <v>84.3</v>
      </c>
      <c r="L680">
        <v>375</v>
      </c>
      <c r="M680">
        <v>93</v>
      </c>
      <c r="N680">
        <v>49</v>
      </c>
      <c r="O680">
        <v>45</v>
      </c>
      <c r="P680">
        <v>11</v>
      </c>
      <c r="Q680">
        <v>26</v>
      </c>
      <c r="R680">
        <v>0</v>
      </c>
      <c r="S680">
        <v>6</v>
      </c>
      <c r="T680">
        <v>56</v>
      </c>
      <c r="U680">
        <v>5.97865</v>
      </c>
      <c r="V680">
        <v>2.7757999999999998</v>
      </c>
      <c r="W680">
        <v>2.1538499999999998</v>
      </c>
      <c r="X680">
        <v>1.17438</v>
      </c>
      <c r="Y680">
        <v>0.14933299999999999</v>
      </c>
      <c r="Z680">
        <v>6.93333E-2</v>
      </c>
      <c r="AA680">
        <v>7.9999998211860601E-2</v>
      </c>
      <c r="AB680">
        <v>0.27113700000000002</v>
      </c>
      <c r="AC680">
        <v>1.4116299999999999</v>
      </c>
      <c r="AD680">
        <v>0.297101</v>
      </c>
      <c r="AE680">
        <v>0.67567600000000005</v>
      </c>
      <c r="AH680">
        <v>4.7615600000000002</v>
      </c>
      <c r="AI680">
        <v>0.39404800000000001</v>
      </c>
      <c r="AJ680">
        <v>0.39689799999999997</v>
      </c>
    </row>
    <row r="681" spans="1:36" x14ac:dyDescent="0.45">
      <c r="A681" t="s">
        <v>2829</v>
      </c>
      <c r="B681" t="s">
        <v>34</v>
      </c>
      <c r="C681">
        <v>5</v>
      </c>
      <c r="D681">
        <v>6</v>
      </c>
      <c r="F681">
        <v>4.7972200000000003</v>
      </c>
      <c r="G681">
        <v>24</v>
      </c>
      <c r="H681">
        <v>11</v>
      </c>
      <c r="I681">
        <v>0</v>
      </c>
      <c r="J681">
        <v>0</v>
      </c>
      <c r="K681">
        <v>86.3</v>
      </c>
      <c r="L681">
        <v>378</v>
      </c>
      <c r="M681">
        <v>89</v>
      </c>
      <c r="N681">
        <v>50</v>
      </c>
      <c r="O681">
        <v>46</v>
      </c>
      <c r="P681">
        <v>12</v>
      </c>
      <c r="Q681">
        <v>32</v>
      </c>
      <c r="R681">
        <v>0</v>
      </c>
      <c r="S681">
        <v>3</v>
      </c>
      <c r="T681">
        <v>64</v>
      </c>
      <c r="U681">
        <v>6.6743899999999998</v>
      </c>
      <c r="V681">
        <v>3.3372000000000002</v>
      </c>
      <c r="W681">
        <v>2</v>
      </c>
      <c r="X681">
        <v>1.25145</v>
      </c>
      <c r="Y681">
        <v>0.16931199999999999</v>
      </c>
      <c r="Z681">
        <v>8.4656099999999998E-2</v>
      </c>
      <c r="AA681">
        <v>8.4656082093715598E-2</v>
      </c>
      <c r="AB681">
        <v>0.25947500000000001</v>
      </c>
      <c r="AC681">
        <v>1.4020900000000001</v>
      </c>
      <c r="AD681">
        <v>0.28838999999999998</v>
      </c>
      <c r="AE681">
        <v>0.68138200000000004</v>
      </c>
      <c r="AH681">
        <v>4.7961799999999997</v>
      </c>
      <c r="AI681">
        <v>0.39389299999999999</v>
      </c>
      <c r="AJ681">
        <v>0.26478000000000002</v>
      </c>
    </row>
    <row r="682" spans="1:36" x14ac:dyDescent="0.45">
      <c r="A682" t="s">
        <v>2830</v>
      </c>
      <c r="B682" t="s">
        <v>34</v>
      </c>
      <c r="C682">
        <v>3</v>
      </c>
      <c r="D682">
        <v>4</v>
      </c>
      <c r="F682">
        <v>4.55497</v>
      </c>
      <c r="G682">
        <v>16</v>
      </c>
      <c r="H682">
        <v>12</v>
      </c>
      <c r="I682">
        <v>0</v>
      </c>
      <c r="J682">
        <v>0</v>
      </c>
      <c r="K682">
        <v>57.3</v>
      </c>
      <c r="L682">
        <v>256</v>
      </c>
      <c r="M682">
        <v>58</v>
      </c>
      <c r="N682">
        <v>31</v>
      </c>
      <c r="O682">
        <v>29</v>
      </c>
      <c r="P682">
        <v>9</v>
      </c>
      <c r="Q682">
        <v>24</v>
      </c>
      <c r="R682">
        <v>0</v>
      </c>
      <c r="S682">
        <v>2</v>
      </c>
      <c r="T682">
        <v>56</v>
      </c>
      <c r="U682">
        <v>8.7958099999999995</v>
      </c>
      <c r="V682">
        <v>3.7696299999999998</v>
      </c>
      <c r="W682">
        <v>2.3333300000000001</v>
      </c>
      <c r="X682">
        <v>1.41361</v>
      </c>
      <c r="Y682">
        <v>0.21875</v>
      </c>
      <c r="Z682">
        <v>9.375E-2</v>
      </c>
      <c r="AA682">
        <v>0.125</v>
      </c>
      <c r="AB682">
        <v>0.25217400000000001</v>
      </c>
      <c r="AC682">
        <v>1.43106</v>
      </c>
      <c r="AD682">
        <v>0.29697000000000001</v>
      </c>
      <c r="AE682">
        <v>0.73487000000000002</v>
      </c>
      <c r="AH682">
        <v>4.7035600000000004</v>
      </c>
      <c r="AI682">
        <v>0.39348899999999998</v>
      </c>
      <c r="AJ682">
        <v>0.46861599999999998</v>
      </c>
    </row>
    <row r="683" spans="1:36" x14ac:dyDescent="0.45">
      <c r="A683" t="s">
        <v>2831</v>
      </c>
      <c r="B683" t="s">
        <v>76</v>
      </c>
      <c r="C683">
        <v>5</v>
      </c>
      <c r="D683">
        <v>5</v>
      </c>
      <c r="F683">
        <v>5.0337500000000004</v>
      </c>
      <c r="G683">
        <v>29</v>
      </c>
      <c r="H683">
        <v>14</v>
      </c>
      <c r="I683">
        <v>0</v>
      </c>
      <c r="J683">
        <v>0</v>
      </c>
      <c r="K683">
        <v>103.7</v>
      </c>
      <c r="L683">
        <v>466</v>
      </c>
      <c r="M683">
        <v>108</v>
      </c>
      <c r="N683">
        <v>63</v>
      </c>
      <c r="O683">
        <v>58</v>
      </c>
      <c r="P683">
        <v>14</v>
      </c>
      <c r="Q683">
        <v>49</v>
      </c>
      <c r="R683">
        <v>0</v>
      </c>
      <c r="S683">
        <v>6</v>
      </c>
      <c r="T683">
        <v>88</v>
      </c>
      <c r="U683">
        <v>7.6374199999999997</v>
      </c>
      <c r="V683">
        <v>4.25265</v>
      </c>
      <c r="W683">
        <v>1.79592</v>
      </c>
      <c r="X683">
        <v>1.2150399999999999</v>
      </c>
      <c r="Y683">
        <v>0.18884100000000001</v>
      </c>
      <c r="Z683">
        <v>0.10514999999999999</v>
      </c>
      <c r="AA683">
        <v>8.3690993487834903E-2</v>
      </c>
      <c r="AB683">
        <v>0.26277400000000001</v>
      </c>
      <c r="AC683">
        <v>1.5139800000000001</v>
      </c>
      <c r="AD683">
        <v>0.30420700000000001</v>
      </c>
      <c r="AE683">
        <v>0.68413400000000002</v>
      </c>
      <c r="AH683">
        <v>4.9040299999999997</v>
      </c>
      <c r="AI683">
        <v>0.393287</v>
      </c>
      <c r="AJ683">
        <v>0.53539099999999995</v>
      </c>
    </row>
    <row r="684" spans="1:36" x14ac:dyDescent="0.45">
      <c r="A684" t="s">
        <v>2354</v>
      </c>
      <c r="B684" t="s">
        <v>63</v>
      </c>
      <c r="C684">
        <v>5</v>
      </c>
      <c r="D684">
        <v>5</v>
      </c>
      <c r="F684">
        <v>4.54183</v>
      </c>
      <c r="G684">
        <v>34</v>
      </c>
      <c r="H684">
        <v>6</v>
      </c>
      <c r="I684">
        <v>0</v>
      </c>
      <c r="J684">
        <v>0</v>
      </c>
      <c r="K684">
        <v>75.3</v>
      </c>
      <c r="L684">
        <v>325</v>
      </c>
      <c r="M684">
        <v>81</v>
      </c>
      <c r="N684">
        <v>41</v>
      </c>
      <c r="O684">
        <v>38</v>
      </c>
      <c r="P684">
        <v>11</v>
      </c>
      <c r="Q684">
        <v>17</v>
      </c>
      <c r="R684">
        <v>1</v>
      </c>
      <c r="S684">
        <v>6</v>
      </c>
      <c r="T684">
        <v>52</v>
      </c>
      <c r="U684">
        <v>6.2151399999999999</v>
      </c>
      <c r="V684">
        <v>2.0318700000000001</v>
      </c>
      <c r="W684">
        <v>3.0588199999999999</v>
      </c>
      <c r="X684">
        <v>1.31474</v>
      </c>
      <c r="Y684">
        <v>0.16</v>
      </c>
      <c r="Z684">
        <v>5.2307699999999999E-2</v>
      </c>
      <c r="AA684">
        <v>0.107692304998636</v>
      </c>
      <c r="AB684">
        <v>0.26821200000000001</v>
      </c>
      <c r="AC684">
        <v>1.3014600000000001</v>
      </c>
      <c r="AD684">
        <v>0.29288700000000001</v>
      </c>
      <c r="AE684">
        <v>0.69007300000000005</v>
      </c>
      <c r="AH684">
        <v>4.6893000000000002</v>
      </c>
      <c r="AI684">
        <v>0.39258700000000002</v>
      </c>
      <c r="AJ684">
        <v>0.45599299999999998</v>
      </c>
    </row>
    <row r="685" spans="1:36" x14ac:dyDescent="0.45">
      <c r="A685" t="s">
        <v>2166</v>
      </c>
      <c r="B685" t="s">
        <v>63</v>
      </c>
      <c r="C685">
        <v>5</v>
      </c>
      <c r="D685">
        <v>5</v>
      </c>
      <c r="F685">
        <v>4.0153800000000004</v>
      </c>
      <c r="G685">
        <v>56</v>
      </c>
      <c r="H685">
        <v>1</v>
      </c>
      <c r="I685">
        <v>4</v>
      </c>
      <c r="J685">
        <v>14</v>
      </c>
      <c r="K685">
        <v>65</v>
      </c>
      <c r="L685">
        <v>277</v>
      </c>
      <c r="M685">
        <v>60</v>
      </c>
      <c r="N685">
        <v>31</v>
      </c>
      <c r="O685">
        <v>29</v>
      </c>
      <c r="P685">
        <v>9</v>
      </c>
      <c r="Q685">
        <v>24</v>
      </c>
      <c r="R685">
        <v>2</v>
      </c>
      <c r="S685">
        <v>3</v>
      </c>
      <c r="T685">
        <v>64</v>
      </c>
      <c r="U685">
        <v>8.8615399999999998</v>
      </c>
      <c r="V685">
        <v>3.32308</v>
      </c>
      <c r="W685">
        <v>2.6666699999999999</v>
      </c>
      <c r="X685">
        <v>1.2461500000000001</v>
      </c>
      <c r="Y685">
        <v>0.231047</v>
      </c>
      <c r="Z685">
        <v>8.66426E-2</v>
      </c>
      <c r="AA685">
        <v>0.14440432935953099</v>
      </c>
      <c r="AB685">
        <v>0.24</v>
      </c>
      <c r="AC685">
        <v>1.2923100000000001</v>
      </c>
      <c r="AD685">
        <v>0.288136</v>
      </c>
      <c r="AE685">
        <v>0.74229699999999998</v>
      </c>
      <c r="AH685">
        <v>4.3319599999999996</v>
      </c>
      <c r="AI685">
        <v>0.39048300000000002</v>
      </c>
      <c r="AJ685">
        <v>0.54711299999999996</v>
      </c>
    </row>
    <row r="686" spans="1:36" x14ac:dyDescent="0.45">
      <c r="A686" t="s">
        <v>2832</v>
      </c>
      <c r="B686" t="s">
        <v>67</v>
      </c>
      <c r="C686">
        <v>3</v>
      </c>
      <c r="D686">
        <v>4</v>
      </c>
      <c r="F686">
        <v>4.9397599999999997</v>
      </c>
      <c r="G686">
        <v>22</v>
      </c>
      <c r="H686">
        <v>14</v>
      </c>
      <c r="I686">
        <v>0</v>
      </c>
      <c r="J686">
        <v>0</v>
      </c>
      <c r="K686">
        <v>74.7</v>
      </c>
      <c r="L686">
        <v>330</v>
      </c>
      <c r="M686">
        <v>81</v>
      </c>
      <c r="N686">
        <v>44</v>
      </c>
      <c r="O686">
        <v>41</v>
      </c>
      <c r="P686">
        <v>11</v>
      </c>
      <c r="Q686">
        <v>25</v>
      </c>
      <c r="R686">
        <v>0</v>
      </c>
      <c r="S686">
        <v>4</v>
      </c>
      <c r="T686">
        <v>56</v>
      </c>
      <c r="U686">
        <v>6.7469900000000003</v>
      </c>
      <c r="V686">
        <v>3.0120499999999999</v>
      </c>
      <c r="W686">
        <v>2.2400000000000002</v>
      </c>
      <c r="X686">
        <v>1.3252999999999999</v>
      </c>
      <c r="Y686">
        <v>0.16969699999999999</v>
      </c>
      <c r="Z686">
        <v>7.5757599999999994E-2</v>
      </c>
      <c r="AA686">
        <v>9.3939393758773804E-2</v>
      </c>
      <c r="AB686">
        <v>0.26910299999999998</v>
      </c>
      <c r="AC686">
        <v>1.4190100000000001</v>
      </c>
      <c r="AD686">
        <v>0.29914499999999999</v>
      </c>
      <c r="AE686">
        <v>0.68432700000000002</v>
      </c>
      <c r="AH686">
        <v>4.8346900000000002</v>
      </c>
      <c r="AI686">
        <v>0.38851400000000003</v>
      </c>
      <c r="AJ686">
        <v>0.267125</v>
      </c>
    </row>
    <row r="687" spans="1:36" x14ac:dyDescent="0.45">
      <c r="A687" t="s">
        <v>2833</v>
      </c>
      <c r="C687">
        <v>3</v>
      </c>
      <c r="D687">
        <v>6</v>
      </c>
      <c r="F687">
        <v>4.9258800000000003</v>
      </c>
      <c r="G687">
        <v>24</v>
      </c>
      <c r="H687">
        <v>19</v>
      </c>
      <c r="I687">
        <v>0</v>
      </c>
      <c r="J687">
        <v>0</v>
      </c>
      <c r="K687">
        <v>87.7</v>
      </c>
      <c r="L687">
        <v>393</v>
      </c>
      <c r="M687">
        <v>92</v>
      </c>
      <c r="N687">
        <v>52</v>
      </c>
      <c r="O687">
        <v>48</v>
      </c>
      <c r="P687">
        <v>12</v>
      </c>
      <c r="Q687">
        <v>44</v>
      </c>
      <c r="R687">
        <v>0</v>
      </c>
      <c r="S687">
        <v>3</v>
      </c>
      <c r="T687">
        <v>66</v>
      </c>
      <c r="U687">
        <v>6.7730899999999998</v>
      </c>
      <c r="V687">
        <v>4.51539</v>
      </c>
      <c r="W687">
        <v>1.5</v>
      </c>
      <c r="X687">
        <v>1.2314700000000001</v>
      </c>
      <c r="Y687">
        <v>0.167939</v>
      </c>
      <c r="Z687">
        <v>0.111959</v>
      </c>
      <c r="AA687">
        <v>5.5979646742343903E-2</v>
      </c>
      <c r="AB687">
        <v>0.26589600000000002</v>
      </c>
      <c r="AC687">
        <v>1.55074</v>
      </c>
      <c r="AD687">
        <v>0.29850700000000002</v>
      </c>
      <c r="AE687">
        <v>0.70469800000000005</v>
      </c>
      <c r="AH687">
        <v>5.13645</v>
      </c>
      <c r="AI687">
        <v>0.38794099999999998</v>
      </c>
      <c r="AJ687">
        <v>0.55836600000000003</v>
      </c>
    </row>
    <row r="688" spans="1:36" x14ac:dyDescent="0.45">
      <c r="A688" t="s">
        <v>2359</v>
      </c>
      <c r="B688" t="s">
        <v>184</v>
      </c>
      <c r="C688">
        <v>3</v>
      </c>
      <c r="D688">
        <v>7</v>
      </c>
      <c r="F688">
        <v>5.9197300000000004</v>
      </c>
      <c r="G688">
        <v>21</v>
      </c>
      <c r="H688">
        <v>20</v>
      </c>
      <c r="I688">
        <v>0</v>
      </c>
      <c r="J688">
        <v>1</v>
      </c>
      <c r="K688">
        <v>89.7</v>
      </c>
      <c r="L688">
        <v>418</v>
      </c>
      <c r="M688">
        <v>99</v>
      </c>
      <c r="N688">
        <v>64</v>
      </c>
      <c r="O688">
        <v>59</v>
      </c>
      <c r="P688">
        <v>14</v>
      </c>
      <c r="Q688">
        <v>44</v>
      </c>
      <c r="R688">
        <v>0</v>
      </c>
      <c r="S688">
        <v>13</v>
      </c>
      <c r="T688">
        <v>67</v>
      </c>
      <c r="U688">
        <v>6.72241</v>
      </c>
      <c r="V688">
        <v>4.41472</v>
      </c>
      <c r="W688">
        <v>1.5227299999999999</v>
      </c>
      <c r="X688">
        <v>1.4046799999999999</v>
      </c>
      <c r="Y688">
        <v>0.16028700000000001</v>
      </c>
      <c r="Z688">
        <v>0.105263</v>
      </c>
      <c r="AA688">
        <v>5.5023923516273499E-2</v>
      </c>
      <c r="AB688">
        <v>0.27423799999999998</v>
      </c>
      <c r="AC688">
        <v>1.5942000000000001</v>
      </c>
      <c r="AD688">
        <v>0.30357099999999998</v>
      </c>
      <c r="AE688">
        <v>0.64019400000000004</v>
      </c>
      <c r="AH688">
        <v>5.69651</v>
      </c>
      <c r="AI688">
        <v>0.387907</v>
      </c>
      <c r="AJ688">
        <v>0.31559199999999998</v>
      </c>
    </row>
    <row r="689" spans="1:36" x14ac:dyDescent="0.45">
      <c r="A689" t="s">
        <v>2834</v>
      </c>
      <c r="B689" t="s">
        <v>36</v>
      </c>
      <c r="C689">
        <v>6</v>
      </c>
      <c r="D689">
        <v>5</v>
      </c>
      <c r="F689">
        <v>3.8948999999999998</v>
      </c>
      <c r="G689">
        <v>60</v>
      </c>
      <c r="H689">
        <v>1</v>
      </c>
      <c r="I689">
        <v>0</v>
      </c>
      <c r="J689">
        <v>0</v>
      </c>
      <c r="K689">
        <v>64.7</v>
      </c>
      <c r="L689">
        <v>279</v>
      </c>
      <c r="M689">
        <v>58</v>
      </c>
      <c r="N689">
        <v>30</v>
      </c>
      <c r="O689">
        <v>28</v>
      </c>
      <c r="P689">
        <v>8</v>
      </c>
      <c r="Q689">
        <v>26</v>
      </c>
      <c r="R689">
        <v>1</v>
      </c>
      <c r="S689">
        <v>4</v>
      </c>
      <c r="T689">
        <v>72</v>
      </c>
      <c r="U689">
        <v>10.015499999999999</v>
      </c>
      <c r="V689">
        <v>3.6166900000000002</v>
      </c>
      <c r="W689">
        <v>2.7692299999999999</v>
      </c>
      <c r="X689">
        <v>1.11283</v>
      </c>
      <c r="Y689">
        <v>0.25806499999999999</v>
      </c>
      <c r="Z689">
        <v>9.3189999999999995E-2</v>
      </c>
      <c r="AA689">
        <v>0.16487454622983899</v>
      </c>
      <c r="AB689">
        <v>0.232932</v>
      </c>
      <c r="AC689">
        <v>1.2983</v>
      </c>
      <c r="AD689">
        <v>0.29585800000000001</v>
      </c>
      <c r="AE689">
        <v>0.74175800000000003</v>
      </c>
      <c r="AH689">
        <v>4.0278400000000003</v>
      </c>
      <c r="AI689">
        <v>0.38777600000000001</v>
      </c>
      <c r="AJ689">
        <v>0.49196800000000002</v>
      </c>
    </row>
    <row r="690" spans="1:36" x14ac:dyDescent="0.45">
      <c r="A690" t="s">
        <v>2477</v>
      </c>
      <c r="B690" t="s">
        <v>104</v>
      </c>
      <c r="C690">
        <v>2</v>
      </c>
      <c r="D690">
        <v>3</v>
      </c>
      <c r="F690">
        <v>4.6936099999999996</v>
      </c>
      <c r="G690">
        <v>35</v>
      </c>
      <c r="H690">
        <v>9</v>
      </c>
      <c r="I690">
        <v>1</v>
      </c>
      <c r="J690">
        <v>15</v>
      </c>
      <c r="K690">
        <v>76.7</v>
      </c>
      <c r="L690">
        <v>344</v>
      </c>
      <c r="M690">
        <v>75</v>
      </c>
      <c r="N690">
        <v>43</v>
      </c>
      <c r="O690">
        <v>40</v>
      </c>
      <c r="P690">
        <v>10</v>
      </c>
      <c r="Q690">
        <v>36</v>
      </c>
      <c r="R690">
        <v>0</v>
      </c>
      <c r="S690">
        <v>8</v>
      </c>
      <c r="T690">
        <v>73</v>
      </c>
      <c r="U690">
        <v>8.5658399999999997</v>
      </c>
      <c r="V690">
        <v>4.2242499999999996</v>
      </c>
      <c r="W690">
        <v>2.0277799999999999</v>
      </c>
      <c r="X690">
        <v>1.1734</v>
      </c>
      <c r="Y690">
        <v>0.21220900000000001</v>
      </c>
      <c r="Z690">
        <v>0.10465099999999999</v>
      </c>
      <c r="AA690">
        <v>0.107558138668537</v>
      </c>
      <c r="AB690">
        <v>0.25</v>
      </c>
      <c r="AC690">
        <v>1.4472</v>
      </c>
      <c r="AD690">
        <v>0.299539</v>
      </c>
      <c r="AE690">
        <v>0.70103099999999996</v>
      </c>
      <c r="AH690">
        <v>4.7674300000000001</v>
      </c>
      <c r="AI690">
        <v>0.38763700000000001</v>
      </c>
      <c r="AJ690">
        <v>0.44195099999999998</v>
      </c>
    </row>
    <row r="691" spans="1:36" x14ac:dyDescent="0.45">
      <c r="A691" t="s">
        <v>2835</v>
      </c>
      <c r="B691" t="s">
        <v>184</v>
      </c>
      <c r="C691">
        <v>5</v>
      </c>
      <c r="D691">
        <v>6</v>
      </c>
      <c r="F691">
        <v>5.0249300000000003</v>
      </c>
      <c r="G691">
        <v>21</v>
      </c>
      <c r="H691">
        <v>20</v>
      </c>
      <c r="I691">
        <v>0</v>
      </c>
      <c r="J691">
        <v>0</v>
      </c>
      <c r="K691">
        <v>100.3</v>
      </c>
      <c r="L691">
        <v>442</v>
      </c>
      <c r="M691">
        <v>108</v>
      </c>
      <c r="N691">
        <v>61</v>
      </c>
      <c r="O691">
        <v>56</v>
      </c>
      <c r="P691">
        <v>15</v>
      </c>
      <c r="Q691">
        <v>40</v>
      </c>
      <c r="R691">
        <v>0</v>
      </c>
      <c r="S691">
        <v>2</v>
      </c>
      <c r="T691">
        <v>69</v>
      </c>
      <c r="U691">
        <v>6.1914300000000004</v>
      </c>
      <c r="V691">
        <v>3.5892300000000001</v>
      </c>
      <c r="W691">
        <v>1.7250000000000001</v>
      </c>
      <c r="X691">
        <v>1.34596</v>
      </c>
      <c r="Y691">
        <v>0.156109</v>
      </c>
      <c r="Z691">
        <v>9.04977E-2</v>
      </c>
      <c r="AA691">
        <v>6.5610863268375397E-2</v>
      </c>
      <c r="AB691">
        <v>0.27</v>
      </c>
      <c r="AC691">
        <v>1.47557</v>
      </c>
      <c r="AD691">
        <v>0.29430400000000001</v>
      </c>
      <c r="AE691">
        <v>0.68503899999999995</v>
      </c>
      <c r="AH691">
        <v>5.0795700000000004</v>
      </c>
      <c r="AI691">
        <v>0.38760899999999998</v>
      </c>
      <c r="AJ691">
        <v>0.18359900000000001</v>
      </c>
    </row>
    <row r="692" spans="1:36" x14ac:dyDescent="0.45">
      <c r="A692" t="s">
        <v>2836</v>
      </c>
      <c r="B692" t="s">
        <v>101</v>
      </c>
      <c r="C692">
        <v>3</v>
      </c>
      <c r="D692">
        <v>2</v>
      </c>
      <c r="F692">
        <v>4.4117600000000001</v>
      </c>
      <c r="G692">
        <v>20</v>
      </c>
      <c r="H692">
        <v>11</v>
      </c>
      <c r="I692">
        <v>0</v>
      </c>
      <c r="J692">
        <v>0</v>
      </c>
      <c r="K692">
        <v>51</v>
      </c>
      <c r="L692">
        <v>231</v>
      </c>
      <c r="M692">
        <v>48</v>
      </c>
      <c r="N692">
        <v>27</v>
      </c>
      <c r="O692">
        <v>25</v>
      </c>
      <c r="P692">
        <v>7</v>
      </c>
      <c r="Q692">
        <v>27</v>
      </c>
      <c r="R692">
        <v>0</v>
      </c>
      <c r="S692">
        <v>3</v>
      </c>
      <c r="T692">
        <v>58</v>
      </c>
      <c r="U692">
        <v>10.235300000000001</v>
      </c>
      <c r="V692">
        <v>4.76471</v>
      </c>
      <c r="W692">
        <v>2.1481499999999998</v>
      </c>
      <c r="X692">
        <v>1.23529</v>
      </c>
      <c r="Y692">
        <v>0.25108200000000003</v>
      </c>
      <c r="Z692">
        <v>0.116883</v>
      </c>
      <c r="AA692">
        <v>0.13419912755489299</v>
      </c>
      <c r="AB692">
        <v>0.23880599999999999</v>
      </c>
      <c r="AC692">
        <v>1.4705900000000001</v>
      </c>
      <c r="AD692">
        <v>0.30147099999999999</v>
      </c>
      <c r="AE692">
        <v>0.73619599999999996</v>
      </c>
      <c r="AH692">
        <v>4.5295500000000004</v>
      </c>
      <c r="AI692">
        <v>0.38672099999999998</v>
      </c>
      <c r="AJ692">
        <v>0.44715700000000003</v>
      </c>
    </row>
    <row r="693" spans="1:36" x14ac:dyDescent="0.45">
      <c r="A693" t="s">
        <v>2837</v>
      </c>
      <c r="B693" t="s">
        <v>58</v>
      </c>
      <c r="C693">
        <v>4</v>
      </c>
      <c r="D693">
        <v>5</v>
      </c>
      <c r="F693">
        <v>4.7883899999999997</v>
      </c>
      <c r="G693">
        <v>32</v>
      </c>
      <c r="H693">
        <v>11</v>
      </c>
      <c r="I693">
        <v>0</v>
      </c>
      <c r="J693">
        <v>0</v>
      </c>
      <c r="K693">
        <v>82.7</v>
      </c>
      <c r="L693">
        <v>365</v>
      </c>
      <c r="M693">
        <v>87</v>
      </c>
      <c r="N693">
        <v>48</v>
      </c>
      <c r="O693">
        <v>44</v>
      </c>
      <c r="P693">
        <v>12</v>
      </c>
      <c r="Q693">
        <v>32</v>
      </c>
      <c r="R693">
        <v>0</v>
      </c>
      <c r="S693">
        <v>3</v>
      </c>
      <c r="T693">
        <v>65</v>
      </c>
      <c r="U693">
        <v>7.07376</v>
      </c>
      <c r="V693">
        <v>3.4824700000000002</v>
      </c>
      <c r="W693">
        <v>2.03125</v>
      </c>
      <c r="X693">
        <v>1.30593</v>
      </c>
      <c r="Y693">
        <v>0.17808199999999999</v>
      </c>
      <c r="Z693">
        <v>8.7671200000000005E-2</v>
      </c>
      <c r="AA693">
        <v>9.0410962700843797E-2</v>
      </c>
      <c r="AB693">
        <v>0.26363599999999998</v>
      </c>
      <c r="AC693">
        <v>1.4389400000000001</v>
      </c>
      <c r="AD693">
        <v>0.29644300000000001</v>
      </c>
      <c r="AE693">
        <v>0.694716</v>
      </c>
      <c r="AH693">
        <v>4.83908</v>
      </c>
      <c r="AI693">
        <v>0.38580199999999998</v>
      </c>
      <c r="AJ693">
        <v>0.21424299999999999</v>
      </c>
    </row>
    <row r="694" spans="1:36" x14ac:dyDescent="0.45">
      <c r="A694" t="s">
        <v>2499</v>
      </c>
      <c r="B694" t="s">
        <v>30</v>
      </c>
      <c r="C694">
        <v>4</v>
      </c>
      <c r="D694">
        <v>3</v>
      </c>
      <c r="F694">
        <v>3.9375</v>
      </c>
      <c r="G694">
        <v>61</v>
      </c>
      <c r="H694">
        <v>2</v>
      </c>
      <c r="I694">
        <v>1</v>
      </c>
      <c r="J694">
        <v>15</v>
      </c>
      <c r="K694">
        <v>64</v>
      </c>
      <c r="L694">
        <v>265</v>
      </c>
      <c r="M694">
        <v>54</v>
      </c>
      <c r="N694">
        <v>30</v>
      </c>
      <c r="O694">
        <v>28</v>
      </c>
      <c r="P694">
        <v>8</v>
      </c>
      <c r="Q694">
        <v>22</v>
      </c>
      <c r="R694">
        <v>1</v>
      </c>
      <c r="S694">
        <v>3</v>
      </c>
      <c r="T694">
        <v>63</v>
      </c>
      <c r="U694">
        <v>8.8593799999999998</v>
      </c>
      <c r="V694">
        <v>3.09375</v>
      </c>
      <c r="W694">
        <v>2.8636400000000002</v>
      </c>
      <c r="X694">
        <v>1.125</v>
      </c>
      <c r="Y694">
        <v>0.237736</v>
      </c>
      <c r="Z694">
        <v>8.3018900000000007E-2</v>
      </c>
      <c r="AA694">
        <v>0.15471698343753801</v>
      </c>
      <c r="AB694">
        <v>0.22500000000000001</v>
      </c>
      <c r="AC694">
        <v>1.1875</v>
      </c>
      <c r="AD694">
        <v>0.27218900000000001</v>
      </c>
      <c r="AE694">
        <v>0.70987699999999998</v>
      </c>
      <c r="AH694">
        <v>4.08317</v>
      </c>
      <c r="AI694">
        <v>0.38555299999999998</v>
      </c>
      <c r="AJ694">
        <v>0.45503700000000002</v>
      </c>
    </row>
    <row r="695" spans="1:36" x14ac:dyDescent="0.45">
      <c r="A695" t="s">
        <v>2838</v>
      </c>
      <c r="B695" t="s">
        <v>56</v>
      </c>
      <c r="C695">
        <v>3</v>
      </c>
      <c r="D695">
        <v>6</v>
      </c>
      <c r="F695">
        <v>5.1157899999999996</v>
      </c>
      <c r="G695">
        <v>21</v>
      </c>
      <c r="H695">
        <v>18</v>
      </c>
      <c r="I695">
        <v>0</v>
      </c>
      <c r="J695">
        <v>0</v>
      </c>
      <c r="K695">
        <v>95</v>
      </c>
      <c r="L695">
        <v>429</v>
      </c>
      <c r="M695">
        <v>110</v>
      </c>
      <c r="N695">
        <v>58</v>
      </c>
      <c r="O695">
        <v>54</v>
      </c>
      <c r="P695">
        <v>13</v>
      </c>
      <c r="Q695">
        <v>33</v>
      </c>
      <c r="R695">
        <v>0</v>
      </c>
      <c r="S695">
        <v>5</v>
      </c>
      <c r="T695">
        <v>56</v>
      </c>
      <c r="U695">
        <v>5.3052599999999996</v>
      </c>
      <c r="V695">
        <v>3.1263200000000002</v>
      </c>
      <c r="W695">
        <v>1.6969700000000001</v>
      </c>
      <c r="X695">
        <v>1.2315799999999999</v>
      </c>
      <c r="Y695">
        <v>0.13053600000000001</v>
      </c>
      <c r="Z695">
        <v>7.6923099999999994E-2</v>
      </c>
      <c r="AA695">
        <v>5.3613044321536997E-2</v>
      </c>
      <c r="AB695">
        <v>0.28133000000000002</v>
      </c>
      <c r="AC695">
        <v>1.50526</v>
      </c>
      <c r="AD695">
        <v>0.30124200000000001</v>
      </c>
      <c r="AE695">
        <v>0.68108999999999997</v>
      </c>
      <c r="AH695">
        <v>5.05504</v>
      </c>
      <c r="AI695">
        <v>0.38550699999999999</v>
      </c>
      <c r="AJ695">
        <v>0.50431300000000001</v>
      </c>
    </row>
    <row r="696" spans="1:36" x14ac:dyDescent="0.45">
      <c r="A696" t="s">
        <v>2209</v>
      </c>
      <c r="B696" t="s">
        <v>56</v>
      </c>
      <c r="C696">
        <v>3</v>
      </c>
      <c r="D696">
        <v>3</v>
      </c>
      <c r="F696">
        <v>4.5633800000000004</v>
      </c>
      <c r="G696">
        <v>34</v>
      </c>
      <c r="H696">
        <v>9</v>
      </c>
      <c r="I696">
        <v>17</v>
      </c>
      <c r="J696">
        <v>8</v>
      </c>
      <c r="K696">
        <v>71</v>
      </c>
      <c r="L696">
        <v>313</v>
      </c>
      <c r="M696">
        <v>70</v>
      </c>
      <c r="N696">
        <v>39</v>
      </c>
      <c r="O696">
        <v>36</v>
      </c>
      <c r="P696">
        <v>9</v>
      </c>
      <c r="Q696">
        <v>28</v>
      </c>
      <c r="R696">
        <v>0</v>
      </c>
      <c r="S696">
        <v>7</v>
      </c>
      <c r="T696">
        <v>66</v>
      </c>
      <c r="U696">
        <v>8.3661999999999992</v>
      </c>
      <c r="V696">
        <v>3.5493000000000001</v>
      </c>
      <c r="W696">
        <v>2.3571399999999998</v>
      </c>
      <c r="X696">
        <v>1.1408499999999999</v>
      </c>
      <c r="Y696">
        <v>0.21086299999999999</v>
      </c>
      <c r="Z696">
        <v>8.9456900000000006E-2</v>
      </c>
      <c r="AA696">
        <v>0.12140575051307601</v>
      </c>
      <c r="AB696">
        <v>0.251799</v>
      </c>
      <c r="AC696">
        <v>1.38028</v>
      </c>
      <c r="AD696">
        <v>0.30049300000000001</v>
      </c>
      <c r="AE696">
        <v>0.69086700000000001</v>
      </c>
      <c r="AH696">
        <v>4.5226499999999996</v>
      </c>
      <c r="AI696">
        <v>0.38471899999999998</v>
      </c>
      <c r="AJ696">
        <v>0.55396199999999995</v>
      </c>
    </row>
    <row r="697" spans="1:36" x14ac:dyDescent="0.45">
      <c r="A697" t="s">
        <v>2498</v>
      </c>
      <c r="B697" t="s">
        <v>52</v>
      </c>
      <c r="C697">
        <v>4</v>
      </c>
      <c r="D697">
        <v>4</v>
      </c>
      <c r="F697">
        <v>4.2</v>
      </c>
      <c r="G697">
        <v>47</v>
      </c>
      <c r="H697">
        <v>1</v>
      </c>
      <c r="I697">
        <v>2</v>
      </c>
      <c r="J697">
        <v>14</v>
      </c>
      <c r="K697">
        <v>60</v>
      </c>
      <c r="L697">
        <v>258</v>
      </c>
      <c r="M697">
        <v>57</v>
      </c>
      <c r="N697">
        <v>30</v>
      </c>
      <c r="O697">
        <v>28</v>
      </c>
      <c r="P697">
        <v>8</v>
      </c>
      <c r="Q697">
        <v>24</v>
      </c>
      <c r="R697">
        <v>1</v>
      </c>
      <c r="S697">
        <v>1</v>
      </c>
      <c r="T697">
        <v>64</v>
      </c>
      <c r="U697">
        <v>9.6</v>
      </c>
      <c r="V697">
        <v>3.6</v>
      </c>
      <c r="W697">
        <v>2.6666699999999999</v>
      </c>
      <c r="X697">
        <v>1.2</v>
      </c>
      <c r="Y697">
        <v>0.248062</v>
      </c>
      <c r="Z697">
        <v>9.3023300000000003E-2</v>
      </c>
      <c r="AA697">
        <v>0.15503875911235801</v>
      </c>
      <c r="AB697">
        <v>0.24463499999999999</v>
      </c>
      <c r="AC697">
        <v>1.35</v>
      </c>
      <c r="AD697">
        <v>0.30434800000000001</v>
      </c>
      <c r="AE697">
        <v>0.73065899999999995</v>
      </c>
      <c r="AH697">
        <v>4.1050399999999998</v>
      </c>
      <c r="AI697">
        <v>0.38434200000000002</v>
      </c>
      <c r="AJ697">
        <v>0.375967</v>
      </c>
    </row>
    <row r="698" spans="1:36" x14ac:dyDescent="0.45">
      <c r="A698" t="s">
        <v>2839</v>
      </c>
      <c r="B698" t="s">
        <v>113</v>
      </c>
      <c r="C698">
        <v>4</v>
      </c>
      <c r="D698">
        <v>5</v>
      </c>
      <c r="F698">
        <v>4.6535700000000002</v>
      </c>
      <c r="G698">
        <v>26</v>
      </c>
      <c r="H698">
        <v>16</v>
      </c>
      <c r="I698">
        <v>0</v>
      </c>
      <c r="J698">
        <v>0</v>
      </c>
      <c r="K698">
        <v>96.7</v>
      </c>
      <c r="L698">
        <v>426</v>
      </c>
      <c r="M698">
        <v>101</v>
      </c>
      <c r="N698">
        <v>54</v>
      </c>
      <c r="O698">
        <v>50</v>
      </c>
      <c r="P698">
        <v>14</v>
      </c>
      <c r="Q698">
        <v>33</v>
      </c>
      <c r="R698">
        <v>0</v>
      </c>
      <c r="S698">
        <v>5</v>
      </c>
      <c r="T698">
        <v>73</v>
      </c>
      <c r="U698">
        <v>6.7942099999999996</v>
      </c>
      <c r="V698">
        <v>3.0713499999999998</v>
      </c>
      <c r="W698">
        <v>2.2121200000000001</v>
      </c>
      <c r="X698">
        <v>1.3029999999999999</v>
      </c>
      <c r="Y698">
        <v>0.17136199999999999</v>
      </c>
      <c r="Z698">
        <v>7.74648E-2</v>
      </c>
      <c r="AA698">
        <v>9.3896716833114596E-2</v>
      </c>
      <c r="AB698">
        <v>0.26030900000000001</v>
      </c>
      <c r="AC698">
        <v>1.3857299999999999</v>
      </c>
      <c r="AD698">
        <v>0.28903699999999999</v>
      </c>
      <c r="AE698">
        <v>0.69930099999999995</v>
      </c>
      <c r="AH698">
        <v>4.8062300000000002</v>
      </c>
      <c r="AI698">
        <v>0.38174000000000002</v>
      </c>
      <c r="AJ698">
        <v>0.44955400000000001</v>
      </c>
    </row>
    <row r="699" spans="1:36" x14ac:dyDescent="0.45">
      <c r="A699" t="s">
        <v>2840</v>
      </c>
      <c r="C699">
        <v>4</v>
      </c>
      <c r="D699">
        <v>6</v>
      </c>
      <c r="F699">
        <v>5.28261</v>
      </c>
      <c r="G699">
        <v>23</v>
      </c>
      <c r="H699">
        <v>18</v>
      </c>
      <c r="I699">
        <v>0</v>
      </c>
      <c r="J699">
        <v>0</v>
      </c>
      <c r="K699">
        <v>92</v>
      </c>
      <c r="L699">
        <v>409</v>
      </c>
      <c r="M699">
        <v>104</v>
      </c>
      <c r="N699">
        <v>58</v>
      </c>
      <c r="O699">
        <v>54</v>
      </c>
      <c r="P699">
        <v>15</v>
      </c>
      <c r="Q699">
        <v>30</v>
      </c>
      <c r="R699">
        <v>0</v>
      </c>
      <c r="S699">
        <v>4</v>
      </c>
      <c r="T699">
        <v>64</v>
      </c>
      <c r="U699">
        <v>6.2608699999999997</v>
      </c>
      <c r="V699">
        <v>2.9347799999999999</v>
      </c>
      <c r="W699">
        <v>2.1333299999999999</v>
      </c>
      <c r="X699">
        <v>1.46739</v>
      </c>
      <c r="Y699">
        <v>0.15647900000000001</v>
      </c>
      <c r="Z699">
        <v>7.3349600000000001E-2</v>
      </c>
      <c r="AA699">
        <v>8.3129592239856706E-2</v>
      </c>
      <c r="AB699">
        <v>0.277333</v>
      </c>
      <c r="AC699">
        <v>1.45652</v>
      </c>
      <c r="AD699">
        <v>0.300676</v>
      </c>
      <c r="AE699">
        <v>0.672566</v>
      </c>
      <c r="AH699">
        <v>5.0919999999999996</v>
      </c>
      <c r="AI699">
        <v>0.380245</v>
      </c>
      <c r="AJ699">
        <v>-7.5176800000000002E-2</v>
      </c>
    </row>
    <row r="700" spans="1:36" x14ac:dyDescent="0.45">
      <c r="A700" t="s">
        <v>2056</v>
      </c>
      <c r="B700" t="s">
        <v>34</v>
      </c>
      <c r="C700">
        <v>3</v>
      </c>
      <c r="D700">
        <v>3</v>
      </c>
      <c r="F700">
        <v>4.2998399999999997</v>
      </c>
      <c r="G700">
        <v>59</v>
      </c>
      <c r="H700">
        <v>1</v>
      </c>
      <c r="I700">
        <v>0</v>
      </c>
      <c r="J700">
        <v>10</v>
      </c>
      <c r="K700">
        <v>60.7</v>
      </c>
      <c r="L700">
        <v>259</v>
      </c>
      <c r="M700">
        <v>54</v>
      </c>
      <c r="N700">
        <v>31</v>
      </c>
      <c r="O700">
        <v>29</v>
      </c>
      <c r="P700">
        <v>8</v>
      </c>
      <c r="Q700">
        <v>24</v>
      </c>
      <c r="R700">
        <v>2</v>
      </c>
      <c r="S700">
        <v>3</v>
      </c>
      <c r="T700">
        <v>67</v>
      </c>
      <c r="U700">
        <v>9.9341000000000008</v>
      </c>
      <c r="V700">
        <v>3.5584799999999999</v>
      </c>
      <c r="W700">
        <v>2.7916699999999999</v>
      </c>
      <c r="X700">
        <v>1.1861600000000001</v>
      </c>
      <c r="Y700">
        <v>0.258687</v>
      </c>
      <c r="Z700">
        <v>9.2664099999999999E-2</v>
      </c>
      <c r="AA700">
        <v>0.166023164987564</v>
      </c>
      <c r="AB700">
        <v>0.23275899999999999</v>
      </c>
      <c r="AC700">
        <v>1.28501</v>
      </c>
      <c r="AD700">
        <v>0.29299399999999998</v>
      </c>
      <c r="AE700">
        <v>0.70359300000000002</v>
      </c>
      <c r="AH700">
        <v>4.0952400000000004</v>
      </c>
      <c r="AI700">
        <v>0.37942500000000001</v>
      </c>
      <c r="AJ700">
        <v>0.16229499999999999</v>
      </c>
    </row>
    <row r="701" spans="1:36" x14ac:dyDescent="0.45">
      <c r="A701" t="s">
        <v>2841</v>
      </c>
      <c r="C701">
        <v>6</v>
      </c>
      <c r="D701">
        <v>9</v>
      </c>
      <c r="F701">
        <v>5.2698999999999998</v>
      </c>
      <c r="G701">
        <v>25</v>
      </c>
      <c r="H701">
        <v>19</v>
      </c>
      <c r="I701">
        <v>0</v>
      </c>
      <c r="J701">
        <v>0</v>
      </c>
      <c r="K701">
        <v>109.3</v>
      </c>
      <c r="L701">
        <v>487</v>
      </c>
      <c r="M701">
        <v>124</v>
      </c>
      <c r="N701">
        <v>69</v>
      </c>
      <c r="O701">
        <v>64</v>
      </c>
      <c r="P701">
        <v>18</v>
      </c>
      <c r="Q701">
        <v>37</v>
      </c>
      <c r="R701">
        <v>0</v>
      </c>
      <c r="S701">
        <v>7</v>
      </c>
      <c r="T701">
        <v>74</v>
      </c>
      <c r="U701">
        <v>6.0933200000000003</v>
      </c>
      <c r="V701">
        <v>3.0466600000000001</v>
      </c>
      <c r="W701">
        <v>2</v>
      </c>
      <c r="X701">
        <v>1.4821599999999999</v>
      </c>
      <c r="Y701">
        <v>0.151951</v>
      </c>
      <c r="Z701">
        <v>7.5975399999999998E-2</v>
      </c>
      <c r="AA701">
        <v>7.5975358486175495E-2</v>
      </c>
      <c r="AB701">
        <v>0.27990999999999999</v>
      </c>
      <c r="AC701">
        <v>1.4730099999999999</v>
      </c>
      <c r="AD701">
        <v>0.30199399999999998</v>
      </c>
      <c r="AE701">
        <v>0.67746700000000004</v>
      </c>
      <c r="AH701">
        <v>5.2495500000000002</v>
      </c>
      <c r="AI701">
        <v>0.37906499999999999</v>
      </c>
      <c r="AJ701">
        <v>0.20555000000000001</v>
      </c>
    </row>
    <row r="702" spans="1:36" x14ac:dyDescent="0.45">
      <c r="A702" t="s">
        <v>2842</v>
      </c>
      <c r="C702">
        <v>5</v>
      </c>
      <c r="D702">
        <v>5</v>
      </c>
      <c r="F702">
        <v>4.7432400000000001</v>
      </c>
      <c r="G702">
        <v>18</v>
      </c>
      <c r="H702">
        <v>15</v>
      </c>
      <c r="I702">
        <v>0</v>
      </c>
      <c r="J702">
        <v>0</v>
      </c>
      <c r="K702">
        <v>74</v>
      </c>
      <c r="L702">
        <v>325</v>
      </c>
      <c r="M702">
        <v>81</v>
      </c>
      <c r="N702">
        <v>42</v>
      </c>
      <c r="O702">
        <v>39</v>
      </c>
      <c r="P702">
        <v>10</v>
      </c>
      <c r="Q702">
        <v>22</v>
      </c>
      <c r="R702">
        <v>0</v>
      </c>
      <c r="S702">
        <v>4</v>
      </c>
      <c r="T702">
        <v>43</v>
      </c>
      <c r="U702">
        <v>5.22973</v>
      </c>
      <c r="V702">
        <v>2.6756799999999998</v>
      </c>
      <c r="W702">
        <v>1.95455</v>
      </c>
      <c r="X702">
        <v>1.2162200000000001</v>
      </c>
      <c r="Y702">
        <v>0.13230800000000001</v>
      </c>
      <c r="Z702">
        <v>6.7692299999999997E-2</v>
      </c>
      <c r="AA702">
        <v>6.4615383744239793E-2</v>
      </c>
      <c r="AB702">
        <v>0.270903</v>
      </c>
      <c r="AC702">
        <v>1.3918900000000001</v>
      </c>
      <c r="AD702">
        <v>0.28861799999999999</v>
      </c>
      <c r="AE702">
        <v>0.68539300000000003</v>
      </c>
      <c r="AH702">
        <v>4.9036900000000001</v>
      </c>
      <c r="AI702">
        <v>0.377888</v>
      </c>
      <c r="AJ702">
        <v>0.48738500000000001</v>
      </c>
    </row>
    <row r="703" spans="1:36" x14ac:dyDescent="0.45">
      <c r="A703" t="s">
        <v>2051</v>
      </c>
      <c r="B703" t="s">
        <v>23</v>
      </c>
      <c r="C703">
        <v>3</v>
      </c>
      <c r="D703">
        <v>1</v>
      </c>
      <c r="F703">
        <v>3.6137700000000001</v>
      </c>
      <c r="G703">
        <v>56</v>
      </c>
      <c r="H703">
        <v>0</v>
      </c>
      <c r="I703">
        <v>2</v>
      </c>
      <c r="J703">
        <v>16</v>
      </c>
      <c r="K703">
        <v>52.3</v>
      </c>
      <c r="L703">
        <v>218</v>
      </c>
      <c r="M703">
        <v>44</v>
      </c>
      <c r="N703">
        <v>23</v>
      </c>
      <c r="O703">
        <v>21</v>
      </c>
      <c r="P703">
        <v>8</v>
      </c>
      <c r="Q703">
        <v>17</v>
      </c>
      <c r="R703">
        <v>0</v>
      </c>
      <c r="S703">
        <v>4</v>
      </c>
      <c r="T703">
        <v>68</v>
      </c>
      <c r="U703">
        <v>11.701700000000001</v>
      </c>
      <c r="V703">
        <v>2.92543</v>
      </c>
      <c r="W703">
        <v>4</v>
      </c>
      <c r="X703">
        <v>1.3766700000000001</v>
      </c>
      <c r="Y703">
        <v>0.31192700000000001</v>
      </c>
      <c r="Z703">
        <v>7.7981700000000001E-2</v>
      </c>
      <c r="AA703">
        <v>0.233944952487945</v>
      </c>
      <c r="AB703">
        <v>0.22334999999999999</v>
      </c>
      <c r="AC703">
        <v>1.16635</v>
      </c>
      <c r="AD703">
        <v>0.29752099999999998</v>
      </c>
      <c r="AE703">
        <v>0.76305199999999995</v>
      </c>
      <c r="AH703">
        <v>3.8477700000000001</v>
      </c>
      <c r="AI703">
        <v>0.37781199999999998</v>
      </c>
      <c r="AJ703">
        <v>0.61790500000000004</v>
      </c>
    </row>
    <row r="704" spans="1:36" x14ac:dyDescent="0.45">
      <c r="A704" t="s">
        <v>2843</v>
      </c>
      <c r="C704">
        <v>4</v>
      </c>
      <c r="D704">
        <v>3</v>
      </c>
      <c r="F704">
        <v>3.67347</v>
      </c>
      <c r="G704">
        <v>29</v>
      </c>
      <c r="H704">
        <v>0</v>
      </c>
      <c r="I704">
        <v>0</v>
      </c>
      <c r="J704">
        <v>0</v>
      </c>
      <c r="K704">
        <v>49</v>
      </c>
      <c r="L704">
        <v>207</v>
      </c>
      <c r="M704">
        <v>48</v>
      </c>
      <c r="N704">
        <v>22</v>
      </c>
      <c r="O704">
        <v>20</v>
      </c>
      <c r="P704">
        <v>5</v>
      </c>
      <c r="Q704">
        <v>13</v>
      </c>
      <c r="R704">
        <v>0</v>
      </c>
      <c r="S704">
        <v>0</v>
      </c>
      <c r="T704">
        <v>41</v>
      </c>
      <c r="U704">
        <v>7.5306100000000002</v>
      </c>
      <c r="V704">
        <v>2.3877600000000001</v>
      </c>
      <c r="W704">
        <v>3.1538499999999998</v>
      </c>
      <c r="X704">
        <v>0.91836700000000004</v>
      </c>
      <c r="Y704">
        <v>0.19806799999999999</v>
      </c>
      <c r="Z704">
        <v>6.2801899999999994E-2</v>
      </c>
      <c r="AA704">
        <v>0.13526570051908399</v>
      </c>
      <c r="AB704">
        <v>0.247423</v>
      </c>
      <c r="AC704">
        <v>1.2448999999999999</v>
      </c>
      <c r="AD704">
        <v>0.29054099999999999</v>
      </c>
      <c r="AE704">
        <v>0.72222200000000003</v>
      </c>
      <c r="AH704">
        <v>3.7040199999999999</v>
      </c>
      <c r="AI704">
        <v>0.37729600000000002</v>
      </c>
      <c r="AJ704">
        <v>0.35137600000000002</v>
      </c>
    </row>
    <row r="705" spans="1:36" x14ac:dyDescent="0.45">
      <c r="A705" t="s">
        <v>138</v>
      </c>
      <c r="B705" t="s">
        <v>139</v>
      </c>
      <c r="C705">
        <v>4</v>
      </c>
      <c r="D705">
        <v>4</v>
      </c>
      <c r="F705">
        <v>3.9779</v>
      </c>
      <c r="G705">
        <v>55</v>
      </c>
      <c r="H705">
        <v>0</v>
      </c>
      <c r="I705">
        <v>0</v>
      </c>
      <c r="J705">
        <v>1</v>
      </c>
      <c r="K705">
        <v>54.3</v>
      </c>
      <c r="L705">
        <v>233</v>
      </c>
      <c r="M705">
        <v>46</v>
      </c>
      <c r="N705">
        <v>26</v>
      </c>
      <c r="O705">
        <v>24</v>
      </c>
      <c r="P705">
        <v>7</v>
      </c>
      <c r="Q705">
        <v>27</v>
      </c>
      <c r="R705">
        <v>2</v>
      </c>
      <c r="S705">
        <v>1</v>
      </c>
      <c r="T705">
        <v>65</v>
      </c>
      <c r="U705">
        <v>10.7735</v>
      </c>
      <c r="V705">
        <v>4.4751399999999997</v>
      </c>
      <c r="W705">
        <v>2.40741</v>
      </c>
      <c r="X705">
        <v>1.16022</v>
      </c>
      <c r="Y705">
        <v>0.27897</v>
      </c>
      <c r="Z705">
        <v>0.11588</v>
      </c>
      <c r="AA705">
        <v>0.16309011727571401</v>
      </c>
      <c r="AB705">
        <v>0.22439000000000001</v>
      </c>
      <c r="AC705">
        <v>1.3443799999999999</v>
      </c>
      <c r="AD705">
        <v>0.29323300000000002</v>
      </c>
      <c r="AE705">
        <v>0.74367099999999997</v>
      </c>
      <c r="AH705">
        <v>4.0837700000000003</v>
      </c>
      <c r="AI705">
        <v>0.37640499999999999</v>
      </c>
      <c r="AJ705">
        <v>0.36678500000000003</v>
      </c>
    </row>
    <row r="706" spans="1:36" x14ac:dyDescent="0.45">
      <c r="A706" t="s">
        <v>2844</v>
      </c>
      <c r="B706" t="s">
        <v>42</v>
      </c>
      <c r="C706">
        <v>5</v>
      </c>
      <c r="D706">
        <v>5</v>
      </c>
      <c r="F706">
        <v>4.6805300000000001</v>
      </c>
      <c r="G706">
        <v>22</v>
      </c>
      <c r="H706">
        <v>16</v>
      </c>
      <c r="I706">
        <v>0</v>
      </c>
      <c r="J706">
        <v>0</v>
      </c>
      <c r="K706">
        <v>67.3</v>
      </c>
      <c r="L706">
        <v>308</v>
      </c>
      <c r="M706">
        <v>57</v>
      </c>
      <c r="N706">
        <v>38</v>
      </c>
      <c r="O706">
        <v>35</v>
      </c>
      <c r="P706">
        <v>8</v>
      </c>
      <c r="Q706">
        <v>46</v>
      </c>
      <c r="R706">
        <v>0</v>
      </c>
      <c r="S706">
        <v>4</v>
      </c>
      <c r="T706">
        <v>74</v>
      </c>
      <c r="U706">
        <v>9.8959899999999994</v>
      </c>
      <c r="V706">
        <v>6.1515599999999999</v>
      </c>
      <c r="W706">
        <v>1.6087</v>
      </c>
      <c r="X706">
        <v>1.0698399999999999</v>
      </c>
      <c r="Y706">
        <v>0.24026</v>
      </c>
      <c r="Z706">
        <v>0.14935100000000001</v>
      </c>
      <c r="AA706">
        <v>9.0909093618392903E-2</v>
      </c>
      <c r="AB706">
        <v>0.22092999999999999</v>
      </c>
      <c r="AC706">
        <v>1.5304599999999999</v>
      </c>
      <c r="AD706">
        <v>0.27840900000000002</v>
      </c>
      <c r="AE706">
        <v>0.70806100000000005</v>
      </c>
      <c r="AH706">
        <v>4.8300799999999997</v>
      </c>
      <c r="AI706">
        <v>0.373639</v>
      </c>
      <c r="AJ706">
        <v>0.43995200000000001</v>
      </c>
    </row>
    <row r="707" spans="1:36" x14ac:dyDescent="0.45">
      <c r="A707" t="s">
        <v>2412</v>
      </c>
      <c r="B707" t="s">
        <v>196</v>
      </c>
      <c r="C707">
        <v>4</v>
      </c>
      <c r="D707">
        <v>4</v>
      </c>
      <c r="F707">
        <v>3.98034</v>
      </c>
      <c r="G707">
        <v>46</v>
      </c>
      <c r="H707">
        <v>6</v>
      </c>
      <c r="I707">
        <v>0</v>
      </c>
      <c r="J707">
        <v>1</v>
      </c>
      <c r="K707">
        <v>40.700000000000003</v>
      </c>
      <c r="L707">
        <v>172</v>
      </c>
      <c r="M707">
        <v>42</v>
      </c>
      <c r="N707">
        <v>19</v>
      </c>
      <c r="O707">
        <v>18</v>
      </c>
      <c r="P707">
        <v>4</v>
      </c>
      <c r="Q707">
        <v>10</v>
      </c>
      <c r="R707">
        <v>2</v>
      </c>
      <c r="S707">
        <v>1</v>
      </c>
      <c r="T707">
        <v>29</v>
      </c>
      <c r="U707">
        <v>6.4127799999999997</v>
      </c>
      <c r="V707">
        <v>2.2113</v>
      </c>
      <c r="W707">
        <v>2.9</v>
      </c>
      <c r="X707">
        <v>0.884521</v>
      </c>
      <c r="Y707">
        <v>0.168605</v>
      </c>
      <c r="Z707">
        <v>5.8139499999999997E-2</v>
      </c>
      <c r="AA707">
        <v>0.110465120524168</v>
      </c>
      <c r="AB707">
        <v>0.26086999999999999</v>
      </c>
      <c r="AC707">
        <v>1.2776400000000001</v>
      </c>
      <c r="AD707">
        <v>0.296875</v>
      </c>
      <c r="AE707">
        <v>0.71120700000000003</v>
      </c>
      <c r="AH707">
        <v>3.9184299999999999</v>
      </c>
      <c r="AI707">
        <v>0.372776</v>
      </c>
      <c r="AJ707">
        <v>0.38766400000000001</v>
      </c>
    </row>
    <row r="708" spans="1:36" x14ac:dyDescent="0.45">
      <c r="A708" t="s">
        <v>2845</v>
      </c>
      <c r="B708" t="s">
        <v>149</v>
      </c>
      <c r="C708">
        <v>4</v>
      </c>
      <c r="D708">
        <v>6</v>
      </c>
      <c r="F708">
        <v>4.5599999999999996</v>
      </c>
      <c r="G708">
        <v>31</v>
      </c>
      <c r="H708">
        <v>7</v>
      </c>
      <c r="I708">
        <v>0</v>
      </c>
      <c r="J708">
        <v>0</v>
      </c>
      <c r="K708">
        <v>75</v>
      </c>
      <c r="L708">
        <v>326</v>
      </c>
      <c r="M708">
        <v>81</v>
      </c>
      <c r="N708">
        <v>41</v>
      </c>
      <c r="O708">
        <v>38</v>
      </c>
      <c r="P708">
        <v>10</v>
      </c>
      <c r="Q708">
        <v>23</v>
      </c>
      <c r="R708">
        <v>0</v>
      </c>
      <c r="S708">
        <v>3</v>
      </c>
      <c r="T708">
        <v>48</v>
      </c>
      <c r="U708">
        <v>5.76</v>
      </c>
      <c r="V708">
        <v>2.76</v>
      </c>
      <c r="W708">
        <v>2.0869599999999999</v>
      </c>
      <c r="X708">
        <v>1.2</v>
      </c>
      <c r="Y708">
        <v>0.14723900000000001</v>
      </c>
      <c r="Z708">
        <v>7.0552100000000006E-2</v>
      </c>
      <c r="AA708">
        <v>7.6687119901180198E-2</v>
      </c>
      <c r="AB708">
        <v>0.27</v>
      </c>
      <c r="AC708">
        <v>1.3866700000000001</v>
      </c>
      <c r="AD708">
        <v>0.29338799999999998</v>
      </c>
      <c r="AE708">
        <v>0.7</v>
      </c>
      <c r="AH708">
        <v>4.7483700000000004</v>
      </c>
      <c r="AI708">
        <v>0.37249500000000002</v>
      </c>
      <c r="AJ708">
        <v>0.54242599999999996</v>
      </c>
    </row>
    <row r="709" spans="1:36" x14ac:dyDescent="0.45">
      <c r="A709" t="s">
        <v>2846</v>
      </c>
      <c r="B709" t="s">
        <v>149</v>
      </c>
      <c r="C709">
        <v>3</v>
      </c>
      <c r="D709">
        <v>6</v>
      </c>
      <c r="F709">
        <v>5</v>
      </c>
      <c r="G709">
        <v>26</v>
      </c>
      <c r="H709">
        <v>13</v>
      </c>
      <c r="I709">
        <v>0</v>
      </c>
      <c r="J709">
        <v>0</v>
      </c>
      <c r="K709">
        <v>81</v>
      </c>
      <c r="L709">
        <v>366</v>
      </c>
      <c r="M709">
        <v>84</v>
      </c>
      <c r="N709">
        <v>49</v>
      </c>
      <c r="O709">
        <v>45</v>
      </c>
      <c r="P709">
        <v>10</v>
      </c>
      <c r="Q709">
        <v>41</v>
      </c>
      <c r="R709">
        <v>0</v>
      </c>
      <c r="S709">
        <v>3</v>
      </c>
      <c r="T709">
        <v>60</v>
      </c>
      <c r="U709">
        <v>6.6666699999999999</v>
      </c>
      <c r="V709">
        <v>4.5555599999999998</v>
      </c>
      <c r="W709">
        <v>1.4634100000000001</v>
      </c>
      <c r="X709">
        <v>1.11111</v>
      </c>
      <c r="Y709">
        <v>0.163934</v>
      </c>
      <c r="Z709">
        <v>0.112022</v>
      </c>
      <c r="AA709">
        <v>5.1912568509578698E-2</v>
      </c>
      <c r="AB709">
        <v>0.26086999999999999</v>
      </c>
      <c r="AC709">
        <v>1.54321</v>
      </c>
      <c r="AD709">
        <v>0.293651</v>
      </c>
      <c r="AE709">
        <v>0.68468499999999999</v>
      </c>
      <c r="AH709">
        <v>5.0081300000000004</v>
      </c>
      <c r="AI709">
        <v>0.371919</v>
      </c>
      <c r="AJ709">
        <v>0.32781900000000003</v>
      </c>
    </row>
    <row r="710" spans="1:36" x14ac:dyDescent="0.45">
      <c r="A710" t="s">
        <v>2847</v>
      </c>
      <c r="C710">
        <v>3</v>
      </c>
      <c r="D710">
        <v>5</v>
      </c>
      <c r="F710">
        <v>4.9518599999999999</v>
      </c>
      <c r="G710">
        <v>20</v>
      </c>
      <c r="H710">
        <v>16</v>
      </c>
      <c r="I710">
        <v>0</v>
      </c>
      <c r="J710">
        <v>0</v>
      </c>
      <c r="K710">
        <v>72.7</v>
      </c>
      <c r="L710">
        <v>323</v>
      </c>
      <c r="M710">
        <v>77</v>
      </c>
      <c r="N710">
        <v>43</v>
      </c>
      <c r="O710">
        <v>40</v>
      </c>
      <c r="P710">
        <v>10</v>
      </c>
      <c r="Q710">
        <v>29</v>
      </c>
      <c r="R710">
        <v>0</v>
      </c>
      <c r="S710">
        <v>4</v>
      </c>
      <c r="T710">
        <v>57</v>
      </c>
      <c r="U710">
        <v>7.0564</v>
      </c>
      <c r="V710">
        <v>3.5901000000000001</v>
      </c>
      <c r="W710">
        <v>1.9655199999999999</v>
      </c>
      <c r="X710">
        <v>1.2379599999999999</v>
      </c>
      <c r="Y710">
        <v>0.17647099999999999</v>
      </c>
      <c r="Z710">
        <v>8.9783299999999996E-2</v>
      </c>
      <c r="AA710">
        <v>8.6687311530113206E-2</v>
      </c>
      <c r="AB710">
        <v>0.265517</v>
      </c>
      <c r="AC710">
        <v>1.4580500000000001</v>
      </c>
      <c r="AD710">
        <v>0.30044799999999999</v>
      </c>
      <c r="AE710">
        <v>0.68478300000000003</v>
      </c>
      <c r="AH710">
        <v>4.8368799999999998</v>
      </c>
      <c r="AI710">
        <v>0.37102499999999999</v>
      </c>
      <c r="AJ710">
        <v>0.25429800000000002</v>
      </c>
    </row>
    <row r="711" spans="1:36" x14ac:dyDescent="0.45">
      <c r="A711" t="s">
        <v>2848</v>
      </c>
      <c r="C711">
        <v>4</v>
      </c>
      <c r="D711">
        <v>4</v>
      </c>
      <c r="F711">
        <v>4.5494500000000002</v>
      </c>
      <c r="G711">
        <v>22</v>
      </c>
      <c r="H711">
        <v>16</v>
      </c>
      <c r="I711">
        <v>0</v>
      </c>
      <c r="J711">
        <v>0</v>
      </c>
      <c r="K711">
        <v>91</v>
      </c>
      <c r="L711">
        <v>396</v>
      </c>
      <c r="M711">
        <v>96</v>
      </c>
      <c r="N711">
        <v>50</v>
      </c>
      <c r="O711">
        <v>46</v>
      </c>
      <c r="P711">
        <v>13</v>
      </c>
      <c r="Q711">
        <v>28</v>
      </c>
      <c r="R711">
        <v>0</v>
      </c>
      <c r="S711">
        <v>5</v>
      </c>
      <c r="T711">
        <v>59</v>
      </c>
      <c r="U711">
        <v>5.8351699999999997</v>
      </c>
      <c r="V711">
        <v>2.7692299999999999</v>
      </c>
      <c r="W711">
        <v>2.1071399999999998</v>
      </c>
      <c r="X711">
        <v>1.2857099999999999</v>
      </c>
      <c r="Y711">
        <v>0.14899000000000001</v>
      </c>
      <c r="Z711">
        <v>7.0707099999999995E-2</v>
      </c>
      <c r="AA711">
        <v>7.8282833099365207E-2</v>
      </c>
      <c r="AB711">
        <v>0.264463</v>
      </c>
      <c r="AC711">
        <v>1.3626400000000001</v>
      </c>
      <c r="AD711">
        <v>0.285223</v>
      </c>
      <c r="AE711">
        <v>0.69943299999999997</v>
      </c>
      <c r="AH711">
        <v>4.9033899999999999</v>
      </c>
      <c r="AI711">
        <v>0.37097400000000003</v>
      </c>
      <c r="AJ711">
        <v>0.55999500000000002</v>
      </c>
    </row>
    <row r="712" spans="1:36" x14ac:dyDescent="0.45">
      <c r="A712" t="s">
        <v>2849</v>
      </c>
      <c r="B712" t="s">
        <v>40</v>
      </c>
      <c r="C712">
        <v>2</v>
      </c>
      <c r="D712">
        <v>2</v>
      </c>
      <c r="F712">
        <v>4.0198499999999999</v>
      </c>
      <c r="G712">
        <v>25</v>
      </c>
      <c r="H712">
        <v>1</v>
      </c>
      <c r="I712">
        <v>0</v>
      </c>
      <c r="J712">
        <v>0</v>
      </c>
      <c r="K712">
        <v>40.299999999999997</v>
      </c>
      <c r="L712">
        <v>178</v>
      </c>
      <c r="M712">
        <v>37</v>
      </c>
      <c r="N712">
        <v>19</v>
      </c>
      <c r="O712">
        <v>18</v>
      </c>
      <c r="P712">
        <v>4</v>
      </c>
      <c r="Q712">
        <v>21</v>
      </c>
      <c r="R712">
        <v>0</v>
      </c>
      <c r="S712">
        <v>0</v>
      </c>
      <c r="T712">
        <v>44</v>
      </c>
      <c r="U712">
        <v>9.8262999999999998</v>
      </c>
      <c r="V712">
        <v>4.6898299999999997</v>
      </c>
      <c r="W712">
        <v>2.09524</v>
      </c>
      <c r="X712">
        <v>0.89329999999999998</v>
      </c>
      <c r="Y712">
        <v>0.24719099999999999</v>
      </c>
      <c r="Z712">
        <v>0.117978</v>
      </c>
      <c r="AA712">
        <v>0.129213482141494</v>
      </c>
      <c r="AB712">
        <v>0.23566899999999999</v>
      </c>
      <c r="AC712">
        <v>1.4392100000000001</v>
      </c>
      <c r="AD712">
        <v>0.30275200000000002</v>
      </c>
      <c r="AE712">
        <v>0.74427500000000002</v>
      </c>
      <c r="AH712">
        <v>3.92502</v>
      </c>
      <c r="AI712">
        <v>0.37046499999999999</v>
      </c>
      <c r="AJ712">
        <v>0.300367</v>
      </c>
    </row>
    <row r="713" spans="1:36" x14ac:dyDescent="0.45">
      <c r="A713" t="s">
        <v>2850</v>
      </c>
      <c r="B713" t="s">
        <v>30</v>
      </c>
      <c r="C713">
        <v>4</v>
      </c>
      <c r="D713">
        <v>5</v>
      </c>
      <c r="F713">
        <v>4.8648600000000002</v>
      </c>
      <c r="G713">
        <v>28</v>
      </c>
      <c r="H713">
        <v>14</v>
      </c>
      <c r="I713">
        <v>0</v>
      </c>
      <c r="J713">
        <v>1</v>
      </c>
      <c r="K713">
        <v>70.3</v>
      </c>
      <c r="L713">
        <v>310</v>
      </c>
      <c r="M713">
        <v>69</v>
      </c>
      <c r="N713">
        <v>41</v>
      </c>
      <c r="O713">
        <v>38</v>
      </c>
      <c r="P713">
        <v>10</v>
      </c>
      <c r="Q713">
        <v>33</v>
      </c>
      <c r="R713">
        <v>1</v>
      </c>
      <c r="S713">
        <v>3</v>
      </c>
      <c r="T713">
        <v>55</v>
      </c>
      <c r="U713">
        <v>7.0412499999999998</v>
      </c>
      <c r="V713">
        <v>4.2247500000000002</v>
      </c>
      <c r="W713">
        <v>1.6666700000000001</v>
      </c>
      <c r="X713">
        <v>1.28023</v>
      </c>
      <c r="Y713">
        <v>0.17741899999999999</v>
      </c>
      <c r="Z713">
        <v>0.106452</v>
      </c>
      <c r="AA713">
        <v>7.09677338600158E-2</v>
      </c>
      <c r="AB713">
        <v>0.25182500000000002</v>
      </c>
      <c r="AC713">
        <v>1.45092</v>
      </c>
      <c r="AD713">
        <v>0.28229700000000002</v>
      </c>
      <c r="AE713">
        <v>0.69318199999999996</v>
      </c>
      <c r="AH713">
        <v>5.0758099999999997</v>
      </c>
      <c r="AI713">
        <v>0.36975999999999998</v>
      </c>
      <c r="AJ713">
        <v>0.151028</v>
      </c>
    </row>
    <row r="714" spans="1:36" x14ac:dyDescent="0.45">
      <c r="A714" t="s">
        <v>2851</v>
      </c>
      <c r="B714" t="s">
        <v>25</v>
      </c>
      <c r="C714">
        <v>2</v>
      </c>
      <c r="D714">
        <v>2</v>
      </c>
      <c r="F714">
        <v>4.5251400000000004</v>
      </c>
      <c r="G714">
        <v>25</v>
      </c>
      <c r="H714">
        <v>9</v>
      </c>
      <c r="I714">
        <v>0</v>
      </c>
      <c r="J714">
        <v>1</v>
      </c>
      <c r="K714">
        <v>53.7</v>
      </c>
      <c r="L714">
        <v>236</v>
      </c>
      <c r="M714">
        <v>49</v>
      </c>
      <c r="N714">
        <v>29</v>
      </c>
      <c r="O714">
        <v>27</v>
      </c>
      <c r="P714">
        <v>8</v>
      </c>
      <c r="Q714">
        <v>26</v>
      </c>
      <c r="R714">
        <v>0</v>
      </c>
      <c r="S714">
        <v>2</v>
      </c>
      <c r="T714">
        <v>59</v>
      </c>
      <c r="U714">
        <v>9.8882700000000003</v>
      </c>
      <c r="V714">
        <v>4.3575400000000002</v>
      </c>
      <c r="W714">
        <v>2.2692299999999999</v>
      </c>
      <c r="X714">
        <v>1.3407800000000001</v>
      </c>
      <c r="Y714">
        <v>0.25</v>
      </c>
      <c r="Z714">
        <v>0.110169</v>
      </c>
      <c r="AA714">
        <v>0.139830507338047</v>
      </c>
      <c r="AB714">
        <v>0.23557700000000001</v>
      </c>
      <c r="AC714">
        <v>1.3966499999999999</v>
      </c>
      <c r="AD714">
        <v>0.29077999999999998</v>
      </c>
      <c r="AE714">
        <v>0.72100299999999995</v>
      </c>
      <c r="AH714">
        <v>4.5585800000000001</v>
      </c>
      <c r="AI714">
        <v>0.36626500000000001</v>
      </c>
      <c r="AJ714">
        <v>0.34337499999999999</v>
      </c>
    </row>
    <row r="715" spans="1:36" x14ac:dyDescent="0.45">
      <c r="A715" t="s">
        <v>2852</v>
      </c>
      <c r="B715" t="s">
        <v>113</v>
      </c>
      <c r="C715">
        <v>1</v>
      </c>
      <c r="D715">
        <v>2</v>
      </c>
      <c r="F715">
        <v>4.4760200000000001</v>
      </c>
      <c r="G715">
        <v>18</v>
      </c>
      <c r="H715">
        <v>18</v>
      </c>
      <c r="I715">
        <v>0</v>
      </c>
      <c r="J715">
        <v>0</v>
      </c>
      <c r="K715">
        <v>56.3</v>
      </c>
      <c r="L715">
        <v>248</v>
      </c>
      <c r="M715">
        <v>52</v>
      </c>
      <c r="N715">
        <v>30</v>
      </c>
      <c r="O715">
        <v>28</v>
      </c>
      <c r="P715">
        <v>8</v>
      </c>
      <c r="Q715">
        <v>26</v>
      </c>
      <c r="R715">
        <v>0</v>
      </c>
      <c r="S715">
        <v>4</v>
      </c>
      <c r="T715">
        <v>57</v>
      </c>
      <c r="U715">
        <v>9.1119000000000003</v>
      </c>
      <c r="V715">
        <v>4.1563100000000004</v>
      </c>
      <c r="W715">
        <v>2.19231</v>
      </c>
      <c r="X715">
        <v>1.2788600000000001</v>
      </c>
      <c r="Y715">
        <v>0.22983899999999999</v>
      </c>
      <c r="Z715">
        <v>0.104839</v>
      </c>
      <c r="AA715">
        <v>0.12500000745057999</v>
      </c>
      <c r="AB715">
        <v>0.23853199999999999</v>
      </c>
      <c r="AC715">
        <v>1.38544</v>
      </c>
      <c r="AD715">
        <v>0.287582</v>
      </c>
      <c r="AE715">
        <v>0.71856299999999995</v>
      </c>
      <c r="AH715">
        <v>4.6760000000000002</v>
      </c>
      <c r="AI715">
        <v>0.36538100000000001</v>
      </c>
      <c r="AJ715">
        <v>0.47065699999999999</v>
      </c>
    </row>
    <row r="716" spans="1:36" x14ac:dyDescent="0.45">
      <c r="A716" t="s">
        <v>2853</v>
      </c>
      <c r="C716">
        <v>5</v>
      </c>
      <c r="D716">
        <v>4</v>
      </c>
      <c r="F716">
        <v>4.7249999999999996</v>
      </c>
      <c r="G716">
        <v>23</v>
      </c>
      <c r="H716">
        <v>13</v>
      </c>
      <c r="I716">
        <v>0</v>
      </c>
      <c r="J716">
        <v>0</v>
      </c>
      <c r="K716">
        <v>80</v>
      </c>
      <c r="L716">
        <v>358</v>
      </c>
      <c r="M716">
        <v>86</v>
      </c>
      <c r="N716">
        <v>45</v>
      </c>
      <c r="O716">
        <v>42</v>
      </c>
      <c r="P716">
        <v>13</v>
      </c>
      <c r="Q716">
        <v>35</v>
      </c>
      <c r="R716">
        <v>1</v>
      </c>
      <c r="S716">
        <v>1</v>
      </c>
      <c r="T716">
        <v>70</v>
      </c>
      <c r="U716">
        <v>7.875</v>
      </c>
      <c r="V716">
        <v>3.9375</v>
      </c>
      <c r="W716">
        <v>2</v>
      </c>
      <c r="X716">
        <v>1.4624999999999999</v>
      </c>
      <c r="Y716">
        <v>0.19553100000000001</v>
      </c>
      <c r="Z716">
        <v>9.7765400000000002E-2</v>
      </c>
      <c r="AA716">
        <v>9.7765363752841894E-2</v>
      </c>
      <c r="AB716">
        <v>0.26708100000000001</v>
      </c>
      <c r="AC716">
        <v>1.5125</v>
      </c>
      <c r="AD716">
        <v>0.30543900000000002</v>
      </c>
      <c r="AE716">
        <v>0.73929999999999996</v>
      </c>
      <c r="AH716">
        <v>4.9675399999999996</v>
      </c>
      <c r="AI716">
        <v>0.36477700000000002</v>
      </c>
      <c r="AJ716">
        <v>0.67574100000000004</v>
      </c>
    </row>
    <row r="717" spans="1:36" x14ac:dyDescent="0.45">
      <c r="A717" t="s">
        <v>2854</v>
      </c>
      <c r="B717" t="s">
        <v>67</v>
      </c>
      <c r="C717">
        <v>3</v>
      </c>
      <c r="D717">
        <v>3</v>
      </c>
      <c r="F717">
        <v>4.5226100000000002</v>
      </c>
      <c r="G717">
        <v>29</v>
      </c>
      <c r="H717">
        <v>7</v>
      </c>
      <c r="I717">
        <v>0</v>
      </c>
      <c r="J717">
        <v>0</v>
      </c>
      <c r="K717">
        <v>59.7</v>
      </c>
      <c r="L717">
        <v>263</v>
      </c>
      <c r="M717">
        <v>60</v>
      </c>
      <c r="N717">
        <v>32</v>
      </c>
      <c r="O717">
        <v>30</v>
      </c>
      <c r="P717">
        <v>8</v>
      </c>
      <c r="Q717">
        <v>23</v>
      </c>
      <c r="R717">
        <v>0</v>
      </c>
      <c r="S717">
        <v>3</v>
      </c>
      <c r="T717">
        <v>54</v>
      </c>
      <c r="U717">
        <v>8.1407000000000007</v>
      </c>
      <c r="V717">
        <v>3.4673400000000001</v>
      </c>
      <c r="W717">
        <v>2.3478300000000001</v>
      </c>
      <c r="X717">
        <v>1.2060299999999999</v>
      </c>
      <c r="Y717">
        <v>0.20532300000000001</v>
      </c>
      <c r="Z717">
        <v>8.7452500000000002E-2</v>
      </c>
      <c r="AA717">
        <v>0.117870718240737</v>
      </c>
      <c r="AB717">
        <v>0.25316499999999997</v>
      </c>
      <c r="AC717">
        <v>1.39028</v>
      </c>
      <c r="AD717">
        <v>0.29714299999999999</v>
      </c>
      <c r="AE717">
        <v>0.71030599999999999</v>
      </c>
      <c r="AH717">
        <v>4.4945700000000004</v>
      </c>
      <c r="AI717">
        <v>0.36454999999999999</v>
      </c>
      <c r="AJ717">
        <v>0.35716399999999998</v>
      </c>
    </row>
    <row r="718" spans="1:36" x14ac:dyDescent="0.45">
      <c r="A718" t="s">
        <v>2276</v>
      </c>
      <c r="B718" t="s">
        <v>153</v>
      </c>
      <c r="C718">
        <v>5</v>
      </c>
      <c r="D718">
        <v>6</v>
      </c>
      <c r="F718">
        <v>4.1311499999999999</v>
      </c>
      <c r="G718">
        <v>60</v>
      </c>
      <c r="H718">
        <v>0</v>
      </c>
      <c r="I718">
        <v>22</v>
      </c>
      <c r="J718">
        <v>7</v>
      </c>
      <c r="K718">
        <v>61</v>
      </c>
      <c r="L718">
        <v>260</v>
      </c>
      <c r="M718">
        <v>58</v>
      </c>
      <c r="N718">
        <v>30</v>
      </c>
      <c r="O718">
        <v>28</v>
      </c>
      <c r="P718">
        <v>8</v>
      </c>
      <c r="Q718">
        <v>23</v>
      </c>
      <c r="R718">
        <v>2</v>
      </c>
      <c r="S718">
        <v>1</v>
      </c>
      <c r="T718">
        <v>59</v>
      </c>
      <c r="U718">
        <v>8.7049199999999995</v>
      </c>
      <c r="V718">
        <v>3.39344</v>
      </c>
      <c r="W718">
        <v>2.5652200000000001</v>
      </c>
      <c r="X718">
        <v>1.1803300000000001</v>
      </c>
      <c r="Y718">
        <v>0.22692300000000001</v>
      </c>
      <c r="Z718">
        <v>8.8461499999999998E-2</v>
      </c>
      <c r="AA718">
        <v>0.13846153765916799</v>
      </c>
      <c r="AB718">
        <v>0.24576300000000001</v>
      </c>
      <c r="AC718">
        <v>1.3278700000000001</v>
      </c>
      <c r="AD718">
        <v>0.29585800000000001</v>
      </c>
      <c r="AE718">
        <v>0.73065899999999995</v>
      </c>
      <c r="AH718">
        <v>4.2058600000000004</v>
      </c>
      <c r="AI718">
        <v>0.36354799999999998</v>
      </c>
      <c r="AJ718">
        <v>0.37687700000000002</v>
      </c>
    </row>
    <row r="719" spans="1:36" x14ac:dyDescent="0.45">
      <c r="A719" t="s">
        <v>2855</v>
      </c>
      <c r="C719">
        <v>4</v>
      </c>
      <c r="D719">
        <v>5</v>
      </c>
      <c r="F719">
        <v>4.875</v>
      </c>
      <c r="G719">
        <v>29</v>
      </c>
      <c r="H719">
        <v>10</v>
      </c>
      <c r="I719">
        <v>0</v>
      </c>
      <c r="J719">
        <v>0</v>
      </c>
      <c r="K719">
        <v>72</v>
      </c>
      <c r="L719">
        <v>321</v>
      </c>
      <c r="M719">
        <v>73</v>
      </c>
      <c r="N719">
        <v>42</v>
      </c>
      <c r="O719">
        <v>39</v>
      </c>
      <c r="P719">
        <v>10</v>
      </c>
      <c r="Q719">
        <v>34</v>
      </c>
      <c r="R719">
        <v>1</v>
      </c>
      <c r="S719">
        <v>3</v>
      </c>
      <c r="T719">
        <v>62</v>
      </c>
      <c r="U719">
        <v>7.75</v>
      </c>
      <c r="V719">
        <v>4.25</v>
      </c>
      <c r="W719">
        <v>1.8235300000000001</v>
      </c>
      <c r="X719">
        <v>1.25</v>
      </c>
      <c r="Y719">
        <v>0.19314600000000001</v>
      </c>
      <c r="Z719">
        <v>0.105919</v>
      </c>
      <c r="AA719">
        <v>8.7227419018745395E-2</v>
      </c>
      <c r="AB719">
        <v>0.25704199999999999</v>
      </c>
      <c r="AC719">
        <v>1.48611</v>
      </c>
      <c r="AD719">
        <v>0.29716999999999999</v>
      </c>
      <c r="AE719">
        <v>0.69892500000000002</v>
      </c>
      <c r="AH719">
        <v>4.8800400000000002</v>
      </c>
      <c r="AI719">
        <v>0.36332599999999998</v>
      </c>
      <c r="AJ719">
        <v>0.36023100000000002</v>
      </c>
    </row>
    <row r="720" spans="1:36" x14ac:dyDescent="0.45">
      <c r="A720" t="s">
        <v>2448</v>
      </c>
      <c r="B720" t="s">
        <v>32</v>
      </c>
      <c r="C720">
        <v>5</v>
      </c>
      <c r="D720">
        <v>5</v>
      </c>
      <c r="F720">
        <v>4.4813299999999998</v>
      </c>
      <c r="G720">
        <v>45</v>
      </c>
      <c r="H720">
        <v>6</v>
      </c>
      <c r="I720">
        <v>0</v>
      </c>
      <c r="J720">
        <v>7</v>
      </c>
      <c r="K720">
        <v>72.3</v>
      </c>
      <c r="L720">
        <v>314</v>
      </c>
      <c r="M720">
        <v>68</v>
      </c>
      <c r="N720">
        <v>39</v>
      </c>
      <c r="O720">
        <v>36</v>
      </c>
      <c r="P720">
        <v>9</v>
      </c>
      <c r="Q720">
        <v>32</v>
      </c>
      <c r="R720">
        <v>1</v>
      </c>
      <c r="S720">
        <v>2</v>
      </c>
      <c r="T720">
        <v>68</v>
      </c>
      <c r="U720">
        <v>8.4647299999999994</v>
      </c>
      <c r="V720">
        <v>3.9834000000000001</v>
      </c>
      <c r="W720">
        <v>2.125</v>
      </c>
      <c r="X720">
        <v>1.12033</v>
      </c>
      <c r="Y720">
        <v>0.216561</v>
      </c>
      <c r="Z720">
        <v>0.101911</v>
      </c>
      <c r="AA720">
        <v>0.114649683237075</v>
      </c>
      <c r="AB720">
        <v>0.24285699999999999</v>
      </c>
      <c r="AC720">
        <v>1.38313</v>
      </c>
      <c r="AD720">
        <v>0.29064000000000001</v>
      </c>
      <c r="AE720">
        <v>0.69794100000000003</v>
      </c>
      <c r="AH720">
        <v>4.4030300000000002</v>
      </c>
      <c r="AI720">
        <v>0.36309999999999998</v>
      </c>
      <c r="AJ720">
        <v>0.237959</v>
      </c>
    </row>
    <row r="721" spans="1:36" x14ac:dyDescent="0.45">
      <c r="A721" t="s">
        <v>2856</v>
      </c>
      <c r="C721">
        <v>3</v>
      </c>
      <c r="D721">
        <v>4</v>
      </c>
      <c r="F721">
        <v>5.2941200000000004</v>
      </c>
      <c r="G721">
        <v>17</v>
      </c>
      <c r="H721">
        <v>14</v>
      </c>
      <c r="I721">
        <v>0</v>
      </c>
      <c r="J721">
        <v>0</v>
      </c>
      <c r="K721">
        <v>68</v>
      </c>
      <c r="L721">
        <v>307</v>
      </c>
      <c r="M721">
        <v>73</v>
      </c>
      <c r="N721">
        <v>43</v>
      </c>
      <c r="O721">
        <v>40</v>
      </c>
      <c r="P721">
        <v>9</v>
      </c>
      <c r="Q721">
        <v>29</v>
      </c>
      <c r="R721">
        <v>0</v>
      </c>
      <c r="S721">
        <v>6</v>
      </c>
      <c r="T721">
        <v>52</v>
      </c>
      <c r="U721">
        <v>6.8823499999999997</v>
      </c>
      <c r="V721">
        <v>3.8382399999999999</v>
      </c>
      <c r="W721">
        <v>1.7930999999999999</v>
      </c>
      <c r="X721">
        <v>1.1911799999999999</v>
      </c>
      <c r="Y721">
        <v>0.169381</v>
      </c>
      <c r="Z721">
        <v>9.4462500000000005E-2</v>
      </c>
      <c r="AA721">
        <v>7.4918568134307806E-2</v>
      </c>
      <c r="AB721">
        <v>0.26838200000000001</v>
      </c>
      <c r="AC721">
        <v>1.5</v>
      </c>
      <c r="AD721">
        <v>0.30331799999999998</v>
      </c>
      <c r="AE721">
        <v>0.65995499999999996</v>
      </c>
      <c r="AH721">
        <v>4.9903300000000002</v>
      </c>
      <c r="AI721">
        <v>0.362319</v>
      </c>
      <c r="AJ721">
        <v>-6.0244899999999997E-2</v>
      </c>
    </row>
    <row r="722" spans="1:36" x14ac:dyDescent="0.45">
      <c r="A722" t="s">
        <v>2257</v>
      </c>
      <c r="B722" t="s">
        <v>56</v>
      </c>
      <c r="C722">
        <v>4</v>
      </c>
      <c r="D722">
        <v>6</v>
      </c>
      <c r="F722">
        <v>4.7736099999999997</v>
      </c>
      <c r="G722">
        <v>47</v>
      </c>
      <c r="H722">
        <v>8</v>
      </c>
      <c r="I722">
        <v>0</v>
      </c>
      <c r="J722">
        <v>4</v>
      </c>
      <c r="K722">
        <v>77.3</v>
      </c>
      <c r="L722">
        <v>337</v>
      </c>
      <c r="M722">
        <v>74</v>
      </c>
      <c r="N722">
        <v>44</v>
      </c>
      <c r="O722">
        <v>41</v>
      </c>
      <c r="P722">
        <v>10</v>
      </c>
      <c r="Q722">
        <v>34</v>
      </c>
      <c r="R722">
        <v>1</v>
      </c>
      <c r="S722">
        <v>3</v>
      </c>
      <c r="T722">
        <v>72</v>
      </c>
      <c r="U722">
        <v>8.3829200000000004</v>
      </c>
      <c r="V722">
        <v>3.9586000000000001</v>
      </c>
      <c r="W722">
        <v>2.1176499999999998</v>
      </c>
      <c r="X722">
        <v>1.16429</v>
      </c>
      <c r="Y722">
        <v>0.21365000000000001</v>
      </c>
      <c r="Z722">
        <v>0.10088999999999999</v>
      </c>
      <c r="AA722">
        <v>0.11275964975357</v>
      </c>
      <c r="AB722">
        <v>0.246667</v>
      </c>
      <c r="AC722">
        <v>1.3971499999999999</v>
      </c>
      <c r="AD722">
        <v>0.29357800000000001</v>
      </c>
      <c r="AE722">
        <v>0.68085099999999998</v>
      </c>
      <c r="AH722">
        <v>4.5098900000000004</v>
      </c>
      <c r="AI722">
        <v>0.360651</v>
      </c>
      <c r="AJ722">
        <v>0.34972599999999998</v>
      </c>
    </row>
    <row r="723" spans="1:36" x14ac:dyDescent="0.45">
      <c r="A723" t="s">
        <v>2108</v>
      </c>
      <c r="B723" t="s">
        <v>56</v>
      </c>
      <c r="C723">
        <v>3</v>
      </c>
      <c r="D723">
        <v>2</v>
      </c>
      <c r="F723">
        <v>4.2114399999999996</v>
      </c>
      <c r="G723">
        <v>52</v>
      </c>
      <c r="H723">
        <v>2</v>
      </c>
      <c r="I723">
        <v>1</v>
      </c>
      <c r="J723">
        <v>15</v>
      </c>
      <c r="K723">
        <v>57.7</v>
      </c>
      <c r="L723">
        <v>248</v>
      </c>
      <c r="M723">
        <v>53</v>
      </c>
      <c r="N723">
        <v>29</v>
      </c>
      <c r="O723">
        <v>27</v>
      </c>
      <c r="P723">
        <v>7</v>
      </c>
      <c r="Q723">
        <v>23</v>
      </c>
      <c r="R723">
        <v>1</v>
      </c>
      <c r="S723">
        <v>3</v>
      </c>
      <c r="T723">
        <v>59</v>
      </c>
      <c r="U723">
        <v>9.2027699999999992</v>
      </c>
      <c r="V723">
        <v>3.58752</v>
      </c>
      <c r="W723">
        <v>2.5652200000000001</v>
      </c>
      <c r="X723">
        <v>1.09185</v>
      </c>
      <c r="Y723">
        <v>0.237903</v>
      </c>
      <c r="Z723">
        <v>9.2741900000000002E-2</v>
      </c>
      <c r="AA723">
        <v>0.14516128599643699</v>
      </c>
      <c r="AB723">
        <v>0.23873900000000001</v>
      </c>
      <c r="AC723">
        <v>1.3171600000000001</v>
      </c>
      <c r="AD723">
        <v>0.29487200000000002</v>
      </c>
      <c r="AE723">
        <v>0.70996999999999999</v>
      </c>
      <c r="AH723">
        <v>4.1389199999999997</v>
      </c>
      <c r="AI723">
        <v>0.36030299999999998</v>
      </c>
      <c r="AJ723">
        <v>0.43591999999999997</v>
      </c>
    </row>
    <row r="724" spans="1:36" x14ac:dyDescent="0.45">
      <c r="A724" t="s">
        <v>2097</v>
      </c>
      <c r="B724" t="s">
        <v>61</v>
      </c>
      <c r="C724">
        <v>4</v>
      </c>
      <c r="D724">
        <v>5</v>
      </c>
      <c r="F724">
        <v>4.3150700000000004</v>
      </c>
      <c r="G724">
        <v>45</v>
      </c>
      <c r="H724">
        <v>6</v>
      </c>
      <c r="I724">
        <v>1</v>
      </c>
      <c r="J724">
        <v>12</v>
      </c>
      <c r="K724">
        <v>73</v>
      </c>
      <c r="L724">
        <v>313</v>
      </c>
      <c r="M724">
        <v>65</v>
      </c>
      <c r="N724">
        <v>38</v>
      </c>
      <c r="O724">
        <v>35</v>
      </c>
      <c r="P724">
        <v>10</v>
      </c>
      <c r="Q724">
        <v>29</v>
      </c>
      <c r="R724">
        <v>1</v>
      </c>
      <c r="S724">
        <v>7</v>
      </c>
      <c r="T724">
        <v>75</v>
      </c>
      <c r="U724">
        <v>9.2465799999999998</v>
      </c>
      <c r="V724">
        <v>3.5753400000000002</v>
      </c>
      <c r="W724">
        <v>2.5862099999999999</v>
      </c>
      <c r="X724">
        <v>1.23288</v>
      </c>
      <c r="Y724">
        <v>0.239617</v>
      </c>
      <c r="Z724">
        <v>9.2651800000000006E-2</v>
      </c>
      <c r="AA724">
        <v>0.14696486294269501</v>
      </c>
      <c r="AB724">
        <v>0.234657</v>
      </c>
      <c r="AC724">
        <v>1.2876700000000001</v>
      </c>
      <c r="AD724">
        <v>0.28645799999999999</v>
      </c>
      <c r="AE724">
        <v>0.7</v>
      </c>
      <c r="AH724">
        <v>4.4605199999999998</v>
      </c>
      <c r="AI724">
        <v>0.35907</v>
      </c>
      <c r="AJ724">
        <v>0.508297</v>
      </c>
    </row>
    <row r="725" spans="1:36" x14ac:dyDescent="0.45">
      <c r="A725" t="s">
        <v>2857</v>
      </c>
      <c r="B725" t="s">
        <v>153</v>
      </c>
      <c r="C725">
        <v>1</v>
      </c>
      <c r="D725">
        <v>1</v>
      </c>
      <c r="F725">
        <v>3.9237099999999998</v>
      </c>
      <c r="G725">
        <v>37</v>
      </c>
      <c r="H725">
        <v>1</v>
      </c>
      <c r="I725">
        <v>0</v>
      </c>
      <c r="J725">
        <v>0</v>
      </c>
      <c r="K725">
        <v>36.700000000000003</v>
      </c>
      <c r="L725">
        <v>158</v>
      </c>
      <c r="M725">
        <v>33</v>
      </c>
      <c r="N725">
        <v>17</v>
      </c>
      <c r="O725">
        <v>16</v>
      </c>
      <c r="P725">
        <v>4</v>
      </c>
      <c r="Q725">
        <v>14</v>
      </c>
      <c r="R725">
        <v>0</v>
      </c>
      <c r="S725">
        <v>3</v>
      </c>
      <c r="T725">
        <v>39</v>
      </c>
      <c r="U725">
        <v>9.5640300000000007</v>
      </c>
      <c r="V725">
        <v>3.4332400000000001</v>
      </c>
      <c r="W725">
        <v>2.7857099999999999</v>
      </c>
      <c r="X725">
        <v>0.98092599999999996</v>
      </c>
      <c r="Y725">
        <v>0.246835</v>
      </c>
      <c r="Z725">
        <v>8.8607599999999995E-2</v>
      </c>
      <c r="AA725">
        <v>0.15822784602642001</v>
      </c>
      <c r="AB725">
        <v>0.234043</v>
      </c>
      <c r="AC725">
        <v>1.2806500000000001</v>
      </c>
      <c r="AD725">
        <v>0.29591800000000001</v>
      </c>
      <c r="AE725">
        <v>0.724638</v>
      </c>
      <c r="AH725">
        <v>3.9362400000000002</v>
      </c>
      <c r="AI725">
        <v>0.358991</v>
      </c>
      <c r="AJ725">
        <v>0.37589099999999998</v>
      </c>
    </row>
    <row r="726" spans="1:36" x14ac:dyDescent="0.45">
      <c r="A726" t="s">
        <v>2508</v>
      </c>
      <c r="B726" t="s">
        <v>113</v>
      </c>
      <c r="C726">
        <v>4</v>
      </c>
      <c r="D726">
        <v>3</v>
      </c>
      <c r="F726">
        <v>4.04711</v>
      </c>
      <c r="G726">
        <v>42</v>
      </c>
      <c r="H726">
        <v>4</v>
      </c>
      <c r="I726">
        <v>0</v>
      </c>
      <c r="J726">
        <v>10</v>
      </c>
      <c r="K726">
        <v>46.7</v>
      </c>
      <c r="L726">
        <v>196</v>
      </c>
      <c r="M726">
        <v>45</v>
      </c>
      <c r="N726">
        <v>23</v>
      </c>
      <c r="O726">
        <v>21</v>
      </c>
      <c r="P726">
        <v>7</v>
      </c>
      <c r="Q726">
        <v>12</v>
      </c>
      <c r="R726">
        <v>0</v>
      </c>
      <c r="S726">
        <v>2</v>
      </c>
      <c r="T726">
        <v>46</v>
      </c>
      <c r="U726">
        <v>8.8651</v>
      </c>
      <c r="V726">
        <v>2.31263</v>
      </c>
      <c r="W726">
        <v>3.8333300000000001</v>
      </c>
      <c r="X726">
        <v>1.34904</v>
      </c>
      <c r="Y726">
        <v>0.23469400000000001</v>
      </c>
      <c r="Z726">
        <v>6.1224500000000001E-2</v>
      </c>
      <c r="AA726">
        <v>0.17346939444541901</v>
      </c>
      <c r="AB726">
        <v>0.247253</v>
      </c>
      <c r="AC726">
        <v>1.2205600000000001</v>
      </c>
      <c r="AD726">
        <v>0.294574</v>
      </c>
      <c r="AE726">
        <v>0.72033899999999995</v>
      </c>
      <c r="AH726">
        <v>4.1329799999999999</v>
      </c>
      <c r="AI726">
        <v>0.358653</v>
      </c>
      <c r="AJ726">
        <v>0.28076000000000001</v>
      </c>
    </row>
    <row r="727" spans="1:36" x14ac:dyDescent="0.45">
      <c r="A727" t="s">
        <v>2226</v>
      </c>
      <c r="B727" t="s">
        <v>74</v>
      </c>
      <c r="C727">
        <v>3</v>
      </c>
      <c r="D727">
        <v>4</v>
      </c>
      <c r="F727">
        <v>4.6358800000000002</v>
      </c>
      <c r="G727">
        <v>56</v>
      </c>
      <c r="H727">
        <v>1</v>
      </c>
      <c r="I727">
        <v>2</v>
      </c>
      <c r="J727">
        <v>12</v>
      </c>
      <c r="K727">
        <v>56.3</v>
      </c>
      <c r="L727">
        <v>234</v>
      </c>
      <c r="M727">
        <v>52</v>
      </c>
      <c r="N727">
        <v>31</v>
      </c>
      <c r="O727">
        <v>29</v>
      </c>
      <c r="P727">
        <v>10</v>
      </c>
      <c r="Q727">
        <v>19</v>
      </c>
      <c r="R727">
        <v>1</v>
      </c>
      <c r="S727">
        <v>1</v>
      </c>
      <c r="T727">
        <v>57</v>
      </c>
      <c r="U727">
        <v>9.1119000000000003</v>
      </c>
      <c r="V727">
        <v>3.0373000000000001</v>
      </c>
      <c r="W727">
        <v>3</v>
      </c>
      <c r="X727">
        <v>1.5985799999999999</v>
      </c>
      <c r="Y727">
        <v>0.24359</v>
      </c>
      <c r="Z727">
        <v>8.1196599999999994E-2</v>
      </c>
      <c r="AA727">
        <v>0.16239316016435601</v>
      </c>
      <c r="AB727">
        <v>0.24299100000000001</v>
      </c>
      <c r="AC727">
        <v>1.2611000000000001</v>
      </c>
      <c r="AD727">
        <v>0.28571400000000002</v>
      </c>
      <c r="AE727">
        <v>0.70175399999999999</v>
      </c>
      <c r="AH727">
        <v>4.6049499999999997</v>
      </c>
      <c r="AI727">
        <v>0.35797899999999999</v>
      </c>
      <c r="AJ727">
        <v>0.207228</v>
      </c>
    </row>
    <row r="728" spans="1:36" x14ac:dyDescent="0.45">
      <c r="A728" t="s">
        <v>2043</v>
      </c>
      <c r="B728" t="s">
        <v>25</v>
      </c>
      <c r="C728">
        <v>5</v>
      </c>
      <c r="D728">
        <v>4</v>
      </c>
      <c r="F728">
        <v>3.8360699999999999</v>
      </c>
      <c r="G728">
        <v>62</v>
      </c>
      <c r="H728">
        <v>0</v>
      </c>
      <c r="I728">
        <v>31</v>
      </c>
      <c r="J728">
        <v>3</v>
      </c>
      <c r="K728">
        <v>61</v>
      </c>
      <c r="L728">
        <v>254</v>
      </c>
      <c r="M728">
        <v>49</v>
      </c>
      <c r="N728">
        <v>28</v>
      </c>
      <c r="O728">
        <v>26</v>
      </c>
      <c r="P728">
        <v>7</v>
      </c>
      <c r="Q728">
        <v>24</v>
      </c>
      <c r="R728">
        <v>1</v>
      </c>
      <c r="S728">
        <v>5</v>
      </c>
      <c r="T728">
        <v>67</v>
      </c>
      <c r="U728">
        <v>9.8852499999999992</v>
      </c>
      <c r="V728">
        <v>3.5409799999999998</v>
      </c>
      <c r="W728">
        <v>2.7916699999999999</v>
      </c>
      <c r="X728">
        <v>1.0327900000000001</v>
      </c>
      <c r="Y728">
        <v>0.26378000000000001</v>
      </c>
      <c r="Z728">
        <v>9.4488199999999994E-2</v>
      </c>
      <c r="AA728">
        <v>0.169291332364082</v>
      </c>
      <c r="AB728">
        <v>0.217778</v>
      </c>
      <c r="AC728">
        <v>1.19672</v>
      </c>
      <c r="AD728">
        <v>0.278146</v>
      </c>
      <c r="AE728">
        <v>0.71202500000000002</v>
      </c>
      <c r="AH728">
        <v>3.9763500000000001</v>
      </c>
      <c r="AI728">
        <v>0.35752499999999998</v>
      </c>
      <c r="AJ728">
        <v>0.44681300000000002</v>
      </c>
    </row>
    <row r="729" spans="1:36" x14ac:dyDescent="0.45">
      <c r="A729" t="s">
        <v>2858</v>
      </c>
      <c r="B729" t="s">
        <v>132</v>
      </c>
      <c r="C729">
        <v>3</v>
      </c>
      <c r="D729">
        <v>3</v>
      </c>
      <c r="F729">
        <v>4.2</v>
      </c>
      <c r="G729">
        <v>37</v>
      </c>
      <c r="H729">
        <v>0</v>
      </c>
      <c r="I729">
        <v>0</v>
      </c>
      <c r="J729">
        <v>1</v>
      </c>
      <c r="K729">
        <v>45</v>
      </c>
      <c r="L729">
        <v>193</v>
      </c>
      <c r="M729">
        <v>43</v>
      </c>
      <c r="N729">
        <v>23</v>
      </c>
      <c r="O729">
        <v>21</v>
      </c>
      <c r="P729">
        <v>5</v>
      </c>
      <c r="Q729">
        <v>15</v>
      </c>
      <c r="R729">
        <v>0</v>
      </c>
      <c r="S729">
        <v>2</v>
      </c>
      <c r="T729">
        <v>41</v>
      </c>
      <c r="U729">
        <v>8.1999999999999993</v>
      </c>
      <c r="V729">
        <v>3</v>
      </c>
      <c r="W729">
        <v>2.73333</v>
      </c>
      <c r="X729">
        <v>1</v>
      </c>
      <c r="Y729">
        <v>0.21243500000000001</v>
      </c>
      <c r="Z729">
        <v>7.7720200000000003E-2</v>
      </c>
      <c r="AA729">
        <v>0.134715020656585</v>
      </c>
      <c r="AB729">
        <v>0.24431800000000001</v>
      </c>
      <c r="AC729">
        <v>1.2888900000000001</v>
      </c>
      <c r="AD729">
        <v>0.29230800000000001</v>
      </c>
      <c r="AE729">
        <v>0.68627499999999997</v>
      </c>
      <c r="AH729">
        <v>4.0106000000000002</v>
      </c>
      <c r="AI729">
        <v>0.35743599999999998</v>
      </c>
      <c r="AJ729">
        <v>0.14283399999999999</v>
      </c>
    </row>
    <row r="730" spans="1:36" x14ac:dyDescent="0.45">
      <c r="A730" t="s">
        <v>2859</v>
      </c>
      <c r="B730" t="s">
        <v>32</v>
      </c>
      <c r="C730">
        <v>5</v>
      </c>
      <c r="D730">
        <v>6</v>
      </c>
      <c r="F730">
        <v>4.8058300000000003</v>
      </c>
      <c r="G730">
        <v>25</v>
      </c>
      <c r="H730">
        <v>17</v>
      </c>
      <c r="I730">
        <v>0</v>
      </c>
      <c r="J730">
        <v>0</v>
      </c>
      <c r="K730">
        <v>103</v>
      </c>
      <c r="L730">
        <v>456</v>
      </c>
      <c r="M730">
        <v>114</v>
      </c>
      <c r="N730">
        <v>59</v>
      </c>
      <c r="O730">
        <v>55</v>
      </c>
      <c r="P730">
        <v>15</v>
      </c>
      <c r="Q730">
        <v>33</v>
      </c>
      <c r="R730">
        <v>0</v>
      </c>
      <c r="S730">
        <v>7</v>
      </c>
      <c r="T730">
        <v>62</v>
      </c>
      <c r="U730">
        <v>5.4174800000000003</v>
      </c>
      <c r="V730">
        <v>2.8835000000000002</v>
      </c>
      <c r="W730">
        <v>1.87879</v>
      </c>
      <c r="X730">
        <v>1.3106800000000001</v>
      </c>
      <c r="Y730">
        <v>0.135965</v>
      </c>
      <c r="Z730">
        <v>7.2368399999999999E-2</v>
      </c>
      <c r="AA730">
        <v>6.35964944958686E-2</v>
      </c>
      <c r="AB730">
        <v>0.274038</v>
      </c>
      <c r="AC730">
        <v>1.4271799999999999</v>
      </c>
      <c r="AD730">
        <v>0.29203499999999999</v>
      </c>
      <c r="AE730">
        <v>0.69841299999999995</v>
      </c>
      <c r="AH730">
        <v>5.1094099999999996</v>
      </c>
      <c r="AI730">
        <v>0.35663400000000001</v>
      </c>
      <c r="AJ730">
        <v>0.598576</v>
      </c>
    </row>
    <row r="731" spans="1:36" x14ac:dyDescent="0.45">
      <c r="A731" t="s">
        <v>2860</v>
      </c>
      <c r="B731" t="s">
        <v>40</v>
      </c>
      <c r="C731">
        <v>5</v>
      </c>
      <c r="D731">
        <v>7</v>
      </c>
      <c r="F731">
        <v>4.9736799999999999</v>
      </c>
      <c r="G731">
        <v>40</v>
      </c>
      <c r="H731">
        <v>8</v>
      </c>
      <c r="I731">
        <v>0</v>
      </c>
      <c r="J731">
        <v>1</v>
      </c>
      <c r="K731">
        <v>76</v>
      </c>
      <c r="L731">
        <v>343</v>
      </c>
      <c r="M731">
        <v>67</v>
      </c>
      <c r="N731">
        <v>45</v>
      </c>
      <c r="O731">
        <v>42</v>
      </c>
      <c r="P731">
        <v>9</v>
      </c>
      <c r="Q731">
        <v>48</v>
      </c>
      <c r="R731">
        <v>1</v>
      </c>
      <c r="S731">
        <v>5</v>
      </c>
      <c r="T731">
        <v>82</v>
      </c>
      <c r="U731">
        <v>9.7105300000000003</v>
      </c>
      <c r="V731">
        <v>5.6842100000000002</v>
      </c>
      <c r="W731">
        <v>1.7083299999999999</v>
      </c>
      <c r="X731">
        <v>1.06579</v>
      </c>
      <c r="Y731">
        <v>0.239067</v>
      </c>
      <c r="Z731">
        <v>0.13994200000000001</v>
      </c>
      <c r="AA731">
        <v>9.9125370383262607E-2</v>
      </c>
      <c r="AB731">
        <v>0.23103399999999999</v>
      </c>
      <c r="AC731">
        <v>1.5131600000000001</v>
      </c>
      <c r="AD731">
        <v>0.29145700000000002</v>
      </c>
      <c r="AE731">
        <v>0.68359400000000003</v>
      </c>
      <c r="AH731">
        <v>4.72872</v>
      </c>
      <c r="AI731">
        <v>0.35399399999999998</v>
      </c>
      <c r="AJ731">
        <v>-8.7115300000000007E-2</v>
      </c>
    </row>
    <row r="732" spans="1:36" x14ac:dyDescent="0.45">
      <c r="A732" t="s">
        <v>2329</v>
      </c>
      <c r="B732" t="s">
        <v>38</v>
      </c>
      <c r="C732">
        <v>3</v>
      </c>
      <c r="D732">
        <v>2</v>
      </c>
      <c r="F732">
        <v>4.74465</v>
      </c>
      <c r="G732">
        <v>40</v>
      </c>
      <c r="H732">
        <v>3</v>
      </c>
      <c r="I732">
        <v>0</v>
      </c>
      <c r="J732">
        <v>4</v>
      </c>
      <c r="K732">
        <v>60.7</v>
      </c>
      <c r="L732">
        <v>264</v>
      </c>
      <c r="M732">
        <v>63</v>
      </c>
      <c r="N732">
        <v>35</v>
      </c>
      <c r="O732">
        <v>32</v>
      </c>
      <c r="P732">
        <v>8</v>
      </c>
      <c r="Q732">
        <v>18</v>
      </c>
      <c r="R732">
        <v>0</v>
      </c>
      <c r="S732">
        <v>4</v>
      </c>
      <c r="T732">
        <v>50</v>
      </c>
      <c r="U732">
        <v>7.4135099999999996</v>
      </c>
      <c r="V732">
        <v>2.66886</v>
      </c>
      <c r="W732">
        <v>2.7777799999999999</v>
      </c>
      <c r="X732">
        <v>1.1861600000000001</v>
      </c>
      <c r="Y732">
        <v>0.18939400000000001</v>
      </c>
      <c r="Z732">
        <v>6.8181800000000001E-2</v>
      </c>
      <c r="AA732">
        <v>0.121212117373943</v>
      </c>
      <c r="AB732">
        <v>0.26033099999999998</v>
      </c>
      <c r="AC732">
        <v>1.33443</v>
      </c>
      <c r="AD732">
        <v>0.29891299999999998</v>
      </c>
      <c r="AE732">
        <v>0.659026</v>
      </c>
      <c r="AH732">
        <v>4.4082499999999998</v>
      </c>
      <c r="AI732">
        <v>0.353491</v>
      </c>
      <c r="AJ732">
        <v>4.7622400000000002E-2</v>
      </c>
    </row>
    <row r="733" spans="1:36" x14ac:dyDescent="0.45">
      <c r="A733" t="s">
        <v>2861</v>
      </c>
      <c r="B733" t="s">
        <v>67</v>
      </c>
      <c r="C733">
        <v>2</v>
      </c>
      <c r="D733">
        <v>2</v>
      </c>
      <c r="F733">
        <v>4.2778799999999997</v>
      </c>
      <c r="G733">
        <v>45</v>
      </c>
      <c r="H733">
        <v>0</v>
      </c>
      <c r="I733">
        <v>0</v>
      </c>
      <c r="J733">
        <v>0</v>
      </c>
      <c r="K733">
        <v>54.7</v>
      </c>
      <c r="L733">
        <v>240</v>
      </c>
      <c r="M733">
        <v>43</v>
      </c>
      <c r="N733">
        <v>28</v>
      </c>
      <c r="O733">
        <v>26</v>
      </c>
      <c r="P733">
        <v>6</v>
      </c>
      <c r="Q733">
        <v>33</v>
      </c>
      <c r="R733">
        <v>1</v>
      </c>
      <c r="S733">
        <v>2</v>
      </c>
      <c r="T733">
        <v>76</v>
      </c>
      <c r="U733">
        <v>12.5046</v>
      </c>
      <c r="V733">
        <v>5.4296199999999999</v>
      </c>
      <c r="W733">
        <v>2.3030300000000001</v>
      </c>
      <c r="X733">
        <v>0.98720300000000005</v>
      </c>
      <c r="Y733">
        <v>0.31666699999999998</v>
      </c>
      <c r="Z733">
        <v>0.13750000000000001</v>
      </c>
      <c r="AA733">
        <v>0.179166659712791</v>
      </c>
      <c r="AB733">
        <v>0.209756</v>
      </c>
      <c r="AC733">
        <v>1.3894</v>
      </c>
      <c r="AD733">
        <v>0.300813</v>
      </c>
      <c r="AE733">
        <v>0.710059</v>
      </c>
      <c r="AH733">
        <v>3.8217699999999999</v>
      </c>
      <c r="AI733">
        <v>0.35236099999999998</v>
      </c>
      <c r="AJ733">
        <v>0.12509899999999999</v>
      </c>
    </row>
    <row r="734" spans="1:36" x14ac:dyDescent="0.45">
      <c r="A734" t="s">
        <v>2862</v>
      </c>
      <c r="B734" t="s">
        <v>101</v>
      </c>
      <c r="C734">
        <v>5</v>
      </c>
      <c r="D734">
        <v>6</v>
      </c>
      <c r="F734">
        <v>4.7368399999999999</v>
      </c>
      <c r="G734">
        <v>26</v>
      </c>
      <c r="H734">
        <v>13</v>
      </c>
      <c r="I734">
        <v>0</v>
      </c>
      <c r="J734">
        <v>0</v>
      </c>
      <c r="K734">
        <v>89.3</v>
      </c>
      <c r="L734">
        <v>392</v>
      </c>
      <c r="M734">
        <v>98</v>
      </c>
      <c r="N734">
        <v>51</v>
      </c>
      <c r="O734">
        <v>47</v>
      </c>
      <c r="P734">
        <v>13</v>
      </c>
      <c r="Q734">
        <v>26</v>
      </c>
      <c r="R734">
        <v>0</v>
      </c>
      <c r="S734">
        <v>6</v>
      </c>
      <c r="T734">
        <v>62</v>
      </c>
      <c r="U734">
        <v>6.2485999999999997</v>
      </c>
      <c r="V734">
        <v>2.6203799999999999</v>
      </c>
      <c r="W734">
        <v>2.38462</v>
      </c>
      <c r="X734">
        <v>1.31019</v>
      </c>
      <c r="Y734">
        <v>0.158163</v>
      </c>
      <c r="Z734">
        <v>6.6326499999999997E-2</v>
      </c>
      <c r="AA734">
        <v>9.1836735606193501E-2</v>
      </c>
      <c r="AB734">
        <v>0.27222200000000002</v>
      </c>
      <c r="AC734">
        <v>1.3885799999999999</v>
      </c>
      <c r="AD734">
        <v>0.29824600000000001</v>
      </c>
      <c r="AE734">
        <v>0.68998099999999996</v>
      </c>
      <c r="AH734">
        <v>4.83399</v>
      </c>
      <c r="AI734">
        <v>0.35151500000000002</v>
      </c>
      <c r="AJ734">
        <v>0.38517600000000002</v>
      </c>
    </row>
    <row r="735" spans="1:36" x14ac:dyDescent="0.45">
      <c r="A735" t="s">
        <v>2383</v>
      </c>
      <c r="B735" t="s">
        <v>25</v>
      </c>
      <c r="C735">
        <v>2</v>
      </c>
      <c r="D735">
        <v>1</v>
      </c>
      <c r="F735">
        <v>4.8452200000000003</v>
      </c>
      <c r="G735">
        <v>24</v>
      </c>
      <c r="H735">
        <v>23</v>
      </c>
      <c r="I735">
        <v>0</v>
      </c>
      <c r="J735">
        <v>1</v>
      </c>
      <c r="K735">
        <v>74.3</v>
      </c>
      <c r="L735">
        <v>329</v>
      </c>
      <c r="M735">
        <v>69</v>
      </c>
      <c r="N735">
        <v>43</v>
      </c>
      <c r="O735">
        <v>40</v>
      </c>
      <c r="P735">
        <v>11</v>
      </c>
      <c r="Q735">
        <v>38</v>
      </c>
      <c r="R735">
        <v>0</v>
      </c>
      <c r="S735">
        <v>4</v>
      </c>
      <c r="T735">
        <v>70</v>
      </c>
      <c r="U735">
        <v>8.4791399999999992</v>
      </c>
      <c r="V735">
        <v>4.6029600000000004</v>
      </c>
      <c r="W735">
        <v>1.8421099999999999</v>
      </c>
      <c r="X735">
        <v>1.3324400000000001</v>
      </c>
      <c r="Y735">
        <v>0.21276600000000001</v>
      </c>
      <c r="Z735">
        <v>0.11550199999999999</v>
      </c>
      <c r="AA735">
        <v>9.72644388675689E-2</v>
      </c>
      <c r="AB735">
        <v>0.24041799999999999</v>
      </c>
      <c r="AC735">
        <v>1.44011</v>
      </c>
      <c r="AD735">
        <v>0.281553</v>
      </c>
      <c r="AE735">
        <v>0.69869000000000003</v>
      </c>
      <c r="AH735">
        <v>4.9912400000000003</v>
      </c>
      <c r="AI735">
        <v>0.35062700000000002</v>
      </c>
      <c r="AJ735">
        <v>0.376855</v>
      </c>
    </row>
    <row r="736" spans="1:36" x14ac:dyDescent="0.45">
      <c r="A736" t="s">
        <v>2179</v>
      </c>
      <c r="B736" t="s">
        <v>38</v>
      </c>
      <c r="C736">
        <v>6</v>
      </c>
      <c r="D736">
        <v>5</v>
      </c>
      <c r="F736">
        <v>4.1538500000000003</v>
      </c>
      <c r="G736">
        <v>57</v>
      </c>
      <c r="H736">
        <v>0</v>
      </c>
      <c r="I736">
        <v>3</v>
      </c>
      <c r="J736">
        <v>13</v>
      </c>
      <c r="K736">
        <v>52</v>
      </c>
      <c r="L736">
        <v>220</v>
      </c>
      <c r="M736">
        <v>45</v>
      </c>
      <c r="N736">
        <v>26</v>
      </c>
      <c r="O736">
        <v>24</v>
      </c>
      <c r="P736">
        <v>7</v>
      </c>
      <c r="Q736">
        <v>25</v>
      </c>
      <c r="R736">
        <v>1</v>
      </c>
      <c r="S736">
        <v>1</v>
      </c>
      <c r="T736">
        <v>59</v>
      </c>
      <c r="U736">
        <v>10.211499999999999</v>
      </c>
      <c r="V736">
        <v>4.3269200000000003</v>
      </c>
      <c r="W736">
        <v>2.36</v>
      </c>
      <c r="X736">
        <v>1.2115400000000001</v>
      </c>
      <c r="Y736">
        <v>0.26818199999999998</v>
      </c>
      <c r="Z736">
        <v>0.113636</v>
      </c>
      <c r="AA736">
        <v>0.154545463621616</v>
      </c>
      <c r="AB736">
        <v>0.231959</v>
      </c>
      <c r="AC736">
        <v>1.34615</v>
      </c>
      <c r="AD736">
        <v>0.296875</v>
      </c>
      <c r="AE736">
        <v>0.73089700000000002</v>
      </c>
      <c r="AH736">
        <v>4.2358099999999999</v>
      </c>
      <c r="AI736">
        <v>0.350103</v>
      </c>
      <c r="AJ736">
        <v>0.282642</v>
      </c>
    </row>
    <row r="737" spans="1:36" x14ac:dyDescent="0.45">
      <c r="A737" t="s">
        <v>2863</v>
      </c>
      <c r="B737" t="s">
        <v>132</v>
      </c>
      <c r="C737">
        <v>3</v>
      </c>
      <c r="D737">
        <v>5</v>
      </c>
      <c r="F737">
        <v>4.9764699999999999</v>
      </c>
      <c r="G737">
        <v>24</v>
      </c>
      <c r="H737">
        <v>12</v>
      </c>
      <c r="I737">
        <v>0</v>
      </c>
      <c r="J737">
        <v>0</v>
      </c>
      <c r="K737">
        <v>85</v>
      </c>
      <c r="L737">
        <v>380</v>
      </c>
      <c r="M737">
        <v>85</v>
      </c>
      <c r="N737">
        <v>51</v>
      </c>
      <c r="O737">
        <v>47</v>
      </c>
      <c r="P737">
        <v>11</v>
      </c>
      <c r="Q737">
        <v>42</v>
      </c>
      <c r="R737">
        <v>0</v>
      </c>
      <c r="S737">
        <v>3</v>
      </c>
      <c r="T737">
        <v>69</v>
      </c>
      <c r="U737">
        <v>7.3058800000000002</v>
      </c>
      <c r="V737">
        <v>4.4470599999999996</v>
      </c>
      <c r="W737">
        <v>1.64286</v>
      </c>
      <c r="X737">
        <v>1.1647099999999999</v>
      </c>
      <c r="Y737">
        <v>0.18157899999999999</v>
      </c>
      <c r="Z737">
        <v>0.110526</v>
      </c>
      <c r="AA737">
        <v>7.1052633225917802E-2</v>
      </c>
      <c r="AB737">
        <v>0.25373099999999998</v>
      </c>
      <c r="AC737">
        <v>1.4941199999999999</v>
      </c>
      <c r="AD737">
        <v>0.29019600000000001</v>
      </c>
      <c r="AE737">
        <v>0.68100400000000005</v>
      </c>
      <c r="AH737">
        <v>4.9020999999999999</v>
      </c>
      <c r="AI737">
        <v>0.34963</v>
      </c>
      <c r="AJ737">
        <v>0.236349</v>
      </c>
    </row>
    <row r="738" spans="1:36" x14ac:dyDescent="0.45">
      <c r="A738" t="s">
        <v>2864</v>
      </c>
      <c r="B738" t="s">
        <v>196</v>
      </c>
      <c r="C738">
        <v>1</v>
      </c>
      <c r="D738">
        <v>2</v>
      </c>
      <c r="F738">
        <v>4.04711</v>
      </c>
      <c r="G738">
        <v>31</v>
      </c>
      <c r="H738">
        <v>7</v>
      </c>
      <c r="I738">
        <v>0</v>
      </c>
      <c r="J738">
        <v>0</v>
      </c>
      <c r="K738">
        <v>46.7</v>
      </c>
      <c r="L738">
        <v>201</v>
      </c>
      <c r="M738">
        <v>46</v>
      </c>
      <c r="N738">
        <v>23</v>
      </c>
      <c r="O738">
        <v>21</v>
      </c>
      <c r="P738">
        <v>6</v>
      </c>
      <c r="Q738">
        <v>15</v>
      </c>
      <c r="R738">
        <v>1</v>
      </c>
      <c r="S738">
        <v>3</v>
      </c>
      <c r="T738">
        <v>42</v>
      </c>
      <c r="U738">
        <v>8.09422</v>
      </c>
      <c r="V738">
        <v>2.89079</v>
      </c>
      <c r="W738">
        <v>2.8</v>
      </c>
      <c r="X738">
        <v>1.15632</v>
      </c>
      <c r="Y738">
        <v>0.208955</v>
      </c>
      <c r="Z738">
        <v>7.4626899999999996E-2</v>
      </c>
      <c r="AA738">
        <v>0.13432836532592701</v>
      </c>
      <c r="AB738">
        <v>0.25136599999999998</v>
      </c>
      <c r="AC738">
        <v>1.3062100000000001</v>
      </c>
      <c r="AD738">
        <v>0.296296</v>
      </c>
      <c r="AE738">
        <v>0.72243299999999999</v>
      </c>
      <c r="AH738">
        <v>4.2828799999999996</v>
      </c>
      <c r="AI738">
        <v>0.34953000000000001</v>
      </c>
      <c r="AJ738">
        <v>0.395208</v>
      </c>
    </row>
    <row r="739" spans="1:36" x14ac:dyDescent="0.45">
      <c r="A739" t="s">
        <v>2865</v>
      </c>
      <c r="B739" t="s">
        <v>61</v>
      </c>
      <c r="C739">
        <v>7</v>
      </c>
      <c r="D739">
        <v>11</v>
      </c>
      <c r="F739">
        <v>5.0217999999999998</v>
      </c>
      <c r="G739">
        <v>26</v>
      </c>
      <c r="H739">
        <v>26</v>
      </c>
      <c r="I739">
        <v>0</v>
      </c>
      <c r="J739">
        <v>0</v>
      </c>
      <c r="K739">
        <v>114.7</v>
      </c>
      <c r="L739">
        <v>518</v>
      </c>
      <c r="M739">
        <v>115</v>
      </c>
      <c r="N739">
        <v>69</v>
      </c>
      <c r="O739">
        <v>64</v>
      </c>
      <c r="P739">
        <v>16</v>
      </c>
      <c r="Q739">
        <v>62</v>
      </c>
      <c r="R739">
        <v>0</v>
      </c>
      <c r="S739">
        <v>7</v>
      </c>
      <c r="T739">
        <v>92</v>
      </c>
      <c r="U739">
        <v>7.2188299999999996</v>
      </c>
      <c r="V739">
        <v>4.8648600000000002</v>
      </c>
      <c r="W739">
        <v>1.48387</v>
      </c>
      <c r="X739">
        <v>1.25545</v>
      </c>
      <c r="Y739">
        <v>0.17760600000000001</v>
      </c>
      <c r="Z739">
        <v>0.11969100000000001</v>
      </c>
      <c r="AA739">
        <v>5.7915061712265001E-2</v>
      </c>
      <c r="AB739">
        <v>0.25612499999999999</v>
      </c>
      <c r="AC739">
        <v>1.5431600000000001</v>
      </c>
      <c r="AD739">
        <v>0.290323</v>
      </c>
      <c r="AE739">
        <v>0.698577</v>
      </c>
      <c r="AH739">
        <v>5.2689899999999996</v>
      </c>
      <c r="AI739">
        <v>0.34926200000000002</v>
      </c>
      <c r="AJ739">
        <v>0.54086000000000001</v>
      </c>
    </row>
    <row r="740" spans="1:36" x14ac:dyDescent="0.45">
      <c r="A740" t="s">
        <v>2305</v>
      </c>
      <c r="B740" t="s">
        <v>67</v>
      </c>
      <c r="C740">
        <v>3</v>
      </c>
      <c r="D740">
        <v>2</v>
      </c>
      <c r="F740">
        <v>3.9512200000000002</v>
      </c>
      <c r="G740">
        <v>45</v>
      </c>
      <c r="H740">
        <v>0</v>
      </c>
      <c r="I740">
        <v>0</v>
      </c>
      <c r="J740">
        <v>4</v>
      </c>
      <c r="K740">
        <v>41</v>
      </c>
      <c r="L740">
        <v>174</v>
      </c>
      <c r="M740">
        <v>39</v>
      </c>
      <c r="N740">
        <v>19</v>
      </c>
      <c r="O740">
        <v>18</v>
      </c>
      <c r="P740">
        <v>6</v>
      </c>
      <c r="Q740">
        <v>13</v>
      </c>
      <c r="R740">
        <v>0</v>
      </c>
      <c r="S740">
        <v>1</v>
      </c>
      <c r="T740">
        <v>46</v>
      </c>
      <c r="U740">
        <v>10.0976</v>
      </c>
      <c r="V740">
        <v>2.8536600000000001</v>
      </c>
      <c r="W740">
        <v>3.5384600000000002</v>
      </c>
      <c r="X740">
        <v>1.31707</v>
      </c>
      <c r="Y740">
        <v>0.26436799999999999</v>
      </c>
      <c r="Z740">
        <v>7.4712600000000004E-2</v>
      </c>
      <c r="AA740">
        <v>0.18965517729520701</v>
      </c>
      <c r="AB740">
        <v>0.24374999999999999</v>
      </c>
      <c r="AC740">
        <v>1.2682899999999999</v>
      </c>
      <c r="AD740">
        <v>0.30555599999999999</v>
      </c>
      <c r="AE740">
        <v>0.75688100000000003</v>
      </c>
      <c r="AH740">
        <v>3.93797</v>
      </c>
      <c r="AI740">
        <v>0.348555</v>
      </c>
      <c r="AJ740">
        <v>0.29668</v>
      </c>
    </row>
    <row r="741" spans="1:36" x14ac:dyDescent="0.45">
      <c r="A741" t="s">
        <v>2119</v>
      </c>
      <c r="B741" t="s">
        <v>101</v>
      </c>
      <c r="C741">
        <v>5</v>
      </c>
      <c r="D741">
        <v>4</v>
      </c>
      <c r="F741">
        <v>3.9735100000000001</v>
      </c>
      <c r="G741">
        <v>52</v>
      </c>
      <c r="H741">
        <v>0</v>
      </c>
      <c r="I741">
        <v>3</v>
      </c>
      <c r="J741">
        <v>14</v>
      </c>
      <c r="K741">
        <v>45.3</v>
      </c>
      <c r="L741">
        <v>197</v>
      </c>
      <c r="M741">
        <v>41</v>
      </c>
      <c r="N741">
        <v>22</v>
      </c>
      <c r="O741">
        <v>20</v>
      </c>
      <c r="P741">
        <v>6</v>
      </c>
      <c r="Q741">
        <v>17</v>
      </c>
      <c r="R741">
        <v>3</v>
      </c>
      <c r="S741">
        <v>4</v>
      </c>
      <c r="T741">
        <v>58</v>
      </c>
      <c r="U741">
        <v>11.523199999999999</v>
      </c>
      <c r="V741">
        <v>3.3774799999999998</v>
      </c>
      <c r="W741">
        <v>3.4117600000000001</v>
      </c>
      <c r="X741">
        <v>1.1920500000000001</v>
      </c>
      <c r="Y741">
        <v>0.29441600000000001</v>
      </c>
      <c r="Z741">
        <v>8.6294399999999993E-2</v>
      </c>
      <c r="AA741">
        <v>0.20812183618545499</v>
      </c>
      <c r="AB741">
        <v>0.232955</v>
      </c>
      <c r="AC741">
        <v>1.2803500000000001</v>
      </c>
      <c r="AD741">
        <v>0.3125</v>
      </c>
      <c r="AE741">
        <v>0.72580599999999995</v>
      </c>
      <c r="AH741">
        <v>3.8069199999999999</v>
      </c>
      <c r="AI741">
        <v>0.34787099999999999</v>
      </c>
      <c r="AJ741">
        <v>0.21185999999999999</v>
      </c>
    </row>
    <row r="742" spans="1:36" x14ac:dyDescent="0.45">
      <c r="A742" t="s">
        <v>2866</v>
      </c>
      <c r="B742" t="s">
        <v>196</v>
      </c>
      <c r="C742">
        <v>5</v>
      </c>
      <c r="D742">
        <v>9</v>
      </c>
      <c r="F742">
        <v>4.8468900000000001</v>
      </c>
      <c r="G742">
        <v>22</v>
      </c>
      <c r="H742">
        <v>17</v>
      </c>
      <c r="I742">
        <v>0</v>
      </c>
      <c r="J742">
        <v>0</v>
      </c>
      <c r="K742">
        <v>94.7</v>
      </c>
      <c r="L742">
        <v>420</v>
      </c>
      <c r="M742">
        <v>103</v>
      </c>
      <c r="N742">
        <v>55</v>
      </c>
      <c r="O742">
        <v>51</v>
      </c>
      <c r="P742">
        <v>12</v>
      </c>
      <c r="Q742">
        <v>35</v>
      </c>
      <c r="R742">
        <v>0</v>
      </c>
      <c r="S742">
        <v>5</v>
      </c>
      <c r="T742">
        <v>58</v>
      </c>
      <c r="U742">
        <v>5.5121399999999996</v>
      </c>
      <c r="V742">
        <v>3.3262900000000002</v>
      </c>
      <c r="W742">
        <v>1.6571400000000001</v>
      </c>
      <c r="X742">
        <v>1.1404399999999999</v>
      </c>
      <c r="Y742">
        <v>0.138095</v>
      </c>
      <c r="Z742">
        <v>8.3333299999999999E-2</v>
      </c>
      <c r="AA742">
        <v>5.4761908948421402E-2</v>
      </c>
      <c r="AB742">
        <v>0.27105299999999999</v>
      </c>
      <c r="AC742">
        <v>1.45723</v>
      </c>
      <c r="AD742">
        <v>0.29354799999999998</v>
      </c>
      <c r="AE742">
        <v>0.68481899999999996</v>
      </c>
      <c r="AH742">
        <v>4.9445899999999998</v>
      </c>
      <c r="AI742">
        <v>0.34660800000000003</v>
      </c>
      <c r="AJ742">
        <v>0.27988400000000002</v>
      </c>
    </row>
    <row r="743" spans="1:36" x14ac:dyDescent="0.45">
      <c r="A743" t="s">
        <v>2867</v>
      </c>
      <c r="C743">
        <v>4</v>
      </c>
      <c r="D743">
        <v>7</v>
      </c>
      <c r="F743">
        <v>5.1981900000000003</v>
      </c>
      <c r="G743">
        <v>23</v>
      </c>
      <c r="H743">
        <v>16</v>
      </c>
      <c r="I743">
        <v>0</v>
      </c>
      <c r="J743">
        <v>0</v>
      </c>
      <c r="K743">
        <v>88.3</v>
      </c>
      <c r="L743">
        <v>394</v>
      </c>
      <c r="M743">
        <v>94</v>
      </c>
      <c r="N743">
        <v>55</v>
      </c>
      <c r="O743">
        <v>51</v>
      </c>
      <c r="P743">
        <v>13</v>
      </c>
      <c r="Q743">
        <v>36</v>
      </c>
      <c r="R743">
        <v>0</v>
      </c>
      <c r="S743">
        <v>8</v>
      </c>
      <c r="T743">
        <v>61</v>
      </c>
      <c r="U743">
        <v>6.2174399999999999</v>
      </c>
      <c r="V743">
        <v>3.6693099999999998</v>
      </c>
      <c r="W743">
        <v>1.6944399999999999</v>
      </c>
      <c r="X743">
        <v>1.3250299999999999</v>
      </c>
      <c r="Y743">
        <v>0.15482199999999999</v>
      </c>
      <c r="Z743">
        <v>9.1370599999999996E-2</v>
      </c>
      <c r="AA743">
        <v>6.3451774418354007E-2</v>
      </c>
      <c r="AB743">
        <v>0.268571</v>
      </c>
      <c r="AC743">
        <v>1.4722500000000001</v>
      </c>
      <c r="AD743">
        <v>0.29347800000000002</v>
      </c>
      <c r="AE743">
        <v>0.67084100000000002</v>
      </c>
      <c r="AH743">
        <v>5.2822199999999997</v>
      </c>
      <c r="AI743">
        <v>0.34295900000000001</v>
      </c>
      <c r="AJ743">
        <v>0.16711100000000001</v>
      </c>
    </row>
    <row r="744" spans="1:36" x14ac:dyDescent="0.45">
      <c r="A744" t="s">
        <v>2868</v>
      </c>
      <c r="C744">
        <v>7</v>
      </c>
      <c r="D744">
        <v>9</v>
      </c>
      <c r="F744">
        <v>4.9624100000000002</v>
      </c>
      <c r="G744">
        <v>26</v>
      </c>
      <c r="H744">
        <v>23</v>
      </c>
      <c r="I744">
        <v>0</v>
      </c>
      <c r="J744">
        <v>0</v>
      </c>
      <c r="K744">
        <v>119.7</v>
      </c>
      <c r="L744">
        <v>518</v>
      </c>
      <c r="M744">
        <v>121</v>
      </c>
      <c r="N744">
        <v>71</v>
      </c>
      <c r="O744">
        <v>66</v>
      </c>
      <c r="P744">
        <v>22</v>
      </c>
      <c r="Q744">
        <v>41</v>
      </c>
      <c r="R744">
        <v>0</v>
      </c>
      <c r="S744">
        <v>8</v>
      </c>
      <c r="T744">
        <v>98</v>
      </c>
      <c r="U744">
        <v>7.3684200000000004</v>
      </c>
      <c r="V744">
        <v>3.0827100000000001</v>
      </c>
      <c r="W744">
        <v>2.3902399999999999</v>
      </c>
      <c r="X744">
        <v>1.6541399999999999</v>
      </c>
      <c r="Y744">
        <v>0.189189</v>
      </c>
      <c r="Z744">
        <v>7.9150600000000002E-2</v>
      </c>
      <c r="AA744">
        <v>0.11003861576318701</v>
      </c>
      <c r="AB744">
        <v>0.257996</v>
      </c>
      <c r="AC744">
        <v>1.35338</v>
      </c>
      <c r="AD744">
        <v>0.28366799999999998</v>
      </c>
      <c r="AE744">
        <v>0.69359800000000005</v>
      </c>
      <c r="AH744">
        <v>5.2349899999999998</v>
      </c>
      <c r="AI744">
        <v>0.34271699999999999</v>
      </c>
      <c r="AJ744">
        <v>0.32398399999999999</v>
      </c>
    </row>
    <row r="745" spans="1:36" x14ac:dyDescent="0.45">
      <c r="A745" t="s">
        <v>2869</v>
      </c>
      <c r="B745" t="s">
        <v>32</v>
      </c>
      <c r="C745">
        <v>1</v>
      </c>
      <c r="D745">
        <v>2</v>
      </c>
      <c r="F745">
        <v>3.99478</v>
      </c>
      <c r="G745">
        <v>26</v>
      </c>
      <c r="H745">
        <v>4</v>
      </c>
      <c r="I745">
        <v>0</v>
      </c>
      <c r="J745">
        <v>1</v>
      </c>
      <c r="K745">
        <v>38.299999999999997</v>
      </c>
      <c r="L745">
        <v>162</v>
      </c>
      <c r="M745">
        <v>34</v>
      </c>
      <c r="N745">
        <v>18</v>
      </c>
      <c r="O745">
        <v>17</v>
      </c>
      <c r="P745">
        <v>5</v>
      </c>
      <c r="Q745">
        <v>12</v>
      </c>
      <c r="R745">
        <v>1</v>
      </c>
      <c r="S745">
        <v>3</v>
      </c>
      <c r="T745">
        <v>40</v>
      </c>
      <c r="U745">
        <v>9.3994800000000005</v>
      </c>
      <c r="V745">
        <v>2.8198400000000001</v>
      </c>
      <c r="W745">
        <v>3.3333300000000001</v>
      </c>
      <c r="X745">
        <v>1.17493</v>
      </c>
      <c r="Y745">
        <v>0.24691399999999999</v>
      </c>
      <c r="Z745">
        <v>7.4074100000000004E-2</v>
      </c>
      <c r="AA745">
        <v>0.17283950746059401</v>
      </c>
      <c r="AB745">
        <v>0.231293</v>
      </c>
      <c r="AC745">
        <v>1.2010400000000001</v>
      </c>
      <c r="AD745">
        <v>0.28431400000000001</v>
      </c>
      <c r="AE745">
        <v>0.71794899999999995</v>
      </c>
      <c r="AH745">
        <v>4.0383300000000002</v>
      </c>
      <c r="AI745">
        <v>0.34089900000000001</v>
      </c>
      <c r="AJ745">
        <v>0.37739699999999998</v>
      </c>
    </row>
    <row r="746" spans="1:36" x14ac:dyDescent="0.45">
      <c r="A746" t="s">
        <v>2870</v>
      </c>
      <c r="B746" t="s">
        <v>139</v>
      </c>
      <c r="C746">
        <v>5</v>
      </c>
      <c r="D746">
        <v>5</v>
      </c>
      <c r="F746">
        <v>4.4827599999999999</v>
      </c>
      <c r="G746">
        <v>35</v>
      </c>
      <c r="H746">
        <v>6</v>
      </c>
      <c r="I746">
        <v>0</v>
      </c>
      <c r="J746">
        <v>0</v>
      </c>
      <c r="K746">
        <v>78.3</v>
      </c>
      <c r="L746">
        <v>343</v>
      </c>
      <c r="M746">
        <v>82</v>
      </c>
      <c r="N746">
        <v>42</v>
      </c>
      <c r="O746">
        <v>39</v>
      </c>
      <c r="P746">
        <v>11</v>
      </c>
      <c r="Q746">
        <v>27</v>
      </c>
      <c r="R746">
        <v>1</v>
      </c>
      <c r="S746">
        <v>3</v>
      </c>
      <c r="T746">
        <v>62</v>
      </c>
      <c r="U746">
        <v>7.1264399999999997</v>
      </c>
      <c r="V746">
        <v>3.10345</v>
      </c>
      <c r="W746">
        <v>2.2963</v>
      </c>
      <c r="X746">
        <v>1.26437</v>
      </c>
      <c r="Y746">
        <v>0.180758</v>
      </c>
      <c r="Z746">
        <v>7.8717200000000001E-2</v>
      </c>
      <c r="AA746">
        <v>0.102040812373161</v>
      </c>
      <c r="AB746">
        <v>0.26198100000000002</v>
      </c>
      <c r="AC746">
        <v>1.39208</v>
      </c>
      <c r="AD746">
        <v>0.29583300000000001</v>
      </c>
      <c r="AE746">
        <v>0.715812</v>
      </c>
      <c r="AH746">
        <v>4.6471200000000001</v>
      </c>
      <c r="AI746">
        <v>0.34076000000000001</v>
      </c>
      <c r="AJ746">
        <v>0.419099</v>
      </c>
    </row>
    <row r="747" spans="1:36" x14ac:dyDescent="0.45">
      <c r="A747" t="s">
        <v>2871</v>
      </c>
      <c r="B747" t="s">
        <v>38</v>
      </c>
      <c r="C747">
        <v>4</v>
      </c>
      <c r="D747">
        <v>7</v>
      </c>
      <c r="F747">
        <v>5.46835</v>
      </c>
      <c r="G747">
        <v>28</v>
      </c>
      <c r="H747">
        <v>16</v>
      </c>
      <c r="I747">
        <v>0</v>
      </c>
      <c r="J747">
        <v>0</v>
      </c>
      <c r="K747">
        <v>79</v>
      </c>
      <c r="L747">
        <v>358</v>
      </c>
      <c r="M747">
        <v>82</v>
      </c>
      <c r="N747">
        <v>52</v>
      </c>
      <c r="O747">
        <v>48</v>
      </c>
      <c r="P747">
        <v>13</v>
      </c>
      <c r="Q747">
        <v>38</v>
      </c>
      <c r="R747">
        <v>0</v>
      </c>
      <c r="S747">
        <v>5</v>
      </c>
      <c r="T747">
        <v>72</v>
      </c>
      <c r="U747">
        <v>8.2025299999999994</v>
      </c>
      <c r="V747">
        <v>4.32911</v>
      </c>
      <c r="W747">
        <v>1.8947400000000001</v>
      </c>
      <c r="X747">
        <v>1.4810099999999999</v>
      </c>
      <c r="Y747">
        <v>0.20111699999999999</v>
      </c>
      <c r="Z747">
        <v>0.106145</v>
      </c>
      <c r="AA747">
        <v>9.4972074031829806E-2</v>
      </c>
      <c r="AB747">
        <v>0.26031700000000002</v>
      </c>
      <c r="AC747">
        <v>1.5189900000000001</v>
      </c>
      <c r="AD747">
        <v>0.3</v>
      </c>
      <c r="AE747">
        <v>0.66797600000000001</v>
      </c>
      <c r="AH747">
        <v>5.2044100000000002</v>
      </c>
      <c r="AI747">
        <v>0.33829100000000001</v>
      </c>
      <c r="AJ747">
        <v>-9.0186699999999995E-2</v>
      </c>
    </row>
    <row r="748" spans="1:36" x14ac:dyDescent="0.45">
      <c r="A748" t="s">
        <v>2489</v>
      </c>
      <c r="B748" t="s">
        <v>184</v>
      </c>
      <c r="C748">
        <v>3</v>
      </c>
      <c r="D748">
        <v>4</v>
      </c>
      <c r="F748">
        <v>4.7490300000000003</v>
      </c>
      <c r="G748">
        <v>61</v>
      </c>
      <c r="H748">
        <v>2</v>
      </c>
      <c r="I748">
        <v>1</v>
      </c>
      <c r="J748">
        <v>11</v>
      </c>
      <c r="K748">
        <v>77.7</v>
      </c>
      <c r="L748">
        <v>342</v>
      </c>
      <c r="M748">
        <v>79</v>
      </c>
      <c r="N748">
        <v>44</v>
      </c>
      <c r="O748">
        <v>41</v>
      </c>
      <c r="P748">
        <v>10</v>
      </c>
      <c r="Q748">
        <v>29</v>
      </c>
      <c r="R748">
        <v>1</v>
      </c>
      <c r="S748">
        <v>7</v>
      </c>
      <c r="T748">
        <v>67</v>
      </c>
      <c r="U748">
        <v>7.7606200000000003</v>
      </c>
      <c r="V748">
        <v>3.35907</v>
      </c>
      <c r="W748">
        <v>2.3103400000000001</v>
      </c>
      <c r="X748">
        <v>1.1583000000000001</v>
      </c>
      <c r="Y748">
        <v>0.195906</v>
      </c>
      <c r="Z748">
        <v>8.4795300000000004E-2</v>
      </c>
      <c r="AA748">
        <v>0.111111111938953</v>
      </c>
      <c r="AB748">
        <v>0.25817000000000001</v>
      </c>
      <c r="AC748">
        <v>1.3899600000000001</v>
      </c>
      <c r="AD748">
        <v>0.30131000000000002</v>
      </c>
      <c r="AE748">
        <v>0.68085099999999998</v>
      </c>
      <c r="AH748">
        <v>4.5935199999999998</v>
      </c>
      <c r="AI748">
        <v>0.33817700000000001</v>
      </c>
      <c r="AJ748">
        <v>0.58087200000000005</v>
      </c>
    </row>
    <row r="749" spans="1:36" x14ac:dyDescent="0.45">
      <c r="A749" t="s">
        <v>2872</v>
      </c>
      <c r="B749" t="s">
        <v>184</v>
      </c>
      <c r="C749">
        <v>2</v>
      </c>
      <c r="D749">
        <v>4</v>
      </c>
      <c r="F749">
        <v>5.6152499999999996</v>
      </c>
      <c r="G749">
        <v>13</v>
      </c>
      <c r="H749">
        <v>13</v>
      </c>
      <c r="I749">
        <v>0</v>
      </c>
      <c r="J749">
        <v>0</v>
      </c>
      <c r="K749">
        <v>57.7</v>
      </c>
      <c r="L749">
        <v>263</v>
      </c>
      <c r="M749">
        <v>67</v>
      </c>
      <c r="N749">
        <v>39</v>
      </c>
      <c r="O749">
        <v>36</v>
      </c>
      <c r="P749">
        <v>10</v>
      </c>
      <c r="Q749">
        <v>23</v>
      </c>
      <c r="R749">
        <v>1</v>
      </c>
      <c r="S749">
        <v>2</v>
      </c>
      <c r="T749">
        <v>42</v>
      </c>
      <c r="U749">
        <v>6.5511299999999997</v>
      </c>
      <c r="V749">
        <v>3.58752</v>
      </c>
      <c r="W749">
        <v>1.82609</v>
      </c>
      <c r="X749">
        <v>1.55979</v>
      </c>
      <c r="Y749">
        <v>0.159696</v>
      </c>
      <c r="Z749">
        <v>8.7452500000000002E-2</v>
      </c>
      <c r="AA749">
        <v>7.2243347764015198E-2</v>
      </c>
      <c r="AB749">
        <v>0.28151300000000001</v>
      </c>
      <c r="AC749">
        <v>1.55979</v>
      </c>
      <c r="AD749">
        <v>0.306452</v>
      </c>
      <c r="AE749">
        <v>0.67105300000000001</v>
      </c>
      <c r="AH749">
        <v>5.3520899999999996</v>
      </c>
      <c r="AI749">
        <v>0.33807300000000001</v>
      </c>
      <c r="AJ749">
        <v>0.386708</v>
      </c>
    </row>
    <row r="750" spans="1:36" x14ac:dyDescent="0.45">
      <c r="A750" t="s">
        <v>2873</v>
      </c>
      <c r="B750" t="s">
        <v>58</v>
      </c>
      <c r="C750">
        <v>4</v>
      </c>
      <c r="D750">
        <v>4</v>
      </c>
      <c r="F750">
        <v>4.8566599999999998</v>
      </c>
      <c r="G750">
        <v>16</v>
      </c>
      <c r="H750">
        <v>14</v>
      </c>
      <c r="I750">
        <v>0</v>
      </c>
      <c r="J750">
        <v>0</v>
      </c>
      <c r="K750">
        <v>59.3</v>
      </c>
      <c r="L750">
        <v>266</v>
      </c>
      <c r="M750">
        <v>56</v>
      </c>
      <c r="N750">
        <v>35</v>
      </c>
      <c r="O750">
        <v>32</v>
      </c>
      <c r="P750">
        <v>8</v>
      </c>
      <c r="Q750">
        <v>33</v>
      </c>
      <c r="R750">
        <v>0</v>
      </c>
      <c r="S750">
        <v>4</v>
      </c>
      <c r="T750">
        <v>55</v>
      </c>
      <c r="U750">
        <v>8.3473900000000008</v>
      </c>
      <c r="V750">
        <v>5.0084299999999997</v>
      </c>
      <c r="W750">
        <v>1.6666700000000001</v>
      </c>
      <c r="X750">
        <v>1.21417</v>
      </c>
      <c r="Y750">
        <v>0.20676700000000001</v>
      </c>
      <c r="Z750">
        <v>0.12406</v>
      </c>
      <c r="AA750">
        <v>8.2706764340400696E-2</v>
      </c>
      <c r="AB750">
        <v>0.24454100000000001</v>
      </c>
      <c r="AC750">
        <v>1.50084</v>
      </c>
      <c r="AD750">
        <v>0.289157</v>
      </c>
      <c r="AE750">
        <v>0.69408700000000001</v>
      </c>
      <c r="AH750">
        <v>5.0256999999999996</v>
      </c>
      <c r="AI750">
        <v>0.33795999999999998</v>
      </c>
      <c r="AJ750">
        <v>0.24690000000000001</v>
      </c>
    </row>
    <row r="751" spans="1:36" x14ac:dyDescent="0.45">
      <c r="A751" t="s">
        <v>2874</v>
      </c>
      <c r="B751" t="s">
        <v>32</v>
      </c>
      <c r="C751">
        <v>5</v>
      </c>
      <c r="D751">
        <v>6</v>
      </c>
      <c r="F751">
        <v>4.6657599999999997</v>
      </c>
      <c r="G751">
        <v>21</v>
      </c>
      <c r="H751">
        <v>12</v>
      </c>
      <c r="I751">
        <v>0</v>
      </c>
      <c r="J751">
        <v>0</v>
      </c>
      <c r="K751">
        <v>73.3</v>
      </c>
      <c r="L751">
        <v>325</v>
      </c>
      <c r="M751">
        <v>75</v>
      </c>
      <c r="N751">
        <v>41</v>
      </c>
      <c r="O751">
        <v>38</v>
      </c>
      <c r="P751">
        <v>9</v>
      </c>
      <c r="Q751">
        <v>26</v>
      </c>
      <c r="R751">
        <v>0</v>
      </c>
      <c r="S751">
        <v>8</v>
      </c>
      <c r="T751">
        <v>53</v>
      </c>
      <c r="U751">
        <v>6.5075000000000003</v>
      </c>
      <c r="V751">
        <v>3.1923599999999999</v>
      </c>
      <c r="W751">
        <v>2.0384600000000002</v>
      </c>
      <c r="X751">
        <v>1.1050500000000001</v>
      </c>
      <c r="Y751">
        <v>0.163077</v>
      </c>
      <c r="Z751">
        <v>0.08</v>
      </c>
      <c r="AA751">
        <v>8.3076924085616996E-2</v>
      </c>
      <c r="AB751">
        <v>0.25773200000000002</v>
      </c>
      <c r="AC751">
        <v>1.3778999999999999</v>
      </c>
      <c r="AD751">
        <v>0.28821000000000002</v>
      </c>
      <c r="AE751">
        <v>0.67873300000000003</v>
      </c>
      <c r="AH751">
        <v>4.7966499999999996</v>
      </c>
      <c r="AI751">
        <v>0.33785900000000002</v>
      </c>
      <c r="AJ751">
        <v>0.33178999999999997</v>
      </c>
    </row>
    <row r="752" spans="1:36" x14ac:dyDescent="0.45">
      <c r="A752" t="s">
        <v>2076</v>
      </c>
      <c r="B752" t="s">
        <v>42</v>
      </c>
      <c r="C752">
        <v>3</v>
      </c>
      <c r="D752">
        <v>4</v>
      </c>
      <c r="F752">
        <v>4.7213099999999999</v>
      </c>
      <c r="G752">
        <v>22</v>
      </c>
      <c r="H752">
        <v>12</v>
      </c>
      <c r="I752">
        <v>0</v>
      </c>
      <c r="J752">
        <v>1</v>
      </c>
      <c r="K752">
        <v>61</v>
      </c>
      <c r="L752">
        <v>276</v>
      </c>
      <c r="M752">
        <v>57</v>
      </c>
      <c r="N752">
        <v>35</v>
      </c>
      <c r="O752">
        <v>32</v>
      </c>
      <c r="P752">
        <v>8</v>
      </c>
      <c r="Q752">
        <v>32</v>
      </c>
      <c r="R752">
        <v>0</v>
      </c>
      <c r="S752">
        <v>4</v>
      </c>
      <c r="T752">
        <v>63</v>
      </c>
      <c r="U752">
        <v>9.2950800000000005</v>
      </c>
      <c r="V752">
        <v>4.7213099999999999</v>
      </c>
      <c r="W752">
        <v>1.96875</v>
      </c>
      <c r="X752">
        <v>1.1803300000000001</v>
      </c>
      <c r="Y752">
        <v>0.22826099999999999</v>
      </c>
      <c r="Z752">
        <v>0.115942</v>
      </c>
      <c r="AA752">
        <v>0.112318843603134</v>
      </c>
      <c r="AB752">
        <v>0.23749999999999999</v>
      </c>
      <c r="AC752">
        <v>1.45902</v>
      </c>
      <c r="AD752">
        <v>0.289941</v>
      </c>
      <c r="AE752">
        <v>0.69408700000000001</v>
      </c>
      <c r="AH752">
        <v>4.6648800000000001</v>
      </c>
      <c r="AI752">
        <v>0.33723999999999998</v>
      </c>
      <c r="AJ752">
        <v>0.29868499999999998</v>
      </c>
    </row>
    <row r="753" spans="1:36" x14ac:dyDescent="0.45">
      <c r="A753" t="s">
        <v>2875</v>
      </c>
      <c r="B753" t="s">
        <v>34</v>
      </c>
      <c r="C753">
        <v>4</v>
      </c>
      <c r="D753">
        <v>6</v>
      </c>
      <c r="F753">
        <v>4.8470000000000004</v>
      </c>
      <c r="G753">
        <v>27</v>
      </c>
      <c r="H753">
        <v>13</v>
      </c>
      <c r="I753">
        <v>0</v>
      </c>
      <c r="J753">
        <v>1</v>
      </c>
      <c r="K753">
        <v>81.7</v>
      </c>
      <c r="L753">
        <v>369</v>
      </c>
      <c r="M753">
        <v>73</v>
      </c>
      <c r="N753">
        <v>48</v>
      </c>
      <c r="O753">
        <v>44</v>
      </c>
      <c r="P753">
        <v>10</v>
      </c>
      <c r="Q753">
        <v>52</v>
      </c>
      <c r="R753">
        <v>0</v>
      </c>
      <c r="S753">
        <v>4</v>
      </c>
      <c r="T753">
        <v>88</v>
      </c>
      <c r="U753">
        <v>9.6940000000000008</v>
      </c>
      <c r="V753">
        <v>5.7282700000000002</v>
      </c>
      <c r="W753">
        <v>1.69231</v>
      </c>
      <c r="X753">
        <v>1.1015900000000001</v>
      </c>
      <c r="Y753">
        <v>0.238482</v>
      </c>
      <c r="Z753">
        <v>0.14092099999999999</v>
      </c>
      <c r="AA753">
        <v>9.7560971975326496E-2</v>
      </c>
      <c r="AB753">
        <v>0.23322699999999999</v>
      </c>
      <c r="AC753">
        <v>1.52999</v>
      </c>
      <c r="AD753">
        <v>0.29302299999999998</v>
      </c>
      <c r="AE753">
        <v>0.69369400000000003</v>
      </c>
      <c r="AH753">
        <v>4.74831</v>
      </c>
      <c r="AI753">
        <v>0.335899</v>
      </c>
      <c r="AJ753">
        <v>0.19409199999999999</v>
      </c>
    </row>
    <row r="754" spans="1:36" x14ac:dyDescent="0.45">
      <c r="A754" t="s">
        <v>2876</v>
      </c>
      <c r="C754">
        <v>4</v>
      </c>
      <c r="D754">
        <v>5</v>
      </c>
      <c r="F754">
        <v>4.6484899999999998</v>
      </c>
      <c r="G754">
        <v>15</v>
      </c>
      <c r="H754">
        <v>15</v>
      </c>
      <c r="I754">
        <v>0</v>
      </c>
      <c r="J754">
        <v>1</v>
      </c>
      <c r="K754">
        <v>69.7</v>
      </c>
      <c r="L754">
        <v>305</v>
      </c>
      <c r="M754">
        <v>72</v>
      </c>
      <c r="N754">
        <v>39</v>
      </c>
      <c r="O754">
        <v>36</v>
      </c>
      <c r="P754">
        <v>11</v>
      </c>
      <c r="Q754">
        <v>27</v>
      </c>
      <c r="R754">
        <v>1</v>
      </c>
      <c r="S754">
        <v>2</v>
      </c>
      <c r="T754">
        <v>60</v>
      </c>
      <c r="U754">
        <v>7.74749</v>
      </c>
      <c r="V754">
        <v>3.48637</v>
      </c>
      <c r="W754">
        <v>2.2222200000000001</v>
      </c>
      <c r="X754">
        <v>1.4203699999999999</v>
      </c>
      <c r="Y754">
        <v>0.19672100000000001</v>
      </c>
      <c r="Z754">
        <v>8.8524599999999995E-2</v>
      </c>
      <c r="AA754">
        <v>0.108196727931499</v>
      </c>
      <c r="AB754">
        <v>0.26086999999999999</v>
      </c>
      <c r="AC754">
        <v>1.4203699999999999</v>
      </c>
      <c r="AD754">
        <v>0.29756100000000002</v>
      </c>
      <c r="AE754">
        <v>0.71770299999999998</v>
      </c>
      <c r="AH754">
        <v>4.8332300000000004</v>
      </c>
      <c r="AI754">
        <v>0.33516099999999999</v>
      </c>
      <c r="AJ754">
        <v>0.39600099999999999</v>
      </c>
    </row>
    <row r="755" spans="1:36" x14ac:dyDescent="0.45">
      <c r="A755" t="s">
        <v>2877</v>
      </c>
      <c r="B755" t="s">
        <v>153</v>
      </c>
      <c r="C755">
        <v>4</v>
      </c>
      <c r="D755">
        <v>4</v>
      </c>
      <c r="F755">
        <v>4.1779500000000001</v>
      </c>
      <c r="G755">
        <v>48</v>
      </c>
      <c r="H755">
        <v>1</v>
      </c>
      <c r="I755">
        <v>0</v>
      </c>
      <c r="J755">
        <v>0</v>
      </c>
      <c r="K755">
        <v>51.7</v>
      </c>
      <c r="L755">
        <v>228</v>
      </c>
      <c r="M755">
        <v>51</v>
      </c>
      <c r="N755">
        <v>26</v>
      </c>
      <c r="O755">
        <v>24</v>
      </c>
      <c r="P755">
        <v>5</v>
      </c>
      <c r="Q755">
        <v>21</v>
      </c>
      <c r="R755">
        <v>1</v>
      </c>
      <c r="S755">
        <v>3</v>
      </c>
      <c r="T755">
        <v>45</v>
      </c>
      <c r="U755">
        <v>7.8336600000000001</v>
      </c>
      <c r="V755">
        <v>3.65571</v>
      </c>
      <c r="W755">
        <v>2.1428600000000002</v>
      </c>
      <c r="X755">
        <v>0.87040600000000001</v>
      </c>
      <c r="Y755">
        <v>0.19736799999999999</v>
      </c>
      <c r="Z755">
        <v>9.2105300000000001E-2</v>
      </c>
      <c r="AA755">
        <v>0.105263166129589</v>
      </c>
      <c r="AB755">
        <v>0.25</v>
      </c>
      <c r="AC755">
        <v>1.3926499999999999</v>
      </c>
      <c r="AD755">
        <v>0.29870099999999999</v>
      </c>
      <c r="AE755">
        <v>0.70769199999999999</v>
      </c>
      <c r="AH755">
        <v>4.1641300000000001</v>
      </c>
      <c r="AI755">
        <v>0.334345</v>
      </c>
      <c r="AJ755">
        <v>0.31221100000000002</v>
      </c>
    </row>
    <row r="756" spans="1:36" x14ac:dyDescent="0.45">
      <c r="A756" t="s">
        <v>2878</v>
      </c>
      <c r="B756" t="s">
        <v>184</v>
      </c>
      <c r="C756">
        <v>4</v>
      </c>
      <c r="D756">
        <v>7</v>
      </c>
      <c r="F756">
        <v>5.7468599999999999</v>
      </c>
      <c r="G756">
        <v>21</v>
      </c>
      <c r="H756">
        <v>17</v>
      </c>
      <c r="I756">
        <v>0</v>
      </c>
      <c r="J756">
        <v>0</v>
      </c>
      <c r="K756">
        <v>87.7</v>
      </c>
      <c r="L756">
        <v>404</v>
      </c>
      <c r="M756">
        <v>107</v>
      </c>
      <c r="N756">
        <v>61</v>
      </c>
      <c r="O756">
        <v>56</v>
      </c>
      <c r="P756">
        <v>14</v>
      </c>
      <c r="Q756">
        <v>34</v>
      </c>
      <c r="R756">
        <v>0</v>
      </c>
      <c r="S756">
        <v>4</v>
      </c>
      <c r="T756">
        <v>49</v>
      </c>
      <c r="U756">
        <v>5.0285099999999998</v>
      </c>
      <c r="V756">
        <v>3.4891700000000001</v>
      </c>
      <c r="W756">
        <v>1.4411799999999999</v>
      </c>
      <c r="X756">
        <v>1.43672</v>
      </c>
      <c r="Y756">
        <v>0.12128700000000001</v>
      </c>
      <c r="Z756">
        <v>8.4158399999999994E-2</v>
      </c>
      <c r="AA756">
        <v>3.71287167072296E-2</v>
      </c>
      <c r="AB756">
        <v>0.29235</v>
      </c>
      <c r="AC756">
        <v>1.60775</v>
      </c>
      <c r="AD756">
        <v>0.30693100000000001</v>
      </c>
      <c r="AE756">
        <v>0.65897899999999998</v>
      </c>
      <c r="AH756">
        <v>5.51274</v>
      </c>
      <c r="AI756">
        <v>0.33401999999999998</v>
      </c>
      <c r="AJ756">
        <v>0.40571600000000002</v>
      </c>
    </row>
    <row r="757" spans="1:36" x14ac:dyDescent="0.45">
      <c r="A757" t="s">
        <v>2451</v>
      </c>
      <c r="B757" t="s">
        <v>56</v>
      </c>
      <c r="C757">
        <v>2</v>
      </c>
      <c r="D757">
        <v>3</v>
      </c>
      <c r="F757">
        <v>4.0583600000000004</v>
      </c>
      <c r="G757">
        <v>40</v>
      </c>
      <c r="H757">
        <v>0</v>
      </c>
      <c r="I757">
        <v>1</v>
      </c>
      <c r="J757">
        <v>11</v>
      </c>
      <c r="K757">
        <v>37.700000000000003</v>
      </c>
      <c r="L757">
        <v>159</v>
      </c>
      <c r="M757">
        <v>38</v>
      </c>
      <c r="N757">
        <v>18</v>
      </c>
      <c r="O757">
        <v>17</v>
      </c>
      <c r="P757">
        <v>5</v>
      </c>
      <c r="Q757">
        <v>10</v>
      </c>
      <c r="R757">
        <v>0</v>
      </c>
      <c r="S757">
        <v>1</v>
      </c>
      <c r="T757">
        <v>36</v>
      </c>
      <c r="U757">
        <v>8.5941600000000005</v>
      </c>
      <c r="V757">
        <v>2.38727</v>
      </c>
      <c r="W757">
        <v>3.6</v>
      </c>
      <c r="X757">
        <v>1.19363</v>
      </c>
      <c r="Y757">
        <v>0.22641500000000001</v>
      </c>
      <c r="Z757">
        <v>6.2893099999999993E-2</v>
      </c>
      <c r="AA757">
        <v>0.16352201253175699</v>
      </c>
      <c r="AB757">
        <v>0.25675700000000001</v>
      </c>
      <c r="AC757">
        <v>1.27321</v>
      </c>
      <c r="AD757">
        <v>0.30841099999999999</v>
      </c>
      <c r="AE757">
        <v>0.731707</v>
      </c>
      <c r="AH757">
        <v>3.9447000000000001</v>
      </c>
      <c r="AI757">
        <v>0.33322400000000002</v>
      </c>
      <c r="AJ757">
        <v>0.31404599999999999</v>
      </c>
    </row>
    <row r="758" spans="1:36" x14ac:dyDescent="0.45">
      <c r="A758" t="s">
        <v>2879</v>
      </c>
      <c r="B758" t="s">
        <v>196</v>
      </c>
      <c r="C758">
        <v>2</v>
      </c>
      <c r="D758">
        <v>3</v>
      </c>
      <c r="F758">
        <v>4.0350900000000003</v>
      </c>
      <c r="G758">
        <v>53</v>
      </c>
      <c r="H758">
        <v>0</v>
      </c>
      <c r="I758">
        <v>0</v>
      </c>
      <c r="J758">
        <v>0</v>
      </c>
      <c r="K758">
        <v>51.3</v>
      </c>
      <c r="L758">
        <v>220</v>
      </c>
      <c r="M758">
        <v>48</v>
      </c>
      <c r="N758">
        <v>25</v>
      </c>
      <c r="O758">
        <v>23</v>
      </c>
      <c r="P758">
        <v>6</v>
      </c>
      <c r="Q758">
        <v>19</v>
      </c>
      <c r="R758">
        <v>1</v>
      </c>
      <c r="S758">
        <v>3</v>
      </c>
      <c r="T758">
        <v>52</v>
      </c>
      <c r="U758">
        <v>9.1228099999999994</v>
      </c>
      <c r="V758">
        <v>3.3333300000000001</v>
      </c>
      <c r="W758">
        <v>2.7368399999999999</v>
      </c>
      <c r="X758">
        <v>1.05263</v>
      </c>
      <c r="Y758">
        <v>0.23636399999999999</v>
      </c>
      <c r="Z758">
        <v>8.6363599999999999E-2</v>
      </c>
      <c r="AA758">
        <v>0.14999999850988299</v>
      </c>
      <c r="AB758">
        <v>0.242424</v>
      </c>
      <c r="AC758">
        <v>1.3060400000000001</v>
      </c>
      <c r="AD758">
        <v>0.3</v>
      </c>
      <c r="AE758">
        <v>0.71672400000000003</v>
      </c>
      <c r="AH758">
        <v>4.03477</v>
      </c>
      <c r="AI758">
        <v>0.33177400000000001</v>
      </c>
      <c r="AJ758">
        <v>0.15778700000000001</v>
      </c>
    </row>
    <row r="759" spans="1:36" x14ac:dyDescent="0.45">
      <c r="A759" t="s">
        <v>2040</v>
      </c>
      <c r="B759" t="s">
        <v>32</v>
      </c>
      <c r="C759">
        <v>3</v>
      </c>
      <c r="D759">
        <v>3</v>
      </c>
      <c r="F759">
        <v>4.0449400000000004</v>
      </c>
      <c r="G759">
        <v>36</v>
      </c>
      <c r="H759">
        <v>5</v>
      </c>
      <c r="I759">
        <v>0</v>
      </c>
      <c r="J759">
        <v>8</v>
      </c>
      <c r="K759">
        <v>62.3</v>
      </c>
      <c r="L759">
        <v>264</v>
      </c>
      <c r="M759">
        <v>60</v>
      </c>
      <c r="N759">
        <v>30</v>
      </c>
      <c r="O759">
        <v>28</v>
      </c>
      <c r="P759">
        <v>9</v>
      </c>
      <c r="Q759">
        <v>21</v>
      </c>
      <c r="R759">
        <v>0</v>
      </c>
      <c r="S759">
        <v>2</v>
      </c>
      <c r="T759">
        <v>55</v>
      </c>
      <c r="U759">
        <v>7.94543</v>
      </c>
      <c r="V759">
        <v>3.0337100000000001</v>
      </c>
      <c r="W759">
        <v>2.6190500000000001</v>
      </c>
      <c r="X759">
        <v>1.30016</v>
      </c>
      <c r="Y759">
        <v>0.20833299999999999</v>
      </c>
      <c r="Z759">
        <v>7.9545500000000005E-2</v>
      </c>
      <c r="AA759">
        <v>0.12878787517547599</v>
      </c>
      <c r="AB759">
        <v>0.24896299999999999</v>
      </c>
      <c r="AC759">
        <v>1.30016</v>
      </c>
      <c r="AD759">
        <v>0.288136</v>
      </c>
      <c r="AE759">
        <v>0.745614</v>
      </c>
      <c r="AH759">
        <v>4.4749400000000001</v>
      </c>
      <c r="AI759">
        <v>0.33173900000000001</v>
      </c>
      <c r="AJ759">
        <v>0.519432</v>
      </c>
    </row>
    <row r="760" spans="1:36" x14ac:dyDescent="0.45">
      <c r="A760" t="s">
        <v>2880</v>
      </c>
      <c r="B760" t="s">
        <v>67</v>
      </c>
      <c r="C760">
        <v>5</v>
      </c>
      <c r="D760">
        <v>6</v>
      </c>
      <c r="F760">
        <v>4.8025599999999997</v>
      </c>
      <c r="G760">
        <v>20</v>
      </c>
      <c r="H760">
        <v>15</v>
      </c>
      <c r="I760">
        <v>0</v>
      </c>
      <c r="J760">
        <v>0</v>
      </c>
      <c r="K760">
        <v>93.7</v>
      </c>
      <c r="L760">
        <v>407</v>
      </c>
      <c r="M760">
        <v>100</v>
      </c>
      <c r="N760">
        <v>54</v>
      </c>
      <c r="O760">
        <v>50</v>
      </c>
      <c r="P760">
        <v>16</v>
      </c>
      <c r="Q760">
        <v>29</v>
      </c>
      <c r="R760">
        <v>1</v>
      </c>
      <c r="S760">
        <v>4</v>
      </c>
      <c r="T760">
        <v>71</v>
      </c>
      <c r="U760">
        <v>6.8196399999999997</v>
      </c>
      <c r="V760">
        <v>2.7854899999999998</v>
      </c>
      <c r="W760">
        <v>2.44828</v>
      </c>
      <c r="X760">
        <v>1.5368200000000001</v>
      </c>
      <c r="Y760">
        <v>0.17444699999999999</v>
      </c>
      <c r="Z760">
        <v>7.12531E-2</v>
      </c>
      <c r="AA760">
        <v>0.1031941100955</v>
      </c>
      <c r="AB760">
        <v>0.26738000000000001</v>
      </c>
      <c r="AC760">
        <v>1.37673</v>
      </c>
      <c r="AD760">
        <v>0.29268300000000003</v>
      </c>
      <c r="AE760">
        <v>0.703565</v>
      </c>
      <c r="AH760">
        <v>5.0159799999999999</v>
      </c>
      <c r="AI760">
        <v>0.33060400000000001</v>
      </c>
      <c r="AJ760">
        <v>0.44056600000000001</v>
      </c>
    </row>
    <row r="761" spans="1:36" x14ac:dyDescent="0.45">
      <c r="A761" t="s">
        <v>2881</v>
      </c>
      <c r="C761">
        <v>3</v>
      </c>
      <c r="D761">
        <v>2</v>
      </c>
      <c r="F761">
        <v>4.1896599999999999</v>
      </c>
      <c r="G761">
        <v>40</v>
      </c>
      <c r="H761">
        <v>3</v>
      </c>
      <c r="I761">
        <v>0</v>
      </c>
      <c r="J761">
        <v>0</v>
      </c>
      <c r="K761">
        <v>58</v>
      </c>
      <c r="L761">
        <v>251</v>
      </c>
      <c r="M761">
        <v>59</v>
      </c>
      <c r="N761">
        <v>29</v>
      </c>
      <c r="O761">
        <v>27</v>
      </c>
      <c r="P761">
        <v>8</v>
      </c>
      <c r="Q761">
        <v>20</v>
      </c>
      <c r="R761">
        <v>1</v>
      </c>
      <c r="S761">
        <v>3</v>
      </c>
      <c r="T761">
        <v>55</v>
      </c>
      <c r="U761">
        <v>8.5344800000000003</v>
      </c>
      <c r="V761">
        <v>3.10345</v>
      </c>
      <c r="W761">
        <v>2.75</v>
      </c>
      <c r="X761">
        <v>1.2413799999999999</v>
      </c>
      <c r="Y761">
        <v>0.21912400000000001</v>
      </c>
      <c r="Z761">
        <v>7.9681299999999997E-2</v>
      </c>
      <c r="AA761">
        <v>0.13944223523139901</v>
      </c>
      <c r="AB761">
        <v>0.258772</v>
      </c>
      <c r="AC761">
        <v>1.3620699999999999</v>
      </c>
      <c r="AD761">
        <v>0.309091</v>
      </c>
      <c r="AE761">
        <v>0.73746299999999998</v>
      </c>
      <c r="AH761">
        <v>4.3412499999999996</v>
      </c>
      <c r="AI761">
        <v>0.33039499999999999</v>
      </c>
      <c r="AJ761">
        <v>0.50831800000000005</v>
      </c>
    </row>
    <row r="762" spans="1:36" x14ac:dyDescent="0.45">
      <c r="A762" t="s">
        <v>2294</v>
      </c>
      <c r="B762" t="s">
        <v>184</v>
      </c>
      <c r="C762">
        <v>3</v>
      </c>
      <c r="D762">
        <v>5</v>
      </c>
      <c r="F762">
        <v>5.0689700000000002</v>
      </c>
      <c r="G762">
        <v>31</v>
      </c>
      <c r="H762">
        <v>5</v>
      </c>
      <c r="I762">
        <v>0</v>
      </c>
      <c r="J762">
        <v>9</v>
      </c>
      <c r="K762">
        <v>87</v>
      </c>
      <c r="L762">
        <v>396</v>
      </c>
      <c r="M762">
        <v>98</v>
      </c>
      <c r="N762">
        <v>53</v>
      </c>
      <c r="O762">
        <v>49</v>
      </c>
      <c r="P762">
        <v>14</v>
      </c>
      <c r="Q762">
        <v>33</v>
      </c>
      <c r="R762">
        <v>1</v>
      </c>
      <c r="S762">
        <v>6</v>
      </c>
      <c r="T762">
        <v>74</v>
      </c>
      <c r="U762">
        <v>7.65517</v>
      </c>
      <c r="V762">
        <v>3.4137900000000001</v>
      </c>
      <c r="W762">
        <v>2.2424200000000001</v>
      </c>
      <c r="X762">
        <v>1.44828</v>
      </c>
      <c r="Y762">
        <v>0.18686900000000001</v>
      </c>
      <c r="Z762">
        <v>8.3333299999999999E-2</v>
      </c>
      <c r="AA762">
        <v>0.10353534668684</v>
      </c>
      <c r="AB762">
        <v>0.27450999999999998</v>
      </c>
      <c r="AC762">
        <v>1.5057499999999999</v>
      </c>
      <c r="AD762">
        <v>0.31226799999999999</v>
      </c>
      <c r="AE762">
        <v>0.70018000000000002</v>
      </c>
      <c r="AH762">
        <v>4.9906699999999997</v>
      </c>
      <c r="AI762">
        <v>0.32935399999999998</v>
      </c>
      <c r="AJ762">
        <v>0.62856100000000004</v>
      </c>
    </row>
    <row r="763" spans="1:36" x14ac:dyDescent="0.45">
      <c r="A763" t="s">
        <v>2882</v>
      </c>
      <c r="B763" t="s">
        <v>184</v>
      </c>
      <c r="C763">
        <v>4</v>
      </c>
      <c r="D763">
        <v>9</v>
      </c>
      <c r="F763">
        <v>5.7980799999999997</v>
      </c>
      <c r="G763">
        <v>22</v>
      </c>
      <c r="H763">
        <v>22</v>
      </c>
      <c r="I763">
        <v>0</v>
      </c>
      <c r="J763">
        <v>0</v>
      </c>
      <c r="K763">
        <v>104</v>
      </c>
      <c r="L763">
        <v>480</v>
      </c>
      <c r="M763">
        <v>124</v>
      </c>
      <c r="N763">
        <v>72</v>
      </c>
      <c r="O763">
        <v>67</v>
      </c>
      <c r="P763">
        <v>17</v>
      </c>
      <c r="Q763">
        <v>45</v>
      </c>
      <c r="R763">
        <v>0</v>
      </c>
      <c r="S763">
        <v>5</v>
      </c>
      <c r="T763">
        <v>62</v>
      </c>
      <c r="U763">
        <v>5.36538</v>
      </c>
      <c r="V763">
        <v>3.8942299999999999</v>
      </c>
      <c r="W763">
        <v>1.37778</v>
      </c>
      <c r="X763">
        <v>1.47115</v>
      </c>
      <c r="Y763">
        <v>0.129167</v>
      </c>
      <c r="Z763">
        <v>9.375E-2</v>
      </c>
      <c r="AA763">
        <v>3.5416662693023598E-2</v>
      </c>
      <c r="AB763">
        <v>0.28837200000000002</v>
      </c>
      <c r="AC763">
        <v>1.625</v>
      </c>
      <c r="AD763">
        <v>0.30484299999999998</v>
      </c>
      <c r="AE763">
        <v>0.66804399999999997</v>
      </c>
      <c r="AH763">
        <v>5.6300400000000002</v>
      </c>
      <c r="AI763">
        <v>0.32747900000000002</v>
      </c>
      <c r="AJ763">
        <v>0.557867</v>
      </c>
    </row>
    <row r="764" spans="1:36" x14ac:dyDescent="0.45">
      <c r="A764" t="s">
        <v>2883</v>
      </c>
      <c r="B764" t="s">
        <v>196</v>
      </c>
      <c r="C764">
        <v>6</v>
      </c>
      <c r="D764">
        <v>9</v>
      </c>
      <c r="F764">
        <v>4.7699999999999996</v>
      </c>
      <c r="G764">
        <v>21</v>
      </c>
      <c r="H764">
        <v>18</v>
      </c>
      <c r="I764">
        <v>0</v>
      </c>
      <c r="J764">
        <v>0</v>
      </c>
      <c r="K764">
        <v>100</v>
      </c>
      <c r="L764">
        <v>446</v>
      </c>
      <c r="M764">
        <v>104</v>
      </c>
      <c r="N764">
        <v>57</v>
      </c>
      <c r="O764">
        <v>53</v>
      </c>
      <c r="P764">
        <v>13</v>
      </c>
      <c r="Q764">
        <v>39</v>
      </c>
      <c r="R764">
        <v>0</v>
      </c>
      <c r="S764">
        <v>11</v>
      </c>
      <c r="T764">
        <v>72</v>
      </c>
      <c r="U764">
        <v>6.48</v>
      </c>
      <c r="V764">
        <v>3.51</v>
      </c>
      <c r="W764">
        <v>1.84615</v>
      </c>
      <c r="X764">
        <v>1.17</v>
      </c>
      <c r="Y764">
        <v>0.161435</v>
      </c>
      <c r="Z764">
        <v>8.7443900000000005E-2</v>
      </c>
      <c r="AA764">
        <v>7.3991030454635606E-2</v>
      </c>
      <c r="AB764">
        <v>0.26262600000000003</v>
      </c>
      <c r="AC764">
        <v>1.43</v>
      </c>
      <c r="AD764">
        <v>0.292605</v>
      </c>
      <c r="AE764">
        <v>0.68910300000000002</v>
      </c>
      <c r="AH764">
        <v>5.0050400000000002</v>
      </c>
      <c r="AI764">
        <v>0.32713599999999998</v>
      </c>
      <c r="AJ764">
        <v>0.42840899999999998</v>
      </c>
    </row>
    <row r="765" spans="1:36" x14ac:dyDescent="0.45">
      <c r="A765" t="s">
        <v>2884</v>
      </c>
      <c r="B765" t="s">
        <v>44</v>
      </c>
      <c r="C765">
        <v>3</v>
      </c>
      <c r="D765">
        <v>5</v>
      </c>
      <c r="F765">
        <v>4.9918399999999998</v>
      </c>
      <c r="G765">
        <v>17</v>
      </c>
      <c r="H765">
        <v>12</v>
      </c>
      <c r="I765">
        <v>0</v>
      </c>
      <c r="J765">
        <v>0</v>
      </c>
      <c r="K765">
        <v>61.3</v>
      </c>
      <c r="L765">
        <v>269</v>
      </c>
      <c r="M765">
        <v>68</v>
      </c>
      <c r="N765">
        <v>37</v>
      </c>
      <c r="O765">
        <v>34</v>
      </c>
      <c r="P765">
        <v>9</v>
      </c>
      <c r="Q765">
        <v>15</v>
      </c>
      <c r="R765">
        <v>0</v>
      </c>
      <c r="S765">
        <v>7</v>
      </c>
      <c r="T765">
        <v>36</v>
      </c>
      <c r="U765">
        <v>5.2854799999999997</v>
      </c>
      <c r="V765">
        <v>2.20228</v>
      </c>
      <c r="W765">
        <v>2.4</v>
      </c>
      <c r="X765">
        <v>1.3213699999999999</v>
      </c>
      <c r="Y765">
        <v>0.133829</v>
      </c>
      <c r="Z765">
        <v>5.5762100000000002E-2</v>
      </c>
      <c r="AA765">
        <v>7.8066915273666299E-2</v>
      </c>
      <c r="AB765">
        <v>0.27530399999999999</v>
      </c>
      <c r="AC765">
        <v>1.3540000000000001</v>
      </c>
      <c r="AD765">
        <v>0.29207899999999998</v>
      </c>
      <c r="AE765">
        <v>0.65340900000000002</v>
      </c>
      <c r="AH765">
        <v>5.0658099999999999</v>
      </c>
      <c r="AI765">
        <v>0.32683899999999999</v>
      </c>
      <c r="AJ765">
        <v>0.27713900000000002</v>
      </c>
    </row>
    <row r="766" spans="1:36" x14ac:dyDescent="0.45">
      <c r="A766" t="s">
        <v>2885</v>
      </c>
      <c r="C766">
        <v>2</v>
      </c>
      <c r="D766">
        <v>3</v>
      </c>
      <c r="F766">
        <v>4.9806999999999997</v>
      </c>
      <c r="G766">
        <v>29</v>
      </c>
      <c r="H766">
        <v>11</v>
      </c>
      <c r="I766">
        <v>0</v>
      </c>
      <c r="J766">
        <v>0</v>
      </c>
      <c r="K766">
        <v>77.7</v>
      </c>
      <c r="L766">
        <v>340</v>
      </c>
      <c r="M766">
        <v>88</v>
      </c>
      <c r="N766">
        <v>46</v>
      </c>
      <c r="O766">
        <v>43</v>
      </c>
      <c r="P766">
        <v>13</v>
      </c>
      <c r="Q766">
        <v>22</v>
      </c>
      <c r="R766">
        <v>0</v>
      </c>
      <c r="S766">
        <v>2</v>
      </c>
      <c r="T766">
        <v>53</v>
      </c>
      <c r="U766">
        <v>6.1390000000000002</v>
      </c>
      <c r="V766">
        <v>2.54826</v>
      </c>
      <c r="W766">
        <v>2.40909</v>
      </c>
      <c r="X766">
        <v>1.50579</v>
      </c>
      <c r="Y766">
        <v>0.15588199999999999</v>
      </c>
      <c r="Z766">
        <v>6.4705899999999997E-2</v>
      </c>
      <c r="AA766">
        <v>9.1176472604274694E-2</v>
      </c>
      <c r="AB766">
        <v>0.27848099999999998</v>
      </c>
      <c r="AC766">
        <v>1.4157</v>
      </c>
      <c r="AD766">
        <v>0.3</v>
      </c>
      <c r="AE766">
        <v>0.69716800000000001</v>
      </c>
      <c r="AH766">
        <v>4.9924900000000001</v>
      </c>
      <c r="AI766">
        <v>0.32646599999999998</v>
      </c>
      <c r="AJ766">
        <v>0.28121299999999999</v>
      </c>
    </row>
    <row r="767" spans="1:36" x14ac:dyDescent="0.45">
      <c r="A767" t="s">
        <v>2052</v>
      </c>
      <c r="B767" t="s">
        <v>52</v>
      </c>
      <c r="C767">
        <v>3</v>
      </c>
      <c r="D767">
        <v>3</v>
      </c>
      <c r="F767">
        <v>3.9130400000000001</v>
      </c>
      <c r="G767">
        <v>49</v>
      </c>
      <c r="H767">
        <v>3</v>
      </c>
      <c r="I767">
        <v>0</v>
      </c>
      <c r="J767">
        <v>7</v>
      </c>
      <c r="K767">
        <v>48.3</v>
      </c>
      <c r="L767">
        <v>207</v>
      </c>
      <c r="M767">
        <v>50</v>
      </c>
      <c r="N767">
        <v>23</v>
      </c>
      <c r="O767">
        <v>21</v>
      </c>
      <c r="P767">
        <v>6</v>
      </c>
      <c r="Q767">
        <v>13</v>
      </c>
      <c r="R767">
        <v>1</v>
      </c>
      <c r="S767">
        <v>2</v>
      </c>
      <c r="T767">
        <v>43</v>
      </c>
      <c r="U767">
        <v>8.0124200000000005</v>
      </c>
      <c r="V767">
        <v>2.4223599999999998</v>
      </c>
      <c r="W767">
        <v>3.30769</v>
      </c>
      <c r="X767">
        <v>1.1180099999999999</v>
      </c>
      <c r="Y767">
        <v>0.207729</v>
      </c>
      <c r="Z767">
        <v>6.2801899999999994E-2</v>
      </c>
      <c r="AA767">
        <v>0.144927538931369</v>
      </c>
      <c r="AB767">
        <v>0.26041700000000001</v>
      </c>
      <c r="AC767">
        <v>1.3043499999999999</v>
      </c>
      <c r="AD767">
        <v>0.30769200000000002</v>
      </c>
      <c r="AE767">
        <v>0.73260099999999995</v>
      </c>
      <c r="AH767">
        <v>4.0210900000000001</v>
      </c>
      <c r="AI767">
        <v>0.32637100000000002</v>
      </c>
      <c r="AJ767">
        <v>0.48841899999999999</v>
      </c>
    </row>
    <row r="768" spans="1:36" x14ac:dyDescent="0.45">
      <c r="A768" t="s">
        <v>2886</v>
      </c>
      <c r="B768" t="s">
        <v>149</v>
      </c>
      <c r="C768">
        <v>3</v>
      </c>
      <c r="D768">
        <v>4</v>
      </c>
      <c r="F768">
        <v>4.4720500000000003</v>
      </c>
      <c r="G768">
        <v>37</v>
      </c>
      <c r="H768">
        <v>2</v>
      </c>
      <c r="I768">
        <v>0</v>
      </c>
      <c r="J768">
        <v>0</v>
      </c>
      <c r="K768">
        <v>48.3</v>
      </c>
      <c r="L768">
        <v>211</v>
      </c>
      <c r="M768">
        <v>48</v>
      </c>
      <c r="N768">
        <v>26</v>
      </c>
      <c r="O768">
        <v>24</v>
      </c>
      <c r="P768">
        <v>6</v>
      </c>
      <c r="Q768">
        <v>18</v>
      </c>
      <c r="R768">
        <v>1</v>
      </c>
      <c r="S768">
        <v>2</v>
      </c>
      <c r="T768">
        <v>45</v>
      </c>
      <c r="U768">
        <v>8.3850899999999999</v>
      </c>
      <c r="V768">
        <v>3.3540399999999999</v>
      </c>
      <c r="W768">
        <v>2.5</v>
      </c>
      <c r="X768">
        <v>1.1180099999999999</v>
      </c>
      <c r="Y768">
        <v>0.21326999999999999</v>
      </c>
      <c r="Z768">
        <v>8.5308099999999998E-2</v>
      </c>
      <c r="AA768">
        <v>0.12796208262443501</v>
      </c>
      <c r="AB768">
        <v>0.251309</v>
      </c>
      <c r="AC768">
        <v>1.36646</v>
      </c>
      <c r="AD768">
        <v>0.3</v>
      </c>
      <c r="AE768">
        <v>0.69444399999999995</v>
      </c>
      <c r="AH768">
        <v>4.2488299999999999</v>
      </c>
      <c r="AI768">
        <v>0.32479200000000003</v>
      </c>
      <c r="AJ768">
        <v>0.209483</v>
      </c>
    </row>
    <row r="769" spans="1:36" x14ac:dyDescent="0.45">
      <c r="A769" t="s">
        <v>2399</v>
      </c>
      <c r="B769" t="s">
        <v>58</v>
      </c>
      <c r="C769">
        <v>3</v>
      </c>
      <c r="D769">
        <v>3</v>
      </c>
      <c r="F769">
        <v>3.6197400000000002</v>
      </c>
      <c r="G769">
        <v>70</v>
      </c>
      <c r="H769">
        <v>0</v>
      </c>
      <c r="I769">
        <v>0</v>
      </c>
      <c r="J769">
        <v>11</v>
      </c>
      <c r="K769">
        <v>54.7</v>
      </c>
      <c r="L769">
        <v>228</v>
      </c>
      <c r="M769">
        <v>51</v>
      </c>
      <c r="N769">
        <v>24</v>
      </c>
      <c r="O769">
        <v>22</v>
      </c>
      <c r="P769">
        <v>6</v>
      </c>
      <c r="Q769">
        <v>18</v>
      </c>
      <c r="R769">
        <v>2</v>
      </c>
      <c r="S769">
        <v>1</v>
      </c>
      <c r="T769">
        <v>47</v>
      </c>
      <c r="U769">
        <v>7.7330899999999998</v>
      </c>
      <c r="V769">
        <v>2.9616099999999999</v>
      </c>
      <c r="W769">
        <v>2.61111</v>
      </c>
      <c r="X769">
        <v>0.98720300000000005</v>
      </c>
      <c r="Y769">
        <v>0.20613999999999999</v>
      </c>
      <c r="Z769">
        <v>7.8947400000000001E-2</v>
      </c>
      <c r="AA769">
        <v>0.127192988991737</v>
      </c>
      <c r="AB769">
        <v>0.24401900000000001</v>
      </c>
      <c r="AC769">
        <v>1.2614300000000001</v>
      </c>
      <c r="AD769">
        <v>0.288462</v>
      </c>
      <c r="AE769">
        <v>0.74257399999999996</v>
      </c>
      <c r="AH769">
        <v>4.0045799999999998</v>
      </c>
      <c r="AI769">
        <v>0.32462400000000002</v>
      </c>
      <c r="AJ769">
        <v>0.53144199999999997</v>
      </c>
    </row>
    <row r="770" spans="1:36" x14ac:dyDescent="0.45">
      <c r="A770" t="s">
        <v>2318</v>
      </c>
      <c r="B770" t="s">
        <v>32</v>
      </c>
      <c r="C770">
        <v>3</v>
      </c>
      <c r="D770">
        <v>3</v>
      </c>
      <c r="F770">
        <v>4</v>
      </c>
      <c r="G770">
        <v>38</v>
      </c>
      <c r="H770">
        <v>2</v>
      </c>
      <c r="I770">
        <v>0</v>
      </c>
      <c r="J770">
        <v>1</v>
      </c>
      <c r="K770">
        <v>54</v>
      </c>
      <c r="L770">
        <v>228</v>
      </c>
      <c r="M770">
        <v>50</v>
      </c>
      <c r="N770">
        <v>26</v>
      </c>
      <c r="O770">
        <v>24</v>
      </c>
      <c r="P770">
        <v>7</v>
      </c>
      <c r="Q770">
        <v>16</v>
      </c>
      <c r="R770">
        <v>0</v>
      </c>
      <c r="S770">
        <v>3</v>
      </c>
      <c r="T770">
        <v>50</v>
      </c>
      <c r="U770">
        <v>8.3333300000000001</v>
      </c>
      <c r="V770">
        <v>2.6666699999999999</v>
      </c>
      <c r="W770">
        <v>3.125</v>
      </c>
      <c r="X770">
        <v>1.1666700000000001</v>
      </c>
      <c r="Y770">
        <v>0.21929799999999999</v>
      </c>
      <c r="Z770">
        <v>7.0175399999999999E-2</v>
      </c>
      <c r="AA770">
        <v>0.149122804403305</v>
      </c>
      <c r="AB770">
        <v>0.239234</v>
      </c>
      <c r="AC770">
        <v>1.2222200000000001</v>
      </c>
      <c r="AD770">
        <v>0.28289500000000001</v>
      </c>
      <c r="AE770">
        <v>0.71174400000000004</v>
      </c>
      <c r="AH770">
        <v>4.1439300000000001</v>
      </c>
      <c r="AI770">
        <v>0.324127</v>
      </c>
      <c r="AJ770">
        <v>0.32686999999999999</v>
      </c>
    </row>
    <row r="771" spans="1:36" x14ac:dyDescent="0.45">
      <c r="A771" t="s">
        <v>2887</v>
      </c>
      <c r="C771">
        <v>3</v>
      </c>
      <c r="D771">
        <v>3</v>
      </c>
      <c r="F771">
        <v>4.8450199999999999</v>
      </c>
      <c r="G771">
        <v>22</v>
      </c>
      <c r="H771">
        <v>11</v>
      </c>
      <c r="I771">
        <v>0</v>
      </c>
      <c r="J771">
        <v>0</v>
      </c>
      <c r="K771">
        <v>61.3</v>
      </c>
      <c r="L771">
        <v>276</v>
      </c>
      <c r="M771">
        <v>71</v>
      </c>
      <c r="N771">
        <v>36</v>
      </c>
      <c r="O771">
        <v>33</v>
      </c>
      <c r="P771">
        <v>9</v>
      </c>
      <c r="Q771">
        <v>19</v>
      </c>
      <c r="R771">
        <v>0</v>
      </c>
      <c r="S771">
        <v>3</v>
      </c>
      <c r="T771">
        <v>42</v>
      </c>
      <c r="U771">
        <v>6.1663899999999998</v>
      </c>
      <c r="V771">
        <v>2.7895599999999998</v>
      </c>
      <c r="W771">
        <v>2.2105299999999999</v>
      </c>
      <c r="X771">
        <v>1.3213699999999999</v>
      </c>
      <c r="Y771">
        <v>0.152174</v>
      </c>
      <c r="Z771">
        <v>6.8840600000000002E-2</v>
      </c>
      <c r="AA771">
        <v>8.3333328366279602E-2</v>
      </c>
      <c r="AB771">
        <v>0.279528</v>
      </c>
      <c r="AC771">
        <v>1.4681900000000001</v>
      </c>
      <c r="AD771">
        <v>0.305419</v>
      </c>
      <c r="AE771">
        <v>0.69767400000000002</v>
      </c>
      <c r="AH771">
        <v>4.87005</v>
      </c>
      <c r="AI771">
        <v>0.32220599999999999</v>
      </c>
      <c r="AJ771">
        <v>0.35113499999999997</v>
      </c>
    </row>
    <row r="772" spans="1:36" x14ac:dyDescent="0.45">
      <c r="A772" t="s">
        <v>2045</v>
      </c>
      <c r="B772" t="s">
        <v>38</v>
      </c>
      <c r="C772">
        <v>3</v>
      </c>
      <c r="D772">
        <v>4</v>
      </c>
      <c r="F772">
        <v>5.6729099999999999</v>
      </c>
      <c r="G772">
        <v>14</v>
      </c>
      <c r="H772">
        <v>14</v>
      </c>
      <c r="I772">
        <v>0</v>
      </c>
      <c r="J772">
        <v>1</v>
      </c>
      <c r="K772">
        <v>58.7</v>
      </c>
      <c r="L772">
        <v>267</v>
      </c>
      <c r="M772">
        <v>62</v>
      </c>
      <c r="N772">
        <v>40</v>
      </c>
      <c r="O772">
        <v>37</v>
      </c>
      <c r="P772">
        <v>10</v>
      </c>
      <c r="Q772">
        <v>25</v>
      </c>
      <c r="R772">
        <v>0</v>
      </c>
      <c r="S772">
        <v>6</v>
      </c>
      <c r="T772">
        <v>54</v>
      </c>
      <c r="U772">
        <v>8.2793899999999994</v>
      </c>
      <c r="V772">
        <v>3.8330500000000001</v>
      </c>
      <c r="W772">
        <v>2.16</v>
      </c>
      <c r="X772">
        <v>1.53322</v>
      </c>
      <c r="Y772">
        <v>0.20224700000000001</v>
      </c>
      <c r="Z772">
        <v>9.3632999999999994E-2</v>
      </c>
      <c r="AA772">
        <v>0.108614228665828</v>
      </c>
      <c r="AB772">
        <v>0.262712</v>
      </c>
      <c r="AC772">
        <v>1.48211</v>
      </c>
      <c r="AD772">
        <v>0.30232599999999998</v>
      </c>
      <c r="AE772">
        <v>0.64383599999999996</v>
      </c>
      <c r="AH772">
        <v>5.2141500000000001</v>
      </c>
      <c r="AI772">
        <v>0.32166800000000001</v>
      </c>
      <c r="AJ772">
        <v>-0.104398</v>
      </c>
    </row>
    <row r="773" spans="1:36" x14ac:dyDescent="0.45">
      <c r="A773" t="s">
        <v>2274</v>
      </c>
      <c r="B773" t="s">
        <v>74</v>
      </c>
      <c r="C773">
        <v>3</v>
      </c>
      <c r="D773">
        <v>3</v>
      </c>
      <c r="F773">
        <v>4.9206300000000001</v>
      </c>
      <c r="G773">
        <v>54</v>
      </c>
      <c r="H773">
        <v>2</v>
      </c>
      <c r="I773">
        <v>0</v>
      </c>
      <c r="J773">
        <v>1</v>
      </c>
      <c r="K773">
        <v>56.7</v>
      </c>
      <c r="L773">
        <v>247</v>
      </c>
      <c r="M773">
        <v>57</v>
      </c>
      <c r="N773">
        <v>34</v>
      </c>
      <c r="O773">
        <v>31</v>
      </c>
      <c r="P773">
        <v>10</v>
      </c>
      <c r="Q773">
        <v>21</v>
      </c>
      <c r="R773">
        <v>1</v>
      </c>
      <c r="S773">
        <v>2</v>
      </c>
      <c r="T773">
        <v>59</v>
      </c>
      <c r="U773">
        <v>9.3650800000000007</v>
      </c>
      <c r="V773">
        <v>3.3333300000000001</v>
      </c>
      <c r="W773">
        <v>2.80952</v>
      </c>
      <c r="X773">
        <v>1.5872999999999999</v>
      </c>
      <c r="Y773">
        <v>0.23886599999999999</v>
      </c>
      <c r="Z773">
        <v>8.5020200000000004E-2</v>
      </c>
      <c r="AA773">
        <v>0.153846159577369</v>
      </c>
      <c r="AB773">
        <v>0.25446400000000002</v>
      </c>
      <c r="AC773">
        <v>1.3756600000000001</v>
      </c>
      <c r="AD773">
        <v>0.303226</v>
      </c>
      <c r="AE773">
        <v>0.6875</v>
      </c>
      <c r="AH773">
        <v>4.6836099999999998</v>
      </c>
      <c r="AI773">
        <v>0.32153399999999999</v>
      </c>
      <c r="AJ773">
        <v>-8.24072E-3</v>
      </c>
    </row>
    <row r="774" spans="1:36" x14ac:dyDescent="0.45">
      <c r="A774" t="s">
        <v>2888</v>
      </c>
      <c r="B774" t="s">
        <v>141</v>
      </c>
      <c r="C774">
        <v>2</v>
      </c>
      <c r="D774">
        <v>2</v>
      </c>
      <c r="F774">
        <v>3.6932999999999998</v>
      </c>
      <c r="G774">
        <v>48</v>
      </c>
      <c r="H774">
        <v>0</v>
      </c>
      <c r="I774">
        <v>0</v>
      </c>
      <c r="J774">
        <v>7</v>
      </c>
      <c r="K774">
        <v>46.3</v>
      </c>
      <c r="L774">
        <v>193</v>
      </c>
      <c r="M774">
        <v>40</v>
      </c>
      <c r="N774">
        <v>21</v>
      </c>
      <c r="O774">
        <v>19</v>
      </c>
      <c r="P774">
        <v>6</v>
      </c>
      <c r="Q774">
        <v>17</v>
      </c>
      <c r="R774">
        <v>0</v>
      </c>
      <c r="S774">
        <v>1</v>
      </c>
      <c r="T774">
        <v>52</v>
      </c>
      <c r="U774">
        <v>10.108000000000001</v>
      </c>
      <c r="V774">
        <v>3.3045399999999998</v>
      </c>
      <c r="W774">
        <v>3.0588199999999999</v>
      </c>
      <c r="X774">
        <v>1.16631</v>
      </c>
      <c r="Y774">
        <v>0.26943</v>
      </c>
      <c r="Z774">
        <v>8.8082900000000006E-2</v>
      </c>
      <c r="AA774">
        <v>0.18134713917970599</v>
      </c>
      <c r="AB774">
        <v>0.228571</v>
      </c>
      <c r="AC774">
        <v>1.2311000000000001</v>
      </c>
      <c r="AD774">
        <v>0.29059800000000002</v>
      </c>
      <c r="AE774">
        <v>0.74074099999999998</v>
      </c>
      <c r="AH774">
        <v>3.8597899999999998</v>
      </c>
      <c r="AI774">
        <v>0.321133</v>
      </c>
      <c r="AJ774">
        <v>0.40277000000000002</v>
      </c>
    </row>
    <row r="775" spans="1:36" x14ac:dyDescent="0.45">
      <c r="A775" t="s">
        <v>2889</v>
      </c>
      <c r="B775" t="s">
        <v>139</v>
      </c>
      <c r="C775">
        <v>4</v>
      </c>
      <c r="D775">
        <v>6</v>
      </c>
      <c r="F775">
        <v>5.18072</v>
      </c>
      <c r="G775">
        <v>20</v>
      </c>
      <c r="H775">
        <v>15</v>
      </c>
      <c r="I775">
        <v>0</v>
      </c>
      <c r="J775">
        <v>0</v>
      </c>
      <c r="K775">
        <v>74.7</v>
      </c>
      <c r="L775">
        <v>336</v>
      </c>
      <c r="M775">
        <v>77</v>
      </c>
      <c r="N775">
        <v>46</v>
      </c>
      <c r="O775">
        <v>43</v>
      </c>
      <c r="P775">
        <v>12</v>
      </c>
      <c r="Q775">
        <v>35</v>
      </c>
      <c r="R775">
        <v>0</v>
      </c>
      <c r="S775">
        <v>5</v>
      </c>
      <c r="T775">
        <v>63</v>
      </c>
      <c r="U775">
        <v>7.5903600000000004</v>
      </c>
      <c r="V775">
        <v>4.2168700000000001</v>
      </c>
      <c r="W775">
        <v>1.8</v>
      </c>
      <c r="X775">
        <v>1.4457800000000001</v>
      </c>
      <c r="Y775">
        <v>0.1875</v>
      </c>
      <c r="Z775">
        <v>0.104167</v>
      </c>
      <c r="AA775">
        <v>8.3333335816860199E-2</v>
      </c>
      <c r="AB775">
        <v>0.26013500000000001</v>
      </c>
      <c r="AC775">
        <v>1.4993300000000001</v>
      </c>
      <c r="AD775">
        <v>0.29411799999999999</v>
      </c>
      <c r="AE775">
        <v>0.69327700000000003</v>
      </c>
      <c r="AH775">
        <v>5.2630699999999999</v>
      </c>
      <c r="AI775">
        <v>0.31773299999999999</v>
      </c>
      <c r="AJ775">
        <v>0.20404900000000001</v>
      </c>
    </row>
    <row r="776" spans="1:36" x14ac:dyDescent="0.45">
      <c r="A776" t="s">
        <v>2367</v>
      </c>
      <c r="B776" t="s">
        <v>32</v>
      </c>
      <c r="C776">
        <v>5</v>
      </c>
      <c r="D776">
        <v>5</v>
      </c>
      <c r="F776">
        <v>4.6207700000000003</v>
      </c>
      <c r="G776">
        <v>32</v>
      </c>
      <c r="H776">
        <v>11</v>
      </c>
      <c r="I776">
        <v>0</v>
      </c>
      <c r="J776">
        <v>1</v>
      </c>
      <c r="K776">
        <v>85.7</v>
      </c>
      <c r="L776">
        <v>379</v>
      </c>
      <c r="M776">
        <v>82</v>
      </c>
      <c r="N776">
        <v>48</v>
      </c>
      <c r="O776">
        <v>44</v>
      </c>
      <c r="P776">
        <v>10</v>
      </c>
      <c r="Q776">
        <v>36</v>
      </c>
      <c r="R776">
        <v>0</v>
      </c>
      <c r="S776">
        <v>11</v>
      </c>
      <c r="T776">
        <v>68</v>
      </c>
      <c r="U776">
        <v>7.1411899999999999</v>
      </c>
      <c r="V776">
        <v>3.7806299999999999</v>
      </c>
      <c r="W776">
        <v>1.88889</v>
      </c>
      <c r="X776">
        <v>1.0501799999999999</v>
      </c>
      <c r="Y776">
        <v>0.17942</v>
      </c>
      <c r="Z776">
        <v>9.4986799999999996E-2</v>
      </c>
      <c r="AA776">
        <v>8.4432728588581002E-2</v>
      </c>
      <c r="AB776">
        <v>0.24698800000000001</v>
      </c>
      <c r="AC776">
        <v>1.3769</v>
      </c>
      <c r="AD776">
        <v>0.28346500000000002</v>
      </c>
      <c r="AE776">
        <v>0.67307700000000004</v>
      </c>
      <c r="AH776">
        <v>4.8303000000000003</v>
      </c>
      <c r="AI776">
        <v>0.31692900000000002</v>
      </c>
      <c r="AJ776">
        <v>0.25390699999999999</v>
      </c>
    </row>
    <row r="777" spans="1:36" x14ac:dyDescent="0.45">
      <c r="A777" t="s">
        <v>2890</v>
      </c>
      <c r="B777" t="s">
        <v>34</v>
      </c>
      <c r="C777">
        <v>5</v>
      </c>
      <c r="D777">
        <v>6</v>
      </c>
      <c r="F777">
        <v>4.8788900000000002</v>
      </c>
      <c r="G777">
        <v>24</v>
      </c>
      <c r="H777">
        <v>19</v>
      </c>
      <c r="I777">
        <v>0</v>
      </c>
      <c r="J777">
        <v>1</v>
      </c>
      <c r="K777">
        <v>86.7</v>
      </c>
      <c r="L777">
        <v>390</v>
      </c>
      <c r="M777">
        <v>92</v>
      </c>
      <c r="N777">
        <v>51</v>
      </c>
      <c r="O777">
        <v>47</v>
      </c>
      <c r="P777">
        <v>12</v>
      </c>
      <c r="Q777">
        <v>38</v>
      </c>
      <c r="R777">
        <v>0</v>
      </c>
      <c r="S777">
        <v>5</v>
      </c>
      <c r="T777">
        <v>60</v>
      </c>
      <c r="U777">
        <v>6.22837</v>
      </c>
      <c r="V777">
        <v>3.9446400000000001</v>
      </c>
      <c r="W777">
        <v>1.5789500000000001</v>
      </c>
      <c r="X777">
        <v>1.2456700000000001</v>
      </c>
      <c r="Y777">
        <v>0.15384600000000001</v>
      </c>
      <c r="Z777">
        <v>9.7435900000000006E-2</v>
      </c>
      <c r="AA777">
        <v>5.6410260498523698E-2</v>
      </c>
      <c r="AB777">
        <v>0.26512999999999998</v>
      </c>
      <c r="AC777">
        <v>1.49942</v>
      </c>
      <c r="AD777">
        <v>0.29090899999999997</v>
      </c>
      <c r="AE777">
        <v>0.69787999999999994</v>
      </c>
      <c r="AH777">
        <v>5.15815</v>
      </c>
      <c r="AI777">
        <v>0.31628000000000001</v>
      </c>
      <c r="AJ777">
        <v>0.21135399999999999</v>
      </c>
    </row>
    <row r="778" spans="1:36" x14ac:dyDescent="0.45">
      <c r="A778" t="s">
        <v>2891</v>
      </c>
      <c r="B778" t="s">
        <v>38</v>
      </c>
      <c r="C778">
        <v>3</v>
      </c>
      <c r="D778">
        <v>3</v>
      </c>
      <c r="F778">
        <v>4.8929200000000002</v>
      </c>
      <c r="G778">
        <v>28</v>
      </c>
      <c r="H778">
        <v>4</v>
      </c>
      <c r="I778">
        <v>0</v>
      </c>
      <c r="J778">
        <v>0</v>
      </c>
      <c r="K778">
        <v>60.7</v>
      </c>
      <c r="L778">
        <v>265</v>
      </c>
      <c r="M778">
        <v>66</v>
      </c>
      <c r="N778">
        <v>36</v>
      </c>
      <c r="O778">
        <v>33</v>
      </c>
      <c r="P778">
        <v>10</v>
      </c>
      <c r="Q778">
        <v>18</v>
      </c>
      <c r="R778">
        <v>0</v>
      </c>
      <c r="S778">
        <v>1</v>
      </c>
      <c r="T778">
        <v>49</v>
      </c>
      <c r="U778">
        <v>7.2652400000000004</v>
      </c>
      <c r="V778">
        <v>2.66886</v>
      </c>
      <c r="W778">
        <v>2.7222200000000001</v>
      </c>
      <c r="X778">
        <v>1.4826999999999999</v>
      </c>
      <c r="Y778">
        <v>0.18490599999999999</v>
      </c>
      <c r="Z778">
        <v>6.7924499999999999E-2</v>
      </c>
      <c r="AA778">
        <v>0.116981133818626</v>
      </c>
      <c r="AB778">
        <v>0.268293</v>
      </c>
      <c r="AC778">
        <v>1.38385</v>
      </c>
      <c r="AD778">
        <v>0.29946499999999998</v>
      </c>
      <c r="AE778">
        <v>0.68571400000000005</v>
      </c>
      <c r="AH778">
        <v>4.7212699999999996</v>
      </c>
      <c r="AI778">
        <v>0.31606400000000001</v>
      </c>
      <c r="AJ778">
        <v>5.2241299999999997E-2</v>
      </c>
    </row>
    <row r="779" spans="1:36" x14ac:dyDescent="0.45">
      <c r="A779" t="s">
        <v>2207</v>
      </c>
      <c r="B779" t="s">
        <v>76</v>
      </c>
      <c r="C779">
        <v>3</v>
      </c>
      <c r="D779">
        <v>2</v>
      </c>
      <c r="F779">
        <v>3.9491900000000002</v>
      </c>
      <c r="G779">
        <v>49</v>
      </c>
      <c r="H779">
        <v>0</v>
      </c>
      <c r="I779">
        <v>3</v>
      </c>
      <c r="J779">
        <v>13</v>
      </c>
      <c r="K779">
        <v>43.3</v>
      </c>
      <c r="L779">
        <v>185</v>
      </c>
      <c r="M779">
        <v>48</v>
      </c>
      <c r="N779">
        <v>21</v>
      </c>
      <c r="O779">
        <v>19</v>
      </c>
      <c r="P779">
        <v>6</v>
      </c>
      <c r="Q779">
        <v>8</v>
      </c>
      <c r="R779">
        <v>2</v>
      </c>
      <c r="S779">
        <v>1</v>
      </c>
      <c r="T779">
        <v>40</v>
      </c>
      <c r="U779">
        <v>8.3140900000000002</v>
      </c>
      <c r="V779">
        <v>1.66282</v>
      </c>
      <c r="W779">
        <v>5</v>
      </c>
      <c r="X779">
        <v>1.2471099999999999</v>
      </c>
      <c r="Y779">
        <v>0.21621599999999999</v>
      </c>
      <c r="Z779">
        <v>4.3243200000000002E-2</v>
      </c>
      <c r="AA779">
        <v>0.172972977161407</v>
      </c>
      <c r="AB779">
        <v>0.272727</v>
      </c>
      <c r="AC779">
        <v>1.2932999999999999</v>
      </c>
      <c r="AD779">
        <v>0.323077</v>
      </c>
      <c r="AE779">
        <v>0.735294</v>
      </c>
      <c r="AH779">
        <v>3.8324099999999999</v>
      </c>
      <c r="AI779">
        <v>0.31582100000000002</v>
      </c>
      <c r="AJ779">
        <v>0.366809</v>
      </c>
    </row>
    <row r="780" spans="1:36" x14ac:dyDescent="0.45">
      <c r="A780" t="s">
        <v>2892</v>
      </c>
      <c r="B780" t="s">
        <v>74</v>
      </c>
      <c r="C780">
        <v>5</v>
      </c>
      <c r="D780">
        <v>10</v>
      </c>
      <c r="F780">
        <v>5.76</v>
      </c>
      <c r="G780">
        <v>22</v>
      </c>
      <c r="H780">
        <v>21</v>
      </c>
      <c r="I780">
        <v>0</v>
      </c>
      <c r="J780">
        <v>0</v>
      </c>
      <c r="K780">
        <v>100</v>
      </c>
      <c r="L780">
        <v>456</v>
      </c>
      <c r="M780">
        <v>105</v>
      </c>
      <c r="N780">
        <v>69</v>
      </c>
      <c r="O780">
        <v>64</v>
      </c>
      <c r="P780">
        <v>18</v>
      </c>
      <c r="Q780">
        <v>48</v>
      </c>
      <c r="R780">
        <v>0</v>
      </c>
      <c r="S780">
        <v>10</v>
      </c>
      <c r="T780">
        <v>86</v>
      </c>
      <c r="U780">
        <v>7.74</v>
      </c>
      <c r="V780">
        <v>4.32</v>
      </c>
      <c r="W780">
        <v>1.7916700000000001</v>
      </c>
      <c r="X780">
        <v>1.62</v>
      </c>
      <c r="Y780">
        <v>0.18859600000000001</v>
      </c>
      <c r="Z780">
        <v>0.105263</v>
      </c>
      <c r="AA780">
        <v>8.3333328366279602E-2</v>
      </c>
      <c r="AB780">
        <v>0.26381900000000003</v>
      </c>
      <c r="AC780">
        <v>1.53</v>
      </c>
      <c r="AD780">
        <v>0.29591800000000001</v>
      </c>
      <c r="AE780">
        <v>0.657277</v>
      </c>
      <c r="AH780">
        <v>5.6150399999999996</v>
      </c>
      <c r="AI780">
        <v>0.31528099999999998</v>
      </c>
      <c r="AJ780">
        <v>1.6325599999999999E-2</v>
      </c>
    </row>
    <row r="781" spans="1:36" x14ac:dyDescent="0.45">
      <c r="A781" t="s">
        <v>2893</v>
      </c>
      <c r="B781" t="s">
        <v>34</v>
      </c>
      <c r="C781">
        <v>4</v>
      </c>
      <c r="D781">
        <v>4</v>
      </c>
      <c r="F781">
        <v>4.9288100000000004</v>
      </c>
      <c r="G781">
        <v>24</v>
      </c>
      <c r="H781">
        <v>20</v>
      </c>
      <c r="I781">
        <v>0</v>
      </c>
      <c r="J781">
        <v>0</v>
      </c>
      <c r="K781">
        <v>91.3</v>
      </c>
      <c r="L781">
        <v>408</v>
      </c>
      <c r="M781">
        <v>84</v>
      </c>
      <c r="N781">
        <v>54</v>
      </c>
      <c r="O781">
        <v>50</v>
      </c>
      <c r="P781">
        <v>13</v>
      </c>
      <c r="Q781">
        <v>50</v>
      </c>
      <c r="R781">
        <v>0</v>
      </c>
      <c r="S781">
        <v>8</v>
      </c>
      <c r="T781">
        <v>90</v>
      </c>
      <c r="U781">
        <v>8.8718500000000002</v>
      </c>
      <c r="V781">
        <v>4.9288100000000004</v>
      </c>
      <c r="W781">
        <v>1.8</v>
      </c>
      <c r="X781">
        <v>1.28149</v>
      </c>
      <c r="Y781">
        <v>0.22058800000000001</v>
      </c>
      <c r="Z781">
        <v>0.12254900000000001</v>
      </c>
      <c r="AA781">
        <v>9.8039217293262398E-2</v>
      </c>
      <c r="AB781">
        <v>0.24</v>
      </c>
      <c r="AC781">
        <v>1.4676899999999999</v>
      </c>
      <c r="AD781">
        <v>0.28744900000000001</v>
      </c>
      <c r="AE781">
        <v>0.69084599999999996</v>
      </c>
      <c r="AH781">
        <v>5.0403599999999997</v>
      </c>
      <c r="AI781">
        <v>0.31516300000000003</v>
      </c>
      <c r="AJ781">
        <v>0.31222299999999997</v>
      </c>
    </row>
    <row r="782" spans="1:36" x14ac:dyDescent="0.45">
      <c r="A782" t="s">
        <v>2894</v>
      </c>
      <c r="B782" t="s">
        <v>36</v>
      </c>
      <c r="C782">
        <v>3</v>
      </c>
      <c r="D782">
        <v>2</v>
      </c>
      <c r="F782">
        <v>4.0657100000000002</v>
      </c>
      <c r="G782">
        <v>31</v>
      </c>
      <c r="H782">
        <v>2</v>
      </c>
      <c r="I782">
        <v>0</v>
      </c>
      <c r="J782">
        <v>0</v>
      </c>
      <c r="K782">
        <v>48.7</v>
      </c>
      <c r="L782">
        <v>214</v>
      </c>
      <c r="M782">
        <v>44</v>
      </c>
      <c r="N782">
        <v>24</v>
      </c>
      <c r="O782">
        <v>22</v>
      </c>
      <c r="P782">
        <v>6</v>
      </c>
      <c r="Q782">
        <v>24</v>
      </c>
      <c r="R782">
        <v>1</v>
      </c>
      <c r="S782">
        <v>1</v>
      </c>
      <c r="T782">
        <v>55</v>
      </c>
      <c r="U782">
        <v>10.164300000000001</v>
      </c>
      <c r="V782">
        <v>4.4353199999999999</v>
      </c>
      <c r="W782">
        <v>2.2916699999999999</v>
      </c>
      <c r="X782">
        <v>1.10883</v>
      </c>
      <c r="Y782">
        <v>0.25700899999999999</v>
      </c>
      <c r="Z782">
        <v>0.11215</v>
      </c>
      <c r="AA782">
        <v>0.14485982805490399</v>
      </c>
      <c r="AB782">
        <v>0.23280400000000001</v>
      </c>
      <c r="AC782">
        <v>1.3963000000000001</v>
      </c>
      <c r="AD782">
        <v>0.296875</v>
      </c>
      <c r="AE782">
        <v>0.73825499999999999</v>
      </c>
      <c r="AH782">
        <v>4.1379999999999999</v>
      </c>
      <c r="AI782">
        <v>0.31484800000000002</v>
      </c>
      <c r="AJ782">
        <v>0.31088100000000002</v>
      </c>
    </row>
    <row r="783" spans="1:36" x14ac:dyDescent="0.45">
      <c r="A783" t="s">
        <v>2895</v>
      </c>
      <c r="B783" t="s">
        <v>67</v>
      </c>
      <c r="C783">
        <v>4</v>
      </c>
      <c r="D783">
        <v>5</v>
      </c>
      <c r="F783">
        <v>4.95</v>
      </c>
      <c r="G783">
        <v>20</v>
      </c>
      <c r="H783">
        <v>15</v>
      </c>
      <c r="I783">
        <v>0</v>
      </c>
      <c r="J783">
        <v>0</v>
      </c>
      <c r="K783">
        <v>80</v>
      </c>
      <c r="L783">
        <v>361</v>
      </c>
      <c r="M783">
        <v>87</v>
      </c>
      <c r="N783">
        <v>48</v>
      </c>
      <c r="O783">
        <v>44</v>
      </c>
      <c r="P783">
        <v>11</v>
      </c>
      <c r="Q783">
        <v>35</v>
      </c>
      <c r="R783">
        <v>0</v>
      </c>
      <c r="S783">
        <v>3</v>
      </c>
      <c r="T783">
        <v>59</v>
      </c>
      <c r="U783">
        <v>6.6375000000000002</v>
      </c>
      <c r="V783">
        <v>3.9375</v>
      </c>
      <c r="W783">
        <v>1.68571</v>
      </c>
      <c r="X783">
        <v>1.2375</v>
      </c>
      <c r="Y783">
        <v>0.163435</v>
      </c>
      <c r="Z783">
        <v>9.6952899999999995E-2</v>
      </c>
      <c r="AA783">
        <v>6.6482000052928897E-2</v>
      </c>
      <c r="AB783">
        <v>0.26934999999999998</v>
      </c>
      <c r="AC783">
        <v>1.5249999999999999</v>
      </c>
      <c r="AD783">
        <v>0.30039500000000002</v>
      </c>
      <c r="AE783">
        <v>0.69418400000000002</v>
      </c>
      <c r="AH783">
        <v>4.99254</v>
      </c>
      <c r="AI783">
        <v>0.31358900000000001</v>
      </c>
      <c r="AJ783">
        <v>0.235599</v>
      </c>
    </row>
    <row r="784" spans="1:36" x14ac:dyDescent="0.45">
      <c r="A784" t="s">
        <v>2896</v>
      </c>
      <c r="C784">
        <v>3</v>
      </c>
      <c r="D784">
        <v>5</v>
      </c>
      <c r="F784">
        <v>4.8136099999999997</v>
      </c>
      <c r="G784">
        <v>18</v>
      </c>
      <c r="H784">
        <v>9</v>
      </c>
      <c r="I784">
        <v>0</v>
      </c>
      <c r="J784">
        <v>0</v>
      </c>
      <c r="K784">
        <v>61.7</v>
      </c>
      <c r="L784">
        <v>267</v>
      </c>
      <c r="M784">
        <v>70</v>
      </c>
      <c r="N784">
        <v>36</v>
      </c>
      <c r="O784">
        <v>33</v>
      </c>
      <c r="P784">
        <v>10</v>
      </c>
      <c r="Q784">
        <v>11</v>
      </c>
      <c r="R784">
        <v>0</v>
      </c>
      <c r="S784">
        <v>3</v>
      </c>
      <c r="T784">
        <v>38</v>
      </c>
      <c r="U784">
        <v>5.5429500000000003</v>
      </c>
      <c r="V784">
        <v>1.6045400000000001</v>
      </c>
      <c r="W784">
        <v>3.4545499999999998</v>
      </c>
      <c r="X784">
        <v>1.4586699999999999</v>
      </c>
      <c r="Y784">
        <v>0.142322</v>
      </c>
      <c r="Z784">
        <v>4.1198499999999999E-2</v>
      </c>
      <c r="AA784">
        <v>0.101123590022325</v>
      </c>
      <c r="AB784">
        <v>0.27667999999999998</v>
      </c>
      <c r="AC784">
        <v>1.3128</v>
      </c>
      <c r="AD784">
        <v>0.29268300000000003</v>
      </c>
      <c r="AE784">
        <v>0.67164199999999996</v>
      </c>
      <c r="AH784">
        <v>4.8109599999999997</v>
      </c>
      <c r="AI784">
        <v>0.31303599999999998</v>
      </c>
      <c r="AJ784">
        <v>0.18750800000000001</v>
      </c>
    </row>
    <row r="785" spans="1:36" x14ac:dyDescent="0.45">
      <c r="A785" t="s">
        <v>2897</v>
      </c>
      <c r="C785">
        <v>2</v>
      </c>
      <c r="D785">
        <v>1</v>
      </c>
      <c r="F785">
        <v>4.1221399999999999</v>
      </c>
      <c r="G785">
        <v>33</v>
      </c>
      <c r="H785">
        <v>1</v>
      </c>
      <c r="I785">
        <v>0</v>
      </c>
      <c r="J785">
        <v>0</v>
      </c>
      <c r="K785">
        <v>39.299999999999997</v>
      </c>
      <c r="L785">
        <v>167</v>
      </c>
      <c r="M785">
        <v>39</v>
      </c>
      <c r="N785">
        <v>19</v>
      </c>
      <c r="O785">
        <v>18</v>
      </c>
      <c r="P785">
        <v>5</v>
      </c>
      <c r="Q785">
        <v>10</v>
      </c>
      <c r="R785">
        <v>0</v>
      </c>
      <c r="S785">
        <v>1</v>
      </c>
      <c r="T785">
        <v>37</v>
      </c>
      <c r="U785">
        <v>8.4732800000000008</v>
      </c>
      <c r="V785">
        <v>2.2900800000000001</v>
      </c>
      <c r="W785">
        <v>3.7</v>
      </c>
      <c r="X785">
        <v>1.1450400000000001</v>
      </c>
      <c r="Y785">
        <v>0.221557</v>
      </c>
      <c r="Z785">
        <v>5.9880200000000001E-2</v>
      </c>
      <c r="AA785">
        <v>0.16167664900421999</v>
      </c>
      <c r="AB785">
        <v>0.25</v>
      </c>
      <c r="AC785">
        <v>1.24682</v>
      </c>
      <c r="AD785">
        <v>0.29824600000000001</v>
      </c>
      <c r="AE785">
        <v>0.71428599999999998</v>
      </c>
      <c r="AH785">
        <v>3.8657300000000001</v>
      </c>
      <c r="AI785">
        <v>0.31265300000000001</v>
      </c>
      <c r="AJ785">
        <v>0.24585599999999999</v>
      </c>
    </row>
    <row r="786" spans="1:36" x14ac:dyDescent="0.45">
      <c r="A786" t="s">
        <v>2898</v>
      </c>
      <c r="B786" t="s">
        <v>67</v>
      </c>
      <c r="C786">
        <v>5</v>
      </c>
      <c r="D786">
        <v>7</v>
      </c>
      <c r="F786">
        <v>5.0369599999999997</v>
      </c>
      <c r="G786">
        <v>23</v>
      </c>
      <c r="H786">
        <v>18</v>
      </c>
      <c r="I786">
        <v>0</v>
      </c>
      <c r="J786">
        <v>0</v>
      </c>
      <c r="K786">
        <v>94.7</v>
      </c>
      <c r="L786">
        <v>427</v>
      </c>
      <c r="M786">
        <v>94</v>
      </c>
      <c r="N786">
        <v>57</v>
      </c>
      <c r="O786">
        <v>53</v>
      </c>
      <c r="P786">
        <v>13</v>
      </c>
      <c r="Q786">
        <v>44</v>
      </c>
      <c r="R786">
        <v>0</v>
      </c>
      <c r="S786">
        <v>12</v>
      </c>
      <c r="T786">
        <v>83</v>
      </c>
      <c r="U786">
        <v>7.8880699999999999</v>
      </c>
      <c r="V786">
        <v>4.1816300000000002</v>
      </c>
      <c r="W786">
        <v>1.88636</v>
      </c>
      <c r="X786">
        <v>1.2354799999999999</v>
      </c>
      <c r="Y786">
        <v>0.194379</v>
      </c>
      <c r="Z786">
        <v>0.103044</v>
      </c>
      <c r="AA786">
        <v>9.1334894299507099E-2</v>
      </c>
      <c r="AB786">
        <v>0.25336900000000001</v>
      </c>
      <c r="AC786">
        <v>1.45723</v>
      </c>
      <c r="AD786">
        <v>0.294545</v>
      </c>
      <c r="AE786">
        <v>0.67612700000000003</v>
      </c>
      <c r="AH786">
        <v>5.06074</v>
      </c>
      <c r="AI786">
        <v>0.31209700000000001</v>
      </c>
      <c r="AJ786">
        <v>0.271621</v>
      </c>
    </row>
    <row r="787" spans="1:36" x14ac:dyDescent="0.45">
      <c r="A787" t="s">
        <v>2899</v>
      </c>
      <c r="B787" t="s">
        <v>113</v>
      </c>
      <c r="C787">
        <v>6</v>
      </c>
      <c r="D787">
        <v>6</v>
      </c>
      <c r="F787">
        <v>4.6445999999999996</v>
      </c>
      <c r="G787">
        <v>26</v>
      </c>
      <c r="H787">
        <v>22</v>
      </c>
      <c r="I787">
        <v>0</v>
      </c>
      <c r="J787">
        <v>0</v>
      </c>
      <c r="K787">
        <v>102.7</v>
      </c>
      <c r="L787">
        <v>446</v>
      </c>
      <c r="M787">
        <v>108</v>
      </c>
      <c r="N787">
        <v>57</v>
      </c>
      <c r="O787">
        <v>53</v>
      </c>
      <c r="P787">
        <v>15</v>
      </c>
      <c r="Q787">
        <v>29</v>
      </c>
      <c r="R787">
        <v>0</v>
      </c>
      <c r="S787">
        <v>9</v>
      </c>
      <c r="T787">
        <v>67</v>
      </c>
      <c r="U787">
        <v>5.8714700000000004</v>
      </c>
      <c r="V787">
        <v>2.5413800000000002</v>
      </c>
      <c r="W787">
        <v>2.3103400000000001</v>
      </c>
      <c r="X787">
        <v>1.3145100000000001</v>
      </c>
      <c r="Y787">
        <v>0.150224</v>
      </c>
      <c r="Z787">
        <v>6.5022399999999994E-2</v>
      </c>
      <c r="AA787">
        <v>8.5201784968376104E-2</v>
      </c>
      <c r="AB787">
        <v>0.264706</v>
      </c>
      <c r="AC787">
        <v>1.3339799999999999</v>
      </c>
      <c r="AD787">
        <v>0.28527599999999997</v>
      </c>
      <c r="AE787">
        <v>0.68965500000000002</v>
      </c>
      <c r="AH787">
        <v>4.9590300000000003</v>
      </c>
      <c r="AI787">
        <v>0.31192700000000001</v>
      </c>
      <c r="AJ787">
        <v>0.59181600000000001</v>
      </c>
    </row>
    <row r="788" spans="1:36" x14ac:dyDescent="0.45">
      <c r="A788" t="s">
        <v>2296</v>
      </c>
      <c r="B788" t="s">
        <v>132</v>
      </c>
      <c r="C788">
        <v>5</v>
      </c>
      <c r="D788">
        <v>6</v>
      </c>
      <c r="F788">
        <v>4.1626799999999999</v>
      </c>
      <c r="G788">
        <v>65</v>
      </c>
      <c r="H788">
        <v>0</v>
      </c>
      <c r="I788">
        <v>21</v>
      </c>
      <c r="J788">
        <v>6</v>
      </c>
      <c r="K788">
        <v>62.7</v>
      </c>
      <c r="L788">
        <v>273</v>
      </c>
      <c r="M788">
        <v>49</v>
      </c>
      <c r="N788">
        <v>31</v>
      </c>
      <c r="O788">
        <v>29</v>
      </c>
      <c r="P788">
        <v>7</v>
      </c>
      <c r="Q788">
        <v>35</v>
      </c>
      <c r="R788">
        <v>1</v>
      </c>
      <c r="S788">
        <v>5</v>
      </c>
      <c r="T788">
        <v>83</v>
      </c>
      <c r="U788">
        <v>11.9139</v>
      </c>
      <c r="V788">
        <v>5.0239200000000004</v>
      </c>
      <c r="W788">
        <v>2.3714300000000001</v>
      </c>
      <c r="X788">
        <v>1.00478</v>
      </c>
      <c r="Y788">
        <v>0.30402899999999999</v>
      </c>
      <c r="Z788">
        <v>0.12820500000000001</v>
      </c>
      <c r="AA788">
        <v>0.175824180245399</v>
      </c>
      <c r="AB788">
        <v>0.21029999999999999</v>
      </c>
      <c r="AC788">
        <v>1.33971</v>
      </c>
      <c r="AD788">
        <v>0.29370600000000002</v>
      </c>
      <c r="AE788">
        <v>0.71428599999999998</v>
      </c>
      <c r="AH788">
        <v>3.9727399999999999</v>
      </c>
      <c r="AI788">
        <v>0.31179200000000001</v>
      </c>
      <c r="AJ788">
        <v>0.30413200000000001</v>
      </c>
    </row>
    <row r="789" spans="1:36" x14ac:dyDescent="0.45">
      <c r="A789" t="s">
        <v>2900</v>
      </c>
      <c r="B789" t="s">
        <v>74</v>
      </c>
      <c r="C789">
        <v>4</v>
      </c>
      <c r="D789">
        <v>7</v>
      </c>
      <c r="F789">
        <v>5.5498500000000002</v>
      </c>
      <c r="G789">
        <v>23</v>
      </c>
      <c r="H789">
        <v>21</v>
      </c>
      <c r="I789">
        <v>0</v>
      </c>
      <c r="J789">
        <v>0</v>
      </c>
      <c r="K789">
        <v>97.3</v>
      </c>
      <c r="L789">
        <v>450</v>
      </c>
      <c r="M789">
        <v>95</v>
      </c>
      <c r="N789">
        <v>65</v>
      </c>
      <c r="O789">
        <v>60</v>
      </c>
      <c r="P789">
        <v>17</v>
      </c>
      <c r="Q789">
        <v>63</v>
      </c>
      <c r="R789">
        <v>0</v>
      </c>
      <c r="S789">
        <v>6</v>
      </c>
      <c r="T789">
        <v>100</v>
      </c>
      <c r="U789">
        <v>9.2497399999999992</v>
      </c>
      <c r="V789">
        <v>5.8273400000000004</v>
      </c>
      <c r="W789">
        <v>1.5872999999999999</v>
      </c>
      <c r="X789">
        <v>1.57246</v>
      </c>
      <c r="Y789">
        <v>0.222222</v>
      </c>
      <c r="Z789">
        <v>0.14000000000000001</v>
      </c>
      <c r="AA789">
        <v>8.2222223281860296E-2</v>
      </c>
      <c r="AB789">
        <v>0.24934400000000001</v>
      </c>
      <c r="AC789">
        <v>1.62384</v>
      </c>
      <c r="AD789">
        <v>0.29545500000000002</v>
      </c>
      <c r="AE789">
        <v>0.69299599999999995</v>
      </c>
      <c r="AH789">
        <v>5.5983099999999997</v>
      </c>
      <c r="AI789">
        <v>0.31141400000000002</v>
      </c>
      <c r="AJ789">
        <v>0.19034999999999999</v>
      </c>
    </row>
    <row r="790" spans="1:36" x14ac:dyDescent="0.45">
      <c r="A790" t="s">
        <v>2901</v>
      </c>
      <c r="B790" t="s">
        <v>215</v>
      </c>
      <c r="C790">
        <v>4</v>
      </c>
      <c r="D790">
        <v>7</v>
      </c>
      <c r="F790">
        <v>5.1036000000000001</v>
      </c>
      <c r="G790">
        <v>24</v>
      </c>
      <c r="H790">
        <v>15</v>
      </c>
      <c r="I790">
        <v>0</v>
      </c>
      <c r="J790">
        <v>0</v>
      </c>
      <c r="K790">
        <v>91.7</v>
      </c>
      <c r="L790">
        <v>407</v>
      </c>
      <c r="M790">
        <v>98</v>
      </c>
      <c r="N790">
        <v>56</v>
      </c>
      <c r="O790">
        <v>52</v>
      </c>
      <c r="P790">
        <v>15</v>
      </c>
      <c r="Q790">
        <v>35</v>
      </c>
      <c r="R790">
        <v>0</v>
      </c>
      <c r="S790">
        <v>7</v>
      </c>
      <c r="T790">
        <v>71</v>
      </c>
      <c r="U790">
        <v>6.9683799999999998</v>
      </c>
      <c r="V790">
        <v>3.4351099999999999</v>
      </c>
      <c r="W790">
        <v>2.0285700000000002</v>
      </c>
      <c r="X790">
        <v>1.4721900000000001</v>
      </c>
      <c r="Y790">
        <v>0.17444699999999999</v>
      </c>
      <c r="Z790">
        <v>8.5995100000000005E-2</v>
      </c>
      <c r="AA790">
        <v>8.8452093303203499E-2</v>
      </c>
      <c r="AB790">
        <v>0.26849299999999998</v>
      </c>
      <c r="AC790">
        <v>1.45038</v>
      </c>
      <c r="AD790">
        <v>0.29749100000000001</v>
      </c>
      <c r="AE790">
        <v>0.6875</v>
      </c>
      <c r="AH790">
        <v>5.2070600000000002</v>
      </c>
      <c r="AI790">
        <v>0.31137799999999999</v>
      </c>
      <c r="AJ790">
        <v>0.30135099999999998</v>
      </c>
    </row>
    <row r="791" spans="1:36" x14ac:dyDescent="0.45">
      <c r="A791" t="s">
        <v>2278</v>
      </c>
      <c r="B791" t="s">
        <v>196</v>
      </c>
      <c r="C791">
        <v>5</v>
      </c>
      <c r="D791">
        <v>9</v>
      </c>
      <c r="F791">
        <v>4.7699999999999996</v>
      </c>
      <c r="G791">
        <v>23</v>
      </c>
      <c r="H791">
        <v>23</v>
      </c>
      <c r="I791">
        <v>0</v>
      </c>
      <c r="J791">
        <v>1</v>
      </c>
      <c r="K791">
        <v>100</v>
      </c>
      <c r="L791">
        <v>461</v>
      </c>
      <c r="M791">
        <v>86</v>
      </c>
      <c r="N791">
        <v>57</v>
      </c>
      <c r="O791">
        <v>53</v>
      </c>
      <c r="P791">
        <v>12</v>
      </c>
      <c r="Q791">
        <v>75</v>
      </c>
      <c r="R791">
        <v>0</v>
      </c>
      <c r="S791">
        <v>7</v>
      </c>
      <c r="T791">
        <v>115</v>
      </c>
      <c r="U791">
        <v>10.35</v>
      </c>
      <c r="V791">
        <v>6.75</v>
      </c>
      <c r="W791">
        <v>1.5333300000000001</v>
      </c>
      <c r="X791">
        <v>1.08</v>
      </c>
      <c r="Y791">
        <v>0.24945800000000001</v>
      </c>
      <c r="Z791">
        <v>0.16269</v>
      </c>
      <c r="AA791">
        <v>8.6767897009849507E-2</v>
      </c>
      <c r="AB791">
        <v>0.226913</v>
      </c>
      <c r="AC791">
        <v>1.61</v>
      </c>
      <c r="AD791">
        <v>0.293651</v>
      </c>
      <c r="AE791">
        <v>0.721221</v>
      </c>
      <c r="AH791">
        <v>4.9750399999999999</v>
      </c>
      <c r="AI791">
        <v>0.30810100000000001</v>
      </c>
      <c r="AJ791">
        <v>0.458646</v>
      </c>
    </row>
    <row r="792" spans="1:36" x14ac:dyDescent="0.45">
      <c r="A792" t="s">
        <v>2902</v>
      </c>
      <c r="B792" t="s">
        <v>25</v>
      </c>
      <c r="C792">
        <v>3</v>
      </c>
      <c r="D792">
        <v>2</v>
      </c>
      <c r="F792">
        <v>4</v>
      </c>
      <c r="G792">
        <v>42</v>
      </c>
      <c r="H792">
        <v>0</v>
      </c>
      <c r="I792">
        <v>0</v>
      </c>
      <c r="J792">
        <v>1</v>
      </c>
      <c r="K792">
        <v>45</v>
      </c>
      <c r="L792">
        <v>187</v>
      </c>
      <c r="M792">
        <v>42</v>
      </c>
      <c r="N792">
        <v>22</v>
      </c>
      <c r="O792">
        <v>20</v>
      </c>
      <c r="P792">
        <v>6</v>
      </c>
      <c r="Q792">
        <v>11</v>
      </c>
      <c r="R792">
        <v>1</v>
      </c>
      <c r="S792">
        <v>2</v>
      </c>
      <c r="T792">
        <v>42</v>
      </c>
      <c r="U792">
        <v>8.4</v>
      </c>
      <c r="V792">
        <v>2.2000000000000002</v>
      </c>
      <c r="W792">
        <v>3.8181799999999999</v>
      </c>
      <c r="X792">
        <v>1.2</v>
      </c>
      <c r="Y792">
        <v>0.22459899999999999</v>
      </c>
      <c r="Z792">
        <v>5.8823500000000001E-2</v>
      </c>
      <c r="AA792">
        <v>0.16577539965510299</v>
      </c>
      <c r="AB792">
        <v>0.24137900000000001</v>
      </c>
      <c r="AC792">
        <v>1.17778</v>
      </c>
      <c r="AD792">
        <v>0.28571400000000002</v>
      </c>
      <c r="AE792">
        <v>0.69506699999999999</v>
      </c>
      <c r="AH792">
        <v>3.9883700000000002</v>
      </c>
      <c r="AI792">
        <v>0.30774899999999999</v>
      </c>
      <c r="AJ792">
        <v>0.19106000000000001</v>
      </c>
    </row>
    <row r="793" spans="1:36" x14ac:dyDescent="0.45">
      <c r="A793" t="s">
        <v>2197</v>
      </c>
      <c r="B793" t="s">
        <v>40</v>
      </c>
      <c r="C793">
        <v>1</v>
      </c>
      <c r="D793">
        <v>2</v>
      </c>
      <c r="F793">
        <v>4.4000000000000004</v>
      </c>
      <c r="G793">
        <v>56</v>
      </c>
      <c r="H793">
        <v>0</v>
      </c>
      <c r="I793">
        <v>1</v>
      </c>
      <c r="J793">
        <v>15</v>
      </c>
      <c r="K793">
        <v>45</v>
      </c>
      <c r="L793">
        <v>198</v>
      </c>
      <c r="M793">
        <v>41</v>
      </c>
      <c r="N793">
        <v>24</v>
      </c>
      <c r="O793">
        <v>22</v>
      </c>
      <c r="P793">
        <v>5</v>
      </c>
      <c r="Q793">
        <v>20</v>
      </c>
      <c r="R793">
        <v>1</v>
      </c>
      <c r="S793">
        <v>4</v>
      </c>
      <c r="T793">
        <v>50</v>
      </c>
      <c r="U793">
        <v>10</v>
      </c>
      <c r="V793">
        <v>4</v>
      </c>
      <c r="W793">
        <v>2.5</v>
      </c>
      <c r="X793">
        <v>1</v>
      </c>
      <c r="Y793">
        <v>0.252525</v>
      </c>
      <c r="Z793">
        <v>0.10101</v>
      </c>
      <c r="AA793">
        <v>0.15151514112949299</v>
      </c>
      <c r="AB793">
        <v>0.23563200000000001</v>
      </c>
      <c r="AC793">
        <v>1.3555600000000001</v>
      </c>
      <c r="AD793">
        <v>0.30252099999999998</v>
      </c>
      <c r="AE793">
        <v>0.68518500000000004</v>
      </c>
      <c r="AH793">
        <v>4.0772599999999999</v>
      </c>
      <c r="AI793">
        <v>0.30682999999999999</v>
      </c>
      <c r="AJ793">
        <v>-3.1928499999999999E-2</v>
      </c>
    </row>
    <row r="794" spans="1:36" x14ac:dyDescent="0.45">
      <c r="A794" t="s">
        <v>2903</v>
      </c>
      <c r="B794" t="s">
        <v>63</v>
      </c>
      <c r="C794">
        <v>3</v>
      </c>
      <c r="D794">
        <v>4</v>
      </c>
      <c r="F794">
        <v>4.5</v>
      </c>
      <c r="G794">
        <v>46</v>
      </c>
      <c r="H794">
        <v>3</v>
      </c>
      <c r="I794">
        <v>0</v>
      </c>
      <c r="J794">
        <v>5</v>
      </c>
      <c r="K794">
        <v>54</v>
      </c>
      <c r="L794">
        <v>234</v>
      </c>
      <c r="M794">
        <v>53</v>
      </c>
      <c r="N794">
        <v>29</v>
      </c>
      <c r="O794">
        <v>27</v>
      </c>
      <c r="P794">
        <v>9</v>
      </c>
      <c r="Q794">
        <v>19</v>
      </c>
      <c r="R794">
        <v>1</v>
      </c>
      <c r="S794">
        <v>2</v>
      </c>
      <c r="T794">
        <v>56</v>
      </c>
      <c r="U794">
        <v>9.3333300000000001</v>
      </c>
      <c r="V794">
        <v>3.1666699999999999</v>
      </c>
      <c r="W794">
        <v>2.9473699999999998</v>
      </c>
      <c r="X794">
        <v>1.5</v>
      </c>
      <c r="Y794">
        <v>0.239316</v>
      </c>
      <c r="Z794">
        <v>8.1196599999999994E-2</v>
      </c>
      <c r="AA794">
        <v>0.158119656145572</v>
      </c>
      <c r="AB794">
        <v>0.24882599999999999</v>
      </c>
      <c r="AC794">
        <v>1.3333299999999999</v>
      </c>
      <c r="AD794">
        <v>0.29729699999999998</v>
      </c>
      <c r="AE794">
        <v>0.72390600000000005</v>
      </c>
      <c r="AH794">
        <v>4.5143000000000004</v>
      </c>
      <c r="AI794">
        <v>0.30633100000000002</v>
      </c>
      <c r="AJ794">
        <v>0.22693099999999999</v>
      </c>
    </row>
    <row r="795" spans="1:36" x14ac:dyDescent="0.45">
      <c r="A795" t="s">
        <v>2487</v>
      </c>
      <c r="B795" t="s">
        <v>44</v>
      </c>
      <c r="C795">
        <v>3</v>
      </c>
      <c r="D795">
        <v>4</v>
      </c>
      <c r="F795">
        <v>4.5789499999999999</v>
      </c>
      <c r="G795">
        <v>40</v>
      </c>
      <c r="H795">
        <v>4</v>
      </c>
      <c r="I795">
        <v>0</v>
      </c>
      <c r="J795">
        <v>0</v>
      </c>
      <c r="K795">
        <v>57</v>
      </c>
      <c r="L795">
        <v>241</v>
      </c>
      <c r="M795">
        <v>59</v>
      </c>
      <c r="N795">
        <v>31</v>
      </c>
      <c r="O795">
        <v>29</v>
      </c>
      <c r="P795">
        <v>9</v>
      </c>
      <c r="Q795">
        <v>15</v>
      </c>
      <c r="R795">
        <v>1</v>
      </c>
      <c r="S795">
        <v>2</v>
      </c>
      <c r="T795">
        <v>42</v>
      </c>
      <c r="U795">
        <v>6.6315799999999996</v>
      </c>
      <c r="V795">
        <v>2.36842</v>
      </c>
      <c r="W795">
        <v>2.8</v>
      </c>
      <c r="X795">
        <v>1.4210499999999999</v>
      </c>
      <c r="Y795">
        <v>0.17427400000000001</v>
      </c>
      <c r="Z795">
        <v>6.2240700000000003E-2</v>
      </c>
      <c r="AA795">
        <v>0.11203319951891801</v>
      </c>
      <c r="AB795">
        <v>0.26339299999999999</v>
      </c>
      <c r="AC795">
        <v>1.2982499999999999</v>
      </c>
      <c r="AD795">
        <v>0.28901700000000002</v>
      </c>
      <c r="AE795">
        <v>0.700326</v>
      </c>
      <c r="AH795">
        <v>4.72872</v>
      </c>
      <c r="AI795">
        <v>0.30602499999999999</v>
      </c>
      <c r="AJ795">
        <v>0.26102300000000001</v>
      </c>
    </row>
    <row r="796" spans="1:36" x14ac:dyDescent="0.45">
      <c r="A796" t="s">
        <v>2085</v>
      </c>
      <c r="B796" t="s">
        <v>23</v>
      </c>
      <c r="C796">
        <v>5</v>
      </c>
      <c r="D796">
        <v>3</v>
      </c>
      <c r="F796">
        <v>4.1133499999999996</v>
      </c>
      <c r="G796">
        <v>56</v>
      </c>
      <c r="H796">
        <v>0</v>
      </c>
      <c r="I796">
        <v>0</v>
      </c>
      <c r="J796">
        <v>12</v>
      </c>
      <c r="K796">
        <v>54.7</v>
      </c>
      <c r="L796">
        <v>238</v>
      </c>
      <c r="M796">
        <v>47</v>
      </c>
      <c r="N796">
        <v>27</v>
      </c>
      <c r="O796">
        <v>25</v>
      </c>
      <c r="P796">
        <v>7</v>
      </c>
      <c r="Q796">
        <v>25</v>
      </c>
      <c r="R796">
        <v>2</v>
      </c>
      <c r="S796">
        <v>4</v>
      </c>
      <c r="T796">
        <v>69</v>
      </c>
      <c r="U796">
        <v>11.3528</v>
      </c>
      <c r="V796">
        <v>4.1133499999999996</v>
      </c>
      <c r="W796">
        <v>2.76</v>
      </c>
      <c r="X796">
        <v>1.15174</v>
      </c>
      <c r="Y796">
        <v>0.28991600000000001</v>
      </c>
      <c r="Z796">
        <v>0.105042</v>
      </c>
      <c r="AA796">
        <v>0.18487396091222699</v>
      </c>
      <c r="AB796">
        <v>0.22488</v>
      </c>
      <c r="AC796">
        <v>1.3162700000000001</v>
      </c>
      <c r="AD796">
        <v>0.30075200000000002</v>
      </c>
      <c r="AE796">
        <v>0.72347300000000003</v>
      </c>
      <c r="AH796">
        <v>3.9863</v>
      </c>
      <c r="AI796">
        <v>0.305927</v>
      </c>
      <c r="AJ796">
        <v>0.35580000000000001</v>
      </c>
    </row>
    <row r="797" spans="1:36" x14ac:dyDescent="0.45">
      <c r="A797" t="s">
        <v>2358</v>
      </c>
      <c r="B797" t="s">
        <v>63</v>
      </c>
      <c r="C797">
        <v>1</v>
      </c>
      <c r="D797">
        <v>1</v>
      </c>
      <c r="F797">
        <v>3.74322</v>
      </c>
      <c r="G797">
        <v>57</v>
      </c>
      <c r="H797">
        <v>0</v>
      </c>
      <c r="I797">
        <v>6</v>
      </c>
      <c r="J797">
        <v>10</v>
      </c>
      <c r="K797">
        <v>55.3</v>
      </c>
      <c r="L797">
        <v>236</v>
      </c>
      <c r="M797">
        <v>39</v>
      </c>
      <c r="N797">
        <v>25</v>
      </c>
      <c r="O797">
        <v>23</v>
      </c>
      <c r="P797">
        <v>6</v>
      </c>
      <c r="Q797">
        <v>35</v>
      </c>
      <c r="R797">
        <v>0</v>
      </c>
      <c r="S797">
        <v>3</v>
      </c>
      <c r="T797">
        <v>73</v>
      </c>
      <c r="U797">
        <v>11.880699999999999</v>
      </c>
      <c r="V797">
        <v>5.6962000000000002</v>
      </c>
      <c r="W797">
        <v>2.0857100000000002</v>
      </c>
      <c r="X797">
        <v>0.97649200000000003</v>
      </c>
      <c r="Y797">
        <v>0.30932199999999999</v>
      </c>
      <c r="Z797">
        <v>0.14830499999999999</v>
      </c>
      <c r="AA797">
        <v>0.161016941070556</v>
      </c>
      <c r="AB797">
        <v>0.19697000000000001</v>
      </c>
      <c r="AC797">
        <v>1.33816</v>
      </c>
      <c r="AD797">
        <v>0.27731099999999997</v>
      </c>
      <c r="AE797">
        <v>0.74695100000000003</v>
      </c>
      <c r="AH797">
        <v>4.0868700000000002</v>
      </c>
      <c r="AI797">
        <v>0.30532399999999998</v>
      </c>
      <c r="AJ797">
        <v>0.556338</v>
      </c>
    </row>
    <row r="798" spans="1:36" x14ac:dyDescent="0.45">
      <c r="A798" t="s">
        <v>2904</v>
      </c>
      <c r="C798">
        <v>2</v>
      </c>
      <c r="D798">
        <v>2</v>
      </c>
      <c r="F798">
        <v>3.7317100000000001</v>
      </c>
      <c r="G798">
        <v>40</v>
      </c>
      <c r="H798">
        <v>0</v>
      </c>
      <c r="I798">
        <v>0</v>
      </c>
      <c r="J798">
        <v>0</v>
      </c>
      <c r="K798">
        <v>41</v>
      </c>
      <c r="L798">
        <v>168</v>
      </c>
      <c r="M798">
        <v>38</v>
      </c>
      <c r="N798">
        <v>18</v>
      </c>
      <c r="O798">
        <v>17</v>
      </c>
      <c r="P798">
        <v>5</v>
      </c>
      <c r="Q798">
        <v>10</v>
      </c>
      <c r="R798">
        <v>2</v>
      </c>
      <c r="S798">
        <v>1</v>
      </c>
      <c r="T798">
        <v>38</v>
      </c>
      <c r="U798">
        <v>8.3414599999999997</v>
      </c>
      <c r="V798">
        <v>2.1951200000000002</v>
      </c>
      <c r="W798">
        <v>3.8</v>
      </c>
      <c r="X798">
        <v>1.0975600000000001</v>
      </c>
      <c r="Y798">
        <v>0.22619</v>
      </c>
      <c r="Z798">
        <v>5.9523800000000002E-2</v>
      </c>
      <c r="AA798">
        <v>0.16666666790842999</v>
      </c>
      <c r="AB798">
        <v>0.242038</v>
      </c>
      <c r="AC798">
        <v>1.17073</v>
      </c>
      <c r="AD798">
        <v>0.28947400000000001</v>
      </c>
      <c r="AE798">
        <v>0.731707</v>
      </c>
      <c r="AH798">
        <v>3.7916300000000001</v>
      </c>
      <c r="AI798">
        <v>0.30478899999999998</v>
      </c>
      <c r="AJ798">
        <v>0.33566600000000002</v>
      </c>
    </row>
    <row r="799" spans="1:36" x14ac:dyDescent="0.45">
      <c r="A799" t="s">
        <v>2413</v>
      </c>
      <c r="B799" t="s">
        <v>61</v>
      </c>
      <c r="C799">
        <v>4</v>
      </c>
      <c r="D799">
        <v>5</v>
      </c>
      <c r="F799">
        <v>4.6956499999999997</v>
      </c>
      <c r="G799">
        <v>47</v>
      </c>
      <c r="H799">
        <v>6</v>
      </c>
      <c r="I799">
        <v>0</v>
      </c>
      <c r="J799">
        <v>10</v>
      </c>
      <c r="K799">
        <v>69</v>
      </c>
      <c r="L799">
        <v>307</v>
      </c>
      <c r="M799">
        <v>68</v>
      </c>
      <c r="N799">
        <v>39</v>
      </c>
      <c r="O799">
        <v>36</v>
      </c>
      <c r="P799">
        <v>9</v>
      </c>
      <c r="Q799">
        <v>27</v>
      </c>
      <c r="R799">
        <v>3</v>
      </c>
      <c r="S799">
        <v>7</v>
      </c>
      <c r="T799">
        <v>66</v>
      </c>
      <c r="U799">
        <v>8.6087000000000007</v>
      </c>
      <c r="V799">
        <v>3.5217399999999999</v>
      </c>
      <c r="W799">
        <v>2.4444400000000002</v>
      </c>
      <c r="X799">
        <v>1.17391</v>
      </c>
      <c r="Y799">
        <v>0.21498400000000001</v>
      </c>
      <c r="Z799">
        <v>8.7947899999999996E-2</v>
      </c>
      <c r="AA799">
        <v>0.12703583389520601</v>
      </c>
      <c r="AB799">
        <v>0.249084</v>
      </c>
      <c r="AC799">
        <v>1.3768100000000001</v>
      </c>
      <c r="AD799">
        <v>0.29798000000000002</v>
      </c>
      <c r="AE799">
        <v>0.67961199999999999</v>
      </c>
      <c r="AH799">
        <v>4.5159099999999999</v>
      </c>
      <c r="AI799">
        <v>0.301929</v>
      </c>
      <c r="AJ799">
        <v>1.67064E-2</v>
      </c>
    </row>
    <row r="800" spans="1:36" x14ac:dyDescent="0.45">
      <c r="A800" t="s">
        <v>2502</v>
      </c>
      <c r="B800" t="s">
        <v>28</v>
      </c>
      <c r="C800">
        <v>3</v>
      </c>
      <c r="D800">
        <v>2</v>
      </c>
      <c r="F800">
        <v>4.4181800000000004</v>
      </c>
      <c r="G800">
        <v>52</v>
      </c>
      <c r="H800">
        <v>2</v>
      </c>
      <c r="I800">
        <v>0</v>
      </c>
      <c r="J800">
        <v>7</v>
      </c>
      <c r="K800">
        <v>55</v>
      </c>
      <c r="L800">
        <v>236</v>
      </c>
      <c r="M800">
        <v>51</v>
      </c>
      <c r="N800">
        <v>29</v>
      </c>
      <c r="O800">
        <v>27</v>
      </c>
      <c r="P800">
        <v>8</v>
      </c>
      <c r="Q800">
        <v>23</v>
      </c>
      <c r="R800">
        <v>1</v>
      </c>
      <c r="S800">
        <v>2</v>
      </c>
      <c r="T800">
        <v>59</v>
      </c>
      <c r="U800">
        <v>9.6545500000000004</v>
      </c>
      <c r="V800">
        <v>3.7636400000000001</v>
      </c>
      <c r="W800">
        <v>2.5652200000000001</v>
      </c>
      <c r="X800">
        <v>1.3090900000000001</v>
      </c>
      <c r="Y800">
        <v>0.25</v>
      </c>
      <c r="Z800">
        <v>9.7457600000000005E-2</v>
      </c>
      <c r="AA800">
        <v>0.152542375028133</v>
      </c>
      <c r="AB800">
        <v>0.241706</v>
      </c>
      <c r="AC800">
        <v>1.34545</v>
      </c>
      <c r="AD800">
        <v>0.29861100000000002</v>
      </c>
      <c r="AE800">
        <v>0.71655999999999997</v>
      </c>
      <c r="AH800">
        <v>4.3641300000000003</v>
      </c>
      <c r="AI800">
        <v>0.301792</v>
      </c>
      <c r="AJ800">
        <v>0.242371</v>
      </c>
    </row>
    <row r="801" spans="1:36" x14ac:dyDescent="0.45">
      <c r="A801" t="s">
        <v>2397</v>
      </c>
      <c r="B801" t="s">
        <v>74</v>
      </c>
      <c r="C801">
        <v>2</v>
      </c>
      <c r="D801">
        <v>3</v>
      </c>
      <c r="F801">
        <v>5.2079599999999999</v>
      </c>
      <c r="G801">
        <v>31</v>
      </c>
      <c r="H801">
        <v>7</v>
      </c>
      <c r="I801">
        <v>0</v>
      </c>
      <c r="J801">
        <v>1</v>
      </c>
      <c r="K801">
        <v>55.3</v>
      </c>
      <c r="L801">
        <v>248</v>
      </c>
      <c r="M801">
        <v>58</v>
      </c>
      <c r="N801">
        <v>35</v>
      </c>
      <c r="O801">
        <v>32</v>
      </c>
      <c r="P801">
        <v>9</v>
      </c>
      <c r="Q801">
        <v>23</v>
      </c>
      <c r="R801">
        <v>0</v>
      </c>
      <c r="S801">
        <v>2</v>
      </c>
      <c r="T801">
        <v>51</v>
      </c>
      <c r="U801">
        <v>8.3001799999999992</v>
      </c>
      <c r="V801">
        <v>3.74322</v>
      </c>
      <c r="W801">
        <v>2.21739</v>
      </c>
      <c r="X801">
        <v>1.4647399999999999</v>
      </c>
      <c r="Y801">
        <v>0.20564499999999999</v>
      </c>
      <c r="Z801">
        <v>9.2741900000000002E-2</v>
      </c>
      <c r="AA801">
        <v>0.112903222441673</v>
      </c>
      <c r="AB801">
        <v>0.26008999999999999</v>
      </c>
      <c r="AC801">
        <v>1.4647399999999999</v>
      </c>
      <c r="AD801">
        <v>0.30061300000000002</v>
      </c>
      <c r="AE801">
        <v>0.67251499999999997</v>
      </c>
      <c r="AH801">
        <v>4.88253</v>
      </c>
      <c r="AI801">
        <v>0.30118899999999998</v>
      </c>
      <c r="AJ801">
        <v>6.07754E-2</v>
      </c>
    </row>
    <row r="802" spans="1:36" x14ac:dyDescent="0.45">
      <c r="A802" t="s">
        <v>1991</v>
      </c>
      <c r="B802" t="s">
        <v>76</v>
      </c>
      <c r="C802">
        <v>4</v>
      </c>
      <c r="D802">
        <v>4</v>
      </c>
      <c r="F802">
        <v>4.8333300000000001</v>
      </c>
      <c r="G802">
        <v>30</v>
      </c>
      <c r="H802">
        <v>6</v>
      </c>
      <c r="I802">
        <v>0</v>
      </c>
      <c r="J802">
        <v>0</v>
      </c>
      <c r="K802">
        <v>54</v>
      </c>
      <c r="L802">
        <v>245</v>
      </c>
      <c r="M802">
        <v>55</v>
      </c>
      <c r="N802">
        <v>31</v>
      </c>
      <c r="O802">
        <v>29</v>
      </c>
      <c r="P802">
        <v>8</v>
      </c>
      <c r="Q802">
        <v>27</v>
      </c>
      <c r="R802">
        <v>0</v>
      </c>
      <c r="S802">
        <v>1</v>
      </c>
      <c r="T802">
        <v>58</v>
      </c>
      <c r="U802">
        <v>9.6666699999999999</v>
      </c>
      <c r="V802">
        <v>4.5</v>
      </c>
      <c r="W802">
        <v>2.1481499999999998</v>
      </c>
      <c r="X802">
        <v>1.3333299999999999</v>
      </c>
      <c r="Y802">
        <v>0.236735</v>
      </c>
      <c r="Z802">
        <v>0.110204</v>
      </c>
      <c r="AA802">
        <v>0.12653061002492899</v>
      </c>
      <c r="AB802">
        <v>0.25345600000000001</v>
      </c>
      <c r="AC802">
        <v>1.5185200000000001</v>
      </c>
      <c r="AD802">
        <v>0.31125799999999998</v>
      </c>
      <c r="AE802">
        <v>0.72033899999999995</v>
      </c>
      <c r="AH802">
        <v>4.5883700000000003</v>
      </c>
      <c r="AI802">
        <v>0.30114200000000002</v>
      </c>
      <c r="AJ802">
        <v>0.30091400000000001</v>
      </c>
    </row>
    <row r="803" spans="1:36" x14ac:dyDescent="0.45">
      <c r="A803" t="s">
        <v>2020</v>
      </c>
      <c r="B803" t="s">
        <v>74</v>
      </c>
      <c r="C803">
        <v>3</v>
      </c>
      <c r="D803">
        <v>2</v>
      </c>
      <c r="F803">
        <v>4.1436500000000001</v>
      </c>
      <c r="G803">
        <v>55</v>
      </c>
      <c r="H803">
        <v>0</v>
      </c>
      <c r="I803">
        <v>1</v>
      </c>
      <c r="J803">
        <v>11</v>
      </c>
      <c r="K803">
        <v>54.3</v>
      </c>
      <c r="L803">
        <v>247</v>
      </c>
      <c r="M803">
        <v>51</v>
      </c>
      <c r="N803">
        <v>27</v>
      </c>
      <c r="O803">
        <v>25</v>
      </c>
      <c r="P803">
        <v>9</v>
      </c>
      <c r="Q803">
        <v>25</v>
      </c>
      <c r="R803">
        <v>0</v>
      </c>
      <c r="S803">
        <v>5</v>
      </c>
      <c r="T803">
        <v>72</v>
      </c>
      <c r="U803">
        <v>11.9337</v>
      </c>
      <c r="V803">
        <v>4.1436500000000001</v>
      </c>
      <c r="W803">
        <v>2.88</v>
      </c>
      <c r="X803">
        <v>1.4917100000000001</v>
      </c>
      <c r="Y803">
        <v>0.29149799999999998</v>
      </c>
      <c r="Z803">
        <v>0.101215</v>
      </c>
      <c r="AA803">
        <v>0.19028340280056</v>
      </c>
      <c r="AB803">
        <v>0.23502300000000001</v>
      </c>
      <c r="AC803">
        <v>1.3996299999999999</v>
      </c>
      <c r="AD803">
        <v>0.30882399999999999</v>
      </c>
      <c r="AE803">
        <v>0.77287099999999997</v>
      </c>
      <c r="AH803">
        <v>4.41526</v>
      </c>
      <c r="AI803">
        <v>0.301037</v>
      </c>
      <c r="AJ803">
        <v>0.428948</v>
      </c>
    </row>
    <row r="804" spans="1:36" x14ac:dyDescent="0.45">
      <c r="A804" t="s">
        <v>2497</v>
      </c>
      <c r="B804" t="s">
        <v>44</v>
      </c>
      <c r="C804">
        <v>2</v>
      </c>
      <c r="D804">
        <v>3</v>
      </c>
      <c r="F804">
        <v>4.7368399999999999</v>
      </c>
      <c r="G804">
        <v>43</v>
      </c>
      <c r="H804">
        <v>7</v>
      </c>
      <c r="I804">
        <v>0</v>
      </c>
      <c r="J804">
        <v>1</v>
      </c>
      <c r="K804">
        <v>62.7</v>
      </c>
      <c r="L804">
        <v>280</v>
      </c>
      <c r="M804">
        <v>61</v>
      </c>
      <c r="N804">
        <v>36</v>
      </c>
      <c r="O804">
        <v>33</v>
      </c>
      <c r="P804">
        <v>9</v>
      </c>
      <c r="Q804">
        <v>29</v>
      </c>
      <c r="R804">
        <v>0</v>
      </c>
      <c r="S804">
        <v>4</v>
      </c>
      <c r="T804">
        <v>64</v>
      </c>
      <c r="U804">
        <v>9.1866000000000003</v>
      </c>
      <c r="V804">
        <v>4.1626799999999999</v>
      </c>
      <c r="W804">
        <v>2.2069000000000001</v>
      </c>
      <c r="X804">
        <v>1.2918700000000001</v>
      </c>
      <c r="Y804">
        <v>0.228571</v>
      </c>
      <c r="Z804">
        <v>0.103571</v>
      </c>
      <c r="AA804">
        <v>0.125</v>
      </c>
      <c r="AB804">
        <v>0.24696399999999999</v>
      </c>
      <c r="AC804">
        <v>1.4354100000000001</v>
      </c>
      <c r="AD804">
        <v>0.29885099999999998</v>
      </c>
      <c r="AE804">
        <v>0.69767400000000002</v>
      </c>
      <c r="AH804">
        <v>4.65855</v>
      </c>
      <c r="AI804">
        <v>0.30099100000000001</v>
      </c>
      <c r="AJ804">
        <v>0.187004</v>
      </c>
    </row>
    <row r="805" spans="1:36" x14ac:dyDescent="0.45">
      <c r="A805" t="s">
        <v>2905</v>
      </c>
      <c r="B805" t="s">
        <v>215</v>
      </c>
      <c r="C805">
        <v>2</v>
      </c>
      <c r="D805">
        <v>1</v>
      </c>
      <c r="F805">
        <v>4.4783299999999997</v>
      </c>
      <c r="G805">
        <v>44</v>
      </c>
      <c r="H805">
        <v>4</v>
      </c>
      <c r="I805">
        <v>0</v>
      </c>
      <c r="J805">
        <v>1</v>
      </c>
      <c r="K805">
        <v>62.3</v>
      </c>
      <c r="L805">
        <v>266</v>
      </c>
      <c r="M805">
        <v>58</v>
      </c>
      <c r="N805">
        <v>34</v>
      </c>
      <c r="O805">
        <v>31</v>
      </c>
      <c r="P805">
        <v>10</v>
      </c>
      <c r="Q805">
        <v>26</v>
      </c>
      <c r="R805">
        <v>1</v>
      </c>
      <c r="S805">
        <v>2</v>
      </c>
      <c r="T805">
        <v>62</v>
      </c>
      <c r="U805">
        <v>8.9566599999999994</v>
      </c>
      <c r="V805">
        <v>3.7560199999999999</v>
      </c>
      <c r="W805">
        <v>2.38462</v>
      </c>
      <c r="X805">
        <v>1.44462</v>
      </c>
      <c r="Y805">
        <v>0.23308300000000001</v>
      </c>
      <c r="Z805">
        <v>9.7744399999999995E-2</v>
      </c>
      <c r="AA805">
        <v>0.13533835113048501</v>
      </c>
      <c r="AB805">
        <v>0.243697</v>
      </c>
      <c r="AC805">
        <v>1.3483099999999999</v>
      </c>
      <c r="AD805">
        <v>0.289157</v>
      </c>
      <c r="AE805">
        <v>0.71428599999999998</v>
      </c>
      <c r="AH805">
        <v>4.6996599999999997</v>
      </c>
      <c r="AI805">
        <v>0.30084100000000003</v>
      </c>
      <c r="AJ805">
        <v>0.24298800000000001</v>
      </c>
    </row>
    <row r="806" spans="1:36" x14ac:dyDescent="0.45">
      <c r="A806" t="s">
        <v>2070</v>
      </c>
      <c r="B806" t="s">
        <v>58</v>
      </c>
      <c r="C806">
        <v>4</v>
      </c>
      <c r="D806">
        <v>3</v>
      </c>
      <c r="F806">
        <v>4.0837700000000003</v>
      </c>
      <c r="G806">
        <v>61</v>
      </c>
      <c r="H806">
        <v>0</v>
      </c>
      <c r="I806">
        <v>2</v>
      </c>
      <c r="J806">
        <v>15</v>
      </c>
      <c r="K806">
        <v>57.3</v>
      </c>
      <c r="L806">
        <v>243</v>
      </c>
      <c r="M806">
        <v>53</v>
      </c>
      <c r="N806">
        <v>28</v>
      </c>
      <c r="O806">
        <v>26</v>
      </c>
      <c r="P806">
        <v>8</v>
      </c>
      <c r="Q806">
        <v>19</v>
      </c>
      <c r="R806">
        <v>3</v>
      </c>
      <c r="S806">
        <v>4</v>
      </c>
      <c r="T806">
        <v>60</v>
      </c>
      <c r="U806">
        <v>9.42408</v>
      </c>
      <c r="V806">
        <v>2.9842900000000001</v>
      </c>
      <c r="W806">
        <v>3.1578900000000001</v>
      </c>
      <c r="X806">
        <v>1.25654</v>
      </c>
      <c r="Y806">
        <v>0.24691399999999999</v>
      </c>
      <c r="Z806">
        <v>7.8189300000000003E-2</v>
      </c>
      <c r="AA806">
        <v>0.16872428357601099</v>
      </c>
      <c r="AB806">
        <v>0.24090900000000001</v>
      </c>
      <c r="AC806">
        <v>1.25654</v>
      </c>
      <c r="AD806">
        <v>0.29605300000000001</v>
      </c>
      <c r="AE806">
        <v>0.72368399999999999</v>
      </c>
      <c r="AH806">
        <v>4.18</v>
      </c>
      <c r="AI806">
        <v>0.300201</v>
      </c>
      <c r="AJ806">
        <v>0.26376899999999998</v>
      </c>
    </row>
    <row r="807" spans="1:36" x14ac:dyDescent="0.45">
      <c r="A807" t="s">
        <v>2252</v>
      </c>
      <c r="B807" t="s">
        <v>58</v>
      </c>
      <c r="C807">
        <v>4</v>
      </c>
      <c r="D807">
        <v>4</v>
      </c>
      <c r="F807">
        <v>4.0350900000000003</v>
      </c>
      <c r="G807">
        <v>56</v>
      </c>
      <c r="H807">
        <v>0</v>
      </c>
      <c r="I807">
        <v>0</v>
      </c>
      <c r="J807">
        <v>0</v>
      </c>
      <c r="K807">
        <v>51.3</v>
      </c>
      <c r="L807">
        <v>219</v>
      </c>
      <c r="M807">
        <v>45</v>
      </c>
      <c r="N807">
        <v>25</v>
      </c>
      <c r="O807">
        <v>23</v>
      </c>
      <c r="P807">
        <v>6</v>
      </c>
      <c r="Q807">
        <v>20</v>
      </c>
      <c r="R807">
        <v>0</v>
      </c>
      <c r="S807">
        <v>4</v>
      </c>
      <c r="T807">
        <v>53</v>
      </c>
      <c r="U807">
        <v>9.2982499999999995</v>
      </c>
      <c r="V807">
        <v>3.5087700000000002</v>
      </c>
      <c r="W807">
        <v>2.65</v>
      </c>
      <c r="X807">
        <v>1.05263</v>
      </c>
      <c r="Y807">
        <v>0.242009</v>
      </c>
      <c r="Z807">
        <v>9.1324199999999994E-2</v>
      </c>
      <c r="AA807">
        <v>0.150684930384159</v>
      </c>
      <c r="AB807">
        <v>0.230769</v>
      </c>
      <c r="AC807">
        <v>1.2670600000000001</v>
      </c>
      <c r="AD807">
        <v>0.28676499999999999</v>
      </c>
      <c r="AE807">
        <v>0.70671399999999995</v>
      </c>
      <c r="AH807">
        <v>4.1127399999999996</v>
      </c>
      <c r="AI807">
        <v>0.29987999999999998</v>
      </c>
      <c r="AJ807">
        <v>0.24310200000000001</v>
      </c>
    </row>
    <row r="808" spans="1:36" x14ac:dyDescent="0.45">
      <c r="A808" t="s">
        <v>2906</v>
      </c>
      <c r="C808">
        <v>5</v>
      </c>
      <c r="D808">
        <v>8</v>
      </c>
      <c r="F808">
        <v>5.1575899999999999</v>
      </c>
      <c r="G808">
        <v>19</v>
      </c>
      <c r="H808">
        <v>19</v>
      </c>
      <c r="I808">
        <v>0</v>
      </c>
      <c r="J808">
        <v>0</v>
      </c>
      <c r="K808">
        <v>104.7</v>
      </c>
      <c r="L808">
        <v>458</v>
      </c>
      <c r="M808">
        <v>113</v>
      </c>
      <c r="N808">
        <v>65</v>
      </c>
      <c r="O808">
        <v>60</v>
      </c>
      <c r="P808">
        <v>18</v>
      </c>
      <c r="Q808">
        <v>34</v>
      </c>
      <c r="R808">
        <v>1</v>
      </c>
      <c r="S808">
        <v>7</v>
      </c>
      <c r="T808">
        <v>76</v>
      </c>
      <c r="U808">
        <v>6.5329499999999996</v>
      </c>
      <c r="V808">
        <v>2.9226399999999999</v>
      </c>
      <c r="W808">
        <v>2.23529</v>
      </c>
      <c r="X808">
        <v>1.54728</v>
      </c>
      <c r="Y808">
        <v>0.165939</v>
      </c>
      <c r="Z808">
        <v>7.4235800000000005E-2</v>
      </c>
      <c r="AA808">
        <v>9.1703064739704104E-2</v>
      </c>
      <c r="AB808">
        <v>0.27098299999999997</v>
      </c>
      <c r="AC808">
        <v>1.40401</v>
      </c>
      <c r="AD808">
        <v>0.29411799999999999</v>
      </c>
      <c r="AE808">
        <v>0.67323500000000003</v>
      </c>
      <c r="AH808">
        <v>5.2130200000000002</v>
      </c>
      <c r="AI808">
        <v>0.29813600000000001</v>
      </c>
      <c r="AJ808">
        <v>0.38448399999999999</v>
      </c>
    </row>
    <row r="809" spans="1:36" x14ac:dyDescent="0.45">
      <c r="A809" t="s">
        <v>2907</v>
      </c>
      <c r="B809" t="s">
        <v>25</v>
      </c>
      <c r="C809">
        <v>5</v>
      </c>
      <c r="D809">
        <v>5</v>
      </c>
      <c r="F809">
        <v>4.1680999999999999</v>
      </c>
      <c r="G809">
        <v>41</v>
      </c>
      <c r="H809">
        <v>0</v>
      </c>
      <c r="I809">
        <v>0</v>
      </c>
      <c r="J809">
        <v>0</v>
      </c>
      <c r="K809">
        <v>58.3</v>
      </c>
      <c r="L809">
        <v>247</v>
      </c>
      <c r="M809">
        <v>50</v>
      </c>
      <c r="N809">
        <v>29</v>
      </c>
      <c r="O809">
        <v>27</v>
      </c>
      <c r="P809">
        <v>8</v>
      </c>
      <c r="Q809">
        <v>23</v>
      </c>
      <c r="R809">
        <v>0</v>
      </c>
      <c r="S809">
        <v>3</v>
      </c>
      <c r="T809">
        <v>65</v>
      </c>
      <c r="U809">
        <v>10.0343</v>
      </c>
      <c r="V809">
        <v>3.5506000000000002</v>
      </c>
      <c r="W809">
        <v>2.8260900000000002</v>
      </c>
      <c r="X809">
        <v>1.23499</v>
      </c>
      <c r="Y809">
        <v>0.263158</v>
      </c>
      <c r="Z809">
        <v>9.3117400000000003E-2</v>
      </c>
      <c r="AA809">
        <v>0.17004049569368301</v>
      </c>
      <c r="AB809">
        <v>0.226244</v>
      </c>
      <c r="AC809">
        <v>1.25214</v>
      </c>
      <c r="AD809">
        <v>0.28378399999999998</v>
      </c>
      <c r="AE809">
        <v>0.711974</v>
      </c>
      <c r="AH809">
        <v>4.1469800000000001</v>
      </c>
      <c r="AI809">
        <v>0.29610599999999998</v>
      </c>
      <c r="AJ809">
        <v>0.19636799999999999</v>
      </c>
    </row>
    <row r="810" spans="1:36" x14ac:dyDescent="0.45">
      <c r="A810" t="s">
        <v>2908</v>
      </c>
      <c r="B810" t="s">
        <v>153</v>
      </c>
      <c r="C810">
        <v>2</v>
      </c>
      <c r="D810">
        <v>3</v>
      </c>
      <c r="F810">
        <v>4.61897</v>
      </c>
      <c r="G810">
        <v>41</v>
      </c>
      <c r="H810">
        <v>3</v>
      </c>
      <c r="I810">
        <v>0</v>
      </c>
      <c r="J810">
        <v>1</v>
      </c>
      <c r="K810">
        <v>64.3</v>
      </c>
      <c r="L810">
        <v>278</v>
      </c>
      <c r="M810">
        <v>67</v>
      </c>
      <c r="N810">
        <v>36</v>
      </c>
      <c r="O810">
        <v>33</v>
      </c>
      <c r="P810">
        <v>9</v>
      </c>
      <c r="Q810">
        <v>17</v>
      </c>
      <c r="R810">
        <v>1</v>
      </c>
      <c r="S810">
        <v>5</v>
      </c>
      <c r="T810">
        <v>48</v>
      </c>
      <c r="U810">
        <v>6.7185100000000002</v>
      </c>
      <c r="V810">
        <v>2.37947</v>
      </c>
      <c r="W810">
        <v>2.8235299999999999</v>
      </c>
      <c r="X810">
        <v>1.25972</v>
      </c>
      <c r="Y810">
        <v>0.17266200000000001</v>
      </c>
      <c r="Z810">
        <v>6.11511E-2</v>
      </c>
      <c r="AA810">
        <v>0.111510790884494</v>
      </c>
      <c r="AB810">
        <v>0.26171899999999998</v>
      </c>
      <c r="AC810">
        <v>1.3063800000000001</v>
      </c>
      <c r="AD810">
        <v>0.29145700000000002</v>
      </c>
      <c r="AE810">
        <v>0.67226900000000001</v>
      </c>
      <c r="AH810">
        <v>4.6080699999999997</v>
      </c>
      <c r="AI810">
        <v>0.29576000000000002</v>
      </c>
      <c r="AJ810">
        <v>0.147064</v>
      </c>
    </row>
    <row r="811" spans="1:36" x14ac:dyDescent="0.45">
      <c r="A811" t="s">
        <v>2250</v>
      </c>
      <c r="B811" t="s">
        <v>61</v>
      </c>
      <c r="C811">
        <v>3</v>
      </c>
      <c r="D811">
        <v>3</v>
      </c>
      <c r="F811">
        <v>4.7368399999999999</v>
      </c>
      <c r="G811">
        <v>35</v>
      </c>
      <c r="H811">
        <v>10</v>
      </c>
      <c r="I811">
        <v>0</v>
      </c>
      <c r="J811">
        <v>1</v>
      </c>
      <c r="K811">
        <v>57</v>
      </c>
      <c r="L811">
        <v>256</v>
      </c>
      <c r="M811">
        <v>52</v>
      </c>
      <c r="N811">
        <v>32</v>
      </c>
      <c r="O811">
        <v>30</v>
      </c>
      <c r="P811">
        <v>8</v>
      </c>
      <c r="Q811">
        <v>31</v>
      </c>
      <c r="R811">
        <v>0</v>
      </c>
      <c r="S811">
        <v>5</v>
      </c>
      <c r="T811">
        <v>59</v>
      </c>
      <c r="U811">
        <v>9.3157899999999998</v>
      </c>
      <c r="V811">
        <v>4.8947399999999996</v>
      </c>
      <c r="W811">
        <v>1.90323</v>
      </c>
      <c r="X811">
        <v>1.2631600000000001</v>
      </c>
      <c r="Y811">
        <v>0.23046900000000001</v>
      </c>
      <c r="Z811">
        <v>0.12109399999999999</v>
      </c>
      <c r="AA811">
        <v>0.109375</v>
      </c>
      <c r="AB811">
        <v>0.23636399999999999</v>
      </c>
      <c r="AC811">
        <v>1.45614</v>
      </c>
      <c r="AD811">
        <v>0.287582</v>
      </c>
      <c r="AE811">
        <v>0.71030599999999999</v>
      </c>
      <c r="AH811">
        <v>4.9041600000000001</v>
      </c>
      <c r="AI811">
        <v>0.294709</v>
      </c>
      <c r="AJ811">
        <v>0.29702200000000001</v>
      </c>
    </row>
    <row r="812" spans="1:36" x14ac:dyDescent="0.45">
      <c r="A812" t="s">
        <v>2460</v>
      </c>
      <c r="B812" t="s">
        <v>34</v>
      </c>
      <c r="C812">
        <v>3</v>
      </c>
      <c r="D812">
        <v>2</v>
      </c>
      <c r="F812">
        <v>3.66812</v>
      </c>
      <c r="G812">
        <v>66</v>
      </c>
      <c r="H812">
        <v>0</v>
      </c>
      <c r="I812">
        <v>4</v>
      </c>
      <c r="J812">
        <v>12</v>
      </c>
      <c r="K812">
        <v>68.7</v>
      </c>
      <c r="L812">
        <v>289</v>
      </c>
      <c r="M812">
        <v>64</v>
      </c>
      <c r="N812">
        <v>30</v>
      </c>
      <c r="O812">
        <v>28</v>
      </c>
      <c r="P812">
        <v>8</v>
      </c>
      <c r="Q812">
        <v>22</v>
      </c>
      <c r="R812">
        <v>2</v>
      </c>
      <c r="S812">
        <v>3</v>
      </c>
      <c r="T812">
        <v>64</v>
      </c>
      <c r="U812">
        <v>8.3842800000000004</v>
      </c>
      <c r="V812">
        <v>2.8820999999999999</v>
      </c>
      <c r="W812">
        <v>2.90909</v>
      </c>
      <c r="X812">
        <v>1.0480400000000001</v>
      </c>
      <c r="Y812">
        <v>0.22145300000000001</v>
      </c>
      <c r="Z812">
        <v>7.6124600000000001E-2</v>
      </c>
      <c r="AA812">
        <v>0.14532873034477201</v>
      </c>
      <c r="AB812">
        <v>0.242424</v>
      </c>
      <c r="AC812">
        <v>1.2518199999999999</v>
      </c>
      <c r="AD812">
        <v>0.29166700000000001</v>
      </c>
      <c r="AE812">
        <v>0.74866299999999997</v>
      </c>
      <c r="AH812">
        <v>3.9973999999999998</v>
      </c>
      <c r="AI812">
        <v>0.294437</v>
      </c>
      <c r="AJ812">
        <v>0.65470499999999998</v>
      </c>
    </row>
    <row r="813" spans="1:36" x14ac:dyDescent="0.45">
      <c r="A813" t="s">
        <v>2909</v>
      </c>
      <c r="B813" t="s">
        <v>139</v>
      </c>
      <c r="C813">
        <v>3</v>
      </c>
      <c r="D813">
        <v>6</v>
      </c>
      <c r="F813">
        <v>5.23881</v>
      </c>
      <c r="G813">
        <v>15</v>
      </c>
      <c r="H813">
        <v>15</v>
      </c>
      <c r="I813">
        <v>0</v>
      </c>
      <c r="J813">
        <v>0</v>
      </c>
      <c r="K813">
        <v>67</v>
      </c>
      <c r="L813">
        <v>305</v>
      </c>
      <c r="M813">
        <v>63</v>
      </c>
      <c r="N813">
        <v>42</v>
      </c>
      <c r="O813">
        <v>39</v>
      </c>
      <c r="P813">
        <v>10</v>
      </c>
      <c r="Q813">
        <v>39</v>
      </c>
      <c r="R813">
        <v>0</v>
      </c>
      <c r="S813">
        <v>7</v>
      </c>
      <c r="T813">
        <v>65</v>
      </c>
      <c r="U813">
        <v>8.7313399999999994</v>
      </c>
      <c r="V813">
        <v>5.23881</v>
      </c>
      <c r="W813">
        <v>1.6666700000000001</v>
      </c>
      <c r="X813">
        <v>1.34328</v>
      </c>
      <c r="Y813">
        <v>0.213115</v>
      </c>
      <c r="Z813">
        <v>0.12786900000000001</v>
      </c>
      <c r="AA813">
        <v>8.5245907306671101E-2</v>
      </c>
      <c r="AB813">
        <v>0.24324299999999999</v>
      </c>
      <c r="AC813">
        <v>1.5223899999999999</v>
      </c>
      <c r="AD813">
        <v>0.28804299999999999</v>
      </c>
      <c r="AE813">
        <v>0.68181800000000004</v>
      </c>
      <c r="AH813">
        <v>5.3147399999999996</v>
      </c>
      <c r="AI813">
        <v>0.29440899999999998</v>
      </c>
      <c r="AJ813">
        <v>0.15899099999999999</v>
      </c>
    </row>
    <row r="814" spans="1:36" x14ac:dyDescent="0.45">
      <c r="A814" t="s">
        <v>2910</v>
      </c>
      <c r="B814" t="s">
        <v>36</v>
      </c>
      <c r="C814">
        <v>6</v>
      </c>
      <c r="D814">
        <v>6</v>
      </c>
      <c r="F814">
        <v>4.0191400000000002</v>
      </c>
      <c r="G814">
        <v>39</v>
      </c>
      <c r="H814">
        <v>0</v>
      </c>
      <c r="I814">
        <v>0</v>
      </c>
      <c r="J814">
        <v>0</v>
      </c>
      <c r="K814">
        <v>62.7</v>
      </c>
      <c r="L814">
        <v>266</v>
      </c>
      <c r="M814">
        <v>62</v>
      </c>
      <c r="N814">
        <v>30</v>
      </c>
      <c r="O814">
        <v>28</v>
      </c>
      <c r="P814">
        <v>7</v>
      </c>
      <c r="Q814">
        <v>15</v>
      </c>
      <c r="R814">
        <v>2</v>
      </c>
      <c r="S814">
        <v>5</v>
      </c>
      <c r="T814">
        <v>50</v>
      </c>
      <c r="U814">
        <v>7.1770300000000002</v>
      </c>
      <c r="V814">
        <v>2.1531099999999999</v>
      </c>
      <c r="W814">
        <v>3.3333300000000001</v>
      </c>
      <c r="X814">
        <v>1.00478</v>
      </c>
      <c r="Y814">
        <v>0.18797</v>
      </c>
      <c r="Z814">
        <v>5.6390999999999997E-2</v>
      </c>
      <c r="AA814">
        <v>0.13157894462347</v>
      </c>
      <c r="AB814">
        <v>0.25203300000000001</v>
      </c>
      <c r="AC814">
        <v>1.22807</v>
      </c>
      <c r="AD814">
        <v>0.29100500000000001</v>
      </c>
      <c r="AE814">
        <v>0.69940500000000005</v>
      </c>
      <c r="AH814">
        <v>4.0684399999999998</v>
      </c>
      <c r="AI814">
        <v>0.29416100000000001</v>
      </c>
      <c r="AJ814">
        <v>0.33223000000000003</v>
      </c>
    </row>
    <row r="815" spans="1:36" x14ac:dyDescent="0.45">
      <c r="A815" t="s">
        <v>2911</v>
      </c>
      <c r="B815" t="s">
        <v>34</v>
      </c>
      <c r="C815">
        <v>3</v>
      </c>
      <c r="D815">
        <v>3</v>
      </c>
      <c r="F815">
        <v>4.6927399999999997</v>
      </c>
      <c r="G815">
        <v>16</v>
      </c>
      <c r="H815">
        <v>15</v>
      </c>
      <c r="I815">
        <v>0</v>
      </c>
      <c r="J815">
        <v>0</v>
      </c>
      <c r="K815">
        <v>53.7</v>
      </c>
      <c r="L815">
        <v>237</v>
      </c>
      <c r="M815">
        <v>56</v>
      </c>
      <c r="N815">
        <v>30</v>
      </c>
      <c r="O815">
        <v>28</v>
      </c>
      <c r="P815">
        <v>8</v>
      </c>
      <c r="Q815">
        <v>20</v>
      </c>
      <c r="R815">
        <v>0</v>
      </c>
      <c r="S815">
        <v>3</v>
      </c>
      <c r="T815">
        <v>43</v>
      </c>
      <c r="U815">
        <v>7.2066999999999997</v>
      </c>
      <c r="V815">
        <v>3.3519600000000001</v>
      </c>
      <c r="W815">
        <v>2.15</v>
      </c>
      <c r="X815">
        <v>1.3407800000000001</v>
      </c>
      <c r="Y815">
        <v>0.18143500000000001</v>
      </c>
      <c r="Z815">
        <v>8.4388199999999997E-2</v>
      </c>
      <c r="AA815">
        <v>9.7046412527561104E-2</v>
      </c>
      <c r="AB815">
        <v>0.26168200000000003</v>
      </c>
      <c r="AC815">
        <v>1.41527</v>
      </c>
      <c r="AD815">
        <v>0.29447899999999999</v>
      </c>
      <c r="AE815">
        <v>0.70987699999999998</v>
      </c>
      <c r="AH815">
        <v>4.8751499999999997</v>
      </c>
      <c r="AI815">
        <v>0.29383199999999998</v>
      </c>
      <c r="AJ815">
        <v>0.37038700000000002</v>
      </c>
    </row>
    <row r="816" spans="1:36" x14ac:dyDescent="0.45">
      <c r="A816" t="s">
        <v>50</v>
      </c>
      <c r="B816" t="s">
        <v>56</v>
      </c>
      <c r="C816">
        <v>3</v>
      </c>
      <c r="D816">
        <v>4</v>
      </c>
      <c r="F816">
        <v>4.1779500000000001</v>
      </c>
      <c r="G816">
        <v>55</v>
      </c>
      <c r="H816">
        <v>0</v>
      </c>
      <c r="I816">
        <v>13</v>
      </c>
      <c r="J816">
        <v>8</v>
      </c>
      <c r="K816">
        <v>51.7</v>
      </c>
      <c r="L816">
        <v>214</v>
      </c>
      <c r="M816">
        <v>47</v>
      </c>
      <c r="N816">
        <v>26</v>
      </c>
      <c r="O816">
        <v>24</v>
      </c>
      <c r="P816">
        <v>7</v>
      </c>
      <c r="Q816">
        <v>17</v>
      </c>
      <c r="R816">
        <v>3</v>
      </c>
      <c r="S816">
        <v>2</v>
      </c>
      <c r="T816">
        <v>52</v>
      </c>
      <c r="U816">
        <v>9.0522200000000002</v>
      </c>
      <c r="V816">
        <v>2.9593799999999999</v>
      </c>
      <c r="W816">
        <v>3.0588199999999999</v>
      </c>
      <c r="X816">
        <v>1.2185699999999999</v>
      </c>
      <c r="Y816">
        <v>0.24299100000000001</v>
      </c>
      <c r="Z816">
        <v>7.9439300000000004E-2</v>
      </c>
      <c r="AA816">
        <v>0.163551405072212</v>
      </c>
      <c r="AB816">
        <v>0.24102599999999999</v>
      </c>
      <c r="AC816">
        <v>1.2379100000000001</v>
      </c>
      <c r="AD816">
        <v>0.29411799999999999</v>
      </c>
      <c r="AE816">
        <v>0.70110700000000004</v>
      </c>
      <c r="AH816">
        <v>4.1060999999999996</v>
      </c>
      <c r="AI816">
        <v>0.292854</v>
      </c>
      <c r="AJ816">
        <v>0.302842</v>
      </c>
    </row>
    <row r="817" spans="1:36" x14ac:dyDescent="0.45">
      <c r="A817" t="s">
        <v>2912</v>
      </c>
      <c r="B817" t="s">
        <v>74</v>
      </c>
      <c r="C817">
        <v>4</v>
      </c>
      <c r="D817">
        <v>5</v>
      </c>
      <c r="F817">
        <v>4.6451599999999997</v>
      </c>
      <c r="G817">
        <v>60</v>
      </c>
      <c r="H817">
        <v>0</v>
      </c>
      <c r="I817">
        <v>0</v>
      </c>
      <c r="J817">
        <v>4</v>
      </c>
      <c r="K817">
        <v>62</v>
      </c>
      <c r="L817">
        <v>274</v>
      </c>
      <c r="M817">
        <v>60</v>
      </c>
      <c r="N817">
        <v>35</v>
      </c>
      <c r="O817">
        <v>32</v>
      </c>
      <c r="P817">
        <v>9</v>
      </c>
      <c r="Q817">
        <v>26</v>
      </c>
      <c r="R817">
        <v>2</v>
      </c>
      <c r="S817">
        <v>3</v>
      </c>
      <c r="T817">
        <v>66</v>
      </c>
      <c r="U817">
        <v>9.5806500000000003</v>
      </c>
      <c r="V817">
        <v>3.7741899999999999</v>
      </c>
      <c r="W817">
        <v>2.5384600000000002</v>
      </c>
      <c r="X817">
        <v>1.3064499999999999</v>
      </c>
      <c r="Y817">
        <v>0.24087600000000001</v>
      </c>
      <c r="Z817">
        <v>9.4890500000000003E-2</v>
      </c>
      <c r="AA817">
        <v>0.145985402166843</v>
      </c>
      <c r="AB817">
        <v>0.244898</v>
      </c>
      <c r="AC817">
        <v>1.3871</v>
      </c>
      <c r="AD817">
        <v>0.3</v>
      </c>
      <c r="AE817">
        <v>0.69482299999999997</v>
      </c>
      <c r="AH817">
        <v>4.4163300000000003</v>
      </c>
      <c r="AI817">
        <v>0.29170600000000002</v>
      </c>
      <c r="AJ817">
        <v>9.5400700000000005E-2</v>
      </c>
    </row>
    <row r="818" spans="1:36" x14ac:dyDescent="0.45">
      <c r="A818" t="s">
        <v>2217</v>
      </c>
      <c r="B818" t="s">
        <v>56</v>
      </c>
      <c r="C818">
        <v>2</v>
      </c>
      <c r="D818">
        <v>3</v>
      </c>
      <c r="F818">
        <v>4.3178400000000003</v>
      </c>
      <c r="G818">
        <v>55</v>
      </c>
      <c r="H818">
        <v>0</v>
      </c>
      <c r="I818">
        <v>0</v>
      </c>
      <c r="J818">
        <v>13</v>
      </c>
      <c r="K818">
        <v>66.7</v>
      </c>
      <c r="L818">
        <v>289</v>
      </c>
      <c r="M818">
        <v>67</v>
      </c>
      <c r="N818">
        <v>35</v>
      </c>
      <c r="O818">
        <v>32</v>
      </c>
      <c r="P818">
        <v>8</v>
      </c>
      <c r="Q818">
        <v>25</v>
      </c>
      <c r="R818">
        <v>1</v>
      </c>
      <c r="S818">
        <v>1</v>
      </c>
      <c r="T818">
        <v>60</v>
      </c>
      <c r="U818">
        <v>8.0959500000000002</v>
      </c>
      <c r="V818">
        <v>3.37331</v>
      </c>
      <c r="W818">
        <v>2.4</v>
      </c>
      <c r="X818">
        <v>1.0794600000000001</v>
      </c>
      <c r="Y818">
        <v>0.20761199999999999</v>
      </c>
      <c r="Z818">
        <v>8.6505200000000004E-2</v>
      </c>
      <c r="AA818">
        <v>0.121107265353202</v>
      </c>
      <c r="AB818">
        <v>0.25475300000000001</v>
      </c>
      <c r="AC818">
        <v>1.37931</v>
      </c>
      <c r="AD818">
        <v>0.302564</v>
      </c>
      <c r="AE818">
        <v>0.70544600000000002</v>
      </c>
      <c r="AH818">
        <v>4.1845800000000004</v>
      </c>
      <c r="AI818">
        <v>0.291244</v>
      </c>
      <c r="AJ818">
        <v>0.24967500000000001</v>
      </c>
    </row>
    <row r="819" spans="1:36" x14ac:dyDescent="0.45">
      <c r="A819" t="s">
        <v>2913</v>
      </c>
      <c r="B819" t="s">
        <v>132</v>
      </c>
      <c r="C819">
        <v>1</v>
      </c>
      <c r="D819">
        <v>3</v>
      </c>
      <c r="F819">
        <v>4.6726900000000002</v>
      </c>
      <c r="G819">
        <v>33</v>
      </c>
      <c r="H819">
        <v>4</v>
      </c>
      <c r="I819">
        <v>0</v>
      </c>
      <c r="J819">
        <v>0</v>
      </c>
      <c r="K819">
        <v>44.3</v>
      </c>
      <c r="L819">
        <v>194</v>
      </c>
      <c r="M819">
        <v>46</v>
      </c>
      <c r="N819">
        <v>25</v>
      </c>
      <c r="O819">
        <v>23</v>
      </c>
      <c r="P819">
        <v>6</v>
      </c>
      <c r="Q819">
        <v>13</v>
      </c>
      <c r="R819">
        <v>0</v>
      </c>
      <c r="S819">
        <v>3</v>
      </c>
      <c r="T819">
        <v>40</v>
      </c>
      <c r="U819">
        <v>8.1264099999999999</v>
      </c>
      <c r="V819">
        <v>2.6410800000000001</v>
      </c>
      <c r="W819">
        <v>3.0769199999999999</v>
      </c>
      <c r="X819">
        <v>1.21896</v>
      </c>
      <c r="Y819">
        <v>0.20618600000000001</v>
      </c>
      <c r="Z819">
        <v>6.7010299999999995E-2</v>
      </c>
      <c r="AA819">
        <v>0.13917525857686899</v>
      </c>
      <c r="AB819">
        <v>0.25842700000000002</v>
      </c>
      <c r="AC819">
        <v>1.3318300000000001</v>
      </c>
      <c r="AD819">
        <v>0.30303000000000002</v>
      </c>
      <c r="AE819">
        <v>0.67193700000000001</v>
      </c>
      <c r="AH819">
        <v>4.2934200000000002</v>
      </c>
      <c r="AI819">
        <v>0.29094500000000001</v>
      </c>
      <c r="AJ819">
        <v>8.6115200000000003E-2</v>
      </c>
    </row>
    <row r="820" spans="1:36" x14ac:dyDescent="0.45">
      <c r="A820" t="s">
        <v>2914</v>
      </c>
      <c r="B820" t="s">
        <v>67</v>
      </c>
      <c r="C820">
        <v>3</v>
      </c>
      <c r="D820">
        <v>5</v>
      </c>
      <c r="F820">
        <v>4.8450199999999999</v>
      </c>
      <c r="G820">
        <v>19</v>
      </c>
      <c r="H820">
        <v>7</v>
      </c>
      <c r="I820">
        <v>0</v>
      </c>
      <c r="J820">
        <v>0</v>
      </c>
      <c r="K820">
        <v>61.3</v>
      </c>
      <c r="L820">
        <v>270</v>
      </c>
      <c r="M820">
        <v>67</v>
      </c>
      <c r="N820">
        <v>36</v>
      </c>
      <c r="O820">
        <v>33</v>
      </c>
      <c r="P820">
        <v>8</v>
      </c>
      <c r="Q820">
        <v>18</v>
      </c>
      <c r="R820">
        <v>0</v>
      </c>
      <c r="S820">
        <v>5</v>
      </c>
      <c r="T820">
        <v>41</v>
      </c>
      <c r="U820">
        <v>6.0195800000000004</v>
      </c>
      <c r="V820">
        <v>2.6427399999999999</v>
      </c>
      <c r="W820">
        <v>2.2777799999999999</v>
      </c>
      <c r="X820">
        <v>1.17455</v>
      </c>
      <c r="Y820">
        <v>0.15185199999999999</v>
      </c>
      <c r="Z820">
        <v>6.6666699999999995E-2</v>
      </c>
      <c r="AA820">
        <v>8.5185177624225603E-2</v>
      </c>
      <c r="AB820">
        <v>0.27125500000000002</v>
      </c>
      <c r="AC820">
        <v>1.38662</v>
      </c>
      <c r="AD820">
        <v>0.29798000000000002</v>
      </c>
      <c r="AE820">
        <v>0.66395700000000002</v>
      </c>
      <c r="AH820">
        <v>4.7395399999999999</v>
      </c>
      <c r="AI820">
        <v>0.28876600000000002</v>
      </c>
      <c r="AJ820">
        <v>0.135549</v>
      </c>
    </row>
    <row r="821" spans="1:36" x14ac:dyDescent="0.45">
      <c r="A821" t="s">
        <v>2915</v>
      </c>
      <c r="B821" t="s">
        <v>104</v>
      </c>
      <c r="C821">
        <v>4</v>
      </c>
      <c r="D821">
        <v>6</v>
      </c>
      <c r="F821">
        <v>4.9479899999999999</v>
      </c>
      <c r="G821">
        <v>23</v>
      </c>
      <c r="H821">
        <v>12</v>
      </c>
      <c r="I821">
        <v>0</v>
      </c>
      <c r="J821">
        <v>0</v>
      </c>
      <c r="K821">
        <v>67.3</v>
      </c>
      <c r="L821">
        <v>304</v>
      </c>
      <c r="M821">
        <v>69</v>
      </c>
      <c r="N821">
        <v>40</v>
      </c>
      <c r="O821">
        <v>37</v>
      </c>
      <c r="P821">
        <v>9</v>
      </c>
      <c r="Q821">
        <v>31</v>
      </c>
      <c r="R821">
        <v>0</v>
      </c>
      <c r="S821">
        <v>7</v>
      </c>
      <c r="T821">
        <v>58</v>
      </c>
      <c r="U821">
        <v>7.75631</v>
      </c>
      <c r="V821">
        <v>4.1456200000000001</v>
      </c>
      <c r="W821">
        <v>1.87097</v>
      </c>
      <c r="X821">
        <v>1.20357</v>
      </c>
      <c r="Y821">
        <v>0.19078899999999999</v>
      </c>
      <c r="Z821">
        <v>0.101974</v>
      </c>
      <c r="AA821">
        <v>8.8815793395042406E-2</v>
      </c>
      <c r="AB821">
        <v>0.25939800000000002</v>
      </c>
      <c r="AC821">
        <v>1.4858800000000001</v>
      </c>
      <c r="AD821">
        <v>0.301508</v>
      </c>
      <c r="AE821">
        <v>0.68649899999999997</v>
      </c>
      <c r="AH821">
        <v>4.9638099999999996</v>
      </c>
      <c r="AI821">
        <v>0.28839700000000001</v>
      </c>
      <c r="AJ821">
        <v>0.31104999999999999</v>
      </c>
    </row>
    <row r="822" spans="1:36" x14ac:dyDescent="0.45">
      <c r="A822" t="s">
        <v>2916</v>
      </c>
      <c r="B822" t="s">
        <v>52</v>
      </c>
      <c r="C822">
        <v>3</v>
      </c>
      <c r="D822">
        <v>4</v>
      </c>
      <c r="F822">
        <v>4.3593799999999998</v>
      </c>
      <c r="G822">
        <v>38</v>
      </c>
      <c r="H822">
        <v>4</v>
      </c>
      <c r="I822">
        <v>0</v>
      </c>
      <c r="J822">
        <v>0</v>
      </c>
      <c r="K822">
        <v>64</v>
      </c>
      <c r="L822">
        <v>284</v>
      </c>
      <c r="M822">
        <v>65</v>
      </c>
      <c r="N822">
        <v>34</v>
      </c>
      <c r="O822">
        <v>31</v>
      </c>
      <c r="P822">
        <v>8</v>
      </c>
      <c r="Q822">
        <v>25</v>
      </c>
      <c r="R822">
        <v>0</v>
      </c>
      <c r="S822">
        <v>4</v>
      </c>
      <c r="T822">
        <v>58</v>
      </c>
      <c r="U822">
        <v>8.15625</v>
      </c>
      <c r="V822">
        <v>3.5156200000000002</v>
      </c>
      <c r="W822">
        <v>2.3199999999999998</v>
      </c>
      <c r="X822">
        <v>1.125</v>
      </c>
      <c r="Y822">
        <v>0.20422499999999999</v>
      </c>
      <c r="Z822">
        <v>8.8028200000000001E-2</v>
      </c>
      <c r="AA822">
        <v>0.116197176277637</v>
      </c>
      <c r="AB822">
        <v>0.25490200000000002</v>
      </c>
      <c r="AC822">
        <v>1.40625</v>
      </c>
      <c r="AD822">
        <v>0.30158699999999999</v>
      </c>
      <c r="AE822">
        <v>0.71065999999999996</v>
      </c>
      <c r="AH822">
        <v>4.42692</v>
      </c>
      <c r="AI822">
        <v>0.28809699999999999</v>
      </c>
      <c r="AJ822">
        <v>0.37704399999999999</v>
      </c>
    </row>
    <row r="823" spans="1:36" x14ac:dyDescent="0.45">
      <c r="A823" t="s">
        <v>2099</v>
      </c>
      <c r="B823" t="s">
        <v>63</v>
      </c>
      <c r="C823">
        <v>2</v>
      </c>
      <c r="D823">
        <v>1</v>
      </c>
      <c r="F823">
        <v>3.87792</v>
      </c>
      <c r="G823">
        <v>63</v>
      </c>
      <c r="H823">
        <v>0</v>
      </c>
      <c r="I823">
        <v>0</v>
      </c>
      <c r="J823">
        <v>12</v>
      </c>
      <c r="K823">
        <v>55.7</v>
      </c>
      <c r="L823">
        <v>235</v>
      </c>
      <c r="M823">
        <v>53</v>
      </c>
      <c r="N823">
        <v>26</v>
      </c>
      <c r="O823">
        <v>24</v>
      </c>
      <c r="P823">
        <v>8</v>
      </c>
      <c r="Q823">
        <v>15</v>
      </c>
      <c r="R823">
        <v>0</v>
      </c>
      <c r="S823">
        <v>4</v>
      </c>
      <c r="T823">
        <v>54</v>
      </c>
      <c r="U823">
        <v>8.7253100000000003</v>
      </c>
      <c r="V823">
        <v>2.4237000000000002</v>
      </c>
      <c r="W823">
        <v>3.6</v>
      </c>
      <c r="X823">
        <v>1.29264</v>
      </c>
      <c r="Y823">
        <v>0.22978699999999999</v>
      </c>
      <c r="Z823">
        <v>6.3829800000000006E-2</v>
      </c>
      <c r="AA823">
        <v>0.16595744341611801</v>
      </c>
      <c r="AB823">
        <v>0.24537</v>
      </c>
      <c r="AC823">
        <v>1.2208300000000001</v>
      </c>
      <c r="AD823">
        <v>0.29220800000000002</v>
      </c>
      <c r="AE823">
        <v>0.73943700000000001</v>
      </c>
      <c r="AH823">
        <v>4.2065700000000001</v>
      </c>
      <c r="AI823">
        <v>0.28767199999999998</v>
      </c>
      <c r="AJ823">
        <v>0.47840100000000002</v>
      </c>
    </row>
    <row r="824" spans="1:36" x14ac:dyDescent="0.45">
      <c r="A824" t="s">
        <v>2917</v>
      </c>
      <c r="B824" t="s">
        <v>113</v>
      </c>
      <c r="C824">
        <v>4</v>
      </c>
      <c r="D824">
        <v>4</v>
      </c>
      <c r="F824">
        <v>4.0339999999999998</v>
      </c>
      <c r="G824">
        <v>39</v>
      </c>
      <c r="H824">
        <v>2</v>
      </c>
      <c r="I824">
        <v>0</v>
      </c>
      <c r="J824">
        <v>0</v>
      </c>
      <c r="K824">
        <v>64.7</v>
      </c>
      <c r="L824">
        <v>278</v>
      </c>
      <c r="M824">
        <v>59</v>
      </c>
      <c r="N824">
        <v>31</v>
      </c>
      <c r="O824">
        <v>29</v>
      </c>
      <c r="P824">
        <v>8</v>
      </c>
      <c r="Q824">
        <v>26</v>
      </c>
      <c r="R824">
        <v>2</v>
      </c>
      <c r="S824">
        <v>3</v>
      </c>
      <c r="T824">
        <v>66</v>
      </c>
      <c r="U824">
        <v>9.1808300000000003</v>
      </c>
      <c r="V824">
        <v>3.6166900000000002</v>
      </c>
      <c r="W824">
        <v>2.5384600000000002</v>
      </c>
      <c r="X824">
        <v>1.11283</v>
      </c>
      <c r="Y824">
        <v>0.23741000000000001</v>
      </c>
      <c r="Z824">
        <v>9.3525200000000003E-2</v>
      </c>
      <c r="AA824">
        <v>0.14388488978147501</v>
      </c>
      <c r="AB824">
        <v>0.23694799999999999</v>
      </c>
      <c r="AC824">
        <v>1.31376</v>
      </c>
      <c r="AD824">
        <v>0.29142899999999999</v>
      </c>
      <c r="AE824">
        <v>0.731707</v>
      </c>
      <c r="AH824">
        <v>4.1669400000000003</v>
      </c>
      <c r="AI824">
        <v>0.28631099999999998</v>
      </c>
      <c r="AJ824">
        <v>0.394731</v>
      </c>
    </row>
    <row r="825" spans="1:36" x14ac:dyDescent="0.45">
      <c r="A825" t="s">
        <v>2175</v>
      </c>
      <c r="B825" t="s">
        <v>104</v>
      </c>
      <c r="C825">
        <v>2</v>
      </c>
      <c r="D825">
        <v>3</v>
      </c>
      <c r="F825">
        <v>4.2154600000000002</v>
      </c>
      <c r="G825">
        <v>44</v>
      </c>
      <c r="H825">
        <v>1</v>
      </c>
      <c r="I825">
        <v>3</v>
      </c>
      <c r="J825">
        <v>11</v>
      </c>
      <c r="K825">
        <v>42.7</v>
      </c>
      <c r="L825">
        <v>182</v>
      </c>
      <c r="M825">
        <v>38</v>
      </c>
      <c r="N825">
        <v>22</v>
      </c>
      <c r="O825">
        <v>20</v>
      </c>
      <c r="P825">
        <v>5</v>
      </c>
      <c r="Q825">
        <v>16</v>
      </c>
      <c r="R825">
        <v>2</v>
      </c>
      <c r="S825">
        <v>4</v>
      </c>
      <c r="T825">
        <v>45</v>
      </c>
      <c r="U825">
        <v>9.4847800000000007</v>
      </c>
      <c r="V825">
        <v>3.3723700000000001</v>
      </c>
      <c r="W825">
        <v>2.8125</v>
      </c>
      <c r="X825">
        <v>1.05386</v>
      </c>
      <c r="Y825">
        <v>0.247253</v>
      </c>
      <c r="Z825">
        <v>8.7912100000000007E-2</v>
      </c>
      <c r="AA825">
        <v>0.15934065729379601</v>
      </c>
      <c r="AB825">
        <v>0.234568</v>
      </c>
      <c r="AC825">
        <v>1.26464</v>
      </c>
      <c r="AD825">
        <v>0.29464299999999999</v>
      </c>
      <c r="AE825">
        <v>0.68085099999999998</v>
      </c>
      <c r="AH825">
        <v>4.0747099999999996</v>
      </c>
      <c r="AI825">
        <v>0.28600599999999998</v>
      </c>
      <c r="AJ825">
        <v>0.21057200000000001</v>
      </c>
    </row>
    <row r="826" spans="1:36" x14ac:dyDescent="0.45">
      <c r="A826" t="s">
        <v>2298</v>
      </c>
      <c r="B826" t="s">
        <v>38</v>
      </c>
      <c r="C826">
        <v>2</v>
      </c>
      <c r="D826">
        <v>3</v>
      </c>
      <c r="F826">
        <v>4.7618999999999998</v>
      </c>
      <c r="G826">
        <v>53</v>
      </c>
      <c r="H826">
        <v>0</v>
      </c>
      <c r="I826">
        <v>0</v>
      </c>
      <c r="J826">
        <v>1</v>
      </c>
      <c r="K826">
        <v>56.7</v>
      </c>
      <c r="L826">
        <v>250</v>
      </c>
      <c r="M826">
        <v>55</v>
      </c>
      <c r="N826">
        <v>32</v>
      </c>
      <c r="O826">
        <v>30</v>
      </c>
      <c r="P826">
        <v>8</v>
      </c>
      <c r="Q826">
        <v>24</v>
      </c>
      <c r="R826">
        <v>0</v>
      </c>
      <c r="S826">
        <v>3</v>
      </c>
      <c r="T826">
        <v>58</v>
      </c>
      <c r="U826">
        <v>9.2063500000000005</v>
      </c>
      <c r="V826">
        <v>3.80952</v>
      </c>
      <c r="W826">
        <v>2.4166699999999999</v>
      </c>
      <c r="X826">
        <v>1.2698400000000001</v>
      </c>
      <c r="Y826">
        <v>0.23200000000000001</v>
      </c>
      <c r="Z826">
        <v>9.6000000000000002E-2</v>
      </c>
      <c r="AA826">
        <v>0.13599999248981401</v>
      </c>
      <c r="AB826">
        <v>0.246637</v>
      </c>
      <c r="AC826">
        <v>1.3933</v>
      </c>
      <c r="AD826">
        <v>0.29936299999999999</v>
      </c>
      <c r="AE826">
        <v>0.69321500000000003</v>
      </c>
      <c r="AH826">
        <v>4.4719699999999998</v>
      </c>
      <c r="AI826">
        <v>0.28513300000000003</v>
      </c>
      <c r="AJ826">
        <v>-5.1551399999999997E-2</v>
      </c>
    </row>
    <row r="827" spans="1:36" x14ac:dyDescent="0.45">
      <c r="A827" t="s">
        <v>2918</v>
      </c>
      <c r="C827">
        <v>2</v>
      </c>
      <c r="D827">
        <v>2</v>
      </c>
      <c r="F827">
        <v>4.4262300000000003</v>
      </c>
      <c r="G827">
        <v>20</v>
      </c>
      <c r="H827">
        <v>3</v>
      </c>
      <c r="I827">
        <v>0</v>
      </c>
      <c r="J827">
        <v>0</v>
      </c>
      <c r="K827">
        <v>42.7</v>
      </c>
      <c r="L827">
        <v>186</v>
      </c>
      <c r="M827">
        <v>45</v>
      </c>
      <c r="N827">
        <v>23</v>
      </c>
      <c r="O827">
        <v>21</v>
      </c>
      <c r="P827">
        <v>6</v>
      </c>
      <c r="Q827">
        <v>14</v>
      </c>
      <c r="R827">
        <v>0</v>
      </c>
      <c r="S827">
        <v>1</v>
      </c>
      <c r="T827">
        <v>37</v>
      </c>
      <c r="U827">
        <v>7.7985899999999999</v>
      </c>
      <c r="V827">
        <v>2.9508200000000002</v>
      </c>
      <c r="W827">
        <v>2.6428600000000002</v>
      </c>
      <c r="X827">
        <v>1.26464</v>
      </c>
      <c r="Y827">
        <v>0.19892499999999999</v>
      </c>
      <c r="Z827">
        <v>7.5268799999999997E-2</v>
      </c>
      <c r="AA827">
        <v>0.123655915260314</v>
      </c>
      <c r="AB827">
        <v>0.263158</v>
      </c>
      <c r="AC827">
        <v>1.3817299999999999</v>
      </c>
      <c r="AD827">
        <v>0.30468800000000001</v>
      </c>
      <c r="AE827">
        <v>0.71146200000000004</v>
      </c>
      <c r="AH827">
        <v>4.4025800000000004</v>
      </c>
      <c r="AI827">
        <v>0.285103</v>
      </c>
      <c r="AJ827">
        <v>0.267569</v>
      </c>
    </row>
    <row r="828" spans="1:36" x14ac:dyDescent="0.45">
      <c r="A828" t="s">
        <v>2919</v>
      </c>
      <c r="C828">
        <v>3</v>
      </c>
      <c r="D828">
        <v>6</v>
      </c>
      <c r="F828">
        <v>4.625</v>
      </c>
      <c r="G828">
        <v>26</v>
      </c>
      <c r="H828">
        <v>10</v>
      </c>
      <c r="I828">
        <v>0</v>
      </c>
      <c r="J828">
        <v>0</v>
      </c>
      <c r="K828">
        <v>72</v>
      </c>
      <c r="L828">
        <v>322</v>
      </c>
      <c r="M828">
        <v>76</v>
      </c>
      <c r="N828">
        <v>40</v>
      </c>
      <c r="O828">
        <v>37</v>
      </c>
      <c r="P828">
        <v>9</v>
      </c>
      <c r="Q828">
        <v>31</v>
      </c>
      <c r="R828">
        <v>1</v>
      </c>
      <c r="S828">
        <v>3</v>
      </c>
      <c r="T828">
        <v>56</v>
      </c>
      <c r="U828">
        <v>7</v>
      </c>
      <c r="V828">
        <v>3.875</v>
      </c>
      <c r="W828">
        <v>1.8064499999999999</v>
      </c>
      <c r="X828">
        <v>1.125</v>
      </c>
      <c r="Y828">
        <v>0.17391300000000001</v>
      </c>
      <c r="Z828">
        <v>9.6273300000000006E-2</v>
      </c>
      <c r="AA828">
        <v>7.7639751136302906E-2</v>
      </c>
      <c r="AB828">
        <v>0.26388899999999998</v>
      </c>
      <c r="AC828">
        <v>1.48611</v>
      </c>
      <c r="AD828">
        <v>0.30044799999999999</v>
      </c>
      <c r="AE828">
        <v>0.70974599999999999</v>
      </c>
      <c r="AH828">
        <v>4.7411500000000002</v>
      </c>
      <c r="AI828">
        <v>0.28498800000000002</v>
      </c>
      <c r="AJ828">
        <v>0.25625799999999999</v>
      </c>
    </row>
    <row r="829" spans="1:36" x14ac:dyDescent="0.45">
      <c r="A829" t="s">
        <v>2920</v>
      </c>
      <c r="C829">
        <v>2</v>
      </c>
      <c r="D829">
        <v>2</v>
      </c>
      <c r="F829">
        <v>3.9512200000000002</v>
      </c>
      <c r="G829">
        <v>44</v>
      </c>
      <c r="H829">
        <v>0</v>
      </c>
      <c r="I829">
        <v>0</v>
      </c>
      <c r="J829">
        <v>1</v>
      </c>
      <c r="K829">
        <v>41</v>
      </c>
      <c r="L829">
        <v>177</v>
      </c>
      <c r="M829">
        <v>32</v>
      </c>
      <c r="N829">
        <v>19</v>
      </c>
      <c r="O829">
        <v>18</v>
      </c>
      <c r="P829">
        <v>6</v>
      </c>
      <c r="Q829">
        <v>21</v>
      </c>
      <c r="R829">
        <v>0</v>
      </c>
      <c r="S829">
        <v>3</v>
      </c>
      <c r="T829">
        <v>60</v>
      </c>
      <c r="U829">
        <v>13.1707</v>
      </c>
      <c r="V829">
        <v>4.6097599999999996</v>
      </c>
      <c r="W829">
        <v>2.8571399999999998</v>
      </c>
      <c r="X829">
        <v>1.31707</v>
      </c>
      <c r="Y829">
        <v>0.33898299999999998</v>
      </c>
      <c r="Z829">
        <v>0.118644</v>
      </c>
      <c r="AA829">
        <v>0.22033899277448599</v>
      </c>
      <c r="AB829">
        <v>0.20915</v>
      </c>
      <c r="AC829">
        <v>1.2926800000000001</v>
      </c>
      <c r="AD829">
        <v>0.29885099999999998</v>
      </c>
      <c r="AE829">
        <v>0.76233200000000001</v>
      </c>
      <c r="AH829">
        <v>3.9867499999999998</v>
      </c>
      <c r="AI829">
        <v>0.28479599999999999</v>
      </c>
      <c r="AJ829">
        <v>0.34274700000000002</v>
      </c>
    </row>
    <row r="830" spans="1:36" x14ac:dyDescent="0.45">
      <c r="A830" t="s">
        <v>2261</v>
      </c>
      <c r="B830" t="s">
        <v>36</v>
      </c>
      <c r="C830">
        <v>3</v>
      </c>
      <c r="D830">
        <v>3</v>
      </c>
      <c r="F830">
        <v>3.9387300000000001</v>
      </c>
      <c r="G830">
        <v>41</v>
      </c>
      <c r="H830">
        <v>0</v>
      </c>
      <c r="I830">
        <v>0</v>
      </c>
      <c r="J830">
        <v>1</v>
      </c>
      <c r="K830">
        <v>45.7</v>
      </c>
      <c r="L830">
        <v>196</v>
      </c>
      <c r="M830">
        <v>41</v>
      </c>
      <c r="N830">
        <v>22</v>
      </c>
      <c r="O830">
        <v>20</v>
      </c>
      <c r="P830">
        <v>5</v>
      </c>
      <c r="Q830">
        <v>17</v>
      </c>
      <c r="R830">
        <v>1</v>
      </c>
      <c r="S830">
        <v>4</v>
      </c>
      <c r="T830">
        <v>49</v>
      </c>
      <c r="U830">
        <v>9.6498899999999992</v>
      </c>
      <c r="V830">
        <v>3.3479199999999998</v>
      </c>
      <c r="W830">
        <v>2.8823500000000002</v>
      </c>
      <c r="X830">
        <v>0.98468299999999997</v>
      </c>
      <c r="Y830">
        <v>0.25</v>
      </c>
      <c r="Z830">
        <v>8.6734699999999998E-2</v>
      </c>
      <c r="AA830">
        <v>0.16326530277729001</v>
      </c>
      <c r="AB830">
        <v>0.23428599999999999</v>
      </c>
      <c r="AC830">
        <v>1.26915</v>
      </c>
      <c r="AD830">
        <v>0.29752099999999998</v>
      </c>
      <c r="AE830">
        <v>0.70588200000000001</v>
      </c>
      <c r="AH830">
        <v>3.9115000000000002</v>
      </c>
      <c r="AI830">
        <v>0.28465299999999999</v>
      </c>
      <c r="AJ830">
        <v>0.32611699999999999</v>
      </c>
    </row>
    <row r="831" spans="1:36" x14ac:dyDescent="0.45">
      <c r="A831" t="s">
        <v>2233</v>
      </c>
      <c r="B831" t="s">
        <v>141</v>
      </c>
      <c r="C831">
        <v>4</v>
      </c>
      <c r="D831">
        <v>3</v>
      </c>
      <c r="F831">
        <v>4.2503000000000002</v>
      </c>
      <c r="G831">
        <v>51</v>
      </c>
      <c r="H831">
        <v>7</v>
      </c>
      <c r="I831">
        <v>1</v>
      </c>
      <c r="J831">
        <v>11</v>
      </c>
      <c r="K831">
        <v>84.7</v>
      </c>
      <c r="L831">
        <v>375</v>
      </c>
      <c r="M831">
        <v>89</v>
      </c>
      <c r="N831">
        <v>43</v>
      </c>
      <c r="O831">
        <v>40</v>
      </c>
      <c r="P831">
        <v>9</v>
      </c>
      <c r="Q831">
        <v>34</v>
      </c>
      <c r="R831">
        <v>1</v>
      </c>
      <c r="S831">
        <v>3</v>
      </c>
      <c r="T831">
        <v>58</v>
      </c>
      <c r="U831">
        <v>6.1629300000000002</v>
      </c>
      <c r="V831">
        <v>3.6127500000000001</v>
      </c>
      <c r="W831">
        <v>1.7058800000000001</v>
      </c>
      <c r="X831">
        <v>0.95631600000000005</v>
      </c>
      <c r="Y831">
        <v>0.154667</v>
      </c>
      <c r="Z831">
        <v>9.0666700000000003E-2</v>
      </c>
      <c r="AA831">
        <v>6.3999995589256203E-2</v>
      </c>
      <c r="AB831">
        <v>0.26331399999999999</v>
      </c>
      <c r="AC831">
        <v>1.45218</v>
      </c>
      <c r="AD831">
        <v>0.29520299999999999</v>
      </c>
      <c r="AE831">
        <v>0.724638</v>
      </c>
      <c r="AH831">
        <v>4.57735</v>
      </c>
      <c r="AI831">
        <v>0.28428500000000001</v>
      </c>
      <c r="AJ831">
        <v>0.64429199999999998</v>
      </c>
    </row>
    <row r="832" spans="1:36" x14ac:dyDescent="0.45">
      <c r="A832" t="s">
        <v>2429</v>
      </c>
      <c r="B832" t="s">
        <v>63</v>
      </c>
      <c r="C832">
        <v>3</v>
      </c>
      <c r="D832">
        <v>5</v>
      </c>
      <c r="F832">
        <v>5.2086100000000002</v>
      </c>
      <c r="G832">
        <v>16</v>
      </c>
      <c r="H832">
        <v>14</v>
      </c>
      <c r="I832">
        <v>0</v>
      </c>
      <c r="J832">
        <v>0</v>
      </c>
      <c r="K832">
        <v>74.3</v>
      </c>
      <c r="L832">
        <v>344</v>
      </c>
      <c r="M832">
        <v>88</v>
      </c>
      <c r="N832">
        <v>46</v>
      </c>
      <c r="O832">
        <v>43</v>
      </c>
      <c r="P832">
        <v>10</v>
      </c>
      <c r="Q832">
        <v>33</v>
      </c>
      <c r="R832">
        <v>1</v>
      </c>
      <c r="S832">
        <v>2</v>
      </c>
      <c r="T832">
        <v>55</v>
      </c>
      <c r="U832">
        <v>6.6621800000000002</v>
      </c>
      <c r="V832">
        <v>3.9973100000000001</v>
      </c>
      <c r="W832">
        <v>1.6666700000000001</v>
      </c>
      <c r="X832">
        <v>1.2113100000000001</v>
      </c>
      <c r="Y832">
        <v>0.159884</v>
      </c>
      <c r="Z832">
        <v>9.5930199999999993E-2</v>
      </c>
      <c r="AA832">
        <v>6.3953489065170205E-2</v>
      </c>
      <c r="AB832">
        <v>0.28478999999999999</v>
      </c>
      <c r="AC832">
        <v>1.62853</v>
      </c>
      <c r="AD832">
        <v>0.31967200000000001</v>
      </c>
      <c r="AE832">
        <v>0.70093499999999997</v>
      </c>
      <c r="AH832">
        <v>4.9374099999999999</v>
      </c>
      <c r="AI832">
        <v>0.28427999999999998</v>
      </c>
      <c r="AJ832">
        <v>0.112841</v>
      </c>
    </row>
    <row r="833" spans="1:36" x14ac:dyDescent="0.45">
      <c r="A833" t="s">
        <v>2921</v>
      </c>
      <c r="C833">
        <v>3</v>
      </c>
      <c r="D833">
        <v>4</v>
      </c>
      <c r="F833">
        <v>4.81426</v>
      </c>
      <c r="G833">
        <v>19</v>
      </c>
      <c r="H833">
        <v>10</v>
      </c>
      <c r="I833">
        <v>0</v>
      </c>
      <c r="J833">
        <v>0</v>
      </c>
      <c r="K833">
        <v>67.3</v>
      </c>
      <c r="L833">
        <v>297</v>
      </c>
      <c r="M833">
        <v>75</v>
      </c>
      <c r="N833">
        <v>39</v>
      </c>
      <c r="O833">
        <v>36</v>
      </c>
      <c r="P833">
        <v>10</v>
      </c>
      <c r="Q833">
        <v>22</v>
      </c>
      <c r="R833">
        <v>0</v>
      </c>
      <c r="S833">
        <v>3</v>
      </c>
      <c r="T833">
        <v>48</v>
      </c>
      <c r="U833">
        <v>6.4190199999999997</v>
      </c>
      <c r="V833">
        <v>2.9420500000000001</v>
      </c>
      <c r="W833">
        <v>2.1818200000000001</v>
      </c>
      <c r="X833">
        <v>1.3372999999999999</v>
      </c>
      <c r="Y833">
        <v>0.16161600000000001</v>
      </c>
      <c r="Z833">
        <v>7.4074100000000004E-2</v>
      </c>
      <c r="AA833">
        <v>8.7542086839675903E-2</v>
      </c>
      <c r="AB833">
        <v>0.27573500000000001</v>
      </c>
      <c r="AC833">
        <v>1.4413100000000001</v>
      </c>
      <c r="AD833">
        <v>0.30373800000000001</v>
      </c>
      <c r="AE833">
        <v>0.69879500000000005</v>
      </c>
      <c r="AH833">
        <v>4.8746499999999999</v>
      </c>
      <c r="AI833">
        <v>0.28383900000000001</v>
      </c>
      <c r="AJ833">
        <v>0.40967799999999999</v>
      </c>
    </row>
    <row r="834" spans="1:36" x14ac:dyDescent="0.45">
      <c r="A834" t="s">
        <v>2000</v>
      </c>
      <c r="B834" t="s">
        <v>76</v>
      </c>
      <c r="C834">
        <v>4</v>
      </c>
      <c r="D834">
        <v>3</v>
      </c>
      <c r="F834">
        <v>4.1721899999999996</v>
      </c>
      <c r="G834">
        <v>49</v>
      </c>
      <c r="H834">
        <v>0</v>
      </c>
      <c r="I834">
        <v>32</v>
      </c>
      <c r="J834">
        <v>2</v>
      </c>
      <c r="K834">
        <v>45.3</v>
      </c>
      <c r="L834">
        <v>189</v>
      </c>
      <c r="M834">
        <v>41</v>
      </c>
      <c r="N834">
        <v>23</v>
      </c>
      <c r="O834">
        <v>21</v>
      </c>
      <c r="P834">
        <v>7</v>
      </c>
      <c r="Q834">
        <v>17</v>
      </c>
      <c r="R834">
        <v>2</v>
      </c>
      <c r="S834">
        <v>2</v>
      </c>
      <c r="T834">
        <v>52</v>
      </c>
      <c r="U834">
        <v>10.331099999999999</v>
      </c>
      <c r="V834">
        <v>3.3774799999999998</v>
      </c>
      <c r="W834">
        <v>3.0588199999999999</v>
      </c>
      <c r="X834">
        <v>1.39073</v>
      </c>
      <c r="Y834">
        <v>0.27513199999999999</v>
      </c>
      <c r="Z834">
        <v>8.9947100000000002E-2</v>
      </c>
      <c r="AA834">
        <v>0.18518517911434099</v>
      </c>
      <c r="AB834">
        <v>0.241176</v>
      </c>
      <c r="AC834">
        <v>1.2803500000000001</v>
      </c>
      <c r="AD834">
        <v>0.30630600000000002</v>
      </c>
      <c r="AE834">
        <v>0.72614100000000004</v>
      </c>
      <c r="AH834">
        <v>4.2263400000000004</v>
      </c>
      <c r="AI834">
        <v>0.283003</v>
      </c>
      <c r="AJ834">
        <v>0.285555</v>
      </c>
    </row>
    <row r="835" spans="1:36" x14ac:dyDescent="0.45">
      <c r="A835" t="s">
        <v>2922</v>
      </c>
      <c r="B835" t="s">
        <v>23</v>
      </c>
      <c r="C835">
        <v>7</v>
      </c>
      <c r="D835">
        <v>7</v>
      </c>
      <c r="F835">
        <v>5.0427400000000002</v>
      </c>
      <c r="G835">
        <v>25</v>
      </c>
      <c r="H835">
        <v>21</v>
      </c>
      <c r="I835">
        <v>0</v>
      </c>
      <c r="J835">
        <v>0</v>
      </c>
      <c r="K835">
        <v>105.3</v>
      </c>
      <c r="L835">
        <v>475</v>
      </c>
      <c r="M835">
        <v>112</v>
      </c>
      <c r="N835">
        <v>64</v>
      </c>
      <c r="O835">
        <v>59</v>
      </c>
      <c r="P835">
        <v>15</v>
      </c>
      <c r="Q835">
        <v>51</v>
      </c>
      <c r="R835">
        <v>0</v>
      </c>
      <c r="S835">
        <v>5</v>
      </c>
      <c r="T835">
        <v>77</v>
      </c>
      <c r="U835">
        <v>6.5811999999999999</v>
      </c>
      <c r="V835">
        <v>4.3589700000000002</v>
      </c>
      <c r="W835">
        <v>1.5098</v>
      </c>
      <c r="X835">
        <v>1.2820499999999999</v>
      </c>
      <c r="Y835">
        <v>0.162105</v>
      </c>
      <c r="Z835">
        <v>0.10736800000000001</v>
      </c>
      <c r="AA835">
        <v>5.4736837744712802E-2</v>
      </c>
      <c r="AB835">
        <v>0.26730300000000001</v>
      </c>
      <c r="AC835">
        <v>1.54796</v>
      </c>
      <c r="AD835">
        <v>0.29663600000000001</v>
      </c>
      <c r="AE835">
        <v>0.697183</v>
      </c>
      <c r="AH835">
        <v>5.2398499999999997</v>
      </c>
      <c r="AI835">
        <v>0.28226299999999999</v>
      </c>
      <c r="AJ835">
        <v>0.54018500000000003</v>
      </c>
    </row>
    <row r="836" spans="1:36" x14ac:dyDescent="0.45">
      <c r="A836" t="s">
        <v>2923</v>
      </c>
      <c r="B836" t="s">
        <v>52</v>
      </c>
      <c r="C836">
        <v>4</v>
      </c>
      <c r="D836">
        <v>5</v>
      </c>
      <c r="F836">
        <v>4.7195099999999996</v>
      </c>
      <c r="G836">
        <v>24</v>
      </c>
      <c r="H836">
        <v>18</v>
      </c>
      <c r="I836">
        <v>0</v>
      </c>
      <c r="J836">
        <v>0</v>
      </c>
      <c r="K836">
        <v>82</v>
      </c>
      <c r="L836">
        <v>372</v>
      </c>
      <c r="M836">
        <v>81</v>
      </c>
      <c r="N836">
        <v>46</v>
      </c>
      <c r="O836">
        <v>43</v>
      </c>
      <c r="P836">
        <v>10</v>
      </c>
      <c r="Q836">
        <v>46</v>
      </c>
      <c r="R836">
        <v>0</v>
      </c>
      <c r="S836">
        <v>4</v>
      </c>
      <c r="T836">
        <v>71</v>
      </c>
      <c r="U836">
        <v>7.7926799999999998</v>
      </c>
      <c r="V836">
        <v>5.0487799999999998</v>
      </c>
      <c r="W836">
        <v>1.54348</v>
      </c>
      <c r="X836">
        <v>1.0975600000000001</v>
      </c>
      <c r="Y836">
        <v>0.19086</v>
      </c>
      <c r="Z836">
        <v>0.123656</v>
      </c>
      <c r="AA836">
        <v>6.7204296588897705E-2</v>
      </c>
      <c r="AB836">
        <v>0.25155300000000003</v>
      </c>
      <c r="AC836">
        <v>1.54878</v>
      </c>
      <c r="AD836">
        <v>0.29460599999999998</v>
      </c>
      <c r="AE836">
        <v>0.71681399999999995</v>
      </c>
      <c r="AH836">
        <v>4.93797</v>
      </c>
      <c r="AI836">
        <v>0.28176800000000002</v>
      </c>
      <c r="AJ836">
        <v>0.70937899999999998</v>
      </c>
    </row>
    <row r="837" spans="1:36" x14ac:dyDescent="0.45">
      <c r="A837" t="s">
        <v>2924</v>
      </c>
      <c r="B837" t="s">
        <v>30</v>
      </c>
      <c r="C837">
        <v>3</v>
      </c>
      <c r="D837">
        <v>5</v>
      </c>
      <c r="F837">
        <v>5.0077299999999996</v>
      </c>
      <c r="G837">
        <v>21</v>
      </c>
      <c r="H837">
        <v>14</v>
      </c>
      <c r="I837">
        <v>0</v>
      </c>
      <c r="J837">
        <v>0</v>
      </c>
      <c r="K837">
        <v>64.7</v>
      </c>
      <c r="L837">
        <v>287</v>
      </c>
      <c r="M837">
        <v>74</v>
      </c>
      <c r="N837">
        <v>39</v>
      </c>
      <c r="O837">
        <v>36</v>
      </c>
      <c r="P837">
        <v>10</v>
      </c>
      <c r="Q837">
        <v>18</v>
      </c>
      <c r="R837">
        <v>1</v>
      </c>
      <c r="S837">
        <v>3</v>
      </c>
      <c r="T837">
        <v>39</v>
      </c>
      <c r="U837">
        <v>5.4250400000000001</v>
      </c>
      <c r="V837">
        <v>2.50386</v>
      </c>
      <c r="W837">
        <v>2.1666699999999999</v>
      </c>
      <c r="X837">
        <v>1.3910400000000001</v>
      </c>
      <c r="Y837">
        <v>0.13588900000000001</v>
      </c>
      <c r="Z837">
        <v>6.2717800000000004E-2</v>
      </c>
      <c r="AA837">
        <v>7.3170728981494904E-2</v>
      </c>
      <c r="AB837">
        <v>0.278196</v>
      </c>
      <c r="AC837">
        <v>1.42195</v>
      </c>
      <c r="AD837">
        <v>0.294931</v>
      </c>
      <c r="AE837">
        <v>0.67948699999999995</v>
      </c>
      <c r="AH837">
        <v>5.03247</v>
      </c>
      <c r="AI837">
        <v>0.28107599999999999</v>
      </c>
      <c r="AJ837">
        <v>6.3508599999999998E-2</v>
      </c>
    </row>
    <row r="838" spans="1:36" x14ac:dyDescent="0.45">
      <c r="A838" t="s">
        <v>2925</v>
      </c>
      <c r="C838">
        <v>2</v>
      </c>
      <c r="D838">
        <v>3</v>
      </c>
      <c r="F838">
        <v>4.95</v>
      </c>
      <c r="G838">
        <v>19</v>
      </c>
      <c r="H838">
        <v>9</v>
      </c>
      <c r="I838">
        <v>0</v>
      </c>
      <c r="J838">
        <v>0</v>
      </c>
      <c r="K838">
        <v>60</v>
      </c>
      <c r="L838">
        <v>263</v>
      </c>
      <c r="M838">
        <v>64</v>
      </c>
      <c r="N838">
        <v>36</v>
      </c>
      <c r="O838">
        <v>33</v>
      </c>
      <c r="P838">
        <v>9</v>
      </c>
      <c r="Q838">
        <v>23</v>
      </c>
      <c r="R838">
        <v>0</v>
      </c>
      <c r="S838">
        <v>2</v>
      </c>
      <c r="T838">
        <v>43</v>
      </c>
      <c r="U838">
        <v>6.45</v>
      </c>
      <c r="V838">
        <v>3.45</v>
      </c>
      <c r="W838">
        <v>1.86957</v>
      </c>
      <c r="X838">
        <v>1.35</v>
      </c>
      <c r="Y838">
        <v>0.163498</v>
      </c>
      <c r="Z838">
        <v>8.7452500000000002E-2</v>
      </c>
      <c r="AA838">
        <v>7.6045632362365695E-2</v>
      </c>
      <c r="AB838">
        <v>0.26890799999999998</v>
      </c>
      <c r="AC838">
        <v>1.45</v>
      </c>
      <c r="AD838">
        <v>0.29569899999999999</v>
      </c>
      <c r="AE838">
        <v>0.68548399999999998</v>
      </c>
      <c r="AH838">
        <v>5.0217099999999997</v>
      </c>
      <c r="AI838">
        <v>0.28082800000000002</v>
      </c>
      <c r="AJ838">
        <v>0.22145699999999999</v>
      </c>
    </row>
    <row r="839" spans="1:36" x14ac:dyDescent="0.45">
      <c r="A839" t="s">
        <v>2243</v>
      </c>
      <c r="B839" t="s">
        <v>196</v>
      </c>
      <c r="C839">
        <v>2</v>
      </c>
      <c r="D839">
        <v>3</v>
      </c>
      <c r="F839">
        <v>4.1779500000000001</v>
      </c>
      <c r="G839">
        <v>42</v>
      </c>
      <c r="H839">
        <v>1</v>
      </c>
      <c r="I839">
        <v>0</v>
      </c>
      <c r="J839">
        <v>1</v>
      </c>
      <c r="K839">
        <v>51.7</v>
      </c>
      <c r="L839">
        <v>227</v>
      </c>
      <c r="M839">
        <v>49</v>
      </c>
      <c r="N839">
        <v>26</v>
      </c>
      <c r="O839">
        <v>24</v>
      </c>
      <c r="P839">
        <v>6</v>
      </c>
      <c r="Q839">
        <v>23</v>
      </c>
      <c r="R839">
        <v>1</v>
      </c>
      <c r="S839">
        <v>2</v>
      </c>
      <c r="T839">
        <v>55</v>
      </c>
      <c r="U839">
        <v>9.5744699999999998</v>
      </c>
      <c r="V839">
        <v>4.00387</v>
      </c>
      <c r="W839">
        <v>2.3913000000000002</v>
      </c>
      <c r="X839">
        <v>1.0444899999999999</v>
      </c>
      <c r="Y839">
        <v>0.24229100000000001</v>
      </c>
      <c r="Z839">
        <v>0.101322</v>
      </c>
      <c r="AA839">
        <v>0.14096916466951301</v>
      </c>
      <c r="AB839">
        <v>0.24257400000000001</v>
      </c>
      <c r="AC839">
        <v>1.3926499999999999</v>
      </c>
      <c r="AD839">
        <v>0.30496499999999999</v>
      </c>
      <c r="AE839">
        <v>0.72326999999999997</v>
      </c>
      <c r="AH839">
        <v>4.0867599999999999</v>
      </c>
      <c r="AI839">
        <v>0.28070299999999998</v>
      </c>
      <c r="AJ839">
        <v>0.13048100000000001</v>
      </c>
    </row>
    <row r="840" spans="1:36" x14ac:dyDescent="0.45">
      <c r="A840" t="s">
        <v>2456</v>
      </c>
      <c r="B840" t="s">
        <v>30</v>
      </c>
      <c r="C840">
        <v>2</v>
      </c>
      <c r="D840">
        <v>2</v>
      </c>
      <c r="F840">
        <v>4.0223500000000003</v>
      </c>
      <c r="G840">
        <v>56</v>
      </c>
      <c r="H840">
        <v>1</v>
      </c>
      <c r="I840">
        <v>0</v>
      </c>
      <c r="J840">
        <v>9</v>
      </c>
      <c r="K840">
        <v>53.7</v>
      </c>
      <c r="L840">
        <v>227</v>
      </c>
      <c r="M840">
        <v>45</v>
      </c>
      <c r="N840">
        <v>26</v>
      </c>
      <c r="O840">
        <v>24</v>
      </c>
      <c r="P840">
        <v>7</v>
      </c>
      <c r="Q840">
        <v>24</v>
      </c>
      <c r="R840">
        <v>2</v>
      </c>
      <c r="S840">
        <v>4</v>
      </c>
      <c r="T840">
        <v>57</v>
      </c>
      <c r="U840">
        <v>9.55307</v>
      </c>
      <c r="V840">
        <v>4.0223500000000003</v>
      </c>
      <c r="W840">
        <v>2.375</v>
      </c>
      <c r="X840">
        <v>1.1731799999999999</v>
      </c>
      <c r="Y840">
        <v>0.25110100000000002</v>
      </c>
      <c r="Z840">
        <v>0.105727</v>
      </c>
      <c r="AA840">
        <v>0.14537443965673399</v>
      </c>
      <c r="AB840">
        <v>0.226131</v>
      </c>
      <c r="AC840">
        <v>1.2849200000000001</v>
      </c>
      <c r="AD840">
        <v>0.28148099999999998</v>
      </c>
      <c r="AE840">
        <v>0.72635099999999997</v>
      </c>
      <c r="AH840">
        <v>4.3909799999999999</v>
      </c>
      <c r="AI840">
        <v>0.28056799999999998</v>
      </c>
      <c r="AJ840">
        <v>0.261689</v>
      </c>
    </row>
    <row r="841" spans="1:36" x14ac:dyDescent="0.45">
      <c r="A841" t="s">
        <v>2280</v>
      </c>
      <c r="B841" t="s">
        <v>141</v>
      </c>
      <c r="C841">
        <v>4</v>
      </c>
      <c r="D841">
        <v>3</v>
      </c>
      <c r="F841">
        <v>3.9767399999999999</v>
      </c>
      <c r="G841">
        <v>38</v>
      </c>
      <c r="H841">
        <v>2</v>
      </c>
      <c r="I841">
        <v>2</v>
      </c>
      <c r="J841">
        <v>12</v>
      </c>
      <c r="K841">
        <v>43</v>
      </c>
      <c r="L841">
        <v>180</v>
      </c>
      <c r="M841">
        <v>44</v>
      </c>
      <c r="N841">
        <v>21</v>
      </c>
      <c r="O841">
        <v>19</v>
      </c>
      <c r="P841">
        <v>6</v>
      </c>
      <c r="Q841">
        <v>9</v>
      </c>
      <c r="R841">
        <v>1</v>
      </c>
      <c r="S841">
        <v>2</v>
      </c>
      <c r="T841">
        <v>32</v>
      </c>
      <c r="U841">
        <v>6.6976699999999996</v>
      </c>
      <c r="V841">
        <v>1.8837200000000001</v>
      </c>
      <c r="W841">
        <v>3.5555599999999998</v>
      </c>
      <c r="X841">
        <v>1.2558100000000001</v>
      </c>
      <c r="Y841">
        <v>0.17777799999999999</v>
      </c>
      <c r="Z841">
        <v>0.05</v>
      </c>
      <c r="AA841">
        <v>0.12777778133749901</v>
      </c>
      <c r="AB841">
        <v>0.260355</v>
      </c>
      <c r="AC841">
        <v>1.2325600000000001</v>
      </c>
      <c r="AD841">
        <v>0.290076</v>
      </c>
      <c r="AE841">
        <v>0.71748900000000004</v>
      </c>
      <c r="AH841">
        <v>4.3480600000000003</v>
      </c>
      <c r="AI841">
        <v>0.28022000000000002</v>
      </c>
      <c r="AJ841">
        <v>0.31458700000000001</v>
      </c>
    </row>
    <row r="842" spans="1:36" x14ac:dyDescent="0.45">
      <c r="A842" t="s">
        <v>2333</v>
      </c>
      <c r="B842" t="s">
        <v>139</v>
      </c>
      <c r="C842">
        <v>3</v>
      </c>
      <c r="D842">
        <v>4</v>
      </c>
      <c r="F842">
        <v>4.9792500000000004</v>
      </c>
      <c r="G842">
        <v>34</v>
      </c>
      <c r="H842">
        <v>14</v>
      </c>
      <c r="I842">
        <v>0</v>
      </c>
      <c r="J842">
        <v>1</v>
      </c>
      <c r="K842">
        <v>72.3</v>
      </c>
      <c r="L842">
        <v>331</v>
      </c>
      <c r="M842">
        <v>65</v>
      </c>
      <c r="N842">
        <v>43</v>
      </c>
      <c r="O842">
        <v>40</v>
      </c>
      <c r="P842">
        <v>11</v>
      </c>
      <c r="Q842">
        <v>49</v>
      </c>
      <c r="R842">
        <v>0</v>
      </c>
      <c r="S842">
        <v>3</v>
      </c>
      <c r="T842">
        <v>85</v>
      </c>
      <c r="U842">
        <v>10.5809</v>
      </c>
      <c r="V842">
        <v>6.0995799999999996</v>
      </c>
      <c r="W842">
        <v>1.7346900000000001</v>
      </c>
      <c r="X842">
        <v>1.3692899999999999</v>
      </c>
      <c r="Y842">
        <v>0.25679800000000003</v>
      </c>
      <c r="Z842">
        <v>0.148036</v>
      </c>
      <c r="AA842">
        <v>0.10876132547855299</v>
      </c>
      <c r="AB842">
        <v>0.23297499999999999</v>
      </c>
      <c r="AC842">
        <v>1.5767599999999999</v>
      </c>
      <c r="AD842">
        <v>0.29508200000000001</v>
      </c>
      <c r="AE842">
        <v>0.72008099999999997</v>
      </c>
      <c r="AH842">
        <v>5.0392700000000001</v>
      </c>
      <c r="AI842">
        <v>0.27943899999999999</v>
      </c>
      <c r="AJ842">
        <v>0.221858</v>
      </c>
    </row>
    <row r="843" spans="1:36" x14ac:dyDescent="0.45">
      <c r="A843" t="s">
        <v>2495</v>
      </c>
      <c r="B843" t="s">
        <v>44</v>
      </c>
      <c r="C843">
        <v>3</v>
      </c>
      <c r="D843">
        <v>4</v>
      </c>
      <c r="F843">
        <v>4.5692300000000001</v>
      </c>
      <c r="G843">
        <v>45</v>
      </c>
      <c r="H843">
        <v>1</v>
      </c>
      <c r="I843">
        <v>0</v>
      </c>
      <c r="J843">
        <v>4</v>
      </c>
      <c r="K843">
        <v>65</v>
      </c>
      <c r="L843">
        <v>286</v>
      </c>
      <c r="M843">
        <v>62</v>
      </c>
      <c r="N843">
        <v>36</v>
      </c>
      <c r="O843">
        <v>33</v>
      </c>
      <c r="P843">
        <v>10</v>
      </c>
      <c r="Q843">
        <v>26</v>
      </c>
      <c r="R843">
        <v>1</v>
      </c>
      <c r="S843">
        <v>5</v>
      </c>
      <c r="T843">
        <v>68</v>
      </c>
      <c r="U843">
        <v>9.4153800000000007</v>
      </c>
      <c r="V843">
        <v>3.6</v>
      </c>
      <c r="W843">
        <v>2.61538</v>
      </c>
      <c r="X843">
        <v>1.38462</v>
      </c>
      <c r="Y843">
        <v>0.237762</v>
      </c>
      <c r="Z843">
        <v>9.0909100000000007E-2</v>
      </c>
      <c r="AA843">
        <v>0.14685314893722501</v>
      </c>
      <c r="AB843">
        <v>0.24313699999999999</v>
      </c>
      <c r="AC843">
        <v>1.35385</v>
      </c>
      <c r="AD843">
        <v>0.29378500000000002</v>
      </c>
      <c r="AE843">
        <v>0.70270299999999997</v>
      </c>
      <c r="AH843">
        <v>4.5934999999999997</v>
      </c>
      <c r="AI843">
        <v>0.27848299999999998</v>
      </c>
      <c r="AJ843">
        <v>6.8403500000000006E-2</v>
      </c>
    </row>
    <row r="844" spans="1:36" x14ac:dyDescent="0.45">
      <c r="A844" t="s">
        <v>2314</v>
      </c>
      <c r="B844" t="s">
        <v>28</v>
      </c>
      <c r="C844">
        <v>3</v>
      </c>
      <c r="D844">
        <v>3</v>
      </c>
      <c r="F844">
        <v>4.6607099999999999</v>
      </c>
      <c r="G844">
        <v>24</v>
      </c>
      <c r="H844">
        <v>12</v>
      </c>
      <c r="I844">
        <v>0</v>
      </c>
      <c r="J844">
        <v>0</v>
      </c>
      <c r="K844">
        <v>56</v>
      </c>
      <c r="L844">
        <v>253</v>
      </c>
      <c r="M844">
        <v>54</v>
      </c>
      <c r="N844">
        <v>31</v>
      </c>
      <c r="O844">
        <v>29</v>
      </c>
      <c r="P844">
        <v>9</v>
      </c>
      <c r="Q844">
        <v>31</v>
      </c>
      <c r="R844">
        <v>0</v>
      </c>
      <c r="S844">
        <v>2</v>
      </c>
      <c r="T844">
        <v>58</v>
      </c>
      <c r="U844">
        <v>9.3214299999999994</v>
      </c>
      <c r="V844">
        <v>4.9821400000000002</v>
      </c>
      <c r="W844">
        <v>1.87097</v>
      </c>
      <c r="X844">
        <v>1.4464300000000001</v>
      </c>
      <c r="Y844">
        <v>0.22924900000000001</v>
      </c>
      <c r="Z844">
        <v>0.12253</v>
      </c>
      <c r="AA844">
        <v>0.106719374656677</v>
      </c>
      <c r="AB844">
        <v>0.24545500000000001</v>
      </c>
      <c r="AC844">
        <v>1.51786</v>
      </c>
      <c r="AD844">
        <v>0.29411799999999999</v>
      </c>
      <c r="AE844">
        <v>0.74585599999999996</v>
      </c>
      <c r="AH844">
        <v>5.0407500000000001</v>
      </c>
      <c r="AI844">
        <v>0.27803899999999998</v>
      </c>
      <c r="AJ844">
        <v>0.383743</v>
      </c>
    </row>
    <row r="845" spans="1:36" x14ac:dyDescent="0.45">
      <c r="A845" t="s">
        <v>2926</v>
      </c>
      <c r="B845" t="s">
        <v>58</v>
      </c>
      <c r="C845">
        <v>4</v>
      </c>
      <c r="D845">
        <v>5</v>
      </c>
      <c r="F845">
        <v>4.9397599999999997</v>
      </c>
      <c r="G845">
        <v>25</v>
      </c>
      <c r="H845">
        <v>13</v>
      </c>
      <c r="I845">
        <v>0</v>
      </c>
      <c r="J845">
        <v>0</v>
      </c>
      <c r="K845">
        <v>74.7</v>
      </c>
      <c r="L845">
        <v>335</v>
      </c>
      <c r="M845">
        <v>71</v>
      </c>
      <c r="N845">
        <v>44</v>
      </c>
      <c r="O845">
        <v>41</v>
      </c>
      <c r="P845">
        <v>11</v>
      </c>
      <c r="Q845">
        <v>41</v>
      </c>
      <c r="R845">
        <v>0</v>
      </c>
      <c r="S845">
        <v>5</v>
      </c>
      <c r="T845">
        <v>72</v>
      </c>
      <c r="U845">
        <v>8.6746999999999996</v>
      </c>
      <c r="V845">
        <v>4.9397599999999997</v>
      </c>
      <c r="W845">
        <v>1.7561</v>
      </c>
      <c r="X845">
        <v>1.3252999999999999</v>
      </c>
      <c r="Y845">
        <v>0.214925</v>
      </c>
      <c r="Z845">
        <v>0.122388</v>
      </c>
      <c r="AA845">
        <v>9.2537321150302804E-2</v>
      </c>
      <c r="AB845">
        <v>0.245675</v>
      </c>
      <c r="AC845">
        <v>1.4993300000000001</v>
      </c>
      <c r="AD845">
        <v>0.29126200000000002</v>
      </c>
      <c r="AE845">
        <v>0.70393399999999995</v>
      </c>
      <c r="AH845">
        <v>5.0890399999999998</v>
      </c>
      <c r="AI845">
        <v>0.27781400000000001</v>
      </c>
      <c r="AJ845">
        <v>0.22139900000000001</v>
      </c>
    </row>
    <row r="846" spans="1:36" x14ac:dyDescent="0.45">
      <c r="A846" t="s">
        <v>2927</v>
      </c>
      <c r="B846" t="s">
        <v>40</v>
      </c>
      <c r="C846">
        <v>5</v>
      </c>
      <c r="D846">
        <v>9</v>
      </c>
      <c r="F846">
        <v>5.4639199999999999</v>
      </c>
      <c r="G846">
        <v>21</v>
      </c>
      <c r="H846">
        <v>19</v>
      </c>
      <c r="I846">
        <v>0</v>
      </c>
      <c r="J846">
        <v>0</v>
      </c>
      <c r="K846">
        <v>87.3</v>
      </c>
      <c r="L846">
        <v>402</v>
      </c>
      <c r="M846">
        <v>89</v>
      </c>
      <c r="N846">
        <v>57</v>
      </c>
      <c r="O846">
        <v>53</v>
      </c>
      <c r="P846">
        <v>13</v>
      </c>
      <c r="Q846">
        <v>47</v>
      </c>
      <c r="R846">
        <v>0</v>
      </c>
      <c r="S846">
        <v>7</v>
      </c>
      <c r="T846">
        <v>80</v>
      </c>
      <c r="U846">
        <v>8.24742</v>
      </c>
      <c r="V846">
        <v>4.8453600000000003</v>
      </c>
      <c r="W846">
        <v>1.7021299999999999</v>
      </c>
      <c r="X846">
        <v>1.3402099999999999</v>
      </c>
      <c r="Y846">
        <v>0.19900499999999999</v>
      </c>
      <c r="Z846">
        <v>0.11691500000000001</v>
      </c>
      <c r="AA846">
        <v>8.2089558243751498E-2</v>
      </c>
      <c r="AB846">
        <v>0.255747</v>
      </c>
      <c r="AC846">
        <v>1.55785</v>
      </c>
      <c r="AD846">
        <v>0.298039</v>
      </c>
      <c r="AE846">
        <v>0.670628</v>
      </c>
      <c r="AH846">
        <v>5.2138</v>
      </c>
      <c r="AI846">
        <v>0.27763399999999999</v>
      </c>
      <c r="AJ846">
        <v>-0.22837399999999999</v>
      </c>
    </row>
    <row r="847" spans="1:36" x14ac:dyDescent="0.45">
      <c r="A847" t="s">
        <v>2146</v>
      </c>
      <c r="B847" t="s">
        <v>44</v>
      </c>
      <c r="C847">
        <v>1</v>
      </c>
      <c r="D847">
        <v>2</v>
      </c>
      <c r="F847">
        <v>4.2631600000000001</v>
      </c>
      <c r="G847">
        <v>57</v>
      </c>
      <c r="H847">
        <v>0</v>
      </c>
      <c r="I847">
        <v>19</v>
      </c>
      <c r="J847">
        <v>6</v>
      </c>
      <c r="K847">
        <v>57</v>
      </c>
      <c r="L847">
        <v>244</v>
      </c>
      <c r="M847">
        <v>46</v>
      </c>
      <c r="N847">
        <v>29</v>
      </c>
      <c r="O847">
        <v>27</v>
      </c>
      <c r="P847">
        <v>8</v>
      </c>
      <c r="Q847">
        <v>30</v>
      </c>
      <c r="R847">
        <v>1</v>
      </c>
      <c r="S847">
        <v>4</v>
      </c>
      <c r="T847">
        <v>69</v>
      </c>
      <c r="U847">
        <v>10.8947</v>
      </c>
      <c r="V847">
        <v>4.7368399999999999</v>
      </c>
      <c r="W847">
        <v>2.2999999999999998</v>
      </c>
      <c r="X847">
        <v>1.2631600000000001</v>
      </c>
      <c r="Y847">
        <v>0.28278700000000001</v>
      </c>
      <c r="Z847">
        <v>0.122951</v>
      </c>
      <c r="AA847">
        <v>0.15983605384826599</v>
      </c>
      <c r="AB847">
        <v>0.21904799999999999</v>
      </c>
      <c r="AC847">
        <v>1.3333299999999999</v>
      </c>
      <c r="AD847">
        <v>0.28571400000000002</v>
      </c>
      <c r="AE847">
        <v>0.72530899999999998</v>
      </c>
      <c r="AH847">
        <v>4.4480199999999996</v>
      </c>
      <c r="AI847">
        <v>0.27622099999999999</v>
      </c>
      <c r="AJ847">
        <v>0.253799</v>
      </c>
    </row>
    <row r="848" spans="1:36" x14ac:dyDescent="0.45">
      <c r="A848" t="s">
        <v>2928</v>
      </c>
      <c r="C848">
        <v>3</v>
      </c>
      <c r="D848">
        <v>4</v>
      </c>
      <c r="F848">
        <v>4.7815799999999999</v>
      </c>
      <c r="G848">
        <v>24</v>
      </c>
      <c r="H848">
        <v>11</v>
      </c>
      <c r="I848">
        <v>0</v>
      </c>
      <c r="J848">
        <v>0</v>
      </c>
      <c r="K848">
        <v>84.7</v>
      </c>
      <c r="L848">
        <v>368</v>
      </c>
      <c r="M848">
        <v>95</v>
      </c>
      <c r="N848">
        <v>49</v>
      </c>
      <c r="O848">
        <v>45</v>
      </c>
      <c r="P848">
        <v>12</v>
      </c>
      <c r="Q848">
        <v>22</v>
      </c>
      <c r="R848">
        <v>1</v>
      </c>
      <c r="S848">
        <v>5</v>
      </c>
      <c r="T848">
        <v>53</v>
      </c>
      <c r="U848">
        <v>5.63164</v>
      </c>
      <c r="V848">
        <v>2.3376600000000001</v>
      </c>
      <c r="W848">
        <v>2.40909</v>
      </c>
      <c r="X848">
        <v>1.2750900000000001</v>
      </c>
      <c r="Y848">
        <v>0.14402200000000001</v>
      </c>
      <c r="Z848">
        <v>5.9782599999999998E-2</v>
      </c>
      <c r="AA848">
        <v>8.4239125251770006E-2</v>
      </c>
      <c r="AB848">
        <v>0.27859200000000001</v>
      </c>
      <c r="AC848">
        <v>1.3813500000000001</v>
      </c>
      <c r="AD848">
        <v>0.30072500000000002</v>
      </c>
      <c r="AE848">
        <v>0.678643</v>
      </c>
      <c r="AH848">
        <v>4.8016800000000002</v>
      </c>
      <c r="AI848">
        <v>0.27579500000000001</v>
      </c>
      <c r="AJ848">
        <v>0.150591</v>
      </c>
    </row>
    <row r="849" spans="1:36" x14ac:dyDescent="0.45">
      <c r="A849" t="s">
        <v>2929</v>
      </c>
      <c r="C849">
        <v>3</v>
      </c>
      <c r="D849">
        <v>2</v>
      </c>
      <c r="F849">
        <v>3.82979</v>
      </c>
      <c r="G849">
        <v>46</v>
      </c>
      <c r="H849">
        <v>0</v>
      </c>
      <c r="I849">
        <v>0</v>
      </c>
      <c r="J849">
        <v>0</v>
      </c>
      <c r="K849">
        <v>42.3</v>
      </c>
      <c r="L849">
        <v>176</v>
      </c>
      <c r="M849">
        <v>38</v>
      </c>
      <c r="N849">
        <v>19</v>
      </c>
      <c r="O849">
        <v>18</v>
      </c>
      <c r="P849">
        <v>6</v>
      </c>
      <c r="Q849">
        <v>15</v>
      </c>
      <c r="R849">
        <v>2</v>
      </c>
      <c r="S849">
        <v>1</v>
      </c>
      <c r="T849">
        <v>44</v>
      </c>
      <c r="U849">
        <v>9.3617000000000008</v>
      </c>
      <c r="V849">
        <v>3.1914899999999999</v>
      </c>
      <c r="W849">
        <v>2.9333300000000002</v>
      </c>
      <c r="X849">
        <v>1.2766</v>
      </c>
      <c r="Y849">
        <v>0.25</v>
      </c>
      <c r="Z849">
        <v>8.5227300000000006E-2</v>
      </c>
      <c r="AA849">
        <v>0.16477272659540099</v>
      </c>
      <c r="AB849">
        <v>0.23749999999999999</v>
      </c>
      <c r="AC849">
        <v>1.2529600000000001</v>
      </c>
      <c r="AD849">
        <v>0.29090899999999997</v>
      </c>
      <c r="AE849">
        <v>0.76233200000000001</v>
      </c>
      <c r="AH849">
        <v>4.1533899999999999</v>
      </c>
      <c r="AI849">
        <v>0.27491599999999999</v>
      </c>
      <c r="AJ849">
        <v>0.36587599999999998</v>
      </c>
    </row>
    <row r="850" spans="1:36" x14ac:dyDescent="0.45">
      <c r="A850" t="s">
        <v>2295</v>
      </c>
      <c r="B850" t="s">
        <v>23</v>
      </c>
      <c r="C850">
        <v>3</v>
      </c>
      <c r="D850">
        <v>4</v>
      </c>
      <c r="F850">
        <v>4.5</v>
      </c>
      <c r="G850">
        <v>49</v>
      </c>
      <c r="H850">
        <v>1</v>
      </c>
      <c r="I850">
        <v>0</v>
      </c>
      <c r="J850">
        <v>1</v>
      </c>
      <c r="K850">
        <v>58</v>
      </c>
      <c r="L850">
        <v>250</v>
      </c>
      <c r="M850">
        <v>57</v>
      </c>
      <c r="N850">
        <v>31</v>
      </c>
      <c r="O850">
        <v>29</v>
      </c>
      <c r="P850">
        <v>9</v>
      </c>
      <c r="Q850">
        <v>20</v>
      </c>
      <c r="R850">
        <v>3</v>
      </c>
      <c r="S850">
        <v>3</v>
      </c>
      <c r="T850">
        <v>56</v>
      </c>
      <c r="U850">
        <v>8.6896599999999999</v>
      </c>
      <c r="V850">
        <v>3.10345</v>
      </c>
      <c r="W850">
        <v>2.8</v>
      </c>
      <c r="X850">
        <v>1.39655</v>
      </c>
      <c r="Y850">
        <v>0.224</v>
      </c>
      <c r="Z850">
        <v>0.08</v>
      </c>
      <c r="AA850">
        <v>0.144000008702278</v>
      </c>
      <c r="AB850">
        <v>0.25110100000000002</v>
      </c>
      <c r="AC850">
        <v>1.32759</v>
      </c>
      <c r="AD850">
        <v>0.296296</v>
      </c>
      <c r="AE850">
        <v>0.71428599999999998</v>
      </c>
      <c r="AH850">
        <v>4.5308999999999999</v>
      </c>
      <c r="AI850">
        <v>0.27443200000000001</v>
      </c>
      <c r="AJ850">
        <v>0.151834</v>
      </c>
    </row>
    <row r="851" spans="1:36" x14ac:dyDescent="0.45">
      <c r="A851" t="s">
        <v>2930</v>
      </c>
      <c r="B851" t="s">
        <v>61</v>
      </c>
      <c r="C851">
        <v>5</v>
      </c>
      <c r="D851">
        <v>8</v>
      </c>
      <c r="F851">
        <v>5.2755000000000001</v>
      </c>
      <c r="G851">
        <v>23</v>
      </c>
      <c r="H851">
        <v>23</v>
      </c>
      <c r="I851">
        <v>0</v>
      </c>
      <c r="J851">
        <v>0</v>
      </c>
      <c r="K851">
        <v>85.3</v>
      </c>
      <c r="L851">
        <v>390</v>
      </c>
      <c r="M851">
        <v>87</v>
      </c>
      <c r="N851">
        <v>54</v>
      </c>
      <c r="O851">
        <v>50</v>
      </c>
      <c r="P851">
        <v>12</v>
      </c>
      <c r="Q851">
        <v>43</v>
      </c>
      <c r="R851">
        <v>0</v>
      </c>
      <c r="S851">
        <v>9</v>
      </c>
      <c r="T851">
        <v>71</v>
      </c>
      <c r="U851">
        <v>7.4912099999999997</v>
      </c>
      <c r="V851">
        <v>4.5369299999999999</v>
      </c>
      <c r="W851">
        <v>1.65116</v>
      </c>
      <c r="X851">
        <v>1.2661199999999999</v>
      </c>
      <c r="Y851">
        <v>0.18205099999999999</v>
      </c>
      <c r="Z851">
        <v>0.11025600000000001</v>
      </c>
      <c r="AA851">
        <v>7.1794874966144506E-2</v>
      </c>
      <c r="AB851">
        <v>0.25739600000000001</v>
      </c>
      <c r="AC851">
        <v>1.52403</v>
      </c>
      <c r="AD851">
        <v>0.29411799999999999</v>
      </c>
      <c r="AE851">
        <v>0.67137800000000003</v>
      </c>
      <c r="AH851">
        <v>5.2480099999999998</v>
      </c>
      <c r="AI851">
        <v>0.27386500000000003</v>
      </c>
      <c r="AJ851">
        <v>0.14435400000000001</v>
      </c>
    </row>
    <row r="852" spans="1:36" x14ac:dyDescent="0.45">
      <c r="A852" t="s">
        <v>2189</v>
      </c>
      <c r="B852" t="s">
        <v>38</v>
      </c>
      <c r="C852">
        <v>1</v>
      </c>
      <c r="D852">
        <v>2</v>
      </c>
      <c r="F852">
        <v>4.8571400000000002</v>
      </c>
      <c r="G852">
        <v>52</v>
      </c>
      <c r="H852">
        <v>3</v>
      </c>
      <c r="I852">
        <v>0</v>
      </c>
      <c r="J852">
        <v>1</v>
      </c>
      <c r="K852">
        <v>63</v>
      </c>
      <c r="L852">
        <v>279</v>
      </c>
      <c r="M852">
        <v>62</v>
      </c>
      <c r="N852">
        <v>37</v>
      </c>
      <c r="O852">
        <v>34</v>
      </c>
      <c r="P852">
        <v>10</v>
      </c>
      <c r="Q852">
        <v>29</v>
      </c>
      <c r="R852">
        <v>1</v>
      </c>
      <c r="S852">
        <v>2</v>
      </c>
      <c r="T852">
        <v>67</v>
      </c>
      <c r="U852">
        <v>9.5714299999999994</v>
      </c>
      <c r="V852">
        <v>4.1428599999999998</v>
      </c>
      <c r="W852">
        <v>2.3103400000000001</v>
      </c>
      <c r="X852">
        <v>1.4285699999999999</v>
      </c>
      <c r="Y852">
        <v>0.240143</v>
      </c>
      <c r="Z852">
        <v>0.10394299999999999</v>
      </c>
      <c r="AA852">
        <v>0.13620071858167601</v>
      </c>
      <c r="AB852">
        <v>0.25</v>
      </c>
      <c r="AC852">
        <v>1.4444399999999999</v>
      </c>
      <c r="AD852">
        <v>0.30409399999999998</v>
      </c>
      <c r="AE852">
        <v>0.70129900000000001</v>
      </c>
      <c r="AH852">
        <v>4.6677400000000002</v>
      </c>
      <c r="AI852">
        <v>0.27376499999999998</v>
      </c>
      <c r="AJ852">
        <v>-5.0800600000000001E-2</v>
      </c>
    </row>
    <row r="853" spans="1:36" x14ac:dyDescent="0.45">
      <c r="A853" t="s">
        <v>2931</v>
      </c>
      <c r="B853" t="s">
        <v>42</v>
      </c>
      <c r="C853">
        <v>1</v>
      </c>
      <c r="D853">
        <v>1</v>
      </c>
      <c r="F853">
        <v>4.4444400000000002</v>
      </c>
      <c r="G853">
        <v>8</v>
      </c>
      <c r="H853">
        <v>6</v>
      </c>
      <c r="I853">
        <v>0</v>
      </c>
      <c r="J853">
        <v>0</v>
      </c>
      <c r="K853">
        <v>24.3</v>
      </c>
      <c r="L853">
        <v>108</v>
      </c>
      <c r="M853">
        <v>22</v>
      </c>
      <c r="N853">
        <v>13</v>
      </c>
      <c r="O853">
        <v>12</v>
      </c>
      <c r="P853">
        <v>3</v>
      </c>
      <c r="Q853">
        <v>13</v>
      </c>
      <c r="R853">
        <v>1</v>
      </c>
      <c r="S853">
        <v>0</v>
      </c>
      <c r="T853">
        <v>26</v>
      </c>
      <c r="U853">
        <v>9.6296300000000006</v>
      </c>
      <c r="V853">
        <v>4.8148200000000001</v>
      </c>
      <c r="W853">
        <v>2</v>
      </c>
      <c r="X853">
        <v>1.11111</v>
      </c>
      <c r="Y853">
        <v>0.24074100000000001</v>
      </c>
      <c r="Z853">
        <v>0.12037</v>
      </c>
      <c r="AA853">
        <v>0.120370373129844</v>
      </c>
      <c r="AB853">
        <v>0.23157900000000001</v>
      </c>
      <c r="AC853">
        <v>1.4403300000000001</v>
      </c>
      <c r="AD853">
        <v>0.287879</v>
      </c>
      <c r="AE853">
        <v>0.71428599999999998</v>
      </c>
      <c r="AH853">
        <v>4.3250000000000002</v>
      </c>
      <c r="AI853">
        <v>0.27297500000000002</v>
      </c>
      <c r="AJ853">
        <v>0.232353</v>
      </c>
    </row>
    <row r="854" spans="1:36" x14ac:dyDescent="0.45">
      <c r="A854" t="s">
        <v>2932</v>
      </c>
      <c r="B854" t="s">
        <v>58</v>
      </c>
      <c r="C854">
        <v>2</v>
      </c>
      <c r="D854">
        <v>1</v>
      </c>
      <c r="F854">
        <v>4.0805999999999996</v>
      </c>
      <c r="G854">
        <v>35</v>
      </c>
      <c r="H854">
        <v>1</v>
      </c>
      <c r="I854">
        <v>0</v>
      </c>
      <c r="J854">
        <v>1</v>
      </c>
      <c r="K854">
        <v>39.700000000000003</v>
      </c>
      <c r="L854">
        <v>168</v>
      </c>
      <c r="M854">
        <v>36</v>
      </c>
      <c r="N854">
        <v>19</v>
      </c>
      <c r="O854">
        <v>18</v>
      </c>
      <c r="P854">
        <v>5</v>
      </c>
      <c r="Q854">
        <v>14</v>
      </c>
      <c r="R854">
        <v>0</v>
      </c>
      <c r="S854">
        <v>2</v>
      </c>
      <c r="T854">
        <v>41</v>
      </c>
      <c r="U854">
        <v>9.2947100000000002</v>
      </c>
      <c r="V854">
        <v>3.1738</v>
      </c>
      <c r="W854">
        <v>2.9285700000000001</v>
      </c>
      <c r="X854">
        <v>1.1335</v>
      </c>
      <c r="Y854">
        <v>0.24404799999999999</v>
      </c>
      <c r="Z854">
        <v>8.3333299999999999E-2</v>
      </c>
      <c r="AA854">
        <v>0.160714276134967</v>
      </c>
      <c r="AB854">
        <v>0.236842</v>
      </c>
      <c r="AC854">
        <v>1.25945</v>
      </c>
      <c r="AD854">
        <v>0.29245300000000002</v>
      </c>
      <c r="AE854">
        <v>0.72092999999999996</v>
      </c>
      <c r="AH854">
        <v>4.0358999999999998</v>
      </c>
      <c r="AI854">
        <v>0.27288899999999999</v>
      </c>
      <c r="AJ854">
        <v>0.27457500000000001</v>
      </c>
    </row>
    <row r="855" spans="1:36" x14ac:dyDescent="0.45">
      <c r="A855" t="s">
        <v>2933</v>
      </c>
      <c r="B855" t="s">
        <v>76</v>
      </c>
      <c r="C855">
        <v>5</v>
      </c>
      <c r="D855">
        <v>8</v>
      </c>
      <c r="F855">
        <v>5.3052599999999996</v>
      </c>
      <c r="G855">
        <v>23</v>
      </c>
      <c r="H855">
        <v>21</v>
      </c>
      <c r="I855">
        <v>0</v>
      </c>
      <c r="J855">
        <v>0</v>
      </c>
      <c r="K855">
        <v>95</v>
      </c>
      <c r="L855">
        <v>433</v>
      </c>
      <c r="M855">
        <v>102</v>
      </c>
      <c r="N855">
        <v>61</v>
      </c>
      <c r="O855">
        <v>56</v>
      </c>
      <c r="P855">
        <v>15</v>
      </c>
      <c r="Q855">
        <v>47</v>
      </c>
      <c r="R855">
        <v>0</v>
      </c>
      <c r="S855">
        <v>5</v>
      </c>
      <c r="T855">
        <v>81</v>
      </c>
      <c r="U855">
        <v>7.6736800000000001</v>
      </c>
      <c r="V855">
        <v>4.4526300000000001</v>
      </c>
      <c r="W855">
        <v>1.7234</v>
      </c>
      <c r="X855">
        <v>1.4210499999999999</v>
      </c>
      <c r="Y855">
        <v>0.18706700000000001</v>
      </c>
      <c r="Z855">
        <v>0.108545</v>
      </c>
      <c r="AA855">
        <v>7.85219371318817E-2</v>
      </c>
      <c r="AB855">
        <v>0.26771699999999998</v>
      </c>
      <c r="AC855">
        <v>1.5684199999999999</v>
      </c>
      <c r="AD855">
        <v>0.30526300000000001</v>
      </c>
      <c r="AE855">
        <v>0.6875</v>
      </c>
      <c r="AH855">
        <v>5.24451</v>
      </c>
      <c r="AI855">
        <v>0.272841</v>
      </c>
      <c r="AJ855">
        <v>0.34424300000000002</v>
      </c>
    </row>
    <row r="856" spans="1:36" x14ac:dyDescent="0.45">
      <c r="A856" t="s">
        <v>2244</v>
      </c>
      <c r="B856" t="s">
        <v>38</v>
      </c>
      <c r="C856">
        <v>4</v>
      </c>
      <c r="D856">
        <v>4</v>
      </c>
      <c r="F856">
        <v>4.5233999999999996</v>
      </c>
      <c r="G856">
        <v>62</v>
      </c>
      <c r="H856">
        <v>1</v>
      </c>
      <c r="I856">
        <v>2</v>
      </c>
      <c r="J856">
        <v>11</v>
      </c>
      <c r="K856">
        <v>57.7</v>
      </c>
      <c r="L856">
        <v>250</v>
      </c>
      <c r="M856">
        <v>50</v>
      </c>
      <c r="N856">
        <v>31</v>
      </c>
      <c r="O856">
        <v>29</v>
      </c>
      <c r="P856">
        <v>9</v>
      </c>
      <c r="Q856">
        <v>27</v>
      </c>
      <c r="R856">
        <v>1</v>
      </c>
      <c r="S856">
        <v>3</v>
      </c>
      <c r="T856">
        <v>73</v>
      </c>
      <c r="U856">
        <v>11.3865</v>
      </c>
      <c r="V856">
        <v>4.2114399999999996</v>
      </c>
      <c r="W856">
        <v>2.7037</v>
      </c>
      <c r="X856">
        <v>1.40381</v>
      </c>
      <c r="Y856">
        <v>0.29199999999999998</v>
      </c>
      <c r="Z856">
        <v>0.108</v>
      </c>
      <c r="AA856">
        <v>0.18399999290704699</v>
      </c>
      <c r="AB856">
        <v>0.227273</v>
      </c>
      <c r="AC856">
        <v>1.33449</v>
      </c>
      <c r="AD856">
        <v>0.297101</v>
      </c>
      <c r="AE856">
        <v>0.71428599999999998</v>
      </c>
      <c r="AH856">
        <v>4.3122299999999996</v>
      </c>
      <c r="AI856">
        <v>0.27281499999999997</v>
      </c>
      <c r="AJ856">
        <v>0.14499699999999999</v>
      </c>
    </row>
    <row r="857" spans="1:36" x14ac:dyDescent="0.45">
      <c r="A857" t="s">
        <v>2308</v>
      </c>
      <c r="B857" t="s">
        <v>25</v>
      </c>
      <c r="C857">
        <v>4</v>
      </c>
      <c r="D857">
        <v>4</v>
      </c>
      <c r="F857">
        <v>4.5</v>
      </c>
      <c r="G857">
        <v>39</v>
      </c>
      <c r="H857">
        <v>3</v>
      </c>
      <c r="I857">
        <v>0</v>
      </c>
      <c r="J857">
        <v>1</v>
      </c>
      <c r="K857">
        <v>48</v>
      </c>
      <c r="L857">
        <v>207</v>
      </c>
      <c r="M857">
        <v>47</v>
      </c>
      <c r="N857">
        <v>26</v>
      </c>
      <c r="O857">
        <v>24</v>
      </c>
      <c r="P857">
        <v>8</v>
      </c>
      <c r="Q857">
        <v>16</v>
      </c>
      <c r="R857">
        <v>2</v>
      </c>
      <c r="S857">
        <v>1</v>
      </c>
      <c r="T857">
        <v>47</v>
      </c>
      <c r="U857">
        <v>8.8125</v>
      </c>
      <c r="V857">
        <v>3</v>
      </c>
      <c r="W857">
        <v>2.9375</v>
      </c>
      <c r="X857">
        <v>1.5</v>
      </c>
      <c r="Y857">
        <v>0.227053</v>
      </c>
      <c r="Z857">
        <v>7.7294699999999994E-2</v>
      </c>
      <c r="AA857">
        <v>0.149758450686931</v>
      </c>
      <c r="AB857">
        <v>0.247368</v>
      </c>
      <c r="AC857">
        <v>1.3125</v>
      </c>
      <c r="AD857">
        <v>0.28888900000000001</v>
      </c>
      <c r="AE857">
        <v>0.71428599999999998</v>
      </c>
      <c r="AH857">
        <v>4.5258700000000003</v>
      </c>
      <c r="AI857">
        <v>0.27059800000000001</v>
      </c>
      <c r="AJ857">
        <v>8.5595199999999996E-2</v>
      </c>
    </row>
    <row r="858" spans="1:36" x14ac:dyDescent="0.45">
      <c r="A858" t="s">
        <v>2934</v>
      </c>
      <c r="C858">
        <v>3</v>
      </c>
      <c r="D858">
        <v>5</v>
      </c>
      <c r="F858">
        <v>5.8021000000000003</v>
      </c>
      <c r="G858">
        <v>18</v>
      </c>
      <c r="H858">
        <v>13</v>
      </c>
      <c r="I858">
        <v>0</v>
      </c>
      <c r="J858">
        <v>0</v>
      </c>
      <c r="K858">
        <v>66.7</v>
      </c>
      <c r="L858">
        <v>306</v>
      </c>
      <c r="M858">
        <v>77</v>
      </c>
      <c r="N858">
        <v>46</v>
      </c>
      <c r="O858">
        <v>43</v>
      </c>
      <c r="P858">
        <v>10</v>
      </c>
      <c r="Q858">
        <v>27</v>
      </c>
      <c r="R858">
        <v>0</v>
      </c>
      <c r="S858">
        <v>6</v>
      </c>
      <c r="T858">
        <v>41</v>
      </c>
      <c r="U858">
        <v>5.5322300000000002</v>
      </c>
      <c r="V858">
        <v>3.6431800000000001</v>
      </c>
      <c r="W858">
        <v>1.5185200000000001</v>
      </c>
      <c r="X858">
        <v>1.3493299999999999</v>
      </c>
      <c r="Y858">
        <v>0.13398699999999999</v>
      </c>
      <c r="Z858">
        <v>8.8235300000000003E-2</v>
      </c>
      <c r="AA858">
        <v>4.5751638710498803E-2</v>
      </c>
      <c r="AB858">
        <v>0.282051</v>
      </c>
      <c r="AC858">
        <v>1.5592200000000001</v>
      </c>
      <c r="AD858">
        <v>0.30180200000000001</v>
      </c>
      <c r="AE858">
        <v>0.64444400000000002</v>
      </c>
      <c r="AH858">
        <v>5.4589400000000001</v>
      </c>
      <c r="AI858">
        <v>0.27011000000000002</v>
      </c>
      <c r="AJ858">
        <v>0.32202399999999998</v>
      </c>
    </row>
    <row r="859" spans="1:36" x14ac:dyDescent="0.45">
      <c r="A859" t="s">
        <v>2935</v>
      </c>
      <c r="B859" t="s">
        <v>28</v>
      </c>
      <c r="C859">
        <v>5</v>
      </c>
      <c r="D859">
        <v>6</v>
      </c>
      <c r="F859">
        <v>4.7195099999999996</v>
      </c>
      <c r="G859">
        <v>25</v>
      </c>
      <c r="H859">
        <v>13</v>
      </c>
      <c r="I859">
        <v>0</v>
      </c>
      <c r="J859">
        <v>0</v>
      </c>
      <c r="K859">
        <v>82</v>
      </c>
      <c r="L859">
        <v>372</v>
      </c>
      <c r="M859">
        <v>83</v>
      </c>
      <c r="N859">
        <v>46</v>
      </c>
      <c r="O859">
        <v>43</v>
      </c>
      <c r="P859">
        <v>11</v>
      </c>
      <c r="Q859">
        <v>42</v>
      </c>
      <c r="R859">
        <v>0</v>
      </c>
      <c r="S859">
        <v>4</v>
      </c>
      <c r="T859">
        <v>75</v>
      </c>
      <c r="U859">
        <v>8.2317099999999996</v>
      </c>
      <c r="V859">
        <v>4.6097599999999996</v>
      </c>
      <c r="W859">
        <v>1.7857099999999999</v>
      </c>
      <c r="X859">
        <v>1.2073199999999999</v>
      </c>
      <c r="Y859">
        <v>0.20161299999999999</v>
      </c>
      <c r="Z859">
        <v>0.112903</v>
      </c>
      <c r="AA859">
        <v>8.8709682226181003E-2</v>
      </c>
      <c r="AB859">
        <v>0.25460100000000002</v>
      </c>
      <c r="AC859">
        <v>1.5243899999999999</v>
      </c>
      <c r="AD859">
        <v>0.3</v>
      </c>
      <c r="AE859">
        <v>0.72080299999999997</v>
      </c>
      <c r="AH859">
        <v>4.8525999999999998</v>
      </c>
      <c r="AI859">
        <v>0.26921800000000001</v>
      </c>
      <c r="AJ859">
        <v>0.43831199999999998</v>
      </c>
    </row>
    <row r="860" spans="1:36" x14ac:dyDescent="0.45">
      <c r="A860" t="s">
        <v>2332</v>
      </c>
      <c r="B860" t="s">
        <v>61</v>
      </c>
      <c r="C860">
        <v>3</v>
      </c>
      <c r="D860">
        <v>2</v>
      </c>
      <c r="F860">
        <v>4.1269799999999996</v>
      </c>
      <c r="G860">
        <v>56</v>
      </c>
      <c r="H860">
        <v>0</v>
      </c>
      <c r="I860">
        <v>0</v>
      </c>
      <c r="J860">
        <v>4</v>
      </c>
      <c r="K860">
        <v>56.7</v>
      </c>
      <c r="L860">
        <v>245</v>
      </c>
      <c r="M860">
        <v>46</v>
      </c>
      <c r="N860">
        <v>28</v>
      </c>
      <c r="O860">
        <v>26</v>
      </c>
      <c r="P860">
        <v>7</v>
      </c>
      <c r="Q860">
        <v>29</v>
      </c>
      <c r="R860">
        <v>1</v>
      </c>
      <c r="S860">
        <v>3</v>
      </c>
      <c r="T860">
        <v>70</v>
      </c>
      <c r="U860">
        <v>11.1111</v>
      </c>
      <c r="V860">
        <v>4.6031700000000004</v>
      </c>
      <c r="W860">
        <v>2.4137900000000001</v>
      </c>
      <c r="X860">
        <v>1.11111</v>
      </c>
      <c r="Y860">
        <v>0.28571400000000002</v>
      </c>
      <c r="Z860">
        <v>0.118367</v>
      </c>
      <c r="AA860">
        <v>0.16734695434570299</v>
      </c>
      <c r="AB860">
        <v>0.21596199999999999</v>
      </c>
      <c r="AC860">
        <v>1.3227500000000001</v>
      </c>
      <c r="AD860">
        <v>0.28676499999999999</v>
      </c>
      <c r="AE860">
        <v>0.72085900000000003</v>
      </c>
      <c r="AH860">
        <v>4.0839600000000003</v>
      </c>
      <c r="AI860">
        <v>0.269179</v>
      </c>
      <c r="AJ860">
        <v>0.30031200000000002</v>
      </c>
    </row>
    <row r="861" spans="1:36" x14ac:dyDescent="0.45">
      <c r="A861" t="s">
        <v>2936</v>
      </c>
      <c r="B861" t="s">
        <v>40</v>
      </c>
      <c r="C861">
        <v>3</v>
      </c>
      <c r="D861">
        <v>4</v>
      </c>
      <c r="F861">
        <v>5.0596300000000003</v>
      </c>
      <c r="G861">
        <v>15</v>
      </c>
      <c r="H861">
        <v>8</v>
      </c>
      <c r="I861">
        <v>0</v>
      </c>
      <c r="J861">
        <v>0</v>
      </c>
      <c r="K861">
        <v>58.7</v>
      </c>
      <c r="L861">
        <v>256</v>
      </c>
      <c r="M861">
        <v>67</v>
      </c>
      <c r="N861">
        <v>36</v>
      </c>
      <c r="O861">
        <v>33</v>
      </c>
      <c r="P861">
        <v>10</v>
      </c>
      <c r="Q861">
        <v>15</v>
      </c>
      <c r="R861">
        <v>0</v>
      </c>
      <c r="S861">
        <v>1</v>
      </c>
      <c r="T861">
        <v>39</v>
      </c>
      <c r="U861">
        <v>5.9795600000000002</v>
      </c>
      <c r="V861">
        <v>2.29983</v>
      </c>
      <c r="W861">
        <v>2.6</v>
      </c>
      <c r="X861">
        <v>1.53322</v>
      </c>
      <c r="Y861">
        <v>0.15234400000000001</v>
      </c>
      <c r="Z861">
        <v>5.8593800000000001E-2</v>
      </c>
      <c r="AA861">
        <v>9.375E-2</v>
      </c>
      <c r="AB861">
        <v>0.279167</v>
      </c>
      <c r="AC861">
        <v>1.39693</v>
      </c>
      <c r="AD861">
        <v>0.298429</v>
      </c>
      <c r="AE861">
        <v>0.67647100000000004</v>
      </c>
      <c r="AH861">
        <v>4.9586199999999998</v>
      </c>
      <c r="AI861">
        <v>0.26913199999999998</v>
      </c>
      <c r="AJ861">
        <v>-7.78738E-3</v>
      </c>
    </row>
    <row r="862" spans="1:36" x14ac:dyDescent="0.45">
      <c r="A862" t="s">
        <v>2937</v>
      </c>
      <c r="B862" t="s">
        <v>42</v>
      </c>
      <c r="C862">
        <v>4</v>
      </c>
      <c r="D862">
        <v>5</v>
      </c>
      <c r="F862">
        <v>4.9646400000000002</v>
      </c>
      <c r="G862">
        <v>16</v>
      </c>
      <c r="H862">
        <v>14</v>
      </c>
      <c r="I862">
        <v>0</v>
      </c>
      <c r="J862">
        <v>0</v>
      </c>
      <c r="K862">
        <v>70.7</v>
      </c>
      <c r="L862">
        <v>312</v>
      </c>
      <c r="M862">
        <v>71</v>
      </c>
      <c r="N862">
        <v>42</v>
      </c>
      <c r="O862">
        <v>39</v>
      </c>
      <c r="P862">
        <v>9</v>
      </c>
      <c r="Q862">
        <v>29</v>
      </c>
      <c r="R862">
        <v>0</v>
      </c>
      <c r="S862">
        <v>6</v>
      </c>
      <c r="T862">
        <v>48</v>
      </c>
      <c r="U862">
        <v>6.1103300000000003</v>
      </c>
      <c r="V862">
        <v>3.6916500000000001</v>
      </c>
      <c r="W862">
        <v>1.65517</v>
      </c>
      <c r="X862">
        <v>1.1456900000000001</v>
      </c>
      <c r="Y862">
        <v>0.15384600000000001</v>
      </c>
      <c r="Z862">
        <v>9.2948699999999995E-2</v>
      </c>
      <c r="AA862">
        <v>6.0897439718246398E-2</v>
      </c>
      <c r="AB862">
        <v>0.25631799999999999</v>
      </c>
      <c r="AC862">
        <v>1.4144300000000001</v>
      </c>
      <c r="AD862">
        <v>0.28181800000000001</v>
      </c>
      <c r="AE862">
        <v>0.66361599999999998</v>
      </c>
      <c r="AH862">
        <v>5.0372199999999996</v>
      </c>
      <c r="AI862">
        <v>0.26856099999999999</v>
      </c>
      <c r="AJ862">
        <v>0.29253000000000001</v>
      </c>
    </row>
    <row r="863" spans="1:36" x14ac:dyDescent="0.45">
      <c r="A863" t="s">
        <v>2311</v>
      </c>
      <c r="B863" t="s">
        <v>58</v>
      </c>
      <c r="C863">
        <v>4</v>
      </c>
      <c r="D863">
        <v>3</v>
      </c>
      <c r="F863">
        <v>4.4210500000000001</v>
      </c>
      <c r="G863">
        <v>45</v>
      </c>
      <c r="H863">
        <v>2</v>
      </c>
      <c r="I863">
        <v>1</v>
      </c>
      <c r="J863">
        <v>4</v>
      </c>
      <c r="K863">
        <v>57</v>
      </c>
      <c r="L863">
        <v>248</v>
      </c>
      <c r="M863">
        <v>50</v>
      </c>
      <c r="N863">
        <v>30</v>
      </c>
      <c r="O863">
        <v>28</v>
      </c>
      <c r="P863">
        <v>8</v>
      </c>
      <c r="Q863">
        <v>29</v>
      </c>
      <c r="R863">
        <v>1</v>
      </c>
      <c r="S863">
        <v>3</v>
      </c>
      <c r="T863">
        <v>62</v>
      </c>
      <c r="U863">
        <v>9.7894699999999997</v>
      </c>
      <c r="V863">
        <v>4.5789499999999999</v>
      </c>
      <c r="W863">
        <v>2.1379299999999999</v>
      </c>
      <c r="X863">
        <v>1.2631600000000001</v>
      </c>
      <c r="Y863">
        <v>0.25</v>
      </c>
      <c r="Z863">
        <v>0.116935</v>
      </c>
      <c r="AA863">
        <v>0.13306451588869</v>
      </c>
      <c r="AB863">
        <v>0.23148099999999999</v>
      </c>
      <c r="AC863">
        <v>1.3859600000000001</v>
      </c>
      <c r="AD863">
        <v>0.28767100000000001</v>
      </c>
      <c r="AE863">
        <v>0.72271399999999997</v>
      </c>
      <c r="AH863">
        <v>4.5883700000000003</v>
      </c>
      <c r="AI863">
        <v>0.26818999999999998</v>
      </c>
      <c r="AJ863">
        <v>0.15119199999999999</v>
      </c>
    </row>
    <row r="864" spans="1:36" x14ac:dyDescent="0.45">
      <c r="A864" t="s">
        <v>2938</v>
      </c>
      <c r="B864" t="s">
        <v>104</v>
      </c>
      <c r="C864">
        <v>3</v>
      </c>
      <c r="D864">
        <v>4</v>
      </c>
      <c r="F864">
        <v>5.0142899999999999</v>
      </c>
      <c r="G864">
        <v>20</v>
      </c>
      <c r="H864">
        <v>14</v>
      </c>
      <c r="I864">
        <v>0</v>
      </c>
      <c r="J864">
        <v>0</v>
      </c>
      <c r="K864">
        <v>70</v>
      </c>
      <c r="L864">
        <v>320</v>
      </c>
      <c r="M864">
        <v>78</v>
      </c>
      <c r="N864">
        <v>42</v>
      </c>
      <c r="O864">
        <v>39</v>
      </c>
      <c r="P864">
        <v>10</v>
      </c>
      <c r="Q864">
        <v>29</v>
      </c>
      <c r="R864">
        <v>0</v>
      </c>
      <c r="S864">
        <v>5</v>
      </c>
      <c r="T864">
        <v>52</v>
      </c>
      <c r="U864">
        <v>6.6857100000000003</v>
      </c>
      <c r="V864">
        <v>3.7285699999999999</v>
      </c>
      <c r="W864">
        <v>1.7930999999999999</v>
      </c>
      <c r="X864">
        <v>1.2857099999999999</v>
      </c>
      <c r="Y864">
        <v>0.16250000000000001</v>
      </c>
      <c r="Z864">
        <v>9.0624999999999997E-2</v>
      </c>
      <c r="AA864">
        <v>7.18749910593032E-2</v>
      </c>
      <c r="AB864">
        <v>0.272727</v>
      </c>
      <c r="AC864">
        <v>1.52857</v>
      </c>
      <c r="AD864">
        <v>0.30357099999999998</v>
      </c>
      <c r="AE864">
        <v>0.69892500000000002</v>
      </c>
      <c r="AH864">
        <v>5.0836100000000002</v>
      </c>
      <c r="AI864">
        <v>0.26492500000000002</v>
      </c>
      <c r="AJ864">
        <v>0.340335</v>
      </c>
    </row>
    <row r="865" spans="1:36" x14ac:dyDescent="0.45">
      <c r="A865" t="s">
        <v>2317</v>
      </c>
      <c r="B865" t="s">
        <v>63</v>
      </c>
      <c r="C865">
        <v>3</v>
      </c>
      <c r="D865">
        <v>3</v>
      </c>
      <c r="F865">
        <v>4.2505100000000002</v>
      </c>
      <c r="G865">
        <v>36</v>
      </c>
      <c r="H865">
        <v>2</v>
      </c>
      <c r="I865">
        <v>0</v>
      </c>
      <c r="J865">
        <v>1</v>
      </c>
      <c r="K865">
        <v>48.7</v>
      </c>
      <c r="L865">
        <v>209</v>
      </c>
      <c r="M865">
        <v>47</v>
      </c>
      <c r="N865">
        <v>25</v>
      </c>
      <c r="O865">
        <v>23</v>
      </c>
      <c r="P865">
        <v>7</v>
      </c>
      <c r="Q865">
        <v>16</v>
      </c>
      <c r="R865">
        <v>1</v>
      </c>
      <c r="S865">
        <v>2</v>
      </c>
      <c r="T865">
        <v>47</v>
      </c>
      <c r="U865">
        <v>8.6858299999999993</v>
      </c>
      <c r="V865">
        <v>2.95688</v>
      </c>
      <c r="W865">
        <v>2.9375</v>
      </c>
      <c r="X865">
        <v>1.2936300000000001</v>
      </c>
      <c r="Y865">
        <v>0.22488</v>
      </c>
      <c r="Z865">
        <v>7.6554999999999998E-2</v>
      </c>
      <c r="AA865">
        <v>0.14832536131143501</v>
      </c>
      <c r="AB865">
        <v>0.24607299999999999</v>
      </c>
      <c r="AC865">
        <v>1.2936300000000001</v>
      </c>
      <c r="AD865">
        <v>0.29197099999999998</v>
      </c>
      <c r="AE865">
        <v>0.71428599999999998</v>
      </c>
      <c r="AH865">
        <v>4.30227</v>
      </c>
      <c r="AI865">
        <v>0.26469700000000002</v>
      </c>
      <c r="AJ865">
        <v>0.30357200000000001</v>
      </c>
    </row>
    <row r="866" spans="1:36" x14ac:dyDescent="0.45">
      <c r="A866" t="s">
        <v>2363</v>
      </c>
      <c r="B866" t="s">
        <v>52</v>
      </c>
      <c r="C866">
        <v>4</v>
      </c>
      <c r="D866">
        <v>4</v>
      </c>
      <c r="F866">
        <v>4.0408200000000001</v>
      </c>
      <c r="G866">
        <v>59</v>
      </c>
      <c r="H866">
        <v>2</v>
      </c>
      <c r="I866">
        <v>0</v>
      </c>
      <c r="J866">
        <v>10</v>
      </c>
      <c r="K866">
        <v>49</v>
      </c>
      <c r="L866">
        <v>212</v>
      </c>
      <c r="M866">
        <v>45</v>
      </c>
      <c r="N866">
        <v>24</v>
      </c>
      <c r="O866">
        <v>22</v>
      </c>
      <c r="P866">
        <v>7</v>
      </c>
      <c r="Q866">
        <v>20</v>
      </c>
      <c r="R866">
        <v>1</v>
      </c>
      <c r="S866">
        <v>3</v>
      </c>
      <c r="T866">
        <v>53</v>
      </c>
      <c r="U866">
        <v>9.7346900000000005</v>
      </c>
      <c r="V866">
        <v>3.67347</v>
      </c>
      <c r="W866">
        <v>2.65</v>
      </c>
      <c r="X866">
        <v>1.2857099999999999</v>
      </c>
      <c r="Y866">
        <v>0.25</v>
      </c>
      <c r="Z866">
        <v>9.4339599999999996E-2</v>
      </c>
      <c r="AA866">
        <v>0.15566037595272</v>
      </c>
      <c r="AB866">
        <v>0.238095</v>
      </c>
      <c r="AC866">
        <v>1.32653</v>
      </c>
      <c r="AD866">
        <v>0.294574</v>
      </c>
      <c r="AE866">
        <v>0.74275400000000003</v>
      </c>
      <c r="AH866">
        <v>4.3570799999999998</v>
      </c>
      <c r="AI866">
        <v>0.26222800000000002</v>
      </c>
      <c r="AJ866">
        <v>0.381685</v>
      </c>
    </row>
    <row r="867" spans="1:36" x14ac:dyDescent="0.45">
      <c r="A867" t="s">
        <v>2939</v>
      </c>
      <c r="B867" t="s">
        <v>101</v>
      </c>
      <c r="C867">
        <v>2</v>
      </c>
      <c r="D867">
        <v>2</v>
      </c>
      <c r="F867">
        <v>3.8989199999999999</v>
      </c>
      <c r="G867">
        <v>21</v>
      </c>
      <c r="H867">
        <v>1</v>
      </c>
      <c r="I867">
        <v>0</v>
      </c>
      <c r="J867">
        <v>1</v>
      </c>
      <c r="K867">
        <v>27.7</v>
      </c>
      <c r="L867">
        <v>120</v>
      </c>
      <c r="M867">
        <v>29</v>
      </c>
      <c r="N867">
        <v>13</v>
      </c>
      <c r="O867">
        <v>12</v>
      </c>
      <c r="P867">
        <v>4</v>
      </c>
      <c r="Q867">
        <v>6</v>
      </c>
      <c r="R867">
        <v>0</v>
      </c>
      <c r="S867">
        <v>1</v>
      </c>
      <c r="T867">
        <v>29</v>
      </c>
      <c r="U867">
        <v>9.4223800000000004</v>
      </c>
      <c r="V867">
        <v>1.94946</v>
      </c>
      <c r="W867">
        <v>4.8333300000000001</v>
      </c>
      <c r="X867">
        <v>1.2996399999999999</v>
      </c>
      <c r="Y867">
        <v>0.24166699999999999</v>
      </c>
      <c r="Z867">
        <v>0.05</v>
      </c>
      <c r="AA867">
        <v>0.19166665896773299</v>
      </c>
      <c r="AB867">
        <v>0.256637</v>
      </c>
      <c r="AC867">
        <v>1.2635400000000001</v>
      </c>
      <c r="AD867">
        <v>0.3125</v>
      </c>
      <c r="AE867">
        <v>0.74829900000000005</v>
      </c>
      <c r="AH867">
        <v>3.7965599999999999</v>
      </c>
      <c r="AI867">
        <v>0.26058300000000001</v>
      </c>
      <c r="AJ867">
        <v>0.23191100000000001</v>
      </c>
    </row>
    <row r="868" spans="1:36" x14ac:dyDescent="0.45">
      <c r="A868" t="s">
        <v>2201</v>
      </c>
      <c r="B868" t="s">
        <v>74</v>
      </c>
      <c r="C868">
        <v>3</v>
      </c>
      <c r="D868">
        <v>4</v>
      </c>
      <c r="F868">
        <v>4.6733700000000002</v>
      </c>
      <c r="G868">
        <v>50</v>
      </c>
      <c r="H868">
        <v>2</v>
      </c>
      <c r="I868">
        <v>1</v>
      </c>
      <c r="J868">
        <v>13</v>
      </c>
      <c r="K868">
        <v>59.7</v>
      </c>
      <c r="L868">
        <v>259</v>
      </c>
      <c r="M868">
        <v>62</v>
      </c>
      <c r="N868">
        <v>34</v>
      </c>
      <c r="O868">
        <v>31</v>
      </c>
      <c r="P868">
        <v>9</v>
      </c>
      <c r="Q868">
        <v>22</v>
      </c>
      <c r="R868">
        <v>1</v>
      </c>
      <c r="S868">
        <v>2</v>
      </c>
      <c r="T868">
        <v>50</v>
      </c>
      <c r="U868">
        <v>7.5376899999999996</v>
      </c>
      <c r="V868">
        <v>3.3165800000000001</v>
      </c>
      <c r="W868">
        <v>2.2727300000000001</v>
      </c>
      <c r="X868">
        <v>1.3567800000000001</v>
      </c>
      <c r="Y868">
        <v>0.19305</v>
      </c>
      <c r="Z868">
        <v>8.4942100000000006E-2</v>
      </c>
      <c r="AA868">
        <v>0.108108103275299</v>
      </c>
      <c r="AB868">
        <v>0.26383000000000001</v>
      </c>
      <c r="AC868">
        <v>1.4070400000000001</v>
      </c>
      <c r="AD868">
        <v>0.30113600000000001</v>
      </c>
      <c r="AE868">
        <v>0.70028000000000001</v>
      </c>
      <c r="AH868">
        <v>4.7458299999999998</v>
      </c>
      <c r="AI868">
        <v>0.257942</v>
      </c>
      <c r="AJ868">
        <v>0.166745</v>
      </c>
    </row>
    <row r="869" spans="1:36" x14ac:dyDescent="0.45">
      <c r="A869" t="s">
        <v>2940</v>
      </c>
      <c r="B869" t="s">
        <v>149</v>
      </c>
      <c r="C869">
        <v>2</v>
      </c>
      <c r="D869">
        <v>4</v>
      </c>
      <c r="F869">
        <v>4.6110100000000003</v>
      </c>
      <c r="G869">
        <v>31</v>
      </c>
      <c r="H869">
        <v>5</v>
      </c>
      <c r="I869">
        <v>0</v>
      </c>
      <c r="J869">
        <v>1</v>
      </c>
      <c r="K869">
        <v>52.7</v>
      </c>
      <c r="L869">
        <v>226</v>
      </c>
      <c r="M869">
        <v>54</v>
      </c>
      <c r="N869">
        <v>29</v>
      </c>
      <c r="O869">
        <v>27</v>
      </c>
      <c r="P869">
        <v>7</v>
      </c>
      <c r="Q869">
        <v>19</v>
      </c>
      <c r="R869">
        <v>1</v>
      </c>
      <c r="S869">
        <v>1</v>
      </c>
      <c r="T869">
        <v>39</v>
      </c>
      <c r="U869">
        <v>6.6603399999999997</v>
      </c>
      <c r="V869">
        <v>3.24478</v>
      </c>
      <c r="W869">
        <v>2.0526300000000002</v>
      </c>
      <c r="X869">
        <v>1.1954499999999999</v>
      </c>
      <c r="Y869">
        <v>0.172566</v>
      </c>
      <c r="Z869">
        <v>8.4070800000000001E-2</v>
      </c>
      <c r="AA869">
        <v>8.8495574891567202E-2</v>
      </c>
      <c r="AB869">
        <v>0.26213599999999998</v>
      </c>
      <c r="AC869">
        <v>1.3852</v>
      </c>
      <c r="AD869">
        <v>0.29375000000000001</v>
      </c>
      <c r="AE869">
        <v>0.69620300000000002</v>
      </c>
      <c r="AH869">
        <v>4.6402400000000004</v>
      </c>
      <c r="AI869">
        <v>0.25762699999999999</v>
      </c>
      <c r="AJ869">
        <v>0.32568799999999998</v>
      </c>
    </row>
    <row r="870" spans="1:36" x14ac:dyDescent="0.45">
      <c r="A870" t="s">
        <v>2941</v>
      </c>
      <c r="B870" t="s">
        <v>63</v>
      </c>
      <c r="C870">
        <v>4</v>
      </c>
      <c r="D870">
        <v>6</v>
      </c>
      <c r="F870">
        <v>5.0303800000000001</v>
      </c>
      <c r="G870">
        <v>21</v>
      </c>
      <c r="H870">
        <v>12</v>
      </c>
      <c r="I870">
        <v>0</v>
      </c>
      <c r="J870">
        <v>0</v>
      </c>
      <c r="K870">
        <v>82.3</v>
      </c>
      <c r="L870">
        <v>370</v>
      </c>
      <c r="M870">
        <v>81</v>
      </c>
      <c r="N870">
        <v>50</v>
      </c>
      <c r="O870">
        <v>46</v>
      </c>
      <c r="P870">
        <v>13</v>
      </c>
      <c r="Q870">
        <v>38</v>
      </c>
      <c r="R870">
        <v>0</v>
      </c>
      <c r="S870">
        <v>9</v>
      </c>
      <c r="T870">
        <v>74</v>
      </c>
      <c r="U870">
        <v>8.0923499999999997</v>
      </c>
      <c r="V870">
        <v>4.1555299999999997</v>
      </c>
      <c r="W870">
        <v>1.94737</v>
      </c>
      <c r="X870">
        <v>1.4216299999999999</v>
      </c>
      <c r="Y870">
        <v>0.2</v>
      </c>
      <c r="Z870">
        <v>0.102703</v>
      </c>
      <c r="AA870">
        <v>9.7297303378582001E-2</v>
      </c>
      <c r="AB870">
        <v>0.250774</v>
      </c>
      <c r="AC870">
        <v>1.4459299999999999</v>
      </c>
      <c r="AD870">
        <v>0.288136</v>
      </c>
      <c r="AE870">
        <v>0.68452400000000002</v>
      </c>
      <c r="AH870">
        <v>5.2234499999999997</v>
      </c>
      <c r="AI870">
        <v>0.25622899999999998</v>
      </c>
      <c r="AJ870">
        <v>0.28977599999999998</v>
      </c>
    </row>
    <row r="871" spans="1:36" x14ac:dyDescent="0.45">
      <c r="A871" t="s">
        <v>2942</v>
      </c>
      <c r="C871">
        <v>1</v>
      </c>
      <c r="D871">
        <v>2</v>
      </c>
      <c r="F871">
        <v>4.8857100000000004</v>
      </c>
      <c r="G871">
        <v>18</v>
      </c>
      <c r="H871">
        <v>5</v>
      </c>
      <c r="I871">
        <v>0</v>
      </c>
      <c r="J871">
        <v>0</v>
      </c>
      <c r="K871">
        <v>35</v>
      </c>
      <c r="L871">
        <v>157</v>
      </c>
      <c r="M871">
        <v>34</v>
      </c>
      <c r="N871">
        <v>21</v>
      </c>
      <c r="O871">
        <v>19</v>
      </c>
      <c r="P871">
        <v>5</v>
      </c>
      <c r="Q871">
        <v>17</v>
      </c>
      <c r="R871">
        <v>0</v>
      </c>
      <c r="S871">
        <v>2</v>
      </c>
      <c r="T871">
        <v>37</v>
      </c>
      <c r="U871">
        <v>9.5142900000000008</v>
      </c>
      <c r="V871">
        <v>4.3714300000000001</v>
      </c>
      <c r="W871">
        <v>2.1764700000000001</v>
      </c>
      <c r="X871">
        <v>1.2857099999999999</v>
      </c>
      <c r="Y871">
        <v>0.23566899999999999</v>
      </c>
      <c r="Z871">
        <v>0.10828</v>
      </c>
      <c r="AA871">
        <v>0.12738853693008401</v>
      </c>
      <c r="AB871">
        <v>0.24637700000000001</v>
      </c>
      <c r="AC871">
        <v>1.4571400000000001</v>
      </c>
      <c r="AD871">
        <v>0.30208299999999999</v>
      </c>
      <c r="AE871">
        <v>0.68181800000000004</v>
      </c>
      <c r="AH871">
        <v>4.6264700000000003</v>
      </c>
      <c r="AI871">
        <v>0.25579299999999999</v>
      </c>
      <c r="AJ871">
        <v>6.8690999999999999E-4</v>
      </c>
    </row>
    <row r="872" spans="1:36" x14ac:dyDescent="0.45">
      <c r="A872" t="s">
        <v>2943</v>
      </c>
      <c r="B872" t="s">
        <v>104</v>
      </c>
      <c r="C872">
        <v>3</v>
      </c>
      <c r="D872">
        <v>3</v>
      </c>
      <c r="F872">
        <v>4.1563100000000004</v>
      </c>
      <c r="G872">
        <v>38</v>
      </c>
      <c r="H872">
        <v>0</v>
      </c>
      <c r="I872">
        <v>0</v>
      </c>
      <c r="J872">
        <v>0</v>
      </c>
      <c r="K872">
        <v>56.3</v>
      </c>
      <c r="L872">
        <v>240</v>
      </c>
      <c r="M872">
        <v>55</v>
      </c>
      <c r="N872">
        <v>28</v>
      </c>
      <c r="O872">
        <v>26</v>
      </c>
      <c r="P872">
        <v>7</v>
      </c>
      <c r="Q872">
        <v>19</v>
      </c>
      <c r="R872">
        <v>1</v>
      </c>
      <c r="S872">
        <v>2</v>
      </c>
      <c r="T872">
        <v>51</v>
      </c>
      <c r="U872">
        <v>8.1527499999999993</v>
      </c>
      <c r="V872">
        <v>3.0373000000000001</v>
      </c>
      <c r="W872">
        <v>2.6842100000000002</v>
      </c>
      <c r="X872">
        <v>1.1190100000000001</v>
      </c>
      <c r="Y872">
        <v>0.21249999999999999</v>
      </c>
      <c r="Z872">
        <v>7.9166700000000007E-2</v>
      </c>
      <c r="AA872">
        <v>0.133333340287208</v>
      </c>
      <c r="AB872">
        <v>0.25114199999999998</v>
      </c>
      <c r="AC872">
        <v>1.3143899999999999</v>
      </c>
      <c r="AD872">
        <v>0.29813699999999999</v>
      </c>
      <c r="AE872">
        <v>0.71651100000000001</v>
      </c>
      <c r="AH872">
        <v>4.1786599999999998</v>
      </c>
      <c r="AI872">
        <v>0.25289200000000001</v>
      </c>
      <c r="AJ872">
        <v>0.31890200000000002</v>
      </c>
    </row>
    <row r="873" spans="1:36" x14ac:dyDescent="0.45">
      <c r="A873" t="s">
        <v>2944</v>
      </c>
      <c r="B873" t="s">
        <v>23</v>
      </c>
      <c r="C873">
        <v>2</v>
      </c>
      <c r="D873">
        <v>1</v>
      </c>
      <c r="F873">
        <v>4.4628100000000002</v>
      </c>
      <c r="G873">
        <v>21</v>
      </c>
      <c r="H873">
        <v>2</v>
      </c>
      <c r="I873">
        <v>0</v>
      </c>
      <c r="J873">
        <v>0</v>
      </c>
      <c r="K873">
        <v>36.299999999999997</v>
      </c>
      <c r="L873">
        <v>160</v>
      </c>
      <c r="M873">
        <v>34</v>
      </c>
      <c r="N873">
        <v>19</v>
      </c>
      <c r="O873">
        <v>18</v>
      </c>
      <c r="P873">
        <v>5</v>
      </c>
      <c r="Q873">
        <v>17</v>
      </c>
      <c r="R873">
        <v>0</v>
      </c>
      <c r="S873">
        <v>1</v>
      </c>
      <c r="T873">
        <v>41</v>
      </c>
      <c r="U873">
        <v>10.1653</v>
      </c>
      <c r="V873">
        <v>4.21488</v>
      </c>
      <c r="W873">
        <v>2.4117600000000001</v>
      </c>
      <c r="X873">
        <v>1.23967</v>
      </c>
      <c r="Y873">
        <v>0.25624999999999998</v>
      </c>
      <c r="Z873">
        <v>0.10625</v>
      </c>
      <c r="AA873">
        <v>0.14999999105930301</v>
      </c>
      <c r="AB873">
        <v>0.23943700000000001</v>
      </c>
      <c r="AC873">
        <v>1.40496</v>
      </c>
      <c r="AD873">
        <v>0.30208299999999999</v>
      </c>
      <c r="AE873">
        <v>0.72727299999999995</v>
      </c>
      <c r="AH873">
        <v>4.2743200000000003</v>
      </c>
      <c r="AI873">
        <v>0.25185299999999999</v>
      </c>
      <c r="AJ873">
        <v>0.25513400000000003</v>
      </c>
    </row>
    <row r="874" spans="1:36" x14ac:dyDescent="0.45">
      <c r="A874" t="s">
        <v>2945</v>
      </c>
      <c r="C874">
        <v>5</v>
      </c>
      <c r="D874">
        <v>9</v>
      </c>
      <c r="F874">
        <v>5.3446400000000001</v>
      </c>
      <c r="G874">
        <v>22</v>
      </c>
      <c r="H874">
        <v>18</v>
      </c>
      <c r="I874">
        <v>0</v>
      </c>
      <c r="J874">
        <v>0</v>
      </c>
      <c r="K874">
        <v>94.3</v>
      </c>
      <c r="L874">
        <v>429</v>
      </c>
      <c r="M874">
        <v>98</v>
      </c>
      <c r="N874">
        <v>61</v>
      </c>
      <c r="O874">
        <v>56</v>
      </c>
      <c r="P874">
        <v>15</v>
      </c>
      <c r="Q874">
        <v>45</v>
      </c>
      <c r="R874">
        <v>0</v>
      </c>
      <c r="S874">
        <v>8</v>
      </c>
      <c r="T874">
        <v>78</v>
      </c>
      <c r="U874">
        <v>7.4443299999999999</v>
      </c>
      <c r="V874">
        <v>4.2948000000000004</v>
      </c>
      <c r="W874">
        <v>1.73333</v>
      </c>
      <c r="X874">
        <v>1.4316</v>
      </c>
      <c r="Y874">
        <v>0.18181800000000001</v>
      </c>
      <c r="Z874">
        <v>0.104895</v>
      </c>
      <c r="AA874">
        <v>7.6923079788684803E-2</v>
      </c>
      <c r="AB874">
        <v>0.26063799999999998</v>
      </c>
      <c r="AC874">
        <v>1.51644</v>
      </c>
      <c r="AD874">
        <v>0.29328599999999999</v>
      </c>
      <c r="AE874">
        <v>0.67213100000000003</v>
      </c>
      <c r="AH874">
        <v>5.3547200000000004</v>
      </c>
      <c r="AI874">
        <v>0.25120999999999999</v>
      </c>
      <c r="AJ874">
        <v>7.1901000000000007E-2</v>
      </c>
    </row>
    <row r="875" spans="1:36" x14ac:dyDescent="0.45">
      <c r="A875" t="s">
        <v>2946</v>
      </c>
      <c r="B875" t="s">
        <v>196</v>
      </c>
      <c r="C875">
        <v>3</v>
      </c>
      <c r="D875">
        <v>4</v>
      </c>
      <c r="F875">
        <v>4.6840200000000003</v>
      </c>
      <c r="G875">
        <v>30</v>
      </c>
      <c r="H875">
        <v>11</v>
      </c>
      <c r="I875">
        <v>0</v>
      </c>
      <c r="J875">
        <v>0</v>
      </c>
      <c r="K875">
        <v>80.7</v>
      </c>
      <c r="L875">
        <v>353</v>
      </c>
      <c r="M875">
        <v>87</v>
      </c>
      <c r="N875">
        <v>45</v>
      </c>
      <c r="O875">
        <v>42</v>
      </c>
      <c r="P875">
        <v>11</v>
      </c>
      <c r="Q875">
        <v>28</v>
      </c>
      <c r="R875">
        <v>0</v>
      </c>
      <c r="S875">
        <v>2</v>
      </c>
      <c r="T875">
        <v>54</v>
      </c>
      <c r="U875">
        <v>6.0223100000000001</v>
      </c>
      <c r="V875">
        <v>3.1226799999999999</v>
      </c>
      <c r="W875">
        <v>1.9285699999999999</v>
      </c>
      <c r="X875">
        <v>1.2267699999999999</v>
      </c>
      <c r="Y875">
        <v>0.152975</v>
      </c>
      <c r="Z875">
        <v>7.9320100000000004E-2</v>
      </c>
      <c r="AA875">
        <v>7.3654390871524797E-2</v>
      </c>
      <c r="AB875">
        <v>0.26934999999999998</v>
      </c>
      <c r="AC875">
        <v>1.42503</v>
      </c>
      <c r="AD875">
        <v>0.294574</v>
      </c>
      <c r="AE875">
        <v>0.70281099999999996</v>
      </c>
      <c r="AH875">
        <v>4.8039899999999998</v>
      </c>
      <c r="AI875">
        <v>0.251054</v>
      </c>
      <c r="AJ875">
        <v>0.25836500000000001</v>
      </c>
    </row>
    <row r="876" spans="1:36" x14ac:dyDescent="0.45">
      <c r="A876" t="s">
        <v>2947</v>
      </c>
      <c r="C876">
        <v>4</v>
      </c>
      <c r="D876">
        <v>5</v>
      </c>
      <c r="F876">
        <v>4.8470000000000004</v>
      </c>
      <c r="G876">
        <v>22</v>
      </c>
      <c r="H876">
        <v>12</v>
      </c>
      <c r="I876">
        <v>0</v>
      </c>
      <c r="J876">
        <v>0</v>
      </c>
      <c r="K876">
        <v>81.7</v>
      </c>
      <c r="L876">
        <v>359</v>
      </c>
      <c r="M876">
        <v>88</v>
      </c>
      <c r="N876">
        <v>48</v>
      </c>
      <c r="O876">
        <v>44</v>
      </c>
      <c r="P876">
        <v>12</v>
      </c>
      <c r="Q876">
        <v>31</v>
      </c>
      <c r="R876">
        <v>0</v>
      </c>
      <c r="S876">
        <v>1</v>
      </c>
      <c r="T876">
        <v>51</v>
      </c>
      <c r="U876">
        <v>5.6181200000000002</v>
      </c>
      <c r="V876">
        <v>3.41493</v>
      </c>
      <c r="W876">
        <v>1.64516</v>
      </c>
      <c r="X876">
        <v>1.3219099999999999</v>
      </c>
      <c r="Y876">
        <v>0.14206099999999999</v>
      </c>
      <c r="Z876">
        <v>8.6350999999999997E-2</v>
      </c>
      <c r="AA876">
        <v>5.5710300803184502E-2</v>
      </c>
      <c r="AB876">
        <v>0.26911299999999999</v>
      </c>
      <c r="AC876">
        <v>1.45655</v>
      </c>
      <c r="AD876">
        <v>0.287879</v>
      </c>
      <c r="AE876">
        <v>0.694716</v>
      </c>
      <c r="AH876">
        <v>5.0910299999999999</v>
      </c>
      <c r="AI876">
        <v>0.25046299999999999</v>
      </c>
      <c r="AJ876">
        <v>0.30998700000000001</v>
      </c>
    </row>
    <row r="877" spans="1:36" x14ac:dyDescent="0.45">
      <c r="A877" t="s">
        <v>2948</v>
      </c>
      <c r="B877" t="s">
        <v>132</v>
      </c>
      <c r="C877">
        <v>4</v>
      </c>
      <c r="D877">
        <v>6</v>
      </c>
      <c r="F877">
        <v>4.9174100000000003</v>
      </c>
      <c r="G877">
        <v>31</v>
      </c>
      <c r="H877">
        <v>11</v>
      </c>
      <c r="I877">
        <v>0</v>
      </c>
      <c r="J877">
        <v>0</v>
      </c>
      <c r="K877">
        <v>78.7</v>
      </c>
      <c r="L877">
        <v>352</v>
      </c>
      <c r="M877">
        <v>78</v>
      </c>
      <c r="N877">
        <v>46</v>
      </c>
      <c r="O877">
        <v>43</v>
      </c>
      <c r="P877">
        <v>11</v>
      </c>
      <c r="Q877">
        <v>39</v>
      </c>
      <c r="R877">
        <v>0</v>
      </c>
      <c r="S877">
        <v>3</v>
      </c>
      <c r="T877">
        <v>70</v>
      </c>
      <c r="U877">
        <v>8.0050799999999995</v>
      </c>
      <c r="V877">
        <v>4.4599700000000002</v>
      </c>
      <c r="W877">
        <v>1.79487</v>
      </c>
      <c r="X877">
        <v>1.2579400000000001</v>
      </c>
      <c r="Y877">
        <v>0.19886400000000001</v>
      </c>
      <c r="Z877">
        <v>0.110795</v>
      </c>
      <c r="AA877">
        <v>8.8068187236785805E-2</v>
      </c>
      <c r="AB877">
        <v>0.25161299999999998</v>
      </c>
      <c r="AC877">
        <v>1.4866600000000001</v>
      </c>
      <c r="AD877">
        <v>0.292576</v>
      </c>
      <c r="AE877">
        <v>0.69881899999999997</v>
      </c>
      <c r="AH877">
        <v>4.8941800000000004</v>
      </c>
      <c r="AI877">
        <v>0.24856900000000001</v>
      </c>
      <c r="AJ877">
        <v>0.25492500000000001</v>
      </c>
    </row>
    <row r="878" spans="1:36" x14ac:dyDescent="0.45">
      <c r="A878" t="s">
        <v>2949</v>
      </c>
      <c r="C878">
        <v>6</v>
      </c>
      <c r="D878">
        <v>7</v>
      </c>
      <c r="F878">
        <v>5.1087999999999996</v>
      </c>
      <c r="G878">
        <v>24</v>
      </c>
      <c r="H878">
        <v>23</v>
      </c>
      <c r="I878">
        <v>0</v>
      </c>
      <c r="J878">
        <v>0</v>
      </c>
      <c r="K878">
        <v>105.7</v>
      </c>
      <c r="L878">
        <v>479</v>
      </c>
      <c r="M878">
        <v>103</v>
      </c>
      <c r="N878">
        <v>65</v>
      </c>
      <c r="O878">
        <v>60</v>
      </c>
      <c r="P878">
        <v>15</v>
      </c>
      <c r="Q878">
        <v>56</v>
      </c>
      <c r="R878">
        <v>0</v>
      </c>
      <c r="S878">
        <v>10</v>
      </c>
      <c r="T878">
        <v>88</v>
      </c>
      <c r="U878">
        <v>7.4928999999999997</v>
      </c>
      <c r="V878">
        <v>4.7682099999999998</v>
      </c>
      <c r="W878">
        <v>1.5714300000000001</v>
      </c>
      <c r="X878">
        <v>1.2771999999999999</v>
      </c>
      <c r="Y878">
        <v>0.18371599999999999</v>
      </c>
      <c r="Z878">
        <v>0.11691</v>
      </c>
      <c r="AA878">
        <v>6.6805846989154802E-2</v>
      </c>
      <c r="AB878">
        <v>0.24939500000000001</v>
      </c>
      <c r="AC878">
        <v>1.5042599999999999</v>
      </c>
      <c r="AD878">
        <v>0.28387099999999998</v>
      </c>
      <c r="AE878">
        <v>0.68115899999999996</v>
      </c>
      <c r="AH878">
        <v>5.30802</v>
      </c>
      <c r="AI878">
        <v>0.247726</v>
      </c>
      <c r="AJ878">
        <v>7.7918500000000002E-2</v>
      </c>
    </row>
    <row r="879" spans="1:36" x14ac:dyDescent="0.45">
      <c r="A879" t="s">
        <v>1111</v>
      </c>
      <c r="C879">
        <v>4</v>
      </c>
      <c r="D879">
        <v>5</v>
      </c>
      <c r="F879">
        <v>4.6124999999999998</v>
      </c>
      <c r="G879">
        <v>28</v>
      </c>
      <c r="H879">
        <v>13</v>
      </c>
      <c r="I879">
        <v>0</v>
      </c>
      <c r="J879">
        <v>0</v>
      </c>
      <c r="K879">
        <v>80</v>
      </c>
      <c r="L879">
        <v>350</v>
      </c>
      <c r="M879">
        <v>85</v>
      </c>
      <c r="N879">
        <v>44</v>
      </c>
      <c r="O879">
        <v>41</v>
      </c>
      <c r="P879">
        <v>11</v>
      </c>
      <c r="Q879">
        <v>27</v>
      </c>
      <c r="R879">
        <v>0</v>
      </c>
      <c r="S879">
        <v>2</v>
      </c>
      <c r="T879">
        <v>54</v>
      </c>
      <c r="U879">
        <v>6.0750000000000002</v>
      </c>
      <c r="V879">
        <v>3.0375000000000001</v>
      </c>
      <c r="W879">
        <v>2</v>
      </c>
      <c r="X879">
        <v>1.2375</v>
      </c>
      <c r="Y879">
        <v>0.15428600000000001</v>
      </c>
      <c r="Z879">
        <v>7.71429E-2</v>
      </c>
      <c r="AA879">
        <v>7.7142857015132904E-2</v>
      </c>
      <c r="AB879">
        <v>0.26479799999999998</v>
      </c>
      <c r="AC879">
        <v>1.4</v>
      </c>
      <c r="AD879">
        <v>0.28906199999999999</v>
      </c>
      <c r="AE879">
        <v>0.70393399999999995</v>
      </c>
      <c r="AH879">
        <v>4.7800399999999996</v>
      </c>
      <c r="AI879">
        <v>0.247115</v>
      </c>
      <c r="AJ879">
        <v>0.391013</v>
      </c>
    </row>
    <row r="880" spans="1:36" x14ac:dyDescent="0.45">
      <c r="A880" t="s">
        <v>2247</v>
      </c>
      <c r="B880" t="s">
        <v>32</v>
      </c>
      <c r="C880">
        <v>2</v>
      </c>
      <c r="D880">
        <v>2</v>
      </c>
      <c r="F880">
        <v>3.75712</v>
      </c>
      <c r="G880">
        <v>59</v>
      </c>
      <c r="H880">
        <v>0</v>
      </c>
      <c r="I880">
        <v>0</v>
      </c>
      <c r="J880">
        <v>13</v>
      </c>
      <c r="K880">
        <v>52.7</v>
      </c>
      <c r="L880">
        <v>219</v>
      </c>
      <c r="M880">
        <v>48</v>
      </c>
      <c r="N880">
        <v>24</v>
      </c>
      <c r="O880">
        <v>22</v>
      </c>
      <c r="P880">
        <v>7</v>
      </c>
      <c r="Q880">
        <v>12</v>
      </c>
      <c r="R880">
        <v>3</v>
      </c>
      <c r="S880">
        <v>4</v>
      </c>
      <c r="T880">
        <v>52</v>
      </c>
      <c r="U880">
        <v>8.8804599999999994</v>
      </c>
      <c r="V880">
        <v>2.0493399999999999</v>
      </c>
      <c r="W880">
        <v>4.3333300000000001</v>
      </c>
      <c r="X880">
        <v>1.1954499999999999</v>
      </c>
      <c r="Y880">
        <v>0.23744299999999999</v>
      </c>
      <c r="Z880">
        <v>5.4794500000000003E-2</v>
      </c>
      <c r="AA880">
        <v>0.182648405432701</v>
      </c>
      <c r="AB880">
        <v>0.236453</v>
      </c>
      <c r="AC880">
        <v>1.13852</v>
      </c>
      <c r="AD880">
        <v>0.28472199999999998</v>
      </c>
      <c r="AE880">
        <v>0.71713099999999996</v>
      </c>
      <c r="AH880">
        <v>3.9191799999999999</v>
      </c>
      <c r="AI880">
        <v>0.246976</v>
      </c>
      <c r="AJ880">
        <v>0.349105</v>
      </c>
    </row>
    <row r="881" spans="1:36" x14ac:dyDescent="0.45">
      <c r="A881" t="s">
        <v>2950</v>
      </c>
      <c r="C881">
        <v>3</v>
      </c>
      <c r="D881">
        <v>4</v>
      </c>
      <c r="F881">
        <v>5.3424699999999996</v>
      </c>
      <c r="G881">
        <v>21</v>
      </c>
      <c r="H881">
        <v>11</v>
      </c>
      <c r="I881">
        <v>0</v>
      </c>
      <c r="J881">
        <v>0</v>
      </c>
      <c r="K881">
        <v>65.7</v>
      </c>
      <c r="L881">
        <v>297</v>
      </c>
      <c r="M881">
        <v>72</v>
      </c>
      <c r="N881">
        <v>42</v>
      </c>
      <c r="O881">
        <v>39</v>
      </c>
      <c r="P881">
        <v>10</v>
      </c>
      <c r="Q881">
        <v>27</v>
      </c>
      <c r="R881">
        <v>0</v>
      </c>
      <c r="S881">
        <v>5</v>
      </c>
      <c r="T881">
        <v>48</v>
      </c>
      <c r="U881">
        <v>6.5753399999999997</v>
      </c>
      <c r="V881">
        <v>3.6986300000000001</v>
      </c>
      <c r="W881">
        <v>1.7777799999999999</v>
      </c>
      <c r="X881">
        <v>1.3698600000000001</v>
      </c>
      <c r="Y881">
        <v>0.16161600000000001</v>
      </c>
      <c r="Z881">
        <v>9.0909100000000007E-2</v>
      </c>
      <c r="AA881">
        <v>7.0707067847251795E-2</v>
      </c>
      <c r="AB881">
        <v>0.271698</v>
      </c>
      <c r="AC881">
        <v>1.50685</v>
      </c>
      <c r="AD881">
        <v>0.29951699999999998</v>
      </c>
      <c r="AE881">
        <v>0.67058799999999996</v>
      </c>
      <c r="AH881">
        <v>5.2337300000000004</v>
      </c>
      <c r="AI881">
        <v>0.24688499999999999</v>
      </c>
      <c r="AJ881">
        <v>2.82461E-2</v>
      </c>
    </row>
    <row r="882" spans="1:36" x14ac:dyDescent="0.45">
      <c r="A882" t="s">
        <v>2951</v>
      </c>
      <c r="B882" t="s">
        <v>67</v>
      </c>
      <c r="C882">
        <v>2</v>
      </c>
      <c r="D882">
        <v>3</v>
      </c>
      <c r="F882">
        <v>4.81928</v>
      </c>
      <c r="G882">
        <v>31</v>
      </c>
      <c r="H882">
        <v>10</v>
      </c>
      <c r="I882">
        <v>0</v>
      </c>
      <c r="J882">
        <v>0</v>
      </c>
      <c r="K882">
        <v>74.7</v>
      </c>
      <c r="L882">
        <v>336</v>
      </c>
      <c r="M882">
        <v>76</v>
      </c>
      <c r="N882">
        <v>43</v>
      </c>
      <c r="O882">
        <v>40</v>
      </c>
      <c r="P882">
        <v>10</v>
      </c>
      <c r="Q882">
        <v>36</v>
      </c>
      <c r="R882">
        <v>0</v>
      </c>
      <c r="S882">
        <v>3</v>
      </c>
      <c r="T882">
        <v>66</v>
      </c>
      <c r="U882">
        <v>7.95181</v>
      </c>
      <c r="V882">
        <v>4.3373499999999998</v>
      </c>
      <c r="W882">
        <v>1.8333299999999999</v>
      </c>
      <c r="X882">
        <v>1.20482</v>
      </c>
      <c r="Y882">
        <v>0.19642899999999999</v>
      </c>
      <c r="Z882">
        <v>0.107143</v>
      </c>
      <c r="AA882">
        <v>8.9285708963871002E-2</v>
      </c>
      <c r="AB882">
        <v>0.25589200000000001</v>
      </c>
      <c r="AC882">
        <v>1.4993300000000001</v>
      </c>
      <c r="AD882">
        <v>0.29864299999999999</v>
      </c>
      <c r="AE882">
        <v>0.70408199999999999</v>
      </c>
      <c r="AH882">
        <v>4.79453</v>
      </c>
      <c r="AI882">
        <v>0.24654799999999999</v>
      </c>
      <c r="AJ882">
        <v>0.218281</v>
      </c>
    </row>
    <row r="883" spans="1:36" x14ac:dyDescent="0.45">
      <c r="A883" t="s">
        <v>2952</v>
      </c>
      <c r="C883">
        <v>4</v>
      </c>
      <c r="D883">
        <v>5</v>
      </c>
      <c r="F883">
        <v>4.9285699999999997</v>
      </c>
      <c r="G883">
        <v>20</v>
      </c>
      <c r="H883">
        <v>18</v>
      </c>
      <c r="I883">
        <v>0</v>
      </c>
      <c r="J883">
        <v>0</v>
      </c>
      <c r="K883">
        <v>84</v>
      </c>
      <c r="L883">
        <v>369</v>
      </c>
      <c r="M883">
        <v>92</v>
      </c>
      <c r="N883">
        <v>50</v>
      </c>
      <c r="O883">
        <v>46</v>
      </c>
      <c r="P883">
        <v>14</v>
      </c>
      <c r="Q883">
        <v>30</v>
      </c>
      <c r="R883">
        <v>0</v>
      </c>
      <c r="S883">
        <v>1</v>
      </c>
      <c r="T883">
        <v>61</v>
      </c>
      <c r="U883">
        <v>6.5357099999999999</v>
      </c>
      <c r="V883">
        <v>3.2142900000000001</v>
      </c>
      <c r="W883">
        <v>2.0333299999999999</v>
      </c>
      <c r="X883">
        <v>1.5</v>
      </c>
      <c r="Y883">
        <v>0.16531199999999999</v>
      </c>
      <c r="Z883">
        <v>8.1300800000000006E-2</v>
      </c>
      <c r="AA883">
        <v>8.4010839462280204E-2</v>
      </c>
      <c r="AB883">
        <v>0.27218900000000001</v>
      </c>
      <c r="AC883">
        <v>1.45238</v>
      </c>
      <c r="AD883">
        <v>0.29657800000000001</v>
      </c>
      <c r="AE883">
        <v>0.703125</v>
      </c>
      <c r="AH883">
        <v>5.0764699999999996</v>
      </c>
      <c r="AI883">
        <v>0.24612500000000001</v>
      </c>
      <c r="AJ883">
        <v>0.17410500000000001</v>
      </c>
    </row>
    <row r="884" spans="1:36" x14ac:dyDescent="0.45">
      <c r="A884" t="s">
        <v>2953</v>
      </c>
      <c r="B884" t="s">
        <v>28</v>
      </c>
      <c r="C884">
        <v>5</v>
      </c>
      <c r="D884">
        <v>5</v>
      </c>
      <c r="F884">
        <v>5.1546399999999997</v>
      </c>
      <c r="G884">
        <v>23</v>
      </c>
      <c r="H884">
        <v>18</v>
      </c>
      <c r="I884">
        <v>0</v>
      </c>
      <c r="J884">
        <v>0</v>
      </c>
      <c r="K884">
        <v>87.3</v>
      </c>
      <c r="L884">
        <v>398</v>
      </c>
      <c r="M884">
        <v>90</v>
      </c>
      <c r="N884">
        <v>54</v>
      </c>
      <c r="O884">
        <v>50</v>
      </c>
      <c r="P884">
        <v>14</v>
      </c>
      <c r="Q884">
        <v>45</v>
      </c>
      <c r="R884">
        <v>0</v>
      </c>
      <c r="S884">
        <v>5</v>
      </c>
      <c r="T884">
        <v>74</v>
      </c>
      <c r="U884">
        <v>7.62887</v>
      </c>
      <c r="V884">
        <v>4.63917</v>
      </c>
      <c r="W884">
        <v>1.6444399999999999</v>
      </c>
      <c r="X884">
        <v>1.4433</v>
      </c>
      <c r="Y884">
        <v>0.18593000000000001</v>
      </c>
      <c r="Z884">
        <v>0.113065</v>
      </c>
      <c r="AA884">
        <v>7.28643164038658E-2</v>
      </c>
      <c r="AB884">
        <v>0.25862099999999999</v>
      </c>
      <c r="AC884">
        <v>1.5463899999999999</v>
      </c>
      <c r="AD884">
        <v>0.29230800000000001</v>
      </c>
      <c r="AE884">
        <v>0.70190600000000003</v>
      </c>
      <c r="AH884">
        <v>5.3627099999999999</v>
      </c>
      <c r="AI884">
        <v>0.24582599999999999</v>
      </c>
      <c r="AJ884">
        <v>0.14658299999999999</v>
      </c>
    </row>
    <row r="885" spans="1:36" x14ac:dyDescent="0.45">
      <c r="A885" t="s">
        <v>2954</v>
      </c>
      <c r="B885" t="s">
        <v>132</v>
      </c>
      <c r="C885">
        <v>3</v>
      </c>
      <c r="D885">
        <v>4</v>
      </c>
      <c r="F885">
        <v>4.8452200000000003</v>
      </c>
      <c r="G885">
        <v>20</v>
      </c>
      <c r="H885">
        <v>14</v>
      </c>
      <c r="I885">
        <v>0</v>
      </c>
      <c r="J885">
        <v>0</v>
      </c>
      <c r="K885">
        <v>74.3</v>
      </c>
      <c r="L885">
        <v>332</v>
      </c>
      <c r="M885">
        <v>74</v>
      </c>
      <c r="N885">
        <v>43</v>
      </c>
      <c r="O885">
        <v>40</v>
      </c>
      <c r="P885">
        <v>11</v>
      </c>
      <c r="Q885">
        <v>36</v>
      </c>
      <c r="R885">
        <v>0</v>
      </c>
      <c r="S885">
        <v>3</v>
      </c>
      <c r="T885">
        <v>64</v>
      </c>
      <c r="U885">
        <v>7.7523600000000004</v>
      </c>
      <c r="V885">
        <v>4.3606999999999996</v>
      </c>
      <c r="W885">
        <v>1.7777799999999999</v>
      </c>
      <c r="X885">
        <v>1.3324400000000001</v>
      </c>
      <c r="Y885">
        <v>0.192771</v>
      </c>
      <c r="Z885">
        <v>0.108434</v>
      </c>
      <c r="AA885">
        <v>8.43373388051986E-2</v>
      </c>
      <c r="AB885">
        <v>0.25256000000000001</v>
      </c>
      <c r="AC885">
        <v>1.48048</v>
      </c>
      <c r="AD885">
        <v>0.288991</v>
      </c>
      <c r="AE885">
        <v>0.70824500000000001</v>
      </c>
      <c r="AH885">
        <v>5.0316200000000002</v>
      </c>
      <c r="AI885">
        <v>0.24541199999999999</v>
      </c>
      <c r="AJ885">
        <v>0.37735400000000002</v>
      </c>
    </row>
    <row r="886" spans="1:36" x14ac:dyDescent="0.45">
      <c r="A886" t="s">
        <v>2955</v>
      </c>
      <c r="B886" t="s">
        <v>101</v>
      </c>
      <c r="C886">
        <v>4</v>
      </c>
      <c r="D886">
        <v>4</v>
      </c>
      <c r="F886">
        <v>4.6795600000000004</v>
      </c>
      <c r="G886">
        <v>28</v>
      </c>
      <c r="H886">
        <v>9</v>
      </c>
      <c r="I886">
        <v>0</v>
      </c>
      <c r="J886">
        <v>0</v>
      </c>
      <c r="K886">
        <v>82.7</v>
      </c>
      <c r="L886">
        <v>365</v>
      </c>
      <c r="M886">
        <v>89</v>
      </c>
      <c r="N886">
        <v>46</v>
      </c>
      <c r="O886">
        <v>43</v>
      </c>
      <c r="P886">
        <v>12</v>
      </c>
      <c r="Q886">
        <v>31</v>
      </c>
      <c r="R886">
        <v>0</v>
      </c>
      <c r="S886">
        <v>3</v>
      </c>
      <c r="T886">
        <v>65</v>
      </c>
      <c r="U886">
        <v>7.07376</v>
      </c>
      <c r="V886">
        <v>3.37364</v>
      </c>
      <c r="W886">
        <v>2.0967699999999998</v>
      </c>
      <c r="X886">
        <v>1.30593</v>
      </c>
      <c r="Y886">
        <v>0.17808199999999999</v>
      </c>
      <c r="Z886">
        <v>8.4931499999999993E-2</v>
      </c>
      <c r="AA886">
        <v>9.3150690197944599E-2</v>
      </c>
      <c r="AB886">
        <v>0.26888200000000001</v>
      </c>
      <c r="AC886">
        <v>1.45103</v>
      </c>
      <c r="AD886">
        <v>0.30314999999999998</v>
      </c>
      <c r="AE886">
        <v>0.71705399999999997</v>
      </c>
      <c r="AH886">
        <v>4.8028000000000004</v>
      </c>
      <c r="AI886">
        <v>0.244836</v>
      </c>
      <c r="AJ886">
        <v>0.371257</v>
      </c>
    </row>
    <row r="887" spans="1:36" x14ac:dyDescent="0.45">
      <c r="A887" t="s">
        <v>2174</v>
      </c>
      <c r="B887" t="s">
        <v>30</v>
      </c>
      <c r="C887">
        <v>1</v>
      </c>
      <c r="D887">
        <v>1</v>
      </c>
      <c r="F887">
        <v>3.9512200000000002</v>
      </c>
      <c r="G887">
        <v>45</v>
      </c>
      <c r="H887">
        <v>0</v>
      </c>
      <c r="I887">
        <v>6</v>
      </c>
      <c r="J887">
        <v>10</v>
      </c>
      <c r="K887">
        <v>41</v>
      </c>
      <c r="L887">
        <v>179</v>
      </c>
      <c r="M887">
        <v>31</v>
      </c>
      <c r="N887">
        <v>19</v>
      </c>
      <c r="O887">
        <v>18</v>
      </c>
      <c r="P887">
        <v>5</v>
      </c>
      <c r="Q887">
        <v>24</v>
      </c>
      <c r="R887">
        <v>0</v>
      </c>
      <c r="S887">
        <v>2</v>
      </c>
      <c r="T887">
        <v>55</v>
      </c>
      <c r="U887">
        <v>12.0732</v>
      </c>
      <c r="V887">
        <v>5.2682900000000004</v>
      </c>
      <c r="W887">
        <v>2.2916699999999999</v>
      </c>
      <c r="X887">
        <v>1.0975600000000001</v>
      </c>
      <c r="Y887">
        <v>0.30726300000000001</v>
      </c>
      <c r="Z887">
        <v>0.134078</v>
      </c>
      <c r="AA887">
        <v>0.17318435013294201</v>
      </c>
      <c r="AB887">
        <v>0.20261399999999999</v>
      </c>
      <c r="AC887">
        <v>1.3414600000000001</v>
      </c>
      <c r="AD887">
        <v>0.27956999999999999</v>
      </c>
      <c r="AE887">
        <v>0.75</v>
      </c>
      <c r="AH887">
        <v>4.05992</v>
      </c>
      <c r="AI887">
        <v>0.244061</v>
      </c>
      <c r="AJ887">
        <v>0.25506400000000001</v>
      </c>
    </row>
    <row r="888" spans="1:36" x14ac:dyDescent="0.45">
      <c r="A888" t="s">
        <v>2956</v>
      </c>
      <c r="B888" t="s">
        <v>58</v>
      </c>
      <c r="C888">
        <v>3</v>
      </c>
      <c r="D888">
        <v>3</v>
      </c>
      <c r="F888">
        <v>4.2244900000000003</v>
      </c>
      <c r="G888">
        <v>43</v>
      </c>
      <c r="H888">
        <v>0</v>
      </c>
      <c r="I888">
        <v>0</v>
      </c>
      <c r="J888">
        <v>0</v>
      </c>
      <c r="K888">
        <v>49</v>
      </c>
      <c r="L888">
        <v>215</v>
      </c>
      <c r="M888">
        <v>43</v>
      </c>
      <c r="N888">
        <v>25</v>
      </c>
      <c r="O888">
        <v>23</v>
      </c>
      <c r="P888">
        <v>6</v>
      </c>
      <c r="Q888">
        <v>21</v>
      </c>
      <c r="R888">
        <v>0</v>
      </c>
      <c r="S888">
        <v>5</v>
      </c>
      <c r="T888">
        <v>55</v>
      </c>
      <c r="U888">
        <v>10.102</v>
      </c>
      <c r="V888">
        <v>3.8571399999999998</v>
      </c>
      <c r="W888">
        <v>2.6190500000000001</v>
      </c>
      <c r="X888">
        <v>1.1020399999999999</v>
      </c>
      <c r="Y888">
        <v>0.25581399999999999</v>
      </c>
      <c r="Z888">
        <v>9.7674399999999995E-2</v>
      </c>
      <c r="AA888">
        <v>0.15813953429460501</v>
      </c>
      <c r="AB888">
        <v>0.22751299999999999</v>
      </c>
      <c r="AC888">
        <v>1.3061199999999999</v>
      </c>
      <c r="AD888">
        <v>0.28906199999999999</v>
      </c>
      <c r="AE888">
        <v>0.70143900000000003</v>
      </c>
      <c r="AH888">
        <v>4.1938199999999997</v>
      </c>
      <c r="AI888">
        <v>0.24276300000000001</v>
      </c>
      <c r="AJ888">
        <v>0.11781999999999999</v>
      </c>
    </row>
    <row r="889" spans="1:36" x14ac:dyDescent="0.45">
      <c r="A889" t="s">
        <v>2957</v>
      </c>
      <c r="B889" t="s">
        <v>38</v>
      </c>
      <c r="C889">
        <v>3</v>
      </c>
      <c r="D889">
        <v>4</v>
      </c>
      <c r="F889">
        <v>5.45052</v>
      </c>
      <c r="G889">
        <v>21</v>
      </c>
      <c r="H889">
        <v>19</v>
      </c>
      <c r="I889">
        <v>0</v>
      </c>
      <c r="J889">
        <v>0</v>
      </c>
      <c r="K889">
        <v>67.7</v>
      </c>
      <c r="L889">
        <v>316</v>
      </c>
      <c r="M889">
        <v>61</v>
      </c>
      <c r="N889">
        <v>44</v>
      </c>
      <c r="O889">
        <v>41</v>
      </c>
      <c r="P889">
        <v>10</v>
      </c>
      <c r="Q889">
        <v>52</v>
      </c>
      <c r="R889">
        <v>0</v>
      </c>
      <c r="S889">
        <v>4</v>
      </c>
      <c r="T889">
        <v>77</v>
      </c>
      <c r="U889">
        <v>10.2363</v>
      </c>
      <c r="V889">
        <v>6.9128499999999997</v>
      </c>
      <c r="W889">
        <v>1.4807699999999999</v>
      </c>
      <c r="X889">
        <v>1.3293900000000001</v>
      </c>
      <c r="Y889">
        <v>0.243671</v>
      </c>
      <c r="Z889">
        <v>0.16455700000000001</v>
      </c>
      <c r="AA889">
        <v>7.91139155626297E-2</v>
      </c>
      <c r="AB889">
        <v>0.23461499999999999</v>
      </c>
      <c r="AC889">
        <v>1.66913</v>
      </c>
      <c r="AD889">
        <v>0.294798</v>
      </c>
      <c r="AE889">
        <v>0.69696999999999998</v>
      </c>
      <c r="AH889">
        <v>5.3820699999999997</v>
      </c>
      <c r="AI889">
        <v>0.241505</v>
      </c>
      <c r="AJ889">
        <v>5.2488100000000003E-2</v>
      </c>
    </row>
    <row r="890" spans="1:36" x14ac:dyDescent="0.45">
      <c r="A890" t="s">
        <v>2372</v>
      </c>
      <c r="B890" t="s">
        <v>74</v>
      </c>
      <c r="C890">
        <v>2</v>
      </c>
      <c r="D890">
        <v>3</v>
      </c>
      <c r="F890">
        <v>5.1374199999999997</v>
      </c>
      <c r="G890">
        <v>20</v>
      </c>
      <c r="H890">
        <v>7</v>
      </c>
      <c r="I890">
        <v>0</v>
      </c>
      <c r="J890">
        <v>1</v>
      </c>
      <c r="K890">
        <v>47.3</v>
      </c>
      <c r="L890">
        <v>208</v>
      </c>
      <c r="M890">
        <v>47</v>
      </c>
      <c r="N890">
        <v>29</v>
      </c>
      <c r="O890">
        <v>27</v>
      </c>
      <c r="P890">
        <v>8</v>
      </c>
      <c r="Q890">
        <v>20</v>
      </c>
      <c r="R890">
        <v>0</v>
      </c>
      <c r="S890">
        <v>3</v>
      </c>
      <c r="T890">
        <v>44</v>
      </c>
      <c r="U890">
        <v>8.37209</v>
      </c>
      <c r="V890">
        <v>3.8054999999999999</v>
      </c>
      <c r="W890">
        <v>2.2000000000000002</v>
      </c>
      <c r="X890">
        <v>1.5222</v>
      </c>
      <c r="Y890">
        <v>0.211538</v>
      </c>
      <c r="Z890">
        <v>9.6153799999999998E-2</v>
      </c>
      <c r="AA890">
        <v>0.115384615957736</v>
      </c>
      <c r="AB890">
        <v>0.254054</v>
      </c>
      <c r="AC890">
        <v>1.41649</v>
      </c>
      <c r="AD890">
        <v>0.29323300000000002</v>
      </c>
      <c r="AE890">
        <v>0.68100400000000005</v>
      </c>
      <c r="AH890">
        <v>5.0520800000000001</v>
      </c>
      <c r="AI890">
        <v>0.23988300000000001</v>
      </c>
      <c r="AJ890">
        <v>0.20369100000000001</v>
      </c>
    </row>
    <row r="891" spans="1:36" x14ac:dyDescent="0.45">
      <c r="A891" t="s">
        <v>2385</v>
      </c>
      <c r="B891" t="s">
        <v>28</v>
      </c>
      <c r="C891">
        <v>2</v>
      </c>
      <c r="D891">
        <v>1</v>
      </c>
      <c r="F891">
        <v>4.1538500000000003</v>
      </c>
      <c r="G891">
        <v>52</v>
      </c>
      <c r="H891">
        <v>0</v>
      </c>
      <c r="I891">
        <v>1</v>
      </c>
      <c r="J891">
        <v>16</v>
      </c>
      <c r="K891">
        <v>52</v>
      </c>
      <c r="L891">
        <v>211</v>
      </c>
      <c r="M891">
        <v>47</v>
      </c>
      <c r="N891">
        <v>26</v>
      </c>
      <c r="O891">
        <v>24</v>
      </c>
      <c r="P891">
        <v>7</v>
      </c>
      <c r="Q891">
        <v>17</v>
      </c>
      <c r="R891">
        <v>1</v>
      </c>
      <c r="S891">
        <v>2</v>
      </c>
      <c r="T891">
        <v>45</v>
      </c>
      <c r="U891">
        <v>7.7884599999999997</v>
      </c>
      <c r="V891">
        <v>2.94231</v>
      </c>
      <c r="W891">
        <v>2.6470600000000002</v>
      </c>
      <c r="X891">
        <v>1.2115400000000001</v>
      </c>
      <c r="Y891">
        <v>0.21326999999999999</v>
      </c>
      <c r="Z891">
        <v>8.0568699999999993E-2</v>
      </c>
      <c r="AA891">
        <v>0.13270141929387999</v>
      </c>
      <c r="AB891">
        <v>0.24479200000000001</v>
      </c>
      <c r="AC891">
        <v>1.2307699999999999</v>
      </c>
      <c r="AD891">
        <v>0.28571400000000002</v>
      </c>
      <c r="AE891">
        <v>0.70110700000000004</v>
      </c>
      <c r="AH891">
        <v>4.3704200000000002</v>
      </c>
      <c r="AI891">
        <v>0.23930899999999999</v>
      </c>
      <c r="AJ891">
        <v>0.20460100000000001</v>
      </c>
    </row>
    <row r="892" spans="1:36" x14ac:dyDescent="0.45">
      <c r="A892" t="s">
        <v>2272</v>
      </c>
      <c r="B892" t="s">
        <v>215</v>
      </c>
      <c r="C892">
        <v>3</v>
      </c>
      <c r="D892">
        <v>5</v>
      </c>
      <c r="F892">
        <v>5.0339</v>
      </c>
      <c r="G892">
        <v>21</v>
      </c>
      <c r="H892">
        <v>13</v>
      </c>
      <c r="I892">
        <v>0</v>
      </c>
      <c r="J892">
        <v>0</v>
      </c>
      <c r="K892">
        <v>59</v>
      </c>
      <c r="L892">
        <v>265</v>
      </c>
      <c r="M892">
        <v>57</v>
      </c>
      <c r="N892">
        <v>36</v>
      </c>
      <c r="O892">
        <v>33</v>
      </c>
      <c r="P892">
        <v>9</v>
      </c>
      <c r="Q892">
        <v>33</v>
      </c>
      <c r="R892">
        <v>1</v>
      </c>
      <c r="S892">
        <v>3</v>
      </c>
      <c r="T892">
        <v>57</v>
      </c>
      <c r="U892">
        <v>8.6949100000000001</v>
      </c>
      <c r="V892">
        <v>5.0339</v>
      </c>
      <c r="W892">
        <v>1.7272700000000001</v>
      </c>
      <c r="X892">
        <v>1.3728800000000001</v>
      </c>
      <c r="Y892">
        <v>0.21509400000000001</v>
      </c>
      <c r="Z892">
        <v>0.124528</v>
      </c>
      <c r="AA892">
        <v>9.05660390853881E-2</v>
      </c>
      <c r="AB892">
        <v>0.24890799999999999</v>
      </c>
      <c r="AC892">
        <v>1.52542</v>
      </c>
      <c r="AD892">
        <v>0.29447899999999999</v>
      </c>
      <c r="AE892">
        <v>0.69767400000000002</v>
      </c>
      <c r="AH892">
        <v>5.1364000000000001</v>
      </c>
      <c r="AI892">
        <v>0.239288</v>
      </c>
      <c r="AJ892">
        <v>0.192248</v>
      </c>
    </row>
    <row r="893" spans="1:36" x14ac:dyDescent="0.45">
      <c r="A893" t="s">
        <v>2958</v>
      </c>
      <c r="C893">
        <v>4</v>
      </c>
      <c r="D893">
        <v>6</v>
      </c>
      <c r="F893">
        <v>5.3491799999999996</v>
      </c>
      <c r="G893">
        <v>17</v>
      </c>
      <c r="H893">
        <v>13</v>
      </c>
      <c r="I893">
        <v>0</v>
      </c>
      <c r="J893">
        <v>0</v>
      </c>
      <c r="K893">
        <v>67.3</v>
      </c>
      <c r="L893">
        <v>305</v>
      </c>
      <c r="M893">
        <v>75</v>
      </c>
      <c r="N893">
        <v>43</v>
      </c>
      <c r="O893">
        <v>40</v>
      </c>
      <c r="P893">
        <v>10</v>
      </c>
      <c r="Q893">
        <v>27</v>
      </c>
      <c r="R893">
        <v>0</v>
      </c>
      <c r="S893">
        <v>4</v>
      </c>
      <c r="T893">
        <v>48</v>
      </c>
      <c r="U893">
        <v>6.4190199999999997</v>
      </c>
      <c r="V893">
        <v>3.6107</v>
      </c>
      <c r="W893">
        <v>1.7777799999999999</v>
      </c>
      <c r="X893">
        <v>1.3372999999999999</v>
      </c>
      <c r="Y893">
        <v>0.15737699999999999</v>
      </c>
      <c r="Z893">
        <v>8.8524599999999995E-2</v>
      </c>
      <c r="AA893">
        <v>6.8852461874485002E-2</v>
      </c>
      <c r="AB893">
        <v>0.27372299999999999</v>
      </c>
      <c r="AC893">
        <v>1.5156000000000001</v>
      </c>
      <c r="AD893">
        <v>0.30092600000000003</v>
      </c>
      <c r="AE893">
        <v>0.67045500000000002</v>
      </c>
      <c r="AH893">
        <v>5.1421099999999997</v>
      </c>
      <c r="AI893">
        <v>0.23874699999999999</v>
      </c>
      <c r="AJ893">
        <v>-0.113769</v>
      </c>
    </row>
    <row r="894" spans="1:36" x14ac:dyDescent="0.45">
      <c r="A894" t="s">
        <v>2230</v>
      </c>
      <c r="B894" t="s">
        <v>63</v>
      </c>
      <c r="C894">
        <v>4</v>
      </c>
      <c r="D894">
        <v>5</v>
      </c>
      <c r="F894">
        <v>4.2577499999999997</v>
      </c>
      <c r="G894">
        <v>53</v>
      </c>
      <c r="H894">
        <v>0</v>
      </c>
      <c r="I894">
        <v>0</v>
      </c>
      <c r="J894">
        <v>7</v>
      </c>
      <c r="K894">
        <v>61.3</v>
      </c>
      <c r="L894">
        <v>264</v>
      </c>
      <c r="M894">
        <v>57</v>
      </c>
      <c r="N894">
        <v>31</v>
      </c>
      <c r="O894">
        <v>29</v>
      </c>
      <c r="P894">
        <v>8</v>
      </c>
      <c r="Q894">
        <v>22</v>
      </c>
      <c r="R894">
        <v>0</v>
      </c>
      <c r="S894">
        <v>4</v>
      </c>
      <c r="T894">
        <v>60</v>
      </c>
      <c r="U894">
        <v>8.8091399999999993</v>
      </c>
      <c r="V894">
        <v>3.2300200000000001</v>
      </c>
      <c r="W894">
        <v>2.7272699999999999</v>
      </c>
      <c r="X894">
        <v>1.17455</v>
      </c>
      <c r="Y894">
        <v>0.227273</v>
      </c>
      <c r="Z894">
        <v>8.3333299999999999E-2</v>
      </c>
      <c r="AA894">
        <v>0.143939398229122</v>
      </c>
      <c r="AB894">
        <v>0.23949599999999999</v>
      </c>
      <c r="AC894">
        <v>1.28874</v>
      </c>
      <c r="AD894">
        <v>0.28823500000000002</v>
      </c>
      <c r="AE894">
        <v>0.70796499999999996</v>
      </c>
      <c r="AH894">
        <v>4.2664600000000004</v>
      </c>
      <c r="AI894">
        <v>0.23861399999999999</v>
      </c>
      <c r="AJ894">
        <v>0.28923599999999999</v>
      </c>
    </row>
    <row r="895" spans="1:36" x14ac:dyDescent="0.45">
      <c r="A895" t="s">
        <v>2959</v>
      </c>
      <c r="B895" t="s">
        <v>61</v>
      </c>
      <c r="C895">
        <v>4</v>
      </c>
      <c r="D895">
        <v>7</v>
      </c>
      <c r="F895">
        <v>5.1394399999999996</v>
      </c>
      <c r="G895">
        <v>21</v>
      </c>
      <c r="H895">
        <v>18</v>
      </c>
      <c r="I895">
        <v>0</v>
      </c>
      <c r="J895">
        <v>0</v>
      </c>
      <c r="K895">
        <v>75.3</v>
      </c>
      <c r="L895">
        <v>332</v>
      </c>
      <c r="M895">
        <v>82</v>
      </c>
      <c r="N895">
        <v>46</v>
      </c>
      <c r="O895">
        <v>43</v>
      </c>
      <c r="P895">
        <v>13</v>
      </c>
      <c r="Q895">
        <v>25</v>
      </c>
      <c r="R895">
        <v>0</v>
      </c>
      <c r="S895">
        <v>4</v>
      </c>
      <c r="T895">
        <v>54</v>
      </c>
      <c r="U895">
        <v>6.45418</v>
      </c>
      <c r="V895">
        <v>2.9880499999999999</v>
      </c>
      <c r="W895">
        <v>2.16</v>
      </c>
      <c r="X895">
        <v>1.5537799999999999</v>
      </c>
      <c r="Y895">
        <v>0.16265099999999999</v>
      </c>
      <c r="Z895">
        <v>7.5301199999999999E-2</v>
      </c>
      <c r="AA895">
        <v>8.7349392473697607E-2</v>
      </c>
      <c r="AB895">
        <v>0.27062700000000001</v>
      </c>
      <c r="AC895">
        <v>1.4209799999999999</v>
      </c>
      <c r="AD895">
        <v>0.29237299999999999</v>
      </c>
      <c r="AE895">
        <v>0.68693700000000002</v>
      </c>
      <c r="AH895">
        <v>5.22051</v>
      </c>
      <c r="AI895">
        <v>0.23857300000000001</v>
      </c>
      <c r="AJ895">
        <v>0.26068400000000003</v>
      </c>
    </row>
    <row r="896" spans="1:36" x14ac:dyDescent="0.45">
      <c r="A896" t="s">
        <v>2960</v>
      </c>
      <c r="B896" t="s">
        <v>76</v>
      </c>
      <c r="C896">
        <v>4</v>
      </c>
      <c r="D896">
        <v>4</v>
      </c>
      <c r="F896">
        <v>4.6110100000000003</v>
      </c>
      <c r="G896">
        <v>52</v>
      </c>
      <c r="H896">
        <v>2</v>
      </c>
      <c r="I896">
        <v>0</v>
      </c>
      <c r="J896">
        <v>0</v>
      </c>
      <c r="K896">
        <v>52.7</v>
      </c>
      <c r="L896">
        <v>236</v>
      </c>
      <c r="M896">
        <v>52</v>
      </c>
      <c r="N896">
        <v>29</v>
      </c>
      <c r="O896">
        <v>27</v>
      </c>
      <c r="P896">
        <v>7</v>
      </c>
      <c r="Q896">
        <v>25</v>
      </c>
      <c r="R896">
        <v>2</v>
      </c>
      <c r="S896">
        <v>3</v>
      </c>
      <c r="T896">
        <v>57</v>
      </c>
      <c r="U896">
        <v>9.7343499999999992</v>
      </c>
      <c r="V896">
        <v>4.26945</v>
      </c>
      <c r="W896">
        <v>2.2799999999999998</v>
      </c>
      <c r="X896">
        <v>1.1954499999999999</v>
      </c>
      <c r="Y896">
        <v>0.24152499999999999</v>
      </c>
      <c r="Z896">
        <v>0.105932</v>
      </c>
      <c r="AA896">
        <v>0.13559322059154499</v>
      </c>
      <c r="AB896">
        <v>0.25</v>
      </c>
      <c r="AC896">
        <v>1.4611000000000001</v>
      </c>
      <c r="AD896">
        <v>0.3125</v>
      </c>
      <c r="AE896">
        <v>0.71428599999999998</v>
      </c>
      <c r="AH896">
        <v>4.4125399999999999</v>
      </c>
      <c r="AI896">
        <v>0.238177</v>
      </c>
      <c r="AJ896">
        <v>0.20703099999999999</v>
      </c>
    </row>
    <row r="897" spans="1:36" x14ac:dyDescent="0.45">
      <c r="A897" t="s">
        <v>2423</v>
      </c>
      <c r="B897" t="s">
        <v>52</v>
      </c>
      <c r="C897">
        <v>5</v>
      </c>
      <c r="D897">
        <v>4</v>
      </c>
      <c r="F897">
        <v>4.0339999999999998</v>
      </c>
      <c r="G897">
        <v>49</v>
      </c>
      <c r="H897">
        <v>0</v>
      </c>
      <c r="I897">
        <v>0</v>
      </c>
      <c r="J897">
        <v>4</v>
      </c>
      <c r="K897">
        <v>64.7</v>
      </c>
      <c r="L897">
        <v>282</v>
      </c>
      <c r="M897">
        <v>57</v>
      </c>
      <c r="N897">
        <v>31</v>
      </c>
      <c r="O897">
        <v>29</v>
      </c>
      <c r="P897">
        <v>7</v>
      </c>
      <c r="Q897">
        <v>32</v>
      </c>
      <c r="R897">
        <v>1</v>
      </c>
      <c r="S897">
        <v>2</v>
      </c>
      <c r="T897">
        <v>70</v>
      </c>
      <c r="U897">
        <v>9.7372499999999995</v>
      </c>
      <c r="V897">
        <v>4.4513100000000003</v>
      </c>
      <c r="W897">
        <v>2.1875</v>
      </c>
      <c r="X897">
        <v>0.97372499999999995</v>
      </c>
      <c r="Y897">
        <v>0.248227</v>
      </c>
      <c r="Z897">
        <v>0.11347500000000001</v>
      </c>
      <c r="AA897">
        <v>0.13475178182125</v>
      </c>
      <c r="AB897">
        <v>0.22983899999999999</v>
      </c>
      <c r="AC897">
        <v>1.37558</v>
      </c>
      <c r="AD897">
        <v>0.29239799999999999</v>
      </c>
      <c r="AE897">
        <v>0.73232299999999995</v>
      </c>
      <c r="AH897">
        <v>4.0742099999999999</v>
      </c>
      <c r="AI897">
        <v>0.23707900000000001</v>
      </c>
      <c r="AJ897">
        <v>0.47653899999999999</v>
      </c>
    </row>
    <row r="898" spans="1:36" x14ac:dyDescent="0.45">
      <c r="A898" t="s">
        <v>2961</v>
      </c>
      <c r="B898" t="s">
        <v>40</v>
      </c>
      <c r="C898">
        <v>6</v>
      </c>
      <c r="D898">
        <v>10</v>
      </c>
      <c r="F898">
        <v>5.4356400000000002</v>
      </c>
      <c r="G898">
        <v>24</v>
      </c>
      <c r="H898">
        <v>24</v>
      </c>
      <c r="I898">
        <v>0</v>
      </c>
      <c r="J898">
        <v>0</v>
      </c>
      <c r="K898">
        <v>101</v>
      </c>
      <c r="L898">
        <v>465</v>
      </c>
      <c r="M898">
        <v>98</v>
      </c>
      <c r="N898">
        <v>66</v>
      </c>
      <c r="O898">
        <v>61</v>
      </c>
      <c r="P898">
        <v>15</v>
      </c>
      <c r="Q898">
        <v>64</v>
      </c>
      <c r="R898">
        <v>0</v>
      </c>
      <c r="S898">
        <v>7</v>
      </c>
      <c r="T898">
        <v>100</v>
      </c>
      <c r="U898">
        <v>8.9108900000000002</v>
      </c>
      <c r="V898">
        <v>5.7029699999999997</v>
      </c>
      <c r="W898">
        <v>1.5625</v>
      </c>
      <c r="X898">
        <v>1.33663</v>
      </c>
      <c r="Y898">
        <v>0.215054</v>
      </c>
      <c r="Z898">
        <v>0.13763400000000001</v>
      </c>
      <c r="AA898">
        <v>7.7419355511665303E-2</v>
      </c>
      <c r="AB898">
        <v>0.24873100000000001</v>
      </c>
      <c r="AC898">
        <v>1.6039600000000001</v>
      </c>
      <c r="AD898">
        <v>0.29749100000000001</v>
      </c>
      <c r="AE898">
        <v>0.68085099999999998</v>
      </c>
      <c r="AH898">
        <v>5.3144499999999999</v>
      </c>
      <c r="AI898">
        <v>0.23633499999999999</v>
      </c>
      <c r="AJ898">
        <v>-0.247694</v>
      </c>
    </row>
    <row r="899" spans="1:36" x14ac:dyDescent="0.45">
      <c r="A899" t="s">
        <v>2962</v>
      </c>
      <c r="B899" t="s">
        <v>36</v>
      </c>
      <c r="C899">
        <v>3</v>
      </c>
      <c r="D899">
        <v>5</v>
      </c>
      <c r="F899">
        <v>4.6988000000000003</v>
      </c>
      <c r="G899">
        <v>23</v>
      </c>
      <c r="H899">
        <v>15</v>
      </c>
      <c r="I899">
        <v>0</v>
      </c>
      <c r="J899">
        <v>0</v>
      </c>
      <c r="K899">
        <v>74.7</v>
      </c>
      <c r="L899">
        <v>335</v>
      </c>
      <c r="M899">
        <v>75</v>
      </c>
      <c r="N899">
        <v>42</v>
      </c>
      <c r="O899">
        <v>39</v>
      </c>
      <c r="P899">
        <v>10</v>
      </c>
      <c r="Q899">
        <v>38</v>
      </c>
      <c r="R899">
        <v>0</v>
      </c>
      <c r="S899">
        <v>4</v>
      </c>
      <c r="T899">
        <v>62</v>
      </c>
      <c r="U899">
        <v>7.4698799999999999</v>
      </c>
      <c r="V899">
        <v>4.5783100000000001</v>
      </c>
      <c r="W899">
        <v>1.63158</v>
      </c>
      <c r="X899">
        <v>1.20482</v>
      </c>
      <c r="Y899">
        <v>0.18507499999999999</v>
      </c>
      <c r="Z899">
        <v>0.11343300000000001</v>
      </c>
      <c r="AA899">
        <v>7.1641787886619498E-2</v>
      </c>
      <c r="AB899">
        <v>0.25597300000000001</v>
      </c>
      <c r="AC899">
        <v>1.5127200000000001</v>
      </c>
      <c r="AD899">
        <v>0.29411799999999999</v>
      </c>
      <c r="AE899">
        <v>0.71717200000000003</v>
      </c>
      <c r="AH899">
        <v>5.0221099999999996</v>
      </c>
      <c r="AI899">
        <v>0.23316100000000001</v>
      </c>
      <c r="AJ899">
        <v>0.43415799999999999</v>
      </c>
    </row>
    <row r="900" spans="1:36" x14ac:dyDescent="0.45">
      <c r="A900" t="s">
        <v>2963</v>
      </c>
      <c r="B900" t="s">
        <v>149</v>
      </c>
      <c r="C900">
        <v>2</v>
      </c>
      <c r="D900">
        <v>4</v>
      </c>
      <c r="F900">
        <v>4.8603399999999999</v>
      </c>
      <c r="G900">
        <v>33</v>
      </c>
      <c r="H900">
        <v>5</v>
      </c>
      <c r="I900">
        <v>0</v>
      </c>
      <c r="J900">
        <v>1</v>
      </c>
      <c r="K900">
        <v>53.7</v>
      </c>
      <c r="L900">
        <v>239</v>
      </c>
      <c r="M900">
        <v>56</v>
      </c>
      <c r="N900">
        <v>31</v>
      </c>
      <c r="O900">
        <v>29</v>
      </c>
      <c r="P900">
        <v>7</v>
      </c>
      <c r="Q900">
        <v>21</v>
      </c>
      <c r="R900">
        <v>0</v>
      </c>
      <c r="S900">
        <v>3</v>
      </c>
      <c r="T900">
        <v>42</v>
      </c>
      <c r="U900">
        <v>7.03911</v>
      </c>
      <c r="V900">
        <v>3.5195500000000002</v>
      </c>
      <c r="W900">
        <v>2</v>
      </c>
      <c r="X900">
        <v>1.1731799999999999</v>
      </c>
      <c r="Y900">
        <v>0.175732</v>
      </c>
      <c r="Z900">
        <v>8.7866100000000003E-2</v>
      </c>
      <c r="AA900">
        <v>8.7866105139255496E-2</v>
      </c>
      <c r="AB900">
        <v>0.260465</v>
      </c>
      <c r="AC900">
        <v>1.4338900000000001</v>
      </c>
      <c r="AD900">
        <v>0.29518100000000003</v>
      </c>
      <c r="AE900">
        <v>0.68452400000000002</v>
      </c>
      <c r="AH900">
        <v>4.7261800000000003</v>
      </c>
      <c r="AI900">
        <v>0.23164399999999999</v>
      </c>
      <c r="AJ900">
        <v>0.16343099999999999</v>
      </c>
    </row>
    <row r="901" spans="1:36" x14ac:dyDescent="0.45">
      <c r="A901" t="s">
        <v>2378</v>
      </c>
      <c r="B901" t="s">
        <v>139</v>
      </c>
      <c r="C901">
        <v>2</v>
      </c>
      <c r="D901">
        <v>2</v>
      </c>
      <c r="F901">
        <v>4.5</v>
      </c>
      <c r="G901">
        <v>48</v>
      </c>
      <c r="H901">
        <v>0</v>
      </c>
      <c r="I901">
        <v>6</v>
      </c>
      <c r="J901">
        <v>12</v>
      </c>
      <c r="K901">
        <v>50</v>
      </c>
      <c r="L901">
        <v>212</v>
      </c>
      <c r="M901">
        <v>42</v>
      </c>
      <c r="N901">
        <v>27</v>
      </c>
      <c r="O901">
        <v>25</v>
      </c>
      <c r="P901">
        <v>7</v>
      </c>
      <c r="Q901">
        <v>24</v>
      </c>
      <c r="R901">
        <v>0</v>
      </c>
      <c r="S901">
        <v>3</v>
      </c>
      <c r="T901">
        <v>54</v>
      </c>
      <c r="U901">
        <v>9.7200000000000006</v>
      </c>
      <c r="V901">
        <v>4.32</v>
      </c>
      <c r="W901">
        <v>2.25</v>
      </c>
      <c r="X901">
        <v>1.26</v>
      </c>
      <c r="Y901">
        <v>0.25471700000000003</v>
      </c>
      <c r="Z901">
        <v>0.113208</v>
      </c>
      <c r="AA901">
        <v>0.141509443521499</v>
      </c>
      <c r="AB901">
        <v>0.22702700000000001</v>
      </c>
      <c r="AC901">
        <v>1.32</v>
      </c>
      <c r="AD901">
        <v>0.28225800000000001</v>
      </c>
      <c r="AE901">
        <v>0.69394999999999996</v>
      </c>
      <c r="AH901">
        <v>4.5350400000000004</v>
      </c>
      <c r="AI901">
        <v>0.23094200000000001</v>
      </c>
      <c r="AJ901">
        <v>3.2782499999999999E-2</v>
      </c>
    </row>
    <row r="902" spans="1:36" x14ac:dyDescent="0.45">
      <c r="A902" t="s">
        <v>2184</v>
      </c>
      <c r="B902" t="s">
        <v>113</v>
      </c>
      <c r="C902">
        <v>2</v>
      </c>
      <c r="D902">
        <v>2</v>
      </c>
      <c r="F902">
        <v>3.6</v>
      </c>
      <c r="G902">
        <v>35</v>
      </c>
      <c r="H902">
        <v>1</v>
      </c>
      <c r="I902">
        <v>0</v>
      </c>
      <c r="J902">
        <v>7</v>
      </c>
      <c r="K902">
        <v>40</v>
      </c>
      <c r="L902">
        <v>170</v>
      </c>
      <c r="M902">
        <v>29</v>
      </c>
      <c r="N902">
        <v>17</v>
      </c>
      <c r="O902">
        <v>16</v>
      </c>
      <c r="P902">
        <v>5</v>
      </c>
      <c r="Q902">
        <v>21</v>
      </c>
      <c r="R902">
        <v>0</v>
      </c>
      <c r="S902">
        <v>3</v>
      </c>
      <c r="T902">
        <v>56</v>
      </c>
      <c r="U902">
        <v>12.6</v>
      </c>
      <c r="V902">
        <v>4.7249999999999996</v>
      </c>
      <c r="W902">
        <v>2.6666699999999999</v>
      </c>
      <c r="X902">
        <v>1.125</v>
      </c>
      <c r="Y902">
        <v>0.32941199999999998</v>
      </c>
      <c r="Z902">
        <v>0.123529</v>
      </c>
      <c r="AA902">
        <v>0.205882363021373</v>
      </c>
      <c r="AB902">
        <v>0.19863</v>
      </c>
      <c r="AC902">
        <v>1.25</v>
      </c>
      <c r="AD902">
        <v>0.28235300000000002</v>
      </c>
      <c r="AE902">
        <v>0.76744199999999996</v>
      </c>
      <c r="AH902">
        <v>3.8800400000000002</v>
      </c>
      <c r="AI902">
        <v>0.230049</v>
      </c>
      <c r="AJ902">
        <v>0.43975399999999998</v>
      </c>
    </row>
    <row r="903" spans="1:36" x14ac:dyDescent="0.45">
      <c r="A903" t="s">
        <v>2964</v>
      </c>
      <c r="B903" t="s">
        <v>44</v>
      </c>
      <c r="C903">
        <v>6</v>
      </c>
      <c r="D903">
        <v>6</v>
      </c>
      <c r="F903">
        <v>4.5</v>
      </c>
      <c r="G903">
        <v>42</v>
      </c>
      <c r="H903">
        <v>2</v>
      </c>
      <c r="I903">
        <v>0</v>
      </c>
      <c r="J903">
        <v>0</v>
      </c>
      <c r="K903">
        <v>58</v>
      </c>
      <c r="L903">
        <v>257</v>
      </c>
      <c r="M903">
        <v>53</v>
      </c>
      <c r="N903">
        <v>31</v>
      </c>
      <c r="O903">
        <v>29</v>
      </c>
      <c r="P903">
        <v>8</v>
      </c>
      <c r="Q903">
        <v>28</v>
      </c>
      <c r="R903">
        <v>0</v>
      </c>
      <c r="S903">
        <v>3</v>
      </c>
      <c r="T903">
        <v>62</v>
      </c>
      <c r="U903">
        <v>9.6206899999999997</v>
      </c>
      <c r="V903">
        <v>4.34483</v>
      </c>
      <c r="W903">
        <v>2.2142900000000001</v>
      </c>
      <c r="X903">
        <v>1.2413799999999999</v>
      </c>
      <c r="Y903">
        <v>0.24124499999999999</v>
      </c>
      <c r="Z903">
        <v>0.108949</v>
      </c>
      <c r="AA903">
        <v>0.13229572027921599</v>
      </c>
      <c r="AB903">
        <v>0.234513</v>
      </c>
      <c r="AC903">
        <v>1.39655</v>
      </c>
      <c r="AD903">
        <v>0.288462</v>
      </c>
      <c r="AE903">
        <v>0.71633199999999997</v>
      </c>
      <c r="AH903">
        <v>4.5136599999999998</v>
      </c>
      <c r="AI903">
        <v>0.22971</v>
      </c>
      <c r="AJ903">
        <v>0.22772300000000001</v>
      </c>
    </row>
    <row r="904" spans="1:36" x14ac:dyDescent="0.45">
      <c r="A904" t="s">
        <v>2965</v>
      </c>
      <c r="B904" t="s">
        <v>61</v>
      </c>
      <c r="C904">
        <v>4</v>
      </c>
      <c r="D904">
        <v>7</v>
      </c>
      <c r="F904">
        <v>5.1679300000000001</v>
      </c>
      <c r="G904">
        <v>21</v>
      </c>
      <c r="H904">
        <v>21</v>
      </c>
      <c r="I904">
        <v>0</v>
      </c>
      <c r="J904">
        <v>0</v>
      </c>
      <c r="K904">
        <v>92.3</v>
      </c>
      <c r="L904">
        <v>400</v>
      </c>
      <c r="M904">
        <v>97</v>
      </c>
      <c r="N904">
        <v>57</v>
      </c>
      <c r="O904">
        <v>53</v>
      </c>
      <c r="P904">
        <v>15</v>
      </c>
      <c r="Q904">
        <v>34</v>
      </c>
      <c r="R904">
        <v>0</v>
      </c>
      <c r="S904">
        <v>4</v>
      </c>
      <c r="T904">
        <v>59</v>
      </c>
      <c r="U904">
        <v>5.75298</v>
      </c>
      <c r="V904">
        <v>3.31528</v>
      </c>
      <c r="W904">
        <v>1.73529</v>
      </c>
      <c r="X904">
        <v>1.46262</v>
      </c>
      <c r="Y904">
        <v>0.14749999999999999</v>
      </c>
      <c r="Z904">
        <v>8.5000000000000006E-2</v>
      </c>
      <c r="AA904">
        <v>6.2499992549419403E-2</v>
      </c>
      <c r="AB904">
        <v>0.26795600000000003</v>
      </c>
      <c r="AC904">
        <v>1.4192800000000001</v>
      </c>
      <c r="AD904">
        <v>0.28472199999999998</v>
      </c>
      <c r="AE904">
        <v>0.67272699999999996</v>
      </c>
      <c r="AH904">
        <v>5.3243799999999997</v>
      </c>
      <c r="AI904">
        <v>0.22798599999999999</v>
      </c>
      <c r="AJ904">
        <v>0.29578199999999999</v>
      </c>
    </row>
    <row r="905" spans="1:36" x14ac:dyDescent="0.45">
      <c r="A905" t="s">
        <v>2346</v>
      </c>
      <c r="B905" t="s">
        <v>44</v>
      </c>
      <c r="C905">
        <v>4</v>
      </c>
      <c r="D905">
        <v>5</v>
      </c>
      <c r="F905">
        <v>5.2427200000000003</v>
      </c>
      <c r="G905">
        <v>23</v>
      </c>
      <c r="H905">
        <v>20</v>
      </c>
      <c r="I905">
        <v>0</v>
      </c>
      <c r="J905">
        <v>1</v>
      </c>
      <c r="K905">
        <v>92.7</v>
      </c>
      <c r="L905">
        <v>415</v>
      </c>
      <c r="M905">
        <v>97</v>
      </c>
      <c r="N905">
        <v>58</v>
      </c>
      <c r="O905">
        <v>54</v>
      </c>
      <c r="P905">
        <v>14</v>
      </c>
      <c r="Q905">
        <v>41</v>
      </c>
      <c r="R905">
        <v>0</v>
      </c>
      <c r="S905">
        <v>6</v>
      </c>
      <c r="T905">
        <v>67</v>
      </c>
      <c r="U905">
        <v>6.5048500000000002</v>
      </c>
      <c r="V905">
        <v>3.9805799999999998</v>
      </c>
      <c r="W905">
        <v>1.63415</v>
      </c>
      <c r="X905">
        <v>1.3592200000000001</v>
      </c>
      <c r="Y905">
        <v>0.16144600000000001</v>
      </c>
      <c r="Z905">
        <v>9.87952E-2</v>
      </c>
      <c r="AA905">
        <v>6.2650598585605594E-2</v>
      </c>
      <c r="AB905">
        <v>0.26358700000000002</v>
      </c>
      <c r="AC905">
        <v>1.4886699999999999</v>
      </c>
      <c r="AD905">
        <v>0.28919899999999998</v>
      </c>
      <c r="AE905">
        <v>0.67567600000000005</v>
      </c>
      <c r="AH905">
        <v>5.2938799999999997</v>
      </c>
      <c r="AI905">
        <v>0.22703400000000001</v>
      </c>
      <c r="AJ905">
        <v>0.27405000000000002</v>
      </c>
    </row>
    <row r="906" spans="1:36" x14ac:dyDescent="0.45">
      <c r="A906" t="s">
        <v>2966</v>
      </c>
      <c r="C906">
        <v>4</v>
      </c>
      <c r="D906">
        <v>5</v>
      </c>
      <c r="F906">
        <v>4.9617100000000001</v>
      </c>
      <c r="G906">
        <v>18</v>
      </c>
      <c r="H906">
        <v>9</v>
      </c>
      <c r="I906">
        <v>0</v>
      </c>
      <c r="J906">
        <v>0</v>
      </c>
      <c r="K906">
        <v>65.3</v>
      </c>
      <c r="L906">
        <v>291</v>
      </c>
      <c r="M906">
        <v>72</v>
      </c>
      <c r="N906">
        <v>39</v>
      </c>
      <c r="O906">
        <v>36</v>
      </c>
      <c r="P906">
        <v>10</v>
      </c>
      <c r="Q906">
        <v>23</v>
      </c>
      <c r="R906">
        <v>0</v>
      </c>
      <c r="S906">
        <v>3</v>
      </c>
      <c r="T906">
        <v>49</v>
      </c>
      <c r="U906">
        <v>6.75345</v>
      </c>
      <c r="V906">
        <v>3.1699799999999998</v>
      </c>
      <c r="W906">
        <v>2.13043</v>
      </c>
      <c r="X906">
        <v>1.37825</v>
      </c>
      <c r="Y906">
        <v>0.16838500000000001</v>
      </c>
      <c r="Z906">
        <v>7.9037800000000005E-2</v>
      </c>
      <c r="AA906">
        <v>8.9347079396247794E-2</v>
      </c>
      <c r="AB906">
        <v>0.271698</v>
      </c>
      <c r="AC906">
        <v>1.45482</v>
      </c>
      <c r="AD906">
        <v>0.30097099999999999</v>
      </c>
      <c r="AE906">
        <v>0.69135800000000003</v>
      </c>
      <c r="AH906">
        <v>4.9395699999999998</v>
      </c>
      <c r="AI906">
        <v>0.22395599999999999</v>
      </c>
      <c r="AJ906">
        <v>0.14021800000000001</v>
      </c>
    </row>
    <row r="907" spans="1:36" x14ac:dyDescent="0.45">
      <c r="A907" t="s">
        <v>2215</v>
      </c>
      <c r="B907" t="s">
        <v>74</v>
      </c>
      <c r="C907">
        <v>3</v>
      </c>
      <c r="D907">
        <v>4</v>
      </c>
      <c r="F907">
        <v>4.92537</v>
      </c>
      <c r="G907">
        <v>59</v>
      </c>
      <c r="H907">
        <v>0</v>
      </c>
      <c r="I907">
        <v>0</v>
      </c>
      <c r="J907">
        <v>10</v>
      </c>
      <c r="K907">
        <v>60.3</v>
      </c>
      <c r="L907">
        <v>263</v>
      </c>
      <c r="M907">
        <v>55</v>
      </c>
      <c r="N907">
        <v>36</v>
      </c>
      <c r="O907">
        <v>33</v>
      </c>
      <c r="P907">
        <v>10</v>
      </c>
      <c r="Q907">
        <v>29</v>
      </c>
      <c r="R907">
        <v>0</v>
      </c>
      <c r="S907">
        <v>3</v>
      </c>
      <c r="T907">
        <v>67</v>
      </c>
      <c r="U907">
        <v>10</v>
      </c>
      <c r="V907">
        <v>4.32836</v>
      </c>
      <c r="W907">
        <v>2.3103400000000001</v>
      </c>
      <c r="X907">
        <v>1.49254</v>
      </c>
      <c r="Y907">
        <v>0.25475300000000001</v>
      </c>
      <c r="Z907">
        <v>0.110266</v>
      </c>
      <c r="AA907">
        <v>0.14448668807744899</v>
      </c>
      <c r="AB907">
        <v>0.238095</v>
      </c>
      <c r="AC907">
        <v>1.39303</v>
      </c>
      <c r="AD907">
        <v>0.29220800000000002</v>
      </c>
      <c r="AE907">
        <v>0.68571400000000005</v>
      </c>
      <c r="AH907">
        <v>4.7807500000000003</v>
      </c>
      <c r="AI907">
        <v>0.22234999999999999</v>
      </c>
      <c r="AJ907">
        <v>-9.1183500000000001E-2</v>
      </c>
    </row>
    <row r="908" spans="1:36" x14ac:dyDescent="0.45">
      <c r="A908" t="s">
        <v>2967</v>
      </c>
      <c r="B908" t="s">
        <v>23</v>
      </c>
      <c r="C908">
        <v>5</v>
      </c>
      <c r="D908">
        <v>5</v>
      </c>
      <c r="F908">
        <v>4.8989099999999999</v>
      </c>
      <c r="G908">
        <v>26</v>
      </c>
      <c r="H908">
        <v>8</v>
      </c>
      <c r="I908">
        <v>0</v>
      </c>
      <c r="J908">
        <v>0</v>
      </c>
      <c r="K908">
        <v>64.3</v>
      </c>
      <c r="L908">
        <v>288</v>
      </c>
      <c r="M908">
        <v>71</v>
      </c>
      <c r="N908">
        <v>38</v>
      </c>
      <c r="O908">
        <v>35</v>
      </c>
      <c r="P908">
        <v>9</v>
      </c>
      <c r="Q908">
        <v>24</v>
      </c>
      <c r="R908">
        <v>0</v>
      </c>
      <c r="S908">
        <v>3</v>
      </c>
      <c r="T908">
        <v>46</v>
      </c>
      <c r="U908">
        <v>6.4385700000000003</v>
      </c>
      <c r="V908">
        <v>3.3592499999999998</v>
      </c>
      <c r="W908">
        <v>1.9166700000000001</v>
      </c>
      <c r="X908">
        <v>1.25972</v>
      </c>
      <c r="Y908">
        <v>0.159722</v>
      </c>
      <c r="Z908">
        <v>8.3333299999999999E-2</v>
      </c>
      <c r="AA908">
        <v>7.63888880610466E-2</v>
      </c>
      <c r="AB908">
        <v>0.27203100000000002</v>
      </c>
      <c r="AC908">
        <v>1.4774499999999999</v>
      </c>
      <c r="AD908">
        <v>0.30097099999999999</v>
      </c>
      <c r="AE908">
        <v>0.69174800000000003</v>
      </c>
      <c r="AH908">
        <v>4.9035599999999997</v>
      </c>
      <c r="AI908">
        <v>0.22151199999999999</v>
      </c>
      <c r="AJ908">
        <v>0.25269900000000001</v>
      </c>
    </row>
    <row r="909" spans="1:36" x14ac:dyDescent="0.45">
      <c r="A909" t="s">
        <v>2968</v>
      </c>
      <c r="C909">
        <v>2</v>
      </c>
      <c r="D909">
        <v>2</v>
      </c>
      <c r="F909">
        <v>4.4796399999999998</v>
      </c>
      <c r="G909">
        <v>30</v>
      </c>
      <c r="H909">
        <v>8</v>
      </c>
      <c r="I909">
        <v>0</v>
      </c>
      <c r="J909">
        <v>0</v>
      </c>
      <c r="K909">
        <v>66.3</v>
      </c>
      <c r="L909">
        <v>292</v>
      </c>
      <c r="M909">
        <v>60</v>
      </c>
      <c r="N909">
        <v>36</v>
      </c>
      <c r="O909">
        <v>33</v>
      </c>
      <c r="P909">
        <v>10</v>
      </c>
      <c r="Q909">
        <v>35</v>
      </c>
      <c r="R909">
        <v>0</v>
      </c>
      <c r="S909">
        <v>2</v>
      </c>
      <c r="T909">
        <v>70</v>
      </c>
      <c r="U909">
        <v>9.5022599999999997</v>
      </c>
      <c r="V909">
        <v>4.7511299999999999</v>
      </c>
      <c r="W909">
        <v>2</v>
      </c>
      <c r="X909">
        <v>1.35747</v>
      </c>
      <c r="Y909">
        <v>0.23972599999999999</v>
      </c>
      <c r="Z909">
        <v>0.119863</v>
      </c>
      <c r="AA909">
        <v>0.119863010942935</v>
      </c>
      <c r="AB909">
        <v>0.235294</v>
      </c>
      <c r="AC909">
        <v>1.4328799999999999</v>
      </c>
      <c r="AD909">
        <v>0.28571400000000002</v>
      </c>
      <c r="AE909">
        <v>0.72839500000000001</v>
      </c>
      <c r="AH909">
        <v>4.7784199999999997</v>
      </c>
      <c r="AI909">
        <v>0.22148599999999999</v>
      </c>
      <c r="AJ909">
        <v>0.28957699999999997</v>
      </c>
    </row>
    <row r="910" spans="1:36" x14ac:dyDescent="0.45">
      <c r="A910" t="s">
        <v>2969</v>
      </c>
      <c r="B910" t="s">
        <v>63</v>
      </c>
      <c r="C910">
        <v>4</v>
      </c>
      <c r="D910">
        <v>6</v>
      </c>
      <c r="F910">
        <v>4.9315100000000003</v>
      </c>
      <c r="G910">
        <v>26</v>
      </c>
      <c r="H910">
        <v>11</v>
      </c>
      <c r="I910">
        <v>0</v>
      </c>
      <c r="J910">
        <v>0</v>
      </c>
      <c r="K910">
        <v>80.3</v>
      </c>
      <c r="L910">
        <v>360</v>
      </c>
      <c r="M910">
        <v>81</v>
      </c>
      <c r="N910">
        <v>48</v>
      </c>
      <c r="O910">
        <v>44</v>
      </c>
      <c r="P910">
        <v>12</v>
      </c>
      <c r="Q910">
        <v>35</v>
      </c>
      <c r="R910">
        <v>0</v>
      </c>
      <c r="S910">
        <v>9</v>
      </c>
      <c r="T910">
        <v>67</v>
      </c>
      <c r="U910">
        <v>7.5093399999999999</v>
      </c>
      <c r="V910">
        <v>3.92279</v>
      </c>
      <c r="W910">
        <v>1.91429</v>
      </c>
      <c r="X910">
        <v>1.3449599999999999</v>
      </c>
      <c r="Y910">
        <v>0.186111</v>
      </c>
      <c r="Z910">
        <v>9.7222199999999995E-2</v>
      </c>
      <c r="AA910">
        <v>8.8888883590698201E-2</v>
      </c>
      <c r="AB910">
        <v>0.25632899999999997</v>
      </c>
      <c r="AC910">
        <v>1.44458</v>
      </c>
      <c r="AD910">
        <v>0.29113899999999998</v>
      </c>
      <c r="AE910">
        <v>0.68548399999999998</v>
      </c>
      <c r="AH910">
        <v>5.1728500000000004</v>
      </c>
      <c r="AI910">
        <v>0.221471</v>
      </c>
      <c r="AJ910">
        <v>0.28732999999999997</v>
      </c>
    </row>
    <row r="911" spans="1:36" x14ac:dyDescent="0.45">
      <c r="A911" t="s">
        <v>2462</v>
      </c>
      <c r="B911" t="s">
        <v>76</v>
      </c>
      <c r="C911">
        <v>5</v>
      </c>
      <c r="D911">
        <v>4</v>
      </c>
      <c r="F911">
        <v>4.2127699999999999</v>
      </c>
      <c r="G911">
        <v>44</v>
      </c>
      <c r="H911">
        <v>1</v>
      </c>
      <c r="I911">
        <v>1</v>
      </c>
      <c r="J911">
        <v>15</v>
      </c>
      <c r="K911">
        <v>47</v>
      </c>
      <c r="L911">
        <v>202</v>
      </c>
      <c r="M911">
        <v>46</v>
      </c>
      <c r="N911">
        <v>24</v>
      </c>
      <c r="O911">
        <v>22</v>
      </c>
      <c r="P911">
        <v>6</v>
      </c>
      <c r="Q911">
        <v>18</v>
      </c>
      <c r="R911">
        <v>1</v>
      </c>
      <c r="S911">
        <v>2</v>
      </c>
      <c r="T911">
        <v>45</v>
      </c>
      <c r="U911">
        <v>8.6170200000000001</v>
      </c>
      <c r="V911">
        <v>3.4468100000000002</v>
      </c>
      <c r="W911">
        <v>2.5</v>
      </c>
      <c r="X911">
        <v>1.1489400000000001</v>
      </c>
      <c r="Y911">
        <v>0.222772</v>
      </c>
      <c r="Z911">
        <v>8.9108900000000005E-2</v>
      </c>
      <c r="AA911">
        <v>0.13366335630416801</v>
      </c>
      <c r="AB911">
        <v>0.252747</v>
      </c>
      <c r="AC911">
        <v>1.3616999999999999</v>
      </c>
      <c r="AD911">
        <v>0.305344</v>
      </c>
      <c r="AE911">
        <v>0.71942399999999995</v>
      </c>
      <c r="AH911">
        <v>4.2763200000000001</v>
      </c>
      <c r="AI911">
        <v>0.218637</v>
      </c>
      <c r="AJ911">
        <v>0.33225399999999999</v>
      </c>
    </row>
    <row r="912" spans="1:36" x14ac:dyDescent="0.45">
      <c r="A912" t="s">
        <v>2216</v>
      </c>
      <c r="B912" t="s">
        <v>113</v>
      </c>
      <c r="C912">
        <v>2</v>
      </c>
      <c r="D912">
        <v>1</v>
      </c>
      <c r="F912">
        <v>4.0766499999999999</v>
      </c>
      <c r="G912">
        <v>31</v>
      </c>
      <c r="H912">
        <v>0</v>
      </c>
      <c r="I912">
        <v>0</v>
      </c>
      <c r="J912">
        <v>1</v>
      </c>
      <c r="K912">
        <v>28.7</v>
      </c>
      <c r="L912">
        <v>122</v>
      </c>
      <c r="M912">
        <v>26</v>
      </c>
      <c r="N912">
        <v>14</v>
      </c>
      <c r="O912">
        <v>13</v>
      </c>
      <c r="P912">
        <v>3</v>
      </c>
      <c r="Q912">
        <v>10</v>
      </c>
      <c r="R912">
        <v>1</v>
      </c>
      <c r="S912">
        <v>2</v>
      </c>
      <c r="T912">
        <v>27</v>
      </c>
      <c r="U912">
        <v>8.4669000000000008</v>
      </c>
      <c r="V912">
        <v>3.1358899999999998</v>
      </c>
      <c r="W912">
        <v>2.7</v>
      </c>
      <c r="X912">
        <v>0.94076700000000002</v>
      </c>
      <c r="Y912">
        <v>0.22131100000000001</v>
      </c>
      <c r="Z912">
        <v>8.1967200000000004E-2</v>
      </c>
      <c r="AA912">
        <v>0.13934426754713</v>
      </c>
      <c r="AB912">
        <v>0.23636399999999999</v>
      </c>
      <c r="AC912">
        <v>1.2543599999999999</v>
      </c>
      <c r="AD912">
        <v>0.28749999999999998</v>
      </c>
      <c r="AE912">
        <v>0.69182399999999999</v>
      </c>
      <c r="AH912">
        <v>3.9867499999999998</v>
      </c>
      <c r="AI912">
        <v>0.21851000000000001</v>
      </c>
      <c r="AJ912">
        <v>0.169378</v>
      </c>
    </row>
    <row r="913" spans="1:36" x14ac:dyDescent="0.45">
      <c r="A913" t="s">
        <v>2970</v>
      </c>
      <c r="C913">
        <v>2</v>
      </c>
      <c r="D913">
        <v>3</v>
      </c>
      <c r="F913">
        <v>5.3751899999999999</v>
      </c>
      <c r="G913">
        <v>17</v>
      </c>
      <c r="H913">
        <v>13</v>
      </c>
      <c r="I913">
        <v>0</v>
      </c>
      <c r="J913">
        <v>0</v>
      </c>
      <c r="K913">
        <v>65.3</v>
      </c>
      <c r="L913">
        <v>297</v>
      </c>
      <c r="M913">
        <v>76</v>
      </c>
      <c r="N913">
        <v>42</v>
      </c>
      <c r="O913">
        <v>39</v>
      </c>
      <c r="P913">
        <v>11</v>
      </c>
      <c r="Q913">
        <v>24</v>
      </c>
      <c r="R913">
        <v>0</v>
      </c>
      <c r="S913">
        <v>3</v>
      </c>
      <c r="T913">
        <v>45</v>
      </c>
      <c r="U913">
        <v>6.20214</v>
      </c>
      <c r="V913">
        <v>3.3078099999999999</v>
      </c>
      <c r="W913">
        <v>1.875</v>
      </c>
      <c r="X913">
        <v>1.5160800000000001</v>
      </c>
      <c r="Y913">
        <v>0.15151500000000001</v>
      </c>
      <c r="Z913">
        <v>8.0808099999999994E-2</v>
      </c>
      <c r="AA913">
        <v>7.0707075297832406E-2</v>
      </c>
      <c r="AB913">
        <v>0.28148099999999998</v>
      </c>
      <c r="AC913">
        <v>1.53139</v>
      </c>
      <c r="AD913">
        <v>0.30373800000000001</v>
      </c>
      <c r="AE913">
        <v>0.68557900000000005</v>
      </c>
      <c r="AH913">
        <v>5.3071099999999998</v>
      </c>
      <c r="AI913">
        <v>0.21790899999999999</v>
      </c>
      <c r="AJ913">
        <v>-4.62814E-2</v>
      </c>
    </row>
    <row r="914" spans="1:36" x14ac:dyDescent="0.45">
      <c r="A914" t="s">
        <v>2408</v>
      </c>
      <c r="B914" t="s">
        <v>42</v>
      </c>
      <c r="C914">
        <v>3</v>
      </c>
      <c r="D914">
        <v>2</v>
      </c>
      <c r="F914">
        <v>4.1052600000000004</v>
      </c>
      <c r="G914">
        <v>46</v>
      </c>
      <c r="H914">
        <v>0</v>
      </c>
      <c r="I914">
        <v>0</v>
      </c>
      <c r="J914">
        <v>10</v>
      </c>
      <c r="K914">
        <v>57</v>
      </c>
      <c r="L914">
        <v>245</v>
      </c>
      <c r="M914">
        <v>51</v>
      </c>
      <c r="N914">
        <v>28</v>
      </c>
      <c r="O914">
        <v>26</v>
      </c>
      <c r="P914">
        <v>7</v>
      </c>
      <c r="Q914">
        <v>22</v>
      </c>
      <c r="R914">
        <v>1</v>
      </c>
      <c r="S914">
        <v>4</v>
      </c>
      <c r="T914">
        <v>58</v>
      </c>
      <c r="U914">
        <v>9.1578999999999997</v>
      </c>
      <c r="V914">
        <v>3.4736799999999999</v>
      </c>
      <c r="W914">
        <v>2.6363599999999998</v>
      </c>
      <c r="X914">
        <v>1.1052599999999999</v>
      </c>
      <c r="Y914">
        <v>0.236735</v>
      </c>
      <c r="Z914">
        <v>8.9795899999999998E-2</v>
      </c>
      <c r="AA914">
        <v>0.146938771009445</v>
      </c>
      <c r="AB914">
        <v>0.232877</v>
      </c>
      <c r="AC914">
        <v>1.2806999999999999</v>
      </c>
      <c r="AD914">
        <v>0.28571400000000002</v>
      </c>
      <c r="AE914">
        <v>0.71202500000000002</v>
      </c>
      <c r="AH914">
        <v>4.1848599999999996</v>
      </c>
      <c r="AI914">
        <v>0.21715100000000001</v>
      </c>
      <c r="AJ914">
        <v>0.26285999999999998</v>
      </c>
    </row>
    <row r="915" spans="1:36" x14ac:dyDescent="0.45">
      <c r="A915" t="s">
        <v>2347</v>
      </c>
      <c r="B915" t="s">
        <v>52</v>
      </c>
      <c r="C915">
        <v>4</v>
      </c>
      <c r="D915">
        <v>4</v>
      </c>
      <c r="F915">
        <v>4.7</v>
      </c>
      <c r="G915">
        <v>32</v>
      </c>
      <c r="H915">
        <v>11</v>
      </c>
      <c r="I915">
        <v>0</v>
      </c>
      <c r="J915">
        <v>1</v>
      </c>
      <c r="K915">
        <v>90</v>
      </c>
      <c r="L915">
        <v>406</v>
      </c>
      <c r="M915">
        <v>94</v>
      </c>
      <c r="N915">
        <v>51</v>
      </c>
      <c r="O915">
        <v>47</v>
      </c>
      <c r="P915">
        <v>11</v>
      </c>
      <c r="Q915">
        <v>41</v>
      </c>
      <c r="R915">
        <v>0</v>
      </c>
      <c r="S915">
        <v>7</v>
      </c>
      <c r="T915">
        <v>68</v>
      </c>
      <c r="U915">
        <v>6.8</v>
      </c>
      <c r="V915">
        <v>4.0999999999999996</v>
      </c>
      <c r="W915">
        <v>1.6585399999999999</v>
      </c>
      <c r="X915">
        <v>1.1000000000000001</v>
      </c>
      <c r="Y915">
        <v>0.167488</v>
      </c>
      <c r="Z915">
        <v>0.10098500000000001</v>
      </c>
      <c r="AA915">
        <v>6.6502459347247994E-2</v>
      </c>
      <c r="AB915">
        <v>0.26257000000000003</v>
      </c>
      <c r="AC915">
        <v>1.5</v>
      </c>
      <c r="AD915">
        <v>0.29749100000000001</v>
      </c>
      <c r="AE915">
        <v>0.70234099999999999</v>
      </c>
      <c r="AH915">
        <v>4.9328200000000004</v>
      </c>
      <c r="AI915">
        <v>0.21714900000000001</v>
      </c>
      <c r="AJ915">
        <v>0.53578999999999999</v>
      </c>
    </row>
    <row r="916" spans="1:36" x14ac:dyDescent="0.45">
      <c r="A916" t="s">
        <v>2971</v>
      </c>
      <c r="B916" t="s">
        <v>132</v>
      </c>
      <c r="C916">
        <v>3</v>
      </c>
      <c r="D916">
        <v>4</v>
      </c>
      <c r="F916">
        <v>5.04359</v>
      </c>
      <c r="G916">
        <v>29</v>
      </c>
      <c r="H916">
        <v>12</v>
      </c>
      <c r="I916">
        <v>0</v>
      </c>
      <c r="J916">
        <v>1</v>
      </c>
      <c r="K916">
        <v>80.3</v>
      </c>
      <c r="L916">
        <v>360</v>
      </c>
      <c r="M916">
        <v>78</v>
      </c>
      <c r="N916">
        <v>49</v>
      </c>
      <c r="O916">
        <v>45</v>
      </c>
      <c r="P916">
        <v>11</v>
      </c>
      <c r="Q916">
        <v>40</v>
      </c>
      <c r="R916">
        <v>0</v>
      </c>
      <c r="S916">
        <v>6</v>
      </c>
      <c r="T916">
        <v>74</v>
      </c>
      <c r="U916">
        <v>8.2939000000000007</v>
      </c>
      <c r="V916">
        <v>4.4831899999999996</v>
      </c>
      <c r="W916">
        <v>1.85</v>
      </c>
      <c r="X916">
        <v>1.23288</v>
      </c>
      <c r="Y916">
        <v>0.20555599999999999</v>
      </c>
      <c r="Z916">
        <v>0.111111</v>
      </c>
      <c r="AA916">
        <v>9.4444446265697396E-2</v>
      </c>
      <c r="AB916">
        <v>0.24840799999999999</v>
      </c>
      <c r="AC916">
        <v>1.46949</v>
      </c>
      <c r="AD916">
        <v>0.292576</v>
      </c>
      <c r="AE916">
        <v>0.67251499999999997</v>
      </c>
      <c r="AH916">
        <v>4.9113300000000004</v>
      </c>
      <c r="AI916">
        <v>0.216335</v>
      </c>
      <c r="AJ916">
        <v>9.7436900000000007E-2</v>
      </c>
    </row>
    <row r="917" spans="1:36" x14ac:dyDescent="0.45">
      <c r="A917" t="s">
        <v>2336</v>
      </c>
      <c r="B917" t="s">
        <v>132</v>
      </c>
      <c r="C917">
        <v>2</v>
      </c>
      <c r="D917">
        <v>2</v>
      </c>
      <c r="F917">
        <v>4.21875</v>
      </c>
      <c r="G917">
        <v>66</v>
      </c>
      <c r="H917">
        <v>0</v>
      </c>
      <c r="I917">
        <v>9</v>
      </c>
      <c r="J917">
        <v>9</v>
      </c>
      <c r="K917">
        <v>64</v>
      </c>
      <c r="L917">
        <v>277</v>
      </c>
      <c r="M917">
        <v>69</v>
      </c>
      <c r="N917">
        <v>32</v>
      </c>
      <c r="O917">
        <v>30</v>
      </c>
      <c r="P917">
        <v>7</v>
      </c>
      <c r="Q917">
        <v>16</v>
      </c>
      <c r="R917">
        <v>1</v>
      </c>
      <c r="S917">
        <v>2</v>
      </c>
      <c r="T917">
        <v>45</v>
      </c>
      <c r="U917">
        <v>6.3281200000000002</v>
      </c>
      <c r="V917">
        <v>2.25</v>
      </c>
      <c r="W917">
        <v>2.8125</v>
      </c>
      <c r="X917">
        <v>0.984375</v>
      </c>
      <c r="Y917">
        <v>0.16245499999999999</v>
      </c>
      <c r="Z917">
        <v>5.7761699999999999E-2</v>
      </c>
      <c r="AA917">
        <v>0.104693140834569</v>
      </c>
      <c r="AB917">
        <v>0.26640900000000001</v>
      </c>
      <c r="AC917">
        <v>1.32812</v>
      </c>
      <c r="AD917">
        <v>0.29951699999999998</v>
      </c>
      <c r="AE917">
        <v>0.70478700000000005</v>
      </c>
      <c r="AH917">
        <v>4.11442</v>
      </c>
      <c r="AI917">
        <v>0.216007</v>
      </c>
      <c r="AJ917">
        <v>0.27452900000000002</v>
      </c>
    </row>
    <row r="918" spans="1:36" x14ac:dyDescent="0.45">
      <c r="A918" t="s">
        <v>2123</v>
      </c>
      <c r="B918" t="s">
        <v>40</v>
      </c>
      <c r="C918">
        <v>4</v>
      </c>
      <c r="D918">
        <v>3</v>
      </c>
      <c r="F918">
        <v>3.9807700000000001</v>
      </c>
      <c r="G918">
        <v>57</v>
      </c>
      <c r="H918">
        <v>0</v>
      </c>
      <c r="I918">
        <v>2</v>
      </c>
      <c r="J918">
        <v>12</v>
      </c>
      <c r="K918">
        <v>52</v>
      </c>
      <c r="L918">
        <v>226</v>
      </c>
      <c r="M918">
        <v>46</v>
      </c>
      <c r="N918">
        <v>25</v>
      </c>
      <c r="O918">
        <v>23</v>
      </c>
      <c r="P918">
        <v>5</v>
      </c>
      <c r="Q918">
        <v>25</v>
      </c>
      <c r="R918">
        <v>2</v>
      </c>
      <c r="S918">
        <v>5</v>
      </c>
      <c r="T918">
        <v>55</v>
      </c>
      <c r="U918">
        <v>9.5192300000000003</v>
      </c>
      <c r="V918">
        <v>4.3269200000000003</v>
      </c>
      <c r="W918">
        <v>2.2000000000000002</v>
      </c>
      <c r="X918">
        <v>0.86538499999999996</v>
      </c>
      <c r="Y918">
        <v>0.243363</v>
      </c>
      <c r="Z918">
        <v>0.110619</v>
      </c>
      <c r="AA918">
        <v>0.13274335861205999</v>
      </c>
      <c r="AB918">
        <v>0.23469400000000001</v>
      </c>
      <c r="AC918">
        <v>1.36538</v>
      </c>
      <c r="AD918">
        <v>0.30147099999999999</v>
      </c>
      <c r="AE918">
        <v>0.71875</v>
      </c>
      <c r="AH918">
        <v>4.1204200000000002</v>
      </c>
      <c r="AI918">
        <v>0.21598200000000001</v>
      </c>
      <c r="AJ918">
        <v>0.24716099999999999</v>
      </c>
    </row>
    <row r="919" spans="1:36" x14ac:dyDescent="0.45">
      <c r="A919" t="s">
        <v>2972</v>
      </c>
      <c r="B919" t="s">
        <v>32</v>
      </c>
      <c r="C919">
        <v>5</v>
      </c>
      <c r="D919">
        <v>6</v>
      </c>
      <c r="F919">
        <v>4.8116599999999998</v>
      </c>
      <c r="G919">
        <v>36</v>
      </c>
      <c r="H919">
        <v>10</v>
      </c>
      <c r="I919">
        <v>0</v>
      </c>
      <c r="J919">
        <v>0</v>
      </c>
      <c r="K919">
        <v>82.3</v>
      </c>
      <c r="L919">
        <v>371</v>
      </c>
      <c r="M919">
        <v>81</v>
      </c>
      <c r="N919">
        <v>48</v>
      </c>
      <c r="O919">
        <v>44</v>
      </c>
      <c r="P919">
        <v>11</v>
      </c>
      <c r="Q919">
        <v>40</v>
      </c>
      <c r="R919">
        <v>0</v>
      </c>
      <c r="S919">
        <v>6</v>
      </c>
      <c r="T919">
        <v>80</v>
      </c>
      <c r="U919">
        <v>8.7484800000000007</v>
      </c>
      <c r="V919">
        <v>4.3742400000000004</v>
      </c>
      <c r="W919">
        <v>2</v>
      </c>
      <c r="X919">
        <v>1.20292</v>
      </c>
      <c r="Y919">
        <v>0.21563299999999999</v>
      </c>
      <c r="Z919">
        <v>0.107817</v>
      </c>
      <c r="AA919">
        <v>0.10781671106815301</v>
      </c>
      <c r="AB919">
        <v>0.24923100000000001</v>
      </c>
      <c r="AC919">
        <v>1.4702299999999999</v>
      </c>
      <c r="AD919">
        <v>0.29914499999999999</v>
      </c>
      <c r="AE919">
        <v>0.69128800000000001</v>
      </c>
      <c r="AH919">
        <v>4.7252700000000001</v>
      </c>
      <c r="AI919">
        <v>0.21427099999999999</v>
      </c>
      <c r="AJ919">
        <v>-5.78884E-3</v>
      </c>
    </row>
    <row r="920" spans="1:36" x14ac:dyDescent="0.45">
      <c r="A920" t="s">
        <v>2299</v>
      </c>
      <c r="B920" t="s">
        <v>132</v>
      </c>
      <c r="C920">
        <v>2</v>
      </c>
      <c r="D920">
        <v>2</v>
      </c>
      <c r="F920">
        <v>4.5999999999999996</v>
      </c>
      <c r="G920">
        <v>37</v>
      </c>
      <c r="H920">
        <v>4</v>
      </c>
      <c r="I920">
        <v>1</v>
      </c>
      <c r="J920">
        <v>12</v>
      </c>
      <c r="K920">
        <v>45</v>
      </c>
      <c r="L920">
        <v>193</v>
      </c>
      <c r="M920">
        <v>40</v>
      </c>
      <c r="N920">
        <v>25</v>
      </c>
      <c r="O920">
        <v>23</v>
      </c>
      <c r="P920">
        <v>6</v>
      </c>
      <c r="Q920">
        <v>21</v>
      </c>
      <c r="R920">
        <v>1</v>
      </c>
      <c r="S920">
        <v>2</v>
      </c>
      <c r="T920">
        <v>44</v>
      </c>
      <c r="U920">
        <v>8.8000000000000007</v>
      </c>
      <c r="V920">
        <v>4.2</v>
      </c>
      <c r="W920">
        <v>2.09524</v>
      </c>
      <c r="X920">
        <v>1.2</v>
      </c>
      <c r="Y920">
        <v>0.22797899999999999</v>
      </c>
      <c r="Z920">
        <v>0.108808</v>
      </c>
      <c r="AA920">
        <v>0.11917098611593201</v>
      </c>
      <c r="AB920">
        <v>0.235294</v>
      </c>
      <c r="AC920">
        <v>1.3555600000000001</v>
      </c>
      <c r="AD920">
        <v>0.283333</v>
      </c>
      <c r="AE920">
        <v>0.68441099999999999</v>
      </c>
      <c r="AH920">
        <v>4.5661500000000004</v>
      </c>
      <c r="AI920">
        <v>0.211227</v>
      </c>
      <c r="AJ920">
        <v>0.112798</v>
      </c>
    </row>
    <row r="921" spans="1:36" x14ac:dyDescent="0.45">
      <c r="A921" t="s">
        <v>2973</v>
      </c>
      <c r="B921" t="s">
        <v>32</v>
      </c>
      <c r="C921">
        <v>2</v>
      </c>
      <c r="D921">
        <v>2</v>
      </c>
      <c r="F921">
        <v>4.4708399999999999</v>
      </c>
      <c r="G921">
        <v>38</v>
      </c>
      <c r="H921">
        <v>4</v>
      </c>
      <c r="I921">
        <v>0</v>
      </c>
      <c r="J921">
        <v>1</v>
      </c>
      <c r="K921">
        <v>46.3</v>
      </c>
      <c r="L921">
        <v>201</v>
      </c>
      <c r="M921">
        <v>46</v>
      </c>
      <c r="N921">
        <v>25</v>
      </c>
      <c r="O921">
        <v>23</v>
      </c>
      <c r="P921">
        <v>6</v>
      </c>
      <c r="Q921">
        <v>16</v>
      </c>
      <c r="R921">
        <v>1</v>
      </c>
      <c r="S921">
        <v>2</v>
      </c>
      <c r="T921">
        <v>39</v>
      </c>
      <c r="U921">
        <v>7.5809899999999999</v>
      </c>
      <c r="V921">
        <v>3.11015</v>
      </c>
      <c r="W921">
        <v>2.4375</v>
      </c>
      <c r="X921">
        <v>1.16631</v>
      </c>
      <c r="Y921">
        <v>0.19403000000000001</v>
      </c>
      <c r="Z921">
        <v>7.9602000000000006E-2</v>
      </c>
      <c r="AA921">
        <v>0.114427864551544</v>
      </c>
      <c r="AB921">
        <v>0.25136599999999998</v>
      </c>
      <c r="AC921">
        <v>1.3390899999999999</v>
      </c>
      <c r="AD921">
        <v>0.28985499999999997</v>
      </c>
      <c r="AE921">
        <v>0.69029799999999997</v>
      </c>
      <c r="AH921">
        <v>4.4213500000000003</v>
      </c>
      <c r="AI921">
        <v>0.20962</v>
      </c>
      <c r="AJ921">
        <v>6.7912700000000006E-2</v>
      </c>
    </row>
    <row r="922" spans="1:36" x14ac:dyDescent="0.45">
      <c r="A922" t="s">
        <v>2974</v>
      </c>
      <c r="B922" t="s">
        <v>139</v>
      </c>
      <c r="C922">
        <v>4</v>
      </c>
      <c r="D922">
        <v>5</v>
      </c>
      <c r="F922">
        <v>5.2105300000000003</v>
      </c>
      <c r="G922">
        <v>20</v>
      </c>
      <c r="H922">
        <v>14</v>
      </c>
      <c r="I922">
        <v>0</v>
      </c>
      <c r="J922">
        <v>1</v>
      </c>
      <c r="K922">
        <v>76</v>
      </c>
      <c r="L922">
        <v>338</v>
      </c>
      <c r="M922">
        <v>68</v>
      </c>
      <c r="N922">
        <v>48</v>
      </c>
      <c r="O922">
        <v>44</v>
      </c>
      <c r="P922">
        <v>11</v>
      </c>
      <c r="Q922">
        <v>43</v>
      </c>
      <c r="R922">
        <v>0</v>
      </c>
      <c r="S922">
        <v>9</v>
      </c>
      <c r="T922">
        <v>72</v>
      </c>
      <c r="U922">
        <v>8.5263200000000001</v>
      </c>
      <c r="V922">
        <v>5.0921099999999999</v>
      </c>
      <c r="W922">
        <v>1.67442</v>
      </c>
      <c r="X922">
        <v>1.30263</v>
      </c>
      <c r="Y922">
        <v>0.21301800000000001</v>
      </c>
      <c r="Z922">
        <v>0.127219</v>
      </c>
      <c r="AA922">
        <v>8.5798814892768804E-2</v>
      </c>
      <c r="AB922">
        <v>0.237762</v>
      </c>
      <c r="AC922">
        <v>1.4605300000000001</v>
      </c>
      <c r="AD922">
        <v>0.28078799999999998</v>
      </c>
      <c r="AE922">
        <v>0.65899600000000003</v>
      </c>
      <c r="AH922">
        <v>5.2945099999999998</v>
      </c>
      <c r="AI922">
        <v>0.20945800000000001</v>
      </c>
      <c r="AJ922">
        <v>8.2760799999999995E-2</v>
      </c>
    </row>
    <row r="923" spans="1:36" x14ac:dyDescent="0.45">
      <c r="A923" t="s">
        <v>2975</v>
      </c>
      <c r="C923">
        <v>2</v>
      </c>
      <c r="D923">
        <v>5</v>
      </c>
      <c r="F923">
        <v>5.6571400000000001</v>
      </c>
      <c r="G923">
        <v>17</v>
      </c>
      <c r="H923">
        <v>16</v>
      </c>
      <c r="I923">
        <v>0</v>
      </c>
      <c r="J923">
        <v>0</v>
      </c>
      <c r="K923">
        <v>70</v>
      </c>
      <c r="L923">
        <v>313</v>
      </c>
      <c r="M923">
        <v>69</v>
      </c>
      <c r="N923">
        <v>48</v>
      </c>
      <c r="O923">
        <v>44</v>
      </c>
      <c r="P923">
        <v>12</v>
      </c>
      <c r="Q923">
        <v>36</v>
      </c>
      <c r="R923">
        <v>0</v>
      </c>
      <c r="S923">
        <v>6</v>
      </c>
      <c r="T923">
        <v>58</v>
      </c>
      <c r="U923">
        <v>7.4571399999999999</v>
      </c>
      <c r="V923">
        <v>4.6285699999999999</v>
      </c>
      <c r="W923">
        <v>1.61111</v>
      </c>
      <c r="X923">
        <v>1.5428599999999999</v>
      </c>
      <c r="Y923">
        <v>0.185304</v>
      </c>
      <c r="Z923">
        <v>0.11501599999999999</v>
      </c>
      <c r="AA923">
        <v>7.0287533104419694E-2</v>
      </c>
      <c r="AB923">
        <v>0.25461299999999998</v>
      </c>
      <c r="AC923">
        <v>1.5</v>
      </c>
      <c r="AD923">
        <v>0.283582</v>
      </c>
      <c r="AE923">
        <v>0.64625900000000003</v>
      </c>
      <c r="AH923">
        <v>5.6264700000000003</v>
      </c>
      <c r="AI923">
        <v>0.208593</v>
      </c>
      <c r="AJ923">
        <v>3.2094600000000001E-2</v>
      </c>
    </row>
    <row r="924" spans="1:36" x14ac:dyDescent="0.45">
      <c r="A924" t="s">
        <v>2976</v>
      </c>
      <c r="B924" t="s">
        <v>34</v>
      </c>
      <c r="C924">
        <v>2</v>
      </c>
      <c r="D924">
        <v>3</v>
      </c>
      <c r="F924">
        <v>4.6358800000000002</v>
      </c>
      <c r="G924">
        <v>22</v>
      </c>
      <c r="H924">
        <v>6</v>
      </c>
      <c r="I924">
        <v>0</v>
      </c>
      <c r="J924">
        <v>0</v>
      </c>
      <c r="K924">
        <v>56.3</v>
      </c>
      <c r="L924">
        <v>250</v>
      </c>
      <c r="M924">
        <v>54</v>
      </c>
      <c r="N924">
        <v>31</v>
      </c>
      <c r="O924">
        <v>29</v>
      </c>
      <c r="P924">
        <v>8</v>
      </c>
      <c r="Q924">
        <v>27</v>
      </c>
      <c r="R924">
        <v>0</v>
      </c>
      <c r="S924">
        <v>2</v>
      </c>
      <c r="T924">
        <v>54</v>
      </c>
      <c r="U924">
        <v>8.6323299999999996</v>
      </c>
      <c r="V924">
        <v>4.31616</v>
      </c>
      <c r="W924">
        <v>2</v>
      </c>
      <c r="X924">
        <v>1.2788600000000001</v>
      </c>
      <c r="Y924">
        <v>0.216</v>
      </c>
      <c r="Z924">
        <v>0.108</v>
      </c>
      <c r="AA924">
        <v>0.108000002801418</v>
      </c>
      <c r="AB924">
        <v>0.24434400000000001</v>
      </c>
      <c r="AC924">
        <v>1.43872</v>
      </c>
      <c r="AD924">
        <v>0.28930800000000001</v>
      </c>
      <c r="AE924">
        <v>0.71633199999999997</v>
      </c>
      <c r="AH924">
        <v>4.7292899999999998</v>
      </c>
      <c r="AI924">
        <v>0.20849799999999999</v>
      </c>
      <c r="AJ924">
        <v>0.24443799999999999</v>
      </c>
    </row>
    <row r="925" spans="1:36" x14ac:dyDescent="0.45">
      <c r="A925" t="s">
        <v>2402</v>
      </c>
      <c r="B925" t="s">
        <v>23</v>
      </c>
      <c r="C925">
        <v>3</v>
      </c>
      <c r="D925">
        <v>2</v>
      </c>
      <c r="F925">
        <v>4.4378700000000002</v>
      </c>
      <c r="G925">
        <v>30</v>
      </c>
      <c r="H925">
        <v>4</v>
      </c>
      <c r="I925">
        <v>0</v>
      </c>
      <c r="J925">
        <v>1</v>
      </c>
      <c r="K925">
        <v>50.7</v>
      </c>
      <c r="L925">
        <v>222</v>
      </c>
      <c r="M925">
        <v>52</v>
      </c>
      <c r="N925">
        <v>27</v>
      </c>
      <c r="O925">
        <v>25</v>
      </c>
      <c r="P925">
        <v>7</v>
      </c>
      <c r="Q925">
        <v>18</v>
      </c>
      <c r="R925">
        <v>1</v>
      </c>
      <c r="S925">
        <v>4</v>
      </c>
      <c r="T925">
        <v>45</v>
      </c>
      <c r="U925">
        <v>7.9881700000000002</v>
      </c>
      <c r="V925">
        <v>3.1952699999999998</v>
      </c>
      <c r="W925">
        <v>2.5</v>
      </c>
      <c r="X925">
        <v>1.2425999999999999</v>
      </c>
      <c r="Y925">
        <v>0.20270299999999999</v>
      </c>
      <c r="Z925">
        <v>8.1081100000000003E-2</v>
      </c>
      <c r="AA925">
        <v>0.121621623635292</v>
      </c>
      <c r="AB925">
        <v>0.26</v>
      </c>
      <c r="AC925">
        <v>1.3806700000000001</v>
      </c>
      <c r="AD925">
        <v>0.30405399999999999</v>
      </c>
      <c r="AE925">
        <v>0.71428599999999998</v>
      </c>
      <c r="AH925">
        <v>4.5765399999999996</v>
      </c>
      <c r="AI925">
        <v>0.20821500000000001</v>
      </c>
      <c r="AJ925">
        <v>0.356651</v>
      </c>
    </row>
    <row r="926" spans="1:36" x14ac:dyDescent="0.45">
      <c r="A926" t="s">
        <v>2977</v>
      </c>
      <c r="B926" t="s">
        <v>215</v>
      </c>
      <c r="C926">
        <v>3</v>
      </c>
      <c r="D926">
        <v>5</v>
      </c>
      <c r="F926">
        <v>5.1894600000000004</v>
      </c>
      <c r="G926">
        <v>14</v>
      </c>
      <c r="H926">
        <v>12</v>
      </c>
      <c r="I926">
        <v>0</v>
      </c>
      <c r="J926">
        <v>0</v>
      </c>
      <c r="K926">
        <v>60.7</v>
      </c>
      <c r="L926">
        <v>273</v>
      </c>
      <c r="M926">
        <v>69</v>
      </c>
      <c r="N926">
        <v>38</v>
      </c>
      <c r="O926">
        <v>35</v>
      </c>
      <c r="P926">
        <v>9</v>
      </c>
      <c r="Q926">
        <v>23</v>
      </c>
      <c r="R926">
        <v>0</v>
      </c>
      <c r="S926">
        <v>3</v>
      </c>
      <c r="T926">
        <v>36</v>
      </c>
      <c r="U926">
        <v>5.3377299999999996</v>
      </c>
      <c r="V926">
        <v>3.4102100000000002</v>
      </c>
      <c r="W926">
        <v>1.5652200000000001</v>
      </c>
      <c r="X926">
        <v>1.33443</v>
      </c>
      <c r="Y926">
        <v>0.13186800000000001</v>
      </c>
      <c r="Z926">
        <v>8.4249099999999993E-2</v>
      </c>
      <c r="AA926">
        <v>4.7619052231311798E-2</v>
      </c>
      <c r="AB926">
        <v>0.27935199999999999</v>
      </c>
      <c r="AC926">
        <v>1.5156499999999999</v>
      </c>
      <c r="AD926">
        <v>0.29703000000000002</v>
      </c>
      <c r="AE926">
        <v>0.68010099999999996</v>
      </c>
      <c r="AH926">
        <v>5.2813999999999997</v>
      </c>
      <c r="AI926">
        <v>0.20705000000000001</v>
      </c>
      <c r="AJ926">
        <v>0.15995699999999999</v>
      </c>
    </row>
    <row r="927" spans="1:36" x14ac:dyDescent="0.45">
      <c r="A927" t="s">
        <v>2136</v>
      </c>
      <c r="B927" t="s">
        <v>40</v>
      </c>
      <c r="C927">
        <v>2</v>
      </c>
      <c r="D927">
        <v>2</v>
      </c>
      <c r="F927">
        <v>4.7682099999999998</v>
      </c>
      <c r="G927">
        <v>26</v>
      </c>
      <c r="H927">
        <v>6</v>
      </c>
      <c r="I927">
        <v>0</v>
      </c>
      <c r="J927">
        <v>7</v>
      </c>
      <c r="K927">
        <v>45.3</v>
      </c>
      <c r="L927">
        <v>204</v>
      </c>
      <c r="M927">
        <v>39</v>
      </c>
      <c r="N927">
        <v>26</v>
      </c>
      <c r="O927">
        <v>24</v>
      </c>
      <c r="P927">
        <v>7</v>
      </c>
      <c r="Q927">
        <v>29</v>
      </c>
      <c r="R927">
        <v>1</v>
      </c>
      <c r="S927">
        <v>2</v>
      </c>
      <c r="T927">
        <v>61</v>
      </c>
      <c r="U927">
        <v>12.119199999999999</v>
      </c>
      <c r="V927">
        <v>5.76159</v>
      </c>
      <c r="W927">
        <v>2.10345</v>
      </c>
      <c r="X927">
        <v>1.39073</v>
      </c>
      <c r="Y927">
        <v>0.29902000000000001</v>
      </c>
      <c r="Z927">
        <v>0.14215700000000001</v>
      </c>
      <c r="AA927">
        <v>0.15686273574829099</v>
      </c>
      <c r="AB927">
        <v>0.225434</v>
      </c>
      <c r="AC927">
        <v>1.5011000000000001</v>
      </c>
      <c r="AD927">
        <v>0.30476199999999998</v>
      </c>
      <c r="AE927">
        <v>0.72164899999999998</v>
      </c>
      <c r="AH927">
        <v>4.6236899999999999</v>
      </c>
      <c r="AI927">
        <v>0.207008</v>
      </c>
      <c r="AJ927">
        <v>5.1382299999999999E-2</v>
      </c>
    </row>
    <row r="928" spans="1:36" x14ac:dyDescent="0.45">
      <c r="A928" t="s">
        <v>2978</v>
      </c>
      <c r="C928">
        <v>3</v>
      </c>
      <c r="D928">
        <v>5</v>
      </c>
      <c r="F928">
        <v>5.0490899999999996</v>
      </c>
      <c r="G928">
        <v>19</v>
      </c>
      <c r="H928">
        <v>13</v>
      </c>
      <c r="I928">
        <v>0</v>
      </c>
      <c r="J928">
        <v>0</v>
      </c>
      <c r="K928">
        <v>71.3</v>
      </c>
      <c r="L928">
        <v>318</v>
      </c>
      <c r="M928">
        <v>78</v>
      </c>
      <c r="N928">
        <v>43</v>
      </c>
      <c r="O928">
        <v>40</v>
      </c>
      <c r="P928">
        <v>10</v>
      </c>
      <c r="Q928">
        <v>28</v>
      </c>
      <c r="R928">
        <v>0</v>
      </c>
      <c r="S928">
        <v>3</v>
      </c>
      <c r="T928">
        <v>46</v>
      </c>
      <c r="U928">
        <v>5.8064499999999999</v>
      </c>
      <c r="V928">
        <v>3.5343599999999999</v>
      </c>
      <c r="W928">
        <v>1.64286</v>
      </c>
      <c r="X928">
        <v>1.26227</v>
      </c>
      <c r="Y928">
        <v>0.144654</v>
      </c>
      <c r="Z928">
        <v>8.8050299999999998E-2</v>
      </c>
      <c r="AA928">
        <v>5.6603781878948198E-2</v>
      </c>
      <c r="AB928">
        <v>0.27177699999999999</v>
      </c>
      <c r="AC928">
        <v>1.48668</v>
      </c>
      <c r="AD928">
        <v>0.29437200000000002</v>
      </c>
      <c r="AE928">
        <v>0.68478300000000003</v>
      </c>
      <c r="AH928">
        <v>5.0923499999999997</v>
      </c>
      <c r="AI928">
        <v>0.20688500000000001</v>
      </c>
      <c r="AJ928">
        <v>0.236568</v>
      </c>
    </row>
    <row r="929" spans="1:36" x14ac:dyDescent="0.45">
      <c r="A929" t="s">
        <v>2979</v>
      </c>
      <c r="B929" t="s">
        <v>74</v>
      </c>
      <c r="C929">
        <v>4</v>
      </c>
      <c r="D929">
        <v>6</v>
      </c>
      <c r="F929">
        <v>5.5058800000000003</v>
      </c>
      <c r="G929">
        <v>25</v>
      </c>
      <c r="H929">
        <v>13</v>
      </c>
      <c r="I929">
        <v>0</v>
      </c>
      <c r="J929">
        <v>0</v>
      </c>
      <c r="K929">
        <v>85</v>
      </c>
      <c r="L929">
        <v>375</v>
      </c>
      <c r="M929">
        <v>103</v>
      </c>
      <c r="N929">
        <v>56</v>
      </c>
      <c r="O929">
        <v>52</v>
      </c>
      <c r="P929">
        <v>16</v>
      </c>
      <c r="Q929">
        <v>19</v>
      </c>
      <c r="R929">
        <v>0</v>
      </c>
      <c r="S929">
        <v>4</v>
      </c>
      <c r="T929">
        <v>46</v>
      </c>
      <c r="U929">
        <v>4.87059</v>
      </c>
      <c r="V929">
        <v>2.0117600000000002</v>
      </c>
      <c r="W929">
        <v>2.4210500000000001</v>
      </c>
      <c r="X929">
        <v>1.6941200000000001</v>
      </c>
      <c r="Y929">
        <v>0.122667</v>
      </c>
      <c r="Z929">
        <v>5.0666700000000002E-2</v>
      </c>
      <c r="AA929">
        <v>7.1999996900558402E-2</v>
      </c>
      <c r="AB929">
        <v>0.29261399999999999</v>
      </c>
      <c r="AC929">
        <v>1.43529</v>
      </c>
      <c r="AD929">
        <v>0.3</v>
      </c>
      <c r="AE929">
        <v>0.66265099999999999</v>
      </c>
      <c r="AH929">
        <v>5.4315100000000003</v>
      </c>
      <c r="AI929">
        <v>0.206728</v>
      </c>
      <c r="AJ929">
        <v>0.113846</v>
      </c>
    </row>
    <row r="930" spans="1:36" x14ac:dyDescent="0.45">
      <c r="A930" t="s">
        <v>2255</v>
      </c>
      <c r="B930" t="s">
        <v>56</v>
      </c>
      <c r="C930">
        <v>1</v>
      </c>
      <c r="D930">
        <v>2</v>
      </c>
      <c r="F930">
        <v>4.8461499999999997</v>
      </c>
      <c r="G930">
        <v>43</v>
      </c>
      <c r="H930">
        <v>5</v>
      </c>
      <c r="I930">
        <v>0</v>
      </c>
      <c r="J930">
        <v>1</v>
      </c>
      <c r="K930">
        <v>65</v>
      </c>
      <c r="L930">
        <v>282</v>
      </c>
      <c r="M930">
        <v>66</v>
      </c>
      <c r="N930">
        <v>38</v>
      </c>
      <c r="O930">
        <v>35</v>
      </c>
      <c r="P930">
        <v>8</v>
      </c>
      <c r="Q930">
        <v>25</v>
      </c>
      <c r="R930">
        <v>1</v>
      </c>
      <c r="S930">
        <v>2</v>
      </c>
      <c r="T930">
        <v>48</v>
      </c>
      <c r="U930">
        <v>6.6461499999999996</v>
      </c>
      <c r="V930">
        <v>3.4615399999999998</v>
      </c>
      <c r="W930">
        <v>1.92</v>
      </c>
      <c r="X930">
        <v>1.1076900000000001</v>
      </c>
      <c r="Y930">
        <v>0.170213</v>
      </c>
      <c r="Z930">
        <v>8.8652499999999995E-2</v>
      </c>
      <c r="AA930">
        <v>8.1560276448726599E-2</v>
      </c>
      <c r="AB930">
        <v>0.258824</v>
      </c>
      <c r="AC930">
        <v>1.4</v>
      </c>
      <c r="AD930">
        <v>0.29145700000000002</v>
      </c>
      <c r="AE930">
        <v>0.66415999999999997</v>
      </c>
      <c r="AH930">
        <v>4.6242700000000001</v>
      </c>
      <c r="AI930">
        <v>0.206677</v>
      </c>
      <c r="AJ930">
        <v>0.12701999999999999</v>
      </c>
    </row>
    <row r="931" spans="1:36" x14ac:dyDescent="0.45">
      <c r="A931" t="s">
        <v>2980</v>
      </c>
      <c r="C931">
        <v>3</v>
      </c>
      <c r="D931">
        <v>6</v>
      </c>
      <c r="F931">
        <v>5.2876399999999997</v>
      </c>
      <c r="G931">
        <v>28</v>
      </c>
      <c r="H931">
        <v>13</v>
      </c>
      <c r="I931">
        <v>0</v>
      </c>
      <c r="J931">
        <v>0</v>
      </c>
      <c r="K931">
        <v>81.7</v>
      </c>
      <c r="L931">
        <v>368</v>
      </c>
      <c r="M931">
        <v>92</v>
      </c>
      <c r="N931">
        <v>52</v>
      </c>
      <c r="O931">
        <v>48</v>
      </c>
      <c r="P931">
        <v>12</v>
      </c>
      <c r="Q931">
        <v>29</v>
      </c>
      <c r="R931">
        <v>1</v>
      </c>
      <c r="S931">
        <v>6</v>
      </c>
      <c r="T931">
        <v>50</v>
      </c>
      <c r="U931">
        <v>5.5079599999999997</v>
      </c>
      <c r="V931">
        <v>3.1946099999999999</v>
      </c>
      <c r="W931">
        <v>1.72414</v>
      </c>
      <c r="X931">
        <v>1.3219099999999999</v>
      </c>
      <c r="Y931">
        <v>0.13586999999999999</v>
      </c>
      <c r="Z931">
        <v>7.8804399999999997E-2</v>
      </c>
      <c r="AA931">
        <v>5.7065211236476898E-2</v>
      </c>
      <c r="AB931">
        <v>0.27627600000000002</v>
      </c>
      <c r="AC931">
        <v>1.4810300000000001</v>
      </c>
      <c r="AD931">
        <v>0.29520299999999999</v>
      </c>
      <c r="AE931">
        <v>0.662188</v>
      </c>
      <c r="AH931">
        <v>5.2256600000000004</v>
      </c>
      <c r="AI931">
        <v>0.20619100000000001</v>
      </c>
      <c r="AJ931">
        <v>2.3152900000000001E-2</v>
      </c>
    </row>
    <row r="932" spans="1:36" x14ac:dyDescent="0.45">
      <c r="A932" t="s">
        <v>2981</v>
      </c>
      <c r="C932">
        <v>4</v>
      </c>
      <c r="D932">
        <v>7</v>
      </c>
      <c r="F932">
        <v>5.4018300000000004</v>
      </c>
      <c r="G932">
        <v>22</v>
      </c>
      <c r="H932">
        <v>19</v>
      </c>
      <c r="I932">
        <v>0</v>
      </c>
      <c r="J932">
        <v>0</v>
      </c>
      <c r="K932">
        <v>98.3</v>
      </c>
      <c r="L932">
        <v>441</v>
      </c>
      <c r="M932">
        <v>121</v>
      </c>
      <c r="N932">
        <v>64</v>
      </c>
      <c r="O932">
        <v>59</v>
      </c>
      <c r="P932">
        <v>15</v>
      </c>
      <c r="Q932">
        <v>28</v>
      </c>
      <c r="R932">
        <v>0</v>
      </c>
      <c r="S932">
        <v>4</v>
      </c>
      <c r="T932">
        <v>50</v>
      </c>
      <c r="U932">
        <v>4.57782</v>
      </c>
      <c r="V932">
        <v>2.56358</v>
      </c>
      <c r="W932">
        <v>1.7857099999999999</v>
      </c>
      <c r="X932">
        <v>1.3733500000000001</v>
      </c>
      <c r="Y932">
        <v>0.11337899999999999</v>
      </c>
      <c r="Z932">
        <v>6.3492099999999996E-2</v>
      </c>
      <c r="AA932">
        <v>4.9886614084243698E-2</v>
      </c>
      <c r="AB932">
        <v>0.295844</v>
      </c>
      <c r="AC932">
        <v>1.5157700000000001</v>
      </c>
      <c r="AD932">
        <v>0.30814000000000002</v>
      </c>
      <c r="AE932">
        <v>0.66406200000000004</v>
      </c>
      <c r="AH932">
        <v>5.1980700000000004</v>
      </c>
      <c r="AI932">
        <v>0.20422399999999999</v>
      </c>
      <c r="AJ932">
        <v>6.3959199999999994E-2</v>
      </c>
    </row>
    <row r="933" spans="1:36" x14ac:dyDescent="0.45">
      <c r="A933" t="s">
        <v>2339</v>
      </c>
      <c r="B933" t="s">
        <v>25</v>
      </c>
      <c r="C933">
        <v>2</v>
      </c>
      <c r="D933">
        <v>2</v>
      </c>
      <c r="F933">
        <v>4.1570400000000003</v>
      </c>
      <c r="G933">
        <v>48</v>
      </c>
      <c r="H933">
        <v>2</v>
      </c>
      <c r="I933">
        <v>0</v>
      </c>
      <c r="J933">
        <v>4</v>
      </c>
      <c r="K933">
        <v>43.3</v>
      </c>
      <c r="L933">
        <v>179</v>
      </c>
      <c r="M933">
        <v>35</v>
      </c>
      <c r="N933">
        <v>22</v>
      </c>
      <c r="O933">
        <v>20</v>
      </c>
      <c r="P933">
        <v>7</v>
      </c>
      <c r="Q933">
        <v>18</v>
      </c>
      <c r="R933">
        <v>0</v>
      </c>
      <c r="S933">
        <v>2</v>
      </c>
      <c r="T933">
        <v>52</v>
      </c>
      <c r="U933">
        <v>10.808299999999999</v>
      </c>
      <c r="V933">
        <v>3.7413400000000001</v>
      </c>
      <c r="W933">
        <v>2.88889</v>
      </c>
      <c r="X933">
        <v>1.4549700000000001</v>
      </c>
      <c r="Y933">
        <v>0.29050300000000001</v>
      </c>
      <c r="Z933">
        <v>0.100559</v>
      </c>
      <c r="AA933">
        <v>0.18994412571191699</v>
      </c>
      <c r="AB933">
        <v>0.22012599999999999</v>
      </c>
      <c r="AC933">
        <v>1.2240200000000001</v>
      </c>
      <c r="AD933">
        <v>0.28000000000000003</v>
      </c>
      <c r="AE933">
        <v>0.71759300000000004</v>
      </c>
      <c r="AH933">
        <v>4.34049</v>
      </c>
      <c r="AI933">
        <v>0.20399400000000001</v>
      </c>
      <c r="AJ933">
        <v>0.17580499999999999</v>
      </c>
    </row>
    <row r="934" spans="1:36" x14ac:dyDescent="0.45">
      <c r="A934" t="s">
        <v>2982</v>
      </c>
      <c r="C934">
        <v>3</v>
      </c>
      <c r="D934">
        <v>4</v>
      </c>
      <c r="F934">
        <v>4.8970599999999997</v>
      </c>
      <c r="G934">
        <v>29</v>
      </c>
      <c r="H934">
        <v>11</v>
      </c>
      <c r="I934">
        <v>0</v>
      </c>
      <c r="J934">
        <v>0</v>
      </c>
      <c r="K934">
        <v>68</v>
      </c>
      <c r="L934">
        <v>299</v>
      </c>
      <c r="M934">
        <v>68</v>
      </c>
      <c r="N934">
        <v>40</v>
      </c>
      <c r="O934">
        <v>37</v>
      </c>
      <c r="P934">
        <v>10</v>
      </c>
      <c r="Q934">
        <v>30</v>
      </c>
      <c r="R934">
        <v>0</v>
      </c>
      <c r="S934">
        <v>4</v>
      </c>
      <c r="T934">
        <v>56</v>
      </c>
      <c r="U934">
        <v>7.4117600000000001</v>
      </c>
      <c r="V934">
        <v>3.9705900000000001</v>
      </c>
      <c r="W934">
        <v>1.8666700000000001</v>
      </c>
      <c r="X934">
        <v>1.3235300000000001</v>
      </c>
      <c r="Y934">
        <v>0.18729100000000001</v>
      </c>
      <c r="Z934">
        <v>0.10033400000000001</v>
      </c>
      <c r="AA934">
        <v>8.6956515908241203E-2</v>
      </c>
      <c r="AB934">
        <v>0.256604</v>
      </c>
      <c r="AC934">
        <v>1.4411799999999999</v>
      </c>
      <c r="AD934">
        <v>0.29145700000000002</v>
      </c>
      <c r="AE934">
        <v>0.69047599999999998</v>
      </c>
      <c r="AH934">
        <v>5.0197500000000002</v>
      </c>
      <c r="AI934">
        <v>0.20369799999999999</v>
      </c>
      <c r="AJ934">
        <v>0.114666</v>
      </c>
    </row>
    <row r="935" spans="1:36" x14ac:dyDescent="0.45">
      <c r="A935" t="s">
        <v>1990</v>
      </c>
      <c r="B935" t="s">
        <v>36</v>
      </c>
      <c r="C935">
        <v>3</v>
      </c>
      <c r="D935">
        <v>4</v>
      </c>
      <c r="F935">
        <v>4.1052600000000004</v>
      </c>
      <c r="G935">
        <v>43</v>
      </c>
      <c r="H935">
        <v>0</v>
      </c>
      <c r="I935">
        <v>0</v>
      </c>
      <c r="J935">
        <v>0</v>
      </c>
      <c r="K935">
        <v>57</v>
      </c>
      <c r="L935">
        <v>249</v>
      </c>
      <c r="M935">
        <v>48</v>
      </c>
      <c r="N935">
        <v>28</v>
      </c>
      <c r="O935">
        <v>26</v>
      </c>
      <c r="P935">
        <v>7</v>
      </c>
      <c r="Q935">
        <v>28</v>
      </c>
      <c r="R935">
        <v>1</v>
      </c>
      <c r="S935">
        <v>5</v>
      </c>
      <c r="T935">
        <v>69</v>
      </c>
      <c r="U935">
        <v>10.8947</v>
      </c>
      <c r="V935">
        <v>4.4210500000000001</v>
      </c>
      <c r="W935">
        <v>2.4642900000000001</v>
      </c>
      <c r="X935">
        <v>1.1052599999999999</v>
      </c>
      <c r="Y935">
        <v>0.27710800000000002</v>
      </c>
      <c r="Z935">
        <v>0.11244999999999999</v>
      </c>
      <c r="AA935">
        <v>0.16465862840414</v>
      </c>
      <c r="AB935">
        <v>0.222222</v>
      </c>
      <c r="AC935">
        <v>1.3333299999999999</v>
      </c>
      <c r="AD935">
        <v>0.29285699999999998</v>
      </c>
      <c r="AE935">
        <v>0.72507600000000005</v>
      </c>
      <c r="AH935">
        <v>4.1673200000000001</v>
      </c>
      <c r="AI935">
        <v>0.20338200000000001</v>
      </c>
      <c r="AJ935">
        <v>0.226994</v>
      </c>
    </row>
    <row r="936" spans="1:36" x14ac:dyDescent="0.45">
      <c r="A936" t="s">
        <v>2107</v>
      </c>
      <c r="B936" t="s">
        <v>141</v>
      </c>
      <c r="C936">
        <v>4</v>
      </c>
      <c r="D936">
        <v>4</v>
      </c>
      <c r="F936">
        <v>3.9053300000000002</v>
      </c>
      <c r="G936">
        <v>37</v>
      </c>
      <c r="H936">
        <v>0</v>
      </c>
      <c r="I936">
        <v>0</v>
      </c>
      <c r="J936">
        <v>0</v>
      </c>
      <c r="K936">
        <v>50.7</v>
      </c>
      <c r="L936">
        <v>215</v>
      </c>
      <c r="M936">
        <v>50</v>
      </c>
      <c r="N936">
        <v>24</v>
      </c>
      <c r="O936">
        <v>22</v>
      </c>
      <c r="P936">
        <v>7</v>
      </c>
      <c r="Q936">
        <v>15</v>
      </c>
      <c r="R936">
        <v>0</v>
      </c>
      <c r="S936">
        <v>1</v>
      </c>
      <c r="T936">
        <v>45</v>
      </c>
      <c r="U936">
        <v>7.9881700000000002</v>
      </c>
      <c r="V936">
        <v>2.6627200000000002</v>
      </c>
      <c r="W936">
        <v>3</v>
      </c>
      <c r="X936">
        <v>1.2425999999999999</v>
      </c>
      <c r="Y936">
        <v>0.20930199999999999</v>
      </c>
      <c r="Z936">
        <v>6.9767399999999993E-2</v>
      </c>
      <c r="AA936">
        <v>0.13953487575054099</v>
      </c>
      <c r="AB936">
        <v>0.25125599999999998</v>
      </c>
      <c r="AC936">
        <v>1.2820499999999999</v>
      </c>
      <c r="AD936">
        <v>0.29251700000000003</v>
      </c>
      <c r="AE936">
        <v>0.74275400000000003</v>
      </c>
      <c r="AH936">
        <v>4.2215100000000003</v>
      </c>
      <c r="AI936">
        <v>0.202819</v>
      </c>
      <c r="AJ936">
        <v>0.33852700000000002</v>
      </c>
    </row>
    <row r="937" spans="1:36" x14ac:dyDescent="0.45">
      <c r="A937" t="s">
        <v>2501</v>
      </c>
      <c r="B937" t="s">
        <v>184</v>
      </c>
      <c r="C937">
        <v>2</v>
      </c>
      <c r="D937">
        <v>2</v>
      </c>
      <c r="F937">
        <v>5.0670200000000003</v>
      </c>
      <c r="G937">
        <v>38</v>
      </c>
      <c r="H937">
        <v>1</v>
      </c>
      <c r="I937">
        <v>8</v>
      </c>
      <c r="J937">
        <v>9</v>
      </c>
      <c r="K937">
        <v>37.299999999999997</v>
      </c>
      <c r="L937">
        <v>160</v>
      </c>
      <c r="M937">
        <v>37</v>
      </c>
      <c r="N937">
        <v>23</v>
      </c>
      <c r="O937">
        <v>21</v>
      </c>
      <c r="P937">
        <v>6</v>
      </c>
      <c r="Q937">
        <v>15</v>
      </c>
      <c r="R937">
        <v>0</v>
      </c>
      <c r="S937">
        <v>1</v>
      </c>
      <c r="T937">
        <v>36</v>
      </c>
      <c r="U937">
        <v>8.6863299999999999</v>
      </c>
      <c r="V937">
        <v>3.6193</v>
      </c>
      <c r="W937">
        <v>2.4</v>
      </c>
      <c r="X937">
        <v>1.4477199999999999</v>
      </c>
      <c r="Y937">
        <v>0.22500000000000001</v>
      </c>
      <c r="Z937">
        <v>9.375E-2</v>
      </c>
      <c r="AA937">
        <v>0.131249994039535</v>
      </c>
      <c r="AB937">
        <v>0.25694400000000001</v>
      </c>
      <c r="AC937">
        <v>1.3940999999999999</v>
      </c>
      <c r="AD937">
        <v>0.30392200000000003</v>
      </c>
      <c r="AE937">
        <v>0.66513800000000001</v>
      </c>
      <c r="AH937">
        <v>4.7027599999999996</v>
      </c>
      <c r="AI937">
        <v>0.20278399999999999</v>
      </c>
      <c r="AJ937">
        <v>0.107226</v>
      </c>
    </row>
    <row r="938" spans="1:36" x14ac:dyDescent="0.45">
      <c r="A938" t="s">
        <v>2983</v>
      </c>
      <c r="B938" t="s">
        <v>38</v>
      </c>
      <c r="C938">
        <v>3</v>
      </c>
      <c r="D938">
        <v>4</v>
      </c>
      <c r="F938">
        <v>5.6544499999999998</v>
      </c>
      <c r="G938">
        <v>16</v>
      </c>
      <c r="H938">
        <v>12</v>
      </c>
      <c r="I938">
        <v>0</v>
      </c>
      <c r="J938">
        <v>0</v>
      </c>
      <c r="K938">
        <v>57.3</v>
      </c>
      <c r="L938">
        <v>259</v>
      </c>
      <c r="M938">
        <v>62</v>
      </c>
      <c r="N938">
        <v>39</v>
      </c>
      <c r="O938">
        <v>36</v>
      </c>
      <c r="P938">
        <v>9</v>
      </c>
      <c r="Q938">
        <v>26</v>
      </c>
      <c r="R938">
        <v>0</v>
      </c>
      <c r="S938">
        <v>3</v>
      </c>
      <c r="T938">
        <v>42</v>
      </c>
      <c r="U938">
        <v>6.5968600000000004</v>
      </c>
      <c r="V938">
        <v>4.0837700000000003</v>
      </c>
      <c r="W938">
        <v>1.61538</v>
      </c>
      <c r="X938">
        <v>1.41361</v>
      </c>
      <c r="Y938">
        <v>0.162162</v>
      </c>
      <c r="Z938">
        <v>0.100386</v>
      </c>
      <c r="AA938">
        <v>6.1776056885719299E-2</v>
      </c>
      <c r="AB938">
        <v>0.269565</v>
      </c>
      <c r="AC938">
        <v>1.5357799999999999</v>
      </c>
      <c r="AD938">
        <v>0.29608899999999999</v>
      </c>
      <c r="AE938">
        <v>0.64986699999999997</v>
      </c>
      <c r="AH938">
        <v>5.3492800000000003</v>
      </c>
      <c r="AI938">
        <v>0.200959</v>
      </c>
      <c r="AJ938">
        <v>-0.13904900000000001</v>
      </c>
    </row>
    <row r="939" spans="1:36" x14ac:dyDescent="0.45">
      <c r="A939" t="s">
        <v>2984</v>
      </c>
      <c r="B939" t="s">
        <v>74</v>
      </c>
      <c r="C939">
        <v>3</v>
      </c>
      <c r="D939">
        <v>5</v>
      </c>
      <c r="F939">
        <v>5.6323299999999996</v>
      </c>
      <c r="G939">
        <v>20</v>
      </c>
      <c r="H939">
        <v>15</v>
      </c>
      <c r="I939">
        <v>0</v>
      </c>
      <c r="J939">
        <v>0</v>
      </c>
      <c r="K939">
        <v>76.7</v>
      </c>
      <c r="L939">
        <v>347</v>
      </c>
      <c r="M939">
        <v>85</v>
      </c>
      <c r="N939">
        <v>52</v>
      </c>
      <c r="O939">
        <v>48</v>
      </c>
      <c r="P939">
        <v>13</v>
      </c>
      <c r="Q939">
        <v>32</v>
      </c>
      <c r="R939">
        <v>0</v>
      </c>
      <c r="S939">
        <v>6</v>
      </c>
      <c r="T939">
        <v>55</v>
      </c>
      <c r="U939">
        <v>6.4537199999999997</v>
      </c>
      <c r="V939">
        <v>3.7548900000000001</v>
      </c>
      <c r="W939">
        <v>1.71875</v>
      </c>
      <c r="X939">
        <v>1.52542</v>
      </c>
      <c r="Y939">
        <v>0.158501</v>
      </c>
      <c r="Z939">
        <v>9.2218999999999995E-2</v>
      </c>
      <c r="AA939">
        <v>6.6282428801059695E-2</v>
      </c>
      <c r="AB939">
        <v>0.27508100000000002</v>
      </c>
      <c r="AC939">
        <v>1.52542</v>
      </c>
      <c r="AD939">
        <v>0.29875499999999999</v>
      </c>
      <c r="AE939">
        <v>0.65789500000000001</v>
      </c>
      <c r="AH939">
        <v>5.51058</v>
      </c>
      <c r="AI939">
        <v>0.20041900000000001</v>
      </c>
      <c r="AJ939">
        <v>4.66062E-2</v>
      </c>
    </row>
    <row r="940" spans="1:36" x14ac:dyDescent="0.45">
      <c r="A940" t="s">
        <v>2985</v>
      </c>
      <c r="B940" t="s">
        <v>61</v>
      </c>
      <c r="C940">
        <v>4</v>
      </c>
      <c r="D940">
        <v>6</v>
      </c>
      <c r="F940">
        <v>5.23881</v>
      </c>
      <c r="G940">
        <v>21</v>
      </c>
      <c r="H940">
        <v>17</v>
      </c>
      <c r="I940">
        <v>0</v>
      </c>
      <c r="J940">
        <v>0</v>
      </c>
      <c r="K940">
        <v>67</v>
      </c>
      <c r="L940">
        <v>307</v>
      </c>
      <c r="M940">
        <v>70</v>
      </c>
      <c r="N940">
        <v>42</v>
      </c>
      <c r="O940">
        <v>39</v>
      </c>
      <c r="P940">
        <v>10</v>
      </c>
      <c r="Q940">
        <v>37</v>
      </c>
      <c r="R940">
        <v>1</v>
      </c>
      <c r="S940">
        <v>1</v>
      </c>
      <c r="T940">
        <v>56</v>
      </c>
      <c r="U940">
        <v>7.5223899999999997</v>
      </c>
      <c r="V940">
        <v>4.9701500000000003</v>
      </c>
      <c r="W940">
        <v>1.5135099999999999</v>
      </c>
      <c r="X940">
        <v>1.34328</v>
      </c>
      <c r="Y940">
        <v>0.18240999999999999</v>
      </c>
      <c r="Z940">
        <v>0.120521</v>
      </c>
      <c r="AA940">
        <v>6.1889246106147697E-2</v>
      </c>
      <c r="AB940">
        <v>0.26022299999999998</v>
      </c>
      <c r="AC940">
        <v>1.59701</v>
      </c>
      <c r="AD940">
        <v>0.295566</v>
      </c>
      <c r="AE940">
        <v>0.69892500000000002</v>
      </c>
      <c r="AH940">
        <v>5.2251899999999996</v>
      </c>
      <c r="AI940">
        <v>0.19858000000000001</v>
      </c>
      <c r="AJ940">
        <v>0.11958199999999999</v>
      </c>
    </row>
    <row r="941" spans="1:36" x14ac:dyDescent="0.45">
      <c r="A941" t="s">
        <v>2986</v>
      </c>
      <c r="B941" t="s">
        <v>58</v>
      </c>
      <c r="C941">
        <v>4</v>
      </c>
      <c r="D941">
        <v>4</v>
      </c>
      <c r="F941">
        <v>4.2778799999999997</v>
      </c>
      <c r="G941">
        <v>46</v>
      </c>
      <c r="H941">
        <v>0</v>
      </c>
      <c r="I941">
        <v>0</v>
      </c>
      <c r="J941">
        <v>0</v>
      </c>
      <c r="K941">
        <v>54.7</v>
      </c>
      <c r="L941">
        <v>239</v>
      </c>
      <c r="M941">
        <v>53</v>
      </c>
      <c r="N941">
        <v>28</v>
      </c>
      <c r="O941">
        <v>26</v>
      </c>
      <c r="P941">
        <v>7</v>
      </c>
      <c r="Q941">
        <v>21</v>
      </c>
      <c r="R941">
        <v>3</v>
      </c>
      <c r="S941">
        <v>2</v>
      </c>
      <c r="T941">
        <v>51</v>
      </c>
      <c r="U941">
        <v>8.3912200000000006</v>
      </c>
      <c r="V941">
        <v>3.4552100000000001</v>
      </c>
      <c r="W941">
        <v>2.4285700000000001</v>
      </c>
      <c r="X941">
        <v>1.15174</v>
      </c>
      <c r="Y941">
        <v>0.213389</v>
      </c>
      <c r="Z941">
        <v>8.7866100000000003E-2</v>
      </c>
      <c r="AA941">
        <v>0.12552302330732301</v>
      </c>
      <c r="AB941">
        <v>0.24537</v>
      </c>
      <c r="AC941">
        <v>1.35283</v>
      </c>
      <c r="AD941">
        <v>0.29113899999999998</v>
      </c>
      <c r="AE941">
        <v>0.71651100000000001</v>
      </c>
      <c r="AH941">
        <v>4.3153699999999997</v>
      </c>
      <c r="AI941">
        <v>0.19795299999999999</v>
      </c>
      <c r="AJ941">
        <v>0.122171</v>
      </c>
    </row>
    <row r="942" spans="1:36" x14ac:dyDescent="0.45">
      <c r="A942" t="s">
        <v>2987</v>
      </c>
      <c r="B942" t="s">
        <v>34</v>
      </c>
      <c r="C942">
        <v>2</v>
      </c>
      <c r="D942">
        <v>3</v>
      </c>
      <c r="F942">
        <v>4.6110100000000003</v>
      </c>
      <c r="G942">
        <v>28</v>
      </c>
      <c r="H942">
        <v>3</v>
      </c>
      <c r="I942">
        <v>0</v>
      </c>
      <c r="J942">
        <v>0</v>
      </c>
      <c r="K942">
        <v>52.7</v>
      </c>
      <c r="L942">
        <v>233</v>
      </c>
      <c r="M942">
        <v>56</v>
      </c>
      <c r="N942">
        <v>29</v>
      </c>
      <c r="O942">
        <v>27</v>
      </c>
      <c r="P942">
        <v>7</v>
      </c>
      <c r="Q942">
        <v>19</v>
      </c>
      <c r="R942">
        <v>0</v>
      </c>
      <c r="S942">
        <v>2</v>
      </c>
      <c r="T942">
        <v>40</v>
      </c>
      <c r="U942">
        <v>6.8311200000000003</v>
      </c>
      <c r="V942">
        <v>3.24478</v>
      </c>
      <c r="W942">
        <v>2.1052599999999999</v>
      </c>
      <c r="X942">
        <v>1.1954499999999999</v>
      </c>
      <c r="Y942">
        <v>0.17167399999999999</v>
      </c>
      <c r="Z942">
        <v>8.1545099999999995E-2</v>
      </c>
      <c r="AA942">
        <v>9.0128757059574099E-2</v>
      </c>
      <c r="AB942">
        <v>0.26415100000000002</v>
      </c>
      <c r="AC942">
        <v>1.4231499999999999</v>
      </c>
      <c r="AD942">
        <v>0.29697000000000001</v>
      </c>
      <c r="AE942">
        <v>0.70552099999999995</v>
      </c>
      <c r="AH942">
        <v>4.6592099999999999</v>
      </c>
      <c r="AI942">
        <v>0.197546</v>
      </c>
      <c r="AJ942">
        <v>0.24754100000000001</v>
      </c>
    </row>
    <row r="943" spans="1:36" x14ac:dyDescent="0.45">
      <c r="A943" t="s">
        <v>2214</v>
      </c>
      <c r="B943" t="s">
        <v>28</v>
      </c>
      <c r="C943">
        <v>4</v>
      </c>
      <c r="D943">
        <v>3</v>
      </c>
      <c r="F943">
        <v>4.1189900000000002</v>
      </c>
      <c r="G943">
        <v>45</v>
      </c>
      <c r="H943">
        <v>0</v>
      </c>
      <c r="I943">
        <v>0</v>
      </c>
      <c r="J943">
        <v>7</v>
      </c>
      <c r="K943">
        <v>43.7</v>
      </c>
      <c r="L943">
        <v>183</v>
      </c>
      <c r="M943">
        <v>40</v>
      </c>
      <c r="N943">
        <v>22</v>
      </c>
      <c r="O943">
        <v>20</v>
      </c>
      <c r="P943">
        <v>6</v>
      </c>
      <c r="Q943">
        <v>16</v>
      </c>
      <c r="R943">
        <v>2</v>
      </c>
      <c r="S943">
        <v>2</v>
      </c>
      <c r="T943">
        <v>43</v>
      </c>
      <c r="U943">
        <v>8.8558299999999992</v>
      </c>
      <c r="V943">
        <v>3.2951899999999998</v>
      </c>
      <c r="W943">
        <v>2.6875</v>
      </c>
      <c r="X943">
        <v>1.2357</v>
      </c>
      <c r="Y943">
        <v>0.23497299999999999</v>
      </c>
      <c r="Z943">
        <v>8.7431700000000001E-2</v>
      </c>
      <c r="AA943">
        <v>0.147540979087352</v>
      </c>
      <c r="AB943">
        <v>0.242424</v>
      </c>
      <c r="AC943">
        <v>1.28146</v>
      </c>
      <c r="AD943">
        <v>0.293103</v>
      </c>
      <c r="AE943">
        <v>0.71428599999999998</v>
      </c>
      <c r="AH943">
        <v>4.3076699999999999</v>
      </c>
      <c r="AI943">
        <v>0.19753399999999999</v>
      </c>
      <c r="AJ943">
        <v>0.15667300000000001</v>
      </c>
    </row>
    <row r="944" spans="1:36" x14ac:dyDescent="0.45">
      <c r="A944" t="s">
        <v>2479</v>
      </c>
      <c r="B944" t="s">
        <v>58</v>
      </c>
      <c r="C944">
        <v>3</v>
      </c>
      <c r="D944">
        <v>2</v>
      </c>
      <c r="F944">
        <v>4.1515700000000004</v>
      </c>
      <c r="G944">
        <v>57</v>
      </c>
      <c r="H944">
        <v>1</v>
      </c>
      <c r="I944">
        <v>1</v>
      </c>
      <c r="J944">
        <v>12</v>
      </c>
      <c r="K944">
        <v>60.7</v>
      </c>
      <c r="L944">
        <v>261</v>
      </c>
      <c r="M944">
        <v>55</v>
      </c>
      <c r="N944">
        <v>30</v>
      </c>
      <c r="O944">
        <v>28</v>
      </c>
      <c r="P944">
        <v>8</v>
      </c>
      <c r="Q944">
        <v>26</v>
      </c>
      <c r="R944">
        <v>2</v>
      </c>
      <c r="S944">
        <v>4</v>
      </c>
      <c r="T944">
        <v>61</v>
      </c>
      <c r="U944">
        <v>9.0444800000000001</v>
      </c>
      <c r="V944">
        <v>3.8550200000000001</v>
      </c>
      <c r="W944">
        <v>2.3461500000000002</v>
      </c>
      <c r="X944">
        <v>1.1861600000000001</v>
      </c>
      <c r="Y944">
        <v>0.23371600000000001</v>
      </c>
      <c r="Z944">
        <v>9.9616899999999994E-2</v>
      </c>
      <c r="AA944">
        <v>0.13409961760044001</v>
      </c>
      <c r="AB944">
        <v>0.238095</v>
      </c>
      <c r="AC944">
        <v>1.33443</v>
      </c>
      <c r="AD944">
        <v>0.29012300000000002</v>
      </c>
      <c r="AE944">
        <v>0.73065899999999995</v>
      </c>
      <c r="AH944">
        <v>4.4412000000000003</v>
      </c>
      <c r="AI944">
        <v>0.19725599999999999</v>
      </c>
      <c r="AJ944">
        <v>0.294597</v>
      </c>
    </row>
    <row r="945" spans="1:36" x14ac:dyDescent="0.45">
      <c r="A945" t="s">
        <v>2988</v>
      </c>
      <c r="C945">
        <v>4</v>
      </c>
      <c r="D945">
        <v>6</v>
      </c>
      <c r="F945">
        <v>5.3662700000000001</v>
      </c>
      <c r="G945">
        <v>16</v>
      </c>
      <c r="H945">
        <v>12</v>
      </c>
      <c r="I945">
        <v>0</v>
      </c>
      <c r="J945">
        <v>0</v>
      </c>
      <c r="K945">
        <v>58.7</v>
      </c>
      <c r="L945">
        <v>272</v>
      </c>
      <c r="M945">
        <v>59</v>
      </c>
      <c r="N945">
        <v>38</v>
      </c>
      <c r="O945">
        <v>35</v>
      </c>
      <c r="P945">
        <v>7</v>
      </c>
      <c r="Q945">
        <v>34</v>
      </c>
      <c r="R945">
        <v>0</v>
      </c>
      <c r="S945">
        <v>7</v>
      </c>
      <c r="T945">
        <v>47</v>
      </c>
      <c r="U945">
        <v>7.2061299999999999</v>
      </c>
      <c r="V945">
        <v>5.2129500000000002</v>
      </c>
      <c r="W945">
        <v>1.38235</v>
      </c>
      <c r="X945">
        <v>1.07325</v>
      </c>
      <c r="Y945">
        <v>0.172794</v>
      </c>
      <c r="Z945">
        <v>0.125</v>
      </c>
      <c r="AA945">
        <v>4.7794118523597703E-2</v>
      </c>
      <c r="AB945">
        <v>0.255411</v>
      </c>
      <c r="AC945">
        <v>1.58433</v>
      </c>
      <c r="AD945">
        <v>0.29378500000000002</v>
      </c>
      <c r="AE945">
        <v>0.66105800000000003</v>
      </c>
      <c r="AH945">
        <v>5.2993300000000003</v>
      </c>
      <c r="AI945">
        <v>0.196328</v>
      </c>
      <c r="AJ945">
        <v>3.2467599999999999E-2</v>
      </c>
    </row>
    <row r="946" spans="1:36" x14ac:dyDescent="0.45">
      <c r="A946" t="s">
        <v>2989</v>
      </c>
      <c r="C946">
        <v>1</v>
      </c>
      <c r="D946">
        <v>1</v>
      </c>
      <c r="F946">
        <v>4.23529</v>
      </c>
      <c r="G946">
        <v>34</v>
      </c>
      <c r="H946">
        <v>3</v>
      </c>
      <c r="I946">
        <v>0</v>
      </c>
      <c r="J946">
        <v>0</v>
      </c>
      <c r="K946">
        <v>34</v>
      </c>
      <c r="L946">
        <v>142</v>
      </c>
      <c r="M946">
        <v>30</v>
      </c>
      <c r="N946">
        <v>17</v>
      </c>
      <c r="O946">
        <v>16</v>
      </c>
      <c r="P946">
        <v>5</v>
      </c>
      <c r="Q946">
        <v>14</v>
      </c>
      <c r="R946">
        <v>1</v>
      </c>
      <c r="S946">
        <v>2</v>
      </c>
      <c r="T946">
        <v>36</v>
      </c>
      <c r="U946">
        <v>9.5294100000000004</v>
      </c>
      <c r="V946">
        <v>3.7058800000000001</v>
      </c>
      <c r="W946">
        <v>2.5714299999999999</v>
      </c>
      <c r="X946">
        <v>1.3235300000000001</v>
      </c>
      <c r="Y946">
        <v>0.253521</v>
      </c>
      <c r="Z946">
        <v>9.8591600000000001E-2</v>
      </c>
      <c r="AA946">
        <v>0.15492956340312899</v>
      </c>
      <c r="AB946">
        <v>0.238095</v>
      </c>
      <c r="AC946">
        <v>1.2941199999999999</v>
      </c>
      <c r="AD946">
        <v>0.29411799999999999</v>
      </c>
      <c r="AE946">
        <v>0.72972999999999999</v>
      </c>
      <c r="AH946">
        <v>4.4609199999999998</v>
      </c>
      <c r="AI946">
        <v>0.19622800000000001</v>
      </c>
      <c r="AJ946">
        <v>0.29164099999999998</v>
      </c>
    </row>
    <row r="947" spans="1:36" x14ac:dyDescent="0.45">
      <c r="A947" t="s">
        <v>2990</v>
      </c>
      <c r="C947">
        <v>2</v>
      </c>
      <c r="D947">
        <v>2</v>
      </c>
      <c r="F947">
        <v>4.6097599999999996</v>
      </c>
      <c r="G947">
        <v>24</v>
      </c>
      <c r="H947">
        <v>5</v>
      </c>
      <c r="I947">
        <v>0</v>
      </c>
      <c r="J947">
        <v>0</v>
      </c>
      <c r="K947">
        <v>41</v>
      </c>
      <c r="L947">
        <v>177</v>
      </c>
      <c r="M947">
        <v>43</v>
      </c>
      <c r="N947">
        <v>23</v>
      </c>
      <c r="O947">
        <v>21</v>
      </c>
      <c r="P947">
        <v>6</v>
      </c>
      <c r="Q947">
        <v>14</v>
      </c>
      <c r="R947">
        <v>0</v>
      </c>
      <c r="S947">
        <v>1</v>
      </c>
      <c r="T947">
        <v>32</v>
      </c>
      <c r="U947">
        <v>7.0243900000000004</v>
      </c>
      <c r="V947">
        <v>3.0731700000000002</v>
      </c>
      <c r="W947">
        <v>2.2857099999999999</v>
      </c>
      <c r="X947">
        <v>1.31707</v>
      </c>
      <c r="Y947">
        <v>0.18079100000000001</v>
      </c>
      <c r="Z947">
        <v>7.9096E-2</v>
      </c>
      <c r="AA947">
        <v>0.101694919168949</v>
      </c>
      <c r="AB947">
        <v>0.265432</v>
      </c>
      <c r="AC947">
        <v>1.3902399999999999</v>
      </c>
      <c r="AD947">
        <v>0.29838700000000001</v>
      </c>
      <c r="AE947">
        <v>0.69958799999999999</v>
      </c>
      <c r="AH947">
        <v>4.6940600000000003</v>
      </c>
      <c r="AI947">
        <v>0.19608</v>
      </c>
      <c r="AJ947">
        <v>0.17504900000000001</v>
      </c>
    </row>
    <row r="948" spans="1:36" x14ac:dyDescent="0.45">
      <c r="A948" t="s">
        <v>2991</v>
      </c>
      <c r="B948" t="s">
        <v>23</v>
      </c>
      <c r="C948">
        <v>5</v>
      </c>
      <c r="D948">
        <v>4</v>
      </c>
      <c r="F948">
        <v>4.18994</v>
      </c>
      <c r="G948">
        <v>38</v>
      </c>
      <c r="H948">
        <v>0</v>
      </c>
      <c r="I948">
        <v>0</v>
      </c>
      <c r="J948">
        <v>0</v>
      </c>
      <c r="K948">
        <v>53.7</v>
      </c>
      <c r="L948">
        <v>233</v>
      </c>
      <c r="M948">
        <v>49</v>
      </c>
      <c r="N948">
        <v>27</v>
      </c>
      <c r="O948">
        <v>25</v>
      </c>
      <c r="P948">
        <v>7</v>
      </c>
      <c r="Q948">
        <v>23</v>
      </c>
      <c r="R948">
        <v>0</v>
      </c>
      <c r="S948">
        <v>4</v>
      </c>
      <c r="T948">
        <v>59</v>
      </c>
      <c r="U948">
        <v>9.8882700000000003</v>
      </c>
      <c r="V948">
        <v>3.8547500000000001</v>
      </c>
      <c r="W948">
        <v>2.5652200000000001</v>
      </c>
      <c r="X948">
        <v>1.1731799999999999</v>
      </c>
      <c r="Y948">
        <v>0.25321900000000003</v>
      </c>
      <c r="Z948">
        <v>9.8712400000000006E-2</v>
      </c>
      <c r="AA948">
        <v>0.15450644493103</v>
      </c>
      <c r="AB948">
        <v>0.23786399999999999</v>
      </c>
      <c r="AC948">
        <v>1.3407800000000001</v>
      </c>
      <c r="AD948">
        <v>0.3</v>
      </c>
      <c r="AE948">
        <v>0.72347300000000003</v>
      </c>
      <c r="AH948">
        <v>4.2606299999999999</v>
      </c>
      <c r="AI948">
        <v>0.19561999999999999</v>
      </c>
      <c r="AJ948">
        <v>0.30095300000000003</v>
      </c>
    </row>
    <row r="949" spans="1:36" x14ac:dyDescent="0.45">
      <c r="A949" t="s">
        <v>2992</v>
      </c>
      <c r="B949" t="s">
        <v>61</v>
      </c>
      <c r="C949">
        <v>2</v>
      </c>
      <c r="D949">
        <v>2</v>
      </c>
      <c r="F949">
        <v>4.9723800000000002</v>
      </c>
      <c r="G949">
        <v>20</v>
      </c>
      <c r="H949">
        <v>9</v>
      </c>
      <c r="I949">
        <v>0</v>
      </c>
      <c r="J949">
        <v>0</v>
      </c>
      <c r="K949">
        <v>54.3</v>
      </c>
      <c r="L949">
        <v>242</v>
      </c>
      <c r="M949">
        <v>57</v>
      </c>
      <c r="N949">
        <v>32</v>
      </c>
      <c r="O949">
        <v>30</v>
      </c>
      <c r="P949">
        <v>8</v>
      </c>
      <c r="Q949">
        <v>20</v>
      </c>
      <c r="R949">
        <v>0</v>
      </c>
      <c r="S949">
        <v>6</v>
      </c>
      <c r="T949">
        <v>43</v>
      </c>
      <c r="U949">
        <v>7.1270699999999998</v>
      </c>
      <c r="V949">
        <v>3.3149199999999999</v>
      </c>
      <c r="W949">
        <v>2.15</v>
      </c>
      <c r="X949">
        <v>1.3259700000000001</v>
      </c>
      <c r="Y949">
        <v>0.17768600000000001</v>
      </c>
      <c r="Z949">
        <v>8.2644599999999999E-2</v>
      </c>
      <c r="AA949">
        <v>9.5041319727897602E-2</v>
      </c>
      <c r="AB949">
        <v>0.26388899999999998</v>
      </c>
      <c r="AC949">
        <v>1.41805</v>
      </c>
      <c r="AD949">
        <v>0.29697000000000001</v>
      </c>
      <c r="AE949">
        <v>0.68389100000000003</v>
      </c>
      <c r="AH949">
        <v>5.0229999999999997</v>
      </c>
      <c r="AI949">
        <v>0.19448799999999999</v>
      </c>
      <c r="AJ949">
        <v>0.20959800000000001</v>
      </c>
    </row>
    <row r="950" spans="1:36" x14ac:dyDescent="0.45">
      <c r="A950" t="s">
        <v>2993</v>
      </c>
      <c r="B950" t="s">
        <v>61</v>
      </c>
      <c r="C950">
        <v>3</v>
      </c>
      <c r="D950">
        <v>2</v>
      </c>
      <c r="F950">
        <v>4.1860499999999998</v>
      </c>
      <c r="G950">
        <v>30</v>
      </c>
      <c r="H950">
        <v>0</v>
      </c>
      <c r="I950">
        <v>0</v>
      </c>
      <c r="J950">
        <v>1</v>
      </c>
      <c r="K950">
        <v>38.700000000000003</v>
      </c>
      <c r="L950">
        <v>167</v>
      </c>
      <c r="M950">
        <v>36</v>
      </c>
      <c r="N950">
        <v>19</v>
      </c>
      <c r="O950">
        <v>18</v>
      </c>
      <c r="P950">
        <v>5</v>
      </c>
      <c r="Q950">
        <v>13</v>
      </c>
      <c r="R950">
        <v>2</v>
      </c>
      <c r="S950">
        <v>3</v>
      </c>
      <c r="T950">
        <v>39</v>
      </c>
      <c r="U950">
        <v>9.0697700000000001</v>
      </c>
      <c r="V950">
        <v>3.0232600000000001</v>
      </c>
      <c r="W950">
        <v>3</v>
      </c>
      <c r="X950">
        <v>1.16279</v>
      </c>
      <c r="Y950">
        <v>0.23353299999999999</v>
      </c>
      <c r="Z950">
        <v>7.7844300000000005E-2</v>
      </c>
      <c r="AA950">
        <v>0.155688621103763</v>
      </c>
      <c r="AB950">
        <v>0.23841100000000001</v>
      </c>
      <c r="AC950">
        <v>1.2661500000000001</v>
      </c>
      <c r="AD950">
        <v>0.28971999999999998</v>
      </c>
      <c r="AE950">
        <v>0.71428599999999998</v>
      </c>
      <c r="AH950">
        <v>4.1594300000000004</v>
      </c>
      <c r="AI950">
        <v>0.194325</v>
      </c>
      <c r="AJ950">
        <v>0.21621899999999999</v>
      </c>
    </row>
    <row r="951" spans="1:36" x14ac:dyDescent="0.45">
      <c r="A951" t="s">
        <v>2994</v>
      </c>
      <c r="B951" t="s">
        <v>153</v>
      </c>
      <c r="C951">
        <v>4</v>
      </c>
      <c r="D951">
        <v>5</v>
      </c>
      <c r="F951">
        <v>4.4150900000000002</v>
      </c>
      <c r="G951">
        <v>39</v>
      </c>
      <c r="H951">
        <v>0</v>
      </c>
      <c r="I951">
        <v>0</v>
      </c>
      <c r="J951">
        <v>0</v>
      </c>
      <c r="K951">
        <v>53</v>
      </c>
      <c r="L951">
        <v>231</v>
      </c>
      <c r="M951">
        <v>45</v>
      </c>
      <c r="N951">
        <v>28</v>
      </c>
      <c r="O951">
        <v>26</v>
      </c>
      <c r="P951">
        <v>7</v>
      </c>
      <c r="Q951">
        <v>26</v>
      </c>
      <c r="R951">
        <v>2</v>
      </c>
      <c r="S951">
        <v>5</v>
      </c>
      <c r="T951">
        <v>62</v>
      </c>
      <c r="U951">
        <v>10.5283</v>
      </c>
      <c r="V951">
        <v>4.4150900000000002</v>
      </c>
      <c r="W951">
        <v>2.38462</v>
      </c>
      <c r="X951">
        <v>1.18868</v>
      </c>
      <c r="Y951">
        <v>0.26839800000000003</v>
      </c>
      <c r="Z951">
        <v>0.112554</v>
      </c>
      <c r="AA951">
        <v>0.15584414452314299</v>
      </c>
      <c r="AB951">
        <v>0.22500000000000001</v>
      </c>
      <c r="AC951">
        <v>1.33962</v>
      </c>
      <c r="AD951">
        <v>0.290076</v>
      </c>
      <c r="AE951">
        <v>0.70261399999999996</v>
      </c>
      <c r="AH951">
        <v>4.3871200000000004</v>
      </c>
      <c r="AI951">
        <v>0.19301699999999999</v>
      </c>
      <c r="AJ951">
        <v>0.13587299999999999</v>
      </c>
    </row>
    <row r="952" spans="1:36" x14ac:dyDescent="0.45">
      <c r="A952" t="s">
        <v>2995</v>
      </c>
      <c r="B952" t="s">
        <v>58</v>
      </c>
      <c r="C952">
        <v>2</v>
      </c>
      <c r="D952">
        <v>3</v>
      </c>
      <c r="F952">
        <v>5.2641499999999999</v>
      </c>
      <c r="G952">
        <v>15</v>
      </c>
      <c r="H952">
        <v>14</v>
      </c>
      <c r="I952">
        <v>0</v>
      </c>
      <c r="J952">
        <v>0</v>
      </c>
      <c r="K952">
        <v>53</v>
      </c>
      <c r="L952">
        <v>244</v>
      </c>
      <c r="M952">
        <v>50</v>
      </c>
      <c r="N952">
        <v>34</v>
      </c>
      <c r="O952">
        <v>31</v>
      </c>
      <c r="P952">
        <v>7</v>
      </c>
      <c r="Q952">
        <v>32</v>
      </c>
      <c r="R952">
        <v>0</v>
      </c>
      <c r="S952">
        <v>6</v>
      </c>
      <c r="T952">
        <v>50</v>
      </c>
      <c r="U952">
        <v>8.49057</v>
      </c>
      <c r="V952">
        <v>5.4339599999999999</v>
      </c>
      <c r="W952">
        <v>1.5625</v>
      </c>
      <c r="X952">
        <v>1.18868</v>
      </c>
      <c r="Y952">
        <v>0.20491799999999999</v>
      </c>
      <c r="Z952">
        <v>0.13114799999999999</v>
      </c>
      <c r="AA952">
        <v>7.3770493268966605E-2</v>
      </c>
      <c r="AB952">
        <v>0.24271799999999999</v>
      </c>
      <c r="AC952">
        <v>1.5471699999999999</v>
      </c>
      <c r="AD952">
        <v>0.28859099999999999</v>
      </c>
      <c r="AE952">
        <v>0.66481999999999997</v>
      </c>
      <c r="AH952">
        <v>5.2361700000000004</v>
      </c>
      <c r="AI952">
        <v>0.191966</v>
      </c>
      <c r="AJ952">
        <v>-3.4104200000000001E-2</v>
      </c>
    </row>
    <row r="953" spans="1:36" x14ac:dyDescent="0.45">
      <c r="A953" t="s">
        <v>2114</v>
      </c>
      <c r="B953" t="s">
        <v>101</v>
      </c>
      <c r="C953">
        <v>4</v>
      </c>
      <c r="D953">
        <v>4</v>
      </c>
      <c r="F953">
        <v>3.9545499999999998</v>
      </c>
      <c r="G953">
        <v>63</v>
      </c>
      <c r="H953">
        <v>0</v>
      </c>
      <c r="I953">
        <v>3</v>
      </c>
      <c r="J953">
        <v>12</v>
      </c>
      <c r="K953">
        <v>66</v>
      </c>
      <c r="L953">
        <v>276</v>
      </c>
      <c r="M953">
        <v>67</v>
      </c>
      <c r="N953">
        <v>31</v>
      </c>
      <c r="O953">
        <v>29</v>
      </c>
      <c r="P953">
        <v>8</v>
      </c>
      <c r="Q953">
        <v>15</v>
      </c>
      <c r="R953">
        <v>1</v>
      </c>
      <c r="S953">
        <v>4</v>
      </c>
      <c r="T953">
        <v>51</v>
      </c>
      <c r="U953">
        <v>6.9545500000000002</v>
      </c>
      <c r="V953">
        <v>2.0454500000000002</v>
      </c>
      <c r="W953">
        <v>3.4</v>
      </c>
      <c r="X953">
        <v>1.09091</v>
      </c>
      <c r="Y953">
        <v>0.184783</v>
      </c>
      <c r="Z953">
        <v>5.4347800000000002E-2</v>
      </c>
      <c r="AA953">
        <v>0.130434785038232</v>
      </c>
      <c r="AB953">
        <v>0.26069999999999999</v>
      </c>
      <c r="AC953">
        <v>1.2424200000000001</v>
      </c>
      <c r="AD953">
        <v>0.29798000000000002</v>
      </c>
      <c r="AE953">
        <v>0.72033899999999995</v>
      </c>
      <c r="AH953">
        <v>4.1489799999999999</v>
      </c>
      <c r="AI953">
        <v>0.191332</v>
      </c>
      <c r="AJ953">
        <v>0.41776099999999999</v>
      </c>
    </row>
    <row r="954" spans="1:36" x14ac:dyDescent="0.45">
      <c r="A954" t="s">
        <v>2996</v>
      </c>
      <c r="B954" t="s">
        <v>139</v>
      </c>
      <c r="C954">
        <v>2</v>
      </c>
      <c r="D954">
        <v>4</v>
      </c>
      <c r="F954">
        <v>4.9360099999999996</v>
      </c>
      <c r="G954">
        <v>40</v>
      </c>
      <c r="H954">
        <v>7</v>
      </c>
      <c r="I954">
        <v>0</v>
      </c>
      <c r="J954">
        <v>1</v>
      </c>
      <c r="K954">
        <v>54.7</v>
      </c>
      <c r="L954">
        <v>244</v>
      </c>
      <c r="M954">
        <v>54</v>
      </c>
      <c r="N954">
        <v>32</v>
      </c>
      <c r="O954">
        <v>30</v>
      </c>
      <c r="P954">
        <v>9</v>
      </c>
      <c r="Q954">
        <v>27</v>
      </c>
      <c r="R954">
        <v>2</v>
      </c>
      <c r="S954">
        <v>2</v>
      </c>
      <c r="T954">
        <v>53</v>
      </c>
      <c r="U954">
        <v>8.7202900000000003</v>
      </c>
      <c r="V954">
        <v>4.4424099999999997</v>
      </c>
      <c r="W954">
        <v>1.96296</v>
      </c>
      <c r="X954">
        <v>1.4807999999999999</v>
      </c>
      <c r="Y954">
        <v>0.21721299999999999</v>
      </c>
      <c r="Z954">
        <v>0.110656</v>
      </c>
      <c r="AA954">
        <v>0.106557369232177</v>
      </c>
      <c r="AB954">
        <v>0.25116300000000003</v>
      </c>
      <c r="AC954">
        <v>1.4807999999999999</v>
      </c>
      <c r="AD954">
        <v>0.29411799999999999</v>
      </c>
      <c r="AE954">
        <v>0.71637399999999996</v>
      </c>
      <c r="AH954">
        <v>5.0466300000000004</v>
      </c>
      <c r="AI954">
        <v>0.19044900000000001</v>
      </c>
      <c r="AJ954">
        <v>7.4507900000000002E-2</v>
      </c>
    </row>
    <row r="955" spans="1:36" x14ac:dyDescent="0.45">
      <c r="A955" t="s">
        <v>2010</v>
      </c>
      <c r="B955" t="s">
        <v>30</v>
      </c>
      <c r="C955">
        <v>2</v>
      </c>
      <c r="D955">
        <v>2</v>
      </c>
      <c r="F955">
        <v>4.2431799999999997</v>
      </c>
      <c r="G955">
        <v>30</v>
      </c>
      <c r="H955">
        <v>5</v>
      </c>
      <c r="I955">
        <v>0</v>
      </c>
      <c r="J955">
        <v>4</v>
      </c>
      <c r="K955">
        <v>40.299999999999997</v>
      </c>
      <c r="L955">
        <v>175</v>
      </c>
      <c r="M955">
        <v>38</v>
      </c>
      <c r="N955">
        <v>21</v>
      </c>
      <c r="O955">
        <v>19</v>
      </c>
      <c r="P955">
        <v>6</v>
      </c>
      <c r="Q955">
        <v>15</v>
      </c>
      <c r="R955">
        <v>0</v>
      </c>
      <c r="S955">
        <v>2</v>
      </c>
      <c r="T955">
        <v>39</v>
      </c>
      <c r="U955">
        <v>8.7096800000000005</v>
      </c>
      <c r="V955">
        <v>3.3498800000000002</v>
      </c>
      <c r="W955">
        <v>2.6</v>
      </c>
      <c r="X955">
        <v>1.33995</v>
      </c>
      <c r="Y955">
        <v>0.222857</v>
      </c>
      <c r="Z955">
        <v>8.5714299999999993E-2</v>
      </c>
      <c r="AA955">
        <v>0.137142859399318</v>
      </c>
      <c r="AB955">
        <v>0.240506</v>
      </c>
      <c r="AC955">
        <v>1.31514</v>
      </c>
      <c r="AD955">
        <v>0.28318599999999999</v>
      </c>
      <c r="AE955">
        <v>0.71748900000000004</v>
      </c>
      <c r="AH955">
        <v>4.5205500000000001</v>
      </c>
      <c r="AI955">
        <v>0.18979699999999999</v>
      </c>
      <c r="AJ955">
        <v>0.20866499999999999</v>
      </c>
    </row>
    <row r="956" spans="1:36" x14ac:dyDescent="0.45">
      <c r="A956" t="s">
        <v>2415</v>
      </c>
      <c r="B956" t="s">
        <v>42</v>
      </c>
      <c r="C956">
        <v>2</v>
      </c>
      <c r="D956">
        <v>2</v>
      </c>
      <c r="F956">
        <v>4.2127699999999999</v>
      </c>
      <c r="G956">
        <v>38</v>
      </c>
      <c r="H956">
        <v>3</v>
      </c>
      <c r="I956">
        <v>0</v>
      </c>
      <c r="J956">
        <v>7</v>
      </c>
      <c r="K956">
        <v>47</v>
      </c>
      <c r="L956">
        <v>206</v>
      </c>
      <c r="M956">
        <v>45</v>
      </c>
      <c r="N956">
        <v>24</v>
      </c>
      <c r="O956">
        <v>22</v>
      </c>
      <c r="P956">
        <v>6</v>
      </c>
      <c r="Q956">
        <v>18</v>
      </c>
      <c r="R956">
        <v>0</v>
      </c>
      <c r="S956">
        <v>3</v>
      </c>
      <c r="T956">
        <v>46</v>
      </c>
      <c r="U956">
        <v>8.8085100000000001</v>
      </c>
      <c r="V956">
        <v>3.4468100000000002</v>
      </c>
      <c r="W956">
        <v>2.5555599999999998</v>
      </c>
      <c r="X956">
        <v>1.1489400000000001</v>
      </c>
      <c r="Y956">
        <v>0.223301</v>
      </c>
      <c r="Z956">
        <v>8.7378600000000001E-2</v>
      </c>
      <c r="AA956">
        <v>0.13592232018709099</v>
      </c>
      <c r="AB956">
        <v>0.24324299999999999</v>
      </c>
      <c r="AC956">
        <v>1.34043</v>
      </c>
      <c r="AD956">
        <v>0.29323300000000002</v>
      </c>
      <c r="AE956">
        <v>0.71428599999999998</v>
      </c>
      <c r="AH956">
        <v>4.2975899999999996</v>
      </c>
      <c r="AI956">
        <v>0.18974099999999999</v>
      </c>
      <c r="AJ956">
        <v>0.26509700000000003</v>
      </c>
    </row>
    <row r="957" spans="1:36" x14ac:dyDescent="0.45">
      <c r="A957" t="s">
        <v>2997</v>
      </c>
      <c r="B957" t="s">
        <v>141</v>
      </c>
      <c r="C957">
        <v>4</v>
      </c>
      <c r="D957">
        <v>4</v>
      </c>
      <c r="F957">
        <v>4.4181800000000004</v>
      </c>
      <c r="G957">
        <v>34</v>
      </c>
      <c r="H957">
        <v>3</v>
      </c>
      <c r="I957">
        <v>0</v>
      </c>
      <c r="J957">
        <v>0</v>
      </c>
      <c r="K957">
        <v>55</v>
      </c>
      <c r="L957">
        <v>240</v>
      </c>
      <c r="M957">
        <v>55</v>
      </c>
      <c r="N957">
        <v>29</v>
      </c>
      <c r="O957">
        <v>27</v>
      </c>
      <c r="P957">
        <v>7</v>
      </c>
      <c r="Q957">
        <v>19</v>
      </c>
      <c r="R957">
        <v>0</v>
      </c>
      <c r="S957">
        <v>4</v>
      </c>
      <c r="T957">
        <v>44</v>
      </c>
      <c r="U957">
        <v>7.2</v>
      </c>
      <c r="V957">
        <v>3.1090900000000001</v>
      </c>
      <c r="W957">
        <v>2.3157899999999998</v>
      </c>
      <c r="X957">
        <v>1.1454500000000001</v>
      </c>
      <c r="Y957">
        <v>0.183333</v>
      </c>
      <c r="Z957">
        <v>7.9166700000000007E-2</v>
      </c>
      <c r="AA957">
        <v>0.10416667163372</v>
      </c>
      <c r="AB957">
        <v>0.25345600000000001</v>
      </c>
      <c r="AC957">
        <v>1.34545</v>
      </c>
      <c r="AD957">
        <v>0.289157</v>
      </c>
      <c r="AE957">
        <v>0.70093499999999997</v>
      </c>
      <c r="AH957">
        <v>4.5641299999999996</v>
      </c>
      <c r="AI957">
        <v>0.18925500000000001</v>
      </c>
      <c r="AJ957">
        <v>0.244674</v>
      </c>
    </row>
    <row r="958" spans="1:36" x14ac:dyDescent="0.45">
      <c r="A958" t="s">
        <v>2998</v>
      </c>
      <c r="C958">
        <v>2</v>
      </c>
      <c r="D958">
        <v>3</v>
      </c>
      <c r="F958">
        <v>4.7048899999999998</v>
      </c>
      <c r="G958">
        <v>28</v>
      </c>
      <c r="H958">
        <v>6</v>
      </c>
      <c r="I958">
        <v>0</v>
      </c>
      <c r="J958">
        <v>0</v>
      </c>
      <c r="K958">
        <v>59.3</v>
      </c>
      <c r="L958">
        <v>260</v>
      </c>
      <c r="M958">
        <v>67</v>
      </c>
      <c r="N958">
        <v>34</v>
      </c>
      <c r="O958">
        <v>31</v>
      </c>
      <c r="P958">
        <v>8</v>
      </c>
      <c r="Q958">
        <v>17</v>
      </c>
      <c r="R958">
        <v>0</v>
      </c>
      <c r="S958">
        <v>2</v>
      </c>
      <c r="T958">
        <v>34</v>
      </c>
      <c r="U958">
        <v>5.1601999999999997</v>
      </c>
      <c r="V958">
        <v>2.5800999999999998</v>
      </c>
      <c r="W958">
        <v>2</v>
      </c>
      <c r="X958">
        <v>1.21417</v>
      </c>
      <c r="Y958">
        <v>0.130769</v>
      </c>
      <c r="Z958">
        <v>6.5384600000000001E-2</v>
      </c>
      <c r="AA958">
        <v>6.5384618937969194E-2</v>
      </c>
      <c r="AB958">
        <v>0.27800799999999998</v>
      </c>
      <c r="AC958">
        <v>1.4165300000000001</v>
      </c>
      <c r="AD958">
        <v>0.29648200000000002</v>
      </c>
      <c r="AE958">
        <v>0.68681300000000001</v>
      </c>
      <c r="AH958">
        <v>4.82334</v>
      </c>
      <c r="AI958">
        <v>0.188801</v>
      </c>
      <c r="AJ958">
        <v>0.266318</v>
      </c>
    </row>
    <row r="959" spans="1:36" x14ac:dyDescent="0.45">
      <c r="A959" t="s">
        <v>2999</v>
      </c>
      <c r="C959">
        <v>4</v>
      </c>
      <c r="D959">
        <v>5</v>
      </c>
      <c r="F959">
        <v>5.6554700000000002</v>
      </c>
      <c r="G959">
        <v>20</v>
      </c>
      <c r="H959">
        <v>17</v>
      </c>
      <c r="I959">
        <v>0</v>
      </c>
      <c r="J959">
        <v>0</v>
      </c>
      <c r="K959">
        <v>92.3</v>
      </c>
      <c r="L959">
        <v>419</v>
      </c>
      <c r="M959">
        <v>102</v>
      </c>
      <c r="N959">
        <v>63</v>
      </c>
      <c r="O959">
        <v>58</v>
      </c>
      <c r="P959">
        <v>15</v>
      </c>
      <c r="Q959">
        <v>39</v>
      </c>
      <c r="R959">
        <v>0</v>
      </c>
      <c r="S959">
        <v>8</v>
      </c>
      <c r="T959">
        <v>63</v>
      </c>
      <c r="U959">
        <v>6.1430100000000003</v>
      </c>
      <c r="V959">
        <v>3.8028200000000001</v>
      </c>
      <c r="W959">
        <v>1.61538</v>
      </c>
      <c r="X959">
        <v>1.46262</v>
      </c>
      <c r="Y959">
        <v>0.15035799999999999</v>
      </c>
      <c r="Z959">
        <v>9.3078800000000003E-2</v>
      </c>
      <c r="AA959">
        <v>5.72792291641235E-2</v>
      </c>
      <c r="AB959">
        <v>0.27419399999999999</v>
      </c>
      <c r="AC959">
        <v>1.52763</v>
      </c>
      <c r="AD959">
        <v>0.29591800000000001</v>
      </c>
      <c r="AE959">
        <v>0.65</v>
      </c>
      <c r="AH959">
        <v>5.5302300000000004</v>
      </c>
      <c r="AI959">
        <v>0.18847800000000001</v>
      </c>
      <c r="AJ959">
        <v>-0.19880600000000001</v>
      </c>
    </row>
    <row r="960" spans="1:36" x14ac:dyDescent="0.45">
      <c r="A960" t="s">
        <v>3000</v>
      </c>
      <c r="B960" t="s">
        <v>196</v>
      </c>
      <c r="C960">
        <v>3</v>
      </c>
      <c r="D960">
        <v>4</v>
      </c>
      <c r="F960">
        <v>4.3902400000000004</v>
      </c>
      <c r="G960">
        <v>45</v>
      </c>
      <c r="H960">
        <v>1</v>
      </c>
      <c r="I960">
        <v>0</v>
      </c>
      <c r="J960">
        <v>0</v>
      </c>
      <c r="K960">
        <v>53.3</v>
      </c>
      <c r="L960">
        <v>237</v>
      </c>
      <c r="M960">
        <v>47</v>
      </c>
      <c r="N960">
        <v>28</v>
      </c>
      <c r="O960">
        <v>26</v>
      </c>
      <c r="P960">
        <v>6</v>
      </c>
      <c r="Q960">
        <v>31</v>
      </c>
      <c r="R960">
        <v>1</v>
      </c>
      <c r="S960">
        <v>2</v>
      </c>
      <c r="T960">
        <v>58</v>
      </c>
      <c r="U960">
        <v>9.7936200000000007</v>
      </c>
      <c r="V960">
        <v>5.2345199999999998</v>
      </c>
      <c r="W960">
        <v>1.87097</v>
      </c>
      <c r="X960">
        <v>1.0131300000000001</v>
      </c>
      <c r="Y960">
        <v>0.244726</v>
      </c>
      <c r="Z960">
        <v>0.130802</v>
      </c>
      <c r="AA960">
        <v>0.11392404139041901</v>
      </c>
      <c r="AB960">
        <v>0.23039200000000001</v>
      </c>
      <c r="AC960">
        <v>1.4634100000000001</v>
      </c>
      <c r="AD960">
        <v>0.29285699999999998</v>
      </c>
      <c r="AE960">
        <v>0.718391</v>
      </c>
      <c r="AH960">
        <v>4.3995100000000003</v>
      </c>
      <c r="AI960">
        <v>0.18804000000000001</v>
      </c>
      <c r="AJ960">
        <v>5.59911E-3</v>
      </c>
    </row>
    <row r="961" spans="1:36" x14ac:dyDescent="0.45">
      <c r="A961" t="s">
        <v>3001</v>
      </c>
      <c r="C961">
        <v>4</v>
      </c>
      <c r="D961">
        <v>6</v>
      </c>
      <c r="F961">
        <v>5.1148699999999998</v>
      </c>
      <c r="G961">
        <v>18</v>
      </c>
      <c r="H961">
        <v>18</v>
      </c>
      <c r="I961">
        <v>0</v>
      </c>
      <c r="J961">
        <v>0</v>
      </c>
      <c r="K961">
        <v>82.7</v>
      </c>
      <c r="L961">
        <v>377</v>
      </c>
      <c r="M961">
        <v>96</v>
      </c>
      <c r="N961">
        <v>51</v>
      </c>
      <c r="O961">
        <v>47</v>
      </c>
      <c r="P961">
        <v>10</v>
      </c>
      <c r="Q961">
        <v>34</v>
      </c>
      <c r="R961">
        <v>0</v>
      </c>
      <c r="S961">
        <v>4</v>
      </c>
      <c r="T961">
        <v>41</v>
      </c>
      <c r="U961">
        <v>4.4619099999999996</v>
      </c>
      <c r="V961">
        <v>3.7001200000000001</v>
      </c>
      <c r="W961">
        <v>1.2058800000000001</v>
      </c>
      <c r="X961">
        <v>1.0882700000000001</v>
      </c>
      <c r="Y961">
        <v>0.108753</v>
      </c>
      <c r="Z961">
        <v>9.0185699999999994E-2</v>
      </c>
      <c r="AA961">
        <v>1.8567636609077402E-2</v>
      </c>
      <c r="AB961">
        <v>0.28318599999999999</v>
      </c>
      <c r="AC961">
        <v>1.57195</v>
      </c>
      <c r="AD961">
        <v>0.29861100000000002</v>
      </c>
      <c r="AE961">
        <v>0.68103499999999995</v>
      </c>
      <c r="AH961">
        <v>5.2139300000000004</v>
      </c>
      <c r="AI961">
        <v>0.187638</v>
      </c>
      <c r="AJ961">
        <v>0.33087</v>
      </c>
    </row>
    <row r="962" spans="1:36" x14ac:dyDescent="0.45">
      <c r="A962" t="s">
        <v>2490</v>
      </c>
      <c r="B962" t="s">
        <v>215</v>
      </c>
      <c r="C962">
        <v>3</v>
      </c>
      <c r="D962">
        <v>3</v>
      </c>
      <c r="F962">
        <v>4.6312199999999999</v>
      </c>
      <c r="G962">
        <v>40</v>
      </c>
      <c r="H962">
        <v>4</v>
      </c>
      <c r="I962">
        <v>2</v>
      </c>
      <c r="J962">
        <v>15</v>
      </c>
      <c r="K962">
        <v>58.3</v>
      </c>
      <c r="L962">
        <v>252</v>
      </c>
      <c r="M962">
        <v>56</v>
      </c>
      <c r="N962">
        <v>32</v>
      </c>
      <c r="O962">
        <v>30</v>
      </c>
      <c r="P962">
        <v>9</v>
      </c>
      <c r="Q962">
        <v>25</v>
      </c>
      <c r="R962">
        <v>3</v>
      </c>
      <c r="S962">
        <v>2</v>
      </c>
      <c r="T962">
        <v>59</v>
      </c>
      <c r="U962">
        <v>9.10806</v>
      </c>
      <c r="V962">
        <v>3.8593500000000001</v>
      </c>
      <c r="W962">
        <v>2.36</v>
      </c>
      <c r="X962">
        <v>1.38937</v>
      </c>
      <c r="Y962">
        <v>0.234127</v>
      </c>
      <c r="Z962">
        <v>9.92064E-2</v>
      </c>
      <c r="AA962">
        <v>0.134920634329319</v>
      </c>
      <c r="AB962">
        <v>0.248889</v>
      </c>
      <c r="AC962">
        <v>1.38937</v>
      </c>
      <c r="AD962">
        <v>0.29936299999999999</v>
      </c>
      <c r="AE962">
        <v>0.71637399999999996</v>
      </c>
      <c r="AH962">
        <v>4.6272500000000001</v>
      </c>
      <c r="AI962">
        <v>0.18761700000000001</v>
      </c>
      <c r="AJ962">
        <v>0.22331100000000001</v>
      </c>
    </row>
    <row r="963" spans="1:36" x14ac:dyDescent="0.45">
      <c r="A963" t="s">
        <v>2368</v>
      </c>
      <c r="B963" t="s">
        <v>141</v>
      </c>
      <c r="C963">
        <v>4</v>
      </c>
      <c r="D963">
        <v>4</v>
      </c>
      <c r="F963">
        <v>4.5</v>
      </c>
      <c r="G963">
        <v>36</v>
      </c>
      <c r="H963">
        <v>8</v>
      </c>
      <c r="I963">
        <v>0</v>
      </c>
      <c r="J963">
        <v>10</v>
      </c>
      <c r="K963">
        <v>64</v>
      </c>
      <c r="L963">
        <v>287</v>
      </c>
      <c r="M963">
        <v>58</v>
      </c>
      <c r="N963">
        <v>35</v>
      </c>
      <c r="O963">
        <v>32</v>
      </c>
      <c r="P963">
        <v>9</v>
      </c>
      <c r="Q963">
        <v>35</v>
      </c>
      <c r="R963">
        <v>1</v>
      </c>
      <c r="S963">
        <v>6</v>
      </c>
      <c r="T963">
        <v>69</v>
      </c>
      <c r="U963">
        <v>9.7031200000000002</v>
      </c>
      <c r="V963">
        <v>4.9218799999999998</v>
      </c>
      <c r="W963">
        <v>1.97143</v>
      </c>
      <c r="X963">
        <v>1.26562</v>
      </c>
      <c r="Y963">
        <v>0.24041799999999999</v>
      </c>
      <c r="Z963">
        <v>0.121951</v>
      </c>
      <c r="AA963">
        <v>0.118466898798942</v>
      </c>
      <c r="AB963">
        <v>0.23577200000000001</v>
      </c>
      <c r="AC963">
        <v>1.45312</v>
      </c>
      <c r="AD963">
        <v>0.29166700000000001</v>
      </c>
      <c r="AE963">
        <v>0.72139299999999995</v>
      </c>
      <c r="AH963">
        <v>4.8487900000000002</v>
      </c>
      <c r="AI963">
        <v>0.186865</v>
      </c>
      <c r="AJ963">
        <v>0.32589600000000002</v>
      </c>
    </row>
    <row r="964" spans="1:36" x14ac:dyDescent="0.45">
      <c r="A964" t="s">
        <v>3002</v>
      </c>
      <c r="C964">
        <v>2</v>
      </c>
      <c r="D964">
        <v>4</v>
      </c>
      <c r="F964">
        <v>5.1888699999999996</v>
      </c>
      <c r="G964">
        <v>44</v>
      </c>
      <c r="H964">
        <v>2</v>
      </c>
      <c r="I964">
        <v>0</v>
      </c>
      <c r="J964">
        <v>0</v>
      </c>
      <c r="K964">
        <v>50.3</v>
      </c>
      <c r="L964">
        <v>220</v>
      </c>
      <c r="M964">
        <v>51</v>
      </c>
      <c r="N964">
        <v>31</v>
      </c>
      <c r="O964">
        <v>29</v>
      </c>
      <c r="P964">
        <v>9</v>
      </c>
      <c r="Q964">
        <v>19</v>
      </c>
      <c r="R964">
        <v>1</v>
      </c>
      <c r="S964">
        <v>2</v>
      </c>
      <c r="T964">
        <v>47</v>
      </c>
      <c r="U964">
        <v>8.4095399999999998</v>
      </c>
      <c r="V964">
        <v>3.3996</v>
      </c>
      <c r="W964">
        <v>2.4736799999999999</v>
      </c>
      <c r="X964">
        <v>1.6103400000000001</v>
      </c>
      <c r="Y964">
        <v>0.21363599999999999</v>
      </c>
      <c r="Z964">
        <v>8.6363599999999999E-2</v>
      </c>
      <c r="AA964">
        <v>0.12727273255586599</v>
      </c>
      <c r="AB964">
        <v>0.25628099999999998</v>
      </c>
      <c r="AC964">
        <v>1.3916500000000001</v>
      </c>
      <c r="AD964">
        <v>0.29370600000000002</v>
      </c>
      <c r="AE964">
        <v>0.67944300000000002</v>
      </c>
      <c r="AH964">
        <v>4.9647800000000002</v>
      </c>
      <c r="AI964">
        <v>0.18572</v>
      </c>
      <c r="AJ964">
        <v>-6.9902800000000001E-2</v>
      </c>
    </row>
    <row r="965" spans="1:36" x14ac:dyDescent="0.45">
      <c r="A965" t="s">
        <v>2491</v>
      </c>
      <c r="B965" t="s">
        <v>113</v>
      </c>
      <c r="C965">
        <v>3</v>
      </c>
      <c r="D965">
        <v>4</v>
      </c>
      <c r="F965">
        <v>4.2857099999999999</v>
      </c>
      <c r="G965">
        <v>38</v>
      </c>
      <c r="H965">
        <v>3</v>
      </c>
      <c r="I965">
        <v>0</v>
      </c>
      <c r="J965">
        <v>1</v>
      </c>
      <c r="K965">
        <v>69.3</v>
      </c>
      <c r="L965">
        <v>298</v>
      </c>
      <c r="M965">
        <v>73</v>
      </c>
      <c r="N965">
        <v>36</v>
      </c>
      <c r="O965">
        <v>33</v>
      </c>
      <c r="P965">
        <v>9</v>
      </c>
      <c r="Q965">
        <v>17</v>
      </c>
      <c r="R965">
        <v>0</v>
      </c>
      <c r="S965">
        <v>4</v>
      </c>
      <c r="T965">
        <v>54</v>
      </c>
      <c r="U965">
        <v>7.0129900000000003</v>
      </c>
      <c r="V965">
        <v>2.2077900000000001</v>
      </c>
      <c r="W965">
        <v>3.1764700000000001</v>
      </c>
      <c r="X965">
        <v>1.16883</v>
      </c>
      <c r="Y965">
        <v>0.18120800000000001</v>
      </c>
      <c r="Z965">
        <v>5.7047E-2</v>
      </c>
      <c r="AA965">
        <v>0.124161079525947</v>
      </c>
      <c r="AB965">
        <v>0.26353799999999999</v>
      </c>
      <c r="AC965">
        <v>1.2987</v>
      </c>
      <c r="AD965">
        <v>0.29906500000000003</v>
      </c>
      <c r="AE965">
        <v>0.69767400000000002</v>
      </c>
      <c r="AH965">
        <v>4.2939999999999996</v>
      </c>
      <c r="AI965">
        <v>0.18543200000000001</v>
      </c>
      <c r="AJ965">
        <v>0.189605</v>
      </c>
    </row>
    <row r="966" spans="1:36" x14ac:dyDescent="0.45">
      <c r="A966" t="s">
        <v>3003</v>
      </c>
      <c r="C966">
        <v>3</v>
      </c>
      <c r="D966">
        <v>2</v>
      </c>
      <c r="F966">
        <v>4.5999999999999996</v>
      </c>
      <c r="G966">
        <v>25</v>
      </c>
      <c r="H966">
        <v>2</v>
      </c>
      <c r="I966">
        <v>0</v>
      </c>
      <c r="J966">
        <v>0</v>
      </c>
      <c r="K966">
        <v>45</v>
      </c>
      <c r="L966">
        <v>201</v>
      </c>
      <c r="M966">
        <v>47</v>
      </c>
      <c r="N966">
        <v>25</v>
      </c>
      <c r="O966">
        <v>23</v>
      </c>
      <c r="P966">
        <v>6</v>
      </c>
      <c r="Q966">
        <v>17</v>
      </c>
      <c r="R966">
        <v>0</v>
      </c>
      <c r="S966">
        <v>3</v>
      </c>
      <c r="T966">
        <v>41</v>
      </c>
      <c r="U966">
        <v>8.1999999999999993</v>
      </c>
      <c r="V966">
        <v>3.4</v>
      </c>
      <c r="W966">
        <v>2.4117600000000001</v>
      </c>
      <c r="X966">
        <v>1.2</v>
      </c>
      <c r="Y966">
        <v>0.20397999999999999</v>
      </c>
      <c r="Z966">
        <v>8.4577100000000002E-2</v>
      </c>
      <c r="AA966">
        <v>0.11940298974514001</v>
      </c>
      <c r="AB966">
        <v>0.25966800000000001</v>
      </c>
      <c r="AC966">
        <v>1.42222</v>
      </c>
      <c r="AD966">
        <v>0.30597000000000002</v>
      </c>
      <c r="AE966">
        <v>0.70143900000000003</v>
      </c>
      <c r="AH966">
        <v>4.4994899999999998</v>
      </c>
      <c r="AI966">
        <v>0.180592</v>
      </c>
      <c r="AJ966">
        <v>0.156335</v>
      </c>
    </row>
    <row r="967" spans="1:36" x14ac:dyDescent="0.45">
      <c r="A967" t="s">
        <v>2205</v>
      </c>
      <c r="B967" t="s">
        <v>34</v>
      </c>
      <c r="C967">
        <v>3</v>
      </c>
      <c r="D967">
        <v>3</v>
      </c>
      <c r="F967">
        <v>4.1860499999999998</v>
      </c>
      <c r="G967">
        <v>43</v>
      </c>
      <c r="H967">
        <v>0</v>
      </c>
      <c r="I967">
        <v>0</v>
      </c>
      <c r="J967">
        <v>1</v>
      </c>
      <c r="K967">
        <v>47.3</v>
      </c>
      <c r="L967">
        <v>202</v>
      </c>
      <c r="M967">
        <v>45</v>
      </c>
      <c r="N967">
        <v>24</v>
      </c>
      <c r="O967">
        <v>22</v>
      </c>
      <c r="P967">
        <v>6</v>
      </c>
      <c r="Q967">
        <v>16</v>
      </c>
      <c r="R967">
        <v>1</v>
      </c>
      <c r="S967">
        <v>1</v>
      </c>
      <c r="T967">
        <v>45</v>
      </c>
      <c r="U967">
        <v>8.5623699999999996</v>
      </c>
      <c r="V967">
        <v>3.0444</v>
      </c>
      <c r="W967">
        <v>2.8125</v>
      </c>
      <c r="X967">
        <v>1.1416500000000001</v>
      </c>
      <c r="Y967">
        <v>0.222772</v>
      </c>
      <c r="Z967">
        <v>7.9207899999999998E-2</v>
      </c>
      <c r="AA967">
        <v>0.14356435090303399</v>
      </c>
      <c r="AB967">
        <v>0.24324299999999999</v>
      </c>
      <c r="AC967">
        <v>1.2896399999999999</v>
      </c>
      <c r="AD967">
        <v>0.291045</v>
      </c>
      <c r="AE967">
        <v>0.70342199999999999</v>
      </c>
      <c r="AH967">
        <v>4.0795599999999999</v>
      </c>
      <c r="AI967">
        <v>0.180503</v>
      </c>
      <c r="AJ967">
        <v>0.10500900000000001</v>
      </c>
    </row>
    <row r="968" spans="1:36" x14ac:dyDescent="0.45">
      <c r="A968" t="s">
        <v>332</v>
      </c>
      <c r="B968" t="s">
        <v>101</v>
      </c>
      <c r="C968">
        <v>5</v>
      </c>
      <c r="D968">
        <v>5</v>
      </c>
      <c r="F968">
        <v>4.2096799999999996</v>
      </c>
      <c r="G968">
        <v>56</v>
      </c>
      <c r="H968">
        <v>2</v>
      </c>
      <c r="I968">
        <v>0</v>
      </c>
      <c r="J968">
        <v>1</v>
      </c>
      <c r="K968">
        <v>62</v>
      </c>
      <c r="L968">
        <v>272</v>
      </c>
      <c r="M968">
        <v>52</v>
      </c>
      <c r="N968">
        <v>31</v>
      </c>
      <c r="O968">
        <v>29</v>
      </c>
      <c r="P968">
        <v>7</v>
      </c>
      <c r="Q968">
        <v>35</v>
      </c>
      <c r="R968">
        <v>1</v>
      </c>
      <c r="S968">
        <v>4</v>
      </c>
      <c r="T968">
        <v>74</v>
      </c>
      <c r="U968">
        <v>10.741899999999999</v>
      </c>
      <c r="V968">
        <v>5.0806500000000003</v>
      </c>
      <c r="W968">
        <v>2.11429</v>
      </c>
      <c r="X968">
        <v>1.01613</v>
      </c>
      <c r="Y968">
        <v>0.272059</v>
      </c>
      <c r="Z968">
        <v>0.12867600000000001</v>
      </c>
      <c r="AA968">
        <v>0.14338234066963099</v>
      </c>
      <c r="AB968">
        <v>0.22317600000000001</v>
      </c>
      <c r="AC968">
        <v>1.40323</v>
      </c>
      <c r="AD968">
        <v>0.29605300000000001</v>
      </c>
      <c r="AE968">
        <v>0.72538899999999995</v>
      </c>
      <c r="AH968">
        <v>4.2227800000000002</v>
      </c>
      <c r="AI968">
        <v>0.17977899999999999</v>
      </c>
      <c r="AJ968">
        <v>0.29496099999999997</v>
      </c>
    </row>
    <row r="969" spans="1:36" x14ac:dyDescent="0.45">
      <c r="A969" t="s">
        <v>2344</v>
      </c>
      <c r="B969" t="s">
        <v>61</v>
      </c>
      <c r="C969">
        <v>2</v>
      </c>
      <c r="D969">
        <v>2</v>
      </c>
      <c r="F969">
        <v>4.4262300000000003</v>
      </c>
      <c r="G969">
        <v>33</v>
      </c>
      <c r="H969">
        <v>3</v>
      </c>
      <c r="I969">
        <v>0</v>
      </c>
      <c r="J969">
        <v>1</v>
      </c>
      <c r="K969">
        <v>42.7</v>
      </c>
      <c r="L969">
        <v>185</v>
      </c>
      <c r="M969">
        <v>42</v>
      </c>
      <c r="N969">
        <v>23</v>
      </c>
      <c r="O969">
        <v>21</v>
      </c>
      <c r="P969">
        <v>6</v>
      </c>
      <c r="Q969">
        <v>16</v>
      </c>
      <c r="R969">
        <v>1</v>
      </c>
      <c r="S969">
        <v>3</v>
      </c>
      <c r="T969">
        <v>40</v>
      </c>
      <c r="U969">
        <v>8.4309100000000008</v>
      </c>
      <c r="V969">
        <v>3.3723700000000001</v>
      </c>
      <c r="W969">
        <v>2.5</v>
      </c>
      <c r="X969">
        <v>1.26464</v>
      </c>
      <c r="Y969">
        <v>0.21621599999999999</v>
      </c>
      <c r="Z969">
        <v>8.6486499999999994E-2</v>
      </c>
      <c r="AA969">
        <v>0.12972973287105499</v>
      </c>
      <c r="AB969">
        <v>0.25301200000000001</v>
      </c>
      <c r="AC969">
        <v>1.3583099999999999</v>
      </c>
      <c r="AD969">
        <v>0.3</v>
      </c>
      <c r="AE969">
        <v>0.70564499999999997</v>
      </c>
      <c r="AH969">
        <v>4.5430999999999999</v>
      </c>
      <c r="AI969">
        <v>0.179176</v>
      </c>
      <c r="AJ969">
        <v>4.3910100000000001E-2</v>
      </c>
    </row>
    <row r="970" spans="1:36" x14ac:dyDescent="0.45">
      <c r="A970" t="s">
        <v>2310</v>
      </c>
      <c r="B970" t="s">
        <v>52</v>
      </c>
      <c r="C970">
        <v>5</v>
      </c>
      <c r="D970">
        <v>4</v>
      </c>
      <c r="F970">
        <v>3.9682499999999998</v>
      </c>
      <c r="G970">
        <v>64</v>
      </c>
      <c r="H970">
        <v>0</v>
      </c>
      <c r="I970">
        <v>1</v>
      </c>
      <c r="J970">
        <v>12</v>
      </c>
      <c r="K970">
        <v>56.7</v>
      </c>
      <c r="L970">
        <v>242</v>
      </c>
      <c r="M970">
        <v>49</v>
      </c>
      <c r="N970">
        <v>27</v>
      </c>
      <c r="O970">
        <v>25</v>
      </c>
      <c r="P970">
        <v>7</v>
      </c>
      <c r="Q970">
        <v>25</v>
      </c>
      <c r="R970">
        <v>2</v>
      </c>
      <c r="S970">
        <v>4</v>
      </c>
      <c r="T970">
        <v>62</v>
      </c>
      <c r="U970">
        <v>9.8412699999999997</v>
      </c>
      <c r="V970">
        <v>3.9682499999999998</v>
      </c>
      <c r="W970">
        <v>2.48</v>
      </c>
      <c r="X970">
        <v>1.11111</v>
      </c>
      <c r="Y970">
        <v>0.25619799999999998</v>
      </c>
      <c r="Z970">
        <v>0.103306</v>
      </c>
      <c r="AA970">
        <v>0.15289255976676899</v>
      </c>
      <c r="AB970">
        <v>0.230047</v>
      </c>
      <c r="AC970">
        <v>1.30511</v>
      </c>
      <c r="AD970">
        <v>0.29166700000000001</v>
      </c>
      <c r="AE970">
        <v>0.73208700000000004</v>
      </c>
      <c r="AH970">
        <v>4.2074199999999999</v>
      </c>
      <c r="AI970">
        <v>0.177902</v>
      </c>
      <c r="AJ970">
        <v>0.43382999999999999</v>
      </c>
    </row>
    <row r="971" spans="1:36" x14ac:dyDescent="0.45">
      <c r="A971" t="s">
        <v>3004</v>
      </c>
      <c r="B971" t="s">
        <v>76</v>
      </c>
      <c r="C971">
        <v>3</v>
      </c>
      <c r="D971">
        <v>5</v>
      </c>
      <c r="F971">
        <v>5.4508700000000001</v>
      </c>
      <c r="G971">
        <v>20</v>
      </c>
      <c r="H971">
        <v>12</v>
      </c>
      <c r="I971">
        <v>0</v>
      </c>
      <c r="J971">
        <v>0</v>
      </c>
      <c r="K971">
        <v>74.3</v>
      </c>
      <c r="L971">
        <v>343</v>
      </c>
      <c r="M971">
        <v>92</v>
      </c>
      <c r="N971">
        <v>49</v>
      </c>
      <c r="O971">
        <v>45</v>
      </c>
      <c r="P971">
        <v>11</v>
      </c>
      <c r="Q971">
        <v>26</v>
      </c>
      <c r="R971">
        <v>0</v>
      </c>
      <c r="S971">
        <v>5</v>
      </c>
      <c r="T971">
        <v>46</v>
      </c>
      <c r="U971">
        <v>5.5720099999999997</v>
      </c>
      <c r="V971">
        <v>3.1493899999999999</v>
      </c>
      <c r="W971">
        <v>1.7692300000000001</v>
      </c>
      <c r="X971">
        <v>1.3324400000000001</v>
      </c>
      <c r="Y971">
        <v>0.13411100000000001</v>
      </c>
      <c r="Z971">
        <v>7.5801800000000003E-2</v>
      </c>
      <c r="AA971">
        <v>5.8309040963649701E-2</v>
      </c>
      <c r="AB971">
        <v>0.29487200000000002</v>
      </c>
      <c r="AC971">
        <v>1.58816</v>
      </c>
      <c r="AD971">
        <v>0.31764700000000001</v>
      </c>
      <c r="AE971">
        <v>0.67251499999999997</v>
      </c>
      <c r="AH971">
        <v>5.19313</v>
      </c>
      <c r="AI971">
        <v>0.17752100000000001</v>
      </c>
      <c r="AJ971">
        <v>7.8000700000000006E-2</v>
      </c>
    </row>
    <row r="972" spans="1:36" x14ac:dyDescent="0.45">
      <c r="A972" t="s">
        <v>3005</v>
      </c>
      <c r="C972">
        <v>3</v>
      </c>
      <c r="D972">
        <v>5</v>
      </c>
      <c r="F972">
        <v>5.6661799999999998</v>
      </c>
      <c r="G972">
        <v>16</v>
      </c>
      <c r="H972">
        <v>14</v>
      </c>
      <c r="I972">
        <v>0</v>
      </c>
      <c r="J972">
        <v>0</v>
      </c>
      <c r="K972">
        <v>68.3</v>
      </c>
      <c r="L972">
        <v>312</v>
      </c>
      <c r="M972">
        <v>81</v>
      </c>
      <c r="N972">
        <v>46</v>
      </c>
      <c r="O972">
        <v>43</v>
      </c>
      <c r="P972">
        <v>11</v>
      </c>
      <c r="Q972">
        <v>28</v>
      </c>
      <c r="R972">
        <v>0</v>
      </c>
      <c r="S972">
        <v>3</v>
      </c>
      <c r="T972">
        <v>42</v>
      </c>
      <c r="U972">
        <v>5.5344100000000003</v>
      </c>
      <c r="V972">
        <v>3.6896</v>
      </c>
      <c r="W972">
        <v>1.5</v>
      </c>
      <c r="X972">
        <v>1.4494899999999999</v>
      </c>
      <c r="Y972">
        <v>0.13461500000000001</v>
      </c>
      <c r="Z972">
        <v>8.9743600000000007E-2</v>
      </c>
      <c r="AA972">
        <v>4.4871799647807999E-2</v>
      </c>
      <c r="AB972">
        <v>0.28825600000000001</v>
      </c>
      <c r="AC972">
        <v>1.5959000000000001</v>
      </c>
      <c r="AD972">
        <v>0.30701800000000001</v>
      </c>
      <c r="AE972">
        <v>0.67307700000000004</v>
      </c>
      <c r="AH972">
        <v>5.4805200000000003</v>
      </c>
      <c r="AI972">
        <v>0.17573900000000001</v>
      </c>
      <c r="AJ972">
        <v>-9.09055E-2</v>
      </c>
    </row>
    <row r="973" spans="1:36" x14ac:dyDescent="0.45">
      <c r="A973" t="s">
        <v>2090</v>
      </c>
      <c r="B973" t="s">
        <v>149</v>
      </c>
      <c r="C973">
        <v>3</v>
      </c>
      <c r="D973">
        <v>4</v>
      </c>
      <c r="F973">
        <v>4.5531199999999998</v>
      </c>
      <c r="G973">
        <v>47</v>
      </c>
      <c r="H973">
        <v>2</v>
      </c>
      <c r="I973">
        <v>0</v>
      </c>
      <c r="J973">
        <v>11</v>
      </c>
      <c r="K973">
        <v>59.3</v>
      </c>
      <c r="L973">
        <v>264</v>
      </c>
      <c r="M973">
        <v>55</v>
      </c>
      <c r="N973">
        <v>32</v>
      </c>
      <c r="O973">
        <v>30</v>
      </c>
      <c r="P973">
        <v>8</v>
      </c>
      <c r="Q973">
        <v>31</v>
      </c>
      <c r="R973">
        <v>0</v>
      </c>
      <c r="S973">
        <v>4</v>
      </c>
      <c r="T973">
        <v>62</v>
      </c>
      <c r="U973">
        <v>9.4097799999999996</v>
      </c>
      <c r="V973">
        <v>4.7048899999999998</v>
      </c>
      <c r="W973">
        <v>2</v>
      </c>
      <c r="X973">
        <v>1.21417</v>
      </c>
      <c r="Y973">
        <v>0.234848</v>
      </c>
      <c r="Z973">
        <v>0.117424</v>
      </c>
      <c r="AA973">
        <v>0.117424242198467</v>
      </c>
      <c r="AB973">
        <v>0.240175</v>
      </c>
      <c r="AC973">
        <v>1.45025</v>
      </c>
      <c r="AD973">
        <v>0.295597</v>
      </c>
      <c r="AE973">
        <v>0.72192500000000004</v>
      </c>
      <c r="AH973">
        <v>4.6884300000000003</v>
      </c>
      <c r="AI973">
        <v>0.17505999999999999</v>
      </c>
      <c r="AJ973">
        <v>0.225548</v>
      </c>
    </row>
    <row r="974" spans="1:36" x14ac:dyDescent="0.45">
      <c r="A974" t="s">
        <v>3006</v>
      </c>
      <c r="B974" t="s">
        <v>113</v>
      </c>
      <c r="C974">
        <v>4</v>
      </c>
      <c r="D974">
        <v>3</v>
      </c>
      <c r="F974">
        <v>4.1509400000000003</v>
      </c>
      <c r="G974">
        <v>35</v>
      </c>
      <c r="H974">
        <v>1</v>
      </c>
      <c r="I974">
        <v>0</v>
      </c>
      <c r="J974">
        <v>0</v>
      </c>
      <c r="K974">
        <v>47.7</v>
      </c>
      <c r="L974">
        <v>206</v>
      </c>
      <c r="M974">
        <v>44</v>
      </c>
      <c r="N974">
        <v>24</v>
      </c>
      <c r="O974">
        <v>22</v>
      </c>
      <c r="P974">
        <v>7</v>
      </c>
      <c r="Q974">
        <v>20</v>
      </c>
      <c r="R974">
        <v>2</v>
      </c>
      <c r="S974">
        <v>1</v>
      </c>
      <c r="T974">
        <v>51</v>
      </c>
      <c r="U974">
        <v>9.6226400000000005</v>
      </c>
      <c r="V974">
        <v>3.7735799999999999</v>
      </c>
      <c r="W974">
        <v>2.5499999999999998</v>
      </c>
      <c r="X974">
        <v>1.3207500000000001</v>
      </c>
      <c r="Y974">
        <v>0.24757299999999999</v>
      </c>
      <c r="Z974">
        <v>9.7087400000000004E-2</v>
      </c>
      <c r="AA974">
        <v>0.150485433638095</v>
      </c>
      <c r="AB974">
        <v>0.23783799999999999</v>
      </c>
      <c r="AC974">
        <v>1.34172</v>
      </c>
      <c r="AD974">
        <v>0.29133900000000001</v>
      </c>
      <c r="AE974">
        <v>0.73800699999999997</v>
      </c>
      <c r="AH974">
        <v>4.3451899999999997</v>
      </c>
      <c r="AI974">
        <v>0.174261</v>
      </c>
      <c r="AJ974">
        <v>0.13009499999999999</v>
      </c>
    </row>
    <row r="975" spans="1:36" x14ac:dyDescent="0.45">
      <c r="A975" t="s">
        <v>3007</v>
      </c>
      <c r="B975" t="s">
        <v>196</v>
      </c>
      <c r="C975">
        <v>3</v>
      </c>
      <c r="D975">
        <v>4</v>
      </c>
      <c r="F975">
        <v>4.86911</v>
      </c>
      <c r="G975">
        <v>14</v>
      </c>
      <c r="H975">
        <v>14</v>
      </c>
      <c r="I975">
        <v>0</v>
      </c>
      <c r="J975">
        <v>0</v>
      </c>
      <c r="K975">
        <v>57.3</v>
      </c>
      <c r="L975">
        <v>257</v>
      </c>
      <c r="M975">
        <v>62</v>
      </c>
      <c r="N975">
        <v>34</v>
      </c>
      <c r="O975">
        <v>31</v>
      </c>
      <c r="P975">
        <v>7</v>
      </c>
      <c r="Q975">
        <v>22</v>
      </c>
      <c r="R975">
        <v>0</v>
      </c>
      <c r="S975">
        <v>6</v>
      </c>
      <c r="T975">
        <v>36</v>
      </c>
      <c r="U975">
        <v>5.6544499999999998</v>
      </c>
      <c r="V975">
        <v>3.4554999999999998</v>
      </c>
      <c r="W975">
        <v>1.63636</v>
      </c>
      <c r="X975">
        <v>1.09948</v>
      </c>
      <c r="Y975">
        <v>0.14007800000000001</v>
      </c>
      <c r="Z975">
        <v>8.5603100000000001E-2</v>
      </c>
      <c r="AA975">
        <v>5.4474703967571203E-2</v>
      </c>
      <c r="AB975">
        <v>0.27074199999999998</v>
      </c>
      <c r="AC975">
        <v>1.46597</v>
      </c>
      <c r="AD975">
        <v>0.29569899999999999</v>
      </c>
      <c r="AE975">
        <v>0.67385399999999995</v>
      </c>
      <c r="AH975">
        <v>5.0526</v>
      </c>
      <c r="AI975">
        <v>0.17383899999999999</v>
      </c>
      <c r="AJ975">
        <v>0.12895000000000001</v>
      </c>
    </row>
    <row r="976" spans="1:36" x14ac:dyDescent="0.45">
      <c r="A976" t="s">
        <v>2445</v>
      </c>
      <c r="B976" t="s">
        <v>40</v>
      </c>
      <c r="C976">
        <v>5</v>
      </c>
      <c r="D976">
        <v>7</v>
      </c>
      <c r="F976">
        <v>4.5762700000000001</v>
      </c>
      <c r="G976">
        <v>46</v>
      </c>
      <c r="H976">
        <v>0</v>
      </c>
      <c r="I976">
        <v>0</v>
      </c>
      <c r="J976">
        <v>1</v>
      </c>
      <c r="K976">
        <v>59</v>
      </c>
      <c r="L976">
        <v>263</v>
      </c>
      <c r="M976">
        <v>55</v>
      </c>
      <c r="N976">
        <v>32</v>
      </c>
      <c r="O976">
        <v>30</v>
      </c>
      <c r="P976">
        <v>6</v>
      </c>
      <c r="Q976">
        <v>29</v>
      </c>
      <c r="R976">
        <v>1</v>
      </c>
      <c r="S976">
        <v>6</v>
      </c>
      <c r="T976">
        <v>59</v>
      </c>
      <c r="U976">
        <v>9</v>
      </c>
      <c r="V976">
        <v>4.4237299999999999</v>
      </c>
      <c r="W976">
        <v>2.0344799999999998</v>
      </c>
      <c r="X976">
        <v>0.91525400000000001</v>
      </c>
      <c r="Y976">
        <v>0.22433500000000001</v>
      </c>
      <c r="Z976">
        <v>0.110266</v>
      </c>
      <c r="AA976">
        <v>0.114068441092967</v>
      </c>
      <c r="AB976">
        <v>0.241228</v>
      </c>
      <c r="AC976">
        <v>1.4237299999999999</v>
      </c>
      <c r="AD976">
        <v>0.30061300000000002</v>
      </c>
      <c r="AE976">
        <v>0.68783099999999997</v>
      </c>
      <c r="AH976">
        <v>4.3567400000000003</v>
      </c>
      <c r="AI976">
        <v>0.17372000000000001</v>
      </c>
      <c r="AJ976">
        <v>-9.6677299999999994E-2</v>
      </c>
    </row>
    <row r="977" spans="1:36" x14ac:dyDescent="0.45">
      <c r="A977" t="s">
        <v>3008</v>
      </c>
      <c r="B977" t="s">
        <v>104</v>
      </c>
      <c r="C977">
        <v>4</v>
      </c>
      <c r="D977">
        <v>6</v>
      </c>
      <c r="F977">
        <v>5.0806500000000003</v>
      </c>
      <c r="G977">
        <v>16</v>
      </c>
      <c r="H977">
        <v>9</v>
      </c>
      <c r="I977">
        <v>0</v>
      </c>
      <c r="J977">
        <v>0</v>
      </c>
      <c r="K977">
        <v>62</v>
      </c>
      <c r="L977">
        <v>278</v>
      </c>
      <c r="M977">
        <v>68</v>
      </c>
      <c r="N977">
        <v>38</v>
      </c>
      <c r="O977">
        <v>35</v>
      </c>
      <c r="P977">
        <v>10</v>
      </c>
      <c r="Q977">
        <v>25</v>
      </c>
      <c r="R977">
        <v>1</v>
      </c>
      <c r="S977">
        <v>3</v>
      </c>
      <c r="T977">
        <v>49</v>
      </c>
      <c r="U977">
        <v>7.1128999999999998</v>
      </c>
      <c r="V977">
        <v>3.6290300000000002</v>
      </c>
      <c r="W977">
        <v>1.96</v>
      </c>
      <c r="X977">
        <v>1.4516100000000001</v>
      </c>
      <c r="Y977">
        <v>0.176259</v>
      </c>
      <c r="Z977">
        <v>8.9928099999999997E-2</v>
      </c>
      <c r="AA977">
        <v>8.6330935359001104E-2</v>
      </c>
      <c r="AB977">
        <v>0.27200000000000002</v>
      </c>
      <c r="AC977">
        <v>1.5</v>
      </c>
      <c r="AD977">
        <v>0.30366500000000002</v>
      </c>
      <c r="AE977">
        <v>0.69620300000000002</v>
      </c>
      <c r="AH977">
        <v>5.12601</v>
      </c>
      <c r="AI977">
        <v>0.17353199999999999</v>
      </c>
      <c r="AJ977">
        <v>0.19226299999999999</v>
      </c>
    </row>
    <row r="978" spans="1:36" x14ac:dyDescent="0.45">
      <c r="A978" t="s">
        <v>2158</v>
      </c>
      <c r="B978" t="s">
        <v>25</v>
      </c>
      <c r="C978">
        <v>4</v>
      </c>
      <c r="D978">
        <v>4</v>
      </c>
      <c r="F978">
        <v>4.37601</v>
      </c>
      <c r="G978">
        <v>40</v>
      </c>
      <c r="H978">
        <v>0</v>
      </c>
      <c r="I978">
        <v>0</v>
      </c>
      <c r="J978">
        <v>5</v>
      </c>
      <c r="K978">
        <v>61.7</v>
      </c>
      <c r="L978">
        <v>260</v>
      </c>
      <c r="M978">
        <v>56</v>
      </c>
      <c r="N978">
        <v>32</v>
      </c>
      <c r="O978">
        <v>30</v>
      </c>
      <c r="P978">
        <v>9</v>
      </c>
      <c r="Q978">
        <v>22</v>
      </c>
      <c r="R978">
        <v>1</v>
      </c>
      <c r="S978">
        <v>4</v>
      </c>
      <c r="T978">
        <v>64</v>
      </c>
      <c r="U978">
        <v>9.3354900000000001</v>
      </c>
      <c r="V978">
        <v>3.2090800000000002</v>
      </c>
      <c r="W978">
        <v>2.90909</v>
      </c>
      <c r="X978">
        <v>1.3128</v>
      </c>
      <c r="Y978">
        <v>0.24615400000000001</v>
      </c>
      <c r="Z978">
        <v>8.4615399999999993E-2</v>
      </c>
      <c r="AA978">
        <v>0.16153845936059899</v>
      </c>
      <c r="AB978">
        <v>0.239316</v>
      </c>
      <c r="AC978">
        <v>1.2641800000000001</v>
      </c>
      <c r="AD978">
        <v>0.29192499999999999</v>
      </c>
      <c r="AE978">
        <v>0.70336399999999999</v>
      </c>
      <c r="AH978">
        <v>4.3409399999999998</v>
      </c>
      <c r="AI978">
        <v>0.17333599999999999</v>
      </c>
      <c r="AJ978">
        <v>5.0333299999999997E-2</v>
      </c>
    </row>
    <row r="979" spans="1:36" x14ac:dyDescent="0.45">
      <c r="A979" t="s">
        <v>2125</v>
      </c>
      <c r="B979" t="s">
        <v>153</v>
      </c>
      <c r="C979">
        <v>3</v>
      </c>
      <c r="D979">
        <v>5</v>
      </c>
      <c r="F979">
        <v>4.68</v>
      </c>
      <c r="G979">
        <v>48</v>
      </c>
      <c r="H979">
        <v>3</v>
      </c>
      <c r="I979">
        <v>0</v>
      </c>
      <c r="J979">
        <v>6</v>
      </c>
      <c r="K979">
        <v>50</v>
      </c>
      <c r="L979">
        <v>224</v>
      </c>
      <c r="M979">
        <v>51</v>
      </c>
      <c r="N979">
        <v>28</v>
      </c>
      <c r="O979">
        <v>26</v>
      </c>
      <c r="P979">
        <v>7</v>
      </c>
      <c r="Q979">
        <v>23</v>
      </c>
      <c r="R979">
        <v>1</v>
      </c>
      <c r="S979">
        <v>2</v>
      </c>
      <c r="T979">
        <v>47</v>
      </c>
      <c r="U979">
        <v>8.4600000000000009</v>
      </c>
      <c r="V979">
        <v>4.1399999999999997</v>
      </c>
      <c r="W979">
        <v>2.0434800000000002</v>
      </c>
      <c r="X979">
        <v>1.26</v>
      </c>
      <c r="Y979">
        <v>0.20982100000000001</v>
      </c>
      <c r="Z979">
        <v>0.10267900000000001</v>
      </c>
      <c r="AA979">
        <v>0.10714285820722499</v>
      </c>
      <c r="AB979">
        <v>0.25628099999999998</v>
      </c>
      <c r="AC979">
        <v>1.48</v>
      </c>
      <c r="AD979">
        <v>0.303448</v>
      </c>
      <c r="AE979">
        <v>0.71651100000000001</v>
      </c>
      <c r="AH979">
        <v>4.6950399999999997</v>
      </c>
      <c r="AI979">
        <v>0.169626</v>
      </c>
      <c r="AJ979">
        <v>9.7033499999999995E-2</v>
      </c>
    </row>
    <row r="980" spans="1:36" x14ac:dyDescent="0.45">
      <c r="A980" t="s">
        <v>2330</v>
      </c>
      <c r="B980" t="s">
        <v>28</v>
      </c>
      <c r="C980">
        <v>2</v>
      </c>
      <c r="D980">
        <v>2</v>
      </c>
      <c r="F980">
        <v>4.4150900000000002</v>
      </c>
      <c r="G980">
        <v>43</v>
      </c>
      <c r="H980">
        <v>1</v>
      </c>
      <c r="I980">
        <v>0</v>
      </c>
      <c r="J980">
        <v>1</v>
      </c>
      <c r="K980">
        <v>53</v>
      </c>
      <c r="L980">
        <v>230</v>
      </c>
      <c r="M980">
        <v>54</v>
      </c>
      <c r="N980">
        <v>28</v>
      </c>
      <c r="O980">
        <v>26</v>
      </c>
      <c r="P980">
        <v>8</v>
      </c>
      <c r="Q980">
        <v>17</v>
      </c>
      <c r="R980">
        <v>1</v>
      </c>
      <c r="S980">
        <v>1</v>
      </c>
      <c r="T980">
        <v>47</v>
      </c>
      <c r="U980">
        <v>7.9811300000000003</v>
      </c>
      <c r="V980">
        <v>2.88679</v>
      </c>
      <c r="W980">
        <v>2.76471</v>
      </c>
      <c r="X980">
        <v>1.35849</v>
      </c>
      <c r="Y980">
        <v>0.204348</v>
      </c>
      <c r="Z980">
        <v>7.3913000000000006E-2</v>
      </c>
      <c r="AA980">
        <v>0.13043477386236099</v>
      </c>
      <c r="AB980">
        <v>0.25471700000000003</v>
      </c>
      <c r="AC980">
        <v>1.33962</v>
      </c>
      <c r="AD980">
        <v>0.29299399999999998</v>
      </c>
      <c r="AE980">
        <v>0.71906400000000004</v>
      </c>
      <c r="AH980">
        <v>4.4625899999999996</v>
      </c>
      <c r="AI980">
        <v>0.16910700000000001</v>
      </c>
      <c r="AJ980">
        <v>6.7269999999999996E-2</v>
      </c>
    </row>
    <row r="981" spans="1:36" x14ac:dyDescent="0.45">
      <c r="A981" t="s">
        <v>3009</v>
      </c>
      <c r="C981">
        <v>3</v>
      </c>
      <c r="D981">
        <v>3</v>
      </c>
      <c r="F981">
        <v>4.8575699999999999</v>
      </c>
      <c r="G981">
        <v>15</v>
      </c>
      <c r="H981">
        <v>12</v>
      </c>
      <c r="I981">
        <v>0</v>
      </c>
      <c r="J981">
        <v>0</v>
      </c>
      <c r="K981">
        <v>66.7</v>
      </c>
      <c r="L981">
        <v>298</v>
      </c>
      <c r="M981">
        <v>79</v>
      </c>
      <c r="N981">
        <v>39</v>
      </c>
      <c r="O981">
        <v>36</v>
      </c>
      <c r="P981">
        <v>10</v>
      </c>
      <c r="Q981">
        <v>19</v>
      </c>
      <c r="R981">
        <v>0</v>
      </c>
      <c r="S981">
        <v>2</v>
      </c>
      <c r="T981">
        <v>36</v>
      </c>
      <c r="U981">
        <v>4.8575699999999999</v>
      </c>
      <c r="V981">
        <v>2.56372</v>
      </c>
      <c r="W981">
        <v>1.8947400000000001</v>
      </c>
      <c r="X981">
        <v>1.3493299999999999</v>
      </c>
      <c r="Y981">
        <v>0.120805</v>
      </c>
      <c r="Z981">
        <v>6.3758400000000007E-2</v>
      </c>
      <c r="AA981">
        <v>5.7046979665756198E-2</v>
      </c>
      <c r="AB981">
        <v>0.28519899999999998</v>
      </c>
      <c r="AC981">
        <v>1.4692700000000001</v>
      </c>
      <c r="AD981">
        <v>0.29870099999999999</v>
      </c>
      <c r="AE981">
        <v>0.70238100000000003</v>
      </c>
      <c r="AH981">
        <v>5.0691300000000004</v>
      </c>
      <c r="AI981">
        <v>0.16878799999999999</v>
      </c>
      <c r="AJ981">
        <v>0.19126399999999999</v>
      </c>
    </row>
    <row r="982" spans="1:36" x14ac:dyDescent="0.45">
      <c r="A982" t="s">
        <v>2245</v>
      </c>
      <c r="B982" t="s">
        <v>61</v>
      </c>
      <c r="C982">
        <v>2</v>
      </c>
      <c r="D982">
        <v>2</v>
      </c>
      <c r="F982">
        <v>4.3326000000000002</v>
      </c>
      <c r="G982">
        <v>44</v>
      </c>
      <c r="H982">
        <v>0</v>
      </c>
      <c r="I982">
        <v>0</v>
      </c>
      <c r="J982">
        <v>7</v>
      </c>
      <c r="K982">
        <v>45.7</v>
      </c>
      <c r="L982">
        <v>196</v>
      </c>
      <c r="M982">
        <v>39</v>
      </c>
      <c r="N982">
        <v>24</v>
      </c>
      <c r="O982">
        <v>22</v>
      </c>
      <c r="P982">
        <v>6</v>
      </c>
      <c r="Q982">
        <v>21</v>
      </c>
      <c r="R982">
        <v>1</v>
      </c>
      <c r="S982">
        <v>4</v>
      </c>
      <c r="T982">
        <v>51</v>
      </c>
      <c r="U982">
        <v>10.043799999999999</v>
      </c>
      <c r="V982">
        <v>4.1356700000000002</v>
      </c>
      <c r="W982">
        <v>2.4285700000000001</v>
      </c>
      <c r="X982">
        <v>1.1816199999999999</v>
      </c>
      <c r="Y982">
        <v>0.26020399999999999</v>
      </c>
      <c r="Z982">
        <v>0.107143</v>
      </c>
      <c r="AA982">
        <v>0.153061218559741</v>
      </c>
      <c r="AB982">
        <v>0.22806999999999999</v>
      </c>
      <c r="AC982">
        <v>1.31291</v>
      </c>
      <c r="AD982">
        <v>0.28947400000000001</v>
      </c>
      <c r="AE982">
        <v>0.69767400000000002</v>
      </c>
      <c r="AH982">
        <v>4.3710100000000001</v>
      </c>
      <c r="AI982">
        <v>0.168459</v>
      </c>
      <c r="AJ982">
        <v>9.8393599999999998E-2</v>
      </c>
    </row>
    <row r="983" spans="1:36" x14ac:dyDescent="0.45">
      <c r="A983" t="s">
        <v>3010</v>
      </c>
      <c r="C983">
        <v>2</v>
      </c>
      <c r="D983">
        <v>4</v>
      </c>
      <c r="F983">
        <v>5.2941200000000004</v>
      </c>
      <c r="G983">
        <v>28</v>
      </c>
      <c r="H983">
        <v>7</v>
      </c>
      <c r="I983">
        <v>0</v>
      </c>
      <c r="J983">
        <v>0</v>
      </c>
      <c r="K983">
        <v>51</v>
      </c>
      <c r="L983">
        <v>231</v>
      </c>
      <c r="M983">
        <v>52</v>
      </c>
      <c r="N983">
        <v>32</v>
      </c>
      <c r="O983">
        <v>30</v>
      </c>
      <c r="P983">
        <v>7</v>
      </c>
      <c r="Q983">
        <v>26</v>
      </c>
      <c r="R983">
        <v>0</v>
      </c>
      <c r="S983">
        <v>3</v>
      </c>
      <c r="T983">
        <v>48</v>
      </c>
      <c r="U983">
        <v>8.4705899999999996</v>
      </c>
      <c r="V983">
        <v>4.5882399999999999</v>
      </c>
      <c r="W983">
        <v>1.84615</v>
      </c>
      <c r="X983">
        <v>1.23529</v>
      </c>
      <c r="Y983">
        <v>0.207792</v>
      </c>
      <c r="Z983">
        <v>0.112554</v>
      </c>
      <c r="AA983">
        <v>9.5238097012042999E-2</v>
      </c>
      <c r="AB983">
        <v>0.25742599999999999</v>
      </c>
      <c r="AC983">
        <v>1.5294099999999999</v>
      </c>
      <c r="AD983">
        <v>0.30612200000000001</v>
      </c>
      <c r="AE983">
        <v>0.67448699999999995</v>
      </c>
      <c r="AH983">
        <v>4.8628799999999996</v>
      </c>
      <c r="AI983">
        <v>0.166544</v>
      </c>
      <c r="AJ983">
        <v>6.5276899999999999E-2</v>
      </c>
    </row>
    <row r="984" spans="1:36" x14ac:dyDescent="0.45">
      <c r="A984" t="s">
        <v>3011</v>
      </c>
      <c r="B984" t="s">
        <v>34</v>
      </c>
      <c r="C984">
        <v>3</v>
      </c>
      <c r="D984">
        <v>3</v>
      </c>
      <c r="F984">
        <v>4.0793200000000001</v>
      </c>
      <c r="G984">
        <v>30</v>
      </c>
      <c r="H984">
        <v>1</v>
      </c>
      <c r="I984">
        <v>0</v>
      </c>
      <c r="J984">
        <v>0</v>
      </c>
      <c r="K984">
        <v>35.299999999999997</v>
      </c>
      <c r="L984">
        <v>149</v>
      </c>
      <c r="M984">
        <v>32</v>
      </c>
      <c r="N984">
        <v>17</v>
      </c>
      <c r="O984">
        <v>16</v>
      </c>
      <c r="P984">
        <v>5</v>
      </c>
      <c r="Q984">
        <v>13</v>
      </c>
      <c r="R984">
        <v>0</v>
      </c>
      <c r="S984">
        <v>1</v>
      </c>
      <c r="T984">
        <v>37</v>
      </c>
      <c r="U984">
        <v>9.4334299999999995</v>
      </c>
      <c r="V984">
        <v>3.3144499999999999</v>
      </c>
      <c r="W984">
        <v>2.8461500000000002</v>
      </c>
      <c r="X984">
        <v>1.2747900000000001</v>
      </c>
      <c r="Y984">
        <v>0.24832199999999999</v>
      </c>
      <c r="Z984">
        <v>8.7248300000000001E-2</v>
      </c>
      <c r="AA984">
        <v>0.161073818802833</v>
      </c>
      <c r="AB984">
        <v>0.237037</v>
      </c>
      <c r="AC984">
        <v>1.2747900000000001</v>
      </c>
      <c r="AD984">
        <v>0.290323</v>
      </c>
      <c r="AE984">
        <v>0.736842</v>
      </c>
      <c r="AH984">
        <v>4.1898799999999996</v>
      </c>
      <c r="AI984">
        <v>0.166106</v>
      </c>
      <c r="AJ984">
        <v>0.22414500000000001</v>
      </c>
    </row>
    <row r="985" spans="1:36" x14ac:dyDescent="0.45">
      <c r="A985" t="s">
        <v>3012</v>
      </c>
      <c r="B985" t="s">
        <v>101</v>
      </c>
      <c r="C985">
        <v>5</v>
      </c>
      <c r="D985">
        <v>7</v>
      </c>
      <c r="F985">
        <v>4.8534600000000001</v>
      </c>
      <c r="G985">
        <v>31</v>
      </c>
      <c r="H985">
        <v>13</v>
      </c>
      <c r="I985">
        <v>0</v>
      </c>
      <c r="J985">
        <v>0</v>
      </c>
      <c r="K985">
        <v>85.3</v>
      </c>
      <c r="L985">
        <v>384</v>
      </c>
      <c r="M985">
        <v>89</v>
      </c>
      <c r="N985">
        <v>50</v>
      </c>
      <c r="O985">
        <v>46</v>
      </c>
      <c r="P985">
        <v>12</v>
      </c>
      <c r="Q985">
        <v>42</v>
      </c>
      <c r="R985">
        <v>0</v>
      </c>
      <c r="S985">
        <v>2</v>
      </c>
      <c r="T985">
        <v>71</v>
      </c>
      <c r="U985">
        <v>7.4912099999999997</v>
      </c>
      <c r="V985">
        <v>4.4314200000000001</v>
      </c>
      <c r="W985">
        <v>1.69048</v>
      </c>
      <c r="X985">
        <v>1.2661199999999999</v>
      </c>
      <c r="Y985">
        <v>0.184896</v>
      </c>
      <c r="Z985">
        <v>0.109375</v>
      </c>
      <c r="AA985">
        <v>7.5520828366279602E-2</v>
      </c>
      <c r="AB985">
        <v>0.26176500000000003</v>
      </c>
      <c r="AC985">
        <v>1.53576</v>
      </c>
      <c r="AD985">
        <v>0.29961100000000002</v>
      </c>
      <c r="AE985">
        <v>0.70928199999999997</v>
      </c>
      <c r="AH985">
        <v>4.9666499999999996</v>
      </c>
      <c r="AI985">
        <v>0.164658</v>
      </c>
      <c r="AJ985">
        <v>0.19475400000000001</v>
      </c>
    </row>
    <row r="986" spans="1:36" x14ac:dyDescent="0.45">
      <c r="A986" t="s">
        <v>3013</v>
      </c>
      <c r="B986" t="s">
        <v>44</v>
      </c>
      <c r="C986">
        <v>3</v>
      </c>
      <c r="D986">
        <v>4</v>
      </c>
      <c r="F986">
        <v>5.0684899999999997</v>
      </c>
      <c r="G986">
        <v>31</v>
      </c>
      <c r="H986">
        <v>12</v>
      </c>
      <c r="I986">
        <v>0</v>
      </c>
      <c r="J986">
        <v>0</v>
      </c>
      <c r="K986">
        <v>65.7</v>
      </c>
      <c r="L986">
        <v>293</v>
      </c>
      <c r="M986">
        <v>70</v>
      </c>
      <c r="N986">
        <v>40</v>
      </c>
      <c r="O986">
        <v>37</v>
      </c>
      <c r="P986">
        <v>10</v>
      </c>
      <c r="Q986">
        <v>26</v>
      </c>
      <c r="R986">
        <v>0</v>
      </c>
      <c r="S986">
        <v>4</v>
      </c>
      <c r="T986">
        <v>47</v>
      </c>
      <c r="U986">
        <v>6.4383600000000003</v>
      </c>
      <c r="V986">
        <v>3.5616400000000001</v>
      </c>
      <c r="W986">
        <v>1.80769</v>
      </c>
      <c r="X986">
        <v>1.3698600000000001</v>
      </c>
      <c r="Y986">
        <v>0.16041</v>
      </c>
      <c r="Z986">
        <v>8.8737200000000002E-2</v>
      </c>
      <c r="AA986">
        <v>7.1672350168228094E-2</v>
      </c>
      <c r="AB986">
        <v>0.26616000000000001</v>
      </c>
      <c r="AC986">
        <v>1.46119</v>
      </c>
      <c r="AD986">
        <v>0.29126200000000002</v>
      </c>
      <c r="AE986">
        <v>0.68292699999999995</v>
      </c>
      <c r="AH986">
        <v>5.1728500000000004</v>
      </c>
      <c r="AI986">
        <v>0.16459299999999999</v>
      </c>
      <c r="AJ986">
        <v>0.15256500000000001</v>
      </c>
    </row>
    <row r="987" spans="1:36" x14ac:dyDescent="0.45">
      <c r="A987" t="s">
        <v>3014</v>
      </c>
      <c r="C987">
        <v>3</v>
      </c>
      <c r="D987">
        <v>6</v>
      </c>
      <c r="F987">
        <v>5.7374999999999998</v>
      </c>
      <c r="G987">
        <v>22</v>
      </c>
      <c r="H987">
        <v>15</v>
      </c>
      <c r="I987">
        <v>0</v>
      </c>
      <c r="J987">
        <v>0</v>
      </c>
      <c r="K987">
        <v>80</v>
      </c>
      <c r="L987">
        <v>363</v>
      </c>
      <c r="M987">
        <v>86</v>
      </c>
      <c r="N987">
        <v>55</v>
      </c>
      <c r="O987">
        <v>51</v>
      </c>
      <c r="P987">
        <v>15</v>
      </c>
      <c r="Q987">
        <v>36</v>
      </c>
      <c r="R987">
        <v>0</v>
      </c>
      <c r="S987">
        <v>6</v>
      </c>
      <c r="T987">
        <v>65</v>
      </c>
      <c r="U987">
        <v>7.3125</v>
      </c>
      <c r="V987">
        <v>4.05</v>
      </c>
      <c r="W987">
        <v>1.8055600000000001</v>
      </c>
      <c r="X987">
        <v>1.6875</v>
      </c>
      <c r="Y987">
        <v>0.179063</v>
      </c>
      <c r="Z987">
        <v>9.9173600000000001E-2</v>
      </c>
      <c r="AA987">
        <v>7.9889811575412695E-2</v>
      </c>
      <c r="AB987">
        <v>0.26791300000000001</v>
      </c>
      <c r="AC987">
        <v>1.5249999999999999</v>
      </c>
      <c r="AD987">
        <v>0.29460599999999998</v>
      </c>
      <c r="AE987">
        <v>0.66336600000000001</v>
      </c>
      <c r="AH987">
        <v>5.6425400000000003</v>
      </c>
      <c r="AI987">
        <v>0.16435</v>
      </c>
      <c r="AJ987">
        <v>-3.8553700000000003E-2</v>
      </c>
    </row>
    <row r="988" spans="1:36" x14ac:dyDescent="0.45">
      <c r="A988" t="s">
        <v>3015</v>
      </c>
      <c r="C988">
        <v>3</v>
      </c>
      <c r="D988">
        <v>4</v>
      </c>
      <c r="F988">
        <v>4.5</v>
      </c>
      <c r="G988">
        <v>37</v>
      </c>
      <c r="H988">
        <v>4</v>
      </c>
      <c r="I988">
        <v>0</v>
      </c>
      <c r="J988">
        <v>0</v>
      </c>
      <c r="K988">
        <v>60</v>
      </c>
      <c r="L988">
        <v>267</v>
      </c>
      <c r="M988">
        <v>52</v>
      </c>
      <c r="N988">
        <v>32</v>
      </c>
      <c r="O988">
        <v>30</v>
      </c>
      <c r="P988">
        <v>8</v>
      </c>
      <c r="Q988">
        <v>34</v>
      </c>
      <c r="R988">
        <v>0</v>
      </c>
      <c r="S988">
        <v>4</v>
      </c>
      <c r="T988">
        <v>66</v>
      </c>
      <c r="U988">
        <v>9.9</v>
      </c>
      <c r="V988">
        <v>5.0999999999999996</v>
      </c>
      <c r="W988">
        <v>1.9411799999999999</v>
      </c>
      <c r="X988">
        <v>1.2</v>
      </c>
      <c r="Y988">
        <v>0.24719099999999999</v>
      </c>
      <c r="Z988">
        <v>0.12734100000000001</v>
      </c>
      <c r="AA988">
        <v>0.119850188493728</v>
      </c>
      <c r="AB988">
        <v>0.227074</v>
      </c>
      <c r="AC988">
        <v>1.43333</v>
      </c>
      <c r="AD988">
        <v>0.28387099999999998</v>
      </c>
      <c r="AE988">
        <v>0.72192500000000004</v>
      </c>
      <c r="AH988">
        <v>4.6883699999999999</v>
      </c>
      <c r="AI988">
        <v>0.16419900000000001</v>
      </c>
      <c r="AJ988">
        <v>0.16081599999999999</v>
      </c>
    </row>
    <row r="989" spans="1:36" x14ac:dyDescent="0.45">
      <c r="A989" t="s">
        <v>3016</v>
      </c>
      <c r="B989" t="s">
        <v>63</v>
      </c>
      <c r="C989">
        <v>3</v>
      </c>
      <c r="D989">
        <v>4</v>
      </c>
      <c r="F989">
        <v>4.8474000000000004</v>
      </c>
      <c r="G989">
        <v>23</v>
      </c>
      <c r="H989">
        <v>5</v>
      </c>
      <c r="I989">
        <v>0</v>
      </c>
      <c r="J989">
        <v>0</v>
      </c>
      <c r="K989">
        <v>55.7</v>
      </c>
      <c r="L989">
        <v>247</v>
      </c>
      <c r="M989">
        <v>53</v>
      </c>
      <c r="N989">
        <v>32</v>
      </c>
      <c r="O989">
        <v>30</v>
      </c>
      <c r="P989">
        <v>8</v>
      </c>
      <c r="Q989">
        <v>27</v>
      </c>
      <c r="R989">
        <v>0</v>
      </c>
      <c r="S989">
        <v>4</v>
      </c>
      <c r="T989">
        <v>51</v>
      </c>
      <c r="U989">
        <v>8.24057</v>
      </c>
      <c r="V989">
        <v>4.36266</v>
      </c>
      <c r="W989">
        <v>1.88889</v>
      </c>
      <c r="X989">
        <v>1.29264</v>
      </c>
      <c r="Y989">
        <v>0.20647799999999999</v>
      </c>
      <c r="Z989">
        <v>0.10931200000000001</v>
      </c>
      <c r="AA989">
        <v>9.7165986895561204E-2</v>
      </c>
      <c r="AB989">
        <v>0.24537</v>
      </c>
      <c r="AC989">
        <v>1.4362699999999999</v>
      </c>
      <c r="AD989">
        <v>0.28662399999999999</v>
      </c>
      <c r="AE989">
        <v>0.69767400000000002</v>
      </c>
      <c r="AH989">
        <v>4.96061</v>
      </c>
      <c r="AI989">
        <v>0.163775</v>
      </c>
      <c r="AJ989">
        <v>0.209587</v>
      </c>
    </row>
    <row r="990" spans="1:36" x14ac:dyDescent="0.45">
      <c r="A990" t="s">
        <v>3017</v>
      </c>
      <c r="B990" t="s">
        <v>40</v>
      </c>
      <c r="C990">
        <v>3</v>
      </c>
      <c r="D990">
        <v>3</v>
      </c>
      <c r="F990">
        <v>4.8183600000000002</v>
      </c>
      <c r="G990">
        <v>36</v>
      </c>
      <c r="H990">
        <v>2</v>
      </c>
      <c r="I990">
        <v>0</v>
      </c>
      <c r="J990">
        <v>0</v>
      </c>
      <c r="K990">
        <v>52.3</v>
      </c>
      <c r="L990">
        <v>232</v>
      </c>
      <c r="M990">
        <v>50</v>
      </c>
      <c r="N990">
        <v>30</v>
      </c>
      <c r="O990">
        <v>28</v>
      </c>
      <c r="P990">
        <v>6</v>
      </c>
      <c r="Q990">
        <v>25</v>
      </c>
      <c r="R990">
        <v>0</v>
      </c>
      <c r="S990">
        <v>3</v>
      </c>
      <c r="T990">
        <v>48</v>
      </c>
      <c r="U990">
        <v>8.26004</v>
      </c>
      <c r="V990">
        <v>4.3021000000000003</v>
      </c>
      <c r="W990">
        <v>1.92</v>
      </c>
      <c r="X990">
        <v>1.0325</v>
      </c>
      <c r="Y990">
        <v>0.206897</v>
      </c>
      <c r="Z990">
        <v>0.10775899999999999</v>
      </c>
      <c r="AA990">
        <v>9.9137939512729603E-2</v>
      </c>
      <c r="AB990">
        <v>0.24509800000000001</v>
      </c>
      <c r="AC990">
        <v>1.4340299999999999</v>
      </c>
      <c r="AD990">
        <v>0.29333300000000001</v>
      </c>
      <c r="AE990">
        <v>0.67567600000000005</v>
      </c>
      <c r="AH990">
        <v>4.5169899999999998</v>
      </c>
      <c r="AI990">
        <v>0.163436</v>
      </c>
      <c r="AJ990">
        <v>-0.13445199999999999</v>
      </c>
    </row>
    <row r="991" spans="1:36" x14ac:dyDescent="0.45">
      <c r="A991" t="s">
        <v>3018</v>
      </c>
      <c r="C991">
        <v>4</v>
      </c>
      <c r="D991">
        <v>4</v>
      </c>
      <c r="F991">
        <v>4.5193700000000003</v>
      </c>
      <c r="G991">
        <v>38</v>
      </c>
      <c r="H991">
        <v>4</v>
      </c>
      <c r="I991">
        <v>0</v>
      </c>
      <c r="J991">
        <v>0</v>
      </c>
      <c r="K991">
        <v>69.7</v>
      </c>
      <c r="L991">
        <v>309</v>
      </c>
      <c r="M991">
        <v>75</v>
      </c>
      <c r="N991">
        <v>38</v>
      </c>
      <c r="O991">
        <v>35</v>
      </c>
      <c r="P991">
        <v>9</v>
      </c>
      <c r="Q991">
        <v>23</v>
      </c>
      <c r="R991">
        <v>0</v>
      </c>
      <c r="S991">
        <v>4</v>
      </c>
      <c r="T991">
        <v>52</v>
      </c>
      <c r="U991">
        <v>6.7144899999999996</v>
      </c>
      <c r="V991">
        <v>2.9698699999999998</v>
      </c>
      <c r="W991">
        <v>2.2608700000000002</v>
      </c>
      <c r="X991">
        <v>1.16212</v>
      </c>
      <c r="Y991">
        <v>0.16828499999999999</v>
      </c>
      <c r="Z991">
        <v>7.4433700000000005E-2</v>
      </c>
      <c r="AA991">
        <v>9.3851134181022602E-2</v>
      </c>
      <c r="AB991">
        <v>0.265957</v>
      </c>
      <c r="AC991">
        <v>1.4060299999999999</v>
      </c>
      <c r="AD991">
        <v>0.29864299999999999</v>
      </c>
      <c r="AE991">
        <v>0.70257599999999998</v>
      </c>
      <c r="AH991">
        <v>4.6036799999999998</v>
      </c>
      <c r="AI991">
        <v>0.163191</v>
      </c>
      <c r="AJ991">
        <v>0.21489900000000001</v>
      </c>
    </row>
    <row r="992" spans="1:36" x14ac:dyDescent="0.45">
      <c r="A992" t="s">
        <v>3019</v>
      </c>
      <c r="B992" t="s">
        <v>184</v>
      </c>
      <c r="C992">
        <v>3</v>
      </c>
      <c r="D992">
        <v>5</v>
      </c>
      <c r="F992">
        <v>5.0704200000000004</v>
      </c>
      <c r="G992">
        <v>39</v>
      </c>
      <c r="H992">
        <v>0</v>
      </c>
      <c r="I992">
        <v>0</v>
      </c>
      <c r="J992">
        <v>0</v>
      </c>
      <c r="K992">
        <v>49.7</v>
      </c>
      <c r="L992">
        <v>222</v>
      </c>
      <c r="M992">
        <v>51</v>
      </c>
      <c r="N992">
        <v>30</v>
      </c>
      <c r="O992">
        <v>28</v>
      </c>
      <c r="P992">
        <v>7</v>
      </c>
      <c r="Q992">
        <v>21</v>
      </c>
      <c r="R992">
        <v>1</v>
      </c>
      <c r="S992">
        <v>2</v>
      </c>
      <c r="T992">
        <v>46</v>
      </c>
      <c r="U992">
        <v>8.3299800000000008</v>
      </c>
      <c r="V992">
        <v>3.8028200000000001</v>
      </c>
      <c r="W992">
        <v>2.19048</v>
      </c>
      <c r="X992">
        <v>1.2676099999999999</v>
      </c>
      <c r="Y992">
        <v>0.207207</v>
      </c>
      <c r="Z992">
        <v>9.4594600000000001E-2</v>
      </c>
      <c r="AA992">
        <v>0.112612605094909</v>
      </c>
      <c r="AB992">
        <v>0.25628099999999998</v>
      </c>
      <c r="AC992">
        <v>1.44869</v>
      </c>
      <c r="AD992">
        <v>0.30137000000000003</v>
      </c>
      <c r="AE992">
        <v>0.67524099999999998</v>
      </c>
      <c r="AH992">
        <v>4.6232499999999996</v>
      </c>
      <c r="AI992">
        <v>0.162721</v>
      </c>
      <c r="AJ992">
        <v>0.13927500000000001</v>
      </c>
    </row>
    <row r="993" spans="1:36" x14ac:dyDescent="0.45">
      <c r="A993" t="s">
        <v>3020</v>
      </c>
      <c r="B993" t="s">
        <v>23</v>
      </c>
      <c r="C993">
        <v>3</v>
      </c>
      <c r="D993">
        <v>3</v>
      </c>
      <c r="F993">
        <v>4.1189900000000002</v>
      </c>
      <c r="G993">
        <v>42</v>
      </c>
      <c r="H993">
        <v>0</v>
      </c>
      <c r="I993">
        <v>0</v>
      </c>
      <c r="J993">
        <v>0</v>
      </c>
      <c r="K993">
        <v>43.7</v>
      </c>
      <c r="L993">
        <v>191</v>
      </c>
      <c r="M993">
        <v>34</v>
      </c>
      <c r="N993">
        <v>22</v>
      </c>
      <c r="O993">
        <v>20</v>
      </c>
      <c r="P993">
        <v>6</v>
      </c>
      <c r="Q993">
        <v>25</v>
      </c>
      <c r="R993">
        <v>2</v>
      </c>
      <c r="S993">
        <v>5</v>
      </c>
      <c r="T993">
        <v>62</v>
      </c>
      <c r="U993">
        <v>12.7689</v>
      </c>
      <c r="V993">
        <v>5.1487400000000001</v>
      </c>
      <c r="W993">
        <v>2.48</v>
      </c>
      <c r="X993">
        <v>1.2357</v>
      </c>
      <c r="Y993">
        <v>0.32460699999999998</v>
      </c>
      <c r="Z993">
        <v>0.13089000000000001</v>
      </c>
      <c r="AA993">
        <v>0.193717285990715</v>
      </c>
      <c r="AB993">
        <v>0.21118000000000001</v>
      </c>
      <c r="AC993">
        <v>1.3501099999999999</v>
      </c>
      <c r="AD993">
        <v>0.30107499999999998</v>
      </c>
      <c r="AE993">
        <v>0.73122500000000001</v>
      </c>
      <c r="AH993">
        <v>4.2619100000000003</v>
      </c>
      <c r="AI993">
        <v>0.16193199999999999</v>
      </c>
      <c r="AJ993">
        <v>0.242061</v>
      </c>
    </row>
    <row r="994" spans="1:36" x14ac:dyDescent="0.45">
      <c r="A994" t="s">
        <v>3021</v>
      </c>
      <c r="B994" t="s">
        <v>215</v>
      </c>
      <c r="C994">
        <v>4</v>
      </c>
      <c r="D994">
        <v>6</v>
      </c>
      <c r="F994">
        <v>5.3363699999999996</v>
      </c>
      <c r="G994">
        <v>21</v>
      </c>
      <c r="H994">
        <v>20</v>
      </c>
      <c r="I994">
        <v>0</v>
      </c>
      <c r="J994">
        <v>0</v>
      </c>
      <c r="K994">
        <v>87.7</v>
      </c>
      <c r="L994">
        <v>393</v>
      </c>
      <c r="M994">
        <v>100</v>
      </c>
      <c r="N994">
        <v>56</v>
      </c>
      <c r="O994">
        <v>52</v>
      </c>
      <c r="P994">
        <v>14</v>
      </c>
      <c r="Q994">
        <v>28</v>
      </c>
      <c r="R994">
        <v>0</v>
      </c>
      <c r="S994">
        <v>9</v>
      </c>
      <c r="T994">
        <v>50</v>
      </c>
      <c r="U994">
        <v>5.1311299999999997</v>
      </c>
      <c r="V994">
        <v>2.8734299999999999</v>
      </c>
      <c r="W994">
        <v>1.7857099999999999</v>
      </c>
      <c r="X994">
        <v>1.43672</v>
      </c>
      <c r="Y994">
        <v>0.12722600000000001</v>
      </c>
      <c r="Z994">
        <v>7.1246799999999999E-2</v>
      </c>
      <c r="AA994">
        <v>5.5979639291763299E-2</v>
      </c>
      <c r="AB994">
        <v>0.28089900000000001</v>
      </c>
      <c r="AC994">
        <v>1.4595199999999999</v>
      </c>
      <c r="AD994">
        <v>0.29452099999999998</v>
      </c>
      <c r="AE994">
        <v>0.66420699999999999</v>
      </c>
      <c r="AH994">
        <v>5.4557200000000003</v>
      </c>
      <c r="AI994">
        <v>0.16190099999999999</v>
      </c>
      <c r="AJ994">
        <v>0.148344</v>
      </c>
    </row>
    <row r="995" spans="1:36" x14ac:dyDescent="0.45">
      <c r="A995" t="s">
        <v>3022</v>
      </c>
      <c r="B995" t="s">
        <v>113</v>
      </c>
      <c r="C995">
        <v>4</v>
      </c>
      <c r="D995">
        <v>4</v>
      </c>
      <c r="F995">
        <v>4.4796399999999998</v>
      </c>
      <c r="G995">
        <v>30</v>
      </c>
      <c r="H995">
        <v>10</v>
      </c>
      <c r="I995">
        <v>0</v>
      </c>
      <c r="J995">
        <v>0</v>
      </c>
      <c r="K995">
        <v>66.3</v>
      </c>
      <c r="L995">
        <v>294</v>
      </c>
      <c r="M995">
        <v>66</v>
      </c>
      <c r="N995">
        <v>36</v>
      </c>
      <c r="O995">
        <v>33</v>
      </c>
      <c r="P995">
        <v>8</v>
      </c>
      <c r="Q995">
        <v>27</v>
      </c>
      <c r="R995">
        <v>0</v>
      </c>
      <c r="S995">
        <v>6</v>
      </c>
      <c r="T995">
        <v>51</v>
      </c>
      <c r="U995">
        <v>6.9230799999999997</v>
      </c>
      <c r="V995">
        <v>3.6651600000000002</v>
      </c>
      <c r="W995">
        <v>1.88889</v>
      </c>
      <c r="X995">
        <v>1.0859700000000001</v>
      </c>
      <c r="Y995">
        <v>0.17346900000000001</v>
      </c>
      <c r="Z995">
        <v>9.1836699999999993E-2</v>
      </c>
      <c r="AA995">
        <v>8.16326588392257E-2</v>
      </c>
      <c r="AB995">
        <v>0.25287399999999999</v>
      </c>
      <c r="AC995">
        <v>1.4027099999999999</v>
      </c>
      <c r="AD995">
        <v>0.28712900000000002</v>
      </c>
      <c r="AE995">
        <v>0.69682200000000005</v>
      </c>
      <c r="AH995">
        <v>4.7784199999999997</v>
      </c>
      <c r="AI995">
        <v>0.16180800000000001</v>
      </c>
      <c r="AJ995">
        <v>0.294435</v>
      </c>
    </row>
    <row r="996" spans="1:36" x14ac:dyDescent="0.45">
      <c r="A996" t="s">
        <v>3023</v>
      </c>
      <c r="B996" t="s">
        <v>44</v>
      </c>
      <c r="C996">
        <v>4</v>
      </c>
      <c r="D996">
        <v>6</v>
      </c>
      <c r="F996">
        <v>5.4476699999999996</v>
      </c>
      <c r="G996">
        <v>21</v>
      </c>
      <c r="H996">
        <v>21</v>
      </c>
      <c r="I996">
        <v>0</v>
      </c>
      <c r="J996">
        <v>0</v>
      </c>
      <c r="K996">
        <v>79.3</v>
      </c>
      <c r="L996">
        <v>361</v>
      </c>
      <c r="M996">
        <v>80</v>
      </c>
      <c r="N996">
        <v>52</v>
      </c>
      <c r="O996">
        <v>48</v>
      </c>
      <c r="P996">
        <v>13</v>
      </c>
      <c r="Q996">
        <v>45</v>
      </c>
      <c r="R996">
        <v>0</v>
      </c>
      <c r="S996">
        <v>3</v>
      </c>
      <c r="T996">
        <v>69</v>
      </c>
      <c r="U996">
        <v>7.8310199999999996</v>
      </c>
      <c r="V996">
        <v>5.1071900000000001</v>
      </c>
      <c r="W996">
        <v>1.5333300000000001</v>
      </c>
      <c r="X996">
        <v>1.4754100000000001</v>
      </c>
      <c r="Y996">
        <v>0.191136</v>
      </c>
      <c r="Z996">
        <v>0.124654</v>
      </c>
      <c r="AA996">
        <v>6.64819926023483E-2</v>
      </c>
      <c r="AB996">
        <v>0.25559100000000001</v>
      </c>
      <c r="AC996">
        <v>1.57629</v>
      </c>
      <c r="AD996">
        <v>0.290043</v>
      </c>
      <c r="AE996">
        <v>0.68352100000000005</v>
      </c>
      <c r="AH996">
        <v>5.4618500000000001</v>
      </c>
      <c r="AI996">
        <v>0.16064700000000001</v>
      </c>
      <c r="AJ996">
        <v>3.6233700000000001E-2</v>
      </c>
    </row>
    <row r="997" spans="1:36" x14ac:dyDescent="0.45">
      <c r="A997" t="s">
        <v>3024</v>
      </c>
      <c r="B997" t="s">
        <v>34</v>
      </c>
      <c r="C997">
        <v>2</v>
      </c>
      <c r="D997">
        <v>4</v>
      </c>
      <c r="F997">
        <v>5.07463</v>
      </c>
      <c r="G997">
        <v>28</v>
      </c>
      <c r="H997">
        <v>9</v>
      </c>
      <c r="I997">
        <v>0</v>
      </c>
      <c r="J997">
        <v>0</v>
      </c>
      <c r="K997">
        <v>60.3</v>
      </c>
      <c r="L997">
        <v>278</v>
      </c>
      <c r="M997">
        <v>70</v>
      </c>
      <c r="N997">
        <v>37</v>
      </c>
      <c r="O997">
        <v>34</v>
      </c>
      <c r="P997">
        <v>8</v>
      </c>
      <c r="Q997">
        <v>24</v>
      </c>
      <c r="R997">
        <v>0</v>
      </c>
      <c r="S997">
        <v>4</v>
      </c>
      <c r="T997">
        <v>42</v>
      </c>
      <c r="U997">
        <v>6.2686599999999997</v>
      </c>
      <c r="V997">
        <v>3.58209</v>
      </c>
      <c r="W997">
        <v>1.75</v>
      </c>
      <c r="X997">
        <v>1.1940299999999999</v>
      </c>
      <c r="Y997">
        <v>0.15107899999999999</v>
      </c>
      <c r="Z997">
        <v>8.6330900000000002E-2</v>
      </c>
      <c r="AA997">
        <v>6.4748197793960502E-2</v>
      </c>
      <c r="AB997">
        <v>0.28000000000000003</v>
      </c>
      <c r="AC997">
        <v>1.55887</v>
      </c>
      <c r="AD997">
        <v>0.31</v>
      </c>
      <c r="AE997">
        <v>0.68840599999999996</v>
      </c>
      <c r="AH997">
        <v>4.9797500000000001</v>
      </c>
      <c r="AI997">
        <v>0.16041800000000001</v>
      </c>
      <c r="AJ997">
        <v>7.9807799999999998E-2</v>
      </c>
    </row>
    <row r="998" spans="1:36" x14ac:dyDescent="0.45">
      <c r="A998" t="s">
        <v>3025</v>
      </c>
      <c r="B998" t="s">
        <v>139</v>
      </c>
      <c r="C998">
        <v>4</v>
      </c>
      <c r="D998">
        <v>6</v>
      </c>
      <c r="F998">
        <v>5.3810099999999998</v>
      </c>
      <c r="G998">
        <v>30</v>
      </c>
      <c r="H998">
        <v>15</v>
      </c>
      <c r="I998">
        <v>0</v>
      </c>
      <c r="J998">
        <v>0</v>
      </c>
      <c r="K998">
        <v>85.3</v>
      </c>
      <c r="L998">
        <v>388</v>
      </c>
      <c r="M998">
        <v>86</v>
      </c>
      <c r="N998">
        <v>55</v>
      </c>
      <c r="O998">
        <v>51</v>
      </c>
      <c r="P998">
        <v>13</v>
      </c>
      <c r="Q998">
        <v>47</v>
      </c>
      <c r="R998">
        <v>0</v>
      </c>
      <c r="S998">
        <v>6</v>
      </c>
      <c r="T998">
        <v>73</v>
      </c>
      <c r="U998">
        <v>7.7022300000000001</v>
      </c>
      <c r="V998">
        <v>4.9589699999999999</v>
      </c>
      <c r="W998">
        <v>1.5531900000000001</v>
      </c>
      <c r="X998">
        <v>1.3716299999999999</v>
      </c>
      <c r="Y998">
        <v>0.18814400000000001</v>
      </c>
      <c r="Z998">
        <v>0.12113400000000001</v>
      </c>
      <c r="AA998">
        <v>6.7010305821895599E-2</v>
      </c>
      <c r="AB998">
        <v>0.256716</v>
      </c>
      <c r="AC998">
        <v>1.5591999999999999</v>
      </c>
      <c r="AD998">
        <v>0.29317300000000002</v>
      </c>
      <c r="AE998">
        <v>0.67944300000000002</v>
      </c>
      <c r="AH998">
        <v>5.3886900000000004</v>
      </c>
      <c r="AI998">
        <v>0.159633</v>
      </c>
      <c r="AJ998">
        <v>-9.5799200000000001E-2</v>
      </c>
    </row>
    <row r="999" spans="1:36" x14ac:dyDescent="0.45">
      <c r="A999" t="s">
        <v>2249</v>
      </c>
      <c r="B999" t="s">
        <v>30</v>
      </c>
      <c r="C999">
        <v>5</v>
      </c>
      <c r="D999">
        <v>6</v>
      </c>
      <c r="F999">
        <v>4.9285699999999997</v>
      </c>
      <c r="G999">
        <v>33</v>
      </c>
      <c r="H999">
        <v>11</v>
      </c>
      <c r="I999">
        <v>0</v>
      </c>
      <c r="J999">
        <v>6</v>
      </c>
      <c r="K999">
        <v>84</v>
      </c>
      <c r="L999">
        <v>378</v>
      </c>
      <c r="M999">
        <v>83</v>
      </c>
      <c r="N999">
        <v>50</v>
      </c>
      <c r="O999">
        <v>46</v>
      </c>
      <c r="P999">
        <v>12</v>
      </c>
      <c r="Q999">
        <v>39</v>
      </c>
      <c r="R999">
        <v>1</v>
      </c>
      <c r="S999">
        <v>8</v>
      </c>
      <c r="T999">
        <v>72</v>
      </c>
      <c r="U999">
        <v>7.7142900000000001</v>
      </c>
      <c r="V999">
        <v>4.1785699999999997</v>
      </c>
      <c r="W999">
        <v>1.84615</v>
      </c>
      <c r="X999">
        <v>1.2857099999999999</v>
      </c>
      <c r="Y999">
        <v>0.19047600000000001</v>
      </c>
      <c r="Z999">
        <v>0.103175</v>
      </c>
      <c r="AA999">
        <v>8.7301589548587799E-2</v>
      </c>
      <c r="AB999">
        <v>0.25075500000000001</v>
      </c>
      <c r="AC999">
        <v>1.45238</v>
      </c>
      <c r="AD999">
        <v>0.28744900000000001</v>
      </c>
      <c r="AE999">
        <v>0.68441099999999999</v>
      </c>
      <c r="AH999">
        <v>5.0764699999999996</v>
      </c>
      <c r="AI999">
        <v>0.15923100000000001</v>
      </c>
      <c r="AJ999">
        <v>-2.13642E-2</v>
      </c>
    </row>
    <row r="1000" spans="1:36" x14ac:dyDescent="0.45">
      <c r="A1000" t="s">
        <v>3026</v>
      </c>
      <c r="B1000" t="s">
        <v>38</v>
      </c>
      <c r="C1000">
        <v>1</v>
      </c>
      <c r="D1000">
        <v>2</v>
      </c>
      <c r="F1000">
        <v>4.76471</v>
      </c>
      <c r="G1000">
        <v>37</v>
      </c>
      <c r="H1000">
        <v>1</v>
      </c>
      <c r="I1000">
        <v>0</v>
      </c>
      <c r="J1000">
        <v>1</v>
      </c>
      <c r="K1000">
        <v>34</v>
      </c>
      <c r="L1000">
        <v>150</v>
      </c>
      <c r="M1000">
        <v>33</v>
      </c>
      <c r="N1000">
        <v>19</v>
      </c>
      <c r="O1000">
        <v>18</v>
      </c>
      <c r="P1000">
        <v>5</v>
      </c>
      <c r="Q1000">
        <v>15</v>
      </c>
      <c r="R1000">
        <v>0</v>
      </c>
      <c r="S1000">
        <v>1</v>
      </c>
      <c r="T1000">
        <v>36</v>
      </c>
      <c r="U1000">
        <v>9.5294100000000004</v>
      </c>
      <c r="V1000">
        <v>3.9705900000000001</v>
      </c>
      <c r="W1000">
        <v>2.4</v>
      </c>
      <c r="X1000">
        <v>1.3235300000000001</v>
      </c>
      <c r="Y1000">
        <v>0.24</v>
      </c>
      <c r="Z1000">
        <v>0.1</v>
      </c>
      <c r="AA1000">
        <v>0.13999999314546499</v>
      </c>
      <c r="AB1000">
        <v>0.24626899999999999</v>
      </c>
      <c r="AC1000">
        <v>1.4117599999999999</v>
      </c>
      <c r="AD1000">
        <v>0.30107499999999998</v>
      </c>
      <c r="AE1000">
        <v>0.70731699999999997</v>
      </c>
      <c r="AH1000">
        <v>4.4609199999999998</v>
      </c>
      <c r="AI1000">
        <v>0.15867000000000001</v>
      </c>
      <c r="AJ1000">
        <v>2.9031000000000001E-2</v>
      </c>
    </row>
    <row r="1001" spans="1:36" x14ac:dyDescent="0.45">
      <c r="A1001" t="s">
        <v>3027</v>
      </c>
      <c r="B1001" t="s">
        <v>104</v>
      </c>
      <c r="C1001">
        <v>2</v>
      </c>
      <c r="D1001">
        <v>3</v>
      </c>
      <c r="F1001">
        <v>4.4237299999999999</v>
      </c>
      <c r="G1001">
        <v>36</v>
      </c>
      <c r="H1001">
        <v>0</v>
      </c>
      <c r="I1001">
        <v>0</v>
      </c>
      <c r="J1001">
        <v>0</v>
      </c>
      <c r="K1001">
        <v>59</v>
      </c>
      <c r="L1001">
        <v>258</v>
      </c>
      <c r="M1001">
        <v>68</v>
      </c>
      <c r="N1001">
        <v>31</v>
      </c>
      <c r="O1001">
        <v>29</v>
      </c>
      <c r="P1001">
        <v>8</v>
      </c>
      <c r="Q1001">
        <v>12</v>
      </c>
      <c r="R1001">
        <v>1</v>
      </c>
      <c r="S1001">
        <v>2</v>
      </c>
      <c r="T1001">
        <v>41</v>
      </c>
      <c r="U1001">
        <v>6.2542400000000002</v>
      </c>
      <c r="V1001">
        <v>1.8305100000000001</v>
      </c>
      <c r="W1001">
        <v>3.4166699999999999</v>
      </c>
      <c r="X1001">
        <v>1.22034</v>
      </c>
      <c r="Y1001">
        <v>0.158915</v>
      </c>
      <c r="Z1001">
        <v>4.65116E-2</v>
      </c>
      <c r="AA1001">
        <v>0.112403102219104</v>
      </c>
      <c r="AB1001">
        <v>0.27868900000000002</v>
      </c>
      <c r="AC1001">
        <v>1.3559300000000001</v>
      </c>
      <c r="AD1001">
        <v>0.30769200000000002</v>
      </c>
      <c r="AE1001">
        <v>0.71220899999999998</v>
      </c>
      <c r="AH1001">
        <v>4.3397899999999998</v>
      </c>
      <c r="AI1001">
        <v>0.158668</v>
      </c>
      <c r="AJ1001">
        <v>0.17002200000000001</v>
      </c>
    </row>
    <row r="1002" spans="1:36" x14ac:dyDescent="0.45">
      <c r="A1002" t="s">
        <v>3028</v>
      </c>
      <c r="B1002" t="s">
        <v>30</v>
      </c>
      <c r="C1002">
        <v>3</v>
      </c>
      <c r="D1002">
        <v>4</v>
      </c>
      <c r="F1002">
        <v>4.2244900000000003</v>
      </c>
      <c r="G1002">
        <v>36</v>
      </c>
      <c r="H1002">
        <v>1</v>
      </c>
      <c r="I1002">
        <v>0</v>
      </c>
      <c r="J1002">
        <v>0</v>
      </c>
      <c r="K1002">
        <v>49</v>
      </c>
      <c r="L1002">
        <v>207</v>
      </c>
      <c r="M1002">
        <v>46</v>
      </c>
      <c r="N1002">
        <v>25</v>
      </c>
      <c r="O1002">
        <v>23</v>
      </c>
      <c r="P1002">
        <v>7</v>
      </c>
      <c r="Q1002">
        <v>17</v>
      </c>
      <c r="R1002">
        <v>0</v>
      </c>
      <c r="S1002">
        <v>1</v>
      </c>
      <c r="T1002">
        <v>44</v>
      </c>
      <c r="U1002">
        <v>8.0816300000000005</v>
      </c>
      <c r="V1002">
        <v>3.1224500000000002</v>
      </c>
      <c r="W1002">
        <v>2.5882399999999999</v>
      </c>
      <c r="X1002">
        <v>1.2857099999999999</v>
      </c>
      <c r="Y1002">
        <v>0.21256</v>
      </c>
      <c r="Z1002">
        <v>8.2125600000000007E-2</v>
      </c>
      <c r="AA1002">
        <v>0.13043478131294201</v>
      </c>
      <c r="AB1002">
        <v>0.24338599999999999</v>
      </c>
      <c r="AC1002">
        <v>1.2857099999999999</v>
      </c>
      <c r="AD1002">
        <v>0.282609</v>
      </c>
      <c r="AE1002">
        <v>0.71428599999999998</v>
      </c>
      <c r="AH1002">
        <v>4.41831</v>
      </c>
      <c r="AI1002">
        <v>0.15589800000000001</v>
      </c>
      <c r="AJ1002">
        <v>0.12562400000000001</v>
      </c>
    </row>
    <row r="1003" spans="1:36" x14ac:dyDescent="0.45">
      <c r="A1003" t="s">
        <v>3029</v>
      </c>
      <c r="B1003" t="s">
        <v>61</v>
      </c>
      <c r="C1003">
        <v>4</v>
      </c>
      <c r="D1003">
        <v>4</v>
      </c>
      <c r="F1003">
        <v>4.7817800000000004</v>
      </c>
      <c r="G1003">
        <v>16</v>
      </c>
      <c r="H1003">
        <v>8</v>
      </c>
      <c r="I1003">
        <v>0</v>
      </c>
      <c r="J1003">
        <v>0</v>
      </c>
      <c r="K1003">
        <v>52.7</v>
      </c>
      <c r="L1003">
        <v>230</v>
      </c>
      <c r="M1003">
        <v>54</v>
      </c>
      <c r="N1003">
        <v>30</v>
      </c>
      <c r="O1003">
        <v>28</v>
      </c>
      <c r="P1003">
        <v>8</v>
      </c>
      <c r="Q1003">
        <v>20</v>
      </c>
      <c r="R1003">
        <v>0</v>
      </c>
      <c r="S1003">
        <v>3</v>
      </c>
      <c r="T1003">
        <v>41</v>
      </c>
      <c r="U1003">
        <v>7.0019</v>
      </c>
      <c r="V1003">
        <v>3.4155600000000002</v>
      </c>
      <c r="W1003">
        <v>2.0499999999999998</v>
      </c>
      <c r="X1003">
        <v>1.36622</v>
      </c>
      <c r="Y1003">
        <v>0.178261</v>
      </c>
      <c r="Z1003">
        <v>8.6956500000000006E-2</v>
      </c>
      <c r="AA1003">
        <v>9.1304339468479101E-2</v>
      </c>
      <c r="AB1003">
        <v>0.26086999999999999</v>
      </c>
      <c r="AC1003">
        <v>1.4041699999999999</v>
      </c>
      <c r="AD1003">
        <v>0.29113899999999998</v>
      </c>
      <c r="AE1003">
        <v>0.70063699999999995</v>
      </c>
      <c r="AH1003">
        <v>4.9817999999999998</v>
      </c>
      <c r="AI1003">
        <v>0.154893</v>
      </c>
      <c r="AJ1003">
        <v>0.26969799999999999</v>
      </c>
    </row>
    <row r="1004" spans="1:36" x14ac:dyDescent="0.45">
      <c r="A1004" t="s">
        <v>2292</v>
      </c>
      <c r="B1004" t="s">
        <v>23</v>
      </c>
      <c r="C1004">
        <v>2</v>
      </c>
      <c r="D1004">
        <v>1</v>
      </c>
      <c r="F1004">
        <v>4.5</v>
      </c>
      <c r="G1004">
        <v>39</v>
      </c>
      <c r="H1004">
        <v>2</v>
      </c>
      <c r="I1004">
        <v>0</v>
      </c>
      <c r="J1004">
        <v>1</v>
      </c>
      <c r="K1004">
        <v>42</v>
      </c>
      <c r="L1004">
        <v>184</v>
      </c>
      <c r="M1004">
        <v>43</v>
      </c>
      <c r="N1004">
        <v>23</v>
      </c>
      <c r="O1004">
        <v>21</v>
      </c>
      <c r="P1004">
        <v>7</v>
      </c>
      <c r="Q1004">
        <v>16</v>
      </c>
      <c r="R1004">
        <v>0</v>
      </c>
      <c r="S1004">
        <v>1</v>
      </c>
      <c r="T1004">
        <v>44</v>
      </c>
      <c r="U1004">
        <v>9.4285700000000006</v>
      </c>
      <c r="V1004">
        <v>3.4285700000000001</v>
      </c>
      <c r="W1004">
        <v>2.75</v>
      </c>
      <c r="X1004">
        <v>1.5</v>
      </c>
      <c r="Y1004">
        <v>0.23913000000000001</v>
      </c>
      <c r="Z1004">
        <v>8.6956500000000006E-2</v>
      </c>
      <c r="AA1004">
        <v>0.15217391401529301</v>
      </c>
      <c r="AB1004">
        <v>0.25748500000000002</v>
      </c>
      <c r="AC1004">
        <v>1.40476</v>
      </c>
      <c r="AD1004">
        <v>0.31034499999999998</v>
      </c>
      <c r="AE1004">
        <v>0.731707</v>
      </c>
      <c r="AH1004">
        <v>4.5407500000000001</v>
      </c>
      <c r="AI1004">
        <v>0.15442600000000001</v>
      </c>
      <c r="AJ1004">
        <v>0.140379</v>
      </c>
    </row>
    <row r="1005" spans="1:36" x14ac:dyDescent="0.45">
      <c r="A1005" t="s">
        <v>2411</v>
      </c>
      <c r="B1005" t="s">
        <v>76</v>
      </c>
      <c r="C1005">
        <v>1</v>
      </c>
      <c r="D1005">
        <v>2</v>
      </c>
      <c r="F1005">
        <v>4.7368399999999999</v>
      </c>
      <c r="G1005">
        <v>36</v>
      </c>
      <c r="H1005">
        <v>0</v>
      </c>
      <c r="I1005">
        <v>0</v>
      </c>
      <c r="J1005">
        <v>13</v>
      </c>
      <c r="K1005">
        <v>32.299999999999997</v>
      </c>
      <c r="L1005">
        <v>147</v>
      </c>
      <c r="M1005">
        <v>35</v>
      </c>
      <c r="N1005">
        <v>18</v>
      </c>
      <c r="O1005">
        <v>17</v>
      </c>
      <c r="P1005">
        <v>4</v>
      </c>
      <c r="Q1005">
        <v>14</v>
      </c>
      <c r="R1005">
        <v>0</v>
      </c>
      <c r="S1005">
        <v>0</v>
      </c>
      <c r="T1005">
        <v>34</v>
      </c>
      <c r="U1005">
        <v>9.4736799999999999</v>
      </c>
      <c r="V1005">
        <v>3.9009299999999998</v>
      </c>
      <c r="W1005">
        <v>2.4285700000000001</v>
      </c>
      <c r="X1005">
        <v>1.1145499999999999</v>
      </c>
      <c r="Y1005">
        <v>0.231293</v>
      </c>
      <c r="Z1005">
        <v>9.5238100000000006E-2</v>
      </c>
      <c r="AA1005">
        <v>0.13605441898107501</v>
      </c>
      <c r="AB1005">
        <v>0.263158</v>
      </c>
      <c r="AC1005">
        <v>1.5170300000000001</v>
      </c>
      <c r="AD1005">
        <v>0.32631599999999999</v>
      </c>
      <c r="AE1005">
        <v>0.71428599999999998</v>
      </c>
      <c r="AH1005">
        <v>4.05999</v>
      </c>
      <c r="AI1005">
        <v>0.153755</v>
      </c>
      <c r="AJ1005">
        <v>5.1679900000000001E-2</v>
      </c>
    </row>
    <row r="1006" spans="1:36" x14ac:dyDescent="0.45">
      <c r="A1006" t="s">
        <v>3030</v>
      </c>
      <c r="B1006" t="s">
        <v>36</v>
      </c>
      <c r="C1006">
        <v>4</v>
      </c>
      <c r="D1006">
        <v>7</v>
      </c>
      <c r="F1006">
        <v>5.1063799999999997</v>
      </c>
      <c r="G1006">
        <v>21</v>
      </c>
      <c r="H1006">
        <v>15</v>
      </c>
      <c r="I1006">
        <v>0</v>
      </c>
      <c r="J1006">
        <v>0</v>
      </c>
      <c r="K1006">
        <v>98.7</v>
      </c>
      <c r="L1006">
        <v>447</v>
      </c>
      <c r="M1006">
        <v>106</v>
      </c>
      <c r="N1006">
        <v>61</v>
      </c>
      <c r="O1006">
        <v>56</v>
      </c>
      <c r="P1006">
        <v>13</v>
      </c>
      <c r="Q1006">
        <v>47</v>
      </c>
      <c r="R1006">
        <v>0</v>
      </c>
      <c r="S1006">
        <v>4</v>
      </c>
      <c r="T1006">
        <v>65</v>
      </c>
      <c r="U1006">
        <v>5.9270500000000004</v>
      </c>
      <c r="V1006">
        <v>4.2857099999999999</v>
      </c>
      <c r="W1006">
        <v>1.3829800000000001</v>
      </c>
      <c r="X1006">
        <v>1.1854100000000001</v>
      </c>
      <c r="Y1006">
        <v>0.14541399999999999</v>
      </c>
      <c r="Z1006">
        <v>0.105145</v>
      </c>
      <c r="AA1006">
        <v>4.0268458425998598E-2</v>
      </c>
      <c r="AB1006">
        <v>0.267677</v>
      </c>
      <c r="AC1006">
        <v>1.5501499999999999</v>
      </c>
      <c r="AD1006">
        <v>0.29245300000000002</v>
      </c>
      <c r="AE1006">
        <v>0.68249300000000002</v>
      </c>
      <c r="AH1006">
        <v>5.2003300000000001</v>
      </c>
      <c r="AI1006">
        <v>0.15328700000000001</v>
      </c>
      <c r="AJ1006">
        <v>6.7749599999999993E-2</v>
      </c>
    </row>
    <row r="1007" spans="1:36" x14ac:dyDescent="0.45">
      <c r="A1007" t="s">
        <v>3031</v>
      </c>
      <c r="B1007" t="s">
        <v>184</v>
      </c>
      <c r="C1007">
        <v>2</v>
      </c>
      <c r="D1007">
        <v>3</v>
      </c>
      <c r="F1007">
        <v>4.6046500000000004</v>
      </c>
      <c r="G1007">
        <v>29</v>
      </c>
      <c r="H1007">
        <v>1</v>
      </c>
      <c r="I1007">
        <v>0</v>
      </c>
      <c r="J1007">
        <v>0</v>
      </c>
      <c r="K1007">
        <v>43</v>
      </c>
      <c r="L1007">
        <v>188</v>
      </c>
      <c r="M1007">
        <v>44</v>
      </c>
      <c r="N1007">
        <v>24</v>
      </c>
      <c r="O1007">
        <v>22</v>
      </c>
      <c r="P1007">
        <v>5</v>
      </c>
      <c r="Q1007">
        <v>16</v>
      </c>
      <c r="R1007">
        <v>0</v>
      </c>
      <c r="S1007">
        <v>2</v>
      </c>
      <c r="T1007">
        <v>32</v>
      </c>
      <c r="U1007">
        <v>6.6976699999999996</v>
      </c>
      <c r="V1007">
        <v>3.34884</v>
      </c>
      <c r="W1007">
        <v>2</v>
      </c>
      <c r="X1007">
        <v>1.0465100000000001</v>
      </c>
      <c r="Y1007">
        <v>0.170213</v>
      </c>
      <c r="Z1007">
        <v>8.5106399999999999E-2</v>
      </c>
      <c r="AA1007">
        <v>8.5106380283832495E-2</v>
      </c>
      <c r="AB1007">
        <v>0.258824</v>
      </c>
      <c r="AC1007">
        <v>1.3953500000000001</v>
      </c>
      <c r="AD1007">
        <v>0.29323300000000002</v>
      </c>
      <c r="AE1007">
        <v>0.67924499999999999</v>
      </c>
      <c r="AH1007">
        <v>4.5341100000000001</v>
      </c>
      <c r="AI1007">
        <v>0.15312200000000001</v>
      </c>
      <c r="AJ1007">
        <v>4.9095399999999997E-2</v>
      </c>
    </row>
    <row r="1008" spans="1:36" x14ac:dyDescent="0.45">
      <c r="A1008" t="s">
        <v>1981</v>
      </c>
      <c r="B1008" t="s">
        <v>34</v>
      </c>
      <c r="C1008">
        <v>3</v>
      </c>
      <c r="D1008">
        <v>5</v>
      </c>
      <c r="F1008">
        <v>5.2206799999999998</v>
      </c>
      <c r="G1008">
        <v>17</v>
      </c>
      <c r="H1008">
        <v>13</v>
      </c>
      <c r="I1008">
        <v>0</v>
      </c>
      <c r="J1008">
        <v>0</v>
      </c>
      <c r="K1008">
        <v>79.3</v>
      </c>
      <c r="L1008">
        <v>355</v>
      </c>
      <c r="M1008">
        <v>88</v>
      </c>
      <c r="N1008">
        <v>50</v>
      </c>
      <c r="O1008">
        <v>46</v>
      </c>
      <c r="P1008">
        <v>13</v>
      </c>
      <c r="Q1008">
        <v>31</v>
      </c>
      <c r="R1008">
        <v>0</v>
      </c>
      <c r="S1008">
        <v>2</v>
      </c>
      <c r="T1008">
        <v>58</v>
      </c>
      <c r="U1008">
        <v>6.5826000000000002</v>
      </c>
      <c r="V1008">
        <v>3.5182799999999999</v>
      </c>
      <c r="W1008">
        <v>1.87097</v>
      </c>
      <c r="X1008">
        <v>1.4754100000000001</v>
      </c>
      <c r="Y1008">
        <v>0.16338</v>
      </c>
      <c r="Z1008">
        <v>8.7323899999999996E-2</v>
      </c>
      <c r="AA1008">
        <v>7.6056338846683502E-2</v>
      </c>
      <c r="AB1008">
        <v>0.27329199999999998</v>
      </c>
      <c r="AC1008">
        <v>1.5006299999999999</v>
      </c>
      <c r="AD1008">
        <v>0.29880499999999999</v>
      </c>
      <c r="AE1008">
        <v>0.68452400000000002</v>
      </c>
      <c r="AH1008">
        <v>5.1718099999999998</v>
      </c>
      <c r="AI1008">
        <v>0.15251899999999999</v>
      </c>
      <c r="AJ1008">
        <v>-3.5512299999999997E-2</v>
      </c>
    </row>
    <row r="1009" spans="1:36" x14ac:dyDescent="0.45">
      <c r="A1009" t="s">
        <v>2100</v>
      </c>
      <c r="B1009" t="s">
        <v>149</v>
      </c>
      <c r="C1009">
        <v>1</v>
      </c>
      <c r="D1009">
        <v>2</v>
      </c>
      <c r="F1009">
        <v>4.5</v>
      </c>
      <c r="G1009">
        <v>50</v>
      </c>
      <c r="H1009">
        <v>0</v>
      </c>
      <c r="I1009">
        <v>1</v>
      </c>
      <c r="J1009">
        <v>9</v>
      </c>
      <c r="K1009">
        <v>50</v>
      </c>
      <c r="L1009">
        <v>216</v>
      </c>
      <c r="M1009">
        <v>48</v>
      </c>
      <c r="N1009">
        <v>27</v>
      </c>
      <c r="O1009">
        <v>25</v>
      </c>
      <c r="P1009">
        <v>6</v>
      </c>
      <c r="Q1009">
        <v>20</v>
      </c>
      <c r="R1009">
        <v>1</v>
      </c>
      <c r="S1009">
        <v>3</v>
      </c>
      <c r="T1009">
        <v>45</v>
      </c>
      <c r="U1009">
        <v>8.1</v>
      </c>
      <c r="V1009">
        <v>3.6</v>
      </c>
      <c r="W1009">
        <v>2.25</v>
      </c>
      <c r="X1009">
        <v>1.08</v>
      </c>
      <c r="Y1009">
        <v>0.20833299999999999</v>
      </c>
      <c r="Z1009">
        <v>9.2592599999999997E-2</v>
      </c>
      <c r="AA1009">
        <v>0.115740738809108</v>
      </c>
      <c r="AB1009">
        <v>0.24870500000000001</v>
      </c>
      <c r="AC1009">
        <v>1.36</v>
      </c>
      <c r="AD1009">
        <v>0.29577500000000001</v>
      </c>
      <c r="AE1009">
        <v>0.68791899999999995</v>
      </c>
      <c r="AH1009">
        <v>4.3950399999999998</v>
      </c>
      <c r="AI1009">
        <v>0.15243300000000001</v>
      </c>
      <c r="AJ1009">
        <v>9.7449900000000006E-2</v>
      </c>
    </row>
    <row r="1010" spans="1:36" x14ac:dyDescent="0.45">
      <c r="A1010" t="s">
        <v>2068</v>
      </c>
      <c r="B1010" t="s">
        <v>67</v>
      </c>
      <c r="C1010">
        <v>3</v>
      </c>
      <c r="D1010">
        <v>3</v>
      </c>
      <c r="F1010">
        <v>4.3583499999999997</v>
      </c>
      <c r="G1010">
        <v>29</v>
      </c>
      <c r="H1010">
        <v>2</v>
      </c>
      <c r="I1010">
        <v>1</v>
      </c>
      <c r="J1010">
        <v>12</v>
      </c>
      <c r="K1010">
        <v>41.3</v>
      </c>
      <c r="L1010">
        <v>175</v>
      </c>
      <c r="M1010">
        <v>37</v>
      </c>
      <c r="N1010">
        <v>22</v>
      </c>
      <c r="O1010">
        <v>20</v>
      </c>
      <c r="P1010">
        <v>6</v>
      </c>
      <c r="Q1010">
        <v>16</v>
      </c>
      <c r="R1010">
        <v>1</v>
      </c>
      <c r="S1010">
        <v>2</v>
      </c>
      <c r="T1010">
        <v>44</v>
      </c>
      <c r="U1010">
        <v>9.5883800000000008</v>
      </c>
      <c r="V1010">
        <v>3.4866799999999998</v>
      </c>
      <c r="W1010">
        <v>2.75</v>
      </c>
      <c r="X1010">
        <v>1.30751</v>
      </c>
      <c r="Y1010">
        <v>0.25142900000000001</v>
      </c>
      <c r="Z1010">
        <v>9.1428599999999999E-2</v>
      </c>
      <c r="AA1010">
        <v>0.16000000387430099</v>
      </c>
      <c r="AB1010">
        <v>0.23566899999999999</v>
      </c>
      <c r="AC1010">
        <v>1.28329</v>
      </c>
      <c r="AD1010">
        <v>0.28971999999999998</v>
      </c>
      <c r="AE1010">
        <v>0.69506699999999999</v>
      </c>
      <c r="AH1010">
        <v>4.3204200000000004</v>
      </c>
      <c r="AI1010">
        <v>0.15235099999999999</v>
      </c>
      <c r="AJ1010">
        <v>0.11885800000000001</v>
      </c>
    </row>
    <row r="1011" spans="1:36" x14ac:dyDescent="0.45">
      <c r="A1011" t="s">
        <v>3032</v>
      </c>
      <c r="C1011">
        <v>2</v>
      </c>
      <c r="D1011">
        <v>4</v>
      </c>
      <c r="F1011">
        <v>5.07273</v>
      </c>
      <c r="G1011">
        <v>15</v>
      </c>
      <c r="H1011">
        <v>11</v>
      </c>
      <c r="I1011">
        <v>0</v>
      </c>
      <c r="J1011">
        <v>0</v>
      </c>
      <c r="K1011">
        <v>55</v>
      </c>
      <c r="L1011">
        <v>249</v>
      </c>
      <c r="M1011">
        <v>66</v>
      </c>
      <c r="N1011">
        <v>34</v>
      </c>
      <c r="O1011">
        <v>31</v>
      </c>
      <c r="P1011">
        <v>9</v>
      </c>
      <c r="Q1011">
        <v>18</v>
      </c>
      <c r="R1011">
        <v>0</v>
      </c>
      <c r="S1011">
        <v>2</v>
      </c>
      <c r="T1011">
        <v>38</v>
      </c>
      <c r="U1011">
        <v>6.2181800000000003</v>
      </c>
      <c r="V1011">
        <v>2.9454500000000001</v>
      </c>
      <c r="W1011">
        <v>2.11111</v>
      </c>
      <c r="X1011">
        <v>1.4727300000000001</v>
      </c>
      <c r="Y1011">
        <v>0.15261</v>
      </c>
      <c r="Z1011">
        <v>7.2289199999999998E-2</v>
      </c>
      <c r="AA1011">
        <v>8.0321282148361206E-2</v>
      </c>
      <c r="AB1011">
        <v>0.28821000000000002</v>
      </c>
      <c r="AC1011">
        <v>1.5272699999999999</v>
      </c>
      <c r="AD1011">
        <v>0.31318699999999999</v>
      </c>
      <c r="AE1011">
        <v>0.70028000000000001</v>
      </c>
      <c r="AH1011">
        <v>5.0914000000000001</v>
      </c>
      <c r="AI1011">
        <v>0.151834</v>
      </c>
      <c r="AJ1011">
        <v>0.17938699999999999</v>
      </c>
    </row>
    <row r="1012" spans="1:36" x14ac:dyDescent="0.45">
      <c r="A1012" t="s">
        <v>3033</v>
      </c>
      <c r="B1012" t="s">
        <v>184</v>
      </c>
      <c r="C1012">
        <v>2</v>
      </c>
      <c r="D1012">
        <v>4</v>
      </c>
      <c r="F1012">
        <v>5.4033800000000003</v>
      </c>
      <c r="G1012">
        <v>29</v>
      </c>
      <c r="H1012">
        <v>7</v>
      </c>
      <c r="I1012">
        <v>0</v>
      </c>
      <c r="J1012">
        <v>1</v>
      </c>
      <c r="K1012">
        <v>53.3</v>
      </c>
      <c r="L1012">
        <v>247</v>
      </c>
      <c r="M1012">
        <v>55</v>
      </c>
      <c r="N1012">
        <v>35</v>
      </c>
      <c r="O1012">
        <v>32</v>
      </c>
      <c r="P1012">
        <v>8</v>
      </c>
      <c r="Q1012">
        <v>32</v>
      </c>
      <c r="R1012">
        <v>0</v>
      </c>
      <c r="S1012">
        <v>3</v>
      </c>
      <c r="T1012">
        <v>51</v>
      </c>
      <c r="U1012">
        <v>8.6116299999999999</v>
      </c>
      <c r="V1012">
        <v>5.4033800000000003</v>
      </c>
      <c r="W1012">
        <v>1.59375</v>
      </c>
      <c r="X1012">
        <v>1.35084</v>
      </c>
      <c r="Y1012">
        <v>0.20647799999999999</v>
      </c>
      <c r="Z1012">
        <v>0.129555</v>
      </c>
      <c r="AA1012">
        <v>7.6923072338104206E-2</v>
      </c>
      <c r="AB1012">
        <v>0.259434</v>
      </c>
      <c r="AC1012">
        <v>1.6322700000000001</v>
      </c>
      <c r="AD1012">
        <v>0.30719000000000002</v>
      </c>
      <c r="AE1012">
        <v>0.68601599999999996</v>
      </c>
      <c r="AH1012">
        <v>5.2625500000000001</v>
      </c>
      <c r="AI1012">
        <v>0.149705</v>
      </c>
      <c r="AJ1012">
        <v>0.234791</v>
      </c>
    </row>
    <row r="1013" spans="1:36" x14ac:dyDescent="0.45">
      <c r="A1013" t="s">
        <v>2086</v>
      </c>
      <c r="B1013" t="s">
        <v>32</v>
      </c>
      <c r="C1013">
        <v>2</v>
      </c>
      <c r="D1013">
        <v>3</v>
      </c>
      <c r="F1013">
        <v>4.0986700000000003</v>
      </c>
      <c r="G1013">
        <v>56</v>
      </c>
      <c r="H1013">
        <v>1</v>
      </c>
      <c r="I1013">
        <v>2</v>
      </c>
      <c r="J1013">
        <v>13</v>
      </c>
      <c r="K1013">
        <v>52.7</v>
      </c>
      <c r="L1013">
        <v>224</v>
      </c>
      <c r="M1013">
        <v>44</v>
      </c>
      <c r="N1013">
        <v>26</v>
      </c>
      <c r="O1013">
        <v>24</v>
      </c>
      <c r="P1013">
        <v>7</v>
      </c>
      <c r="Q1013">
        <v>26</v>
      </c>
      <c r="R1013">
        <v>1</v>
      </c>
      <c r="S1013">
        <v>2</v>
      </c>
      <c r="T1013">
        <v>57</v>
      </c>
      <c r="U1013">
        <v>9.7343499999999992</v>
      </c>
      <c r="V1013">
        <v>4.4402299999999997</v>
      </c>
      <c r="W1013">
        <v>2.19231</v>
      </c>
      <c r="X1013">
        <v>1.1954499999999999</v>
      </c>
      <c r="Y1013">
        <v>0.25446400000000002</v>
      </c>
      <c r="Z1013">
        <v>0.11607099999999999</v>
      </c>
      <c r="AA1013">
        <v>0.13839287310838699</v>
      </c>
      <c r="AB1013">
        <v>0.22449</v>
      </c>
      <c r="AC1013">
        <v>1.3282700000000001</v>
      </c>
      <c r="AD1013">
        <v>0.28030300000000002</v>
      </c>
      <c r="AE1013">
        <v>0.73089700000000002</v>
      </c>
      <c r="AH1013">
        <v>4.4125399999999999</v>
      </c>
      <c r="AI1013">
        <v>0.14901900000000001</v>
      </c>
      <c r="AJ1013">
        <v>0.18258199999999999</v>
      </c>
    </row>
    <row r="1014" spans="1:36" x14ac:dyDescent="0.45">
      <c r="A1014" t="s">
        <v>3034</v>
      </c>
      <c r="B1014" t="s">
        <v>40</v>
      </c>
      <c r="C1014">
        <v>1</v>
      </c>
      <c r="D1014">
        <v>0</v>
      </c>
      <c r="F1014">
        <v>4.0263200000000001</v>
      </c>
      <c r="G1014">
        <v>35</v>
      </c>
      <c r="H1014">
        <v>0</v>
      </c>
      <c r="I1014">
        <v>0</v>
      </c>
      <c r="J1014">
        <v>1</v>
      </c>
      <c r="K1014">
        <v>38</v>
      </c>
      <c r="L1014">
        <v>152</v>
      </c>
      <c r="M1014">
        <v>36</v>
      </c>
      <c r="N1014">
        <v>18</v>
      </c>
      <c r="O1014">
        <v>17</v>
      </c>
      <c r="P1014">
        <v>5</v>
      </c>
      <c r="Q1014">
        <v>7</v>
      </c>
      <c r="R1014">
        <v>0</v>
      </c>
      <c r="S1014">
        <v>2</v>
      </c>
      <c r="T1014">
        <v>29</v>
      </c>
      <c r="U1014">
        <v>6.8684200000000004</v>
      </c>
      <c r="V1014">
        <v>1.6578900000000001</v>
      </c>
      <c r="W1014">
        <v>4.1428599999999998</v>
      </c>
      <c r="X1014">
        <v>1.18421</v>
      </c>
      <c r="Y1014">
        <v>0.19078899999999999</v>
      </c>
      <c r="Z1014">
        <v>4.6052599999999999E-2</v>
      </c>
      <c r="AA1014">
        <v>0.14473684504628101</v>
      </c>
      <c r="AB1014">
        <v>0.25174800000000003</v>
      </c>
      <c r="AC1014">
        <v>1.13158</v>
      </c>
      <c r="AD1014">
        <v>0.28440399999999999</v>
      </c>
      <c r="AE1014">
        <v>0.69444399999999995</v>
      </c>
      <c r="AH1014">
        <v>4.1497799999999998</v>
      </c>
      <c r="AI1014">
        <v>0.14866499999999999</v>
      </c>
      <c r="AJ1014">
        <v>0.17857300000000001</v>
      </c>
    </row>
    <row r="1015" spans="1:36" x14ac:dyDescent="0.45">
      <c r="A1015" t="s">
        <v>3035</v>
      </c>
      <c r="B1015" t="s">
        <v>30</v>
      </c>
      <c r="C1015">
        <v>1</v>
      </c>
      <c r="D1015">
        <v>2</v>
      </c>
      <c r="F1015">
        <v>4.5</v>
      </c>
      <c r="G1015">
        <v>27</v>
      </c>
      <c r="H1015">
        <v>3</v>
      </c>
      <c r="I1015">
        <v>0</v>
      </c>
      <c r="J1015">
        <v>1</v>
      </c>
      <c r="K1015">
        <v>34</v>
      </c>
      <c r="L1015">
        <v>147</v>
      </c>
      <c r="M1015">
        <v>31</v>
      </c>
      <c r="N1015">
        <v>18</v>
      </c>
      <c r="O1015">
        <v>17</v>
      </c>
      <c r="P1015">
        <v>5</v>
      </c>
      <c r="Q1015">
        <v>15</v>
      </c>
      <c r="R1015">
        <v>1</v>
      </c>
      <c r="S1015">
        <v>2</v>
      </c>
      <c r="T1015">
        <v>36</v>
      </c>
      <c r="U1015">
        <v>9.5294100000000004</v>
      </c>
      <c r="V1015">
        <v>3.9705900000000001</v>
      </c>
      <c r="W1015">
        <v>2.4</v>
      </c>
      <c r="X1015">
        <v>1.3235300000000001</v>
      </c>
      <c r="Y1015">
        <v>0.244898</v>
      </c>
      <c r="Z1015">
        <v>0.10204100000000001</v>
      </c>
      <c r="AA1015">
        <v>0.14285714179277401</v>
      </c>
      <c r="AB1015">
        <v>0.23846200000000001</v>
      </c>
      <c r="AC1015">
        <v>1.35294</v>
      </c>
      <c r="AD1015">
        <v>0.29213499999999998</v>
      </c>
      <c r="AE1015">
        <v>0.71794899999999995</v>
      </c>
      <c r="AH1015">
        <v>4.5491599999999996</v>
      </c>
      <c r="AI1015">
        <v>0.14777199999999999</v>
      </c>
      <c r="AJ1015">
        <v>0.107337</v>
      </c>
    </row>
    <row r="1016" spans="1:36" x14ac:dyDescent="0.45">
      <c r="A1016" t="s">
        <v>3036</v>
      </c>
      <c r="B1016" t="s">
        <v>184</v>
      </c>
      <c r="C1016">
        <v>3</v>
      </c>
      <c r="D1016">
        <v>5</v>
      </c>
      <c r="F1016">
        <v>5.7272699999999999</v>
      </c>
      <c r="G1016">
        <v>15</v>
      </c>
      <c r="H1016">
        <v>15</v>
      </c>
      <c r="I1016">
        <v>0</v>
      </c>
      <c r="J1016">
        <v>0</v>
      </c>
      <c r="K1016">
        <v>44</v>
      </c>
      <c r="L1016">
        <v>204</v>
      </c>
      <c r="M1016">
        <v>47</v>
      </c>
      <c r="N1016">
        <v>30</v>
      </c>
      <c r="O1016">
        <v>28</v>
      </c>
      <c r="P1016">
        <v>7</v>
      </c>
      <c r="Q1016">
        <v>21</v>
      </c>
      <c r="R1016">
        <v>0</v>
      </c>
      <c r="S1016">
        <v>7</v>
      </c>
      <c r="T1016">
        <v>36</v>
      </c>
      <c r="U1016">
        <v>7.3636400000000002</v>
      </c>
      <c r="V1016">
        <v>4.2954499999999998</v>
      </c>
      <c r="W1016">
        <v>1.7142900000000001</v>
      </c>
      <c r="X1016">
        <v>1.4318200000000001</v>
      </c>
      <c r="Y1016">
        <v>0.17647099999999999</v>
      </c>
      <c r="Z1016">
        <v>0.102941</v>
      </c>
      <c r="AA1016">
        <v>7.3529414832591997E-2</v>
      </c>
      <c r="AB1016">
        <v>0.26704499999999998</v>
      </c>
      <c r="AC1016">
        <v>1.54545</v>
      </c>
      <c r="AD1016">
        <v>0.30075200000000002</v>
      </c>
      <c r="AE1016">
        <v>0.65292099999999997</v>
      </c>
      <c r="AH1016">
        <v>5.5959500000000002</v>
      </c>
      <c r="AI1016">
        <v>0.14745</v>
      </c>
      <c r="AJ1016">
        <v>0.27135100000000001</v>
      </c>
    </row>
    <row r="1017" spans="1:36" x14ac:dyDescent="0.45">
      <c r="A1017" t="s">
        <v>3037</v>
      </c>
      <c r="C1017">
        <v>2</v>
      </c>
      <c r="D1017">
        <v>3</v>
      </c>
      <c r="F1017">
        <v>4.1707299999999998</v>
      </c>
      <c r="G1017">
        <v>26</v>
      </c>
      <c r="H1017">
        <v>0</v>
      </c>
      <c r="I1017">
        <v>0</v>
      </c>
      <c r="J1017">
        <v>0</v>
      </c>
      <c r="K1017">
        <v>41</v>
      </c>
      <c r="L1017">
        <v>176</v>
      </c>
      <c r="M1017">
        <v>41</v>
      </c>
      <c r="N1017">
        <v>21</v>
      </c>
      <c r="O1017">
        <v>19</v>
      </c>
      <c r="P1017">
        <v>5</v>
      </c>
      <c r="Q1017">
        <v>12</v>
      </c>
      <c r="R1017">
        <v>1</v>
      </c>
      <c r="S1017">
        <v>3</v>
      </c>
      <c r="T1017">
        <v>36</v>
      </c>
      <c r="U1017">
        <v>7.9024400000000004</v>
      </c>
      <c r="V1017">
        <v>2.63415</v>
      </c>
      <c r="W1017">
        <v>3</v>
      </c>
      <c r="X1017">
        <v>1.0975600000000001</v>
      </c>
      <c r="Y1017">
        <v>0.204545</v>
      </c>
      <c r="Z1017">
        <v>6.8181800000000001E-2</v>
      </c>
      <c r="AA1017">
        <v>0.13636363297700799</v>
      </c>
      <c r="AB1017">
        <v>0.254658</v>
      </c>
      <c r="AC1017">
        <v>1.2926800000000001</v>
      </c>
      <c r="AD1017">
        <v>0.3</v>
      </c>
      <c r="AE1017">
        <v>0.69565200000000005</v>
      </c>
      <c r="AH1017">
        <v>4.18187</v>
      </c>
      <c r="AI1017">
        <v>0.14666100000000001</v>
      </c>
      <c r="AJ1017">
        <v>0.167073</v>
      </c>
    </row>
    <row r="1018" spans="1:36" x14ac:dyDescent="0.45">
      <c r="A1018" t="s">
        <v>2062</v>
      </c>
      <c r="B1018" t="s">
        <v>76</v>
      </c>
      <c r="C1018">
        <v>1</v>
      </c>
      <c r="D1018">
        <v>2</v>
      </c>
      <c r="F1018">
        <v>4.5695399999999999</v>
      </c>
      <c r="G1018">
        <v>47</v>
      </c>
      <c r="H1018">
        <v>5</v>
      </c>
      <c r="I1018">
        <v>0</v>
      </c>
      <c r="J1018">
        <v>4</v>
      </c>
      <c r="K1018">
        <v>45.3</v>
      </c>
      <c r="L1018">
        <v>200</v>
      </c>
      <c r="M1018">
        <v>45</v>
      </c>
      <c r="N1018">
        <v>25</v>
      </c>
      <c r="O1018">
        <v>23</v>
      </c>
      <c r="P1018">
        <v>6</v>
      </c>
      <c r="Q1018">
        <v>19</v>
      </c>
      <c r="R1018">
        <v>1</v>
      </c>
      <c r="S1018">
        <v>5</v>
      </c>
      <c r="T1018">
        <v>46</v>
      </c>
      <c r="U1018">
        <v>9.1390700000000002</v>
      </c>
      <c r="V1018">
        <v>3.7748300000000001</v>
      </c>
      <c r="W1018">
        <v>2.4210500000000001</v>
      </c>
      <c r="X1018">
        <v>1.1920500000000001</v>
      </c>
      <c r="Y1018">
        <v>0.23</v>
      </c>
      <c r="Z1018">
        <v>9.5000000000000001E-2</v>
      </c>
      <c r="AA1018">
        <v>0.135000005364418</v>
      </c>
      <c r="AB1018">
        <v>0.25568200000000002</v>
      </c>
      <c r="AC1018">
        <v>1.4128000000000001</v>
      </c>
      <c r="AD1018">
        <v>0.31451600000000002</v>
      </c>
      <c r="AE1018">
        <v>0.70143900000000003</v>
      </c>
      <c r="AH1018">
        <v>4.5353899999999996</v>
      </c>
      <c r="AI1018">
        <v>0.14619499999999999</v>
      </c>
      <c r="AJ1018">
        <v>0.26466200000000001</v>
      </c>
    </row>
    <row r="1019" spans="1:36" x14ac:dyDescent="0.45">
      <c r="A1019" t="s">
        <v>2480</v>
      </c>
      <c r="B1019" t="s">
        <v>74</v>
      </c>
      <c r="C1019">
        <v>4</v>
      </c>
      <c r="D1019">
        <v>5</v>
      </c>
      <c r="F1019">
        <v>4.90909</v>
      </c>
      <c r="G1019">
        <v>61</v>
      </c>
      <c r="H1019">
        <v>0</v>
      </c>
      <c r="I1019">
        <v>2</v>
      </c>
      <c r="J1019">
        <v>14</v>
      </c>
      <c r="K1019">
        <v>55</v>
      </c>
      <c r="L1019">
        <v>235</v>
      </c>
      <c r="M1019">
        <v>43</v>
      </c>
      <c r="N1019">
        <v>32</v>
      </c>
      <c r="O1019">
        <v>30</v>
      </c>
      <c r="P1019">
        <v>8</v>
      </c>
      <c r="Q1019">
        <v>32</v>
      </c>
      <c r="R1019">
        <v>2</v>
      </c>
      <c r="S1019">
        <v>7</v>
      </c>
      <c r="T1019">
        <v>66</v>
      </c>
      <c r="U1019">
        <v>10.8</v>
      </c>
      <c r="V1019">
        <v>5.2363600000000003</v>
      </c>
      <c r="W1019">
        <v>2.0625</v>
      </c>
      <c r="X1019">
        <v>1.3090900000000001</v>
      </c>
      <c r="Y1019">
        <v>0.28085100000000002</v>
      </c>
      <c r="Z1019">
        <v>0.13617000000000001</v>
      </c>
      <c r="AA1019">
        <v>0.14468085765838601</v>
      </c>
      <c r="AB1019">
        <v>0.219388</v>
      </c>
      <c r="AC1019">
        <v>1.36364</v>
      </c>
      <c r="AD1019">
        <v>0.286885</v>
      </c>
      <c r="AE1019">
        <v>0.67398100000000005</v>
      </c>
      <c r="AH1019">
        <v>4.8732199999999999</v>
      </c>
      <c r="AI1019">
        <v>0.14598800000000001</v>
      </c>
      <c r="AJ1019">
        <v>-4.8404900000000002E-3</v>
      </c>
    </row>
    <row r="1020" spans="1:36" x14ac:dyDescent="0.45">
      <c r="A1020" t="s">
        <v>3038</v>
      </c>
      <c r="C1020">
        <v>1</v>
      </c>
      <c r="D1020">
        <v>1</v>
      </c>
      <c r="F1020">
        <v>4.3165500000000003</v>
      </c>
      <c r="G1020">
        <v>36</v>
      </c>
      <c r="H1020">
        <v>0</v>
      </c>
      <c r="I1020">
        <v>0</v>
      </c>
      <c r="J1020">
        <v>0</v>
      </c>
      <c r="K1020">
        <v>41.7</v>
      </c>
      <c r="L1020">
        <v>176</v>
      </c>
      <c r="M1020">
        <v>35</v>
      </c>
      <c r="N1020">
        <v>22</v>
      </c>
      <c r="O1020">
        <v>20</v>
      </c>
      <c r="P1020">
        <v>6</v>
      </c>
      <c r="Q1020">
        <v>15</v>
      </c>
      <c r="R1020">
        <v>0</v>
      </c>
      <c r="S1020">
        <v>5</v>
      </c>
      <c r="T1020">
        <v>49</v>
      </c>
      <c r="U1020">
        <v>10.5755</v>
      </c>
      <c r="V1020">
        <v>3.2374100000000001</v>
      </c>
      <c r="W1020">
        <v>3.26667</v>
      </c>
      <c r="X1020">
        <v>1.2949600000000001</v>
      </c>
      <c r="Y1020">
        <v>0.27840900000000002</v>
      </c>
      <c r="Z1020">
        <v>8.5227300000000006E-2</v>
      </c>
      <c r="AA1020">
        <v>0.19318182021379399</v>
      </c>
      <c r="AB1020">
        <v>0.224359</v>
      </c>
      <c r="AC1020">
        <v>1.1990400000000001</v>
      </c>
      <c r="AD1020">
        <v>0.28712900000000002</v>
      </c>
      <c r="AE1020">
        <v>0.67307700000000004</v>
      </c>
      <c r="AH1020">
        <v>4.21427</v>
      </c>
      <c r="AI1020">
        <v>0.1457</v>
      </c>
      <c r="AJ1020">
        <v>1.16363E-2</v>
      </c>
    </row>
    <row r="1021" spans="1:36" x14ac:dyDescent="0.45">
      <c r="A1021" t="s">
        <v>2277</v>
      </c>
      <c r="B1021" t="s">
        <v>104</v>
      </c>
      <c r="C1021">
        <v>3</v>
      </c>
      <c r="D1021">
        <v>3</v>
      </c>
      <c r="F1021">
        <v>4.31616</v>
      </c>
      <c r="G1021">
        <v>46</v>
      </c>
      <c r="H1021">
        <v>0</v>
      </c>
      <c r="I1021">
        <v>0</v>
      </c>
      <c r="J1021">
        <v>1</v>
      </c>
      <c r="K1021">
        <v>56.3</v>
      </c>
      <c r="L1021">
        <v>249</v>
      </c>
      <c r="M1021">
        <v>53</v>
      </c>
      <c r="N1021">
        <v>29</v>
      </c>
      <c r="O1021">
        <v>27</v>
      </c>
      <c r="P1021">
        <v>7</v>
      </c>
      <c r="Q1021">
        <v>28</v>
      </c>
      <c r="R1021">
        <v>1</v>
      </c>
      <c r="S1021">
        <v>3</v>
      </c>
      <c r="T1021">
        <v>62</v>
      </c>
      <c r="U1021">
        <v>9.9111899999999995</v>
      </c>
      <c r="V1021">
        <v>4.4760200000000001</v>
      </c>
      <c r="W1021">
        <v>2.2142900000000001</v>
      </c>
      <c r="X1021">
        <v>1.1190100000000001</v>
      </c>
      <c r="Y1021">
        <v>0.248996</v>
      </c>
      <c r="Z1021">
        <v>0.11244999999999999</v>
      </c>
      <c r="AA1021">
        <v>0.13654618710279401</v>
      </c>
      <c r="AB1021">
        <v>0.243119</v>
      </c>
      <c r="AC1021">
        <v>1.43872</v>
      </c>
      <c r="AD1021">
        <v>0.30872500000000003</v>
      </c>
      <c r="AE1021">
        <v>0.73033700000000001</v>
      </c>
      <c r="AH1021">
        <v>4.3207599999999999</v>
      </c>
      <c r="AI1021">
        <v>0.145649</v>
      </c>
      <c r="AJ1021">
        <v>0.21970500000000001</v>
      </c>
    </row>
    <row r="1022" spans="1:36" x14ac:dyDescent="0.45">
      <c r="A1022" t="s">
        <v>2078</v>
      </c>
      <c r="B1022" t="s">
        <v>153</v>
      </c>
      <c r="C1022">
        <v>2</v>
      </c>
      <c r="D1022">
        <v>2</v>
      </c>
      <c r="F1022">
        <v>4.7368399999999999</v>
      </c>
      <c r="G1022">
        <v>33</v>
      </c>
      <c r="H1022">
        <v>1</v>
      </c>
      <c r="I1022">
        <v>0</v>
      </c>
      <c r="J1022">
        <v>11</v>
      </c>
      <c r="K1022">
        <v>43.7</v>
      </c>
      <c r="L1022">
        <v>195</v>
      </c>
      <c r="M1022">
        <v>41</v>
      </c>
      <c r="N1022">
        <v>25</v>
      </c>
      <c r="O1022">
        <v>23</v>
      </c>
      <c r="P1022">
        <v>6</v>
      </c>
      <c r="Q1022">
        <v>23</v>
      </c>
      <c r="R1022">
        <v>1</v>
      </c>
      <c r="S1022">
        <v>3</v>
      </c>
      <c r="T1022">
        <v>46</v>
      </c>
      <c r="U1022">
        <v>9.4736799999999999</v>
      </c>
      <c r="V1022">
        <v>4.7368399999999999</v>
      </c>
      <c r="W1022">
        <v>2</v>
      </c>
      <c r="X1022">
        <v>1.2357</v>
      </c>
      <c r="Y1022">
        <v>0.235897</v>
      </c>
      <c r="Z1022">
        <v>0.117949</v>
      </c>
      <c r="AA1022">
        <v>0.117948718369007</v>
      </c>
      <c r="AB1022">
        <v>0.24260399999999999</v>
      </c>
      <c r="AC1022">
        <v>1.4645300000000001</v>
      </c>
      <c r="AD1022">
        <v>0.29914499999999999</v>
      </c>
      <c r="AE1022">
        <v>0.70143900000000003</v>
      </c>
      <c r="AH1022">
        <v>4.71957</v>
      </c>
      <c r="AI1022">
        <v>0.14349500000000001</v>
      </c>
      <c r="AJ1022">
        <v>-1.70533E-2</v>
      </c>
    </row>
    <row r="1023" spans="1:36" x14ac:dyDescent="0.45">
      <c r="A1023" t="s">
        <v>3039</v>
      </c>
      <c r="B1023" t="s">
        <v>58</v>
      </c>
      <c r="C1023">
        <v>2</v>
      </c>
      <c r="D1023">
        <v>4</v>
      </c>
      <c r="F1023">
        <v>5.2941200000000004</v>
      </c>
      <c r="G1023">
        <v>15</v>
      </c>
      <c r="H1023">
        <v>14</v>
      </c>
      <c r="I1023">
        <v>0</v>
      </c>
      <c r="J1023">
        <v>0</v>
      </c>
      <c r="K1023">
        <v>52.7</v>
      </c>
      <c r="L1023">
        <v>238</v>
      </c>
      <c r="M1023">
        <v>55</v>
      </c>
      <c r="N1023">
        <v>34</v>
      </c>
      <c r="O1023">
        <v>31</v>
      </c>
      <c r="P1023">
        <v>8</v>
      </c>
      <c r="Q1023">
        <v>27</v>
      </c>
      <c r="R1023">
        <v>0</v>
      </c>
      <c r="S1023">
        <v>2</v>
      </c>
      <c r="T1023">
        <v>41</v>
      </c>
      <c r="U1023">
        <v>7.0019</v>
      </c>
      <c r="V1023">
        <v>4.6110100000000003</v>
      </c>
      <c r="W1023">
        <v>1.5185200000000001</v>
      </c>
      <c r="X1023">
        <v>1.36622</v>
      </c>
      <c r="Y1023">
        <v>0.17226900000000001</v>
      </c>
      <c r="Z1023">
        <v>0.113445</v>
      </c>
      <c r="AA1023">
        <v>5.88235333561897E-2</v>
      </c>
      <c r="AB1023">
        <v>0.263158</v>
      </c>
      <c r="AC1023">
        <v>1.5559799999999999</v>
      </c>
      <c r="AD1023">
        <v>0.29375000000000001</v>
      </c>
      <c r="AE1023">
        <v>0.67796599999999996</v>
      </c>
      <c r="AH1023">
        <v>5.3233499999999996</v>
      </c>
      <c r="AI1023">
        <v>0.14301800000000001</v>
      </c>
      <c r="AJ1023">
        <v>-5.2308599999999997E-2</v>
      </c>
    </row>
    <row r="1024" spans="1:36" x14ac:dyDescent="0.45">
      <c r="A1024" t="s">
        <v>3040</v>
      </c>
      <c r="B1024" t="s">
        <v>44</v>
      </c>
      <c r="C1024">
        <v>3</v>
      </c>
      <c r="D1024">
        <v>2</v>
      </c>
      <c r="F1024">
        <v>4.3342799999999997</v>
      </c>
      <c r="G1024">
        <v>28</v>
      </c>
      <c r="H1024">
        <v>0</v>
      </c>
      <c r="I1024">
        <v>0</v>
      </c>
      <c r="J1024">
        <v>0</v>
      </c>
      <c r="K1024">
        <v>35.299999999999997</v>
      </c>
      <c r="L1024">
        <v>156</v>
      </c>
      <c r="M1024">
        <v>35</v>
      </c>
      <c r="N1024">
        <v>18</v>
      </c>
      <c r="O1024">
        <v>17</v>
      </c>
      <c r="P1024">
        <v>4</v>
      </c>
      <c r="Q1024">
        <v>14</v>
      </c>
      <c r="R1024">
        <v>1</v>
      </c>
      <c r="S1024">
        <v>1</v>
      </c>
      <c r="T1024">
        <v>31</v>
      </c>
      <c r="U1024">
        <v>7.9036799999999996</v>
      </c>
      <c r="V1024">
        <v>3.56941</v>
      </c>
      <c r="W1024">
        <v>2.2142900000000001</v>
      </c>
      <c r="X1024">
        <v>1.01983</v>
      </c>
      <c r="Y1024">
        <v>0.19871800000000001</v>
      </c>
      <c r="Z1024">
        <v>8.9743600000000007E-2</v>
      </c>
      <c r="AA1024">
        <v>0.108974359929561</v>
      </c>
      <c r="AB1024">
        <v>0.248227</v>
      </c>
      <c r="AC1024">
        <v>1.3880999999999999</v>
      </c>
      <c r="AD1024">
        <v>0.29245300000000002</v>
      </c>
      <c r="AE1024">
        <v>0.71428599999999998</v>
      </c>
      <c r="AH1024">
        <v>4.2465400000000004</v>
      </c>
      <c r="AI1024">
        <v>0.14300499999999999</v>
      </c>
      <c r="AJ1024">
        <v>0.12994</v>
      </c>
    </row>
    <row r="1025" spans="1:36" x14ac:dyDescent="0.45">
      <c r="A1025" t="s">
        <v>2105</v>
      </c>
      <c r="B1025" t="s">
        <v>34</v>
      </c>
      <c r="C1025">
        <v>4</v>
      </c>
      <c r="D1025">
        <v>3</v>
      </c>
      <c r="F1025">
        <v>4.1086999999999998</v>
      </c>
      <c r="G1025">
        <v>51</v>
      </c>
      <c r="H1025">
        <v>0</v>
      </c>
      <c r="I1025">
        <v>1</v>
      </c>
      <c r="J1025">
        <v>15</v>
      </c>
      <c r="K1025">
        <v>46</v>
      </c>
      <c r="L1025">
        <v>197</v>
      </c>
      <c r="M1025">
        <v>44</v>
      </c>
      <c r="N1025">
        <v>23</v>
      </c>
      <c r="O1025">
        <v>21</v>
      </c>
      <c r="P1025">
        <v>7</v>
      </c>
      <c r="Q1025">
        <v>17</v>
      </c>
      <c r="R1025">
        <v>0</v>
      </c>
      <c r="S1025">
        <v>1</v>
      </c>
      <c r="T1025">
        <v>49</v>
      </c>
      <c r="U1025">
        <v>9.5869599999999995</v>
      </c>
      <c r="V1025">
        <v>3.3260900000000002</v>
      </c>
      <c r="W1025">
        <v>2.8823500000000002</v>
      </c>
      <c r="X1025">
        <v>1.36957</v>
      </c>
      <c r="Y1025">
        <v>0.24873100000000001</v>
      </c>
      <c r="Z1025">
        <v>8.6294399999999993E-2</v>
      </c>
      <c r="AA1025">
        <v>0.16243654489517201</v>
      </c>
      <c r="AB1025">
        <v>0.24581</v>
      </c>
      <c r="AC1025">
        <v>1.32609</v>
      </c>
      <c r="AD1025">
        <v>0.300813</v>
      </c>
      <c r="AE1025">
        <v>0.74218799999999996</v>
      </c>
      <c r="AH1025">
        <v>4.2767799999999996</v>
      </c>
      <c r="AI1025">
        <v>0.14205999999999999</v>
      </c>
      <c r="AJ1025">
        <v>0.137127</v>
      </c>
    </row>
    <row r="1026" spans="1:36" x14ac:dyDescent="0.45">
      <c r="A1026" t="s">
        <v>3041</v>
      </c>
      <c r="B1026" t="s">
        <v>101</v>
      </c>
      <c r="C1026">
        <v>3</v>
      </c>
      <c r="D1026">
        <v>4</v>
      </c>
      <c r="F1026">
        <v>5.0561800000000003</v>
      </c>
      <c r="G1026">
        <v>28</v>
      </c>
      <c r="H1026">
        <v>7</v>
      </c>
      <c r="I1026">
        <v>0</v>
      </c>
      <c r="J1026">
        <v>0</v>
      </c>
      <c r="K1026">
        <v>62.3</v>
      </c>
      <c r="L1026">
        <v>277</v>
      </c>
      <c r="M1026">
        <v>68</v>
      </c>
      <c r="N1026">
        <v>38</v>
      </c>
      <c r="O1026">
        <v>35</v>
      </c>
      <c r="P1026">
        <v>10</v>
      </c>
      <c r="Q1026">
        <v>21</v>
      </c>
      <c r="R1026">
        <v>0</v>
      </c>
      <c r="S1026">
        <v>4</v>
      </c>
      <c r="T1026">
        <v>46</v>
      </c>
      <c r="U1026">
        <v>6.64527</v>
      </c>
      <c r="V1026">
        <v>3.0337100000000001</v>
      </c>
      <c r="W1026">
        <v>2.19048</v>
      </c>
      <c r="X1026">
        <v>1.44462</v>
      </c>
      <c r="Y1026">
        <v>0.16606499999999999</v>
      </c>
      <c r="Z1026">
        <v>7.5812299999999999E-2</v>
      </c>
      <c r="AA1026">
        <v>9.0252704918384496E-2</v>
      </c>
      <c r="AB1026">
        <v>0.269841</v>
      </c>
      <c r="AC1026">
        <v>1.4285699999999999</v>
      </c>
      <c r="AD1026">
        <v>0.29591800000000001</v>
      </c>
      <c r="AE1026">
        <v>0.68</v>
      </c>
      <c r="AH1026">
        <v>5.0688399999999998</v>
      </c>
      <c r="AI1026">
        <v>0.14119200000000001</v>
      </c>
      <c r="AJ1026">
        <v>5.4498400000000002E-2</v>
      </c>
    </row>
    <row r="1027" spans="1:36" x14ac:dyDescent="0.45">
      <c r="A1027" t="s">
        <v>2237</v>
      </c>
      <c r="B1027" t="s">
        <v>40</v>
      </c>
      <c r="C1027">
        <v>4</v>
      </c>
      <c r="D1027">
        <v>4</v>
      </c>
      <c r="F1027">
        <v>4.3575400000000002</v>
      </c>
      <c r="G1027">
        <v>54</v>
      </c>
      <c r="H1027">
        <v>0</v>
      </c>
      <c r="I1027">
        <v>0</v>
      </c>
      <c r="J1027">
        <v>13</v>
      </c>
      <c r="K1027">
        <v>53.7</v>
      </c>
      <c r="L1027">
        <v>227</v>
      </c>
      <c r="M1027">
        <v>48</v>
      </c>
      <c r="N1027">
        <v>28</v>
      </c>
      <c r="O1027">
        <v>26</v>
      </c>
      <c r="P1027">
        <v>8</v>
      </c>
      <c r="Q1027">
        <v>23</v>
      </c>
      <c r="R1027">
        <v>1</v>
      </c>
      <c r="S1027">
        <v>3</v>
      </c>
      <c r="T1027">
        <v>56</v>
      </c>
      <c r="U1027">
        <v>9.3854799999999994</v>
      </c>
      <c r="V1027">
        <v>3.8547500000000001</v>
      </c>
      <c r="W1027">
        <v>2.4347799999999999</v>
      </c>
      <c r="X1027">
        <v>1.3407800000000001</v>
      </c>
      <c r="Y1027">
        <v>0.246696</v>
      </c>
      <c r="Z1027">
        <v>0.101322</v>
      </c>
      <c r="AA1027">
        <v>0.14537445455789499</v>
      </c>
      <c r="AB1027">
        <v>0.23880599999999999</v>
      </c>
      <c r="AC1027">
        <v>1.32216</v>
      </c>
      <c r="AD1027">
        <v>0.29197099999999998</v>
      </c>
      <c r="AE1027">
        <v>0.71906400000000004</v>
      </c>
      <c r="AH1027">
        <v>4.5585800000000001</v>
      </c>
      <c r="AI1027">
        <v>0.14030500000000001</v>
      </c>
      <c r="AJ1027">
        <v>2.8270900000000002E-2</v>
      </c>
    </row>
    <row r="1028" spans="1:36" x14ac:dyDescent="0.45">
      <c r="A1028" t="s">
        <v>3042</v>
      </c>
      <c r="C1028">
        <v>3</v>
      </c>
      <c r="D1028">
        <v>4</v>
      </c>
      <c r="F1028">
        <v>4.7279499999999999</v>
      </c>
      <c r="G1028">
        <v>25</v>
      </c>
      <c r="H1028">
        <v>2</v>
      </c>
      <c r="I1028">
        <v>0</v>
      </c>
      <c r="J1028">
        <v>0</v>
      </c>
      <c r="K1028">
        <v>53.3</v>
      </c>
      <c r="L1028">
        <v>234</v>
      </c>
      <c r="M1028">
        <v>54</v>
      </c>
      <c r="N1028">
        <v>30</v>
      </c>
      <c r="O1028">
        <v>28</v>
      </c>
      <c r="P1028">
        <v>7</v>
      </c>
      <c r="Q1028">
        <v>21</v>
      </c>
      <c r="R1028">
        <v>0</v>
      </c>
      <c r="S1028">
        <v>2</v>
      </c>
      <c r="T1028">
        <v>45</v>
      </c>
      <c r="U1028">
        <v>7.5984999999999996</v>
      </c>
      <c r="V1028">
        <v>3.5459700000000001</v>
      </c>
      <c r="W1028">
        <v>2.1428600000000002</v>
      </c>
      <c r="X1028">
        <v>1.1819900000000001</v>
      </c>
      <c r="Y1028">
        <v>0.19230800000000001</v>
      </c>
      <c r="Z1028">
        <v>8.9743600000000007E-2</v>
      </c>
      <c r="AA1028">
        <v>0.102564103901386</v>
      </c>
      <c r="AB1028">
        <v>0.25592399999999998</v>
      </c>
      <c r="AC1028">
        <v>1.40713</v>
      </c>
      <c r="AD1028">
        <v>0.295597</v>
      </c>
      <c r="AE1028">
        <v>0.69018400000000002</v>
      </c>
      <c r="AH1028">
        <v>4.5683600000000002</v>
      </c>
      <c r="AI1028">
        <v>0.13978499999999999</v>
      </c>
      <c r="AJ1028">
        <v>0.165407</v>
      </c>
    </row>
    <row r="1029" spans="1:36" x14ac:dyDescent="0.45">
      <c r="A1029" t="s">
        <v>3043</v>
      </c>
      <c r="B1029" t="s">
        <v>61</v>
      </c>
      <c r="C1029">
        <v>4</v>
      </c>
      <c r="D1029">
        <v>6</v>
      </c>
      <c r="F1029">
        <v>5.50746</v>
      </c>
      <c r="G1029">
        <v>14</v>
      </c>
      <c r="H1029">
        <v>14</v>
      </c>
      <c r="I1029">
        <v>0</v>
      </c>
      <c r="J1029">
        <v>0</v>
      </c>
      <c r="K1029">
        <v>67</v>
      </c>
      <c r="L1029">
        <v>303</v>
      </c>
      <c r="M1029">
        <v>76</v>
      </c>
      <c r="N1029">
        <v>44</v>
      </c>
      <c r="O1029">
        <v>41</v>
      </c>
      <c r="P1029">
        <v>11</v>
      </c>
      <c r="Q1029">
        <v>29</v>
      </c>
      <c r="R1029">
        <v>0</v>
      </c>
      <c r="S1029">
        <v>2</v>
      </c>
      <c r="T1029">
        <v>43</v>
      </c>
      <c r="U1029">
        <v>5.7761199999999997</v>
      </c>
      <c r="V1029">
        <v>3.8955199999999999</v>
      </c>
      <c r="W1029">
        <v>1.4827600000000001</v>
      </c>
      <c r="X1029">
        <v>1.4776100000000001</v>
      </c>
      <c r="Y1029">
        <v>0.14191400000000001</v>
      </c>
      <c r="Z1029">
        <v>9.5709600000000006E-2</v>
      </c>
      <c r="AA1029">
        <v>4.6204619109630501E-2</v>
      </c>
      <c r="AB1029">
        <v>0.27941199999999999</v>
      </c>
      <c r="AC1029">
        <v>1.5671600000000001</v>
      </c>
      <c r="AD1029">
        <v>0.29816500000000001</v>
      </c>
      <c r="AE1029">
        <v>0.68080399999999996</v>
      </c>
      <c r="AH1029">
        <v>5.4938500000000001</v>
      </c>
      <c r="AI1029">
        <v>0.139208</v>
      </c>
      <c r="AJ1029">
        <v>2.94758E-2</v>
      </c>
    </row>
    <row r="1030" spans="1:36" x14ac:dyDescent="0.45">
      <c r="A1030" t="s">
        <v>3044</v>
      </c>
      <c r="B1030" t="s">
        <v>34</v>
      </c>
      <c r="C1030">
        <v>2</v>
      </c>
      <c r="D1030">
        <v>2</v>
      </c>
      <c r="F1030">
        <v>4.4185999999999996</v>
      </c>
      <c r="G1030">
        <v>34</v>
      </c>
      <c r="H1030">
        <v>0</v>
      </c>
      <c r="I1030">
        <v>0</v>
      </c>
      <c r="J1030">
        <v>0</v>
      </c>
      <c r="K1030">
        <v>38.700000000000003</v>
      </c>
      <c r="L1030">
        <v>167</v>
      </c>
      <c r="M1030">
        <v>35</v>
      </c>
      <c r="N1030">
        <v>21</v>
      </c>
      <c r="O1030">
        <v>19</v>
      </c>
      <c r="P1030">
        <v>5</v>
      </c>
      <c r="Q1030">
        <v>17</v>
      </c>
      <c r="R1030">
        <v>1</v>
      </c>
      <c r="S1030">
        <v>1</v>
      </c>
      <c r="T1030">
        <v>42</v>
      </c>
      <c r="U1030">
        <v>9.7674400000000006</v>
      </c>
      <c r="V1030">
        <v>3.9534899999999999</v>
      </c>
      <c r="W1030">
        <v>2.4705900000000001</v>
      </c>
      <c r="X1030">
        <v>1.16279</v>
      </c>
      <c r="Y1030">
        <v>0.25149700000000003</v>
      </c>
      <c r="Z1030">
        <v>0.101796</v>
      </c>
      <c r="AA1030">
        <v>0.149700596928596</v>
      </c>
      <c r="AB1030">
        <v>0.234899</v>
      </c>
      <c r="AC1030">
        <v>1.3436699999999999</v>
      </c>
      <c r="AD1030">
        <v>0.29411799999999999</v>
      </c>
      <c r="AE1030">
        <v>0.68888899999999997</v>
      </c>
      <c r="AH1030">
        <v>4.1594300000000004</v>
      </c>
      <c r="AI1030">
        <v>0.138576</v>
      </c>
      <c r="AJ1030">
        <v>-5.3795000000000003E-2</v>
      </c>
    </row>
    <row r="1031" spans="1:36" x14ac:dyDescent="0.45">
      <c r="A1031" t="s">
        <v>2323</v>
      </c>
      <c r="B1031" t="s">
        <v>23</v>
      </c>
      <c r="C1031">
        <v>4</v>
      </c>
      <c r="D1031">
        <v>3</v>
      </c>
      <c r="F1031">
        <v>4.3575400000000002</v>
      </c>
      <c r="G1031">
        <v>49</v>
      </c>
      <c r="H1031">
        <v>1</v>
      </c>
      <c r="I1031">
        <v>0</v>
      </c>
      <c r="J1031">
        <v>1</v>
      </c>
      <c r="K1031">
        <v>53.7</v>
      </c>
      <c r="L1031">
        <v>241</v>
      </c>
      <c r="M1031">
        <v>50</v>
      </c>
      <c r="N1031">
        <v>28</v>
      </c>
      <c r="O1031">
        <v>26</v>
      </c>
      <c r="P1031">
        <v>7</v>
      </c>
      <c r="Q1031">
        <v>29</v>
      </c>
      <c r="R1031">
        <v>2</v>
      </c>
      <c r="S1031">
        <v>3</v>
      </c>
      <c r="T1031">
        <v>63</v>
      </c>
      <c r="U1031">
        <v>10.5587</v>
      </c>
      <c r="V1031">
        <v>4.8603399999999999</v>
      </c>
      <c r="W1031">
        <v>2.1724100000000002</v>
      </c>
      <c r="X1031">
        <v>1.1731799999999999</v>
      </c>
      <c r="Y1031">
        <v>0.261411</v>
      </c>
      <c r="Z1031">
        <v>0.12033199999999999</v>
      </c>
      <c r="AA1031">
        <v>0.141078852117061</v>
      </c>
      <c r="AB1031">
        <v>0.239234</v>
      </c>
      <c r="AC1031">
        <v>1.4711399999999999</v>
      </c>
      <c r="AD1031">
        <v>0.30935299999999999</v>
      </c>
      <c r="AE1031">
        <v>0.73699400000000004</v>
      </c>
      <c r="AH1031">
        <v>4.3909799999999999</v>
      </c>
      <c r="AI1031">
        <v>0.137155</v>
      </c>
      <c r="AJ1031">
        <v>0.253417</v>
      </c>
    </row>
    <row r="1032" spans="1:36" x14ac:dyDescent="0.45">
      <c r="A1032" t="s">
        <v>2509</v>
      </c>
      <c r="B1032" t="s">
        <v>52</v>
      </c>
      <c r="C1032">
        <v>2</v>
      </c>
      <c r="D1032">
        <v>3</v>
      </c>
      <c r="F1032">
        <v>4.2750000000000004</v>
      </c>
      <c r="G1032">
        <v>35</v>
      </c>
      <c r="H1032">
        <v>0</v>
      </c>
      <c r="I1032">
        <v>0</v>
      </c>
      <c r="J1032">
        <v>1</v>
      </c>
      <c r="K1032">
        <v>40</v>
      </c>
      <c r="L1032">
        <v>169</v>
      </c>
      <c r="M1032">
        <v>36</v>
      </c>
      <c r="N1032">
        <v>21</v>
      </c>
      <c r="O1032">
        <v>19</v>
      </c>
      <c r="P1032">
        <v>6</v>
      </c>
      <c r="Q1032">
        <v>14</v>
      </c>
      <c r="R1032">
        <v>0</v>
      </c>
      <c r="S1032">
        <v>3</v>
      </c>
      <c r="T1032">
        <v>44</v>
      </c>
      <c r="U1032">
        <v>9.9</v>
      </c>
      <c r="V1032">
        <v>3.15</v>
      </c>
      <c r="W1032">
        <v>3.1428600000000002</v>
      </c>
      <c r="X1032">
        <v>1.35</v>
      </c>
      <c r="Y1032">
        <v>0.260355</v>
      </c>
      <c r="Z1032">
        <v>8.2840200000000003E-2</v>
      </c>
      <c r="AA1032">
        <v>0.17751479148864699</v>
      </c>
      <c r="AB1032">
        <v>0.236842</v>
      </c>
      <c r="AC1032">
        <v>1.25</v>
      </c>
      <c r="AD1032">
        <v>0.29411799999999999</v>
      </c>
      <c r="AE1032">
        <v>0.69711500000000004</v>
      </c>
      <c r="AH1032">
        <v>4.2800399999999996</v>
      </c>
      <c r="AI1032">
        <v>0.13622200000000001</v>
      </c>
      <c r="AJ1032">
        <v>0.112247</v>
      </c>
    </row>
    <row r="1033" spans="1:36" x14ac:dyDescent="0.45">
      <c r="A1033" t="s">
        <v>3045</v>
      </c>
      <c r="B1033" t="s">
        <v>30</v>
      </c>
      <c r="C1033">
        <v>3</v>
      </c>
      <c r="D1033">
        <v>5</v>
      </c>
      <c r="F1033">
        <v>5.0656699999999999</v>
      </c>
      <c r="G1033">
        <v>15</v>
      </c>
      <c r="H1033">
        <v>11</v>
      </c>
      <c r="I1033">
        <v>0</v>
      </c>
      <c r="J1033">
        <v>0</v>
      </c>
      <c r="K1033">
        <v>53.3</v>
      </c>
      <c r="L1033">
        <v>238</v>
      </c>
      <c r="M1033">
        <v>59</v>
      </c>
      <c r="N1033">
        <v>32</v>
      </c>
      <c r="O1033">
        <v>30</v>
      </c>
      <c r="P1033">
        <v>9</v>
      </c>
      <c r="Q1033">
        <v>18</v>
      </c>
      <c r="R1033">
        <v>0</v>
      </c>
      <c r="S1033">
        <v>2</v>
      </c>
      <c r="T1033">
        <v>36</v>
      </c>
      <c r="U1033">
        <v>6.0788000000000002</v>
      </c>
      <c r="V1033">
        <v>3.0394000000000001</v>
      </c>
      <c r="W1033">
        <v>2</v>
      </c>
      <c r="X1033">
        <v>1.5197000000000001</v>
      </c>
      <c r="Y1033">
        <v>0.15126100000000001</v>
      </c>
      <c r="Z1033">
        <v>7.5630299999999998E-2</v>
      </c>
      <c r="AA1033">
        <v>7.5630255043506595E-2</v>
      </c>
      <c r="AB1033">
        <v>0.27064199999999999</v>
      </c>
      <c r="AC1033">
        <v>1.44465</v>
      </c>
      <c r="AD1033">
        <v>0.28901700000000002</v>
      </c>
      <c r="AE1033">
        <v>0.69875799999999999</v>
      </c>
      <c r="AH1033">
        <v>5.2250199999999998</v>
      </c>
      <c r="AI1033">
        <v>0.13603199999999999</v>
      </c>
      <c r="AJ1033">
        <v>7.9507499999999995E-2</v>
      </c>
    </row>
    <row r="1034" spans="1:36" x14ac:dyDescent="0.45">
      <c r="A1034" t="s">
        <v>3046</v>
      </c>
      <c r="B1034" t="s">
        <v>44</v>
      </c>
      <c r="C1034">
        <v>3</v>
      </c>
      <c r="D1034">
        <v>3</v>
      </c>
      <c r="F1034">
        <v>4.9117199999999999</v>
      </c>
      <c r="G1034">
        <v>32</v>
      </c>
      <c r="H1034">
        <v>5</v>
      </c>
      <c r="I1034">
        <v>0</v>
      </c>
      <c r="J1034">
        <v>0</v>
      </c>
      <c r="K1034">
        <v>62.3</v>
      </c>
      <c r="L1034">
        <v>281</v>
      </c>
      <c r="M1034">
        <v>62</v>
      </c>
      <c r="N1034">
        <v>37</v>
      </c>
      <c r="O1034">
        <v>34</v>
      </c>
      <c r="P1034">
        <v>9</v>
      </c>
      <c r="Q1034">
        <v>30</v>
      </c>
      <c r="R1034">
        <v>0</v>
      </c>
      <c r="S1034">
        <v>4</v>
      </c>
      <c r="T1034">
        <v>57</v>
      </c>
      <c r="U1034">
        <v>8.2343499999999992</v>
      </c>
      <c r="V1034">
        <v>4.3338700000000001</v>
      </c>
      <c r="W1034">
        <v>1.9</v>
      </c>
      <c r="X1034">
        <v>1.30016</v>
      </c>
      <c r="Y1034">
        <v>0.202847</v>
      </c>
      <c r="Z1034">
        <v>0.106762</v>
      </c>
      <c r="AA1034">
        <v>9.6085406839847495E-2</v>
      </c>
      <c r="AB1034">
        <v>0.25101200000000001</v>
      </c>
      <c r="AC1034">
        <v>1.4767300000000001</v>
      </c>
      <c r="AD1034">
        <v>0.29281800000000002</v>
      </c>
      <c r="AE1034">
        <v>0.69269499999999995</v>
      </c>
      <c r="AH1034">
        <v>4.9404300000000001</v>
      </c>
      <c r="AI1034">
        <v>0.135908</v>
      </c>
      <c r="AJ1034">
        <v>5.9913599999999997E-2</v>
      </c>
    </row>
    <row r="1035" spans="1:36" x14ac:dyDescent="0.45">
      <c r="A1035" t="s">
        <v>3047</v>
      </c>
      <c r="B1035" t="s">
        <v>44</v>
      </c>
      <c r="C1035">
        <v>4</v>
      </c>
      <c r="D1035">
        <v>4</v>
      </c>
      <c r="F1035">
        <v>4.88246</v>
      </c>
      <c r="G1035">
        <v>33</v>
      </c>
      <c r="H1035">
        <v>4</v>
      </c>
      <c r="I1035">
        <v>0</v>
      </c>
      <c r="J1035">
        <v>0</v>
      </c>
      <c r="K1035">
        <v>55.3</v>
      </c>
      <c r="L1035">
        <v>249</v>
      </c>
      <c r="M1035">
        <v>53</v>
      </c>
      <c r="N1035">
        <v>32</v>
      </c>
      <c r="O1035">
        <v>30</v>
      </c>
      <c r="P1035">
        <v>8</v>
      </c>
      <c r="Q1035">
        <v>29</v>
      </c>
      <c r="R1035">
        <v>0</v>
      </c>
      <c r="S1035">
        <v>3</v>
      </c>
      <c r="T1035">
        <v>56</v>
      </c>
      <c r="U1035">
        <v>9.1139200000000002</v>
      </c>
      <c r="V1035">
        <v>4.7197100000000001</v>
      </c>
      <c r="W1035">
        <v>1.93103</v>
      </c>
      <c r="X1035">
        <v>1.30199</v>
      </c>
      <c r="Y1035">
        <v>0.22489999999999999</v>
      </c>
      <c r="Z1035">
        <v>0.116466</v>
      </c>
      <c r="AA1035">
        <v>0.108433738350868</v>
      </c>
      <c r="AB1035">
        <v>0.24424000000000001</v>
      </c>
      <c r="AC1035">
        <v>1.48282</v>
      </c>
      <c r="AD1035">
        <v>0.29411799999999999</v>
      </c>
      <c r="AE1035">
        <v>0.70621500000000004</v>
      </c>
      <c r="AH1035">
        <v>4.8463599999999998</v>
      </c>
      <c r="AI1035">
        <v>0.135851</v>
      </c>
      <c r="AJ1035">
        <v>9.4099000000000002E-2</v>
      </c>
    </row>
    <row r="1036" spans="1:36" x14ac:dyDescent="0.45">
      <c r="A1036" t="s">
        <v>3048</v>
      </c>
      <c r="B1036" t="s">
        <v>141</v>
      </c>
      <c r="C1036">
        <v>3</v>
      </c>
      <c r="D1036">
        <v>4</v>
      </c>
      <c r="F1036">
        <v>4.6583899999999998</v>
      </c>
      <c r="G1036">
        <v>26</v>
      </c>
      <c r="H1036">
        <v>3</v>
      </c>
      <c r="I1036">
        <v>0</v>
      </c>
      <c r="J1036">
        <v>0</v>
      </c>
      <c r="K1036">
        <v>48.3</v>
      </c>
      <c r="L1036">
        <v>213</v>
      </c>
      <c r="M1036">
        <v>53</v>
      </c>
      <c r="N1036">
        <v>27</v>
      </c>
      <c r="O1036">
        <v>25</v>
      </c>
      <c r="P1036">
        <v>6</v>
      </c>
      <c r="Q1036">
        <v>14</v>
      </c>
      <c r="R1036">
        <v>0</v>
      </c>
      <c r="S1036">
        <v>3</v>
      </c>
      <c r="T1036">
        <v>30</v>
      </c>
      <c r="U1036">
        <v>5.5900600000000003</v>
      </c>
      <c r="V1036">
        <v>2.6086999999999998</v>
      </c>
      <c r="W1036">
        <v>2.1428600000000002</v>
      </c>
      <c r="X1036">
        <v>1.1180099999999999</v>
      </c>
      <c r="Y1036">
        <v>0.140845</v>
      </c>
      <c r="Z1036">
        <v>6.57277E-2</v>
      </c>
      <c r="AA1036">
        <v>7.5117379426956093E-2</v>
      </c>
      <c r="AB1036">
        <v>0.27040799999999998</v>
      </c>
      <c r="AC1036">
        <v>1.3871599999999999</v>
      </c>
      <c r="AD1036">
        <v>0.29375000000000001</v>
      </c>
      <c r="AE1036">
        <v>0.68259400000000003</v>
      </c>
      <c r="AH1036">
        <v>4.6836099999999998</v>
      </c>
      <c r="AI1036">
        <v>0.135575</v>
      </c>
      <c r="AJ1036">
        <v>9.3673199999999998E-2</v>
      </c>
    </row>
    <row r="1037" spans="1:36" x14ac:dyDescent="0.45">
      <c r="A1037" t="s">
        <v>2321</v>
      </c>
      <c r="B1037" t="s">
        <v>139</v>
      </c>
      <c r="C1037">
        <v>2</v>
      </c>
      <c r="D1037">
        <v>3</v>
      </c>
      <c r="F1037">
        <v>4.43255</v>
      </c>
      <c r="G1037">
        <v>43</v>
      </c>
      <c r="H1037">
        <v>0</v>
      </c>
      <c r="I1037">
        <v>0</v>
      </c>
      <c r="J1037">
        <v>0</v>
      </c>
      <c r="K1037">
        <v>46.7</v>
      </c>
      <c r="L1037">
        <v>200</v>
      </c>
      <c r="M1037">
        <v>41</v>
      </c>
      <c r="N1037">
        <v>25</v>
      </c>
      <c r="O1037">
        <v>23</v>
      </c>
      <c r="P1037">
        <v>7</v>
      </c>
      <c r="Q1037">
        <v>22</v>
      </c>
      <c r="R1037">
        <v>2</v>
      </c>
      <c r="S1037">
        <v>1</v>
      </c>
      <c r="T1037">
        <v>51</v>
      </c>
      <c r="U1037">
        <v>9.8286899999999999</v>
      </c>
      <c r="V1037">
        <v>4.2398300000000004</v>
      </c>
      <c r="W1037">
        <v>2.3181799999999999</v>
      </c>
      <c r="X1037">
        <v>1.34904</v>
      </c>
      <c r="Y1037">
        <v>0.255</v>
      </c>
      <c r="Z1037">
        <v>0.11</v>
      </c>
      <c r="AA1037">
        <v>0.14499999582767401</v>
      </c>
      <c r="AB1037">
        <v>0.23163800000000001</v>
      </c>
      <c r="AC1037">
        <v>1.34904</v>
      </c>
      <c r="AD1037">
        <v>0.28571400000000002</v>
      </c>
      <c r="AE1037">
        <v>0.71428599999999998</v>
      </c>
      <c r="AH1037">
        <v>4.4970100000000004</v>
      </c>
      <c r="AI1037">
        <v>0.13463600000000001</v>
      </c>
      <c r="AJ1037">
        <v>5.2262900000000001E-2</v>
      </c>
    </row>
    <row r="1038" spans="1:36" x14ac:dyDescent="0.45">
      <c r="A1038" t="s">
        <v>2350</v>
      </c>
      <c r="B1038" t="s">
        <v>40</v>
      </c>
      <c r="C1038">
        <v>3</v>
      </c>
      <c r="D1038">
        <v>3</v>
      </c>
      <c r="F1038">
        <v>4.5844500000000004</v>
      </c>
      <c r="G1038">
        <v>34</v>
      </c>
      <c r="H1038">
        <v>2</v>
      </c>
      <c r="I1038">
        <v>0</v>
      </c>
      <c r="J1038">
        <v>1</v>
      </c>
      <c r="K1038">
        <v>37.299999999999997</v>
      </c>
      <c r="L1038">
        <v>162</v>
      </c>
      <c r="M1038">
        <v>36</v>
      </c>
      <c r="N1038">
        <v>21</v>
      </c>
      <c r="O1038">
        <v>19</v>
      </c>
      <c r="P1038">
        <v>6</v>
      </c>
      <c r="Q1038">
        <v>16</v>
      </c>
      <c r="R1038">
        <v>0</v>
      </c>
      <c r="S1038">
        <v>1</v>
      </c>
      <c r="T1038">
        <v>38</v>
      </c>
      <c r="U1038">
        <v>9.1689000000000007</v>
      </c>
      <c r="V1038">
        <v>3.8605900000000002</v>
      </c>
      <c r="W1038">
        <v>2.375</v>
      </c>
      <c r="X1038">
        <v>1.4477199999999999</v>
      </c>
      <c r="Y1038">
        <v>0.234568</v>
      </c>
      <c r="Z1038">
        <v>9.8765400000000003E-2</v>
      </c>
      <c r="AA1038">
        <v>0.135802462697029</v>
      </c>
      <c r="AB1038">
        <v>0.248276</v>
      </c>
      <c r="AC1038">
        <v>1.3940999999999999</v>
      </c>
      <c r="AD1038">
        <v>0.29703000000000002</v>
      </c>
      <c r="AE1038">
        <v>0.711009</v>
      </c>
      <c r="AH1038">
        <v>4.6759500000000003</v>
      </c>
      <c r="AI1038">
        <v>0.1343</v>
      </c>
      <c r="AJ1038">
        <v>-5.1725699999999999E-2</v>
      </c>
    </row>
    <row r="1039" spans="1:36" x14ac:dyDescent="0.45">
      <c r="A1039" t="s">
        <v>3049</v>
      </c>
      <c r="B1039" t="s">
        <v>139</v>
      </c>
      <c r="C1039">
        <v>2</v>
      </c>
      <c r="D1039">
        <v>1</v>
      </c>
      <c r="F1039">
        <v>4.4185999999999996</v>
      </c>
      <c r="G1039">
        <v>39</v>
      </c>
      <c r="H1039">
        <v>0</v>
      </c>
      <c r="I1039">
        <v>0</v>
      </c>
      <c r="J1039">
        <v>1</v>
      </c>
      <c r="K1039">
        <v>38.700000000000003</v>
      </c>
      <c r="L1039">
        <v>166</v>
      </c>
      <c r="M1039">
        <v>38</v>
      </c>
      <c r="N1039">
        <v>21</v>
      </c>
      <c r="O1039">
        <v>19</v>
      </c>
      <c r="P1039">
        <v>6</v>
      </c>
      <c r="Q1039">
        <v>13</v>
      </c>
      <c r="R1039">
        <v>0</v>
      </c>
      <c r="S1039">
        <v>1</v>
      </c>
      <c r="T1039">
        <v>37</v>
      </c>
      <c r="U1039">
        <v>8.6046499999999995</v>
      </c>
      <c r="V1039">
        <v>3.0232600000000001</v>
      </c>
      <c r="W1039">
        <v>2.8461500000000002</v>
      </c>
      <c r="X1039">
        <v>1.3953500000000001</v>
      </c>
      <c r="Y1039">
        <v>0.22289200000000001</v>
      </c>
      <c r="Z1039">
        <v>7.8313300000000002E-2</v>
      </c>
      <c r="AA1039">
        <v>0.14457831531762999</v>
      </c>
      <c r="AB1039">
        <v>0.25</v>
      </c>
      <c r="AC1039">
        <v>1.3178300000000001</v>
      </c>
      <c r="AD1039">
        <v>0.29357800000000001</v>
      </c>
      <c r="AE1039">
        <v>0.70422499999999999</v>
      </c>
      <c r="AH1039">
        <v>4.44367</v>
      </c>
      <c r="AI1039">
        <v>0.13367499999999999</v>
      </c>
      <c r="AJ1039">
        <v>1.52468E-2</v>
      </c>
    </row>
    <row r="1040" spans="1:36" x14ac:dyDescent="0.45">
      <c r="A1040" t="s">
        <v>3050</v>
      </c>
      <c r="C1040">
        <v>3</v>
      </c>
      <c r="D1040">
        <v>2</v>
      </c>
      <c r="F1040">
        <v>4.1860499999999998</v>
      </c>
      <c r="G1040">
        <v>43</v>
      </c>
      <c r="H1040">
        <v>0</v>
      </c>
      <c r="I1040">
        <v>0</v>
      </c>
      <c r="J1040">
        <v>0</v>
      </c>
      <c r="K1040">
        <v>43</v>
      </c>
      <c r="L1040">
        <v>186</v>
      </c>
      <c r="M1040">
        <v>41</v>
      </c>
      <c r="N1040">
        <v>22</v>
      </c>
      <c r="O1040">
        <v>20</v>
      </c>
      <c r="P1040">
        <v>5</v>
      </c>
      <c r="Q1040">
        <v>18</v>
      </c>
      <c r="R1040">
        <v>1</v>
      </c>
      <c r="S1040">
        <v>1</v>
      </c>
      <c r="T1040">
        <v>38</v>
      </c>
      <c r="U1040">
        <v>7.9534900000000004</v>
      </c>
      <c r="V1040">
        <v>3.7674400000000001</v>
      </c>
      <c r="W1040">
        <v>2.11111</v>
      </c>
      <c r="X1040">
        <v>1.0465100000000001</v>
      </c>
      <c r="Y1040">
        <v>0.20430100000000001</v>
      </c>
      <c r="Z1040">
        <v>9.6774200000000005E-2</v>
      </c>
      <c r="AA1040">
        <v>0.107526883482933</v>
      </c>
      <c r="AB1040">
        <v>0.24550900000000001</v>
      </c>
      <c r="AC1040">
        <v>1.37209</v>
      </c>
      <c r="AD1040">
        <v>0.290323</v>
      </c>
      <c r="AE1040">
        <v>0.711538</v>
      </c>
      <c r="AH1040">
        <v>4.3248100000000003</v>
      </c>
      <c r="AI1040">
        <v>0.13310900000000001</v>
      </c>
      <c r="AJ1040">
        <v>0.15088799999999999</v>
      </c>
    </row>
    <row r="1041" spans="1:36" x14ac:dyDescent="0.45">
      <c r="A1041" t="s">
        <v>2410</v>
      </c>
      <c r="C1041">
        <v>2</v>
      </c>
      <c r="D1041">
        <v>2</v>
      </c>
      <c r="F1041">
        <v>5.2105300000000003</v>
      </c>
      <c r="G1041">
        <v>22</v>
      </c>
      <c r="H1041">
        <v>4</v>
      </c>
      <c r="I1041">
        <v>0</v>
      </c>
      <c r="J1041">
        <v>1</v>
      </c>
      <c r="K1041">
        <v>38</v>
      </c>
      <c r="L1041">
        <v>170</v>
      </c>
      <c r="M1041">
        <v>36</v>
      </c>
      <c r="N1041">
        <v>24</v>
      </c>
      <c r="O1041">
        <v>22</v>
      </c>
      <c r="P1041">
        <v>7</v>
      </c>
      <c r="Q1041">
        <v>19</v>
      </c>
      <c r="R1041">
        <v>0</v>
      </c>
      <c r="S1041">
        <v>2</v>
      </c>
      <c r="T1041">
        <v>44</v>
      </c>
      <c r="U1041">
        <v>10.421099999999999</v>
      </c>
      <c r="V1041">
        <v>4.5</v>
      </c>
      <c r="W1041">
        <v>2.3157899999999998</v>
      </c>
      <c r="X1041">
        <v>1.6578900000000001</v>
      </c>
      <c r="Y1041">
        <v>0.258824</v>
      </c>
      <c r="Z1041">
        <v>0.111765</v>
      </c>
      <c r="AA1041">
        <v>0.14705883711576401</v>
      </c>
      <c r="AB1041">
        <v>0.24161099999999999</v>
      </c>
      <c r="AC1041">
        <v>1.44737</v>
      </c>
      <c r="AD1041">
        <v>0.29591800000000001</v>
      </c>
      <c r="AE1041">
        <v>0.68584100000000003</v>
      </c>
      <c r="AH1041">
        <v>4.9918800000000001</v>
      </c>
      <c r="AI1041">
        <v>0.12939600000000001</v>
      </c>
      <c r="AJ1041">
        <v>-0.151583</v>
      </c>
    </row>
    <row r="1042" spans="1:36" x14ac:dyDescent="0.45">
      <c r="A1042" t="s">
        <v>1992</v>
      </c>
      <c r="B1042" t="s">
        <v>215</v>
      </c>
      <c r="C1042">
        <v>3</v>
      </c>
      <c r="D1042">
        <v>3</v>
      </c>
      <c r="F1042">
        <v>4.2923099999999996</v>
      </c>
      <c r="G1042">
        <v>55</v>
      </c>
      <c r="H1042">
        <v>0</v>
      </c>
      <c r="I1042">
        <v>0</v>
      </c>
      <c r="J1042">
        <v>1</v>
      </c>
      <c r="K1042">
        <v>65</v>
      </c>
      <c r="L1042">
        <v>288</v>
      </c>
      <c r="M1042">
        <v>53</v>
      </c>
      <c r="N1042">
        <v>34</v>
      </c>
      <c r="O1042">
        <v>31</v>
      </c>
      <c r="P1042">
        <v>8</v>
      </c>
      <c r="Q1042">
        <v>35</v>
      </c>
      <c r="R1042">
        <v>2</v>
      </c>
      <c r="S1042">
        <v>10</v>
      </c>
      <c r="T1042">
        <v>81</v>
      </c>
      <c r="U1042">
        <v>11.215400000000001</v>
      </c>
      <c r="V1042">
        <v>4.8461499999999997</v>
      </c>
      <c r="W1042">
        <v>2.3142900000000002</v>
      </c>
      <c r="X1042">
        <v>1.1076900000000001</v>
      </c>
      <c r="Y1042">
        <v>0.28125</v>
      </c>
      <c r="Z1042">
        <v>0.121528</v>
      </c>
      <c r="AA1042">
        <v>0.15972222387790599</v>
      </c>
      <c r="AB1042">
        <v>0.218107</v>
      </c>
      <c r="AC1042">
        <v>1.35385</v>
      </c>
      <c r="AD1042">
        <v>0.29220800000000002</v>
      </c>
      <c r="AE1042">
        <v>0.703125</v>
      </c>
      <c r="AH1042">
        <v>4.4396599999999999</v>
      </c>
      <c r="AI1042">
        <v>0.128826</v>
      </c>
      <c r="AJ1042">
        <v>0.18192700000000001</v>
      </c>
    </row>
    <row r="1043" spans="1:36" x14ac:dyDescent="0.45">
      <c r="A1043" t="s">
        <v>3051</v>
      </c>
      <c r="B1043" t="s">
        <v>139</v>
      </c>
      <c r="C1043">
        <v>3</v>
      </c>
      <c r="D1043">
        <v>5</v>
      </c>
      <c r="F1043">
        <v>5.1115599999999999</v>
      </c>
      <c r="G1043">
        <v>46</v>
      </c>
      <c r="H1043">
        <v>1</v>
      </c>
      <c r="I1043">
        <v>0</v>
      </c>
      <c r="J1043">
        <v>0</v>
      </c>
      <c r="K1043">
        <v>49.3</v>
      </c>
      <c r="L1043">
        <v>226</v>
      </c>
      <c r="M1043">
        <v>49</v>
      </c>
      <c r="N1043">
        <v>30</v>
      </c>
      <c r="O1043">
        <v>28</v>
      </c>
      <c r="P1043">
        <v>7</v>
      </c>
      <c r="Q1043">
        <v>27</v>
      </c>
      <c r="R1043">
        <v>1</v>
      </c>
      <c r="S1043">
        <v>1</v>
      </c>
      <c r="T1043">
        <v>49</v>
      </c>
      <c r="U1043">
        <v>8.9452300000000005</v>
      </c>
      <c r="V1043">
        <v>4.9290099999999999</v>
      </c>
      <c r="W1043">
        <v>1.81481</v>
      </c>
      <c r="X1043">
        <v>1.27789</v>
      </c>
      <c r="Y1043">
        <v>0.21681400000000001</v>
      </c>
      <c r="Z1043">
        <v>0.11946900000000001</v>
      </c>
      <c r="AA1043">
        <v>9.7345136106014196E-2</v>
      </c>
      <c r="AB1043">
        <v>0.247475</v>
      </c>
      <c r="AC1043">
        <v>1.54158</v>
      </c>
      <c r="AD1043">
        <v>0.29577500000000001</v>
      </c>
      <c r="AE1043">
        <v>0.69486400000000004</v>
      </c>
      <c r="AH1043">
        <v>4.81691</v>
      </c>
      <c r="AI1043">
        <v>0.12823699999999999</v>
      </c>
      <c r="AJ1043">
        <v>-0.25172099999999997</v>
      </c>
    </row>
    <row r="1044" spans="1:36" x14ac:dyDescent="0.45">
      <c r="A1044" t="s">
        <v>3052</v>
      </c>
      <c r="B1044" t="s">
        <v>104</v>
      </c>
      <c r="C1044">
        <v>6</v>
      </c>
      <c r="D1044">
        <v>6</v>
      </c>
      <c r="F1044">
        <v>4.04711</v>
      </c>
      <c r="G1044">
        <v>47</v>
      </c>
      <c r="H1044">
        <v>0</v>
      </c>
      <c r="I1044">
        <v>0</v>
      </c>
      <c r="J1044">
        <v>0</v>
      </c>
      <c r="K1044">
        <v>46.7</v>
      </c>
      <c r="L1044">
        <v>201</v>
      </c>
      <c r="M1044">
        <v>38</v>
      </c>
      <c r="N1044">
        <v>23</v>
      </c>
      <c r="O1044">
        <v>21</v>
      </c>
      <c r="P1044">
        <v>7</v>
      </c>
      <c r="Q1044">
        <v>22</v>
      </c>
      <c r="R1044">
        <v>1</v>
      </c>
      <c r="S1044">
        <v>4</v>
      </c>
      <c r="T1044">
        <v>59</v>
      </c>
      <c r="U1044">
        <v>11.3704</v>
      </c>
      <c r="V1044">
        <v>4.2398300000000004</v>
      </c>
      <c r="W1044">
        <v>2.6818200000000001</v>
      </c>
      <c r="X1044">
        <v>1.34904</v>
      </c>
      <c r="Y1044">
        <v>0.29353200000000002</v>
      </c>
      <c r="Z1044">
        <v>0.10945299999999999</v>
      </c>
      <c r="AA1044">
        <v>0.18407960236072499</v>
      </c>
      <c r="AB1044">
        <v>0.217143</v>
      </c>
      <c r="AC1044">
        <v>1.2847999999999999</v>
      </c>
      <c r="AD1044">
        <v>0.28440399999999999</v>
      </c>
      <c r="AE1044">
        <v>0.73705200000000004</v>
      </c>
      <c r="AH1044">
        <v>4.3471200000000003</v>
      </c>
      <c r="AI1044">
        <v>0.12823000000000001</v>
      </c>
      <c r="AJ1044">
        <v>0.147842</v>
      </c>
    </row>
    <row r="1045" spans="1:36" x14ac:dyDescent="0.45">
      <c r="A1045" t="s">
        <v>3053</v>
      </c>
      <c r="B1045" t="s">
        <v>101</v>
      </c>
      <c r="C1045">
        <v>2</v>
      </c>
      <c r="D1045">
        <v>3</v>
      </c>
      <c r="F1045">
        <v>4.3583499999999997</v>
      </c>
      <c r="G1045">
        <v>40</v>
      </c>
      <c r="H1045">
        <v>1</v>
      </c>
      <c r="I1045">
        <v>0</v>
      </c>
      <c r="J1045">
        <v>0</v>
      </c>
      <c r="K1045">
        <v>41.3</v>
      </c>
      <c r="L1045">
        <v>182</v>
      </c>
      <c r="M1045">
        <v>35</v>
      </c>
      <c r="N1045">
        <v>22</v>
      </c>
      <c r="O1045">
        <v>20</v>
      </c>
      <c r="P1045">
        <v>5</v>
      </c>
      <c r="Q1045">
        <v>24</v>
      </c>
      <c r="R1045">
        <v>1</v>
      </c>
      <c r="S1045">
        <v>1</v>
      </c>
      <c r="T1045">
        <v>49</v>
      </c>
      <c r="U1045">
        <v>10.678000000000001</v>
      </c>
      <c r="V1045">
        <v>5.2300199999999997</v>
      </c>
      <c r="W1045">
        <v>2.0416699999999999</v>
      </c>
      <c r="X1045">
        <v>1.0895900000000001</v>
      </c>
      <c r="Y1045">
        <v>0.269231</v>
      </c>
      <c r="Z1045">
        <v>0.13186800000000001</v>
      </c>
      <c r="AA1045">
        <v>0.13736264407634699</v>
      </c>
      <c r="AB1045">
        <v>0.22292999999999999</v>
      </c>
      <c r="AC1045">
        <v>1.4285699999999999</v>
      </c>
      <c r="AD1045">
        <v>0.29126200000000002</v>
      </c>
      <c r="AE1045">
        <v>0.711538</v>
      </c>
      <c r="AH1045">
        <v>4.2719899999999997</v>
      </c>
      <c r="AI1045">
        <v>0.12623000000000001</v>
      </c>
      <c r="AJ1045">
        <v>3.9934799999999999E-2</v>
      </c>
    </row>
    <row r="1046" spans="1:36" x14ac:dyDescent="0.45">
      <c r="A1046" t="s">
        <v>2322</v>
      </c>
      <c r="B1046" t="s">
        <v>42</v>
      </c>
      <c r="C1046">
        <v>3</v>
      </c>
      <c r="D1046">
        <v>3</v>
      </c>
      <c r="F1046">
        <v>4.1785699999999997</v>
      </c>
      <c r="G1046">
        <v>34</v>
      </c>
      <c r="H1046">
        <v>0</v>
      </c>
      <c r="I1046">
        <v>0</v>
      </c>
      <c r="J1046">
        <v>0</v>
      </c>
      <c r="K1046">
        <v>56</v>
      </c>
      <c r="L1046">
        <v>244</v>
      </c>
      <c r="M1046">
        <v>48</v>
      </c>
      <c r="N1046">
        <v>28</v>
      </c>
      <c r="O1046">
        <v>26</v>
      </c>
      <c r="P1046">
        <v>7</v>
      </c>
      <c r="Q1046">
        <v>25</v>
      </c>
      <c r="R1046">
        <v>1</v>
      </c>
      <c r="S1046">
        <v>6</v>
      </c>
      <c r="T1046">
        <v>63</v>
      </c>
      <c r="U1046">
        <v>10.125</v>
      </c>
      <c r="V1046">
        <v>4.0178599999999998</v>
      </c>
      <c r="W1046">
        <v>2.52</v>
      </c>
      <c r="X1046">
        <v>1.125</v>
      </c>
      <c r="Y1046">
        <v>0.25819700000000001</v>
      </c>
      <c r="Z1046">
        <v>0.10245899999999999</v>
      </c>
      <c r="AA1046">
        <v>0.15573769807815499</v>
      </c>
      <c r="AB1046">
        <v>0.225352</v>
      </c>
      <c r="AC1046">
        <v>1.3035699999999999</v>
      </c>
      <c r="AD1046">
        <v>0.286713</v>
      </c>
      <c r="AE1046">
        <v>0.71202500000000002</v>
      </c>
      <c r="AH1046">
        <v>4.2907500000000001</v>
      </c>
      <c r="AI1046">
        <v>0.12562100000000001</v>
      </c>
      <c r="AJ1046">
        <v>0.20833099999999999</v>
      </c>
    </row>
    <row r="1047" spans="1:36" x14ac:dyDescent="0.45">
      <c r="A1047" t="s">
        <v>2041</v>
      </c>
      <c r="B1047" t="s">
        <v>36</v>
      </c>
      <c r="C1047">
        <v>4</v>
      </c>
      <c r="D1047">
        <v>4</v>
      </c>
      <c r="F1047">
        <v>4.32836</v>
      </c>
      <c r="G1047">
        <v>47</v>
      </c>
      <c r="H1047">
        <v>0</v>
      </c>
      <c r="I1047">
        <v>0</v>
      </c>
      <c r="J1047">
        <v>13</v>
      </c>
      <c r="K1047">
        <v>60.3</v>
      </c>
      <c r="L1047">
        <v>265</v>
      </c>
      <c r="M1047">
        <v>56</v>
      </c>
      <c r="N1047">
        <v>31</v>
      </c>
      <c r="O1047">
        <v>29</v>
      </c>
      <c r="P1047">
        <v>7</v>
      </c>
      <c r="Q1047">
        <v>28</v>
      </c>
      <c r="R1047">
        <v>0</v>
      </c>
      <c r="S1047">
        <v>2</v>
      </c>
      <c r="T1047">
        <v>62</v>
      </c>
      <c r="U1047">
        <v>9.2537299999999991</v>
      </c>
      <c r="V1047">
        <v>4.1791</v>
      </c>
      <c r="W1047">
        <v>2.2142900000000001</v>
      </c>
      <c r="X1047">
        <v>1.04478</v>
      </c>
      <c r="Y1047">
        <v>0.233962</v>
      </c>
      <c r="Z1047">
        <v>0.10566</v>
      </c>
      <c r="AA1047">
        <v>0.12830188870429901</v>
      </c>
      <c r="AB1047">
        <v>0.23829800000000001</v>
      </c>
      <c r="AC1047">
        <v>1.39303</v>
      </c>
      <c r="AD1047">
        <v>0.29518100000000003</v>
      </c>
      <c r="AE1047">
        <v>0.71428599999999998</v>
      </c>
      <c r="AH1047">
        <v>4.20031</v>
      </c>
      <c r="AI1047">
        <v>0.124317</v>
      </c>
      <c r="AJ1047">
        <v>9.8542099999999994E-2</v>
      </c>
    </row>
    <row r="1048" spans="1:36" x14ac:dyDescent="0.45">
      <c r="A1048" t="s">
        <v>2428</v>
      </c>
      <c r="B1048" t="s">
        <v>44</v>
      </c>
      <c r="C1048">
        <v>3</v>
      </c>
      <c r="D1048">
        <v>2</v>
      </c>
      <c r="F1048">
        <v>4.55497</v>
      </c>
      <c r="G1048">
        <v>54</v>
      </c>
      <c r="H1048">
        <v>0</v>
      </c>
      <c r="I1048">
        <v>0</v>
      </c>
      <c r="J1048">
        <v>7</v>
      </c>
      <c r="K1048">
        <v>57.3</v>
      </c>
      <c r="L1048">
        <v>253</v>
      </c>
      <c r="M1048">
        <v>53</v>
      </c>
      <c r="N1048">
        <v>31</v>
      </c>
      <c r="O1048">
        <v>29</v>
      </c>
      <c r="P1048">
        <v>8</v>
      </c>
      <c r="Q1048">
        <v>29</v>
      </c>
      <c r="R1048">
        <v>3</v>
      </c>
      <c r="S1048">
        <v>3</v>
      </c>
      <c r="T1048">
        <v>61</v>
      </c>
      <c r="U1048">
        <v>9.5811499999999992</v>
      </c>
      <c r="V1048">
        <v>4.55497</v>
      </c>
      <c r="W1048">
        <v>2.10345</v>
      </c>
      <c r="X1048">
        <v>1.25654</v>
      </c>
      <c r="Y1048">
        <v>0.24110699999999999</v>
      </c>
      <c r="Z1048">
        <v>0.114625</v>
      </c>
      <c r="AA1048">
        <v>0.12648221105337101</v>
      </c>
      <c r="AB1048">
        <v>0.239819</v>
      </c>
      <c r="AC1048">
        <v>1.43106</v>
      </c>
      <c r="AD1048">
        <v>0.29605300000000001</v>
      </c>
      <c r="AE1048">
        <v>0.72033899999999995</v>
      </c>
      <c r="AH1048">
        <v>4.6162999999999998</v>
      </c>
      <c r="AI1048">
        <v>0.123422</v>
      </c>
      <c r="AJ1048">
        <v>7.3692999999999995E-2</v>
      </c>
    </row>
    <row r="1049" spans="1:36" x14ac:dyDescent="0.45">
      <c r="A1049" t="s">
        <v>3054</v>
      </c>
      <c r="C1049">
        <v>2</v>
      </c>
      <c r="D1049">
        <v>3</v>
      </c>
      <c r="F1049">
        <v>4.09091</v>
      </c>
      <c r="G1049">
        <v>49</v>
      </c>
      <c r="H1049">
        <v>0</v>
      </c>
      <c r="I1049">
        <v>0</v>
      </c>
      <c r="J1049">
        <v>0</v>
      </c>
      <c r="K1049">
        <v>55</v>
      </c>
      <c r="L1049">
        <v>224</v>
      </c>
      <c r="M1049">
        <v>51</v>
      </c>
      <c r="N1049">
        <v>27</v>
      </c>
      <c r="O1049">
        <v>25</v>
      </c>
      <c r="P1049">
        <v>8</v>
      </c>
      <c r="Q1049">
        <v>16</v>
      </c>
      <c r="R1049">
        <v>2</v>
      </c>
      <c r="S1049">
        <v>2</v>
      </c>
      <c r="T1049">
        <v>46</v>
      </c>
      <c r="U1049">
        <v>7.5272699999999997</v>
      </c>
      <c r="V1049">
        <v>2.6181800000000002</v>
      </c>
      <c r="W1049">
        <v>2.875</v>
      </c>
      <c r="X1049">
        <v>1.3090900000000001</v>
      </c>
      <c r="Y1049">
        <v>0.20535700000000001</v>
      </c>
      <c r="Z1049">
        <v>7.1428599999999995E-2</v>
      </c>
      <c r="AA1049">
        <v>0.13392857462167701</v>
      </c>
      <c r="AB1049">
        <v>0.24757299999999999</v>
      </c>
      <c r="AC1049">
        <v>1.21818</v>
      </c>
      <c r="AD1049">
        <v>0.28289500000000001</v>
      </c>
      <c r="AE1049">
        <v>0.71684599999999998</v>
      </c>
      <c r="AH1049">
        <v>4.4550400000000003</v>
      </c>
      <c r="AI1049">
        <v>0.122752</v>
      </c>
      <c r="AJ1049">
        <v>0.37194899999999997</v>
      </c>
    </row>
    <row r="1050" spans="1:36" x14ac:dyDescent="0.45">
      <c r="A1050" t="s">
        <v>3055</v>
      </c>
      <c r="B1050" t="s">
        <v>104</v>
      </c>
      <c r="C1050">
        <v>2</v>
      </c>
      <c r="D1050">
        <v>2</v>
      </c>
      <c r="F1050">
        <v>4.4295299999999997</v>
      </c>
      <c r="G1050">
        <v>31</v>
      </c>
      <c r="H1050">
        <v>1</v>
      </c>
      <c r="I1050">
        <v>0</v>
      </c>
      <c r="J1050">
        <v>0</v>
      </c>
      <c r="K1050">
        <v>44.7</v>
      </c>
      <c r="L1050">
        <v>199</v>
      </c>
      <c r="M1050">
        <v>39</v>
      </c>
      <c r="N1050">
        <v>24</v>
      </c>
      <c r="O1050">
        <v>22</v>
      </c>
      <c r="P1050">
        <v>6</v>
      </c>
      <c r="Q1050">
        <v>24</v>
      </c>
      <c r="R1050">
        <v>0</v>
      </c>
      <c r="S1050">
        <v>4</v>
      </c>
      <c r="T1050">
        <v>54</v>
      </c>
      <c r="U1050">
        <v>10.8725</v>
      </c>
      <c r="V1050">
        <v>4.8322099999999999</v>
      </c>
      <c r="W1050">
        <v>2.25</v>
      </c>
      <c r="X1050">
        <v>1.2080500000000001</v>
      </c>
      <c r="Y1050">
        <v>0.27135700000000001</v>
      </c>
      <c r="Z1050">
        <v>0.120603</v>
      </c>
      <c r="AA1050">
        <v>0.150753773748874</v>
      </c>
      <c r="AB1050">
        <v>0.22806999999999999</v>
      </c>
      <c r="AC1050">
        <v>1.4094</v>
      </c>
      <c r="AD1050">
        <v>0.29729699999999998</v>
      </c>
      <c r="AE1050">
        <v>0.71428599999999998</v>
      </c>
      <c r="AH1050">
        <v>4.4630900000000002</v>
      </c>
      <c r="AI1050">
        <v>0.122615</v>
      </c>
      <c r="AJ1050">
        <v>0.142012</v>
      </c>
    </row>
    <row r="1051" spans="1:36" x14ac:dyDescent="0.45">
      <c r="A1051" t="s">
        <v>2242</v>
      </c>
      <c r="C1051">
        <v>2</v>
      </c>
      <c r="D1051">
        <v>3</v>
      </c>
      <c r="F1051">
        <v>5.2941200000000004</v>
      </c>
      <c r="G1051">
        <v>40</v>
      </c>
      <c r="H1051">
        <v>2</v>
      </c>
      <c r="I1051">
        <v>0</v>
      </c>
      <c r="J1051">
        <v>4</v>
      </c>
      <c r="K1051">
        <v>35.700000000000003</v>
      </c>
      <c r="L1051">
        <v>160</v>
      </c>
      <c r="M1051">
        <v>34</v>
      </c>
      <c r="N1051">
        <v>23</v>
      </c>
      <c r="O1051">
        <v>21</v>
      </c>
      <c r="P1051">
        <v>5</v>
      </c>
      <c r="Q1051">
        <v>18</v>
      </c>
      <c r="R1051">
        <v>1</v>
      </c>
      <c r="S1051">
        <v>2</v>
      </c>
      <c r="T1051">
        <v>37</v>
      </c>
      <c r="U1051">
        <v>9.3277300000000007</v>
      </c>
      <c r="V1051">
        <v>4.53782</v>
      </c>
      <c r="W1051">
        <v>2.0555599999999998</v>
      </c>
      <c r="X1051">
        <v>1.2605</v>
      </c>
      <c r="Y1051">
        <v>0.23125000000000001</v>
      </c>
      <c r="Z1051">
        <v>0.1125</v>
      </c>
      <c r="AA1051">
        <v>0.11875000596046401</v>
      </c>
      <c r="AB1051">
        <v>0.24285699999999999</v>
      </c>
      <c r="AC1051">
        <v>1.45658</v>
      </c>
      <c r="AD1051">
        <v>0.29591800000000001</v>
      </c>
      <c r="AE1051">
        <v>0.64444400000000002</v>
      </c>
      <c r="AH1051">
        <v>4.6836099999999998</v>
      </c>
      <c r="AI1051">
        <v>0.122171</v>
      </c>
      <c r="AJ1051">
        <v>-0.239844</v>
      </c>
    </row>
    <row r="1052" spans="1:36" x14ac:dyDescent="0.45">
      <c r="A1052" t="s">
        <v>3056</v>
      </c>
      <c r="B1052" t="s">
        <v>153</v>
      </c>
      <c r="C1052">
        <v>5</v>
      </c>
      <c r="D1052">
        <v>8</v>
      </c>
      <c r="F1052">
        <v>5.4912099999999997</v>
      </c>
      <c r="G1052">
        <v>23</v>
      </c>
      <c r="H1052">
        <v>22</v>
      </c>
      <c r="I1052">
        <v>0</v>
      </c>
      <c r="J1052">
        <v>0</v>
      </c>
      <c r="K1052">
        <v>96.7</v>
      </c>
      <c r="L1052">
        <v>446</v>
      </c>
      <c r="M1052">
        <v>108</v>
      </c>
      <c r="N1052">
        <v>64</v>
      </c>
      <c r="O1052">
        <v>59</v>
      </c>
      <c r="P1052">
        <v>13</v>
      </c>
      <c r="Q1052">
        <v>47</v>
      </c>
      <c r="R1052">
        <v>0</v>
      </c>
      <c r="S1052">
        <v>7</v>
      </c>
      <c r="T1052">
        <v>54</v>
      </c>
      <c r="U1052">
        <v>5.0258500000000002</v>
      </c>
      <c r="V1052">
        <v>4.3743499999999997</v>
      </c>
      <c r="W1052">
        <v>1.1489400000000001</v>
      </c>
      <c r="X1052">
        <v>1.2099299999999999</v>
      </c>
      <c r="Y1052">
        <v>0.121076</v>
      </c>
      <c r="Z1052">
        <v>0.105381</v>
      </c>
      <c r="AA1052">
        <v>1.5695065259933399E-2</v>
      </c>
      <c r="AB1052">
        <v>0.27550999999999998</v>
      </c>
      <c r="AC1052">
        <v>1.6029</v>
      </c>
      <c r="AD1052">
        <v>0.29230800000000001</v>
      </c>
      <c r="AE1052">
        <v>0.66520500000000005</v>
      </c>
      <c r="AH1052">
        <v>5.56114</v>
      </c>
      <c r="AI1052">
        <v>0.121299</v>
      </c>
      <c r="AJ1052">
        <v>-1.76616E-2</v>
      </c>
    </row>
    <row r="1053" spans="1:36" x14ac:dyDescent="0.45">
      <c r="A1053" t="s">
        <v>3057</v>
      </c>
      <c r="B1053" t="s">
        <v>56</v>
      </c>
      <c r="C1053">
        <v>1</v>
      </c>
      <c r="D1053">
        <v>2</v>
      </c>
      <c r="F1053">
        <v>4.8265000000000002</v>
      </c>
      <c r="G1053">
        <v>35</v>
      </c>
      <c r="H1053">
        <v>1</v>
      </c>
      <c r="I1053">
        <v>0</v>
      </c>
      <c r="J1053">
        <v>1</v>
      </c>
      <c r="K1053">
        <v>31.7</v>
      </c>
      <c r="L1053">
        <v>140</v>
      </c>
      <c r="M1053">
        <v>32</v>
      </c>
      <c r="N1053">
        <v>18</v>
      </c>
      <c r="O1053">
        <v>17</v>
      </c>
      <c r="P1053">
        <v>5</v>
      </c>
      <c r="Q1053">
        <v>12</v>
      </c>
      <c r="R1053">
        <v>1</v>
      </c>
      <c r="S1053">
        <v>1</v>
      </c>
      <c r="T1053">
        <v>33</v>
      </c>
      <c r="U1053">
        <v>9.3690899999999999</v>
      </c>
      <c r="V1053">
        <v>3.4069400000000001</v>
      </c>
      <c r="W1053">
        <v>2.75</v>
      </c>
      <c r="X1053">
        <v>1.4195599999999999</v>
      </c>
      <c r="Y1053">
        <v>0.23571400000000001</v>
      </c>
      <c r="Z1053">
        <v>8.5714299999999993E-2</v>
      </c>
      <c r="AA1053">
        <v>0.14999999850988299</v>
      </c>
      <c r="AB1053">
        <v>0.251969</v>
      </c>
      <c r="AC1053">
        <v>1.38801</v>
      </c>
      <c r="AD1053">
        <v>0.303371</v>
      </c>
      <c r="AE1053">
        <v>0.70270299999999997</v>
      </c>
      <c r="AH1053">
        <v>4.4537800000000001</v>
      </c>
      <c r="AI1053">
        <v>0.120792</v>
      </c>
      <c r="AJ1053">
        <v>2.7602100000000001E-2</v>
      </c>
    </row>
    <row r="1054" spans="1:36" x14ac:dyDescent="0.45">
      <c r="A1054" t="s">
        <v>3058</v>
      </c>
      <c r="C1054">
        <v>1</v>
      </c>
      <c r="D1054">
        <v>3</v>
      </c>
      <c r="F1054">
        <v>5.2693199999999996</v>
      </c>
      <c r="G1054">
        <v>27</v>
      </c>
      <c r="H1054">
        <v>6</v>
      </c>
      <c r="I1054">
        <v>0</v>
      </c>
      <c r="J1054">
        <v>0</v>
      </c>
      <c r="K1054">
        <v>42.7</v>
      </c>
      <c r="L1054">
        <v>192</v>
      </c>
      <c r="M1054">
        <v>49</v>
      </c>
      <c r="N1054">
        <v>27</v>
      </c>
      <c r="O1054">
        <v>25</v>
      </c>
      <c r="P1054">
        <v>6</v>
      </c>
      <c r="Q1054">
        <v>15</v>
      </c>
      <c r="R1054">
        <v>0</v>
      </c>
      <c r="S1054">
        <v>2</v>
      </c>
      <c r="T1054">
        <v>26</v>
      </c>
      <c r="U1054">
        <v>5.4800899999999997</v>
      </c>
      <c r="V1054">
        <v>3.1615899999999999</v>
      </c>
      <c r="W1054">
        <v>1.73333</v>
      </c>
      <c r="X1054">
        <v>1.26464</v>
      </c>
      <c r="Y1054">
        <v>0.13541700000000001</v>
      </c>
      <c r="Z1054">
        <v>7.8125E-2</v>
      </c>
      <c r="AA1054">
        <v>5.7291671633720398E-2</v>
      </c>
      <c r="AB1054">
        <v>0.28000000000000003</v>
      </c>
      <c r="AC1054">
        <v>1.4988300000000001</v>
      </c>
      <c r="AD1054">
        <v>0.30069899999999999</v>
      </c>
      <c r="AE1054">
        <v>0.66546799999999995</v>
      </c>
      <c r="AH1054">
        <v>5.0583200000000001</v>
      </c>
      <c r="AI1054">
        <v>0.119644</v>
      </c>
      <c r="AJ1054">
        <v>-0.10709200000000001</v>
      </c>
    </row>
    <row r="1055" spans="1:36" x14ac:dyDescent="0.45">
      <c r="A1055" t="s">
        <v>2126</v>
      </c>
      <c r="B1055" t="s">
        <v>132</v>
      </c>
      <c r="C1055">
        <v>3</v>
      </c>
      <c r="D1055">
        <v>3</v>
      </c>
      <c r="F1055">
        <v>4.2603499999999999</v>
      </c>
      <c r="G1055">
        <v>60</v>
      </c>
      <c r="H1055">
        <v>0</v>
      </c>
      <c r="I1055">
        <v>1</v>
      </c>
      <c r="J1055">
        <v>15</v>
      </c>
      <c r="K1055">
        <v>50.7</v>
      </c>
      <c r="L1055">
        <v>215</v>
      </c>
      <c r="M1055">
        <v>45</v>
      </c>
      <c r="N1055">
        <v>26</v>
      </c>
      <c r="O1055">
        <v>24</v>
      </c>
      <c r="P1055">
        <v>7</v>
      </c>
      <c r="Q1055">
        <v>22</v>
      </c>
      <c r="R1055">
        <v>0</v>
      </c>
      <c r="S1055">
        <v>2</v>
      </c>
      <c r="T1055">
        <v>55</v>
      </c>
      <c r="U1055">
        <v>9.7633100000000006</v>
      </c>
      <c r="V1055">
        <v>3.9053300000000002</v>
      </c>
      <c r="W1055">
        <v>2.5</v>
      </c>
      <c r="X1055">
        <v>1.2425999999999999</v>
      </c>
      <c r="Y1055">
        <v>0.25581399999999999</v>
      </c>
      <c r="Z1055">
        <v>0.102326</v>
      </c>
      <c r="AA1055">
        <v>0.15348837524652401</v>
      </c>
      <c r="AB1055">
        <v>0.23560200000000001</v>
      </c>
      <c r="AC1055">
        <v>1.3214999999999999</v>
      </c>
      <c r="AD1055">
        <v>0.294574</v>
      </c>
      <c r="AE1055">
        <v>0.71678299999999995</v>
      </c>
      <c r="AH1055">
        <v>4.3004100000000003</v>
      </c>
      <c r="AI1055">
        <v>0.119586</v>
      </c>
      <c r="AJ1055">
        <v>0.15223100000000001</v>
      </c>
    </row>
    <row r="1056" spans="1:36" x14ac:dyDescent="0.45">
      <c r="A1056" t="s">
        <v>3059</v>
      </c>
      <c r="B1056" t="s">
        <v>76</v>
      </c>
      <c r="C1056">
        <v>3</v>
      </c>
      <c r="D1056">
        <v>4</v>
      </c>
      <c r="F1056">
        <v>4.5957400000000002</v>
      </c>
      <c r="G1056">
        <v>42</v>
      </c>
      <c r="H1056">
        <v>0</v>
      </c>
      <c r="I1056">
        <v>0</v>
      </c>
      <c r="J1056">
        <v>0</v>
      </c>
      <c r="K1056">
        <v>47</v>
      </c>
      <c r="L1056">
        <v>207</v>
      </c>
      <c r="M1056">
        <v>50</v>
      </c>
      <c r="N1056">
        <v>26</v>
      </c>
      <c r="O1056">
        <v>24</v>
      </c>
      <c r="P1056">
        <v>6</v>
      </c>
      <c r="Q1056">
        <v>17</v>
      </c>
      <c r="R1056">
        <v>0</v>
      </c>
      <c r="S1056">
        <v>1</v>
      </c>
      <c r="T1056">
        <v>40</v>
      </c>
      <c r="U1056">
        <v>7.6595700000000004</v>
      </c>
      <c r="V1056">
        <v>3.2553200000000002</v>
      </c>
      <c r="W1056">
        <v>2.3529399999999998</v>
      </c>
      <c r="X1056">
        <v>1.1489400000000001</v>
      </c>
      <c r="Y1056">
        <v>0.19323699999999999</v>
      </c>
      <c r="Z1056">
        <v>8.2125600000000007E-2</v>
      </c>
      <c r="AA1056">
        <v>0.111111104488372</v>
      </c>
      <c r="AB1056">
        <v>0.26455000000000001</v>
      </c>
      <c r="AC1056">
        <v>1.42553</v>
      </c>
      <c r="AD1056">
        <v>0.30769200000000002</v>
      </c>
      <c r="AE1056">
        <v>0.69965900000000003</v>
      </c>
      <c r="AH1056">
        <v>4.3614199999999999</v>
      </c>
      <c r="AI1056">
        <v>0.118672</v>
      </c>
      <c r="AJ1056">
        <v>9.3371200000000001E-2</v>
      </c>
    </row>
    <row r="1057" spans="1:36" x14ac:dyDescent="0.45">
      <c r="A1057" t="s">
        <v>2503</v>
      </c>
      <c r="B1057" t="s">
        <v>42</v>
      </c>
      <c r="C1057">
        <v>3</v>
      </c>
      <c r="D1057">
        <v>2</v>
      </c>
      <c r="F1057">
        <v>4.4751399999999997</v>
      </c>
      <c r="G1057">
        <v>55</v>
      </c>
      <c r="H1057">
        <v>0</v>
      </c>
      <c r="I1057">
        <v>0</v>
      </c>
      <c r="J1057">
        <v>13</v>
      </c>
      <c r="K1057">
        <v>54.3</v>
      </c>
      <c r="L1057">
        <v>241</v>
      </c>
      <c r="M1057">
        <v>52</v>
      </c>
      <c r="N1057">
        <v>29</v>
      </c>
      <c r="O1057">
        <v>27</v>
      </c>
      <c r="P1057">
        <v>7</v>
      </c>
      <c r="Q1057">
        <v>23</v>
      </c>
      <c r="R1057">
        <v>1</v>
      </c>
      <c r="S1057">
        <v>3</v>
      </c>
      <c r="T1057">
        <v>56</v>
      </c>
      <c r="U1057">
        <v>9.2817699999999999</v>
      </c>
      <c r="V1057">
        <v>3.8121499999999999</v>
      </c>
      <c r="W1057">
        <v>2.4347799999999999</v>
      </c>
      <c r="X1057">
        <v>1.16022</v>
      </c>
      <c r="Y1057">
        <v>0.23236499999999999</v>
      </c>
      <c r="Z1057">
        <v>9.5435699999999998E-2</v>
      </c>
      <c r="AA1057">
        <v>0.13692945986986099</v>
      </c>
      <c r="AB1057">
        <v>0.24185999999999999</v>
      </c>
      <c r="AC1057">
        <v>1.3812199999999999</v>
      </c>
      <c r="AD1057">
        <v>0.29605300000000001</v>
      </c>
      <c r="AE1057">
        <v>0.70552099999999995</v>
      </c>
      <c r="AH1057">
        <v>4.3047599999999999</v>
      </c>
      <c r="AI1057">
        <v>0.118489</v>
      </c>
      <c r="AJ1057">
        <v>1.4619800000000001E-2</v>
      </c>
    </row>
    <row r="1058" spans="1:36" x14ac:dyDescent="0.45">
      <c r="A1058" t="s">
        <v>3060</v>
      </c>
      <c r="B1058" t="s">
        <v>34</v>
      </c>
      <c r="C1058">
        <v>2</v>
      </c>
      <c r="D1058">
        <v>2</v>
      </c>
      <c r="F1058">
        <v>4.17957</v>
      </c>
      <c r="G1058">
        <v>21</v>
      </c>
      <c r="H1058">
        <v>0</v>
      </c>
      <c r="I1058">
        <v>0</v>
      </c>
      <c r="J1058">
        <v>0</v>
      </c>
      <c r="K1058">
        <v>32.299999999999997</v>
      </c>
      <c r="L1058">
        <v>138</v>
      </c>
      <c r="M1058">
        <v>31</v>
      </c>
      <c r="N1058">
        <v>16</v>
      </c>
      <c r="O1058">
        <v>15</v>
      </c>
      <c r="P1058">
        <v>4</v>
      </c>
      <c r="Q1058">
        <v>9</v>
      </c>
      <c r="R1058">
        <v>0</v>
      </c>
      <c r="S1058">
        <v>2</v>
      </c>
      <c r="T1058">
        <v>28</v>
      </c>
      <c r="U1058">
        <v>7.8018599999999996</v>
      </c>
      <c r="V1058">
        <v>2.5077400000000001</v>
      </c>
      <c r="W1058">
        <v>3.11111</v>
      </c>
      <c r="X1058">
        <v>1.1145499999999999</v>
      </c>
      <c r="Y1058">
        <v>0.202899</v>
      </c>
      <c r="Z1058">
        <v>6.5217399999999995E-2</v>
      </c>
      <c r="AA1058">
        <v>0.13768115639686501</v>
      </c>
      <c r="AB1058">
        <v>0.24409400000000001</v>
      </c>
      <c r="AC1058">
        <v>1.2383900000000001</v>
      </c>
      <c r="AD1058">
        <v>0.28421099999999999</v>
      </c>
      <c r="AE1058">
        <v>0.69767400000000002</v>
      </c>
      <c r="AH1058">
        <v>4.1528700000000001</v>
      </c>
      <c r="AI1058">
        <v>0.11806899999999999</v>
      </c>
      <c r="AJ1058">
        <v>0.111736</v>
      </c>
    </row>
    <row r="1059" spans="1:36" x14ac:dyDescent="0.45">
      <c r="A1059" t="s">
        <v>3061</v>
      </c>
      <c r="B1059" t="s">
        <v>215</v>
      </c>
      <c r="C1059">
        <v>2</v>
      </c>
      <c r="D1059">
        <v>2</v>
      </c>
      <c r="F1059">
        <v>4.5801499999999997</v>
      </c>
      <c r="G1059">
        <v>38</v>
      </c>
      <c r="H1059">
        <v>0</v>
      </c>
      <c r="I1059">
        <v>0</v>
      </c>
      <c r="J1059">
        <v>1</v>
      </c>
      <c r="K1059">
        <v>39.299999999999997</v>
      </c>
      <c r="L1059">
        <v>168</v>
      </c>
      <c r="M1059">
        <v>34</v>
      </c>
      <c r="N1059">
        <v>22</v>
      </c>
      <c r="O1059">
        <v>20</v>
      </c>
      <c r="P1059">
        <v>6</v>
      </c>
      <c r="Q1059">
        <v>18</v>
      </c>
      <c r="R1059">
        <v>2</v>
      </c>
      <c r="S1059">
        <v>2</v>
      </c>
      <c r="T1059">
        <v>46</v>
      </c>
      <c r="U1059">
        <v>10.5344</v>
      </c>
      <c r="V1059">
        <v>4.1221399999999999</v>
      </c>
      <c r="W1059">
        <v>2.5555599999999998</v>
      </c>
      <c r="X1059">
        <v>1.37405</v>
      </c>
      <c r="Y1059">
        <v>0.27381</v>
      </c>
      <c r="Z1059">
        <v>0.107143</v>
      </c>
      <c r="AA1059">
        <v>0.166666664183139</v>
      </c>
      <c r="AB1059">
        <v>0.22972999999999999</v>
      </c>
      <c r="AC1059">
        <v>1.3231599999999999</v>
      </c>
      <c r="AD1059">
        <v>0.29166700000000001</v>
      </c>
      <c r="AE1059">
        <v>0.68807300000000005</v>
      </c>
      <c r="AH1059">
        <v>4.4255199999999997</v>
      </c>
      <c r="AI1059">
        <v>0.117869</v>
      </c>
      <c r="AJ1059">
        <v>-3.2009900000000001E-2</v>
      </c>
    </row>
    <row r="1060" spans="1:36" x14ac:dyDescent="0.45">
      <c r="A1060" t="s">
        <v>2093</v>
      </c>
      <c r="B1060" t="s">
        <v>104</v>
      </c>
      <c r="C1060">
        <v>2</v>
      </c>
      <c r="D1060">
        <v>3</v>
      </c>
      <c r="F1060">
        <v>4.7805999999999997</v>
      </c>
      <c r="G1060">
        <v>33</v>
      </c>
      <c r="H1060">
        <v>4</v>
      </c>
      <c r="I1060">
        <v>0</v>
      </c>
      <c r="J1060">
        <v>1</v>
      </c>
      <c r="K1060">
        <v>43.3</v>
      </c>
      <c r="L1060">
        <v>199</v>
      </c>
      <c r="M1060">
        <v>46</v>
      </c>
      <c r="N1060">
        <v>25</v>
      </c>
      <c r="O1060">
        <v>23</v>
      </c>
      <c r="P1060">
        <v>6</v>
      </c>
      <c r="Q1060">
        <v>22</v>
      </c>
      <c r="R1060">
        <v>1</v>
      </c>
      <c r="S1060">
        <v>1</v>
      </c>
      <c r="T1060">
        <v>43</v>
      </c>
      <c r="U1060">
        <v>8.93764</v>
      </c>
      <c r="V1060">
        <v>4.5727500000000001</v>
      </c>
      <c r="W1060">
        <v>1.95455</v>
      </c>
      <c r="X1060">
        <v>1.2471099999999999</v>
      </c>
      <c r="Y1060">
        <v>0.21607999999999999</v>
      </c>
      <c r="Z1060">
        <v>0.110553</v>
      </c>
      <c r="AA1060">
        <v>0.105527631938457</v>
      </c>
      <c r="AB1060">
        <v>0.26136399999999999</v>
      </c>
      <c r="AC1060">
        <v>1.5704400000000001</v>
      </c>
      <c r="AD1060">
        <v>0.31496099999999999</v>
      </c>
      <c r="AE1060">
        <v>0.72147600000000001</v>
      </c>
      <c r="AH1060">
        <v>4.6638200000000003</v>
      </c>
      <c r="AI1060">
        <v>0.117254</v>
      </c>
      <c r="AJ1060">
        <v>8.0508899999999994E-2</v>
      </c>
    </row>
    <row r="1061" spans="1:36" x14ac:dyDescent="0.45">
      <c r="A1061" t="s">
        <v>2504</v>
      </c>
      <c r="B1061" t="s">
        <v>153</v>
      </c>
      <c r="C1061">
        <v>1</v>
      </c>
      <c r="D1061">
        <v>2</v>
      </c>
      <c r="F1061">
        <v>5</v>
      </c>
      <c r="G1061">
        <v>29</v>
      </c>
      <c r="H1061">
        <v>1</v>
      </c>
      <c r="I1061">
        <v>5</v>
      </c>
      <c r="J1061">
        <v>12</v>
      </c>
      <c r="K1061">
        <v>27</v>
      </c>
      <c r="L1061">
        <v>120</v>
      </c>
      <c r="M1061">
        <v>24</v>
      </c>
      <c r="N1061">
        <v>16</v>
      </c>
      <c r="O1061">
        <v>15</v>
      </c>
      <c r="P1061">
        <v>4</v>
      </c>
      <c r="Q1061">
        <v>15</v>
      </c>
      <c r="R1061">
        <v>0</v>
      </c>
      <c r="S1061">
        <v>1</v>
      </c>
      <c r="T1061">
        <v>31</v>
      </c>
      <c r="U1061">
        <v>10.333299999999999</v>
      </c>
      <c r="V1061">
        <v>5</v>
      </c>
      <c r="W1061">
        <v>2.0666699999999998</v>
      </c>
      <c r="X1061">
        <v>1.3333299999999999</v>
      </c>
      <c r="Y1061">
        <v>0.25833299999999998</v>
      </c>
      <c r="Z1061">
        <v>0.125</v>
      </c>
      <c r="AA1061">
        <v>0.133333325386047</v>
      </c>
      <c r="AB1061">
        <v>0.230769</v>
      </c>
      <c r="AC1061">
        <v>1.4444399999999999</v>
      </c>
      <c r="AD1061">
        <v>0.28985499999999997</v>
      </c>
      <c r="AE1061">
        <v>0.68862299999999999</v>
      </c>
      <c r="AH1061">
        <v>4.6624499999999998</v>
      </c>
      <c r="AI1061">
        <v>0.117134</v>
      </c>
      <c r="AJ1061">
        <v>-6.0556800000000001E-2</v>
      </c>
    </row>
    <row r="1062" spans="1:36" x14ac:dyDescent="0.45">
      <c r="A1062" t="s">
        <v>2151</v>
      </c>
      <c r="B1062" t="s">
        <v>34</v>
      </c>
      <c r="C1062">
        <v>3</v>
      </c>
      <c r="D1062">
        <v>3</v>
      </c>
      <c r="F1062">
        <v>4.3093899999999996</v>
      </c>
      <c r="G1062">
        <v>61</v>
      </c>
      <c r="H1062">
        <v>1</v>
      </c>
      <c r="I1062">
        <v>0</v>
      </c>
      <c r="J1062">
        <v>12</v>
      </c>
      <c r="K1062">
        <v>54.3</v>
      </c>
      <c r="L1062">
        <v>238</v>
      </c>
      <c r="M1062">
        <v>51</v>
      </c>
      <c r="N1062">
        <v>28</v>
      </c>
      <c r="O1062">
        <v>26</v>
      </c>
      <c r="P1062">
        <v>6</v>
      </c>
      <c r="Q1062">
        <v>25</v>
      </c>
      <c r="R1062">
        <v>2</v>
      </c>
      <c r="S1062">
        <v>2</v>
      </c>
      <c r="T1062">
        <v>50</v>
      </c>
      <c r="U1062">
        <v>8.2872900000000005</v>
      </c>
      <c r="V1062">
        <v>4.1436500000000001</v>
      </c>
      <c r="W1062">
        <v>2</v>
      </c>
      <c r="X1062">
        <v>0.994475</v>
      </c>
      <c r="Y1062">
        <v>0.21008399999999999</v>
      </c>
      <c r="Z1062">
        <v>0.105042</v>
      </c>
      <c r="AA1062">
        <v>0.10504201799631099</v>
      </c>
      <c r="AB1062">
        <v>0.241706</v>
      </c>
      <c r="AC1062">
        <v>1.3996299999999999</v>
      </c>
      <c r="AD1062">
        <v>0.290323</v>
      </c>
      <c r="AE1062">
        <v>0.710059</v>
      </c>
      <c r="AH1062">
        <v>4.3415999999999997</v>
      </c>
      <c r="AI1062">
        <v>0.116827</v>
      </c>
      <c r="AJ1062">
        <v>0.116273</v>
      </c>
    </row>
    <row r="1063" spans="1:36" x14ac:dyDescent="0.45">
      <c r="A1063" t="s">
        <v>3062</v>
      </c>
      <c r="C1063">
        <v>3</v>
      </c>
      <c r="D1063">
        <v>5</v>
      </c>
      <c r="F1063">
        <v>5.00732</v>
      </c>
      <c r="G1063">
        <v>25</v>
      </c>
      <c r="H1063">
        <v>9</v>
      </c>
      <c r="I1063">
        <v>0</v>
      </c>
      <c r="J1063">
        <v>0</v>
      </c>
      <c r="K1063">
        <v>68.3</v>
      </c>
      <c r="L1063">
        <v>295</v>
      </c>
      <c r="M1063">
        <v>65</v>
      </c>
      <c r="N1063">
        <v>41</v>
      </c>
      <c r="O1063">
        <v>38</v>
      </c>
      <c r="P1063">
        <v>11</v>
      </c>
      <c r="Q1063">
        <v>32</v>
      </c>
      <c r="R1063">
        <v>1</v>
      </c>
      <c r="S1063">
        <v>3</v>
      </c>
      <c r="T1063">
        <v>58</v>
      </c>
      <c r="U1063">
        <v>7.6427500000000004</v>
      </c>
      <c r="V1063">
        <v>4.2166899999999998</v>
      </c>
      <c r="W1063">
        <v>1.8125</v>
      </c>
      <c r="X1063">
        <v>1.4494899999999999</v>
      </c>
      <c r="Y1063">
        <v>0.19661000000000001</v>
      </c>
      <c r="Z1063">
        <v>0.108475</v>
      </c>
      <c r="AA1063">
        <v>8.8135592639446203E-2</v>
      </c>
      <c r="AB1063">
        <v>0.25</v>
      </c>
      <c r="AC1063">
        <v>1.4201999999999999</v>
      </c>
      <c r="AD1063">
        <v>0.282723</v>
      </c>
      <c r="AE1063">
        <v>0.68627499999999997</v>
      </c>
      <c r="AH1063">
        <v>5.1876899999999999</v>
      </c>
      <c r="AI1063">
        <v>0.11670800000000001</v>
      </c>
      <c r="AJ1063">
        <v>0.24032800000000001</v>
      </c>
    </row>
    <row r="1064" spans="1:36" x14ac:dyDescent="0.45">
      <c r="A1064" t="s">
        <v>2394</v>
      </c>
      <c r="B1064" t="s">
        <v>141</v>
      </c>
      <c r="C1064">
        <v>3</v>
      </c>
      <c r="D1064">
        <v>4</v>
      </c>
      <c r="F1064">
        <v>4.4347799999999999</v>
      </c>
      <c r="G1064">
        <v>45</v>
      </c>
      <c r="H1064">
        <v>0</v>
      </c>
      <c r="I1064">
        <v>0</v>
      </c>
      <c r="J1064">
        <v>0</v>
      </c>
      <c r="K1064">
        <v>69</v>
      </c>
      <c r="L1064">
        <v>305</v>
      </c>
      <c r="M1064">
        <v>69</v>
      </c>
      <c r="N1064">
        <v>37</v>
      </c>
      <c r="O1064">
        <v>34</v>
      </c>
      <c r="P1064">
        <v>8</v>
      </c>
      <c r="Q1064">
        <v>28</v>
      </c>
      <c r="R1064">
        <v>1</v>
      </c>
      <c r="S1064">
        <v>3</v>
      </c>
      <c r="T1064">
        <v>58</v>
      </c>
      <c r="U1064">
        <v>7.5652200000000001</v>
      </c>
      <c r="V1064">
        <v>3.6521699999999999</v>
      </c>
      <c r="W1064">
        <v>2.0714299999999999</v>
      </c>
      <c r="X1064">
        <v>1.04348</v>
      </c>
      <c r="Y1064">
        <v>0.190164</v>
      </c>
      <c r="Z1064">
        <v>9.1803300000000004E-2</v>
      </c>
      <c r="AA1064">
        <v>9.8360665142536094E-2</v>
      </c>
      <c r="AB1064">
        <v>0.25182500000000002</v>
      </c>
      <c r="AC1064">
        <v>1.4057999999999999</v>
      </c>
      <c r="AD1064">
        <v>0.293269</v>
      </c>
      <c r="AE1064">
        <v>0.69930099999999995</v>
      </c>
      <c r="AH1064">
        <v>4.4289500000000004</v>
      </c>
      <c r="AI1064">
        <v>0.11613</v>
      </c>
      <c r="AJ1064">
        <v>1.94253E-2</v>
      </c>
    </row>
    <row r="1065" spans="1:36" x14ac:dyDescent="0.45">
      <c r="A1065" t="s">
        <v>3063</v>
      </c>
      <c r="C1065">
        <v>4</v>
      </c>
      <c r="D1065">
        <v>3</v>
      </c>
      <c r="F1065">
        <v>4.5</v>
      </c>
      <c r="G1065">
        <v>42</v>
      </c>
      <c r="H1065">
        <v>1</v>
      </c>
      <c r="I1065">
        <v>0</v>
      </c>
      <c r="J1065">
        <v>0</v>
      </c>
      <c r="K1065">
        <v>48</v>
      </c>
      <c r="L1065">
        <v>212</v>
      </c>
      <c r="M1065">
        <v>46</v>
      </c>
      <c r="N1065">
        <v>26</v>
      </c>
      <c r="O1065">
        <v>24</v>
      </c>
      <c r="P1065">
        <v>7</v>
      </c>
      <c r="Q1065">
        <v>22</v>
      </c>
      <c r="R1065">
        <v>1</v>
      </c>
      <c r="S1065">
        <v>2</v>
      </c>
      <c r="T1065">
        <v>51</v>
      </c>
      <c r="U1065">
        <v>9.5625</v>
      </c>
      <c r="V1065">
        <v>4.125</v>
      </c>
      <c r="W1065">
        <v>2.3181799999999999</v>
      </c>
      <c r="X1065">
        <v>1.3125</v>
      </c>
      <c r="Y1065">
        <v>0.240566</v>
      </c>
      <c r="Z1065">
        <v>0.10377400000000001</v>
      </c>
      <c r="AA1065">
        <v>0.13679245859384501</v>
      </c>
      <c r="AB1065">
        <v>0.24468100000000001</v>
      </c>
      <c r="AC1065">
        <v>1.4166700000000001</v>
      </c>
      <c r="AD1065">
        <v>0.3</v>
      </c>
      <c r="AE1065">
        <v>0.72164899999999998</v>
      </c>
      <c r="AH1065">
        <v>4.5258700000000003</v>
      </c>
      <c r="AI1065">
        <v>0.115215</v>
      </c>
      <c r="AJ1065">
        <v>1.41546E-2</v>
      </c>
    </row>
    <row r="1066" spans="1:36" x14ac:dyDescent="0.45">
      <c r="A1066" t="s">
        <v>3064</v>
      </c>
      <c r="C1066">
        <v>3</v>
      </c>
      <c r="D1066">
        <v>5</v>
      </c>
      <c r="F1066">
        <v>5.2941200000000004</v>
      </c>
      <c r="G1066">
        <v>24</v>
      </c>
      <c r="H1066">
        <v>11</v>
      </c>
      <c r="I1066">
        <v>0</v>
      </c>
      <c r="J1066">
        <v>0</v>
      </c>
      <c r="K1066">
        <v>69.7</v>
      </c>
      <c r="L1066">
        <v>316</v>
      </c>
      <c r="M1066">
        <v>74</v>
      </c>
      <c r="N1066">
        <v>44</v>
      </c>
      <c r="O1066">
        <v>41</v>
      </c>
      <c r="P1066">
        <v>10</v>
      </c>
      <c r="Q1066">
        <v>36</v>
      </c>
      <c r="R1066">
        <v>1</v>
      </c>
      <c r="S1066">
        <v>3</v>
      </c>
      <c r="T1066">
        <v>51</v>
      </c>
      <c r="U1066">
        <v>6.5853700000000002</v>
      </c>
      <c r="V1066">
        <v>4.6484899999999998</v>
      </c>
      <c r="W1066">
        <v>1.4166700000000001</v>
      </c>
      <c r="X1066">
        <v>1.29125</v>
      </c>
      <c r="Y1066">
        <v>0.16139200000000001</v>
      </c>
      <c r="Z1066">
        <v>0.113924</v>
      </c>
      <c r="AA1066">
        <v>4.7468356788158403E-2</v>
      </c>
      <c r="AB1066">
        <v>0.267148</v>
      </c>
      <c r="AC1066">
        <v>1.57819</v>
      </c>
      <c r="AD1066">
        <v>0.296296</v>
      </c>
      <c r="AE1066">
        <v>0.6875</v>
      </c>
      <c r="AH1066">
        <v>5.3353799999999998</v>
      </c>
      <c r="AI1066">
        <v>0.11382100000000001</v>
      </c>
      <c r="AJ1066">
        <v>4.91324E-2</v>
      </c>
    </row>
    <row r="1067" spans="1:36" x14ac:dyDescent="0.45">
      <c r="A1067" t="s">
        <v>2482</v>
      </c>
      <c r="B1067" t="s">
        <v>196</v>
      </c>
      <c r="C1067">
        <v>2</v>
      </c>
      <c r="D1067">
        <v>3</v>
      </c>
      <c r="F1067">
        <v>4.25</v>
      </c>
      <c r="G1067">
        <v>37</v>
      </c>
      <c r="H1067">
        <v>1</v>
      </c>
      <c r="I1067">
        <v>4</v>
      </c>
      <c r="J1067">
        <v>13</v>
      </c>
      <c r="K1067">
        <v>36</v>
      </c>
      <c r="L1067">
        <v>156</v>
      </c>
      <c r="M1067">
        <v>30</v>
      </c>
      <c r="N1067">
        <v>18</v>
      </c>
      <c r="O1067">
        <v>17</v>
      </c>
      <c r="P1067">
        <v>5</v>
      </c>
      <c r="Q1067">
        <v>22</v>
      </c>
      <c r="R1067">
        <v>2</v>
      </c>
      <c r="S1067">
        <v>0</v>
      </c>
      <c r="T1067">
        <v>44</v>
      </c>
      <c r="U1067">
        <v>11</v>
      </c>
      <c r="V1067">
        <v>5.5</v>
      </c>
      <c r="W1067">
        <v>2</v>
      </c>
      <c r="X1067">
        <v>1.25</v>
      </c>
      <c r="Y1067">
        <v>0.282051</v>
      </c>
      <c r="Z1067">
        <v>0.14102600000000001</v>
      </c>
      <c r="AA1067">
        <v>0.14102564752101801</v>
      </c>
      <c r="AB1067">
        <v>0.223881</v>
      </c>
      <c r="AC1067">
        <v>1.4444399999999999</v>
      </c>
      <c r="AD1067">
        <v>0.29411799999999999</v>
      </c>
      <c r="AE1067">
        <v>0.75555600000000001</v>
      </c>
      <c r="AH1067">
        <v>4.4494800000000003</v>
      </c>
      <c r="AI1067">
        <v>0.11353100000000001</v>
      </c>
      <c r="AJ1067">
        <v>0.106603</v>
      </c>
    </row>
    <row r="1068" spans="1:36" x14ac:dyDescent="0.45">
      <c r="A1068" t="s">
        <v>3065</v>
      </c>
      <c r="B1068" t="s">
        <v>44</v>
      </c>
      <c r="C1068">
        <v>1</v>
      </c>
      <c r="D1068">
        <v>1</v>
      </c>
      <c r="F1068">
        <v>5.4030899999999997</v>
      </c>
      <c r="G1068">
        <v>18</v>
      </c>
      <c r="H1068">
        <v>18</v>
      </c>
      <c r="I1068">
        <v>0</v>
      </c>
      <c r="J1068">
        <v>0</v>
      </c>
      <c r="K1068">
        <v>58.3</v>
      </c>
      <c r="L1068">
        <v>265</v>
      </c>
      <c r="M1068">
        <v>57</v>
      </c>
      <c r="N1068">
        <v>38</v>
      </c>
      <c r="O1068">
        <v>35</v>
      </c>
      <c r="P1068">
        <v>9</v>
      </c>
      <c r="Q1068">
        <v>32</v>
      </c>
      <c r="R1068">
        <v>0</v>
      </c>
      <c r="S1068">
        <v>6</v>
      </c>
      <c r="T1068">
        <v>51</v>
      </c>
      <c r="U1068">
        <v>7.8730700000000002</v>
      </c>
      <c r="V1068">
        <v>4.9399699999999998</v>
      </c>
      <c r="W1068">
        <v>1.59375</v>
      </c>
      <c r="X1068">
        <v>1.38937</v>
      </c>
      <c r="Y1068">
        <v>0.19245300000000001</v>
      </c>
      <c r="Z1068">
        <v>0.120755</v>
      </c>
      <c r="AA1068">
        <v>7.1698114275932298E-2</v>
      </c>
      <c r="AB1068">
        <v>0.25110100000000002</v>
      </c>
      <c r="AC1068">
        <v>1.5265899999999999</v>
      </c>
      <c r="AD1068">
        <v>0.28742499999999999</v>
      </c>
      <c r="AE1068">
        <v>0.66753899999999999</v>
      </c>
      <c r="AH1068">
        <v>5.4677300000000004</v>
      </c>
      <c r="AI1068">
        <v>0.111637</v>
      </c>
      <c r="AJ1068">
        <v>4.4351700000000001E-2</v>
      </c>
    </row>
    <row r="1069" spans="1:36" x14ac:dyDescent="0.45">
      <c r="A1069" t="s">
        <v>3066</v>
      </c>
      <c r="B1069" t="s">
        <v>215</v>
      </c>
      <c r="C1069">
        <v>4</v>
      </c>
      <c r="D1069">
        <v>6</v>
      </c>
      <c r="F1069">
        <v>5.4646800000000004</v>
      </c>
      <c r="G1069">
        <v>20</v>
      </c>
      <c r="H1069">
        <v>20</v>
      </c>
      <c r="I1069">
        <v>0</v>
      </c>
      <c r="J1069">
        <v>0</v>
      </c>
      <c r="K1069">
        <v>80.7</v>
      </c>
      <c r="L1069">
        <v>368</v>
      </c>
      <c r="M1069">
        <v>80</v>
      </c>
      <c r="N1069">
        <v>53</v>
      </c>
      <c r="O1069">
        <v>49</v>
      </c>
      <c r="P1069">
        <v>13</v>
      </c>
      <c r="Q1069">
        <v>44</v>
      </c>
      <c r="R1069">
        <v>0</v>
      </c>
      <c r="S1069">
        <v>9</v>
      </c>
      <c r="T1069">
        <v>73</v>
      </c>
      <c r="U1069">
        <v>8.1412600000000008</v>
      </c>
      <c r="V1069">
        <v>4.9070600000000004</v>
      </c>
      <c r="W1069">
        <v>1.65909</v>
      </c>
      <c r="X1069">
        <v>1.44981</v>
      </c>
      <c r="Y1069">
        <v>0.19836999999999999</v>
      </c>
      <c r="Z1069">
        <v>0.119565</v>
      </c>
      <c r="AA1069">
        <v>7.8804343938827501E-2</v>
      </c>
      <c r="AB1069">
        <v>0.25396800000000003</v>
      </c>
      <c r="AC1069">
        <v>1.5365599999999999</v>
      </c>
      <c r="AD1069">
        <v>0.292576</v>
      </c>
      <c r="AE1069">
        <v>0.67107700000000003</v>
      </c>
      <c r="AH1069">
        <v>5.5103099999999996</v>
      </c>
      <c r="AI1069">
        <v>0.111194</v>
      </c>
      <c r="AJ1069">
        <v>8.5781699999999995E-3</v>
      </c>
    </row>
    <row r="1070" spans="1:36" x14ac:dyDescent="0.45">
      <c r="A1070" t="s">
        <v>3067</v>
      </c>
      <c r="C1070">
        <v>3</v>
      </c>
      <c r="D1070">
        <v>5</v>
      </c>
      <c r="F1070">
        <v>4.9067400000000001</v>
      </c>
      <c r="G1070">
        <v>20</v>
      </c>
      <c r="H1070">
        <v>13</v>
      </c>
      <c r="I1070">
        <v>0</v>
      </c>
      <c r="J1070">
        <v>0</v>
      </c>
      <c r="K1070">
        <v>69.7</v>
      </c>
      <c r="L1070">
        <v>319</v>
      </c>
      <c r="M1070">
        <v>73</v>
      </c>
      <c r="N1070">
        <v>41</v>
      </c>
      <c r="O1070">
        <v>38</v>
      </c>
      <c r="P1070">
        <v>8</v>
      </c>
      <c r="Q1070">
        <v>39</v>
      </c>
      <c r="R1070">
        <v>0</v>
      </c>
      <c r="S1070">
        <v>3</v>
      </c>
      <c r="T1070">
        <v>51</v>
      </c>
      <c r="U1070">
        <v>6.5853700000000002</v>
      </c>
      <c r="V1070">
        <v>5.0358700000000001</v>
      </c>
      <c r="W1070">
        <v>1.30769</v>
      </c>
      <c r="X1070">
        <v>1.0329999999999999</v>
      </c>
      <c r="Y1070">
        <v>0.15987499999999999</v>
      </c>
      <c r="Z1070">
        <v>0.122257</v>
      </c>
      <c r="AA1070">
        <v>3.7617549300193703E-2</v>
      </c>
      <c r="AB1070">
        <v>0.26353799999999999</v>
      </c>
      <c r="AC1070">
        <v>1.6068899999999999</v>
      </c>
      <c r="AD1070">
        <v>0.29816500000000001</v>
      </c>
      <c r="AE1070">
        <v>0.70436500000000002</v>
      </c>
      <c r="AH1070">
        <v>5.0914799999999998</v>
      </c>
      <c r="AI1070">
        <v>0.11093600000000001</v>
      </c>
      <c r="AJ1070">
        <v>0.12132900000000001</v>
      </c>
    </row>
    <row r="1071" spans="1:36" x14ac:dyDescent="0.45">
      <c r="A1071" t="s">
        <v>3068</v>
      </c>
      <c r="B1071" t="s">
        <v>42</v>
      </c>
      <c r="C1071">
        <v>3</v>
      </c>
      <c r="D1071">
        <v>2</v>
      </c>
      <c r="F1071">
        <v>4.23529</v>
      </c>
      <c r="G1071">
        <v>33</v>
      </c>
      <c r="H1071">
        <v>0</v>
      </c>
      <c r="I1071">
        <v>0</v>
      </c>
      <c r="J1071">
        <v>12</v>
      </c>
      <c r="K1071">
        <v>34</v>
      </c>
      <c r="L1071">
        <v>148</v>
      </c>
      <c r="M1071">
        <v>31</v>
      </c>
      <c r="N1071">
        <v>17</v>
      </c>
      <c r="O1071">
        <v>16</v>
      </c>
      <c r="P1071">
        <v>5</v>
      </c>
      <c r="Q1071">
        <v>14</v>
      </c>
      <c r="R1071">
        <v>0</v>
      </c>
      <c r="S1071">
        <v>2</v>
      </c>
      <c r="T1071">
        <v>37</v>
      </c>
      <c r="U1071">
        <v>9.7941199999999995</v>
      </c>
      <c r="V1071">
        <v>3.7058800000000001</v>
      </c>
      <c r="W1071">
        <v>2.6428600000000002</v>
      </c>
      <c r="X1071">
        <v>1.3235300000000001</v>
      </c>
      <c r="Y1071">
        <v>0.25</v>
      </c>
      <c r="Z1071">
        <v>9.4594600000000001E-2</v>
      </c>
      <c r="AA1071">
        <v>0.15540540218353199</v>
      </c>
      <c r="AB1071">
        <v>0.234848</v>
      </c>
      <c r="AC1071">
        <v>1.3235300000000001</v>
      </c>
      <c r="AD1071">
        <v>0.28888900000000001</v>
      </c>
      <c r="AE1071">
        <v>0.736842</v>
      </c>
      <c r="AH1071">
        <v>4.4020999999999999</v>
      </c>
      <c r="AI1071">
        <v>0.11035300000000001</v>
      </c>
      <c r="AJ1071">
        <v>0.126469</v>
      </c>
    </row>
    <row r="1072" spans="1:36" x14ac:dyDescent="0.45">
      <c r="A1072" t="s">
        <v>3069</v>
      </c>
      <c r="C1072">
        <v>2</v>
      </c>
      <c r="D1072">
        <v>3</v>
      </c>
      <c r="F1072">
        <v>4.8893399999999998</v>
      </c>
      <c r="G1072">
        <v>22</v>
      </c>
      <c r="H1072">
        <v>6</v>
      </c>
      <c r="I1072">
        <v>0</v>
      </c>
      <c r="J1072">
        <v>0</v>
      </c>
      <c r="K1072">
        <v>49.7</v>
      </c>
      <c r="L1072">
        <v>217</v>
      </c>
      <c r="M1072">
        <v>46</v>
      </c>
      <c r="N1072">
        <v>29</v>
      </c>
      <c r="O1072">
        <v>27</v>
      </c>
      <c r="P1072">
        <v>7</v>
      </c>
      <c r="Q1072">
        <v>22</v>
      </c>
      <c r="R1072">
        <v>0</v>
      </c>
      <c r="S1072">
        <v>5</v>
      </c>
      <c r="T1072">
        <v>45</v>
      </c>
      <c r="U1072">
        <v>8.1488899999999997</v>
      </c>
      <c r="V1072">
        <v>3.9839000000000002</v>
      </c>
      <c r="W1072">
        <v>2.0454500000000002</v>
      </c>
      <c r="X1072">
        <v>1.2676099999999999</v>
      </c>
      <c r="Y1072">
        <v>0.207373</v>
      </c>
      <c r="Z1072">
        <v>0.101382</v>
      </c>
      <c r="AA1072">
        <v>0.105990789830684</v>
      </c>
      <c r="AB1072">
        <v>0.24210499999999999</v>
      </c>
      <c r="AC1072">
        <v>1.3682099999999999</v>
      </c>
      <c r="AD1072">
        <v>0.282609</v>
      </c>
      <c r="AE1072">
        <v>0.670103</v>
      </c>
      <c r="AH1072">
        <v>4.9049399999999999</v>
      </c>
      <c r="AI1072">
        <v>0.110198</v>
      </c>
      <c r="AJ1072">
        <v>0.12503</v>
      </c>
    </row>
    <row r="1073" spans="1:36" x14ac:dyDescent="0.45">
      <c r="A1073" t="s">
        <v>2405</v>
      </c>
      <c r="B1073" t="s">
        <v>196</v>
      </c>
      <c r="C1073">
        <v>3</v>
      </c>
      <c r="D1073">
        <v>4</v>
      </c>
      <c r="F1073">
        <v>4.75298</v>
      </c>
      <c r="G1073">
        <v>29</v>
      </c>
      <c r="H1073">
        <v>6</v>
      </c>
      <c r="I1073">
        <v>0</v>
      </c>
      <c r="J1073">
        <v>0</v>
      </c>
      <c r="K1073">
        <v>58.7</v>
      </c>
      <c r="L1073">
        <v>259</v>
      </c>
      <c r="M1073">
        <v>65</v>
      </c>
      <c r="N1073">
        <v>34</v>
      </c>
      <c r="O1073">
        <v>31</v>
      </c>
      <c r="P1073">
        <v>8</v>
      </c>
      <c r="Q1073">
        <v>19</v>
      </c>
      <c r="R1073">
        <v>0</v>
      </c>
      <c r="S1073">
        <v>3</v>
      </c>
      <c r="T1073">
        <v>41</v>
      </c>
      <c r="U1073">
        <v>6.2862</v>
      </c>
      <c r="V1073">
        <v>2.9131200000000002</v>
      </c>
      <c r="W1073">
        <v>2.1578900000000001</v>
      </c>
      <c r="X1073">
        <v>1.22658</v>
      </c>
      <c r="Y1073">
        <v>0.158301</v>
      </c>
      <c r="Z1073">
        <v>7.3359099999999997E-2</v>
      </c>
      <c r="AA1073">
        <v>8.4942087531089699E-2</v>
      </c>
      <c r="AB1073">
        <v>0.27426200000000001</v>
      </c>
      <c r="AC1073">
        <v>1.4310099999999999</v>
      </c>
      <c r="AD1073">
        <v>0.30319099999999999</v>
      </c>
      <c r="AE1073">
        <v>0.68681300000000001</v>
      </c>
      <c r="AH1073">
        <v>4.7541900000000004</v>
      </c>
      <c r="AI1073">
        <v>0.109776</v>
      </c>
      <c r="AJ1073">
        <v>-4.7774200000000003E-2</v>
      </c>
    </row>
    <row r="1074" spans="1:36" x14ac:dyDescent="0.45">
      <c r="A1074" t="s">
        <v>3070</v>
      </c>
      <c r="B1074" t="s">
        <v>52</v>
      </c>
      <c r="C1074">
        <v>1</v>
      </c>
      <c r="D1074">
        <v>2</v>
      </c>
      <c r="F1074">
        <v>5.0192300000000003</v>
      </c>
      <c r="G1074">
        <v>43</v>
      </c>
      <c r="H1074">
        <v>0</v>
      </c>
      <c r="I1074">
        <v>0</v>
      </c>
      <c r="J1074">
        <v>1</v>
      </c>
      <c r="K1074">
        <v>52</v>
      </c>
      <c r="L1074">
        <v>230</v>
      </c>
      <c r="M1074">
        <v>51</v>
      </c>
      <c r="N1074">
        <v>31</v>
      </c>
      <c r="O1074">
        <v>29</v>
      </c>
      <c r="P1074">
        <v>8</v>
      </c>
      <c r="Q1074">
        <v>21</v>
      </c>
      <c r="R1074">
        <v>1</v>
      </c>
      <c r="S1074">
        <v>5</v>
      </c>
      <c r="T1074">
        <v>53</v>
      </c>
      <c r="U1074">
        <v>9.1730800000000006</v>
      </c>
      <c r="V1074">
        <v>3.63462</v>
      </c>
      <c r="W1074">
        <v>2.5238100000000001</v>
      </c>
      <c r="X1074">
        <v>1.38462</v>
      </c>
      <c r="Y1074">
        <v>0.230435</v>
      </c>
      <c r="Z1074">
        <v>9.1304300000000005E-2</v>
      </c>
      <c r="AA1074">
        <v>0.139130428433418</v>
      </c>
      <c r="AB1074">
        <v>0.25</v>
      </c>
      <c r="AC1074">
        <v>1.38462</v>
      </c>
      <c r="AD1074">
        <v>0.30069899999999999</v>
      </c>
      <c r="AE1074">
        <v>0.674342</v>
      </c>
      <c r="AH1074">
        <v>4.7165800000000004</v>
      </c>
      <c r="AI1074">
        <v>0.109261</v>
      </c>
      <c r="AJ1074">
        <v>0.17916599999999999</v>
      </c>
    </row>
    <row r="1075" spans="1:36" x14ac:dyDescent="0.45">
      <c r="A1075" t="s">
        <v>2212</v>
      </c>
      <c r="B1075" t="s">
        <v>28</v>
      </c>
      <c r="C1075">
        <v>3</v>
      </c>
      <c r="D1075">
        <v>2</v>
      </c>
      <c r="F1075">
        <v>4.4606399999999997</v>
      </c>
      <c r="G1075">
        <v>38</v>
      </c>
      <c r="H1075">
        <v>0</v>
      </c>
      <c r="I1075">
        <v>3</v>
      </c>
      <c r="J1075">
        <v>12</v>
      </c>
      <c r="K1075">
        <v>34.299999999999997</v>
      </c>
      <c r="L1075">
        <v>148</v>
      </c>
      <c r="M1075">
        <v>29</v>
      </c>
      <c r="N1075">
        <v>18</v>
      </c>
      <c r="O1075">
        <v>17</v>
      </c>
      <c r="P1075">
        <v>5</v>
      </c>
      <c r="Q1075">
        <v>17</v>
      </c>
      <c r="R1075">
        <v>0</v>
      </c>
      <c r="S1075">
        <v>3</v>
      </c>
      <c r="T1075">
        <v>44</v>
      </c>
      <c r="U1075">
        <v>11.545199999999999</v>
      </c>
      <c r="V1075">
        <v>4.4606399999999997</v>
      </c>
      <c r="W1075">
        <v>2.5882399999999999</v>
      </c>
      <c r="X1075">
        <v>1.3119499999999999</v>
      </c>
      <c r="Y1075">
        <v>0.29729699999999998</v>
      </c>
      <c r="Z1075">
        <v>0.11486499999999999</v>
      </c>
      <c r="AA1075">
        <v>0.182432435452938</v>
      </c>
      <c r="AB1075">
        <v>0.22656200000000001</v>
      </c>
      <c r="AC1075">
        <v>1.34111</v>
      </c>
      <c r="AD1075">
        <v>0.30379699999999998</v>
      </c>
      <c r="AE1075">
        <v>0.71794899999999995</v>
      </c>
      <c r="AH1075">
        <v>4.3337599999999998</v>
      </c>
      <c r="AI1075">
        <v>0.10802</v>
      </c>
      <c r="AJ1075">
        <v>4.8566699999999997E-2</v>
      </c>
    </row>
    <row r="1076" spans="1:36" x14ac:dyDescent="0.45">
      <c r="A1076" t="s">
        <v>3071</v>
      </c>
      <c r="B1076" t="s">
        <v>23</v>
      </c>
      <c r="C1076">
        <v>3</v>
      </c>
      <c r="D1076">
        <v>2</v>
      </c>
      <c r="F1076">
        <v>4.8136099999999997</v>
      </c>
      <c r="G1076">
        <v>31</v>
      </c>
      <c r="H1076">
        <v>5</v>
      </c>
      <c r="I1076">
        <v>0</v>
      </c>
      <c r="J1076">
        <v>0</v>
      </c>
      <c r="K1076">
        <v>61.7</v>
      </c>
      <c r="L1076">
        <v>273</v>
      </c>
      <c r="M1076">
        <v>70</v>
      </c>
      <c r="N1076">
        <v>36</v>
      </c>
      <c r="O1076">
        <v>33</v>
      </c>
      <c r="P1076">
        <v>10</v>
      </c>
      <c r="Q1076">
        <v>19</v>
      </c>
      <c r="R1076">
        <v>0</v>
      </c>
      <c r="S1076">
        <v>1</v>
      </c>
      <c r="T1076">
        <v>45</v>
      </c>
      <c r="U1076">
        <v>6.5640200000000002</v>
      </c>
      <c r="V1076">
        <v>2.7714699999999999</v>
      </c>
      <c r="W1076">
        <v>2.36842</v>
      </c>
      <c r="X1076">
        <v>1.4586699999999999</v>
      </c>
      <c r="Y1076">
        <v>0.16483500000000001</v>
      </c>
      <c r="Z1076">
        <v>6.9597099999999995E-2</v>
      </c>
      <c r="AA1076">
        <v>9.5238097012042999E-2</v>
      </c>
      <c r="AB1076">
        <v>0.27667999999999998</v>
      </c>
      <c r="AC1076">
        <v>1.4424600000000001</v>
      </c>
      <c r="AD1076">
        <v>0.30303000000000002</v>
      </c>
      <c r="AE1076">
        <v>0.70666700000000005</v>
      </c>
      <c r="AH1076">
        <v>4.8757900000000003</v>
      </c>
      <c r="AI1076">
        <v>0.107261</v>
      </c>
      <c r="AJ1076">
        <v>0.163301</v>
      </c>
    </row>
    <row r="1077" spans="1:36" x14ac:dyDescent="0.45">
      <c r="A1077" t="s">
        <v>3072</v>
      </c>
      <c r="B1077" t="s">
        <v>74</v>
      </c>
      <c r="C1077">
        <v>2</v>
      </c>
      <c r="D1077">
        <v>4</v>
      </c>
      <c r="F1077">
        <v>5.1176500000000003</v>
      </c>
      <c r="G1077">
        <v>33</v>
      </c>
      <c r="H1077">
        <v>1</v>
      </c>
      <c r="I1077">
        <v>0</v>
      </c>
      <c r="J1077">
        <v>0</v>
      </c>
      <c r="K1077">
        <v>51</v>
      </c>
      <c r="L1077">
        <v>226</v>
      </c>
      <c r="M1077">
        <v>53</v>
      </c>
      <c r="N1077">
        <v>31</v>
      </c>
      <c r="O1077">
        <v>29</v>
      </c>
      <c r="P1077">
        <v>8</v>
      </c>
      <c r="Q1077">
        <v>20</v>
      </c>
      <c r="R1077">
        <v>0</v>
      </c>
      <c r="S1077">
        <v>2</v>
      </c>
      <c r="T1077">
        <v>44</v>
      </c>
      <c r="U1077">
        <v>7.76471</v>
      </c>
      <c r="V1077">
        <v>3.5294099999999999</v>
      </c>
      <c r="W1077">
        <v>2.2000000000000002</v>
      </c>
      <c r="X1077">
        <v>1.4117599999999999</v>
      </c>
      <c r="Y1077">
        <v>0.19469</v>
      </c>
      <c r="Z1077">
        <v>8.8495599999999994E-2</v>
      </c>
      <c r="AA1077">
        <v>0.106194697320461</v>
      </c>
      <c r="AB1077">
        <v>0.25980399999999998</v>
      </c>
      <c r="AC1077">
        <v>1.43137</v>
      </c>
      <c r="AD1077">
        <v>0.29605300000000001</v>
      </c>
      <c r="AE1077">
        <v>0.67961199999999999</v>
      </c>
      <c r="AH1077">
        <v>4.8628799999999996</v>
      </c>
      <c r="AI1077">
        <v>0.107222</v>
      </c>
      <c r="AJ1077">
        <v>-5.9344000000000001E-2</v>
      </c>
    </row>
    <row r="1078" spans="1:36" x14ac:dyDescent="0.45">
      <c r="A1078" t="s">
        <v>2342</v>
      </c>
      <c r="B1078" t="s">
        <v>25</v>
      </c>
      <c r="C1078">
        <v>4</v>
      </c>
      <c r="D1078">
        <v>6</v>
      </c>
      <c r="F1078">
        <v>4.8214300000000003</v>
      </c>
      <c r="G1078">
        <v>23</v>
      </c>
      <c r="H1078">
        <v>6</v>
      </c>
      <c r="I1078">
        <v>0</v>
      </c>
      <c r="J1078">
        <v>0</v>
      </c>
      <c r="K1078">
        <v>56</v>
      </c>
      <c r="L1078">
        <v>246</v>
      </c>
      <c r="M1078">
        <v>57</v>
      </c>
      <c r="N1078">
        <v>32</v>
      </c>
      <c r="O1078">
        <v>30</v>
      </c>
      <c r="P1078">
        <v>9</v>
      </c>
      <c r="Q1078">
        <v>21</v>
      </c>
      <c r="R1078">
        <v>0</v>
      </c>
      <c r="S1078">
        <v>3</v>
      </c>
      <c r="T1078">
        <v>45</v>
      </c>
      <c r="U1078">
        <v>7.2321400000000002</v>
      </c>
      <c r="V1078">
        <v>3.375</v>
      </c>
      <c r="W1078">
        <v>2.1428600000000002</v>
      </c>
      <c r="X1078">
        <v>1.4464300000000001</v>
      </c>
      <c r="Y1078">
        <v>0.18292700000000001</v>
      </c>
      <c r="Z1078">
        <v>8.5365899999999995E-2</v>
      </c>
      <c r="AA1078">
        <v>9.7560979425907093E-2</v>
      </c>
      <c r="AB1078">
        <v>0.25675700000000001</v>
      </c>
      <c r="AC1078">
        <v>1.39286</v>
      </c>
      <c r="AD1078">
        <v>0.28571400000000002</v>
      </c>
      <c r="AE1078">
        <v>0.70336399999999999</v>
      </c>
      <c r="AH1078">
        <v>5.0228999999999999</v>
      </c>
      <c r="AI1078">
        <v>0.10564800000000001</v>
      </c>
      <c r="AJ1078">
        <v>0.12562899999999999</v>
      </c>
    </row>
    <row r="1079" spans="1:36" x14ac:dyDescent="0.45">
      <c r="A1079" t="s">
        <v>3073</v>
      </c>
      <c r="C1079">
        <v>1</v>
      </c>
      <c r="D1079">
        <v>2</v>
      </c>
      <c r="F1079">
        <v>4.5801499999999997</v>
      </c>
      <c r="G1079">
        <v>38</v>
      </c>
      <c r="H1079">
        <v>0</v>
      </c>
      <c r="I1079">
        <v>0</v>
      </c>
      <c r="J1079">
        <v>0</v>
      </c>
      <c r="K1079">
        <v>39.299999999999997</v>
      </c>
      <c r="L1079">
        <v>171</v>
      </c>
      <c r="M1079">
        <v>37</v>
      </c>
      <c r="N1079">
        <v>22</v>
      </c>
      <c r="O1079">
        <v>20</v>
      </c>
      <c r="P1079">
        <v>5</v>
      </c>
      <c r="Q1079">
        <v>18</v>
      </c>
      <c r="R1079">
        <v>0</v>
      </c>
      <c r="S1079">
        <v>1</v>
      </c>
      <c r="T1079">
        <v>37</v>
      </c>
      <c r="U1079">
        <v>8.4732800000000008</v>
      </c>
      <c r="V1079">
        <v>4.1221399999999999</v>
      </c>
      <c r="W1079">
        <v>2.0555599999999998</v>
      </c>
      <c r="X1079">
        <v>1.1450400000000001</v>
      </c>
      <c r="Y1079">
        <v>0.21637400000000001</v>
      </c>
      <c r="Z1079">
        <v>0.105263</v>
      </c>
      <c r="AA1079">
        <v>0.111111104488372</v>
      </c>
      <c r="AB1079">
        <v>0.243421</v>
      </c>
      <c r="AC1079">
        <v>1.3994899999999999</v>
      </c>
      <c r="AD1079">
        <v>0.29090899999999997</v>
      </c>
      <c r="AE1079">
        <v>0.6875</v>
      </c>
      <c r="AH1079">
        <v>4.4764099999999996</v>
      </c>
      <c r="AI1079">
        <v>0.10499</v>
      </c>
      <c r="AJ1079">
        <v>-2.11977E-2</v>
      </c>
    </row>
    <row r="1080" spans="1:36" x14ac:dyDescent="0.45">
      <c r="A1080" t="s">
        <v>2474</v>
      </c>
      <c r="B1080" t="s">
        <v>58</v>
      </c>
      <c r="C1080">
        <v>3</v>
      </c>
      <c r="D1080">
        <v>3</v>
      </c>
      <c r="F1080">
        <v>4.2711899999999998</v>
      </c>
      <c r="G1080">
        <v>63</v>
      </c>
      <c r="H1080">
        <v>1</v>
      </c>
      <c r="I1080">
        <v>0</v>
      </c>
      <c r="J1080">
        <v>10</v>
      </c>
      <c r="K1080">
        <v>59</v>
      </c>
      <c r="L1080">
        <v>260</v>
      </c>
      <c r="M1080">
        <v>54</v>
      </c>
      <c r="N1080">
        <v>30</v>
      </c>
      <c r="O1080">
        <v>28</v>
      </c>
      <c r="P1080">
        <v>8</v>
      </c>
      <c r="Q1080">
        <v>26</v>
      </c>
      <c r="R1080">
        <v>1</v>
      </c>
      <c r="S1080">
        <v>6</v>
      </c>
      <c r="T1080">
        <v>65</v>
      </c>
      <c r="U1080">
        <v>9.9152500000000003</v>
      </c>
      <c r="V1080">
        <v>3.9661</v>
      </c>
      <c r="W1080">
        <v>2.5</v>
      </c>
      <c r="X1080">
        <v>1.22034</v>
      </c>
      <c r="Y1080">
        <v>0.25</v>
      </c>
      <c r="Z1080">
        <v>0.1</v>
      </c>
      <c r="AA1080">
        <v>0.14999999850988299</v>
      </c>
      <c r="AB1080">
        <v>0.236842</v>
      </c>
      <c r="AC1080">
        <v>1.3559300000000001</v>
      </c>
      <c r="AD1080">
        <v>0.29677399999999998</v>
      </c>
      <c r="AE1080">
        <v>0.72674399999999995</v>
      </c>
      <c r="AH1080">
        <v>4.4414800000000003</v>
      </c>
      <c r="AI1080">
        <v>0.104894</v>
      </c>
      <c r="AJ1080">
        <v>0.26972000000000002</v>
      </c>
    </row>
    <row r="1081" spans="1:36" x14ac:dyDescent="0.45">
      <c r="A1081" t="s">
        <v>2300</v>
      </c>
      <c r="B1081" t="s">
        <v>56</v>
      </c>
      <c r="C1081">
        <v>2</v>
      </c>
      <c r="D1081">
        <v>3</v>
      </c>
      <c r="F1081">
        <v>4.7682099999999998</v>
      </c>
      <c r="G1081">
        <v>41</v>
      </c>
      <c r="H1081">
        <v>1</v>
      </c>
      <c r="I1081">
        <v>0</v>
      </c>
      <c r="J1081">
        <v>0</v>
      </c>
      <c r="K1081">
        <v>45.3</v>
      </c>
      <c r="L1081">
        <v>198</v>
      </c>
      <c r="M1081">
        <v>44</v>
      </c>
      <c r="N1081">
        <v>26</v>
      </c>
      <c r="O1081">
        <v>24</v>
      </c>
      <c r="P1081">
        <v>6</v>
      </c>
      <c r="Q1081">
        <v>20</v>
      </c>
      <c r="R1081">
        <v>1</v>
      </c>
      <c r="S1081">
        <v>2</v>
      </c>
      <c r="T1081">
        <v>41</v>
      </c>
      <c r="U1081">
        <v>8.1456999999999997</v>
      </c>
      <c r="V1081">
        <v>3.9735100000000001</v>
      </c>
      <c r="W1081">
        <v>2.0499999999999998</v>
      </c>
      <c r="X1081">
        <v>1.1920500000000001</v>
      </c>
      <c r="Y1081">
        <v>0.20707100000000001</v>
      </c>
      <c r="Z1081">
        <v>0.10101</v>
      </c>
      <c r="AA1081">
        <v>0.106060609221458</v>
      </c>
      <c r="AB1081">
        <v>0.25</v>
      </c>
      <c r="AC1081">
        <v>1.4128000000000001</v>
      </c>
      <c r="AD1081">
        <v>0.294574</v>
      </c>
      <c r="AE1081">
        <v>0.68345299999999998</v>
      </c>
      <c r="AH1081">
        <v>4.6236899999999999</v>
      </c>
      <c r="AI1081">
        <v>0.104626</v>
      </c>
      <c r="AJ1081">
        <v>5.1109800000000002E-3</v>
      </c>
    </row>
    <row r="1082" spans="1:36" x14ac:dyDescent="0.45">
      <c r="A1082" t="s">
        <v>2302</v>
      </c>
      <c r="B1082" t="s">
        <v>30</v>
      </c>
      <c r="C1082">
        <v>4</v>
      </c>
      <c r="D1082">
        <v>3</v>
      </c>
      <c r="F1082">
        <v>4.4150900000000002</v>
      </c>
      <c r="G1082">
        <v>41</v>
      </c>
      <c r="H1082">
        <v>2</v>
      </c>
      <c r="I1082">
        <v>0</v>
      </c>
      <c r="J1082">
        <v>1</v>
      </c>
      <c r="K1082">
        <v>53</v>
      </c>
      <c r="L1082">
        <v>233</v>
      </c>
      <c r="M1082">
        <v>54</v>
      </c>
      <c r="N1082">
        <v>28</v>
      </c>
      <c r="O1082">
        <v>26</v>
      </c>
      <c r="P1082">
        <v>7</v>
      </c>
      <c r="Q1082">
        <v>18</v>
      </c>
      <c r="R1082">
        <v>0</v>
      </c>
      <c r="S1082">
        <v>3</v>
      </c>
      <c r="T1082">
        <v>44</v>
      </c>
      <c r="U1082">
        <v>7.4717000000000002</v>
      </c>
      <c r="V1082">
        <v>3.0566</v>
      </c>
      <c r="W1082">
        <v>2.4444400000000002</v>
      </c>
      <c r="X1082">
        <v>1.18868</v>
      </c>
      <c r="Y1082">
        <v>0.18884100000000001</v>
      </c>
      <c r="Z1082">
        <v>7.7253199999999994E-2</v>
      </c>
      <c r="AA1082">
        <v>0.111587986350059</v>
      </c>
      <c r="AB1082">
        <v>0.25471700000000003</v>
      </c>
      <c r="AC1082">
        <v>1.35849</v>
      </c>
      <c r="AD1082">
        <v>0.29192499999999999</v>
      </c>
      <c r="AE1082">
        <v>0.707395</v>
      </c>
      <c r="AH1082">
        <v>4.5003200000000003</v>
      </c>
      <c r="AI1082">
        <v>0.10462</v>
      </c>
      <c r="AJ1082">
        <v>7.7773099999999998E-2</v>
      </c>
    </row>
    <row r="1083" spans="1:36" x14ac:dyDescent="0.45">
      <c r="A1083" t="s">
        <v>2488</v>
      </c>
      <c r="B1083" t="s">
        <v>139</v>
      </c>
      <c r="C1083">
        <v>2</v>
      </c>
      <c r="D1083">
        <v>3</v>
      </c>
      <c r="F1083">
        <v>4.5613999999999999</v>
      </c>
      <c r="G1083">
        <v>51</v>
      </c>
      <c r="H1083">
        <v>1</v>
      </c>
      <c r="I1083">
        <v>0</v>
      </c>
      <c r="J1083">
        <v>1</v>
      </c>
      <c r="K1083">
        <v>51.3</v>
      </c>
      <c r="L1083">
        <v>221</v>
      </c>
      <c r="M1083">
        <v>48</v>
      </c>
      <c r="N1083">
        <v>28</v>
      </c>
      <c r="O1083">
        <v>26</v>
      </c>
      <c r="P1083">
        <v>8</v>
      </c>
      <c r="Q1083">
        <v>22</v>
      </c>
      <c r="R1083">
        <v>3</v>
      </c>
      <c r="S1083">
        <v>1</v>
      </c>
      <c r="T1083">
        <v>53</v>
      </c>
      <c r="U1083">
        <v>9.2982499999999995</v>
      </c>
      <c r="V1083">
        <v>3.8596499999999998</v>
      </c>
      <c r="W1083">
        <v>2.40909</v>
      </c>
      <c r="X1083">
        <v>1.40351</v>
      </c>
      <c r="Y1083">
        <v>0.239819</v>
      </c>
      <c r="Z1083">
        <v>9.9547499999999997E-2</v>
      </c>
      <c r="AA1083">
        <v>0.14027149230241701</v>
      </c>
      <c r="AB1083">
        <v>0.242424</v>
      </c>
      <c r="AC1083">
        <v>1.36452</v>
      </c>
      <c r="AD1083">
        <v>0.29197099999999998</v>
      </c>
      <c r="AE1083">
        <v>0.71428599999999998</v>
      </c>
      <c r="AH1083">
        <v>4.5610799999999996</v>
      </c>
      <c r="AI1083">
        <v>0.104569</v>
      </c>
      <c r="AJ1083">
        <v>5.0704300000000001E-2</v>
      </c>
    </row>
    <row r="1084" spans="1:36" x14ac:dyDescent="0.45">
      <c r="A1084" t="s">
        <v>2416</v>
      </c>
      <c r="B1084" t="s">
        <v>153</v>
      </c>
      <c r="C1084">
        <v>3</v>
      </c>
      <c r="D1084">
        <v>3</v>
      </c>
      <c r="F1084">
        <v>4.6919399999999998</v>
      </c>
      <c r="G1084">
        <v>60</v>
      </c>
      <c r="H1084">
        <v>0</v>
      </c>
      <c r="I1084">
        <v>0</v>
      </c>
      <c r="J1084">
        <v>12</v>
      </c>
      <c r="K1084">
        <v>63.3</v>
      </c>
      <c r="L1084">
        <v>274</v>
      </c>
      <c r="M1084">
        <v>57</v>
      </c>
      <c r="N1084">
        <v>36</v>
      </c>
      <c r="O1084">
        <v>33</v>
      </c>
      <c r="P1084">
        <v>9</v>
      </c>
      <c r="Q1084">
        <v>31</v>
      </c>
      <c r="R1084">
        <v>3</v>
      </c>
      <c r="S1084">
        <v>3</v>
      </c>
      <c r="T1084">
        <v>66</v>
      </c>
      <c r="U1084">
        <v>9.3838899999999992</v>
      </c>
      <c r="V1084">
        <v>4.4075800000000003</v>
      </c>
      <c r="W1084">
        <v>2.1290300000000002</v>
      </c>
      <c r="X1084">
        <v>1.27962</v>
      </c>
      <c r="Y1084">
        <v>0.24087600000000001</v>
      </c>
      <c r="Z1084">
        <v>0.113139</v>
      </c>
      <c r="AA1084">
        <v>0.1277372315526</v>
      </c>
      <c r="AB1084">
        <v>0.23749999999999999</v>
      </c>
      <c r="AC1084">
        <v>1.3902099999999999</v>
      </c>
      <c r="AD1084">
        <v>0.29090899999999997</v>
      </c>
      <c r="AE1084">
        <v>0.68965500000000002</v>
      </c>
      <c r="AH1084">
        <v>4.6294500000000003</v>
      </c>
      <c r="AI1084">
        <v>0.10405499999999999</v>
      </c>
      <c r="AJ1084">
        <v>-8.9610300000000004E-2</v>
      </c>
    </row>
    <row r="1085" spans="1:36" x14ac:dyDescent="0.45">
      <c r="A1085" t="s">
        <v>3074</v>
      </c>
      <c r="C1085">
        <v>3</v>
      </c>
      <c r="D1085">
        <v>4</v>
      </c>
      <c r="F1085">
        <v>4.1570400000000003</v>
      </c>
      <c r="G1085">
        <v>47</v>
      </c>
      <c r="H1085">
        <v>0</v>
      </c>
      <c r="I1085">
        <v>0</v>
      </c>
      <c r="J1085">
        <v>0</v>
      </c>
      <c r="K1085">
        <v>43.3</v>
      </c>
      <c r="L1085">
        <v>189</v>
      </c>
      <c r="M1085">
        <v>40</v>
      </c>
      <c r="N1085">
        <v>22</v>
      </c>
      <c r="O1085">
        <v>20</v>
      </c>
      <c r="P1085">
        <v>6</v>
      </c>
      <c r="Q1085">
        <v>21</v>
      </c>
      <c r="R1085">
        <v>3</v>
      </c>
      <c r="S1085">
        <v>1</v>
      </c>
      <c r="T1085">
        <v>47</v>
      </c>
      <c r="U1085">
        <v>9.76905</v>
      </c>
      <c r="V1085">
        <v>4.3648999999999996</v>
      </c>
      <c r="W1085">
        <v>2.2381000000000002</v>
      </c>
      <c r="X1085">
        <v>1.2471099999999999</v>
      </c>
      <c r="Y1085">
        <v>0.24867700000000001</v>
      </c>
      <c r="Z1085">
        <v>0.111111</v>
      </c>
      <c r="AA1085">
        <v>0.13756614178419099</v>
      </c>
      <c r="AB1085">
        <v>0.23952100000000001</v>
      </c>
      <c r="AC1085">
        <v>1.4087799999999999</v>
      </c>
      <c r="AD1085">
        <v>0.29824600000000001</v>
      </c>
      <c r="AE1085">
        <v>0.74144500000000002</v>
      </c>
      <c r="AH1085">
        <v>4.40977</v>
      </c>
      <c r="AI1085">
        <v>0.10347000000000001</v>
      </c>
      <c r="AJ1085">
        <v>3.8616299999999999E-2</v>
      </c>
    </row>
    <row r="1086" spans="1:36" x14ac:dyDescent="0.45">
      <c r="A1086" t="s">
        <v>3075</v>
      </c>
      <c r="C1086">
        <v>2</v>
      </c>
      <c r="D1086">
        <v>3</v>
      </c>
      <c r="F1086">
        <v>4.9117199999999999</v>
      </c>
      <c r="G1086">
        <v>23</v>
      </c>
      <c r="H1086">
        <v>7</v>
      </c>
      <c r="I1086">
        <v>0</v>
      </c>
      <c r="J1086">
        <v>0</v>
      </c>
      <c r="K1086">
        <v>62.3</v>
      </c>
      <c r="L1086">
        <v>281</v>
      </c>
      <c r="M1086">
        <v>64</v>
      </c>
      <c r="N1086">
        <v>37</v>
      </c>
      <c r="O1086">
        <v>34</v>
      </c>
      <c r="P1086">
        <v>8</v>
      </c>
      <c r="Q1086">
        <v>32</v>
      </c>
      <c r="R1086">
        <v>1</v>
      </c>
      <c r="S1086">
        <v>3</v>
      </c>
      <c r="T1086">
        <v>46</v>
      </c>
      <c r="U1086">
        <v>6.64527</v>
      </c>
      <c r="V1086">
        <v>4.6227900000000002</v>
      </c>
      <c r="W1086">
        <v>1.4375</v>
      </c>
      <c r="X1086">
        <v>1.1556999999999999</v>
      </c>
      <c r="Y1086">
        <v>0.16370100000000001</v>
      </c>
      <c r="Z1086">
        <v>0.11387899999999999</v>
      </c>
      <c r="AA1086">
        <v>4.9822069704532602E-2</v>
      </c>
      <c r="AB1086">
        <v>0.26016299999999998</v>
      </c>
      <c r="AC1086">
        <v>1.5409299999999999</v>
      </c>
      <c r="AD1086">
        <v>0.29166700000000001</v>
      </c>
      <c r="AE1086">
        <v>0.69575500000000001</v>
      </c>
      <c r="AH1086">
        <v>5.1330499999999999</v>
      </c>
      <c r="AI1086">
        <v>0.10344299999999999</v>
      </c>
      <c r="AJ1086">
        <v>5.5495700000000002E-2</v>
      </c>
    </row>
    <row r="1087" spans="1:36" x14ac:dyDescent="0.45">
      <c r="A1087" t="s">
        <v>3076</v>
      </c>
      <c r="B1087" t="s">
        <v>42</v>
      </c>
      <c r="C1087">
        <v>5</v>
      </c>
      <c r="D1087">
        <v>4</v>
      </c>
      <c r="F1087">
        <v>3.9661</v>
      </c>
      <c r="G1087">
        <v>59</v>
      </c>
      <c r="H1087">
        <v>0</v>
      </c>
      <c r="I1087">
        <v>0</v>
      </c>
      <c r="J1087">
        <v>0</v>
      </c>
      <c r="K1087">
        <v>59</v>
      </c>
      <c r="L1087">
        <v>254</v>
      </c>
      <c r="M1087">
        <v>50</v>
      </c>
      <c r="N1087">
        <v>28</v>
      </c>
      <c r="O1087">
        <v>26</v>
      </c>
      <c r="P1087">
        <v>7</v>
      </c>
      <c r="Q1087">
        <v>28</v>
      </c>
      <c r="R1087">
        <v>1</v>
      </c>
      <c r="S1087">
        <v>5</v>
      </c>
      <c r="T1087">
        <v>61</v>
      </c>
      <c r="U1087">
        <v>9.3050899999999999</v>
      </c>
      <c r="V1087">
        <v>4.2711899999999998</v>
      </c>
      <c r="W1087">
        <v>2.1785700000000001</v>
      </c>
      <c r="X1087">
        <v>1.0678000000000001</v>
      </c>
      <c r="Y1087">
        <v>0.24015700000000001</v>
      </c>
      <c r="Z1087">
        <v>0.110236</v>
      </c>
      <c r="AA1087">
        <v>0.12992126494646</v>
      </c>
      <c r="AB1087">
        <v>0.226244</v>
      </c>
      <c r="AC1087">
        <v>1.32203</v>
      </c>
      <c r="AD1087">
        <v>0.28104600000000002</v>
      </c>
      <c r="AE1087">
        <v>0.73313799999999996</v>
      </c>
      <c r="AH1087">
        <v>4.4075800000000003</v>
      </c>
      <c r="AI1087">
        <v>0.102649</v>
      </c>
      <c r="AJ1087">
        <v>0.37205700000000003</v>
      </c>
    </row>
    <row r="1088" spans="1:36" x14ac:dyDescent="0.45">
      <c r="A1088" t="s">
        <v>3077</v>
      </c>
      <c r="C1088">
        <v>3</v>
      </c>
      <c r="D1088">
        <v>4</v>
      </c>
      <c r="F1088">
        <v>4.8571400000000002</v>
      </c>
      <c r="G1088">
        <v>28</v>
      </c>
      <c r="H1088">
        <v>5</v>
      </c>
      <c r="I1088">
        <v>0</v>
      </c>
      <c r="J1088">
        <v>0</v>
      </c>
      <c r="K1088">
        <v>63</v>
      </c>
      <c r="L1088">
        <v>275</v>
      </c>
      <c r="M1088">
        <v>67</v>
      </c>
      <c r="N1088">
        <v>37</v>
      </c>
      <c r="O1088">
        <v>34</v>
      </c>
      <c r="P1088">
        <v>9</v>
      </c>
      <c r="Q1088">
        <v>17</v>
      </c>
      <c r="R1088">
        <v>0</v>
      </c>
      <c r="S1088">
        <v>5</v>
      </c>
      <c r="T1088">
        <v>39</v>
      </c>
      <c r="U1088">
        <v>5.5714300000000003</v>
      </c>
      <c r="V1088">
        <v>2.4285700000000001</v>
      </c>
      <c r="W1088">
        <v>2.2941199999999999</v>
      </c>
      <c r="X1088">
        <v>1.2857099999999999</v>
      </c>
      <c r="Y1088">
        <v>0.141818</v>
      </c>
      <c r="Z1088">
        <v>6.1818199999999997E-2</v>
      </c>
      <c r="AA1088">
        <v>7.9999998211860601E-2</v>
      </c>
      <c r="AB1088">
        <v>0.264822</v>
      </c>
      <c r="AC1088">
        <v>1.3333299999999999</v>
      </c>
      <c r="AD1088">
        <v>0.28292699999999998</v>
      </c>
      <c r="AE1088">
        <v>0.65826300000000004</v>
      </c>
      <c r="AH1088">
        <v>4.92171</v>
      </c>
      <c r="AI1088">
        <v>0.102474</v>
      </c>
      <c r="AJ1088">
        <v>-8.8643600000000003E-2</v>
      </c>
    </row>
    <row r="1089" spans="1:36" x14ac:dyDescent="0.45">
      <c r="A1089" t="s">
        <v>3078</v>
      </c>
      <c r="C1089">
        <v>4</v>
      </c>
      <c r="D1089">
        <v>5</v>
      </c>
      <c r="F1089">
        <v>5.22973</v>
      </c>
      <c r="G1089">
        <v>30</v>
      </c>
      <c r="H1089">
        <v>11</v>
      </c>
      <c r="I1089">
        <v>0</v>
      </c>
      <c r="J1089">
        <v>0</v>
      </c>
      <c r="K1089">
        <v>74</v>
      </c>
      <c r="L1089">
        <v>336</v>
      </c>
      <c r="M1089">
        <v>76</v>
      </c>
      <c r="N1089">
        <v>46</v>
      </c>
      <c r="O1089">
        <v>43</v>
      </c>
      <c r="P1089">
        <v>10</v>
      </c>
      <c r="Q1089">
        <v>38</v>
      </c>
      <c r="R1089">
        <v>0</v>
      </c>
      <c r="S1089">
        <v>4</v>
      </c>
      <c r="T1089">
        <v>62</v>
      </c>
      <c r="U1089">
        <v>7.54054</v>
      </c>
      <c r="V1089">
        <v>4.6216200000000001</v>
      </c>
      <c r="W1089">
        <v>1.63158</v>
      </c>
      <c r="X1089">
        <v>1.2162200000000001</v>
      </c>
      <c r="Y1089">
        <v>0.18452399999999999</v>
      </c>
      <c r="Z1089">
        <v>0.113095</v>
      </c>
      <c r="AA1089">
        <v>7.1428567171096802E-2</v>
      </c>
      <c r="AB1089">
        <v>0.25850299999999998</v>
      </c>
      <c r="AC1089">
        <v>1.54054</v>
      </c>
      <c r="AD1089">
        <v>0.29729699999999998</v>
      </c>
      <c r="AE1089">
        <v>0.68</v>
      </c>
      <c r="AH1089">
        <v>5.0388200000000003</v>
      </c>
      <c r="AI1089">
        <v>0.102408</v>
      </c>
      <c r="AJ1089">
        <v>-8.9722800000000005E-2</v>
      </c>
    </row>
    <row r="1090" spans="1:36" x14ac:dyDescent="0.45">
      <c r="A1090" t="s">
        <v>3079</v>
      </c>
      <c r="B1090" t="s">
        <v>40</v>
      </c>
      <c r="C1090">
        <v>2</v>
      </c>
      <c r="D1090">
        <v>2</v>
      </c>
      <c r="F1090">
        <v>4.78125</v>
      </c>
      <c r="G1090">
        <v>29</v>
      </c>
      <c r="H1090">
        <v>1</v>
      </c>
      <c r="I1090">
        <v>0</v>
      </c>
      <c r="J1090">
        <v>0</v>
      </c>
      <c r="K1090">
        <v>32</v>
      </c>
      <c r="L1090">
        <v>149</v>
      </c>
      <c r="M1090">
        <v>26</v>
      </c>
      <c r="N1090">
        <v>18</v>
      </c>
      <c r="O1090">
        <v>17</v>
      </c>
      <c r="P1090">
        <v>3</v>
      </c>
      <c r="Q1090">
        <v>22</v>
      </c>
      <c r="R1090">
        <v>0</v>
      </c>
      <c r="S1090">
        <v>5</v>
      </c>
      <c r="T1090">
        <v>41</v>
      </c>
      <c r="U1090">
        <v>11.5312</v>
      </c>
      <c r="V1090">
        <v>6.1875</v>
      </c>
      <c r="W1090">
        <v>1.86364</v>
      </c>
      <c r="X1090">
        <v>0.84375</v>
      </c>
      <c r="Y1090">
        <v>0.27516800000000002</v>
      </c>
      <c r="Z1090">
        <v>0.147651</v>
      </c>
      <c r="AA1090">
        <v>0.12751679122447901</v>
      </c>
      <c r="AB1090">
        <v>0.213115</v>
      </c>
      <c r="AC1090">
        <v>1.5</v>
      </c>
      <c r="AD1090">
        <v>0.29487200000000002</v>
      </c>
      <c r="AE1090">
        <v>0.68493199999999999</v>
      </c>
      <c r="AH1090">
        <v>4.4425400000000002</v>
      </c>
      <c r="AI1090">
        <v>0.102189</v>
      </c>
      <c r="AJ1090">
        <v>-7.0419999999999996E-2</v>
      </c>
    </row>
    <row r="1091" spans="1:36" x14ac:dyDescent="0.45">
      <c r="A1091" t="s">
        <v>3080</v>
      </c>
      <c r="C1091">
        <v>3</v>
      </c>
      <c r="D1091">
        <v>5</v>
      </c>
      <c r="F1091">
        <v>4.9821400000000002</v>
      </c>
      <c r="G1091">
        <v>19</v>
      </c>
      <c r="H1091">
        <v>7</v>
      </c>
      <c r="I1091">
        <v>0</v>
      </c>
      <c r="J1091">
        <v>0</v>
      </c>
      <c r="K1091">
        <v>56</v>
      </c>
      <c r="L1091">
        <v>252</v>
      </c>
      <c r="M1091">
        <v>59</v>
      </c>
      <c r="N1091">
        <v>34</v>
      </c>
      <c r="O1091">
        <v>31</v>
      </c>
      <c r="P1091">
        <v>8</v>
      </c>
      <c r="Q1091">
        <v>25</v>
      </c>
      <c r="R1091">
        <v>0</v>
      </c>
      <c r="S1091">
        <v>2</v>
      </c>
      <c r="T1091">
        <v>44</v>
      </c>
      <c r="U1091">
        <v>7.0714300000000003</v>
      </c>
      <c r="V1091">
        <v>4.0178599999999998</v>
      </c>
      <c r="W1091">
        <v>1.76</v>
      </c>
      <c r="X1091">
        <v>1.2857099999999999</v>
      </c>
      <c r="Y1091">
        <v>0.17460300000000001</v>
      </c>
      <c r="Z1091">
        <v>9.92064E-2</v>
      </c>
      <c r="AA1091">
        <v>7.5396828353404999E-2</v>
      </c>
      <c r="AB1091">
        <v>0.26222200000000001</v>
      </c>
      <c r="AC1091">
        <v>1.5</v>
      </c>
      <c r="AD1091">
        <v>0.294798</v>
      </c>
      <c r="AE1091">
        <v>0.68681300000000001</v>
      </c>
      <c r="AH1091">
        <v>4.9871800000000004</v>
      </c>
      <c r="AI1091">
        <v>0.101157</v>
      </c>
      <c r="AJ1091">
        <v>-1.92949E-2</v>
      </c>
    </row>
    <row r="1092" spans="1:36" x14ac:dyDescent="0.45">
      <c r="A1092" t="s">
        <v>3081</v>
      </c>
      <c r="B1092" t="s">
        <v>76</v>
      </c>
      <c r="C1092">
        <v>3</v>
      </c>
      <c r="D1092">
        <v>5</v>
      </c>
      <c r="F1092">
        <v>5.2606599999999997</v>
      </c>
      <c r="G1092">
        <v>33</v>
      </c>
      <c r="H1092">
        <v>8</v>
      </c>
      <c r="I1092">
        <v>0</v>
      </c>
      <c r="J1092">
        <v>0</v>
      </c>
      <c r="K1092">
        <v>63.3</v>
      </c>
      <c r="L1092">
        <v>287</v>
      </c>
      <c r="M1092">
        <v>74</v>
      </c>
      <c r="N1092">
        <v>40</v>
      </c>
      <c r="O1092">
        <v>37</v>
      </c>
      <c r="P1092">
        <v>9</v>
      </c>
      <c r="Q1092">
        <v>23</v>
      </c>
      <c r="R1092">
        <v>0</v>
      </c>
      <c r="S1092">
        <v>3</v>
      </c>
      <c r="T1092">
        <v>42</v>
      </c>
      <c r="U1092">
        <v>5.9715600000000002</v>
      </c>
      <c r="V1092">
        <v>3.27014</v>
      </c>
      <c r="W1092">
        <v>1.82609</v>
      </c>
      <c r="X1092">
        <v>1.27962</v>
      </c>
      <c r="Y1092">
        <v>0.146341</v>
      </c>
      <c r="Z1092">
        <v>8.01394E-2</v>
      </c>
      <c r="AA1092">
        <v>6.6202081739902496E-2</v>
      </c>
      <c r="AB1092">
        <v>0.28352500000000003</v>
      </c>
      <c r="AC1092">
        <v>1.5323899999999999</v>
      </c>
      <c r="AD1092">
        <v>0.30952400000000002</v>
      </c>
      <c r="AE1092">
        <v>0.67535500000000004</v>
      </c>
      <c r="AH1092">
        <v>5.0085899999999999</v>
      </c>
      <c r="AI1092">
        <v>0.10054399999999999</v>
      </c>
      <c r="AJ1092">
        <v>4.9045499999999999E-2</v>
      </c>
    </row>
    <row r="1093" spans="1:36" x14ac:dyDescent="0.45">
      <c r="A1093" t="s">
        <v>2053</v>
      </c>
      <c r="B1093" t="s">
        <v>34</v>
      </c>
      <c r="C1093">
        <v>5</v>
      </c>
      <c r="D1093">
        <v>6</v>
      </c>
      <c r="F1093">
        <v>4.4181800000000004</v>
      </c>
      <c r="G1093">
        <v>58</v>
      </c>
      <c r="H1093">
        <v>0</v>
      </c>
      <c r="I1093">
        <v>26</v>
      </c>
      <c r="J1093">
        <v>3</v>
      </c>
      <c r="K1093">
        <v>55</v>
      </c>
      <c r="L1093">
        <v>231</v>
      </c>
      <c r="M1093">
        <v>44</v>
      </c>
      <c r="N1093">
        <v>29</v>
      </c>
      <c r="O1093">
        <v>27</v>
      </c>
      <c r="P1093">
        <v>8</v>
      </c>
      <c r="Q1093">
        <v>26</v>
      </c>
      <c r="R1093">
        <v>1</v>
      </c>
      <c r="S1093">
        <v>4</v>
      </c>
      <c r="T1093">
        <v>67</v>
      </c>
      <c r="U1093">
        <v>10.9636</v>
      </c>
      <c r="V1093">
        <v>4.2545500000000001</v>
      </c>
      <c r="W1093">
        <v>2.5769199999999999</v>
      </c>
      <c r="X1093">
        <v>1.3090900000000001</v>
      </c>
      <c r="Y1093">
        <v>0.290043</v>
      </c>
      <c r="Z1093">
        <v>0.112554</v>
      </c>
      <c r="AA1093">
        <v>0.177489183843135</v>
      </c>
      <c r="AB1093">
        <v>0.21890499999999999</v>
      </c>
      <c r="AC1093">
        <v>1.2727299999999999</v>
      </c>
      <c r="AD1093">
        <v>0.28571400000000002</v>
      </c>
      <c r="AE1093">
        <v>0.69727899999999998</v>
      </c>
      <c r="AH1093">
        <v>4.3459500000000002</v>
      </c>
      <c r="AI1093">
        <v>0.10045900000000001</v>
      </c>
      <c r="AJ1093">
        <v>9.9188599999999998E-3</v>
      </c>
    </row>
    <row r="1094" spans="1:36" x14ac:dyDescent="0.45">
      <c r="A1094" t="s">
        <v>3082</v>
      </c>
      <c r="B1094" t="s">
        <v>101</v>
      </c>
      <c r="C1094">
        <v>4</v>
      </c>
      <c r="D1094">
        <v>4</v>
      </c>
      <c r="F1094">
        <v>4.31616</v>
      </c>
      <c r="G1094">
        <v>40</v>
      </c>
      <c r="H1094">
        <v>0</v>
      </c>
      <c r="I1094">
        <v>0</v>
      </c>
      <c r="J1094">
        <v>0</v>
      </c>
      <c r="K1094">
        <v>56.3</v>
      </c>
      <c r="L1094">
        <v>247</v>
      </c>
      <c r="M1094">
        <v>53</v>
      </c>
      <c r="N1094">
        <v>29</v>
      </c>
      <c r="O1094">
        <v>27</v>
      </c>
      <c r="P1094">
        <v>7</v>
      </c>
      <c r="Q1094">
        <v>22</v>
      </c>
      <c r="R1094">
        <v>0</v>
      </c>
      <c r="S1094">
        <v>5</v>
      </c>
      <c r="T1094">
        <v>57</v>
      </c>
      <c r="U1094">
        <v>9.1119000000000003</v>
      </c>
      <c r="V1094">
        <v>3.5168699999999999</v>
      </c>
      <c r="W1094">
        <v>2.59091</v>
      </c>
      <c r="X1094">
        <v>1.1190100000000001</v>
      </c>
      <c r="Y1094">
        <v>0.230769</v>
      </c>
      <c r="Z1094">
        <v>8.9068800000000004E-2</v>
      </c>
      <c r="AA1094">
        <v>0.141700409352779</v>
      </c>
      <c r="AB1094">
        <v>0.24090900000000001</v>
      </c>
      <c r="AC1094">
        <v>1.3321499999999999</v>
      </c>
      <c r="AD1094">
        <v>0.29487200000000002</v>
      </c>
      <c r="AE1094">
        <v>0.70552099999999995</v>
      </c>
      <c r="AH1094">
        <v>4.2852399999999999</v>
      </c>
      <c r="AI1094">
        <v>9.9567000000000003E-2</v>
      </c>
      <c r="AJ1094">
        <v>9.2282699999999995E-2</v>
      </c>
    </row>
    <row r="1095" spans="1:36" x14ac:dyDescent="0.45">
      <c r="A1095" t="s">
        <v>2124</v>
      </c>
      <c r="B1095" t="s">
        <v>141</v>
      </c>
      <c r="C1095">
        <v>5</v>
      </c>
      <c r="D1095">
        <v>6</v>
      </c>
      <c r="F1095">
        <v>4.8543700000000003</v>
      </c>
      <c r="G1095">
        <v>34</v>
      </c>
      <c r="H1095">
        <v>10</v>
      </c>
      <c r="I1095">
        <v>0</v>
      </c>
      <c r="J1095">
        <v>0</v>
      </c>
      <c r="K1095">
        <v>92.7</v>
      </c>
      <c r="L1095">
        <v>418</v>
      </c>
      <c r="M1095">
        <v>99</v>
      </c>
      <c r="N1095">
        <v>54</v>
      </c>
      <c r="O1095">
        <v>50</v>
      </c>
      <c r="P1095">
        <v>13</v>
      </c>
      <c r="Q1095">
        <v>42</v>
      </c>
      <c r="R1095">
        <v>0</v>
      </c>
      <c r="S1095">
        <v>3</v>
      </c>
      <c r="T1095">
        <v>71</v>
      </c>
      <c r="U1095">
        <v>6.8932000000000002</v>
      </c>
      <c r="V1095">
        <v>4.0776700000000003</v>
      </c>
      <c r="W1095">
        <v>1.69048</v>
      </c>
      <c r="X1095">
        <v>1.26214</v>
      </c>
      <c r="Y1095">
        <v>0.16985600000000001</v>
      </c>
      <c r="Z1095">
        <v>0.100478</v>
      </c>
      <c r="AA1095">
        <v>6.9377988576888996E-2</v>
      </c>
      <c r="AB1095">
        <v>0.26541599999999999</v>
      </c>
      <c r="AC1095">
        <v>1.5210399999999999</v>
      </c>
      <c r="AD1095">
        <v>0.29757800000000001</v>
      </c>
      <c r="AE1095">
        <v>0.70846900000000002</v>
      </c>
      <c r="AH1095">
        <v>5.0026099999999998</v>
      </c>
      <c r="AI1095">
        <v>9.9156400000000006E-2</v>
      </c>
      <c r="AJ1095">
        <v>0.225302</v>
      </c>
    </row>
    <row r="1096" spans="1:36" x14ac:dyDescent="0.45">
      <c r="A1096" t="s">
        <v>2023</v>
      </c>
      <c r="B1096" t="s">
        <v>153</v>
      </c>
      <c r="C1096">
        <v>4</v>
      </c>
      <c r="D1096">
        <v>5</v>
      </c>
      <c r="F1096">
        <v>4.8461499999999997</v>
      </c>
      <c r="G1096">
        <v>56</v>
      </c>
      <c r="H1096">
        <v>1</v>
      </c>
      <c r="I1096">
        <v>0</v>
      </c>
      <c r="J1096">
        <v>10</v>
      </c>
      <c r="K1096">
        <v>52</v>
      </c>
      <c r="L1096">
        <v>227</v>
      </c>
      <c r="M1096">
        <v>55</v>
      </c>
      <c r="N1096">
        <v>30</v>
      </c>
      <c r="O1096">
        <v>28</v>
      </c>
      <c r="P1096">
        <v>8</v>
      </c>
      <c r="Q1096">
        <v>17</v>
      </c>
      <c r="R1096">
        <v>3</v>
      </c>
      <c r="S1096">
        <v>1</v>
      </c>
      <c r="T1096">
        <v>46</v>
      </c>
      <c r="U1096">
        <v>7.9615400000000003</v>
      </c>
      <c r="V1096">
        <v>2.94231</v>
      </c>
      <c r="W1096">
        <v>2.7058800000000001</v>
      </c>
      <c r="X1096">
        <v>1.38462</v>
      </c>
      <c r="Y1096">
        <v>0.20264299999999999</v>
      </c>
      <c r="Z1096">
        <v>7.4889899999999995E-2</v>
      </c>
      <c r="AA1096">
        <v>0.12775330245494801</v>
      </c>
      <c r="AB1096">
        <v>0.263158</v>
      </c>
      <c r="AC1096">
        <v>1.38462</v>
      </c>
      <c r="AD1096">
        <v>0.303226</v>
      </c>
      <c r="AE1096">
        <v>0.69078899999999999</v>
      </c>
      <c r="AH1096">
        <v>4.5242699999999996</v>
      </c>
      <c r="AI1096">
        <v>9.8859799999999998E-2</v>
      </c>
      <c r="AJ1096">
        <v>-7.2232599999999994E-2</v>
      </c>
    </row>
    <row r="1097" spans="1:36" x14ac:dyDescent="0.45">
      <c r="A1097" t="s">
        <v>3083</v>
      </c>
      <c r="B1097" t="s">
        <v>52</v>
      </c>
      <c r="C1097">
        <v>4</v>
      </c>
      <c r="D1097">
        <v>5</v>
      </c>
      <c r="F1097">
        <v>4.8214300000000003</v>
      </c>
      <c r="G1097">
        <v>28</v>
      </c>
      <c r="H1097">
        <v>9</v>
      </c>
      <c r="I1097">
        <v>0</v>
      </c>
      <c r="J1097">
        <v>0</v>
      </c>
      <c r="K1097">
        <v>56</v>
      </c>
      <c r="L1097">
        <v>259</v>
      </c>
      <c r="M1097">
        <v>49</v>
      </c>
      <c r="N1097">
        <v>32</v>
      </c>
      <c r="O1097">
        <v>30</v>
      </c>
      <c r="P1097">
        <v>6</v>
      </c>
      <c r="Q1097">
        <v>40</v>
      </c>
      <c r="R1097">
        <v>0</v>
      </c>
      <c r="S1097">
        <v>6</v>
      </c>
      <c r="T1097">
        <v>60</v>
      </c>
      <c r="U1097">
        <v>9.6428600000000007</v>
      </c>
      <c r="V1097">
        <v>6.4285699999999997</v>
      </c>
      <c r="W1097">
        <v>1.5</v>
      </c>
      <c r="X1097">
        <v>0.96428599999999998</v>
      </c>
      <c r="Y1097">
        <v>0.23166</v>
      </c>
      <c r="Z1097">
        <v>0.15443999999999999</v>
      </c>
      <c r="AA1097">
        <v>7.7220082283020006E-2</v>
      </c>
      <c r="AB1097">
        <v>0.230047</v>
      </c>
      <c r="AC1097">
        <v>1.5892900000000001</v>
      </c>
      <c r="AD1097">
        <v>0.29251700000000003</v>
      </c>
      <c r="AE1097">
        <v>0.70719600000000005</v>
      </c>
      <c r="AH1097">
        <v>4.9693300000000002</v>
      </c>
      <c r="AI1097">
        <v>9.8722000000000004E-2</v>
      </c>
      <c r="AJ1097">
        <v>0.29528100000000002</v>
      </c>
    </row>
    <row r="1098" spans="1:36" x14ac:dyDescent="0.45">
      <c r="A1098" t="s">
        <v>2450</v>
      </c>
      <c r="B1098" t="s">
        <v>76</v>
      </c>
      <c r="C1098">
        <v>5</v>
      </c>
      <c r="D1098">
        <v>10</v>
      </c>
      <c r="F1098">
        <v>5.4817299999999998</v>
      </c>
      <c r="G1098">
        <v>26</v>
      </c>
      <c r="H1098">
        <v>16</v>
      </c>
      <c r="I1098">
        <v>0</v>
      </c>
      <c r="J1098">
        <v>1</v>
      </c>
      <c r="K1098">
        <v>90.3</v>
      </c>
      <c r="L1098">
        <v>416</v>
      </c>
      <c r="M1098">
        <v>94</v>
      </c>
      <c r="N1098">
        <v>59</v>
      </c>
      <c r="O1098">
        <v>55</v>
      </c>
      <c r="P1098">
        <v>13</v>
      </c>
      <c r="Q1098">
        <v>53</v>
      </c>
      <c r="R1098">
        <v>1</v>
      </c>
      <c r="S1098">
        <v>4</v>
      </c>
      <c r="T1098">
        <v>72</v>
      </c>
      <c r="U1098">
        <v>7.1760799999999998</v>
      </c>
      <c r="V1098">
        <v>5.2823900000000004</v>
      </c>
      <c r="W1098">
        <v>1.35849</v>
      </c>
      <c r="X1098">
        <v>1.2956799999999999</v>
      </c>
      <c r="Y1098">
        <v>0.17307700000000001</v>
      </c>
      <c r="Z1098">
        <v>0.12740399999999999</v>
      </c>
      <c r="AA1098">
        <v>4.56730872392654E-2</v>
      </c>
      <c r="AB1098">
        <v>0.26183800000000002</v>
      </c>
      <c r="AC1098">
        <v>1.62791</v>
      </c>
      <c r="AD1098">
        <v>0.29561999999999999</v>
      </c>
      <c r="AE1098">
        <v>0.68323</v>
      </c>
      <c r="AH1098">
        <v>5.4255800000000001</v>
      </c>
      <c r="AI1098">
        <v>9.7760399999999997E-2</v>
      </c>
      <c r="AJ1098">
        <v>-0.117343</v>
      </c>
    </row>
    <row r="1099" spans="1:36" x14ac:dyDescent="0.45">
      <c r="A1099" t="s">
        <v>3084</v>
      </c>
      <c r="C1099">
        <v>3</v>
      </c>
      <c r="D1099">
        <v>5</v>
      </c>
      <c r="F1099">
        <v>4.9062999999999999</v>
      </c>
      <c r="G1099">
        <v>40</v>
      </c>
      <c r="H1099">
        <v>1</v>
      </c>
      <c r="I1099">
        <v>0</v>
      </c>
      <c r="J1099">
        <v>0</v>
      </c>
      <c r="K1099">
        <v>58.7</v>
      </c>
      <c r="L1099">
        <v>260</v>
      </c>
      <c r="M1099">
        <v>59</v>
      </c>
      <c r="N1099">
        <v>35</v>
      </c>
      <c r="O1099">
        <v>32</v>
      </c>
      <c r="P1099">
        <v>8</v>
      </c>
      <c r="Q1099">
        <v>24</v>
      </c>
      <c r="R1099">
        <v>1</v>
      </c>
      <c r="S1099">
        <v>4</v>
      </c>
      <c r="T1099">
        <v>51</v>
      </c>
      <c r="U1099">
        <v>7.81942</v>
      </c>
      <c r="V1099">
        <v>3.6797300000000002</v>
      </c>
      <c r="W1099">
        <v>2.125</v>
      </c>
      <c r="X1099">
        <v>1.22658</v>
      </c>
      <c r="Y1099">
        <v>0.196154</v>
      </c>
      <c r="Z1099">
        <v>9.2307700000000006E-2</v>
      </c>
      <c r="AA1099">
        <v>0.103846155107021</v>
      </c>
      <c r="AB1099">
        <v>0.25430999999999998</v>
      </c>
      <c r="AC1099">
        <v>1.4139699999999999</v>
      </c>
      <c r="AD1099">
        <v>0.294798</v>
      </c>
      <c r="AE1099">
        <v>0.66852400000000001</v>
      </c>
      <c r="AH1099">
        <v>4.7201199999999996</v>
      </c>
      <c r="AI1099">
        <v>9.6169599999999994E-2</v>
      </c>
      <c r="AJ1099">
        <v>-0.219976</v>
      </c>
    </row>
    <row r="1100" spans="1:36" x14ac:dyDescent="0.45">
      <c r="A1100" t="s">
        <v>2396</v>
      </c>
      <c r="B1100" t="s">
        <v>32</v>
      </c>
      <c r="C1100">
        <v>4</v>
      </c>
      <c r="D1100">
        <v>4</v>
      </c>
      <c r="F1100">
        <v>4.4802299999999997</v>
      </c>
      <c r="G1100">
        <v>40</v>
      </c>
      <c r="H1100">
        <v>7</v>
      </c>
      <c r="I1100">
        <v>0</v>
      </c>
      <c r="J1100">
        <v>1</v>
      </c>
      <c r="K1100">
        <v>68.3</v>
      </c>
      <c r="L1100">
        <v>302</v>
      </c>
      <c r="M1100">
        <v>67</v>
      </c>
      <c r="N1100">
        <v>37</v>
      </c>
      <c r="O1100">
        <v>34</v>
      </c>
      <c r="P1100">
        <v>9</v>
      </c>
      <c r="Q1100">
        <v>30</v>
      </c>
      <c r="R1100">
        <v>0</v>
      </c>
      <c r="S1100">
        <v>3</v>
      </c>
      <c r="T1100">
        <v>60</v>
      </c>
      <c r="U1100">
        <v>7.9062999999999999</v>
      </c>
      <c r="V1100">
        <v>3.9531499999999999</v>
      </c>
      <c r="W1100">
        <v>2</v>
      </c>
      <c r="X1100">
        <v>1.18594</v>
      </c>
      <c r="Y1100">
        <v>0.19867499999999999</v>
      </c>
      <c r="Z1100">
        <v>9.9337700000000001E-2</v>
      </c>
      <c r="AA1100">
        <v>9.9337749183177906E-2</v>
      </c>
      <c r="AB1100">
        <v>0.24907099999999999</v>
      </c>
      <c r="AC1100">
        <v>1.4201999999999999</v>
      </c>
      <c r="AD1100">
        <v>0.28999999999999998</v>
      </c>
      <c r="AE1100">
        <v>0.71089999999999998</v>
      </c>
      <c r="AH1100">
        <v>4.6605999999999996</v>
      </c>
      <c r="AI1100">
        <v>9.5263799999999996E-2</v>
      </c>
      <c r="AJ1100">
        <v>0.186833</v>
      </c>
    </row>
    <row r="1101" spans="1:36" x14ac:dyDescent="0.45">
      <c r="A1101" t="s">
        <v>3085</v>
      </c>
      <c r="B1101" t="s">
        <v>196</v>
      </c>
      <c r="C1101">
        <v>3</v>
      </c>
      <c r="D1101">
        <v>3</v>
      </c>
      <c r="F1101">
        <v>4.6927399999999997</v>
      </c>
      <c r="G1101">
        <v>34</v>
      </c>
      <c r="H1101">
        <v>6</v>
      </c>
      <c r="I1101">
        <v>0</v>
      </c>
      <c r="J1101">
        <v>0</v>
      </c>
      <c r="K1101">
        <v>53.7</v>
      </c>
      <c r="L1101">
        <v>241</v>
      </c>
      <c r="M1101">
        <v>50</v>
      </c>
      <c r="N1101">
        <v>30</v>
      </c>
      <c r="O1101">
        <v>28</v>
      </c>
      <c r="P1101">
        <v>7</v>
      </c>
      <c r="Q1101">
        <v>29</v>
      </c>
      <c r="R1101">
        <v>1</v>
      </c>
      <c r="S1101">
        <v>5</v>
      </c>
      <c r="T1101">
        <v>55</v>
      </c>
      <c r="U1101">
        <v>9.2178799999999992</v>
      </c>
      <c r="V1101">
        <v>4.8603399999999999</v>
      </c>
      <c r="W1101">
        <v>1.89655</v>
      </c>
      <c r="X1101">
        <v>1.1731799999999999</v>
      </c>
      <c r="Y1101">
        <v>0.228216</v>
      </c>
      <c r="Z1101">
        <v>0.12033199999999999</v>
      </c>
      <c r="AA1101">
        <v>0.107883818447589</v>
      </c>
      <c r="AB1101">
        <v>0.24154600000000001</v>
      </c>
      <c r="AC1101">
        <v>1.4711399999999999</v>
      </c>
      <c r="AD1101">
        <v>0.29655199999999998</v>
      </c>
      <c r="AE1101">
        <v>0.70809299999999997</v>
      </c>
      <c r="AH1101">
        <v>4.8006599999999997</v>
      </c>
      <c r="AI1101">
        <v>9.4721600000000003E-2</v>
      </c>
      <c r="AJ1101">
        <v>4.2645099999999998E-2</v>
      </c>
    </row>
    <row r="1102" spans="1:36" x14ac:dyDescent="0.45">
      <c r="A1102" t="s">
        <v>3086</v>
      </c>
      <c r="B1102" t="s">
        <v>104</v>
      </c>
      <c r="C1102">
        <v>4</v>
      </c>
      <c r="D1102">
        <v>7</v>
      </c>
      <c r="F1102">
        <v>5.1598699999999997</v>
      </c>
      <c r="G1102">
        <v>23</v>
      </c>
      <c r="H1102">
        <v>18</v>
      </c>
      <c r="I1102">
        <v>0</v>
      </c>
      <c r="J1102">
        <v>0</v>
      </c>
      <c r="K1102">
        <v>90.7</v>
      </c>
      <c r="L1102">
        <v>410</v>
      </c>
      <c r="M1102">
        <v>101</v>
      </c>
      <c r="N1102">
        <v>56</v>
      </c>
      <c r="O1102">
        <v>52</v>
      </c>
      <c r="P1102">
        <v>12</v>
      </c>
      <c r="Q1102">
        <v>39</v>
      </c>
      <c r="R1102">
        <v>0</v>
      </c>
      <c r="S1102">
        <v>6</v>
      </c>
      <c r="T1102">
        <v>54</v>
      </c>
      <c r="U1102">
        <v>5.35832</v>
      </c>
      <c r="V1102">
        <v>3.8698999999999999</v>
      </c>
      <c r="W1102">
        <v>1.38462</v>
      </c>
      <c r="X1102">
        <v>1.1907399999999999</v>
      </c>
      <c r="Y1102">
        <v>0.13170699999999999</v>
      </c>
      <c r="Z1102">
        <v>9.5121899999999995E-2</v>
      </c>
      <c r="AA1102">
        <v>3.6585360765457098E-2</v>
      </c>
      <c r="AB1102">
        <v>0.27671200000000001</v>
      </c>
      <c r="AC1102">
        <v>1.54355</v>
      </c>
      <c r="AD1102">
        <v>0.29765900000000001</v>
      </c>
      <c r="AE1102">
        <v>0.68181800000000004</v>
      </c>
      <c r="AH1102">
        <v>5.2726800000000003</v>
      </c>
      <c r="AI1102">
        <v>9.3581300000000006E-2</v>
      </c>
      <c r="AJ1102">
        <v>0.31748500000000002</v>
      </c>
    </row>
    <row r="1103" spans="1:36" x14ac:dyDescent="0.45">
      <c r="A1103" t="s">
        <v>3087</v>
      </c>
      <c r="B1103" t="s">
        <v>38</v>
      </c>
      <c r="C1103">
        <v>1</v>
      </c>
      <c r="D1103">
        <v>2</v>
      </c>
      <c r="F1103">
        <v>5.2</v>
      </c>
      <c r="G1103">
        <v>50</v>
      </c>
      <c r="H1103">
        <v>0</v>
      </c>
      <c r="I1103">
        <v>0</v>
      </c>
      <c r="J1103">
        <v>1</v>
      </c>
      <c r="K1103">
        <v>45</v>
      </c>
      <c r="L1103">
        <v>203</v>
      </c>
      <c r="M1103">
        <v>43</v>
      </c>
      <c r="N1103">
        <v>28</v>
      </c>
      <c r="O1103">
        <v>26</v>
      </c>
      <c r="P1103">
        <v>8</v>
      </c>
      <c r="Q1103">
        <v>22</v>
      </c>
      <c r="R1103">
        <v>1</v>
      </c>
      <c r="S1103">
        <v>3</v>
      </c>
      <c r="T1103">
        <v>55</v>
      </c>
      <c r="U1103">
        <v>11</v>
      </c>
      <c r="V1103">
        <v>4.4000000000000004</v>
      </c>
      <c r="W1103">
        <v>2.5</v>
      </c>
      <c r="X1103">
        <v>1.6</v>
      </c>
      <c r="Y1103">
        <v>0.27093600000000001</v>
      </c>
      <c r="Z1103">
        <v>0.108374</v>
      </c>
      <c r="AA1103">
        <v>0.162561565637588</v>
      </c>
      <c r="AB1103">
        <v>0.24157300000000001</v>
      </c>
      <c r="AC1103">
        <v>1.4444399999999999</v>
      </c>
      <c r="AD1103">
        <v>0.30434800000000001</v>
      </c>
      <c r="AE1103">
        <v>0.68773200000000001</v>
      </c>
      <c r="AH1103">
        <v>4.7883699999999996</v>
      </c>
      <c r="AI1103">
        <v>9.3564300000000003E-2</v>
      </c>
      <c r="AJ1103">
        <v>-0.29554000000000002</v>
      </c>
    </row>
    <row r="1104" spans="1:36" x14ac:dyDescent="0.45">
      <c r="A1104" t="s">
        <v>2384</v>
      </c>
      <c r="B1104" t="s">
        <v>58</v>
      </c>
      <c r="C1104">
        <v>2</v>
      </c>
      <c r="D1104">
        <v>3</v>
      </c>
      <c r="F1104">
        <v>4.8091600000000003</v>
      </c>
      <c r="G1104">
        <v>35</v>
      </c>
      <c r="H1104">
        <v>1</v>
      </c>
      <c r="I1104">
        <v>0</v>
      </c>
      <c r="J1104">
        <v>0</v>
      </c>
      <c r="K1104">
        <v>39.299999999999997</v>
      </c>
      <c r="L1104">
        <v>169</v>
      </c>
      <c r="M1104">
        <v>41</v>
      </c>
      <c r="N1104">
        <v>23</v>
      </c>
      <c r="O1104">
        <v>21</v>
      </c>
      <c r="P1104">
        <v>6</v>
      </c>
      <c r="Q1104">
        <v>14</v>
      </c>
      <c r="R1104">
        <v>0</v>
      </c>
      <c r="S1104">
        <v>0</v>
      </c>
      <c r="T1104">
        <v>32</v>
      </c>
      <c r="U1104">
        <v>7.3282400000000001</v>
      </c>
      <c r="V1104">
        <v>3.2061099999999998</v>
      </c>
      <c r="W1104">
        <v>2.2857099999999999</v>
      </c>
      <c r="X1104">
        <v>1.37405</v>
      </c>
      <c r="Y1104">
        <v>0.18934899999999999</v>
      </c>
      <c r="Z1104">
        <v>8.2840200000000003E-2</v>
      </c>
      <c r="AA1104">
        <v>0.106508880853652</v>
      </c>
      <c r="AB1104">
        <v>0.26451599999999997</v>
      </c>
      <c r="AC1104">
        <v>1.3994899999999999</v>
      </c>
      <c r="AD1104">
        <v>0.29914499999999999</v>
      </c>
      <c r="AE1104">
        <v>0.68669500000000006</v>
      </c>
      <c r="AH1104">
        <v>4.6799799999999996</v>
      </c>
      <c r="AI1104">
        <v>9.3545500000000004E-2</v>
      </c>
      <c r="AJ1104">
        <v>-6.5594899999999998E-2</v>
      </c>
    </row>
    <row r="1105" spans="1:36" x14ac:dyDescent="0.45">
      <c r="A1105" t="s">
        <v>3088</v>
      </c>
      <c r="C1105">
        <v>2</v>
      </c>
      <c r="D1105">
        <v>2</v>
      </c>
      <c r="F1105">
        <v>4.6624800000000004</v>
      </c>
      <c r="G1105">
        <v>41</v>
      </c>
      <c r="H1105">
        <v>2</v>
      </c>
      <c r="I1105">
        <v>0</v>
      </c>
      <c r="J1105">
        <v>0</v>
      </c>
      <c r="K1105">
        <v>63.7</v>
      </c>
      <c r="L1105">
        <v>277</v>
      </c>
      <c r="M1105">
        <v>66</v>
      </c>
      <c r="N1105">
        <v>36</v>
      </c>
      <c r="O1105">
        <v>33</v>
      </c>
      <c r="P1105">
        <v>8</v>
      </c>
      <c r="Q1105">
        <v>19</v>
      </c>
      <c r="R1105">
        <v>1</v>
      </c>
      <c r="S1105">
        <v>5</v>
      </c>
      <c r="T1105">
        <v>47</v>
      </c>
      <c r="U1105">
        <v>6.6405000000000003</v>
      </c>
      <c r="V1105">
        <v>2.6844600000000001</v>
      </c>
      <c r="W1105">
        <v>2.4736799999999999</v>
      </c>
      <c r="X1105">
        <v>1.1303000000000001</v>
      </c>
      <c r="Y1105">
        <v>0.16967499999999999</v>
      </c>
      <c r="Z1105">
        <v>6.8592100000000003E-2</v>
      </c>
      <c r="AA1105">
        <v>0.10108304023742599</v>
      </c>
      <c r="AB1105">
        <v>0.26086999999999999</v>
      </c>
      <c r="AC1105">
        <v>1.3343799999999999</v>
      </c>
      <c r="AD1105">
        <v>0.29292899999999999</v>
      </c>
      <c r="AE1105">
        <v>0.66395700000000002</v>
      </c>
      <c r="AH1105">
        <v>4.5423200000000001</v>
      </c>
      <c r="AI1105">
        <v>9.34392E-2</v>
      </c>
      <c r="AJ1105">
        <v>-6.7321099999999995E-2</v>
      </c>
    </row>
    <row r="1106" spans="1:36" x14ac:dyDescent="0.45">
      <c r="A1106" t="s">
        <v>3089</v>
      </c>
      <c r="B1106" t="s">
        <v>58</v>
      </c>
      <c r="C1106">
        <v>2</v>
      </c>
      <c r="D1106">
        <v>3</v>
      </c>
      <c r="F1106">
        <v>5.1639299999999997</v>
      </c>
      <c r="G1106">
        <v>24</v>
      </c>
      <c r="H1106">
        <v>9</v>
      </c>
      <c r="I1106">
        <v>0</v>
      </c>
      <c r="J1106">
        <v>0</v>
      </c>
      <c r="K1106">
        <v>61</v>
      </c>
      <c r="L1106">
        <v>279</v>
      </c>
      <c r="M1106">
        <v>66</v>
      </c>
      <c r="N1106">
        <v>38</v>
      </c>
      <c r="O1106">
        <v>35</v>
      </c>
      <c r="P1106">
        <v>8</v>
      </c>
      <c r="Q1106">
        <v>28</v>
      </c>
      <c r="R1106">
        <v>0</v>
      </c>
      <c r="S1106">
        <v>5</v>
      </c>
      <c r="T1106">
        <v>42</v>
      </c>
      <c r="U1106">
        <v>6.19672</v>
      </c>
      <c r="V1106">
        <v>4.1311499999999999</v>
      </c>
      <c r="W1106">
        <v>1.5</v>
      </c>
      <c r="X1106">
        <v>1.1803300000000001</v>
      </c>
      <c r="Y1106">
        <v>0.15053800000000001</v>
      </c>
      <c r="Z1106">
        <v>0.100358</v>
      </c>
      <c r="AA1106">
        <v>5.0179213285446098E-2</v>
      </c>
      <c r="AB1106">
        <v>0.268293</v>
      </c>
      <c r="AC1106">
        <v>1.54098</v>
      </c>
      <c r="AD1106">
        <v>0.29591800000000001</v>
      </c>
      <c r="AE1106">
        <v>0.67632800000000004</v>
      </c>
      <c r="AH1106">
        <v>5.2058600000000004</v>
      </c>
      <c r="AI1106">
        <v>9.2531199999999994E-2</v>
      </c>
      <c r="AJ1106">
        <v>-8.1106899999999996E-2</v>
      </c>
    </row>
    <row r="1107" spans="1:36" x14ac:dyDescent="0.45">
      <c r="A1107" t="s">
        <v>3090</v>
      </c>
      <c r="B1107" t="s">
        <v>61</v>
      </c>
      <c r="C1107">
        <v>2</v>
      </c>
      <c r="D1107">
        <v>2</v>
      </c>
      <c r="F1107">
        <v>4.4628100000000002</v>
      </c>
      <c r="G1107">
        <v>29</v>
      </c>
      <c r="H1107">
        <v>0</v>
      </c>
      <c r="I1107">
        <v>0</v>
      </c>
      <c r="J1107">
        <v>0</v>
      </c>
      <c r="K1107">
        <v>36.299999999999997</v>
      </c>
      <c r="L1107">
        <v>161</v>
      </c>
      <c r="M1107">
        <v>32</v>
      </c>
      <c r="N1107">
        <v>19</v>
      </c>
      <c r="O1107">
        <v>18</v>
      </c>
      <c r="P1107">
        <v>5</v>
      </c>
      <c r="Q1107">
        <v>17</v>
      </c>
      <c r="R1107">
        <v>0</v>
      </c>
      <c r="S1107">
        <v>3</v>
      </c>
      <c r="T1107">
        <v>42</v>
      </c>
      <c r="U1107">
        <v>10.4132</v>
      </c>
      <c r="V1107">
        <v>4.21488</v>
      </c>
      <c r="W1107">
        <v>2.4705900000000001</v>
      </c>
      <c r="X1107">
        <v>1.23967</v>
      </c>
      <c r="Y1107">
        <v>0.26086999999999999</v>
      </c>
      <c r="Z1107">
        <v>0.10559</v>
      </c>
      <c r="AA1107">
        <v>0.15527950227260501</v>
      </c>
      <c r="AB1107">
        <v>0.22695000000000001</v>
      </c>
      <c r="AC1107">
        <v>1.3498600000000001</v>
      </c>
      <c r="AD1107">
        <v>0.28723399999999999</v>
      </c>
      <c r="AE1107">
        <v>0.71428599999999998</v>
      </c>
      <c r="AH1107">
        <v>4.3845200000000002</v>
      </c>
      <c r="AI1107">
        <v>9.1408600000000007E-2</v>
      </c>
      <c r="AJ1107">
        <v>8.4506800000000007E-2</v>
      </c>
    </row>
    <row r="1108" spans="1:36" x14ac:dyDescent="0.45">
      <c r="A1108" t="s">
        <v>2288</v>
      </c>
      <c r="B1108" t="s">
        <v>23</v>
      </c>
      <c r="C1108">
        <v>4</v>
      </c>
      <c r="D1108">
        <v>3</v>
      </c>
      <c r="F1108">
        <v>4.5</v>
      </c>
      <c r="G1108">
        <v>40</v>
      </c>
      <c r="H1108">
        <v>3</v>
      </c>
      <c r="I1108">
        <v>0</v>
      </c>
      <c r="J1108">
        <v>0</v>
      </c>
      <c r="K1108">
        <v>56</v>
      </c>
      <c r="L1108">
        <v>250</v>
      </c>
      <c r="M1108">
        <v>58</v>
      </c>
      <c r="N1108">
        <v>30</v>
      </c>
      <c r="O1108">
        <v>28</v>
      </c>
      <c r="P1108">
        <v>8</v>
      </c>
      <c r="Q1108">
        <v>24</v>
      </c>
      <c r="R1108">
        <v>0</v>
      </c>
      <c r="S1108">
        <v>3</v>
      </c>
      <c r="T1108">
        <v>52</v>
      </c>
      <c r="U1108">
        <v>8.3571399999999993</v>
      </c>
      <c r="V1108">
        <v>3.8571399999999998</v>
      </c>
      <c r="W1108">
        <v>2.1666699999999999</v>
      </c>
      <c r="X1108">
        <v>1.2857099999999999</v>
      </c>
      <c r="Y1108">
        <v>0.20799999999999999</v>
      </c>
      <c r="Z1108">
        <v>9.6000000000000002E-2</v>
      </c>
      <c r="AA1108">
        <v>0.11200000345706899</v>
      </c>
      <c r="AB1108">
        <v>0.26008999999999999</v>
      </c>
      <c r="AC1108">
        <v>1.4642900000000001</v>
      </c>
      <c r="AD1108">
        <v>0.30674800000000002</v>
      </c>
      <c r="AE1108">
        <v>0.73446299999999998</v>
      </c>
      <c r="AH1108">
        <v>4.7014699999999996</v>
      </c>
      <c r="AI1108">
        <v>9.11111E-2</v>
      </c>
      <c r="AJ1108">
        <v>0.29464499999999999</v>
      </c>
    </row>
    <row r="1109" spans="1:36" x14ac:dyDescent="0.45">
      <c r="A1109" t="s">
        <v>3091</v>
      </c>
      <c r="B1109" t="s">
        <v>36</v>
      </c>
      <c r="C1109">
        <v>3</v>
      </c>
      <c r="D1109">
        <v>3</v>
      </c>
      <c r="F1109">
        <v>4.2014699999999996</v>
      </c>
      <c r="G1109">
        <v>38</v>
      </c>
      <c r="H1109">
        <v>0</v>
      </c>
      <c r="I1109">
        <v>0</v>
      </c>
      <c r="J1109">
        <v>0</v>
      </c>
      <c r="K1109">
        <v>40.700000000000003</v>
      </c>
      <c r="L1109">
        <v>177</v>
      </c>
      <c r="M1109">
        <v>38</v>
      </c>
      <c r="N1109">
        <v>21</v>
      </c>
      <c r="O1109">
        <v>19</v>
      </c>
      <c r="P1109">
        <v>5</v>
      </c>
      <c r="Q1109">
        <v>19</v>
      </c>
      <c r="R1109">
        <v>0</v>
      </c>
      <c r="S1109">
        <v>0</v>
      </c>
      <c r="T1109">
        <v>40</v>
      </c>
      <c r="U1109">
        <v>8.8452099999999998</v>
      </c>
      <c r="V1109">
        <v>4.2014699999999996</v>
      </c>
      <c r="W1109">
        <v>2.1052599999999999</v>
      </c>
      <c r="X1109">
        <v>1.10565</v>
      </c>
      <c r="Y1109">
        <v>0.225989</v>
      </c>
      <c r="Z1109">
        <v>0.107345</v>
      </c>
      <c r="AA1109">
        <v>0.118644066154956</v>
      </c>
      <c r="AB1109">
        <v>0.240506</v>
      </c>
      <c r="AC1109">
        <v>1.40049</v>
      </c>
      <c r="AD1109">
        <v>0.29203499999999999</v>
      </c>
      <c r="AE1109">
        <v>0.72</v>
      </c>
      <c r="AH1109">
        <v>4.2869799999999998</v>
      </c>
      <c r="AI1109">
        <v>9.0041200000000002E-2</v>
      </c>
      <c r="AJ1109">
        <v>5.8688400000000002E-2</v>
      </c>
    </row>
    <row r="1110" spans="1:36" x14ac:dyDescent="0.45">
      <c r="A1110" t="s">
        <v>3092</v>
      </c>
      <c r="B1110" t="s">
        <v>153</v>
      </c>
      <c r="C1110">
        <v>3</v>
      </c>
      <c r="D1110">
        <v>5</v>
      </c>
      <c r="F1110">
        <v>4.7714800000000004</v>
      </c>
      <c r="G1110">
        <v>41</v>
      </c>
      <c r="H1110">
        <v>0</v>
      </c>
      <c r="I1110">
        <v>0</v>
      </c>
      <c r="J1110">
        <v>0</v>
      </c>
      <c r="K1110">
        <v>54.7</v>
      </c>
      <c r="L1110">
        <v>241</v>
      </c>
      <c r="M1110">
        <v>56</v>
      </c>
      <c r="N1110">
        <v>31</v>
      </c>
      <c r="O1110">
        <v>29</v>
      </c>
      <c r="P1110">
        <v>8</v>
      </c>
      <c r="Q1110">
        <v>21</v>
      </c>
      <c r="R1110">
        <v>0</v>
      </c>
      <c r="S1110">
        <v>1</v>
      </c>
      <c r="T1110">
        <v>49</v>
      </c>
      <c r="U1110">
        <v>8.0621600000000004</v>
      </c>
      <c r="V1110">
        <v>3.4552100000000001</v>
      </c>
      <c r="W1110">
        <v>2.3333300000000001</v>
      </c>
      <c r="X1110">
        <v>1.3162700000000001</v>
      </c>
      <c r="Y1110">
        <v>0.20332</v>
      </c>
      <c r="Z1110">
        <v>8.7136900000000003E-2</v>
      </c>
      <c r="AA1110">
        <v>0.116182573139667</v>
      </c>
      <c r="AB1110">
        <v>0.25570799999999999</v>
      </c>
      <c r="AC1110">
        <v>1.40768</v>
      </c>
      <c r="AD1110">
        <v>0.296296</v>
      </c>
      <c r="AE1110">
        <v>0.69908800000000004</v>
      </c>
      <c r="AH1110">
        <v>4.5713100000000004</v>
      </c>
      <c r="AI1110">
        <v>8.9847499999999997E-2</v>
      </c>
      <c r="AJ1110">
        <v>-6.6563399999999995E-2</v>
      </c>
    </row>
    <row r="1111" spans="1:36" x14ac:dyDescent="0.45">
      <c r="A1111" t="s">
        <v>3093</v>
      </c>
      <c r="B1111" t="s">
        <v>101</v>
      </c>
      <c r="C1111">
        <v>3</v>
      </c>
      <c r="D1111">
        <v>3</v>
      </c>
      <c r="F1111">
        <v>4.8947399999999996</v>
      </c>
      <c r="G1111">
        <v>23</v>
      </c>
      <c r="H1111">
        <v>5</v>
      </c>
      <c r="I1111">
        <v>0</v>
      </c>
      <c r="J1111">
        <v>0</v>
      </c>
      <c r="K1111">
        <v>57</v>
      </c>
      <c r="L1111">
        <v>255</v>
      </c>
      <c r="M1111">
        <v>61</v>
      </c>
      <c r="N1111">
        <v>34</v>
      </c>
      <c r="O1111">
        <v>31</v>
      </c>
      <c r="P1111">
        <v>8</v>
      </c>
      <c r="Q1111">
        <v>23</v>
      </c>
      <c r="R1111">
        <v>0</v>
      </c>
      <c r="S1111">
        <v>2</v>
      </c>
      <c r="T1111">
        <v>45</v>
      </c>
      <c r="U1111">
        <v>7.1052600000000004</v>
      </c>
      <c r="V1111">
        <v>3.63158</v>
      </c>
      <c r="W1111">
        <v>1.95652</v>
      </c>
      <c r="X1111">
        <v>1.2631600000000001</v>
      </c>
      <c r="Y1111">
        <v>0.17647099999999999</v>
      </c>
      <c r="Z1111">
        <v>9.0196100000000001E-2</v>
      </c>
      <c r="AA1111">
        <v>8.62745121121406E-2</v>
      </c>
      <c r="AB1111">
        <v>0.26521699999999998</v>
      </c>
      <c r="AC1111">
        <v>1.4736800000000001</v>
      </c>
      <c r="AD1111">
        <v>0.29943500000000001</v>
      </c>
      <c r="AE1111">
        <v>0.68681300000000001</v>
      </c>
      <c r="AH1111">
        <v>4.8164400000000001</v>
      </c>
      <c r="AI1111">
        <v>8.9584899999999995E-2</v>
      </c>
      <c r="AJ1111">
        <v>-4.4363800000000002E-2</v>
      </c>
    </row>
    <row r="1112" spans="1:36" x14ac:dyDescent="0.45">
      <c r="A1112" t="s">
        <v>3094</v>
      </c>
      <c r="B1112" t="s">
        <v>28</v>
      </c>
      <c r="C1112">
        <v>4</v>
      </c>
      <c r="D1112">
        <v>5</v>
      </c>
      <c r="F1112">
        <v>4.90909</v>
      </c>
      <c r="G1112">
        <v>35</v>
      </c>
      <c r="H1112">
        <v>6</v>
      </c>
      <c r="I1112">
        <v>0</v>
      </c>
      <c r="J1112">
        <v>0</v>
      </c>
      <c r="K1112">
        <v>66</v>
      </c>
      <c r="L1112">
        <v>295</v>
      </c>
      <c r="M1112">
        <v>67</v>
      </c>
      <c r="N1112">
        <v>39</v>
      </c>
      <c r="O1112">
        <v>36</v>
      </c>
      <c r="P1112">
        <v>10</v>
      </c>
      <c r="Q1112">
        <v>29</v>
      </c>
      <c r="R1112">
        <v>0</v>
      </c>
      <c r="S1112">
        <v>5</v>
      </c>
      <c r="T1112">
        <v>56</v>
      </c>
      <c r="U1112">
        <v>7.6363599999999998</v>
      </c>
      <c r="V1112">
        <v>3.9545499999999998</v>
      </c>
      <c r="W1112">
        <v>1.93103</v>
      </c>
      <c r="X1112">
        <v>1.36364</v>
      </c>
      <c r="Y1112">
        <v>0.189831</v>
      </c>
      <c r="Z1112">
        <v>9.8305100000000006E-2</v>
      </c>
      <c r="AA1112">
        <v>9.1525427997112205E-2</v>
      </c>
      <c r="AB1112">
        <v>0.25670500000000002</v>
      </c>
      <c r="AC1112">
        <v>1.45455</v>
      </c>
      <c r="AD1112">
        <v>0.29230800000000001</v>
      </c>
      <c r="AE1112">
        <v>0.69512200000000002</v>
      </c>
      <c r="AH1112">
        <v>5.0732200000000001</v>
      </c>
      <c r="AI1112">
        <v>8.9489399999999997E-2</v>
      </c>
      <c r="AJ1112">
        <v>-8.7209699999999998E-3</v>
      </c>
    </row>
    <row r="1113" spans="1:36" x14ac:dyDescent="0.45">
      <c r="A1113" t="s">
        <v>3095</v>
      </c>
      <c r="B1113" t="s">
        <v>38</v>
      </c>
      <c r="C1113">
        <v>2</v>
      </c>
      <c r="D1113">
        <v>3</v>
      </c>
      <c r="F1113">
        <v>5.1894600000000004</v>
      </c>
      <c r="G1113">
        <v>38</v>
      </c>
      <c r="H1113">
        <v>5</v>
      </c>
      <c r="I1113">
        <v>0</v>
      </c>
      <c r="J1113">
        <v>0</v>
      </c>
      <c r="K1113">
        <v>60.7</v>
      </c>
      <c r="L1113">
        <v>274</v>
      </c>
      <c r="M1113">
        <v>66</v>
      </c>
      <c r="N1113">
        <v>38</v>
      </c>
      <c r="O1113">
        <v>35</v>
      </c>
      <c r="P1113">
        <v>9</v>
      </c>
      <c r="Q1113">
        <v>27</v>
      </c>
      <c r="R1113">
        <v>0</v>
      </c>
      <c r="S1113">
        <v>1</v>
      </c>
      <c r="T1113">
        <v>46</v>
      </c>
      <c r="U1113">
        <v>6.82043</v>
      </c>
      <c r="V1113">
        <v>4.0032899999999998</v>
      </c>
      <c r="W1113">
        <v>1.7037</v>
      </c>
      <c r="X1113">
        <v>1.33443</v>
      </c>
      <c r="Y1113">
        <v>0.167883</v>
      </c>
      <c r="Z1113">
        <v>9.8540100000000005E-2</v>
      </c>
      <c r="AA1113">
        <v>6.9343067705631201E-2</v>
      </c>
      <c r="AB1113">
        <v>0.268293</v>
      </c>
      <c r="AC1113">
        <v>1.53213</v>
      </c>
      <c r="AD1113">
        <v>0.298429</v>
      </c>
      <c r="AE1113">
        <v>0.68408000000000002</v>
      </c>
      <c r="AH1113">
        <v>5.0507600000000004</v>
      </c>
      <c r="AI1113">
        <v>8.9023400000000003E-2</v>
      </c>
      <c r="AJ1113">
        <v>-0.156608</v>
      </c>
    </row>
    <row r="1114" spans="1:36" x14ac:dyDescent="0.45">
      <c r="A1114" t="s">
        <v>3096</v>
      </c>
      <c r="B1114" t="s">
        <v>74</v>
      </c>
      <c r="C1114">
        <v>2</v>
      </c>
      <c r="D1114">
        <v>5</v>
      </c>
      <c r="F1114">
        <v>5.7672800000000004</v>
      </c>
      <c r="G1114">
        <v>15</v>
      </c>
      <c r="H1114">
        <v>14</v>
      </c>
      <c r="I1114">
        <v>0</v>
      </c>
      <c r="J1114">
        <v>0</v>
      </c>
      <c r="K1114">
        <v>59.3</v>
      </c>
      <c r="L1114">
        <v>266</v>
      </c>
      <c r="M1114">
        <v>70</v>
      </c>
      <c r="N1114">
        <v>41</v>
      </c>
      <c r="O1114">
        <v>38</v>
      </c>
      <c r="P1114">
        <v>9</v>
      </c>
      <c r="Q1114">
        <v>20</v>
      </c>
      <c r="R1114">
        <v>0</v>
      </c>
      <c r="S1114">
        <v>4</v>
      </c>
      <c r="T1114">
        <v>25</v>
      </c>
      <c r="U1114">
        <v>3.79427</v>
      </c>
      <c r="V1114">
        <v>3.0354100000000002</v>
      </c>
      <c r="W1114">
        <v>1.25</v>
      </c>
      <c r="X1114">
        <v>1.3659399999999999</v>
      </c>
      <c r="Y1114">
        <v>9.3984999999999999E-2</v>
      </c>
      <c r="Z1114">
        <v>7.5188000000000005E-2</v>
      </c>
      <c r="AA1114">
        <v>1.8796995282173101E-2</v>
      </c>
      <c r="AB1114">
        <v>0.28925600000000001</v>
      </c>
      <c r="AC1114">
        <v>1.5177099999999999</v>
      </c>
      <c r="AD1114">
        <v>0.293269</v>
      </c>
      <c r="AE1114">
        <v>0.63307500000000005</v>
      </c>
      <c r="AH1114">
        <v>5.5990500000000001</v>
      </c>
      <c r="AI1114">
        <v>8.8530399999999995E-2</v>
      </c>
      <c r="AJ1114">
        <v>-0.16930600000000001</v>
      </c>
    </row>
    <row r="1115" spans="1:36" x14ac:dyDescent="0.45">
      <c r="A1115" t="s">
        <v>3097</v>
      </c>
      <c r="B1115" t="s">
        <v>52</v>
      </c>
      <c r="C1115">
        <v>4</v>
      </c>
      <c r="D1115">
        <v>4</v>
      </c>
      <c r="F1115">
        <v>4.7161600000000004</v>
      </c>
      <c r="G1115">
        <v>32</v>
      </c>
      <c r="H1115">
        <v>5</v>
      </c>
      <c r="I1115">
        <v>0</v>
      </c>
      <c r="J1115">
        <v>0</v>
      </c>
      <c r="K1115">
        <v>68.7</v>
      </c>
      <c r="L1115">
        <v>307</v>
      </c>
      <c r="M1115">
        <v>76</v>
      </c>
      <c r="N1115">
        <v>39</v>
      </c>
      <c r="O1115">
        <v>36</v>
      </c>
      <c r="P1115">
        <v>8</v>
      </c>
      <c r="Q1115">
        <v>22</v>
      </c>
      <c r="R1115">
        <v>0</v>
      </c>
      <c r="S1115">
        <v>7</v>
      </c>
      <c r="T1115">
        <v>42</v>
      </c>
      <c r="U1115">
        <v>5.5021800000000001</v>
      </c>
      <c r="V1115">
        <v>2.8820999999999999</v>
      </c>
      <c r="W1115">
        <v>1.90909</v>
      </c>
      <c r="X1115">
        <v>1.0480400000000001</v>
      </c>
      <c r="Y1115">
        <v>0.13680800000000001</v>
      </c>
      <c r="Z1115">
        <v>7.1661199999999994E-2</v>
      </c>
      <c r="AA1115">
        <v>6.5146572887897394E-2</v>
      </c>
      <c r="AB1115">
        <v>0.27338099999999999</v>
      </c>
      <c r="AC1115">
        <v>1.42649</v>
      </c>
      <c r="AD1115">
        <v>0.29824600000000001</v>
      </c>
      <c r="AE1115">
        <v>0.67972399999999999</v>
      </c>
      <c r="AH1115">
        <v>4.8125400000000003</v>
      </c>
      <c r="AI1115">
        <v>8.8400800000000002E-2</v>
      </c>
      <c r="AJ1115">
        <v>0.234731</v>
      </c>
    </row>
    <row r="1116" spans="1:36" x14ac:dyDescent="0.45">
      <c r="A1116" t="s">
        <v>2449</v>
      </c>
      <c r="B1116" t="s">
        <v>58</v>
      </c>
      <c r="C1116">
        <v>3</v>
      </c>
      <c r="D1116">
        <v>4</v>
      </c>
      <c r="F1116">
        <v>5.1394399999999996</v>
      </c>
      <c r="G1116">
        <v>23</v>
      </c>
      <c r="H1116">
        <v>14</v>
      </c>
      <c r="I1116">
        <v>0</v>
      </c>
      <c r="J1116">
        <v>0</v>
      </c>
      <c r="K1116">
        <v>75.3</v>
      </c>
      <c r="L1116">
        <v>335</v>
      </c>
      <c r="M1116">
        <v>87</v>
      </c>
      <c r="N1116">
        <v>46</v>
      </c>
      <c r="O1116">
        <v>43</v>
      </c>
      <c r="P1116">
        <v>14</v>
      </c>
      <c r="Q1116">
        <v>24</v>
      </c>
      <c r="R1116">
        <v>1</v>
      </c>
      <c r="S1116">
        <v>2</v>
      </c>
      <c r="T1116">
        <v>54</v>
      </c>
      <c r="U1116">
        <v>6.45418</v>
      </c>
      <c r="V1116">
        <v>2.8685299999999998</v>
      </c>
      <c r="W1116">
        <v>2.25</v>
      </c>
      <c r="X1116">
        <v>1.6733100000000001</v>
      </c>
      <c r="Y1116">
        <v>0.161194</v>
      </c>
      <c r="Z1116">
        <v>7.1641800000000005E-2</v>
      </c>
      <c r="AA1116">
        <v>8.9552238583564703E-2</v>
      </c>
      <c r="AB1116">
        <v>0.281553</v>
      </c>
      <c r="AC1116">
        <v>1.4741</v>
      </c>
      <c r="AD1116">
        <v>0.30290499999999998</v>
      </c>
      <c r="AE1116">
        <v>0.71116000000000001</v>
      </c>
      <c r="AH1116">
        <v>5.2736299999999998</v>
      </c>
      <c r="AI1116">
        <v>8.8340199999999994E-2</v>
      </c>
      <c r="AJ1116">
        <v>9.5477800000000002E-2</v>
      </c>
    </row>
    <row r="1117" spans="1:36" x14ac:dyDescent="0.45">
      <c r="A1117" t="s">
        <v>3098</v>
      </c>
      <c r="B1117" t="s">
        <v>52</v>
      </c>
      <c r="C1117">
        <v>3</v>
      </c>
      <c r="D1117">
        <v>3</v>
      </c>
      <c r="F1117">
        <v>4.1584199999999996</v>
      </c>
      <c r="G1117">
        <v>25</v>
      </c>
      <c r="H1117">
        <v>2</v>
      </c>
      <c r="I1117">
        <v>0</v>
      </c>
      <c r="J1117">
        <v>0</v>
      </c>
      <c r="K1117">
        <v>30.3</v>
      </c>
      <c r="L1117">
        <v>133</v>
      </c>
      <c r="M1117">
        <v>28</v>
      </c>
      <c r="N1117">
        <v>15</v>
      </c>
      <c r="O1117">
        <v>14</v>
      </c>
      <c r="P1117">
        <v>4</v>
      </c>
      <c r="Q1117">
        <v>15</v>
      </c>
      <c r="R1117">
        <v>0</v>
      </c>
      <c r="S1117">
        <v>1</v>
      </c>
      <c r="T1117">
        <v>31</v>
      </c>
      <c r="U1117">
        <v>9.2079199999999997</v>
      </c>
      <c r="V1117">
        <v>4.4554499999999999</v>
      </c>
      <c r="W1117">
        <v>2.0666699999999998</v>
      </c>
      <c r="X1117">
        <v>1.1881200000000001</v>
      </c>
      <c r="Y1117">
        <v>0.23308300000000001</v>
      </c>
      <c r="Z1117">
        <v>0.11278199999999999</v>
      </c>
      <c r="AA1117">
        <v>0.120300754904747</v>
      </c>
      <c r="AB1117">
        <v>0.239316</v>
      </c>
      <c r="AC1117">
        <v>1.4191400000000001</v>
      </c>
      <c r="AD1117">
        <v>0.29268300000000003</v>
      </c>
      <c r="AE1117">
        <v>0.74866299999999997</v>
      </c>
      <c r="AH1117">
        <v>4.5091700000000001</v>
      </c>
      <c r="AI1117">
        <v>8.7738999999999998E-2</v>
      </c>
      <c r="AJ1117">
        <v>0.26688400000000001</v>
      </c>
    </row>
    <row r="1118" spans="1:36" x14ac:dyDescent="0.45">
      <c r="A1118" t="s">
        <v>2218</v>
      </c>
      <c r="B1118" t="s">
        <v>141</v>
      </c>
      <c r="C1118">
        <v>4</v>
      </c>
      <c r="D1118">
        <v>3</v>
      </c>
      <c r="F1118">
        <v>4.2631600000000001</v>
      </c>
      <c r="G1118">
        <v>43</v>
      </c>
      <c r="H1118">
        <v>2</v>
      </c>
      <c r="I1118">
        <v>0</v>
      </c>
      <c r="J1118">
        <v>1</v>
      </c>
      <c r="K1118">
        <v>57</v>
      </c>
      <c r="L1118">
        <v>249</v>
      </c>
      <c r="M1118">
        <v>63</v>
      </c>
      <c r="N1118">
        <v>29</v>
      </c>
      <c r="O1118">
        <v>27</v>
      </c>
      <c r="P1118">
        <v>7</v>
      </c>
      <c r="Q1118">
        <v>15</v>
      </c>
      <c r="R1118">
        <v>1</v>
      </c>
      <c r="S1118">
        <v>2</v>
      </c>
      <c r="T1118">
        <v>35</v>
      </c>
      <c r="U1118">
        <v>5.5263200000000001</v>
      </c>
      <c r="V1118">
        <v>2.36842</v>
      </c>
      <c r="W1118">
        <v>2.3333300000000001</v>
      </c>
      <c r="X1118">
        <v>1.1052599999999999</v>
      </c>
      <c r="Y1118">
        <v>0.14056199999999999</v>
      </c>
      <c r="Z1118">
        <v>6.0241000000000003E-2</v>
      </c>
      <c r="AA1118">
        <v>8.0321285873651505E-2</v>
      </c>
      <c r="AB1118">
        <v>0.27155200000000002</v>
      </c>
      <c r="AC1118">
        <v>1.36842</v>
      </c>
      <c r="AD1118">
        <v>0.29473700000000003</v>
      </c>
      <c r="AE1118">
        <v>0.71847499999999997</v>
      </c>
      <c r="AH1118">
        <v>4.5182000000000002</v>
      </c>
      <c r="AI1118">
        <v>8.7689400000000001E-2</v>
      </c>
      <c r="AJ1118">
        <v>0.28645199999999998</v>
      </c>
    </row>
    <row r="1119" spans="1:36" x14ac:dyDescent="0.45">
      <c r="A1119" t="s">
        <v>3099</v>
      </c>
      <c r="B1119" t="s">
        <v>25</v>
      </c>
      <c r="C1119">
        <v>2</v>
      </c>
      <c r="D1119">
        <v>2</v>
      </c>
      <c r="F1119">
        <v>4.66859</v>
      </c>
      <c r="G1119">
        <v>32</v>
      </c>
      <c r="H1119">
        <v>0</v>
      </c>
      <c r="I1119">
        <v>0</v>
      </c>
      <c r="J1119">
        <v>0</v>
      </c>
      <c r="K1119">
        <v>34.700000000000003</v>
      </c>
      <c r="L1119">
        <v>155</v>
      </c>
      <c r="M1119">
        <v>32</v>
      </c>
      <c r="N1119">
        <v>19</v>
      </c>
      <c r="O1119">
        <v>18</v>
      </c>
      <c r="P1119">
        <v>5</v>
      </c>
      <c r="Q1119">
        <v>18</v>
      </c>
      <c r="R1119">
        <v>1</v>
      </c>
      <c r="S1119">
        <v>0</v>
      </c>
      <c r="T1119">
        <v>40</v>
      </c>
      <c r="U1119">
        <v>10.374599999999999</v>
      </c>
      <c r="V1119">
        <v>4.66859</v>
      </c>
      <c r="W1119">
        <v>2.2222200000000001</v>
      </c>
      <c r="X1119">
        <v>1.2968299999999999</v>
      </c>
      <c r="Y1119">
        <v>0.25806499999999999</v>
      </c>
      <c r="Z1119">
        <v>0.116129</v>
      </c>
      <c r="AA1119">
        <v>0.141935475170612</v>
      </c>
      <c r="AB1119">
        <v>0.23357700000000001</v>
      </c>
      <c r="AC1119">
        <v>1.44092</v>
      </c>
      <c r="AD1119">
        <v>0.29347800000000002</v>
      </c>
      <c r="AE1119">
        <v>0.72092999999999996</v>
      </c>
      <c r="AH1119">
        <v>4.3789600000000002</v>
      </c>
      <c r="AI1119">
        <v>8.7152900000000005E-2</v>
      </c>
      <c r="AJ1119">
        <v>-6.1044399999999999E-2</v>
      </c>
    </row>
    <row r="1120" spans="1:36" x14ac:dyDescent="0.45">
      <c r="A1120" t="s">
        <v>2320</v>
      </c>
      <c r="B1120" t="s">
        <v>34</v>
      </c>
      <c r="C1120">
        <v>4</v>
      </c>
      <c r="D1120">
        <v>4</v>
      </c>
      <c r="F1120">
        <v>4.36266</v>
      </c>
      <c r="G1120">
        <v>56</v>
      </c>
      <c r="H1120">
        <v>0</v>
      </c>
      <c r="I1120">
        <v>0</v>
      </c>
      <c r="J1120">
        <v>1</v>
      </c>
      <c r="K1120">
        <v>55.7</v>
      </c>
      <c r="L1120">
        <v>239</v>
      </c>
      <c r="M1120">
        <v>50</v>
      </c>
      <c r="N1120">
        <v>29</v>
      </c>
      <c r="O1120">
        <v>27</v>
      </c>
      <c r="P1120">
        <v>7</v>
      </c>
      <c r="Q1120">
        <v>25</v>
      </c>
      <c r="R1120">
        <v>1</v>
      </c>
      <c r="S1120">
        <v>2</v>
      </c>
      <c r="T1120">
        <v>54</v>
      </c>
      <c r="U1120">
        <v>8.7253100000000003</v>
      </c>
      <c r="V1120">
        <v>4.0395000000000003</v>
      </c>
      <c r="W1120">
        <v>2.16</v>
      </c>
      <c r="X1120">
        <v>1.13106</v>
      </c>
      <c r="Y1120">
        <v>0.225941</v>
      </c>
      <c r="Z1120">
        <v>0.104603</v>
      </c>
      <c r="AA1120">
        <v>0.121338911354541</v>
      </c>
      <c r="AB1120">
        <v>0.235849</v>
      </c>
      <c r="AC1120">
        <v>1.3465</v>
      </c>
      <c r="AD1120">
        <v>0.28476800000000002</v>
      </c>
      <c r="AE1120">
        <v>0.70552099999999995</v>
      </c>
      <c r="AH1120">
        <v>4.4040499999999998</v>
      </c>
      <c r="AI1120">
        <v>8.7027199999999999E-2</v>
      </c>
      <c r="AJ1120">
        <v>4.7896800000000003E-2</v>
      </c>
    </row>
    <row r="1121" spans="1:36" x14ac:dyDescent="0.45">
      <c r="A1121" t="s">
        <v>3100</v>
      </c>
      <c r="B1121" t="s">
        <v>63</v>
      </c>
      <c r="C1121">
        <v>4</v>
      </c>
      <c r="D1121">
        <v>4</v>
      </c>
      <c r="F1121">
        <v>4.5569600000000001</v>
      </c>
      <c r="G1121">
        <v>43</v>
      </c>
      <c r="H1121">
        <v>1</v>
      </c>
      <c r="I1121">
        <v>0</v>
      </c>
      <c r="J1121">
        <v>0</v>
      </c>
      <c r="K1121">
        <v>55.3</v>
      </c>
      <c r="L1121">
        <v>243</v>
      </c>
      <c r="M1121">
        <v>54</v>
      </c>
      <c r="N1121">
        <v>30</v>
      </c>
      <c r="O1121">
        <v>28</v>
      </c>
      <c r="P1121">
        <v>8</v>
      </c>
      <c r="Q1121">
        <v>23</v>
      </c>
      <c r="R1121">
        <v>0</v>
      </c>
      <c r="S1121">
        <v>2</v>
      </c>
      <c r="T1121">
        <v>51</v>
      </c>
      <c r="U1121">
        <v>8.3001799999999992</v>
      </c>
      <c r="V1121">
        <v>3.74322</v>
      </c>
      <c r="W1121">
        <v>2.21739</v>
      </c>
      <c r="X1121">
        <v>1.30199</v>
      </c>
      <c r="Y1121">
        <v>0.20987700000000001</v>
      </c>
      <c r="Z1121">
        <v>9.4650200000000004E-2</v>
      </c>
      <c r="AA1121">
        <v>0.115226328372955</v>
      </c>
      <c r="AB1121">
        <v>0.24770600000000001</v>
      </c>
      <c r="AC1121">
        <v>1.3924099999999999</v>
      </c>
      <c r="AD1121">
        <v>0.28930800000000001</v>
      </c>
      <c r="AE1121">
        <v>0.71428599999999998</v>
      </c>
      <c r="AH1121">
        <v>4.6474500000000001</v>
      </c>
      <c r="AI1121">
        <v>8.58878E-2</v>
      </c>
      <c r="AJ1121">
        <v>0.118422</v>
      </c>
    </row>
    <row r="1122" spans="1:36" x14ac:dyDescent="0.45">
      <c r="A1122" t="s">
        <v>2147</v>
      </c>
      <c r="B1122" t="s">
        <v>52</v>
      </c>
      <c r="C1122">
        <v>3</v>
      </c>
      <c r="D1122">
        <v>3</v>
      </c>
      <c r="F1122">
        <v>4.09091</v>
      </c>
      <c r="G1122">
        <v>43</v>
      </c>
      <c r="H1122">
        <v>0</v>
      </c>
      <c r="I1122">
        <v>0</v>
      </c>
      <c r="J1122">
        <v>12</v>
      </c>
      <c r="K1122">
        <v>44</v>
      </c>
      <c r="L1122">
        <v>186</v>
      </c>
      <c r="M1122">
        <v>43</v>
      </c>
      <c r="N1122">
        <v>22</v>
      </c>
      <c r="O1122">
        <v>20</v>
      </c>
      <c r="P1122">
        <v>6</v>
      </c>
      <c r="Q1122">
        <v>14</v>
      </c>
      <c r="R1122">
        <v>1</v>
      </c>
      <c r="S1122">
        <v>2</v>
      </c>
      <c r="T1122">
        <v>38</v>
      </c>
      <c r="U1122">
        <v>7.7727300000000001</v>
      </c>
      <c r="V1122">
        <v>2.8636400000000002</v>
      </c>
      <c r="W1122">
        <v>2.7142900000000001</v>
      </c>
      <c r="X1122">
        <v>1.2272700000000001</v>
      </c>
      <c r="Y1122">
        <v>0.20430100000000001</v>
      </c>
      <c r="Z1122">
        <v>7.5268799999999997E-2</v>
      </c>
      <c r="AA1122">
        <v>0.12903225421905501</v>
      </c>
      <c r="AB1122">
        <v>0.25294100000000003</v>
      </c>
      <c r="AC1122">
        <v>1.29545</v>
      </c>
      <c r="AD1122">
        <v>0.293651</v>
      </c>
      <c r="AE1122">
        <v>0.72016500000000006</v>
      </c>
      <c r="AH1122">
        <v>4.3914</v>
      </c>
      <c r="AI1122">
        <v>8.5074999999999998E-2</v>
      </c>
      <c r="AJ1122">
        <v>0.232515</v>
      </c>
    </row>
    <row r="1123" spans="1:36" x14ac:dyDescent="0.45">
      <c r="A1123" t="s">
        <v>3101</v>
      </c>
      <c r="B1123" t="s">
        <v>28</v>
      </c>
      <c r="C1123">
        <v>7</v>
      </c>
      <c r="D1123">
        <v>7</v>
      </c>
      <c r="F1123">
        <v>5.2758599999999998</v>
      </c>
      <c r="G1123">
        <v>23</v>
      </c>
      <c r="H1123">
        <v>10</v>
      </c>
      <c r="I1123">
        <v>0</v>
      </c>
      <c r="J1123">
        <v>0</v>
      </c>
      <c r="K1123">
        <v>87</v>
      </c>
      <c r="L1123">
        <v>395</v>
      </c>
      <c r="M1123">
        <v>94</v>
      </c>
      <c r="N1123">
        <v>55</v>
      </c>
      <c r="O1123">
        <v>51</v>
      </c>
      <c r="P1123">
        <v>13</v>
      </c>
      <c r="Q1123">
        <v>35</v>
      </c>
      <c r="R1123">
        <v>0</v>
      </c>
      <c r="S1123">
        <v>10</v>
      </c>
      <c r="T1123">
        <v>59</v>
      </c>
      <c r="U1123">
        <v>6.1034499999999996</v>
      </c>
      <c r="V1123">
        <v>3.6206900000000002</v>
      </c>
      <c r="W1123">
        <v>1.68571</v>
      </c>
      <c r="X1123">
        <v>1.34483</v>
      </c>
      <c r="Y1123">
        <v>0.149367</v>
      </c>
      <c r="Z1123">
        <v>8.8607599999999995E-2</v>
      </c>
      <c r="AA1123">
        <v>6.0759499669074998E-2</v>
      </c>
      <c r="AB1123">
        <v>0.268571</v>
      </c>
      <c r="AC1123">
        <v>1.4827600000000001</v>
      </c>
      <c r="AD1123">
        <v>0.29136699999999999</v>
      </c>
      <c r="AE1123">
        <v>0.66786999999999996</v>
      </c>
      <c r="AH1123">
        <v>5.39297</v>
      </c>
      <c r="AI1123">
        <v>8.4170300000000003E-2</v>
      </c>
      <c r="AJ1123">
        <v>-0.10076300000000001</v>
      </c>
    </row>
    <row r="1124" spans="1:36" x14ac:dyDescent="0.45">
      <c r="A1124" t="s">
        <v>3102</v>
      </c>
      <c r="C1124">
        <v>3</v>
      </c>
      <c r="D1124">
        <v>3</v>
      </c>
      <c r="F1124">
        <v>4.8972199999999999</v>
      </c>
      <c r="G1124">
        <v>34</v>
      </c>
      <c r="H1124">
        <v>4</v>
      </c>
      <c r="I1124">
        <v>0</v>
      </c>
      <c r="J1124">
        <v>1</v>
      </c>
      <c r="K1124">
        <v>82.7</v>
      </c>
      <c r="L1124">
        <v>362</v>
      </c>
      <c r="M1124">
        <v>89</v>
      </c>
      <c r="N1124">
        <v>49</v>
      </c>
      <c r="O1124">
        <v>45</v>
      </c>
      <c r="P1124">
        <v>13</v>
      </c>
      <c r="Q1124">
        <v>29</v>
      </c>
      <c r="R1124">
        <v>1</v>
      </c>
      <c r="S1124">
        <v>1</v>
      </c>
      <c r="T1124">
        <v>64</v>
      </c>
      <c r="U1124">
        <v>6.9649299999999998</v>
      </c>
      <c r="V1124">
        <v>3.1559900000000001</v>
      </c>
      <c r="W1124">
        <v>2.2069000000000001</v>
      </c>
      <c r="X1124">
        <v>1.41475</v>
      </c>
      <c r="Y1124">
        <v>0.17679600000000001</v>
      </c>
      <c r="Z1124">
        <v>8.0110500000000001E-2</v>
      </c>
      <c r="AA1124">
        <v>9.66850891709327E-2</v>
      </c>
      <c r="AB1124">
        <v>0.26807199999999998</v>
      </c>
      <c r="AC1124">
        <v>1.4268400000000001</v>
      </c>
      <c r="AD1124">
        <v>0.298039</v>
      </c>
      <c r="AE1124">
        <v>0.69138299999999997</v>
      </c>
      <c r="AH1124">
        <v>4.83908</v>
      </c>
      <c r="AI1124">
        <v>8.3041699999999996E-2</v>
      </c>
      <c r="AJ1124">
        <v>-0.19692899999999999</v>
      </c>
    </row>
    <row r="1125" spans="1:36" x14ac:dyDescent="0.45">
      <c r="A1125" t="s">
        <v>2506</v>
      </c>
      <c r="B1125" t="s">
        <v>113</v>
      </c>
      <c r="C1125">
        <v>3</v>
      </c>
      <c r="D1125">
        <v>2</v>
      </c>
      <c r="F1125">
        <v>3.8593500000000001</v>
      </c>
      <c r="G1125">
        <v>60</v>
      </c>
      <c r="H1125">
        <v>0</v>
      </c>
      <c r="I1125">
        <v>2</v>
      </c>
      <c r="J1125">
        <v>12</v>
      </c>
      <c r="K1125">
        <v>58.3</v>
      </c>
      <c r="L1125">
        <v>249</v>
      </c>
      <c r="M1125">
        <v>50</v>
      </c>
      <c r="N1125">
        <v>27</v>
      </c>
      <c r="O1125">
        <v>25</v>
      </c>
      <c r="P1125">
        <v>8</v>
      </c>
      <c r="Q1125">
        <v>22</v>
      </c>
      <c r="R1125">
        <v>1</v>
      </c>
      <c r="S1125">
        <v>7</v>
      </c>
      <c r="T1125">
        <v>69</v>
      </c>
      <c r="U1125">
        <v>10.6518</v>
      </c>
      <c r="V1125">
        <v>3.3962300000000001</v>
      </c>
      <c r="W1125">
        <v>3.1363599999999998</v>
      </c>
      <c r="X1125">
        <v>1.23499</v>
      </c>
      <c r="Y1125">
        <v>0.27710800000000002</v>
      </c>
      <c r="Z1125">
        <v>8.8353399999999999E-2</v>
      </c>
      <c r="AA1125">
        <v>0.18875502049922899</v>
      </c>
      <c r="AB1125">
        <v>0.227273</v>
      </c>
      <c r="AC1125">
        <v>1.23499</v>
      </c>
      <c r="AD1125">
        <v>0.29370600000000002</v>
      </c>
      <c r="AE1125">
        <v>0.74013200000000001</v>
      </c>
      <c r="AH1125">
        <v>4.1641300000000001</v>
      </c>
      <c r="AI1125">
        <v>8.2564899999999997E-2</v>
      </c>
      <c r="AJ1125">
        <v>0.33016600000000002</v>
      </c>
    </row>
    <row r="1126" spans="1:36" x14ac:dyDescent="0.45">
      <c r="A1126" t="s">
        <v>3103</v>
      </c>
      <c r="C1126">
        <v>4</v>
      </c>
      <c r="D1126">
        <v>4</v>
      </c>
      <c r="F1126">
        <v>4.4150900000000002</v>
      </c>
      <c r="G1126">
        <v>47</v>
      </c>
      <c r="H1126">
        <v>2</v>
      </c>
      <c r="I1126">
        <v>0</v>
      </c>
      <c r="J1126">
        <v>0</v>
      </c>
      <c r="K1126">
        <v>53</v>
      </c>
      <c r="L1126">
        <v>229</v>
      </c>
      <c r="M1126">
        <v>52</v>
      </c>
      <c r="N1126">
        <v>28</v>
      </c>
      <c r="O1126">
        <v>26</v>
      </c>
      <c r="P1126">
        <v>8</v>
      </c>
      <c r="Q1126">
        <v>21</v>
      </c>
      <c r="R1126">
        <v>1</v>
      </c>
      <c r="S1126">
        <v>2</v>
      </c>
      <c r="T1126">
        <v>49</v>
      </c>
      <c r="U1126">
        <v>8.3207599999999999</v>
      </c>
      <c r="V1126">
        <v>3.5660400000000001</v>
      </c>
      <c r="W1126">
        <v>2.3333300000000001</v>
      </c>
      <c r="X1126">
        <v>1.35849</v>
      </c>
      <c r="Y1126">
        <v>0.213974</v>
      </c>
      <c r="Z1126">
        <v>9.1703099999999996E-2</v>
      </c>
      <c r="AA1126">
        <v>0.122270748019218</v>
      </c>
      <c r="AB1126">
        <v>0.25242700000000001</v>
      </c>
      <c r="AC1126">
        <v>1.3773599999999999</v>
      </c>
      <c r="AD1126">
        <v>0.29530200000000001</v>
      </c>
      <c r="AE1126">
        <v>0.728155</v>
      </c>
      <c r="AH1126">
        <v>4.6701300000000003</v>
      </c>
      <c r="AI1126">
        <v>8.25018E-2</v>
      </c>
      <c r="AJ1126">
        <v>0.12623300000000001</v>
      </c>
    </row>
    <row r="1127" spans="1:36" x14ac:dyDescent="0.45">
      <c r="A1127" t="s">
        <v>2187</v>
      </c>
      <c r="B1127" t="s">
        <v>67</v>
      </c>
      <c r="C1127">
        <v>1</v>
      </c>
      <c r="D1127">
        <v>2</v>
      </c>
      <c r="F1127">
        <v>4.77454</v>
      </c>
      <c r="G1127">
        <v>39</v>
      </c>
      <c r="H1127">
        <v>1</v>
      </c>
      <c r="I1127">
        <v>0</v>
      </c>
      <c r="J1127">
        <v>1</v>
      </c>
      <c r="K1127">
        <v>37.700000000000003</v>
      </c>
      <c r="L1127">
        <v>164</v>
      </c>
      <c r="M1127">
        <v>31</v>
      </c>
      <c r="N1127">
        <v>22</v>
      </c>
      <c r="O1127">
        <v>20</v>
      </c>
      <c r="P1127">
        <v>5</v>
      </c>
      <c r="Q1127">
        <v>22</v>
      </c>
      <c r="R1127">
        <v>0</v>
      </c>
      <c r="S1127">
        <v>2</v>
      </c>
      <c r="T1127">
        <v>45</v>
      </c>
      <c r="U1127">
        <v>10.742699999999999</v>
      </c>
      <c r="V1127">
        <v>5.2519900000000002</v>
      </c>
      <c r="W1127">
        <v>2.0454500000000002</v>
      </c>
      <c r="X1127">
        <v>1.19363</v>
      </c>
      <c r="Y1127">
        <v>0.27439000000000002</v>
      </c>
      <c r="Z1127">
        <v>0.13414599999999999</v>
      </c>
      <c r="AA1127">
        <v>0.14024390280246701</v>
      </c>
      <c r="AB1127">
        <v>0.22142899999999999</v>
      </c>
      <c r="AC1127">
        <v>1.40584</v>
      </c>
      <c r="AD1127">
        <v>0.28888900000000001</v>
      </c>
      <c r="AE1127">
        <v>0.67391299999999998</v>
      </c>
      <c r="AH1127">
        <v>4.5017199999999997</v>
      </c>
      <c r="AI1127">
        <v>8.1689600000000001E-2</v>
      </c>
      <c r="AJ1127">
        <v>-0.14346100000000001</v>
      </c>
    </row>
    <row r="1128" spans="1:36" x14ac:dyDescent="0.45">
      <c r="A1128" t="s">
        <v>3104</v>
      </c>
      <c r="C1128">
        <v>2</v>
      </c>
      <c r="D1128">
        <v>3</v>
      </c>
      <c r="F1128">
        <v>4.5425899999999997</v>
      </c>
      <c r="G1128">
        <v>28</v>
      </c>
      <c r="H1128">
        <v>0</v>
      </c>
      <c r="I1128">
        <v>0</v>
      </c>
      <c r="J1128">
        <v>0</v>
      </c>
      <c r="K1128">
        <v>31.7</v>
      </c>
      <c r="L1128">
        <v>138</v>
      </c>
      <c r="M1128">
        <v>30</v>
      </c>
      <c r="N1128">
        <v>17</v>
      </c>
      <c r="O1128">
        <v>16</v>
      </c>
      <c r="P1128">
        <v>4</v>
      </c>
      <c r="Q1128">
        <v>12</v>
      </c>
      <c r="R1128">
        <v>1</v>
      </c>
      <c r="S1128">
        <v>3</v>
      </c>
      <c r="T1128">
        <v>29</v>
      </c>
      <c r="U1128">
        <v>8.2334399999999999</v>
      </c>
      <c r="V1128">
        <v>3.4069400000000001</v>
      </c>
      <c r="W1128">
        <v>2.4166699999999999</v>
      </c>
      <c r="X1128">
        <v>1.13565</v>
      </c>
      <c r="Y1128">
        <v>0.210145</v>
      </c>
      <c r="Z1128">
        <v>8.6956500000000006E-2</v>
      </c>
      <c r="AA1128">
        <v>0.123188398778438</v>
      </c>
      <c r="AB1128">
        <v>0.24390200000000001</v>
      </c>
      <c r="AC1128">
        <v>1.3249200000000001</v>
      </c>
      <c r="AD1128">
        <v>0.28888900000000001</v>
      </c>
      <c r="AE1128">
        <v>0.68681300000000001</v>
      </c>
      <c r="AH1128">
        <v>4.4853199999999998</v>
      </c>
      <c r="AI1128">
        <v>8.1621299999999994E-2</v>
      </c>
      <c r="AJ1128">
        <v>5.6314200000000002E-2</v>
      </c>
    </row>
    <row r="1129" spans="1:36" x14ac:dyDescent="0.45">
      <c r="A1129" t="s">
        <v>3105</v>
      </c>
      <c r="B1129" t="s">
        <v>38</v>
      </c>
      <c r="C1129">
        <v>4</v>
      </c>
      <c r="D1129">
        <v>6</v>
      </c>
      <c r="F1129">
        <v>5.5501800000000001</v>
      </c>
      <c r="G1129">
        <v>27</v>
      </c>
      <c r="H1129">
        <v>13</v>
      </c>
      <c r="I1129">
        <v>0</v>
      </c>
      <c r="J1129">
        <v>0</v>
      </c>
      <c r="K1129">
        <v>82.7</v>
      </c>
      <c r="L1129">
        <v>381</v>
      </c>
      <c r="M1129">
        <v>86</v>
      </c>
      <c r="N1129">
        <v>55</v>
      </c>
      <c r="O1129">
        <v>51</v>
      </c>
      <c r="P1129">
        <v>13</v>
      </c>
      <c r="Q1129">
        <v>47</v>
      </c>
      <c r="R1129">
        <v>0</v>
      </c>
      <c r="S1129">
        <v>6</v>
      </c>
      <c r="T1129">
        <v>72</v>
      </c>
      <c r="U1129">
        <v>7.8355499999999996</v>
      </c>
      <c r="V1129">
        <v>5.1148699999999998</v>
      </c>
      <c r="W1129">
        <v>1.5319100000000001</v>
      </c>
      <c r="X1129">
        <v>1.41475</v>
      </c>
      <c r="Y1129">
        <v>0.18897600000000001</v>
      </c>
      <c r="Z1129">
        <v>0.12336</v>
      </c>
      <c r="AA1129">
        <v>6.5616793930530506E-2</v>
      </c>
      <c r="AB1129">
        <v>0.26219500000000001</v>
      </c>
      <c r="AC1129">
        <v>1.60822</v>
      </c>
      <c r="AD1129">
        <v>0.30041200000000001</v>
      </c>
      <c r="AE1129">
        <v>0.67944300000000002</v>
      </c>
      <c r="AH1129">
        <v>5.4799499999999997</v>
      </c>
      <c r="AI1129">
        <v>8.1608600000000003E-2</v>
      </c>
      <c r="AJ1129">
        <v>-0.183224</v>
      </c>
    </row>
    <row r="1130" spans="1:36" x14ac:dyDescent="0.45">
      <c r="A1130" t="s">
        <v>3106</v>
      </c>
      <c r="B1130" t="s">
        <v>23</v>
      </c>
      <c r="C1130">
        <v>4</v>
      </c>
      <c r="D1130">
        <v>3</v>
      </c>
      <c r="F1130">
        <v>4.5918400000000004</v>
      </c>
      <c r="G1130">
        <v>46</v>
      </c>
      <c r="H1130">
        <v>0</v>
      </c>
      <c r="I1130">
        <v>0</v>
      </c>
      <c r="J1130">
        <v>0</v>
      </c>
      <c r="K1130">
        <v>49</v>
      </c>
      <c r="L1130">
        <v>218</v>
      </c>
      <c r="M1130">
        <v>46</v>
      </c>
      <c r="N1130">
        <v>27</v>
      </c>
      <c r="O1130">
        <v>25</v>
      </c>
      <c r="P1130">
        <v>7</v>
      </c>
      <c r="Q1130">
        <v>26</v>
      </c>
      <c r="R1130">
        <v>1</v>
      </c>
      <c r="S1130">
        <v>1</v>
      </c>
      <c r="T1130">
        <v>57</v>
      </c>
      <c r="U1130">
        <v>10.4694</v>
      </c>
      <c r="V1130">
        <v>4.7755099999999997</v>
      </c>
      <c r="W1130">
        <v>2.19231</v>
      </c>
      <c r="X1130">
        <v>1.2857099999999999</v>
      </c>
      <c r="Y1130">
        <v>0.26146799999999998</v>
      </c>
      <c r="Z1130">
        <v>0.119266</v>
      </c>
      <c r="AA1130">
        <v>0.142201848328113</v>
      </c>
      <c r="AB1130">
        <v>0.240838</v>
      </c>
      <c r="AC1130">
        <v>1.46939</v>
      </c>
      <c r="AD1130">
        <v>0.307087</v>
      </c>
      <c r="AE1130">
        <v>0.72347300000000003</v>
      </c>
      <c r="AH1130">
        <v>4.4387100000000004</v>
      </c>
      <c r="AI1130">
        <v>8.1168900000000002E-2</v>
      </c>
      <c r="AJ1130">
        <v>4.3268099999999997E-2</v>
      </c>
    </row>
    <row r="1131" spans="1:36" x14ac:dyDescent="0.45">
      <c r="A1131" t="s">
        <v>3107</v>
      </c>
      <c r="B1131" t="s">
        <v>30</v>
      </c>
      <c r="C1131">
        <v>2</v>
      </c>
      <c r="D1131">
        <v>1</v>
      </c>
      <c r="F1131">
        <v>4.1570400000000003</v>
      </c>
      <c r="G1131">
        <v>31</v>
      </c>
      <c r="H1131">
        <v>1</v>
      </c>
      <c r="I1131">
        <v>0</v>
      </c>
      <c r="J1131">
        <v>1</v>
      </c>
      <c r="K1131">
        <v>43.3</v>
      </c>
      <c r="L1131">
        <v>186</v>
      </c>
      <c r="M1131">
        <v>39</v>
      </c>
      <c r="N1131">
        <v>22</v>
      </c>
      <c r="O1131">
        <v>20</v>
      </c>
      <c r="P1131">
        <v>6</v>
      </c>
      <c r="Q1131">
        <v>15</v>
      </c>
      <c r="R1131">
        <v>0</v>
      </c>
      <c r="S1131">
        <v>5</v>
      </c>
      <c r="T1131">
        <v>43</v>
      </c>
      <c r="U1131">
        <v>8.93764</v>
      </c>
      <c r="V1131">
        <v>3.1177800000000002</v>
      </c>
      <c r="W1131">
        <v>2.8666700000000001</v>
      </c>
      <c r="X1131">
        <v>1.2471099999999999</v>
      </c>
      <c r="Y1131">
        <v>0.231183</v>
      </c>
      <c r="Z1131">
        <v>8.06452E-2</v>
      </c>
      <c r="AA1131">
        <v>0.150537639856338</v>
      </c>
      <c r="AB1131">
        <v>0.23494000000000001</v>
      </c>
      <c r="AC1131">
        <v>1.2471099999999999</v>
      </c>
      <c r="AD1131">
        <v>0.282051</v>
      </c>
      <c r="AE1131">
        <v>0.70175399999999999</v>
      </c>
      <c r="AH1131">
        <v>4.4559600000000001</v>
      </c>
      <c r="AI1131">
        <v>8.0276799999999995E-2</v>
      </c>
      <c r="AJ1131">
        <v>0.12833900000000001</v>
      </c>
    </row>
    <row r="1132" spans="1:36" x14ac:dyDescent="0.45">
      <c r="A1132" t="s">
        <v>3108</v>
      </c>
      <c r="B1132" t="s">
        <v>153</v>
      </c>
      <c r="C1132">
        <v>2</v>
      </c>
      <c r="D1132">
        <v>2</v>
      </c>
      <c r="F1132">
        <v>4.91228</v>
      </c>
      <c r="G1132">
        <v>39</v>
      </c>
      <c r="H1132">
        <v>2</v>
      </c>
      <c r="I1132">
        <v>0</v>
      </c>
      <c r="J1132">
        <v>0</v>
      </c>
      <c r="K1132">
        <v>51.3</v>
      </c>
      <c r="L1132">
        <v>231</v>
      </c>
      <c r="M1132">
        <v>50</v>
      </c>
      <c r="N1132">
        <v>30</v>
      </c>
      <c r="O1132">
        <v>28</v>
      </c>
      <c r="P1132">
        <v>7</v>
      </c>
      <c r="Q1132">
        <v>25</v>
      </c>
      <c r="R1132">
        <v>0</v>
      </c>
      <c r="S1132">
        <v>4</v>
      </c>
      <c r="T1132">
        <v>50</v>
      </c>
      <c r="U1132">
        <v>8.7719299999999993</v>
      </c>
      <c r="V1132">
        <v>4.3859599999999999</v>
      </c>
      <c r="W1132">
        <v>2</v>
      </c>
      <c r="X1132">
        <v>1.22807</v>
      </c>
      <c r="Y1132">
        <v>0.21645</v>
      </c>
      <c r="Z1132">
        <v>0.108225</v>
      </c>
      <c r="AA1132">
        <v>0.108225107192993</v>
      </c>
      <c r="AB1132">
        <v>0.247525</v>
      </c>
      <c r="AC1132">
        <v>1.4619899999999999</v>
      </c>
      <c r="AD1132">
        <v>0.29655199999999998</v>
      </c>
      <c r="AE1132">
        <v>0.69018400000000002</v>
      </c>
      <c r="AH1132">
        <v>4.7755099999999997</v>
      </c>
      <c r="AI1132">
        <v>8.0179600000000004E-2</v>
      </c>
      <c r="AJ1132">
        <v>-4.3984700000000002E-2</v>
      </c>
    </row>
    <row r="1133" spans="1:36" x14ac:dyDescent="0.45">
      <c r="A1133" t="s">
        <v>3109</v>
      </c>
      <c r="B1133" t="s">
        <v>36</v>
      </c>
      <c r="C1133">
        <v>4</v>
      </c>
      <c r="D1133">
        <v>6</v>
      </c>
      <c r="F1133">
        <v>4.6919399999999998</v>
      </c>
      <c r="G1133">
        <v>27</v>
      </c>
      <c r="H1133">
        <v>7</v>
      </c>
      <c r="I1133">
        <v>0</v>
      </c>
      <c r="J1133">
        <v>0</v>
      </c>
      <c r="K1133">
        <v>63.3</v>
      </c>
      <c r="L1133">
        <v>286</v>
      </c>
      <c r="M1133">
        <v>61</v>
      </c>
      <c r="N1133">
        <v>36</v>
      </c>
      <c r="O1133">
        <v>33</v>
      </c>
      <c r="P1133">
        <v>9</v>
      </c>
      <c r="Q1133">
        <v>35</v>
      </c>
      <c r="R1133">
        <v>1</v>
      </c>
      <c r="S1133">
        <v>3</v>
      </c>
      <c r="T1133">
        <v>62</v>
      </c>
      <c r="U1133">
        <v>8.8151700000000002</v>
      </c>
      <c r="V1133">
        <v>4.9763000000000002</v>
      </c>
      <c r="W1133">
        <v>1.7714300000000001</v>
      </c>
      <c r="X1133">
        <v>1.27962</v>
      </c>
      <c r="Y1133">
        <v>0.216783</v>
      </c>
      <c r="Z1133">
        <v>0.122378</v>
      </c>
      <c r="AA1133">
        <v>9.4405591487884494E-2</v>
      </c>
      <c r="AB1133">
        <v>0.24596799999999999</v>
      </c>
      <c r="AC1133">
        <v>1.5165900000000001</v>
      </c>
      <c r="AD1133">
        <v>0.29378500000000002</v>
      </c>
      <c r="AE1133">
        <v>0.71942399999999995</v>
      </c>
      <c r="AH1133">
        <v>4.9454000000000002</v>
      </c>
      <c r="AI1133">
        <v>7.8187499999999993E-2</v>
      </c>
      <c r="AJ1133">
        <v>0.15610599999999999</v>
      </c>
    </row>
    <row r="1134" spans="1:36" x14ac:dyDescent="0.45">
      <c r="A1134" t="s">
        <v>3110</v>
      </c>
      <c r="B1134" t="s">
        <v>74</v>
      </c>
      <c r="C1134">
        <v>2</v>
      </c>
      <c r="D1134">
        <v>3</v>
      </c>
      <c r="F1134">
        <v>5.49153</v>
      </c>
      <c r="G1134">
        <v>29</v>
      </c>
      <c r="H1134">
        <v>5</v>
      </c>
      <c r="I1134">
        <v>0</v>
      </c>
      <c r="J1134">
        <v>0</v>
      </c>
      <c r="K1134">
        <v>59</v>
      </c>
      <c r="L1134">
        <v>269</v>
      </c>
      <c r="M1134">
        <v>61</v>
      </c>
      <c r="N1134">
        <v>39</v>
      </c>
      <c r="O1134">
        <v>36</v>
      </c>
      <c r="P1134">
        <v>10</v>
      </c>
      <c r="Q1134">
        <v>30</v>
      </c>
      <c r="R1134">
        <v>0</v>
      </c>
      <c r="S1134">
        <v>3</v>
      </c>
      <c r="T1134">
        <v>54</v>
      </c>
      <c r="U1134">
        <v>8.2372899999999998</v>
      </c>
      <c r="V1134">
        <v>4.5762700000000001</v>
      </c>
      <c r="W1134">
        <v>1.8</v>
      </c>
      <c r="X1134">
        <v>1.52542</v>
      </c>
      <c r="Y1134">
        <v>0.200743</v>
      </c>
      <c r="Z1134">
        <v>0.111524</v>
      </c>
      <c r="AA1134">
        <v>8.9219331741332994E-2</v>
      </c>
      <c r="AB1134">
        <v>0.25847500000000001</v>
      </c>
      <c r="AC1134">
        <v>1.54237</v>
      </c>
      <c r="AD1134">
        <v>0.296512</v>
      </c>
      <c r="AE1134">
        <v>0.67532499999999995</v>
      </c>
      <c r="AH1134">
        <v>5.3058899999999998</v>
      </c>
      <c r="AI1134">
        <v>7.67259E-2</v>
      </c>
      <c r="AJ1134">
        <v>-0.13566</v>
      </c>
    </row>
    <row r="1135" spans="1:36" x14ac:dyDescent="0.45">
      <c r="A1135" t="s">
        <v>3111</v>
      </c>
      <c r="C1135">
        <v>2</v>
      </c>
      <c r="D1135">
        <v>4</v>
      </c>
      <c r="F1135">
        <v>5.34375</v>
      </c>
      <c r="G1135">
        <v>25</v>
      </c>
      <c r="H1135">
        <v>10</v>
      </c>
      <c r="I1135">
        <v>0</v>
      </c>
      <c r="J1135">
        <v>0</v>
      </c>
      <c r="K1135">
        <v>64</v>
      </c>
      <c r="L1135">
        <v>293</v>
      </c>
      <c r="M1135">
        <v>69</v>
      </c>
      <c r="N1135">
        <v>41</v>
      </c>
      <c r="O1135">
        <v>38</v>
      </c>
      <c r="P1135">
        <v>10</v>
      </c>
      <c r="Q1135">
        <v>32</v>
      </c>
      <c r="R1135">
        <v>0</v>
      </c>
      <c r="S1135">
        <v>4</v>
      </c>
      <c r="T1135">
        <v>57</v>
      </c>
      <c r="U1135">
        <v>8.0156200000000002</v>
      </c>
      <c r="V1135">
        <v>4.5</v>
      </c>
      <c r="W1135">
        <v>1.78125</v>
      </c>
      <c r="X1135">
        <v>1.40625</v>
      </c>
      <c r="Y1135">
        <v>0.19453899999999999</v>
      </c>
      <c r="Z1135">
        <v>0.10921500000000001</v>
      </c>
      <c r="AA1135">
        <v>8.5324235260486603E-2</v>
      </c>
      <c r="AB1135">
        <v>0.268482</v>
      </c>
      <c r="AC1135">
        <v>1.57812</v>
      </c>
      <c r="AD1135">
        <v>0.31052600000000002</v>
      </c>
      <c r="AE1135">
        <v>0.68965500000000002</v>
      </c>
      <c r="AH1135">
        <v>5.1925400000000002</v>
      </c>
      <c r="AI1135">
        <v>7.5732999999999995E-2</v>
      </c>
      <c r="AJ1135">
        <v>9.8884200000000005E-2</v>
      </c>
    </row>
    <row r="1136" spans="1:36" x14ac:dyDescent="0.45">
      <c r="A1136" t="s">
        <v>2171</v>
      </c>
      <c r="B1136" t="s">
        <v>74</v>
      </c>
      <c r="C1136">
        <v>1</v>
      </c>
      <c r="D1136">
        <v>1</v>
      </c>
      <c r="F1136">
        <v>5</v>
      </c>
      <c r="G1136">
        <v>22</v>
      </c>
      <c r="H1136">
        <v>0</v>
      </c>
      <c r="I1136">
        <v>0</v>
      </c>
      <c r="J1136">
        <v>1</v>
      </c>
      <c r="K1136">
        <v>18</v>
      </c>
      <c r="L1136">
        <v>78</v>
      </c>
      <c r="M1136">
        <v>19</v>
      </c>
      <c r="N1136">
        <v>11</v>
      </c>
      <c r="O1136">
        <v>10</v>
      </c>
      <c r="P1136">
        <v>3</v>
      </c>
      <c r="Q1136">
        <v>6</v>
      </c>
      <c r="R1136">
        <v>0</v>
      </c>
      <c r="S1136">
        <v>0</v>
      </c>
      <c r="T1136">
        <v>17</v>
      </c>
      <c r="U1136">
        <v>8.5</v>
      </c>
      <c r="V1136">
        <v>3</v>
      </c>
      <c r="W1136">
        <v>2.8333300000000001</v>
      </c>
      <c r="X1136">
        <v>1.5</v>
      </c>
      <c r="Y1136">
        <v>0.217949</v>
      </c>
      <c r="Z1136">
        <v>7.6923099999999994E-2</v>
      </c>
      <c r="AA1136">
        <v>0.141025640070438</v>
      </c>
      <c r="AB1136">
        <v>0.26388899999999998</v>
      </c>
      <c r="AC1136">
        <v>1.38889</v>
      </c>
      <c r="AD1136">
        <v>0.30769200000000002</v>
      </c>
      <c r="AE1136">
        <v>0.67307700000000004</v>
      </c>
      <c r="AH1136">
        <v>4.5328200000000001</v>
      </c>
      <c r="AI1136">
        <v>7.5379799999999997E-2</v>
      </c>
      <c r="AJ1136">
        <v>-5.1041700000000002E-2</v>
      </c>
    </row>
    <row r="1137" spans="1:36" x14ac:dyDescent="0.45">
      <c r="A1137" t="s">
        <v>2091</v>
      </c>
      <c r="B1137" t="s">
        <v>40</v>
      </c>
      <c r="C1137">
        <v>2</v>
      </c>
      <c r="D1137">
        <v>2</v>
      </c>
      <c r="F1137">
        <v>5.2478100000000003</v>
      </c>
      <c r="G1137">
        <v>28</v>
      </c>
      <c r="H1137">
        <v>0</v>
      </c>
      <c r="I1137">
        <v>0</v>
      </c>
      <c r="J1137">
        <v>1</v>
      </c>
      <c r="K1137">
        <v>34.299999999999997</v>
      </c>
      <c r="L1137">
        <v>159</v>
      </c>
      <c r="M1137">
        <v>37</v>
      </c>
      <c r="N1137">
        <v>22</v>
      </c>
      <c r="O1137">
        <v>20</v>
      </c>
      <c r="P1137">
        <v>4</v>
      </c>
      <c r="Q1137">
        <v>17</v>
      </c>
      <c r="R1137">
        <v>1</v>
      </c>
      <c r="S1137">
        <v>1</v>
      </c>
      <c r="T1137">
        <v>30</v>
      </c>
      <c r="U1137">
        <v>7.8717199999999998</v>
      </c>
      <c r="V1137">
        <v>4.4606399999999997</v>
      </c>
      <c r="W1137">
        <v>1.76471</v>
      </c>
      <c r="X1137">
        <v>1.04956</v>
      </c>
      <c r="Y1137">
        <v>0.18867900000000001</v>
      </c>
      <c r="Z1137">
        <v>0.106918</v>
      </c>
      <c r="AA1137">
        <v>8.1761009991168906E-2</v>
      </c>
      <c r="AB1137">
        <v>0.26241100000000001</v>
      </c>
      <c r="AC1137">
        <v>1.5743400000000001</v>
      </c>
      <c r="AD1137">
        <v>0.30841099999999999</v>
      </c>
      <c r="AE1137">
        <v>0.66115699999999999</v>
      </c>
      <c r="AH1137">
        <v>4.5961499999999997</v>
      </c>
      <c r="AI1137">
        <v>7.5272400000000003E-2</v>
      </c>
      <c r="AJ1137">
        <v>-0.40340900000000002</v>
      </c>
    </row>
    <row r="1138" spans="1:36" x14ac:dyDescent="0.45">
      <c r="A1138" t="s">
        <v>3112</v>
      </c>
      <c r="B1138" t="s">
        <v>76</v>
      </c>
      <c r="C1138">
        <v>2</v>
      </c>
      <c r="D1138">
        <v>2</v>
      </c>
      <c r="F1138">
        <v>4.8139500000000002</v>
      </c>
      <c r="G1138">
        <v>32</v>
      </c>
      <c r="H1138">
        <v>1</v>
      </c>
      <c r="I1138">
        <v>0</v>
      </c>
      <c r="J1138">
        <v>0</v>
      </c>
      <c r="K1138">
        <v>43</v>
      </c>
      <c r="L1138">
        <v>188</v>
      </c>
      <c r="M1138">
        <v>46</v>
      </c>
      <c r="N1138">
        <v>25</v>
      </c>
      <c r="O1138">
        <v>23</v>
      </c>
      <c r="P1138">
        <v>6</v>
      </c>
      <c r="Q1138">
        <v>16</v>
      </c>
      <c r="R1138">
        <v>1</v>
      </c>
      <c r="S1138">
        <v>0</v>
      </c>
      <c r="T1138">
        <v>35</v>
      </c>
      <c r="U1138">
        <v>7.3255800000000004</v>
      </c>
      <c r="V1138">
        <v>3.34884</v>
      </c>
      <c r="W1138">
        <v>2.1875</v>
      </c>
      <c r="X1138">
        <v>1.2558100000000001</v>
      </c>
      <c r="Y1138">
        <v>0.18617</v>
      </c>
      <c r="Z1138">
        <v>8.5106399999999999E-2</v>
      </c>
      <c r="AA1138">
        <v>0.101063825190067</v>
      </c>
      <c r="AB1138">
        <v>0.26744200000000001</v>
      </c>
      <c r="AC1138">
        <v>1.4418599999999999</v>
      </c>
      <c r="AD1138">
        <v>0.305344</v>
      </c>
      <c r="AE1138">
        <v>0.69029799999999997</v>
      </c>
      <c r="AH1138">
        <v>4.5573699999999997</v>
      </c>
      <c r="AI1138">
        <v>7.5181499999999998E-2</v>
      </c>
      <c r="AJ1138">
        <v>3.0694800000000001E-2</v>
      </c>
    </row>
    <row r="1139" spans="1:36" x14ac:dyDescent="0.45">
      <c r="A1139" t="s">
        <v>3113</v>
      </c>
      <c r="B1139" t="s">
        <v>58</v>
      </c>
      <c r="C1139">
        <v>3</v>
      </c>
      <c r="D1139">
        <v>3</v>
      </c>
      <c r="F1139">
        <v>5.0107100000000004</v>
      </c>
      <c r="G1139">
        <v>16</v>
      </c>
      <c r="H1139">
        <v>9</v>
      </c>
      <c r="I1139">
        <v>0</v>
      </c>
      <c r="J1139">
        <v>0</v>
      </c>
      <c r="K1139">
        <v>46.7</v>
      </c>
      <c r="L1139">
        <v>209</v>
      </c>
      <c r="M1139">
        <v>48</v>
      </c>
      <c r="N1139">
        <v>28</v>
      </c>
      <c r="O1139">
        <v>26</v>
      </c>
      <c r="P1139">
        <v>7</v>
      </c>
      <c r="Q1139">
        <v>19</v>
      </c>
      <c r="R1139">
        <v>1</v>
      </c>
      <c r="S1139">
        <v>6</v>
      </c>
      <c r="T1139">
        <v>35</v>
      </c>
      <c r="U1139">
        <v>6.7451800000000004</v>
      </c>
      <c r="V1139">
        <v>3.66167</v>
      </c>
      <c r="W1139">
        <v>1.8421099999999999</v>
      </c>
      <c r="X1139">
        <v>1.34904</v>
      </c>
      <c r="Y1139">
        <v>0.167464</v>
      </c>
      <c r="Z1139">
        <v>9.0909100000000007E-2</v>
      </c>
      <c r="AA1139">
        <v>7.6555028557777405E-2</v>
      </c>
      <c r="AB1139">
        <v>0.26086999999999999</v>
      </c>
      <c r="AC1139">
        <v>1.43469</v>
      </c>
      <c r="AD1139">
        <v>0.28873199999999999</v>
      </c>
      <c r="AE1139">
        <v>0.68181800000000004</v>
      </c>
      <c r="AH1139">
        <v>5.3107100000000003</v>
      </c>
      <c r="AI1139">
        <v>7.4392700000000006E-2</v>
      </c>
      <c r="AJ1139">
        <v>9.9839600000000001E-2</v>
      </c>
    </row>
    <row r="1140" spans="1:36" x14ac:dyDescent="0.45">
      <c r="A1140" t="s">
        <v>2281</v>
      </c>
      <c r="B1140" t="s">
        <v>196</v>
      </c>
      <c r="C1140">
        <v>3</v>
      </c>
      <c r="D1140">
        <v>4</v>
      </c>
      <c r="F1140">
        <v>4.1779500000000001</v>
      </c>
      <c r="G1140">
        <v>46</v>
      </c>
      <c r="H1140">
        <v>0</v>
      </c>
      <c r="I1140">
        <v>6</v>
      </c>
      <c r="J1140">
        <v>10</v>
      </c>
      <c r="K1140">
        <v>51.7</v>
      </c>
      <c r="L1140">
        <v>233</v>
      </c>
      <c r="M1140">
        <v>44</v>
      </c>
      <c r="N1140">
        <v>26</v>
      </c>
      <c r="O1140">
        <v>24</v>
      </c>
      <c r="P1140">
        <v>4</v>
      </c>
      <c r="Q1140">
        <v>31</v>
      </c>
      <c r="R1140">
        <v>1</v>
      </c>
      <c r="S1140">
        <v>6</v>
      </c>
      <c r="T1140">
        <v>57</v>
      </c>
      <c r="U1140">
        <v>9.9226299999999998</v>
      </c>
      <c r="V1140">
        <v>5.3965199999999998</v>
      </c>
      <c r="W1140">
        <v>1.8387100000000001</v>
      </c>
      <c r="X1140">
        <v>0.69632499999999997</v>
      </c>
      <c r="Y1140">
        <v>0.24463499999999999</v>
      </c>
      <c r="Z1140">
        <v>0.133047</v>
      </c>
      <c r="AA1140">
        <v>0.111587986350059</v>
      </c>
      <c r="AB1140">
        <v>0.22449</v>
      </c>
      <c r="AC1140">
        <v>1.45068</v>
      </c>
      <c r="AD1140">
        <v>0.296296</v>
      </c>
      <c r="AE1140">
        <v>0.70605200000000001</v>
      </c>
      <c r="AH1140">
        <v>4.20282</v>
      </c>
      <c r="AI1140">
        <v>7.3794299999999993E-2</v>
      </c>
      <c r="AJ1140">
        <v>7.4278899999999995E-2</v>
      </c>
    </row>
    <row r="1141" spans="1:36" x14ac:dyDescent="0.45">
      <c r="A1141" t="s">
        <v>3114</v>
      </c>
      <c r="B1141" t="s">
        <v>153</v>
      </c>
      <c r="C1141">
        <v>4</v>
      </c>
      <c r="D1141">
        <v>5</v>
      </c>
      <c r="F1141">
        <v>5</v>
      </c>
      <c r="G1141">
        <v>32</v>
      </c>
      <c r="H1141">
        <v>5</v>
      </c>
      <c r="I1141">
        <v>0</v>
      </c>
      <c r="J1141">
        <v>0</v>
      </c>
      <c r="K1141">
        <v>63</v>
      </c>
      <c r="L1141">
        <v>279</v>
      </c>
      <c r="M1141">
        <v>68</v>
      </c>
      <c r="N1141">
        <v>38</v>
      </c>
      <c r="O1141">
        <v>35</v>
      </c>
      <c r="P1141">
        <v>10</v>
      </c>
      <c r="Q1141">
        <v>24</v>
      </c>
      <c r="R1141">
        <v>0</v>
      </c>
      <c r="S1141">
        <v>2</v>
      </c>
      <c r="T1141">
        <v>47</v>
      </c>
      <c r="U1141">
        <v>6.7142900000000001</v>
      </c>
      <c r="V1141">
        <v>3.4285700000000001</v>
      </c>
      <c r="W1141">
        <v>1.9583299999999999</v>
      </c>
      <c r="X1141">
        <v>1.4285699999999999</v>
      </c>
      <c r="Y1141">
        <v>0.168459</v>
      </c>
      <c r="Z1141">
        <v>8.6021500000000001E-2</v>
      </c>
      <c r="AA1141">
        <v>8.2437269389629295E-2</v>
      </c>
      <c r="AB1141">
        <v>0.26877499999999999</v>
      </c>
      <c r="AC1141">
        <v>1.4603200000000001</v>
      </c>
      <c r="AD1141">
        <v>0.29591800000000001</v>
      </c>
      <c r="AE1141">
        <v>0.69230800000000003</v>
      </c>
      <c r="AH1141">
        <v>5.0645600000000002</v>
      </c>
      <c r="AI1141">
        <v>7.2950799999999996E-2</v>
      </c>
      <c r="AJ1141">
        <v>3.62584E-3</v>
      </c>
    </row>
    <row r="1142" spans="1:36" x14ac:dyDescent="0.45">
      <c r="A1142" t="s">
        <v>3115</v>
      </c>
      <c r="B1142" t="s">
        <v>184</v>
      </c>
      <c r="C1142">
        <v>2</v>
      </c>
      <c r="D1142">
        <v>2</v>
      </c>
      <c r="F1142">
        <v>5.1697100000000002</v>
      </c>
      <c r="G1142">
        <v>31</v>
      </c>
      <c r="H1142">
        <v>2</v>
      </c>
      <c r="I1142">
        <v>0</v>
      </c>
      <c r="J1142">
        <v>0</v>
      </c>
      <c r="K1142">
        <v>38.299999999999997</v>
      </c>
      <c r="L1142">
        <v>171</v>
      </c>
      <c r="M1142">
        <v>41</v>
      </c>
      <c r="N1142">
        <v>24</v>
      </c>
      <c r="O1142">
        <v>22</v>
      </c>
      <c r="P1142">
        <v>6</v>
      </c>
      <c r="Q1142">
        <v>15</v>
      </c>
      <c r="R1142">
        <v>0</v>
      </c>
      <c r="S1142">
        <v>2</v>
      </c>
      <c r="T1142">
        <v>31</v>
      </c>
      <c r="U1142">
        <v>7.2846000000000002</v>
      </c>
      <c r="V1142">
        <v>3.5247999999999999</v>
      </c>
      <c r="W1142">
        <v>2.0666699999999998</v>
      </c>
      <c r="X1142">
        <v>1.4099200000000001</v>
      </c>
      <c r="Y1142">
        <v>0.181287</v>
      </c>
      <c r="Z1142">
        <v>8.77193E-2</v>
      </c>
      <c r="AA1142">
        <v>9.3567244708538E-2</v>
      </c>
      <c r="AB1142">
        <v>0.26623400000000003</v>
      </c>
      <c r="AC1142">
        <v>1.46214</v>
      </c>
      <c r="AD1142">
        <v>0.29914499999999999</v>
      </c>
      <c r="AE1142">
        <v>0.67226900000000001</v>
      </c>
      <c r="AH1142">
        <v>5.0043899999999999</v>
      </c>
      <c r="AI1142">
        <v>7.1951799999999996E-2</v>
      </c>
      <c r="AJ1142">
        <v>0.12981100000000001</v>
      </c>
    </row>
    <row r="1143" spans="1:36" x14ac:dyDescent="0.45">
      <c r="A1143" t="s">
        <v>3116</v>
      </c>
      <c r="B1143" t="s">
        <v>74</v>
      </c>
      <c r="C1143">
        <v>4</v>
      </c>
      <c r="D1143">
        <v>7</v>
      </c>
      <c r="F1143">
        <v>6</v>
      </c>
      <c r="G1143">
        <v>22</v>
      </c>
      <c r="H1143">
        <v>22</v>
      </c>
      <c r="I1143">
        <v>0</v>
      </c>
      <c r="J1143">
        <v>0</v>
      </c>
      <c r="K1143">
        <v>93</v>
      </c>
      <c r="L1143">
        <v>427</v>
      </c>
      <c r="M1143">
        <v>106</v>
      </c>
      <c r="N1143">
        <v>67</v>
      </c>
      <c r="O1143">
        <v>62</v>
      </c>
      <c r="P1143">
        <v>16</v>
      </c>
      <c r="Q1143">
        <v>37</v>
      </c>
      <c r="R1143">
        <v>0</v>
      </c>
      <c r="S1143">
        <v>12</v>
      </c>
      <c r="T1143">
        <v>56</v>
      </c>
      <c r="U1143">
        <v>5.4193499999999997</v>
      </c>
      <c r="V1143">
        <v>3.5806499999999999</v>
      </c>
      <c r="W1143">
        <v>1.5135099999999999</v>
      </c>
      <c r="X1143">
        <v>1.5483899999999999</v>
      </c>
      <c r="Y1143">
        <v>0.13114799999999999</v>
      </c>
      <c r="Z1143">
        <v>8.6651099999999995E-2</v>
      </c>
      <c r="AA1143">
        <v>4.4496476650238002E-2</v>
      </c>
      <c r="AB1143">
        <v>0.28042299999999998</v>
      </c>
      <c r="AC1143">
        <v>1.5376300000000001</v>
      </c>
      <c r="AD1143">
        <v>0.29411799999999999</v>
      </c>
      <c r="AE1143">
        <v>0.63018200000000002</v>
      </c>
      <c r="AH1143">
        <v>5.8679399999999999</v>
      </c>
      <c r="AI1143">
        <v>7.1551400000000001E-2</v>
      </c>
      <c r="AJ1143">
        <v>-0.22345999999999999</v>
      </c>
    </row>
    <row r="1144" spans="1:36" x14ac:dyDescent="0.45">
      <c r="A1144" t="s">
        <v>3117</v>
      </c>
      <c r="B1144" t="s">
        <v>74</v>
      </c>
      <c r="C1144">
        <v>5</v>
      </c>
      <c r="D1144">
        <v>5</v>
      </c>
      <c r="F1144">
        <v>5.2311800000000002</v>
      </c>
      <c r="G1144">
        <v>23</v>
      </c>
      <c r="H1144">
        <v>15</v>
      </c>
      <c r="I1144">
        <v>0</v>
      </c>
      <c r="J1144">
        <v>0</v>
      </c>
      <c r="K1144">
        <v>75.7</v>
      </c>
      <c r="L1144">
        <v>356</v>
      </c>
      <c r="M1144">
        <v>86</v>
      </c>
      <c r="N1144">
        <v>48</v>
      </c>
      <c r="O1144">
        <v>44</v>
      </c>
      <c r="P1144">
        <v>11</v>
      </c>
      <c r="Q1144">
        <v>40</v>
      </c>
      <c r="R1144">
        <v>0</v>
      </c>
      <c r="S1144">
        <v>5</v>
      </c>
      <c r="T1144">
        <v>60</v>
      </c>
      <c r="U1144">
        <v>7.1334200000000001</v>
      </c>
      <c r="V1144">
        <v>4.7556099999999999</v>
      </c>
      <c r="W1144">
        <v>1.5</v>
      </c>
      <c r="X1144">
        <v>1.30779</v>
      </c>
      <c r="Y1144">
        <v>0.16853899999999999</v>
      </c>
      <c r="Z1144">
        <v>0.11236</v>
      </c>
      <c r="AA1144">
        <v>5.6179776787757797E-2</v>
      </c>
      <c r="AB1144">
        <v>0.27652700000000002</v>
      </c>
      <c r="AC1144">
        <v>1.6644699999999999</v>
      </c>
      <c r="AD1144">
        <v>0.3125</v>
      </c>
      <c r="AE1144">
        <v>0.70524399999999998</v>
      </c>
      <c r="AH1144">
        <v>5.3422299999999998</v>
      </c>
      <c r="AI1144">
        <v>7.0333199999999998E-2</v>
      </c>
      <c r="AJ1144">
        <v>0.15388299999999999</v>
      </c>
    </row>
    <row r="1145" spans="1:36" x14ac:dyDescent="0.45">
      <c r="A1145" t="s">
        <v>3118</v>
      </c>
      <c r="B1145" t="s">
        <v>74</v>
      </c>
      <c r="C1145">
        <v>1</v>
      </c>
      <c r="D1145">
        <v>3</v>
      </c>
      <c r="F1145">
        <v>5.3412499999999996</v>
      </c>
      <c r="G1145">
        <v>29</v>
      </c>
      <c r="H1145">
        <v>0</v>
      </c>
      <c r="I1145">
        <v>0</v>
      </c>
      <c r="J1145">
        <v>0</v>
      </c>
      <c r="K1145">
        <v>33.700000000000003</v>
      </c>
      <c r="L1145">
        <v>149</v>
      </c>
      <c r="M1145">
        <v>30</v>
      </c>
      <c r="N1145">
        <v>22</v>
      </c>
      <c r="O1145">
        <v>20</v>
      </c>
      <c r="P1145">
        <v>6</v>
      </c>
      <c r="Q1145">
        <v>18</v>
      </c>
      <c r="R1145">
        <v>1</v>
      </c>
      <c r="S1145">
        <v>2</v>
      </c>
      <c r="T1145">
        <v>42</v>
      </c>
      <c r="U1145">
        <v>11.2166</v>
      </c>
      <c r="V1145">
        <v>4.8071200000000003</v>
      </c>
      <c r="W1145">
        <v>2.3333300000000001</v>
      </c>
      <c r="X1145">
        <v>1.6023700000000001</v>
      </c>
      <c r="Y1145">
        <v>0.28187899999999999</v>
      </c>
      <c r="Z1145">
        <v>0.120805</v>
      </c>
      <c r="AA1145">
        <v>0.161073818802833</v>
      </c>
      <c r="AB1145">
        <v>0.23255799999999999</v>
      </c>
      <c r="AC1145">
        <v>1.4243300000000001</v>
      </c>
      <c r="AD1145">
        <v>0.296296</v>
      </c>
      <c r="AE1145">
        <v>0.65656599999999998</v>
      </c>
      <c r="AH1145">
        <v>4.8574099999999998</v>
      </c>
      <c r="AI1145">
        <v>7.0127200000000001E-2</v>
      </c>
      <c r="AJ1145">
        <v>-0.226074</v>
      </c>
    </row>
    <row r="1146" spans="1:36" x14ac:dyDescent="0.45">
      <c r="A1146" t="s">
        <v>3119</v>
      </c>
      <c r="B1146" t="s">
        <v>196</v>
      </c>
      <c r="C1146">
        <v>2</v>
      </c>
      <c r="D1146">
        <v>3</v>
      </c>
      <c r="F1146">
        <v>4.3783799999999999</v>
      </c>
      <c r="G1146">
        <v>37</v>
      </c>
      <c r="H1146">
        <v>0</v>
      </c>
      <c r="I1146">
        <v>0</v>
      </c>
      <c r="J1146">
        <v>9</v>
      </c>
      <c r="K1146">
        <v>37</v>
      </c>
      <c r="L1146">
        <v>164</v>
      </c>
      <c r="M1146">
        <v>32</v>
      </c>
      <c r="N1146">
        <v>19</v>
      </c>
      <c r="O1146">
        <v>18</v>
      </c>
      <c r="P1146">
        <v>5</v>
      </c>
      <c r="Q1146">
        <v>22</v>
      </c>
      <c r="R1146">
        <v>1</v>
      </c>
      <c r="S1146">
        <v>1</v>
      </c>
      <c r="T1146">
        <v>46</v>
      </c>
      <c r="U1146">
        <v>11.1892</v>
      </c>
      <c r="V1146">
        <v>5.3513500000000001</v>
      </c>
      <c r="W1146">
        <v>2.09091</v>
      </c>
      <c r="X1146">
        <v>1.2162200000000001</v>
      </c>
      <c r="Y1146">
        <v>0.28048800000000002</v>
      </c>
      <c r="Z1146">
        <v>0.13414599999999999</v>
      </c>
      <c r="AA1146">
        <v>0.146341457962989</v>
      </c>
      <c r="AB1146">
        <v>0.22695000000000001</v>
      </c>
      <c r="AC1146">
        <v>1.45946</v>
      </c>
      <c r="AD1146">
        <v>0.3</v>
      </c>
      <c r="AE1146">
        <v>0.74468100000000004</v>
      </c>
      <c r="AH1146">
        <v>4.39018</v>
      </c>
      <c r="AI1146">
        <v>6.8442199999999995E-2</v>
      </c>
      <c r="AJ1146">
        <v>1.19066E-2</v>
      </c>
    </row>
    <row r="1147" spans="1:36" x14ac:dyDescent="0.45">
      <c r="A1147" t="s">
        <v>3120</v>
      </c>
      <c r="B1147" t="s">
        <v>36</v>
      </c>
      <c r="C1147">
        <v>4</v>
      </c>
      <c r="D1147">
        <v>6</v>
      </c>
      <c r="F1147">
        <v>4.8376299999999999</v>
      </c>
      <c r="G1147">
        <v>23</v>
      </c>
      <c r="H1147">
        <v>12</v>
      </c>
      <c r="I1147">
        <v>0</v>
      </c>
      <c r="J1147">
        <v>0</v>
      </c>
      <c r="K1147">
        <v>89.3</v>
      </c>
      <c r="L1147">
        <v>399</v>
      </c>
      <c r="M1147">
        <v>94</v>
      </c>
      <c r="N1147">
        <v>52</v>
      </c>
      <c r="O1147">
        <v>48</v>
      </c>
      <c r="P1147">
        <v>13</v>
      </c>
      <c r="Q1147">
        <v>38</v>
      </c>
      <c r="R1147">
        <v>0</v>
      </c>
      <c r="S1147">
        <v>6</v>
      </c>
      <c r="T1147">
        <v>64</v>
      </c>
      <c r="U1147">
        <v>6.45017</v>
      </c>
      <c r="V1147">
        <v>3.82979</v>
      </c>
      <c r="W1147">
        <v>1.68421</v>
      </c>
      <c r="X1147">
        <v>1.31019</v>
      </c>
      <c r="Y1147">
        <v>0.16040099999999999</v>
      </c>
      <c r="Z1147">
        <v>9.5238100000000006E-2</v>
      </c>
      <c r="AA1147">
        <v>6.5162904560565907E-2</v>
      </c>
      <c r="AB1147">
        <v>0.264789</v>
      </c>
      <c r="AC1147">
        <v>1.4781599999999999</v>
      </c>
      <c r="AD1147">
        <v>0.29136699999999999</v>
      </c>
      <c r="AE1147">
        <v>0.70298799999999995</v>
      </c>
      <c r="AH1147">
        <v>5.1923300000000001</v>
      </c>
      <c r="AI1147">
        <v>6.7525199999999994E-2</v>
      </c>
      <c r="AJ1147">
        <v>0.29161199999999998</v>
      </c>
    </row>
    <row r="1148" spans="1:36" x14ac:dyDescent="0.45">
      <c r="A1148" t="s">
        <v>3121</v>
      </c>
      <c r="B1148" t="s">
        <v>184</v>
      </c>
      <c r="C1148">
        <v>1</v>
      </c>
      <c r="D1148">
        <v>2</v>
      </c>
      <c r="F1148">
        <v>4.9693300000000002</v>
      </c>
      <c r="G1148">
        <v>17</v>
      </c>
      <c r="H1148">
        <v>0</v>
      </c>
      <c r="I1148">
        <v>0</v>
      </c>
      <c r="J1148">
        <v>0</v>
      </c>
      <c r="K1148">
        <v>16.3</v>
      </c>
      <c r="L1148">
        <v>71</v>
      </c>
      <c r="M1148">
        <v>18</v>
      </c>
      <c r="N1148">
        <v>10</v>
      </c>
      <c r="O1148">
        <v>9</v>
      </c>
      <c r="P1148">
        <v>2</v>
      </c>
      <c r="Q1148">
        <v>5</v>
      </c>
      <c r="R1148">
        <v>0</v>
      </c>
      <c r="S1148">
        <v>0</v>
      </c>
      <c r="T1148">
        <v>10</v>
      </c>
      <c r="U1148">
        <v>5.5214699999999999</v>
      </c>
      <c r="V1148">
        <v>2.7607400000000002</v>
      </c>
      <c r="W1148">
        <v>2</v>
      </c>
      <c r="X1148">
        <v>1.10429</v>
      </c>
      <c r="Y1148">
        <v>0.140845</v>
      </c>
      <c r="Z1148">
        <v>7.0422499999999999E-2</v>
      </c>
      <c r="AA1148">
        <v>7.0422537624835899E-2</v>
      </c>
      <c r="AB1148">
        <v>0.272727</v>
      </c>
      <c r="AC1148">
        <v>1.4110400000000001</v>
      </c>
      <c r="AD1148">
        <v>0.296296</v>
      </c>
      <c r="AE1148">
        <v>0.64356400000000002</v>
      </c>
      <c r="AH1148">
        <v>4.54338</v>
      </c>
      <c r="AI1148">
        <v>6.69487E-2</v>
      </c>
      <c r="AJ1148">
        <v>3.1830799999999999E-2</v>
      </c>
    </row>
    <row r="1149" spans="1:36" x14ac:dyDescent="0.45">
      <c r="A1149" t="s">
        <v>3122</v>
      </c>
      <c r="C1149">
        <v>2</v>
      </c>
      <c r="D1149">
        <v>3</v>
      </c>
      <c r="F1149">
        <v>5.0991499999999998</v>
      </c>
      <c r="G1149">
        <v>25</v>
      </c>
      <c r="H1149">
        <v>0</v>
      </c>
      <c r="I1149">
        <v>0</v>
      </c>
      <c r="J1149">
        <v>0</v>
      </c>
      <c r="K1149">
        <v>35.299999999999997</v>
      </c>
      <c r="L1149">
        <v>154</v>
      </c>
      <c r="M1149">
        <v>37</v>
      </c>
      <c r="N1149">
        <v>22</v>
      </c>
      <c r="O1149">
        <v>20</v>
      </c>
      <c r="P1149">
        <v>6</v>
      </c>
      <c r="Q1149">
        <v>11</v>
      </c>
      <c r="R1149">
        <v>1</v>
      </c>
      <c r="S1149">
        <v>2</v>
      </c>
      <c r="T1149">
        <v>32</v>
      </c>
      <c r="U1149">
        <v>8.1586400000000001</v>
      </c>
      <c r="V1149">
        <v>2.8045300000000002</v>
      </c>
      <c r="W1149">
        <v>2.90909</v>
      </c>
      <c r="X1149">
        <v>1.5297499999999999</v>
      </c>
      <c r="Y1149">
        <v>0.207792</v>
      </c>
      <c r="Z1149">
        <v>7.1428599999999995E-2</v>
      </c>
      <c r="AA1149">
        <v>0.13636363297700799</v>
      </c>
      <c r="AB1149">
        <v>0.26241100000000001</v>
      </c>
      <c r="AC1149">
        <v>1.3597699999999999</v>
      </c>
      <c r="AD1149">
        <v>0.30097099999999999</v>
      </c>
      <c r="AE1149">
        <v>0.65656599999999998</v>
      </c>
      <c r="AH1149">
        <v>4.7564599999999997</v>
      </c>
      <c r="AI1149">
        <v>6.5522999999999998E-2</v>
      </c>
      <c r="AJ1149">
        <v>-0.139431</v>
      </c>
    </row>
    <row r="1150" spans="1:36" x14ac:dyDescent="0.45">
      <c r="A1150" t="s">
        <v>2025</v>
      </c>
      <c r="B1150" t="s">
        <v>44</v>
      </c>
      <c r="C1150">
        <v>4</v>
      </c>
      <c r="D1150">
        <v>5</v>
      </c>
      <c r="F1150">
        <v>4.5</v>
      </c>
      <c r="G1150">
        <v>51</v>
      </c>
      <c r="H1150">
        <v>0</v>
      </c>
      <c r="I1150">
        <v>11</v>
      </c>
      <c r="J1150">
        <v>9</v>
      </c>
      <c r="K1150">
        <v>52</v>
      </c>
      <c r="L1150">
        <v>224</v>
      </c>
      <c r="M1150">
        <v>47</v>
      </c>
      <c r="N1150">
        <v>28</v>
      </c>
      <c r="O1150">
        <v>26</v>
      </c>
      <c r="P1150">
        <v>9</v>
      </c>
      <c r="Q1150">
        <v>24</v>
      </c>
      <c r="R1150">
        <v>1</v>
      </c>
      <c r="S1150">
        <v>3</v>
      </c>
      <c r="T1150">
        <v>61</v>
      </c>
      <c r="U1150">
        <v>10.557700000000001</v>
      </c>
      <c r="V1150">
        <v>4.1538500000000003</v>
      </c>
      <c r="W1150">
        <v>2.5416699999999999</v>
      </c>
      <c r="X1150">
        <v>1.55769</v>
      </c>
      <c r="Y1150">
        <v>0.27232099999999998</v>
      </c>
      <c r="Z1150">
        <v>0.107143</v>
      </c>
      <c r="AA1150">
        <v>0.16517857462167701</v>
      </c>
      <c r="AB1150">
        <v>0.23857900000000001</v>
      </c>
      <c r="AC1150">
        <v>1.36538</v>
      </c>
      <c r="AD1150">
        <v>0.29921300000000001</v>
      </c>
      <c r="AE1150">
        <v>0.73630099999999998</v>
      </c>
      <c r="AH1150">
        <v>4.7165800000000004</v>
      </c>
      <c r="AI1150">
        <v>6.5318799999999996E-2</v>
      </c>
      <c r="AJ1150">
        <v>7.9872100000000001E-2</v>
      </c>
    </row>
    <row r="1151" spans="1:36" x14ac:dyDescent="0.45">
      <c r="A1151" t="s">
        <v>3123</v>
      </c>
      <c r="B1151" t="s">
        <v>132</v>
      </c>
      <c r="C1151">
        <v>4</v>
      </c>
      <c r="D1151">
        <v>6</v>
      </c>
      <c r="F1151">
        <v>4.9450599999999998</v>
      </c>
      <c r="G1151">
        <v>33</v>
      </c>
      <c r="H1151">
        <v>6</v>
      </c>
      <c r="I1151">
        <v>0</v>
      </c>
      <c r="J1151">
        <v>0</v>
      </c>
      <c r="K1151">
        <v>63.7</v>
      </c>
      <c r="L1151">
        <v>290</v>
      </c>
      <c r="M1151">
        <v>66</v>
      </c>
      <c r="N1151">
        <v>38</v>
      </c>
      <c r="O1151">
        <v>35</v>
      </c>
      <c r="P1151">
        <v>8</v>
      </c>
      <c r="Q1151">
        <v>30</v>
      </c>
      <c r="R1151">
        <v>0</v>
      </c>
      <c r="S1151">
        <v>5</v>
      </c>
      <c r="T1151">
        <v>53</v>
      </c>
      <c r="U1151">
        <v>7.4882299999999997</v>
      </c>
      <c r="V1151">
        <v>4.2386200000000001</v>
      </c>
      <c r="W1151">
        <v>1.76667</v>
      </c>
      <c r="X1151">
        <v>1.1303000000000001</v>
      </c>
      <c r="Y1151">
        <v>0.182759</v>
      </c>
      <c r="Z1151">
        <v>0.103448</v>
      </c>
      <c r="AA1151">
        <v>7.9310335218906403E-2</v>
      </c>
      <c r="AB1151">
        <v>0.258824</v>
      </c>
      <c r="AC1151">
        <v>1.5070600000000001</v>
      </c>
      <c r="AD1151">
        <v>0.29896899999999998</v>
      </c>
      <c r="AE1151">
        <v>0.68396199999999996</v>
      </c>
      <c r="AH1151">
        <v>4.8719900000000003</v>
      </c>
      <c r="AI1151">
        <v>6.5144999999999995E-2</v>
      </c>
      <c r="AJ1151">
        <v>-6.0806300000000001E-2</v>
      </c>
    </row>
    <row r="1152" spans="1:36" x14ac:dyDescent="0.45">
      <c r="A1152" t="s">
        <v>3124</v>
      </c>
      <c r="B1152" t="s">
        <v>23</v>
      </c>
      <c r="C1152">
        <v>4</v>
      </c>
      <c r="D1152">
        <v>5</v>
      </c>
      <c r="F1152">
        <v>5.0602400000000003</v>
      </c>
      <c r="G1152">
        <v>27</v>
      </c>
      <c r="H1152">
        <v>11</v>
      </c>
      <c r="I1152">
        <v>0</v>
      </c>
      <c r="J1152">
        <v>0</v>
      </c>
      <c r="K1152">
        <v>74.7</v>
      </c>
      <c r="L1152">
        <v>336</v>
      </c>
      <c r="M1152">
        <v>77</v>
      </c>
      <c r="N1152">
        <v>45</v>
      </c>
      <c r="O1152">
        <v>42</v>
      </c>
      <c r="P1152">
        <v>11</v>
      </c>
      <c r="Q1152">
        <v>33</v>
      </c>
      <c r="R1152">
        <v>0</v>
      </c>
      <c r="S1152">
        <v>9</v>
      </c>
      <c r="T1152">
        <v>61</v>
      </c>
      <c r="U1152">
        <v>7.3494000000000002</v>
      </c>
      <c r="V1152">
        <v>3.9759000000000002</v>
      </c>
      <c r="W1152">
        <v>1.8484799999999999</v>
      </c>
      <c r="X1152">
        <v>1.3252999999999999</v>
      </c>
      <c r="Y1152">
        <v>0.18154799999999999</v>
      </c>
      <c r="Z1152">
        <v>9.8214300000000004E-2</v>
      </c>
      <c r="AA1152">
        <v>8.3333328366279602E-2</v>
      </c>
      <c r="AB1152">
        <v>0.261905</v>
      </c>
      <c r="AC1152">
        <v>1.4725600000000001</v>
      </c>
      <c r="AD1152">
        <v>0.29729699999999998</v>
      </c>
      <c r="AE1152">
        <v>0.68710400000000005</v>
      </c>
      <c r="AH1152">
        <v>5.2229099999999997</v>
      </c>
      <c r="AI1152">
        <v>6.4414299999999994E-2</v>
      </c>
      <c r="AJ1152">
        <v>0.27623500000000001</v>
      </c>
    </row>
    <row r="1153" spans="1:36" x14ac:dyDescent="0.45">
      <c r="A1153" t="s">
        <v>3125</v>
      </c>
      <c r="C1153">
        <v>4</v>
      </c>
      <c r="D1153">
        <v>6</v>
      </c>
      <c r="F1153">
        <v>5.3333300000000001</v>
      </c>
      <c r="G1153">
        <v>21</v>
      </c>
      <c r="H1153">
        <v>13</v>
      </c>
      <c r="I1153">
        <v>0</v>
      </c>
      <c r="J1153">
        <v>0</v>
      </c>
      <c r="K1153">
        <v>81</v>
      </c>
      <c r="L1153">
        <v>370</v>
      </c>
      <c r="M1153">
        <v>92</v>
      </c>
      <c r="N1153">
        <v>52</v>
      </c>
      <c r="O1153">
        <v>48</v>
      </c>
      <c r="P1153">
        <v>12</v>
      </c>
      <c r="Q1153">
        <v>32</v>
      </c>
      <c r="R1153">
        <v>1</v>
      </c>
      <c r="S1153">
        <v>8</v>
      </c>
      <c r="T1153">
        <v>48</v>
      </c>
      <c r="U1153">
        <v>5.3333300000000001</v>
      </c>
      <c r="V1153">
        <v>3.5555599999999998</v>
      </c>
      <c r="W1153">
        <v>1.5</v>
      </c>
      <c r="X1153">
        <v>1.3333299999999999</v>
      </c>
      <c r="Y1153">
        <v>0.12973000000000001</v>
      </c>
      <c r="Z1153">
        <v>8.6486499999999994E-2</v>
      </c>
      <c r="AA1153">
        <v>4.3243244290351798E-2</v>
      </c>
      <c r="AB1153">
        <v>0.27878799999999998</v>
      </c>
      <c r="AC1153">
        <v>1.5308600000000001</v>
      </c>
      <c r="AD1153">
        <v>0.296296</v>
      </c>
      <c r="AE1153">
        <v>0.67164199999999996</v>
      </c>
      <c r="AH1153">
        <v>5.4772600000000002</v>
      </c>
      <c r="AI1153">
        <v>6.3245800000000005E-2</v>
      </c>
      <c r="AJ1153">
        <v>5.1229299999999998E-2</v>
      </c>
    </row>
    <row r="1154" spans="1:36" x14ac:dyDescent="0.45">
      <c r="A1154" t="s">
        <v>2387</v>
      </c>
      <c r="B1154" t="s">
        <v>42</v>
      </c>
      <c r="C1154">
        <v>2</v>
      </c>
      <c r="D1154">
        <v>3</v>
      </c>
      <c r="F1154">
        <v>4.95</v>
      </c>
      <c r="G1154">
        <v>12</v>
      </c>
      <c r="H1154">
        <v>9</v>
      </c>
      <c r="I1154">
        <v>0</v>
      </c>
      <c r="J1154">
        <v>0</v>
      </c>
      <c r="K1154">
        <v>40</v>
      </c>
      <c r="L1154">
        <v>183</v>
      </c>
      <c r="M1154">
        <v>38</v>
      </c>
      <c r="N1154">
        <v>24</v>
      </c>
      <c r="O1154">
        <v>22</v>
      </c>
      <c r="P1154">
        <v>6</v>
      </c>
      <c r="Q1154">
        <v>22</v>
      </c>
      <c r="R1154">
        <v>0</v>
      </c>
      <c r="S1154">
        <v>4</v>
      </c>
      <c r="T1154">
        <v>39</v>
      </c>
      <c r="U1154">
        <v>8.7750000000000004</v>
      </c>
      <c r="V1154">
        <v>4.95</v>
      </c>
      <c r="W1154">
        <v>1.7727299999999999</v>
      </c>
      <c r="X1154">
        <v>1.35</v>
      </c>
      <c r="Y1154">
        <v>0.213115</v>
      </c>
      <c r="Z1154">
        <v>0.12021900000000001</v>
      </c>
      <c r="AA1154">
        <v>9.2896170914173098E-2</v>
      </c>
      <c r="AB1154">
        <v>0.242038</v>
      </c>
      <c r="AC1154">
        <v>1.5</v>
      </c>
      <c r="AD1154">
        <v>0.28571400000000002</v>
      </c>
      <c r="AE1154">
        <v>0.69767400000000002</v>
      </c>
      <c r="AH1154">
        <v>5.2050400000000003</v>
      </c>
      <c r="AI1154">
        <v>6.31245E-2</v>
      </c>
      <c r="AJ1154">
        <v>0.12632099999999999</v>
      </c>
    </row>
    <row r="1155" spans="1:36" x14ac:dyDescent="0.45">
      <c r="A1155" t="s">
        <v>2345</v>
      </c>
      <c r="B1155" t="s">
        <v>153</v>
      </c>
      <c r="C1155">
        <v>1</v>
      </c>
      <c r="D1155">
        <v>2</v>
      </c>
      <c r="F1155">
        <v>5.1162799999999997</v>
      </c>
      <c r="G1155">
        <v>31</v>
      </c>
      <c r="H1155">
        <v>0</v>
      </c>
      <c r="I1155">
        <v>0</v>
      </c>
      <c r="J1155">
        <v>1</v>
      </c>
      <c r="K1155">
        <v>38.700000000000003</v>
      </c>
      <c r="L1155">
        <v>175</v>
      </c>
      <c r="M1155">
        <v>41</v>
      </c>
      <c r="N1155">
        <v>24</v>
      </c>
      <c r="O1155">
        <v>22</v>
      </c>
      <c r="P1155">
        <v>5</v>
      </c>
      <c r="Q1155">
        <v>17</v>
      </c>
      <c r="R1155">
        <v>0</v>
      </c>
      <c r="S1155">
        <v>1</v>
      </c>
      <c r="T1155">
        <v>32</v>
      </c>
      <c r="U1155">
        <v>7.4418600000000001</v>
      </c>
      <c r="V1155">
        <v>3.9534899999999999</v>
      </c>
      <c r="W1155">
        <v>1.88235</v>
      </c>
      <c r="X1155">
        <v>1.16279</v>
      </c>
      <c r="Y1155">
        <v>0.18285699999999999</v>
      </c>
      <c r="Z1155">
        <v>9.7142900000000004E-2</v>
      </c>
      <c r="AA1155">
        <v>8.5714280605316107E-2</v>
      </c>
      <c r="AB1155">
        <v>0.26114599999999999</v>
      </c>
      <c r="AC1155">
        <v>1.49871</v>
      </c>
      <c r="AD1155">
        <v>0.3</v>
      </c>
      <c r="AE1155">
        <v>0.66666700000000001</v>
      </c>
      <c r="AH1155">
        <v>4.6762300000000003</v>
      </c>
      <c r="AI1155">
        <v>6.2769199999999997E-2</v>
      </c>
      <c r="AJ1155">
        <v>-0.24889500000000001</v>
      </c>
    </row>
    <row r="1156" spans="1:36" x14ac:dyDescent="0.45">
      <c r="A1156" t="s">
        <v>3126</v>
      </c>
      <c r="C1156">
        <v>2</v>
      </c>
      <c r="D1156">
        <v>1</v>
      </c>
      <c r="F1156">
        <v>4.3783799999999999</v>
      </c>
      <c r="G1156">
        <v>32</v>
      </c>
      <c r="H1156">
        <v>1</v>
      </c>
      <c r="I1156">
        <v>0</v>
      </c>
      <c r="J1156">
        <v>0</v>
      </c>
      <c r="K1156">
        <v>37</v>
      </c>
      <c r="L1156">
        <v>157</v>
      </c>
      <c r="M1156">
        <v>34</v>
      </c>
      <c r="N1156">
        <v>19</v>
      </c>
      <c r="O1156">
        <v>18</v>
      </c>
      <c r="P1156">
        <v>6</v>
      </c>
      <c r="Q1156">
        <v>13</v>
      </c>
      <c r="R1156">
        <v>0</v>
      </c>
      <c r="S1156">
        <v>2</v>
      </c>
      <c r="T1156">
        <v>37</v>
      </c>
      <c r="U1156">
        <v>9</v>
      </c>
      <c r="V1156">
        <v>3.1621600000000001</v>
      </c>
      <c r="W1156">
        <v>2.8461500000000002</v>
      </c>
      <c r="X1156">
        <v>1.45946</v>
      </c>
      <c r="Y1156">
        <v>0.23566899999999999</v>
      </c>
      <c r="Z1156">
        <v>8.2802500000000001E-2</v>
      </c>
      <c r="AA1156">
        <v>0.15286624431610099</v>
      </c>
      <c r="AB1156">
        <v>0.23943700000000001</v>
      </c>
      <c r="AC1156">
        <v>1.27027</v>
      </c>
      <c r="AD1156">
        <v>0.28282800000000002</v>
      </c>
      <c r="AE1156">
        <v>0.72538899999999995</v>
      </c>
      <c r="AH1156">
        <v>4.5793600000000003</v>
      </c>
      <c r="AI1156">
        <v>6.2618599999999996E-2</v>
      </c>
      <c r="AJ1156">
        <v>0.114953</v>
      </c>
    </row>
    <row r="1157" spans="1:36" x14ac:dyDescent="0.45">
      <c r="A1157" t="s">
        <v>2390</v>
      </c>
      <c r="B1157" t="s">
        <v>56</v>
      </c>
      <c r="C1157">
        <v>1</v>
      </c>
      <c r="D1157">
        <v>3</v>
      </c>
      <c r="F1157">
        <v>4.8447199999999997</v>
      </c>
      <c r="G1157">
        <v>40</v>
      </c>
      <c r="H1157">
        <v>3</v>
      </c>
      <c r="I1157">
        <v>0</v>
      </c>
      <c r="J1157">
        <v>1</v>
      </c>
      <c r="K1157">
        <v>48.3</v>
      </c>
      <c r="L1157">
        <v>220</v>
      </c>
      <c r="M1157">
        <v>45</v>
      </c>
      <c r="N1157">
        <v>28</v>
      </c>
      <c r="O1157">
        <v>26</v>
      </c>
      <c r="P1157">
        <v>6</v>
      </c>
      <c r="Q1157">
        <v>28</v>
      </c>
      <c r="R1157">
        <v>1</v>
      </c>
      <c r="S1157">
        <v>4</v>
      </c>
      <c r="T1157">
        <v>52</v>
      </c>
      <c r="U1157">
        <v>9.6894399999999994</v>
      </c>
      <c r="V1157">
        <v>5.21739</v>
      </c>
      <c r="W1157">
        <v>1.85714</v>
      </c>
      <c r="X1157">
        <v>1.1180099999999999</v>
      </c>
      <c r="Y1157">
        <v>0.23636399999999999</v>
      </c>
      <c r="Z1157">
        <v>0.127273</v>
      </c>
      <c r="AA1157">
        <v>0.109090909361839</v>
      </c>
      <c r="AB1157">
        <v>0.23936199999999999</v>
      </c>
      <c r="AC1157">
        <v>1.51139</v>
      </c>
      <c r="AD1157">
        <v>0.3</v>
      </c>
      <c r="AE1157">
        <v>0.69659400000000005</v>
      </c>
      <c r="AH1157">
        <v>4.7043200000000001</v>
      </c>
      <c r="AI1157">
        <v>6.24293E-2</v>
      </c>
      <c r="AJ1157">
        <v>4.6828000000000002E-2</v>
      </c>
    </row>
    <row r="1158" spans="1:36" x14ac:dyDescent="0.45">
      <c r="A1158" t="s">
        <v>2409</v>
      </c>
      <c r="B1158" t="s">
        <v>34</v>
      </c>
      <c r="C1158">
        <v>3</v>
      </c>
      <c r="D1158">
        <v>5</v>
      </c>
      <c r="F1158">
        <v>5.0704200000000004</v>
      </c>
      <c r="G1158">
        <v>14</v>
      </c>
      <c r="H1158">
        <v>12</v>
      </c>
      <c r="I1158">
        <v>0</v>
      </c>
      <c r="J1158">
        <v>0</v>
      </c>
      <c r="K1158">
        <v>71</v>
      </c>
      <c r="L1158">
        <v>307</v>
      </c>
      <c r="M1158">
        <v>72</v>
      </c>
      <c r="N1158">
        <v>43</v>
      </c>
      <c r="O1158">
        <v>40</v>
      </c>
      <c r="P1158">
        <v>12</v>
      </c>
      <c r="Q1158">
        <v>26</v>
      </c>
      <c r="R1158">
        <v>0</v>
      </c>
      <c r="S1158">
        <v>5</v>
      </c>
      <c r="T1158">
        <v>53</v>
      </c>
      <c r="U1158">
        <v>6.7183099999999998</v>
      </c>
      <c r="V1158">
        <v>3.2957700000000001</v>
      </c>
      <c r="W1158">
        <v>2.0384600000000002</v>
      </c>
      <c r="X1158">
        <v>1.5211300000000001</v>
      </c>
      <c r="Y1158">
        <v>0.17263800000000001</v>
      </c>
      <c r="Z1158">
        <v>8.4690600000000005E-2</v>
      </c>
      <c r="AA1158">
        <v>8.7947875261306693E-2</v>
      </c>
      <c r="AB1158">
        <v>0.26086999999999999</v>
      </c>
      <c r="AC1158">
        <v>1.38028</v>
      </c>
      <c r="AD1158">
        <v>0.28436</v>
      </c>
      <c r="AE1158">
        <v>0.67734000000000005</v>
      </c>
      <c r="AH1158">
        <v>5.26912</v>
      </c>
      <c r="AI1158">
        <v>6.22348E-2</v>
      </c>
      <c r="AJ1158">
        <v>0.156251</v>
      </c>
    </row>
    <row r="1159" spans="1:36" x14ac:dyDescent="0.45">
      <c r="A1159" t="s">
        <v>2469</v>
      </c>
      <c r="B1159" t="s">
        <v>28</v>
      </c>
      <c r="C1159">
        <v>4</v>
      </c>
      <c r="D1159">
        <v>3</v>
      </c>
      <c r="F1159">
        <v>4.3326000000000002</v>
      </c>
      <c r="G1159">
        <v>42</v>
      </c>
      <c r="H1159">
        <v>1</v>
      </c>
      <c r="I1159">
        <v>0</v>
      </c>
      <c r="J1159">
        <v>1</v>
      </c>
      <c r="K1159">
        <v>45.7</v>
      </c>
      <c r="L1159">
        <v>188</v>
      </c>
      <c r="M1159">
        <v>40</v>
      </c>
      <c r="N1159">
        <v>24</v>
      </c>
      <c r="O1159">
        <v>22</v>
      </c>
      <c r="P1159">
        <v>8</v>
      </c>
      <c r="Q1159">
        <v>20</v>
      </c>
      <c r="R1159">
        <v>0</v>
      </c>
      <c r="S1159">
        <v>0</v>
      </c>
      <c r="T1159">
        <v>49</v>
      </c>
      <c r="U1159">
        <v>9.6498899999999992</v>
      </c>
      <c r="V1159">
        <v>3.9387300000000001</v>
      </c>
      <c r="W1159">
        <v>2.4500000000000002</v>
      </c>
      <c r="X1159">
        <v>1.5754900000000001</v>
      </c>
      <c r="Y1159">
        <v>0.26063799999999998</v>
      </c>
      <c r="Z1159">
        <v>0.10638300000000001</v>
      </c>
      <c r="AA1159">
        <v>0.15425531566143</v>
      </c>
      <c r="AB1159">
        <v>0.238095</v>
      </c>
      <c r="AC1159">
        <v>1.31291</v>
      </c>
      <c r="AD1159">
        <v>0.28828799999999999</v>
      </c>
      <c r="AE1159">
        <v>0.73770500000000006</v>
      </c>
      <c r="AH1159">
        <v>4.6992399999999996</v>
      </c>
      <c r="AI1159">
        <v>6.21168E-2</v>
      </c>
      <c r="AJ1159">
        <v>0.112618</v>
      </c>
    </row>
    <row r="1160" spans="1:36" x14ac:dyDescent="0.45">
      <c r="A1160" t="s">
        <v>3127</v>
      </c>
      <c r="B1160" t="s">
        <v>76</v>
      </c>
      <c r="C1160">
        <v>3</v>
      </c>
      <c r="D1160">
        <v>5</v>
      </c>
      <c r="F1160">
        <v>4.9360099999999996</v>
      </c>
      <c r="G1160">
        <v>36</v>
      </c>
      <c r="H1160">
        <v>3</v>
      </c>
      <c r="I1160">
        <v>0</v>
      </c>
      <c r="J1160">
        <v>0</v>
      </c>
      <c r="K1160">
        <v>54.7</v>
      </c>
      <c r="L1160">
        <v>247</v>
      </c>
      <c r="M1160">
        <v>53</v>
      </c>
      <c r="N1160">
        <v>32</v>
      </c>
      <c r="O1160">
        <v>30</v>
      </c>
      <c r="P1160">
        <v>8</v>
      </c>
      <c r="Q1160">
        <v>30</v>
      </c>
      <c r="R1160">
        <v>1</v>
      </c>
      <c r="S1160">
        <v>3</v>
      </c>
      <c r="T1160">
        <v>55</v>
      </c>
      <c r="U1160">
        <v>9.0493600000000001</v>
      </c>
      <c r="V1160">
        <v>4.9360099999999996</v>
      </c>
      <c r="W1160">
        <v>1.8333299999999999</v>
      </c>
      <c r="X1160">
        <v>1.3162700000000001</v>
      </c>
      <c r="Y1160">
        <v>0.22267200000000001</v>
      </c>
      <c r="Z1160">
        <v>0.121457</v>
      </c>
      <c r="AA1160">
        <v>0.101214572787284</v>
      </c>
      <c r="AB1160">
        <v>0.247664</v>
      </c>
      <c r="AC1160">
        <v>1.5173700000000001</v>
      </c>
      <c r="AD1160">
        <v>0.29801299999999997</v>
      </c>
      <c r="AE1160">
        <v>0.71030599999999999</v>
      </c>
      <c r="AH1160">
        <v>4.9552199999999997</v>
      </c>
      <c r="AI1160">
        <v>6.1938800000000002E-2</v>
      </c>
      <c r="AJ1160">
        <v>-3.5839700000000002E-2</v>
      </c>
    </row>
    <row r="1161" spans="1:36" x14ac:dyDescent="0.45">
      <c r="A1161" t="s">
        <v>3128</v>
      </c>
      <c r="B1161" t="s">
        <v>149</v>
      </c>
      <c r="C1161">
        <v>2</v>
      </c>
      <c r="D1161">
        <v>4</v>
      </c>
      <c r="F1161">
        <v>5.1005500000000001</v>
      </c>
      <c r="G1161">
        <v>27</v>
      </c>
      <c r="H1161">
        <v>5</v>
      </c>
      <c r="I1161">
        <v>0</v>
      </c>
      <c r="J1161">
        <v>0</v>
      </c>
      <c r="K1161">
        <v>54.7</v>
      </c>
      <c r="L1161">
        <v>250</v>
      </c>
      <c r="M1161">
        <v>59</v>
      </c>
      <c r="N1161">
        <v>34</v>
      </c>
      <c r="O1161">
        <v>31</v>
      </c>
      <c r="P1161">
        <v>7</v>
      </c>
      <c r="Q1161">
        <v>27</v>
      </c>
      <c r="R1161">
        <v>0</v>
      </c>
      <c r="S1161">
        <v>2</v>
      </c>
      <c r="T1161">
        <v>40</v>
      </c>
      <c r="U1161">
        <v>6.5813499999999996</v>
      </c>
      <c r="V1161">
        <v>4.4424099999999997</v>
      </c>
      <c r="W1161">
        <v>1.4814799999999999</v>
      </c>
      <c r="X1161">
        <v>1.15174</v>
      </c>
      <c r="Y1161">
        <v>0.16</v>
      </c>
      <c r="Z1161">
        <v>0.108</v>
      </c>
      <c r="AA1161">
        <v>5.1999993622303002E-2</v>
      </c>
      <c r="AB1161">
        <v>0.26696799999999998</v>
      </c>
      <c r="AC1161">
        <v>1.5722100000000001</v>
      </c>
      <c r="AD1161">
        <v>0.29885099999999998</v>
      </c>
      <c r="AE1161">
        <v>0.68241499999999999</v>
      </c>
      <c r="AH1161">
        <v>5.0466300000000004</v>
      </c>
      <c r="AI1161">
        <v>6.1445399999999997E-2</v>
      </c>
      <c r="AJ1161">
        <v>-3.2541599999999997E-2</v>
      </c>
    </row>
    <row r="1162" spans="1:36" x14ac:dyDescent="0.45">
      <c r="A1162" t="s">
        <v>3129</v>
      </c>
      <c r="C1162">
        <v>1</v>
      </c>
      <c r="D1162">
        <v>1</v>
      </c>
      <c r="F1162">
        <v>5</v>
      </c>
      <c r="G1162">
        <v>37</v>
      </c>
      <c r="H1162">
        <v>1</v>
      </c>
      <c r="I1162">
        <v>0</v>
      </c>
      <c r="J1162">
        <v>1</v>
      </c>
      <c r="K1162">
        <v>36</v>
      </c>
      <c r="L1162">
        <v>157</v>
      </c>
      <c r="M1162">
        <v>42</v>
      </c>
      <c r="N1162">
        <v>22</v>
      </c>
      <c r="O1162">
        <v>20</v>
      </c>
      <c r="P1162">
        <v>6</v>
      </c>
      <c r="Q1162">
        <v>6</v>
      </c>
      <c r="R1162">
        <v>2</v>
      </c>
      <c r="S1162">
        <v>2</v>
      </c>
      <c r="T1162">
        <v>23</v>
      </c>
      <c r="U1162">
        <v>5.75</v>
      </c>
      <c r="V1162">
        <v>1.5</v>
      </c>
      <c r="W1162">
        <v>3.8333300000000001</v>
      </c>
      <c r="X1162">
        <v>1.5</v>
      </c>
      <c r="Y1162">
        <v>0.14649699999999999</v>
      </c>
      <c r="Z1162">
        <v>3.8216600000000003E-2</v>
      </c>
      <c r="AA1162">
        <v>0.108280256390571</v>
      </c>
      <c r="AB1162">
        <v>0.28187899999999999</v>
      </c>
      <c r="AC1162">
        <v>1.3333299999999999</v>
      </c>
      <c r="AD1162">
        <v>0.3</v>
      </c>
      <c r="AE1162">
        <v>0.65656599999999998</v>
      </c>
      <c r="AH1162">
        <v>4.8106</v>
      </c>
      <c r="AI1162">
        <v>6.0832799999999999E-2</v>
      </c>
      <c r="AJ1162">
        <v>-0.15648899999999999</v>
      </c>
    </row>
    <row r="1163" spans="1:36" x14ac:dyDescent="0.45">
      <c r="A1163" t="s">
        <v>3130</v>
      </c>
      <c r="C1163">
        <v>5</v>
      </c>
      <c r="D1163">
        <v>7</v>
      </c>
      <c r="F1163">
        <v>4.9185999999999996</v>
      </c>
      <c r="G1163">
        <v>21</v>
      </c>
      <c r="H1163">
        <v>14</v>
      </c>
      <c r="I1163">
        <v>0</v>
      </c>
      <c r="J1163">
        <v>0</v>
      </c>
      <c r="K1163">
        <v>86</v>
      </c>
      <c r="L1163">
        <v>381</v>
      </c>
      <c r="M1163">
        <v>98</v>
      </c>
      <c r="N1163">
        <v>51</v>
      </c>
      <c r="O1163">
        <v>47</v>
      </c>
      <c r="P1163">
        <v>13</v>
      </c>
      <c r="Q1163">
        <v>28</v>
      </c>
      <c r="R1163">
        <v>1</v>
      </c>
      <c r="S1163">
        <v>2</v>
      </c>
      <c r="T1163">
        <v>46</v>
      </c>
      <c r="U1163">
        <v>4.8139500000000002</v>
      </c>
      <c r="V1163">
        <v>2.9302299999999999</v>
      </c>
      <c r="W1163">
        <v>1.64286</v>
      </c>
      <c r="X1163">
        <v>1.3604700000000001</v>
      </c>
      <c r="Y1163">
        <v>0.120735</v>
      </c>
      <c r="Z1163">
        <v>7.3490799999999995E-2</v>
      </c>
      <c r="AA1163">
        <v>4.7244094312191003E-2</v>
      </c>
      <c r="AB1163">
        <v>0.27920200000000001</v>
      </c>
      <c r="AC1163">
        <v>1.46512</v>
      </c>
      <c r="AD1163">
        <v>0.29109600000000002</v>
      </c>
      <c r="AE1163">
        <v>0.69573300000000005</v>
      </c>
      <c r="AH1163">
        <v>5.1969000000000003</v>
      </c>
      <c r="AI1163">
        <v>6.0367499999999998E-2</v>
      </c>
      <c r="AJ1163">
        <v>0.13678399999999999</v>
      </c>
    </row>
    <row r="1164" spans="1:36" x14ac:dyDescent="0.45">
      <c r="A1164" t="s">
        <v>3131</v>
      </c>
      <c r="B1164" t="s">
        <v>215</v>
      </c>
      <c r="C1164">
        <v>5</v>
      </c>
      <c r="D1164">
        <v>7</v>
      </c>
      <c r="F1164">
        <v>5.3415499999999998</v>
      </c>
      <c r="G1164">
        <v>22</v>
      </c>
      <c r="H1164">
        <v>19</v>
      </c>
      <c r="I1164">
        <v>0</v>
      </c>
      <c r="J1164">
        <v>1</v>
      </c>
      <c r="K1164">
        <v>89.3</v>
      </c>
      <c r="L1164">
        <v>405</v>
      </c>
      <c r="M1164">
        <v>94</v>
      </c>
      <c r="N1164">
        <v>57</v>
      </c>
      <c r="O1164">
        <v>53</v>
      </c>
      <c r="P1164">
        <v>14</v>
      </c>
      <c r="Q1164">
        <v>41</v>
      </c>
      <c r="R1164">
        <v>0</v>
      </c>
      <c r="S1164">
        <v>9</v>
      </c>
      <c r="T1164">
        <v>68</v>
      </c>
      <c r="U1164">
        <v>6.8532999999999999</v>
      </c>
      <c r="V1164">
        <v>4.1321399999999997</v>
      </c>
      <c r="W1164">
        <v>1.6585399999999999</v>
      </c>
      <c r="X1164">
        <v>1.4109700000000001</v>
      </c>
      <c r="Y1164">
        <v>0.16790099999999999</v>
      </c>
      <c r="Z1164">
        <v>0.10123500000000001</v>
      </c>
      <c r="AA1164">
        <v>6.6666662693023598E-2</v>
      </c>
      <c r="AB1164">
        <v>0.264789</v>
      </c>
      <c r="AC1164">
        <v>1.51176</v>
      </c>
      <c r="AD1164">
        <v>0.29304000000000002</v>
      </c>
      <c r="AE1164">
        <v>0.67591000000000001</v>
      </c>
      <c r="AH1164">
        <v>5.4498899999999999</v>
      </c>
      <c r="AI1164">
        <v>6.0190500000000001E-2</v>
      </c>
      <c r="AJ1164">
        <v>0.13362599999999999</v>
      </c>
    </row>
    <row r="1165" spans="1:36" x14ac:dyDescent="0.45">
      <c r="A1165" t="s">
        <v>3132</v>
      </c>
      <c r="B1165" t="s">
        <v>63</v>
      </c>
      <c r="C1165">
        <v>3</v>
      </c>
      <c r="D1165">
        <v>4</v>
      </c>
      <c r="F1165">
        <v>5.3012100000000002</v>
      </c>
      <c r="G1165">
        <v>22</v>
      </c>
      <c r="H1165">
        <v>22</v>
      </c>
      <c r="I1165">
        <v>0</v>
      </c>
      <c r="J1165">
        <v>0</v>
      </c>
      <c r="K1165">
        <v>74.7</v>
      </c>
      <c r="L1165">
        <v>346</v>
      </c>
      <c r="M1165">
        <v>62</v>
      </c>
      <c r="N1165">
        <v>48</v>
      </c>
      <c r="O1165">
        <v>44</v>
      </c>
      <c r="P1165">
        <v>11</v>
      </c>
      <c r="Q1165">
        <v>48</v>
      </c>
      <c r="R1165">
        <v>0</v>
      </c>
      <c r="S1165">
        <v>20</v>
      </c>
      <c r="T1165">
        <v>87</v>
      </c>
      <c r="U1165">
        <v>10.4819</v>
      </c>
      <c r="V1165">
        <v>5.7831299999999999</v>
      </c>
      <c r="W1165">
        <v>1.8125</v>
      </c>
      <c r="X1165">
        <v>1.3252999999999999</v>
      </c>
      <c r="Y1165">
        <v>0.25144499999999997</v>
      </c>
      <c r="Z1165">
        <v>0.13872799999999999</v>
      </c>
      <c r="AA1165">
        <v>0.112716764211654</v>
      </c>
      <c r="AB1165">
        <v>0.223022</v>
      </c>
      <c r="AC1165">
        <v>1.4725600000000001</v>
      </c>
      <c r="AD1165">
        <v>0.283333</v>
      </c>
      <c r="AE1165">
        <v>0.65539099999999995</v>
      </c>
      <c r="AH1165">
        <v>5.57097</v>
      </c>
      <c r="AI1165">
        <v>5.9067099999999997E-2</v>
      </c>
      <c r="AJ1165">
        <v>0.112096</v>
      </c>
    </row>
    <row r="1166" spans="1:36" x14ac:dyDescent="0.45">
      <c r="A1166" t="s">
        <v>3133</v>
      </c>
      <c r="B1166" t="s">
        <v>149</v>
      </c>
      <c r="C1166">
        <v>2</v>
      </c>
      <c r="D1166">
        <v>2</v>
      </c>
      <c r="F1166">
        <v>4.8322099999999999</v>
      </c>
      <c r="G1166">
        <v>40</v>
      </c>
      <c r="H1166">
        <v>1</v>
      </c>
      <c r="I1166">
        <v>0</v>
      </c>
      <c r="J1166">
        <v>0</v>
      </c>
      <c r="K1166">
        <v>44.7</v>
      </c>
      <c r="L1166">
        <v>199</v>
      </c>
      <c r="M1166">
        <v>43</v>
      </c>
      <c r="N1166">
        <v>26</v>
      </c>
      <c r="O1166">
        <v>24</v>
      </c>
      <c r="P1166">
        <v>5</v>
      </c>
      <c r="Q1166">
        <v>22</v>
      </c>
      <c r="R1166">
        <v>1</v>
      </c>
      <c r="S1166">
        <v>3</v>
      </c>
      <c r="T1166">
        <v>39</v>
      </c>
      <c r="U1166">
        <v>7.8523500000000004</v>
      </c>
      <c r="V1166">
        <v>4.4295299999999997</v>
      </c>
      <c r="W1166">
        <v>1.7727299999999999</v>
      </c>
      <c r="X1166">
        <v>1.00671</v>
      </c>
      <c r="Y1166">
        <v>0.19597999999999999</v>
      </c>
      <c r="Z1166">
        <v>0.110553</v>
      </c>
      <c r="AA1166">
        <v>8.5427127778530093E-2</v>
      </c>
      <c r="AB1166">
        <v>0.24712600000000001</v>
      </c>
      <c r="AC1166">
        <v>1.45414</v>
      </c>
      <c r="AD1166">
        <v>0.29230800000000001</v>
      </c>
      <c r="AE1166">
        <v>0.67241399999999996</v>
      </c>
      <c r="AH1166">
        <v>4.6420700000000004</v>
      </c>
      <c r="AI1166">
        <v>5.8858800000000003E-2</v>
      </c>
      <c r="AJ1166">
        <v>-4.3308199999999998E-2</v>
      </c>
    </row>
    <row r="1167" spans="1:36" x14ac:dyDescent="0.45">
      <c r="A1167" t="s">
        <v>3134</v>
      </c>
      <c r="B1167" t="s">
        <v>40</v>
      </c>
      <c r="C1167">
        <v>3</v>
      </c>
      <c r="D1167">
        <v>4</v>
      </c>
      <c r="F1167">
        <v>4.5569600000000001</v>
      </c>
      <c r="G1167">
        <v>36</v>
      </c>
      <c r="H1167">
        <v>1</v>
      </c>
      <c r="I1167">
        <v>0</v>
      </c>
      <c r="J1167">
        <v>0</v>
      </c>
      <c r="K1167">
        <v>55.3</v>
      </c>
      <c r="L1167">
        <v>246</v>
      </c>
      <c r="M1167">
        <v>50</v>
      </c>
      <c r="N1167">
        <v>30</v>
      </c>
      <c r="O1167">
        <v>28</v>
      </c>
      <c r="P1167">
        <v>7</v>
      </c>
      <c r="Q1167">
        <v>31</v>
      </c>
      <c r="R1167">
        <v>0</v>
      </c>
      <c r="S1167">
        <v>3</v>
      </c>
      <c r="T1167">
        <v>59</v>
      </c>
      <c r="U1167">
        <v>9.6021699999999992</v>
      </c>
      <c r="V1167">
        <v>5.04521</v>
      </c>
      <c r="W1167">
        <v>1.90323</v>
      </c>
      <c r="X1167">
        <v>1.13924</v>
      </c>
      <c r="Y1167">
        <v>0.23983699999999999</v>
      </c>
      <c r="Z1167">
        <v>0.12601599999999999</v>
      </c>
      <c r="AA1167">
        <v>0.113821133971214</v>
      </c>
      <c r="AB1167">
        <v>0.235849</v>
      </c>
      <c r="AC1167">
        <v>1.4647399999999999</v>
      </c>
      <c r="AD1167">
        <v>0.29452099999999998</v>
      </c>
      <c r="AE1167">
        <v>0.71629200000000004</v>
      </c>
      <c r="AH1167">
        <v>4.6112799999999998</v>
      </c>
      <c r="AI1167">
        <v>5.8520500000000003E-2</v>
      </c>
      <c r="AJ1167">
        <v>-2.1993200000000001E-2</v>
      </c>
    </row>
    <row r="1168" spans="1:36" x14ac:dyDescent="0.45">
      <c r="A1168" t="s">
        <v>2349</v>
      </c>
      <c r="B1168" t="s">
        <v>44</v>
      </c>
      <c r="C1168">
        <v>5</v>
      </c>
      <c r="D1168">
        <v>9</v>
      </c>
      <c r="F1168">
        <v>5.3814399999999996</v>
      </c>
      <c r="G1168">
        <v>26</v>
      </c>
      <c r="H1168">
        <v>16</v>
      </c>
      <c r="I1168">
        <v>0</v>
      </c>
      <c r="J1168">
        <v>0</v>
      </c>
      <c r="K1168">
        <v>97</v>
      </c>
      <c r="L1168">
        <v>446</v>
      </c>
      <c r="M1168">
        <v>97</v>
      </c>
      <c r="N1168">
        <v>63</v>
      </c>
      <c r="O1168">
        <v>58</v>
      </c>
      <c r="P1168">
        <v>14</v>
      </c>
      <c r="Q1168">
        <v>60</v>
      </c>
      <c r="R1168">
        <v>0</v>
      </c>
      <c r="S1168">
        <v>5</v>
      </c>
      <c r="T1168">
        <v>80</v>
      </c>
      <c r="U1168">
        <v>7.4226799999999997</v>
      </c>
      <c r="V1168">
        <v>5.5670099999999998</v>
      </c>
      <c r="W1168">
        <v>1.3333299999999999</v>
      </c>
      <c r="X1168">
        <v>1.29897</v>
      </c>
      <c r="Y1168">
        <v>0.179372</v>
      </c>
      <c r="Z1168">
        <v>0.13452900000000001</v>
      </c>
      <c r="AA1168">
        <v>4.4843047857284497E-2</v>
      </c>
      <c r="AB1168">
        <v>0.25459300000000001</v>
      </c>
      <c r="AC1168">
        <v>1.61856</v>
      </c>
      <c r="AD1168">
        <v>0.28919899999999998</v>
      </c>
      <c r="AE1168">
        <v>0.68413400000000002</v>
      </c>
      <c r="AH1168">
        <v>5.4921499999999996</v>
      </c>
      <c r="AI1168">
        <v>5.8381299999999997E-2</v>
      </c>
      <c r="AJ1168">
        <v>-8.3003599999999997E-3</v>
      </c>
    </row>
    <row r="1169" spans="1:36" x14ac:dyDescent="0.45">
      <c r="A1169" t="s">
        <v>2148</v>
      </c>
      <c r="B1169" t="s">
        <v>28</v>
      </c>
      <c r="C1169">
        <v>3</v>
      </c>
      <c r="D1169">
        <v>2</v>
      </c>
      <c r="F1169">
        <v>4.1785699999999997</v>
      </c>
      <c r="G1169">
        <v>30</v>
      </c>
      <c r="H1169">
        <v>0</v>
      </c>
      <c r="I1169">
        <v>1</v>
      </c>
      <c r="J1169">
        <v>12</v>
      </c>
      <c r="K1169">
        <v>28</v>
      </c>
      <c r="L1169">
        <v>118</v>
      </c>
      <c r="M1169">
        <v>25</v>
      </c>
      <c r="N1169">
        <v>14</v>
      </c>
      <c r="O1169">
        <v>13</v>
      </c>
      <c r="P1169">
        <v>5</v>
      </c>
      <c r="Q1169">
        <v>11</v>
      </c>
      <c r="R1169">
        <v>0</v>
      </c>
      <c r="S1169">
        <v>1</v>
      </c>
      <c r="T1169">
        <v>34</v>
      </c>
      <c r="U1169">
        <v>10.928599999999999</v>
      </c>
      <c r="V1169">
        <v>3.5357099999999999</v>
      </c>
      <c r="W1169">
        <v>3.09091</v>
      </c>
      <c r="X1169">
        <v>1.60714</v>
      </c>
      <c r="Y1169">
        <v>0.288136</v>
      </c>
      <c r="Z1169">
        <v>9.3220300000000006E-2</v>
      </c>
      <c r="AA1169">
        <v>0.19491524994373299</v>
      </c>
      <c r="AB1169">
        <v>0.235849</v>
      </c>
      <c r="AC1169">
        <v>1.2857099999999999</v>
      </c>
      <c r="AD1169">
        <v>0.29850700000000002</v>
      </c>
      <c r="AE1169">
        <v>0.75862099999999999</v>
      </c>
      <c r="AH1169">
        <v>4.4336099999999998</v>
      </c>
      <c r="AI1169">
        <v>5.78322E-2</v>
      </c>
      <c r="AJ1169">
        <v>0.110167</v>
      </c>
    </row>
    <row r="1170" spans="1:36" x14ac:dyDescent="0.45">
      <c r="A1170" t="s">
        <v>2109</v>
      </c>
      <c r="B1170" t="s">
        <v>74</v>
      </c>
      <c r="C1170">
        <v>2</v>
      </c>
      <c r="D1170">
        <v>2</v>
      </c>
      <c r="F1170">
        <v>4.8742700000000001</v>
      </c>
      <c r="G1170">
        <v>59</v>
      </c>
      <c r="H1170">
        <v>1</v>
      </c>
      <c r="I1170">
        <v>0</v>
      </c>
      <c r="J1170">
        <v>7</v>
      </c>
      <c r="K1170">
        <v>51.7</v>
      </c>
      <c r="L1170">
        <v>225</v>
      </c>
      <c r="M1170">
        <v>47</v>
      </c>
      <c r="N1170">
        <v>30</v>
      </c>
      <c r="O1170">
        <v>28</v>
      </c>
      <c r="P1170">
        <v>8</v>
      </c>
      <c r="Q1170">
        <v>24</v>
      </c>
      <c r="R1170">
        <v>6</v>
      </c>
      <c r="S1170">
        <v>5</v>
      </c>
      <c r="T1170">
        <v>53</v>
      </c>
      <c r="U1170">
        <v>9.2263099999999998</v>
      </c>
      <c r="V1170">
        <v>4.1779500000000001</v>
      </c>
      <c r="W1170">
        <v>2.2083300000000001</v>
      </c>
      <c r="X1170">
        <v>1.3926499999999999</v>
      </c>
      <c r="Y1170">
        <v>0.23555599999999999</v>
      </c>
      <c r="Z1170">
        <v>0.106667</v>
      </c>
      <c r="AA1170">
        <v>0.128888890147209</v>
      </c>
      <c r="AB1170">
        <v>0.23979600000000001</v>
      </c>
      <c r="AC1170">
        <v>1.37331</v>
      </c>
      <c r="AD1170">
        <v>0.28888900000000001</v>
      </c>
      <c r="AE1170">
        <v>0.68561899999999998</v>
      </c>
      <c r="AH1170">
        <v>4.8991400000000001</v>
      </c>
      <c r="AI1170">
        <v>5.6585200000000002E-2</v>
      </c>
      <c r="AJ1170">
        <v>4.39885E-2</v>
      </c>
    </row>
    <row r="1171" spans="1:36" x14ac:dyDescent="0.45">
      <c r="A1171" t="s">
        <v>2117</v>
      </c>
      <c r="B1171" t="s">
        <v>40</v>
      </c>
      <c r="C1171">
        <v>2</v>
      </c>
      <c r="D1171">
        <v>4</v>
      </c>
      <c r="F1171">
        <v>4.91228</v>
      </c>
      <c r="G1171">
        <v>33</v>
      </c>
      <c r="H1171">
        <v>1</v>
      </c>
      <c r="I1171">
        <v>0</v>
      </c>
      <c r="J1171">
        <v>0</v>
      </c>
      <c r="K1171">
        <v>51.3</v>
      </c>
      <c r="L1171">
        <v>231</v>
      </c>
      <c r="M1171">
        <v>51</v>
      </c>
      <c r="N1171">
        <v>30</v>
      </c>
      <c r="O1171">
        <v>28</v>
      </c>
      <c r="P1171">
        <v>7</v>
      </c>
      <c r="Q1171">
        <v>26</v>
      </c>
      <c r="R1171">
        <v>1</v>
      </c>
      <c r="S1171">
        <v>1</v>
      </c>
      <c r="T1171">
        <v>51</v>
      </c>
      <c r="U1171">
        <v>8.9473699999999994</v>
      </c>
      <c r="V1171">
        <v>4.5613999999999999</v>
      </c>
      <c r="W1171">
        <v>1.9615400000000001</v>
      </c>
      <c r="X1171">
        <v>1.22807</v>
      </c>
      <c r="Y1171">
        <v>0.220779</v>
      </c>
      <c r="Z1171">
        <v>0.112554</v>
      </c>
      <c r="AA1171">
        <v>0.108225114643573</v>
      </c>
      <c r="AB1171">
        <v>0.25</v>
      </c>
      <c r="AC1171">
        <v>1.5009699999999999</v>
      </c>
      <c r="AD1171">
        <v>0.30137000000000003</v>
      </c>
      <c r="AE1171">
        <v>0.69940500000000005</v>
      </c>
      <c r="AH1171">
        <v>4.6195599999999999</v>
      </c>
      <c r="AI1171">
        <v>5.4794799999999998E-2</v>
      </c>
      <c r="AJ1171">
        <v>-0.23746400000000001</v>
      </c>
    </row>
    <row r="1172" spans="1:36" x14ac:dyDescent="0.45">
      <c r="A1172" t="s">
        <v>3135</v>
      </c>
      <c r="B1172" t="s">
        <v>61</v>
      </c>
      <c r="C1172">
        <v>3</v>
      </c>
      <c r="D1172">
        <v>2</v>
      </c>
      <c r="F1172">
        <v>4.38462</v>
      </c>
      <c r="G1172">
        <v>37</v>
      </c>
      <c r="H1172">
        <v>0</v>
      </c>
      <c r="I1172">
        <v>0</v>
      </c>
      <c r="J1172">
        <v>0</v>
      </c>
      <c r="K1172">
        <v>39</v>
      </c>
      <c r="L1172">
        <v>167</v>
      </c>
      <c r="M1172">
        <v>36</v>
      </c>
      <c r="N1172">
        <v>21</v>
      </c>
      <c r="O1172">
        <v>19</v>
      </c>
      <c r="P1172">
        <v>5</v>
      </c>
      <c r="Q1172">
        <v>16</v>
      </c>
      <c r="R1172">
        <v>0</v>
      </c>
      <c r="S1172">
        <v>3</v>
      </c>
      <c r="T1172">
        <v>37</v>
      </c>
      <c r="U1172">
        <v>8.5384600000000006</v>
      </c>
      <c r="V1172">
        <v>3.69231</v>
      </c>
      <c r="W1172">
        <v>2.3125</v>
      </c>
      <c r="X1172">
        <v>1.15385</v>
      </c>
      <c r="Y1172">
        <v>0.221557</v>
      </c>
      <c r="Z1172">
        <v>9.5808400000000002E-2</v>
      </c>
      <c r="AA1172">
        <v>0.125748500227928</v>
      </c>
      <c r="AB1172">
        <v>0.24324299999999999</v>
      </c>
      <c r="AC1172">
        <v>1.3333299999999999</v>
      </c>
      <c r="AD1172">
        <v>0.29245300000000002</v>
      </c>
      <c r="AE1172">
        <v>0.68888899999999997</v>
      </c>
      <c r="AH1172">
        <v>4.4858099999999999</v>
      </c>
      <c r="AI1172">
        <v>5.4406799999999998E-2</v>
      </c>
      <c r="AJ1172">
        <v>3.2126500000000002E-2</v>
      </c>
    </row>
    <row r="1173" spans="1:36" x14ac:dyDescent="0.45">
      <c r="A1173" t="s">
        <v>3136</v>
      </c>
      <c r="C1173">
        <v>2</v>
      </c>
      <c r="D1173">
        <v>2</v>
      </c>
      <c r="F1173">
        <v>4.5</v>
      </c>
      <c r="G1173">
        <v>58</v>
      </c>
      <c r="H1173">
        <v>0</v>
      </c>
      <c r="I1173">
        <v>0</v>
      </c>
      <c r="J1173">
        <v>0</v>
      </c>
      <c r="K1173">
        <v>68</v>
      </c>
      <c r="L1173">
        <v>291</v>
      </c>
      <c r="M1173">
        <v>67</v>
      </c>
      <c r="N1173">
        <v>37</v>
      </c>
      <c r="O1173">
        <v>34</v>
      </c>
      <c r="P1173">
        <v>10</v>
      </c>
      <c r="Q1173">
        <v>22</v>
      </c>
      <c r="R1173">
        <v>1</v>
      </c>
      <c r="S1173">
        <v>4</v>
      </c>
      <c r="T1173">
        <v>60</v>
      </c>
      <c r="U1173">
        <v>7.9411800000000001</v>
      </c>
      <c r="V1173">
        <v>2.9117600000000001</v>
      </c>
      <c r="W1173">
        <v>2.7272699999999999</v>
      </c>
      <c r="X1173">
        <v>1.3235300000000001</v>
      </c>
      <c r="Y1173">
        <v>0.20618600000000001</v>
      </c>
      <c r="Z1173">
        <v>7.5601399999999999E-2</v>
      </c>
      <c r="AA1173">
        <v>0.13058418780565201</v>
      </c>
      <c r="AB1173">
        <v>0.25283</v>
      </c>
      <c r="AC1173">
        <v>1.3088200000000001</v>
      </c>
      <c r="AD1173">
        <v>0.29230800000000001</v>
      </c>
      <c r="AE1173">
        <v>0.69333299999999998</v>
      </c>
      <c r="AH1173">
        <v>4.5491599999999996</v>
      </c>
      <c r="AI1173">
        <v>5.4351799999999999E-2</v>
      </c>
      <c r="AJ1173">
        <v>6.8258299999999994E-2</v>
      </c>
    </row>
    <row r="1174" spans="1:36" x14ac:dyDescent="0.45">
      <c r="A1174" t="s">
        <v>2282</v>
      </c>
      <c r="B1174" t="s">
        <v>132</v>
      </c>
      <c r="C1174">
        <v>1</v>
      </c>
      <c r="D1174">
        <v>1</v>
      </c>
      <c r="F1174">
        <v>4.3125</v>
      </c>
      <c r="G1174">
        <v>35</v>
      </c>
      <c r="H1174">
        <v>0</v>
      </c>
      <c r="I1174">
        <v>0</v>
      </c>
      <c r="J1174">
        <v>0</v>
      </c>
      <c r="K1174">
        <v>48</v>
      </c>
      <c r="L1174">
        <v>212</v>
      </c>
      <c r="M1174">
        <v>49</v>
      </c>
      <c r="N1174">
        <v>25</v>
      </c>
      <c r="O1174">
        <v>23</v>
      </c>
      <c r="P1174">
        <v>6</v>
      </c>
      <c r="Q1174">
        <v>19</v>
      </c>
      <c r="R1174">
        <v>1</v>
      </c>
      <c r="S1174">
        <v>2</v>
      </c>
      <c r="T1174">
        <v>42</v>
      </c>
      <c r="U1174">
        <v>7.875</v>
      </c>
      <c r="V1174">
        <v>3.5625</v>
      </c>
      <c r="W1174">
        <v>2.2105299999999999</v>
      </c>
      <c r="X1174">
        <v>1.125</v>
      </c>
      <c r="Y1174">
        <v>0.19811300000000001</v>
      </c>
      <c r="Z1174">
        <v>8.9622599999999997E-2</v>
      </c>
      <c r="AA1174">
        <v>0.10849056392908001</v>
      </c>
      <c r="AB1174">
        <v>0.25654500000000002</v>
      </c>
      <c r="AC1174">
        <v>1.4166700000000001</v>
      </c>
      <c r="AD1174">
        <v>0.30069899999999999</v>
      </c>
      <c r="AE1174">
        <v>0.72147600000000001</v>
      </c>
      <c r="AH1174">
        <v>4.4425400000000002</v>
      </c>
      <c r="AI1174">
        <v>5.4131400000000003E-2</v>
      </c>
      <c r="AJ1174">
        <v>-2.1281000000000001E-2</v>
      </c>
    </row>
    <row r="1175" spans="1:36" x14ac:dyDescent="0.45">
      <c r="A1175" t="s">
        <v>3137</v>
      </c>
      <c r="C1175">
        <v>1</v>
      </c>
      <c r="D1175">
        <v>2</v>
      </c>
      <c r="F1175">
        <v>5.9405900000000003</v>
      </c>
      <c r="G1175">
        <v>12</v>
      </c>
      <c r="H1175">
        <v>5</v>
      </c>
      <c r="I1175">
        <v>0</v>
      </c>
      <c r="J1175">
        <v>0</v>
      </c>
      <c r="K1175">
        <v>30.3</v>
      </c>
      <c r="L1175">
        <v>139</v>
      </c>
      <c r="M1175">
        <v>38</v>
      </c>
      <c r="N1175">
        <v>22</v>
      </c>
      <c r="O1175">
        <v>20</v>
      </c>
      <c r="P1175">
        <v>5</v>
      </c>
      <c r="Q1175">
        <v>10</v>
      </c>
      <c r="R1175">
        <v>0</v>
      </c>
      <c r="S1175">
        <v>2</v>
      </c>
      <c r="T1175">
        <v>16</v>
      </c>
      <c r="U1175">
        <v>4.7524800000000003</v>
      </c>
      <c r="V1175">
        <v>2.9702999999999999</v>
      </c>
      <c r="W1175">
        <v>1.6</v>
      </c>
      <c r="X1175">
        <v>1.48515</v>
      </c>
      <c r="Y1175">
        <v>0.115108</v>
      </c>
      <c r="Z1175">
        <v>7.1942400000000004E-2</v>
      </c>
      <c r="AA1175">
        <v>4.3165467679500497E-2</v>
      </c>
      <c r="AB1175">
        <v>0.29921300000000001</v>
      </c>
      <c r="AC1175">
        <v>1.58416</v>
      </c>
      <c r="AD1175">
        <v>0.31132100000000001</v>
      </c>
      <c r="AE1175">
        <v>0.63414599999999999</v>
      </c>
      <c r="AH1175">
        <v>5.5322699999999996</v>
      </c>
      <c r="AI1175">
        <v>5.3751399999999998E-2</v>
      </c>
      <c r="AJ1175">
        <v>8.4168000000000003E-3</v>
      </c>
    </row>
    <row r="1176" spans="1:36" x14ac:dyDescent="0.45">
      <c r="A1176" t="s">
        <v>3138</v>
      </c>
      <c r="B1176" t="s">
        <v>132</v>
      </c>
      <c r="C1176">
        <v>3</v>
      </c>
      <c r="D1176">
        <v>4</v>
      </c>
      <c r="F1176">
        <v>4.6898299999999997</v>
      </c>
      <c r="G1176">
        <v>29</v>
      </c>
      <c r="H1176">
        <v>0</v>
      </c>
      <c r="I1176">
        <v>0</v>
      </c>
      <c r="J1176">
        <v>0</v>
      </c>
      <c r="K1176">
        <v>40.299999999999997</v>
      </c>
      <c r="L1176">
        <v>176</v>
      </c>
      <c r="M1176">
        <v>42</v>
      </c>
      <c r="N1176">
        <v>23</v>
      </c>
      <c r="O1176">
        <v>21</v>
      </c>
      <c r="P1176">
        <v>5</v>
      </c>
      <c r="Q1176">
        <v>14</v>
      </c>
      <c r="R1176">
        <v>1</v>
      </c>
      <c r="S1176">
        <v>1</v>
      </c>
      <c r="T1176">
        <v>32</v>
      </c>
      <c r="U1176">
        <v>7.1463999999999999</v>
      </c>
      <c r="V1176">
        <v>3.1265499999999999</v>
      </c>
      <c r="W1176">
        <v>2.2857099999999999</v>
      </c>
      <c r="X1176">
        <v>1.11663</v>
      </c>
      <c r="Y1176">
        <v>0.18181800000000001</v>
      </c>
      <c r="Z1176">
        <v>7.9545500000000005E-2</v>
      </c>
      <c r="AA1176">
        <v>0.102272734045982</v>
      </c>
      <c r="AB1176">
        <v>0.26086999999999999</v>
      </c>
      <c r="AC1176">
        <v>1.38958</v>
      </c>
      <c r="AD1176">
        <v>0.29838700000000001</v>
      </c>
      <c r="AE1176">
        <v>0.67346899999999998</v>
      </c>
      <c r="AH1176">
        <v>4.3964800000000004</v>
      </c>
      <c r="AI1176">
        <v>5.3537599999999998E-2</v>
      </c>
      <c r="AJ1176">
        <v>-0.111637</v>
      </c>
    </row>
    <row r="1177" spans="1:36" x14ac:dyDescent="0.45">
      <c r="A1177" t="s">
        <v>3139</v>
      </c>
      <c r="B1177" t="s">
        <v>184</v>
      </c>
      <c r="C1177">
        <v>2</v>
      </c>
      <c r="D1177">
        <v>2</v>
      </c>
      <c r="F1177">
        <v>5.1081099999999999</v>
      </c>
      <c r="G1177">
        <v>25</v>
      </c>
      <c r="H1177">
        <v>2</v>
      </c>
      <c r="I1177">
        <v>0</v>
      </c>
      <c r="J1177">
        <v>0</v>
      </c>
      <c r="K1177">
        <v>37</v>
      </c>
      <c r="L1177">
        <v>164</v>
      </c>
      <c r="M1177">
        <v>42</v>
      </c>
      <c r="N1177">
        <v>23</v>
      </c>
      <c r="O1177">
        <v>21</v>
      </c>
      <c r="P1177">
        <v>6</v>
      </c>
      <c r="Q1177">
        <v>11</v>
      </c>
      <c r="R1177">
        <v>0</v>
      </c>
      <c r="S1177">
        <v>3</v>
      </c>
      <c r="T1177">
        <v>26</v>
      </c>
      <c r="U1177">
        <v>6.3243200000000002</v>
      </c>
      <c r="V1177">
        <v>2.6756799999999998</v>
      </c>
      <c r="W1177">
        <v>2.3636400000000002</v>
      </c>
      <c r="X1177">
        <v>1.45946</v>
      </c>
      <c r="Y1177">
        <v>0.15853700000000001</v>
      </c>
      <c r="Z1177">
        <v>6.7073199999999999E-2</v>
      </c>
      <c r="AA1177">
        <v>9.1463409364223397E-2</v>
      </c>
      <c r="AB1177">
        <v>0.28000000000000003</v>
      </c>
      <c r="AC1177">
        <v>1.4324300000000001</v>
      </c>
      <c r="AD1177">
        <v>0.305085</v>
      </c>
      <c r="AE1177">
        <v>0.67264599999999997</v>
      </c>
      <c r="AH1177">
        <v>5.0928800000000001</v>
      </c>
      <c r="AI1177">
        <v>5.3054400000000002E-2</v>
      </c>
      <c r="AJ1177">
        <v>0.15857299999999999</v>
      </c>
    </row>
    <row r="1178" spans="1:36" x14ac:dyDescent="0.45">
      <c r="A1178" t="s">
        <v>3140</v>
      </c>
      <c r="B1178" t="s">
        <v>40</v>
      </c>
      <c r="C1178">
        <v>2</v>
      </c>
      <c r="D1178">
        <v>2</v>
      </c>
      <c r="F1178">
        <v>4.6363599999999998</v>
      </c>
      <c r="G1178">
        <v>29</v>
      </c>
      <c r="H1178">
        <v>0</v>
      </c>
      <c r="I1178">
        <v>0</v>
      </c>
      <c r="J1178">
        <v>1</v>
      </c>
      <c r="K1178">
        <v>33</v>
      </c>
      <c r="L1178">
        <v>146</v>
      </c>
      <c r="M1178">
        <v>30</v>
      </c>
      <c r="N1178">
        <v>18</v>
      </c>
      <c r="O1178">
        <v>17</v>
      </c>
      <c r="P1178">
        <v>4</v>
      </c>
      <c r="Q1178">
        <v>18</v>
      </c>
      <c r="R1178">
        <v>0</v>
      </c>
      <c r="S1178">
        <v>2</v>
      </c>
      <c r="T1178">
        <v>33</v>
      </c>
      <c r="U1178">
        <v>9</v>
      </c>
      <c r="V1178">
        <v>4.90909</v>
      </c>
      <c r="W1178">
        <v>1.8333299999999999</v>
      </c>
      <c r="X1178">
        <v>1.09091</v>
      </c>
      <c r="Y1178">
        <v>0.22602700000000001</v>
      </c>
      <c r="Z1178">
        <v>0.12328799999999999</v>
      </c>
      <c r="AA1178">
        <v>0.10273972898721601</v>
      </c>
      <c r="AB1178">
        <v>0.238095</v>
      </c>
      <c r="AC1178">
        <v>1.45455</v>
      </c>
      <c r="AD1178">
        <v>0.29213499999999998</v>
      </c>
      <c r="AE1178">
        <v>0.70754700000000004</v>
      </c>
      <c r="AH1178">
        <v>4.6489799999999999</v>
      </c>
      <c r="AI1178">
        <v>5.3021600000000002E-2</v>
      </c>
      <c r="AJ1178">
        <v>-6.4635600000000001E-2</v>
      </c>
    </row>
    <row r="1179" spans="1:36" x14ac:dyDescent="0.45">
      <c r="A1179" t="s">
        <v>3141</v>
      </c>
      <c r="C1179">
        <v>2</v>
      </c>
      <c r="D1179">
        <v>3</v>
      </c>
      <c r="F1179">
        <v>4.2663700000000002</v>
      </c>
      <c r="G1179">
        <v>50</v>
      </c>
      <c r="H1179">
        <v>0</v>
      </c>
      <c r="I1179">
        <v>0</v>
      </c>
      <c r="J1179">
        <v>0</v>
      </c>
      <c r="K1179">
        <v>44.3</v>
      </c>
      <c r="L1179">
        <v>189</v>
      </c>
      <c r="M1179">
        <v>45</v>
      </c>
      <c r="N1179">
        <v>23</v>
      </c>
      <c r="O1179">
        <v>21</v>
      </c>
      <c r="P1179">
        <v>7</v>
      </c>
      <c r="Q1179">
        <v>13</v>
      </c>
      <c r="R1179">
        <v>2</v>
      </c>
      <c r="S1179">
        <v>3</v>
      </c>
      <c r="T1179">
        <v>41</v>
      </c>
      <c r="U1179">
        <v>8.3295700000000004</v>
      </c>
      <c r="V1179">
        <v>2.6410800000000001</v>
      </c>
      <c r="W1179">
        <v>3.1538499999999998</v>
      </c>
      <c r="X1179">
        <v>1.4221200000000001</v>
      </c>
      <c r="Y1179">
        <v>0.21693100000000001</v>
      </c>
      <c r="Z1179">
        <v>6.87831E-2</v>
      </c>
      <c r="AA1179">
        <v>0.14814815670251799</v>
      </c>
      <c r="AB1179">
        <v>0.26011600000000001</v>
      </c>
      <c r="AC1179">
        <v>1.3092600000000001</v>
      </c>
      <c r="AD1179">
        <v>0.30399999999999999</v>
      </c>
      <c r="AE1179">
        <v>0.72614100000000004</v>
      </c>
      <c r="AH1179">
        <v>4.5417199999999998</v>
      </c>
      <c r="AI1179">
        <v>4.9768199999999999E-2</v>
      </c>
      <c r="AJ1179">
        <v>0.14099800000000001</v>
      </c>
    </row>
    <row r="1180" spans="1:36" x14ac:dyDescent="0.45">
      <c r="A1180" t="s">
        <v>3142</v>
      </c>
      <c r="C1180">
        <v>4</v>
      </c>
      <c r="D1180">
        <v>4</v>
      </c>
      <c r="F1180">
        <v>5.0358700000000001</v>
      </c>
      <c r="G1180">
        <v>26</v>
      </c>
      <c r="H1180">
        <v>9</v>
      </c>
      <c r="I1180">
        <v>0</v>
      </c>
      <c r="J1180">
        <v>0</v>
      </c>
      <c r="K1180">
        <v>69.7</v>
      </c>
      <c r="L1180">
        <v>313</v>
      </c>
      <c r="M1180">
        <v>77</v>
      </c>
      <c r="N1180">
        <v>42</v>
      </c>
      <c r="O1180">
        <v>39</v>
      </c>
      <c r="P1180">
        <v>11</v>
      </c>
      <c r="Q1180">
        <v>28</v>
      </c>
      <c r="R1180">
        <v>0</v>
      </c>
      <c r="S1180">
        <v>3</v>
      </c>
      <c r="T1180">
        <v>54</v>
      </c>
      <c r="U1180">
        <v>6.9727399999999999</v>
      </c>
      <c r="V1180">
        <v>3.6154999999999999</v>
      </c>
      <c r="W1180">
        <v>1.9285699999999999</v>
      </c>
      <c r="X1180">
        <v>1.4203699999999999</v>
      </c>
      <c r="Y1180">
        <v>0.17252400000000001</v>
      </c>
      <c r="Z1180">
        <v>8.9456900000000006E-2</v>
      </c>
      <c r="AA1180">
        <v>8.3067089319229098E-2</v>
      </c>
      <c r="AB1180">
        <v>0.27305000000000001</v>
      </c>
      <c r="AC1180">
        <v>1.5064599999999999</v>
      </c>
      <c r="AD1180">
        <v>0.304147</v>
      </c>
      <c r="AE1180">
        <v>0.703125</v>
      </c>
      <c r="AH1180">
        <v>5.0914799999999998</v>
      </c>
      <c r="AI1180">
        <v>4.9092900000000002E-2</v>
      </c>
      <c r="AJ1180">
        <v>0.222354</v>
      </c>
    </row>
    <row r="1181" spans="1:36" x14ac:dyDescent="0.45">
      <c r="A1181" t="s">
        <v>3143</v>
      </c>
      <c r="C1181">
        <v>3</v>
      </c>
      <c r="D1181">
        <v>5</v>
      </c>
      <c r="F1181">
        <v>5.3239400000000003</v>
      </c>
      <c r="G1181">
        <v>23</v>
      </c>
      <c r="H1181">
        <v>14</v>
      </c>
      <c r="I1181">
        <v>0</v>
      </c>
      <c r="J1181">
        <v>0</v>
      </c>
      <c r="K1181">
        <v>71</v>
      </c>
      <c r="L1181">
        <v>326</v>
      </c>
      <c r="M1181">
        <v>74</v>
      </c>
      <c r="N1181">
        <v>45</v>
      </c>
      <c r="O1181">
        <v>42</v>
      </c>
      <c r="P1181">
        <v>10</v>
      </c>
      <c r="Q1181">
        <v>35</v>
      </c>
      <c r="R1181">
        <v>1</v>
      </c>
      <c r="S1181">
        <v>8</v>
      </c>
      <c r="T1181">
        <v>55</v>
      </c>
      <c r="U1181">
        <v>6.9718299999999997</v>
      </c>
      <c r="V1181">
        <v>4.4366199999999996</v>
      </c>
      <c r="W1181">
        <v>1.5714300000000001</v>
      </c>
      <c r="X1181">
        <v>1.2676099999999999</v>
      </c>
      <c r="Y1181">
        <v>0.168712</v>
      </c>
      <c r="Z1181">
        <v>0.107362</v>
      </c>
      <c r="AA1181">
        <v>6.1349697411060299E-2</v>
      </c>
      <c r="AB1181">
        <v>0.26148399999999999</v>
      </c>
      <c r="AC1181">
        <v>1.53521</v>
      </c>
      <c r="AD1181">
        <v>0.29357800000000001</v>
      </c>
      <c r="AE1181">
        <v>0.67368399999999995</v>
      </c>
      <c r="AH1181">
        <v>5.3536299999999999</v>
      </c>
      <c r="AI1181">
        <v>4.8712800000000001E-2</v>
      </c>
      <c r="AJ1181">
        <v>-0.133135</v>
      </c>
    </row>
    <row r="1182" spans="1:36" x14ac:dyDescent="0.45">
      <c r="A1182" t="s">
        <v>3144</v>
      </c>
      <c r="B1182" t="s">
        <v>196</v>
      </c>
      <c r="C1182">
        <v>3</v>
      </c>
      <c r="D1182">
        <v>4</v>
      </c>
      <c r="F1182">
        <v>4.3953499999999996</v>
      </c>
      <c r="G1182">
        <v>30</v>
      </c>
      <c r="H1182">
        <v>0</v>
      </c>
      <c r="I1182">
        <v>0</v>
      </c>
      <c r="J1182">
        <v>0</v>
      </c>
      <c r="K1182">
        <v>43</v>
      </c>
      <c r="L1182">
        <v>186</v>
      </c>
      <c r="M1182">
        <v>41</v>
      </c>
      <c r="N1182">
        <v>23</v>
      </c>
      <c r="O1182">
        <v>21</v>
      </c>
      <c r="P1182">
        <v>5</v>
      </c>
      <c r="Q1182">
        <v>18</v>
      </c>
      <c r="R1182">
        <v>0</v>
      </c>
      <c r="S1182">
        <v>1</v>
      </c>
      <c r="T1182">
        <v>38</v>
      </c>
      <c r="U1182">
        <v>7.9534900000000004</v>
      </c>
      <c r="V1182">
        <v>3.7674400000000001</v>
      </c>
      <c r="W1182">
        <v>2.11111</v>
      </c>
      <c r="X1182">
        <v>1.0465100000000001</v>
      </c>
      <c r="Y1182">
        <v>0.20430100000000001</v>
      </c>
      <c r="Z1182">
        <v>9.6774200000000005E-2</v>
      </c>
      <c r="AA1182">
        <v>0.107526883482933</v>
      </c>
      <c r="AB1182">
        <v>0.24550900000000001</v>
      </c>
      <c r="AC1182">
        <v>1.37209</v>
      </c>
      <c r="AD1182">
        <v>0.290323</v>
      </c>
      <c r="AE1182">
        <v>0.69230800000000003</v>
      </c>
      <c r="AH1182">
        <v>4.3248100000000003</v>
      </c>
      <c r="AI1182">
        <v>4.6117199999999997E-2</v>
      </c>
      <c r="AJ1182">
        <v>-8.2157400000000005E-2</v>
      </c>
    </row>
    <row r="1183" spans="1:36" x14ac:dyDescent="0.45">
      <c r="A1183" t="s">
        <v>3145</v>
      </c>
      <c r="B1183" t="s">
        <v>101</v>
      </c>
      <c r="C1183">
        <v>2</v>
      </c>
      <c r="D1183">
        <v>2</v>
      </c>
      <c r="F1183">
        <v>4.3714300000000001</v>
      </c>
      <c r="G1183">
        <v>34</v>
      </c>
      <c r="H1183">
        <v>0</v>
      </c>
      <c r="I1183">
        <v>0</v>
      </c>
      <c r="J1183">
        <v>0</v>
      </c>
      <c r="K1183">
        <v>35</v>
      </c>
      <c r="L1183">
        <v>152</v>
      </c>
      <c r="M1183">
        <v>34</v>
      </c>
      <c r="N1183">
        <v>18</v>
      </c>
      <c r="O1183">
        <v>17</v>
      </c>
      <c r="P1183">
        <v>5</v>
      </c>
      <c r="Q1183">
        <v>13</v>
      </c>
      <c r="R1183">
        <v>0</v>
      </c>
      <c r="S1183">
        <v>2</v>
      </c>
      <c r="T1183">
        <v>35</v>
      </c>
      <c r="U1183">
        <v>9</v>
      </c>
      <c r="V1183">
        <v>3.3428599999999999</v>
      </c>
      <c r="W1183">
        <v>2.69231</v>
      </c>
      <c r="X1183">
        <v>1.2857099999999999</v>
      </c>
      <c r="Y1183">
        <v>0.230263</v>
      </c>
      <c r="Z1183">
        <v>8.55263E-2</v>
      </c>
      <c r="AA1183">
        <v>0.14473684132099099</v>
      </c>
      <c r="AB1183">
        <v>0.24817500000000001</v>
      </c>
      <c r="AC1183">
        <v>1.3428599999999999</v>
      </c>
      <c r="AD1183">
        <v>0.29896899999999998</v>
      </c>
      <c r="AE1183">
        <v>0.72499999999999998</v>
      </c>
      <c r="AH1183">
        <v>4.3978999999999999</v>
      </c>
      <c r="AI1183">
        <v>4.5906599999999999E-2</v>
      </c>
      <c r="AJ1183">
        <v>9.9948599999999999E-2</v>
      </c>
    </row>
    <row r="1184" spans="1:36" x14ac:dyDescent="0.45">
      <c r="A1184" t="s">
        <v>3146</v>
      </c>
      <c r="B1184" t="s">
        <v>44</v>
      </c>
      <c r="C1184">
        <v>2</v>
      </c>
      <c r="D1184">
        <v>2</v>
      </c>
      <c r="F1184">
        <v>5.0454499999999998</v>
      </c>
      <c r="G1184">
        <v>37</v>
      </c>
      <c r="H1184">
        <v>9</v>
      </c>
      <c r="I1184">
        <v>0</v>
      </c>
      <c r="J1184">
        <v>0</v>
      </c>
      <c r="K1184">
        <v>66</v>
      </c>
      <c r="L1184">
        <v>301</v>
      </c>
      <c r="M1184">
        <v>60</v>
      </c>
      <c r="N1184">
        <v>40</v>
      </c>
      <c r="O1184">
        <v>37</v>
      </c>
      <c r="P1184">
        <v>10</v>
      </c>
      <c r="Q1184">
        <v>40</v>
      </c>
      <c r="R1184">
        <v>0</v>
      </c>
      <c r="S1184">
        <v>7</v>
      </c>
      <c r="T1184">
        <v>71</v>
      </c>
      <c r="U1184">
        <v>9.6818200000000001</v>
      </c>
      <c r="V1184">
        <v>5.4545500000000002</v>
      </c>
      <c r="W1184">
        <v>1.7749999999999999</v>
      </c>
      <c r="X1184">
        <v>1.36364</v>
      </c>
      <c r="Y1184">
        <v>0.23588000000000001</v>
      </c>
      <c r="Z1184">
        <v>0.13289000000000001</v>
      </c>
      <c r="AA1184">
        <v>0.10299004614353099</v>
      </c>
      <c r="AB1184">
        <v>0.23622000000000001</v>
      </c>
      <c r="AC1184">
        <v>1.51515</v>
      </c>
      <c r="AD1184">
        <v>0.28901700000000002</v>
      </c>
      <c r="AE1184">
        <v>0.69767400000000002</v>
      </c>
      <c r="AH1184">
        <v>5.2095900000000004</v>
      </c>
      <c r="AI1184">
        <v>4.4047799999999998E-2</v>
      </c>
      <c r="AJ1184">
        <v>7.5357900000000005E-2</v>
      </c>
    </row>
    <row r="1185" spans="1:36" x14ac:dyDescent="0.45">
      <c r="A1185" t="s">
        <v>3147</v>
      </c>
      <c r="C1185">
        <v>1</v>
      </c>
      <c r="D1185">
        <v>2</v>
      </c>
      <c r="F1185">
        <v>4.7606999999999999</v>
      </c>
      <c r="G1185">
        <v>26</v>
      </c>
      <c r="H1185">
        <v>1</v>
      </c>
      <c r="I1185">
        <v>0</v>
      </c>
      <c r="J1185">
        <v>0</v>
      </c>
      <c r="K1185">
        <v>39.700000000000003</v>
      </c>
      <c r="L1185">
        <v>176</v>
      </c>
      <c r="M1185">
        <v>39</v>
      </c>
      <c r="N1185">
        <v>23</v>
      </c>
      <c r="O1185">
        <v>21</v>
      </c>
      <c r="P1185">
        <v>6</v>
      </c>
      <c r="Q1185">
        <v>18</v>
      </c>
      <c r="R1185">
        <v>0</v>
      </c>
      <c r="S1185">
        <v>2</v>
      </c>
      <c r="T1185">
        <v>38</v>
      </c>
      <c r="U1185">
        <v>8.6146100000000008</v>
      </c>
      <c r="V1185">
        <v>4.0805999999999996</v>
      </c>
      <c r="W1185">
        <v>2.11111</v>
      </c>
      <c r="X1185">
        <v>1.3602000000000001</v>
      </c>
      <c r="Y1185">
        <v>0.21590899999999999</v>
      </c>
      <c r="Z1185">
        <v>0.102273</v>
      </c>
      <c r="AA1185">
        <v>0.113636367022991</v>
      </c>
      <c r="AB1185">
        <v>0.25</v>
      </c>
      <c r="AC1185">
        <v>1.43577</v>
      </c>
      <c r="AD1185">
        <v>0.29464299999999999</v>
      </c>
      <c r="AE1185">
        <v>0.69958799999999999</v>
      </c>
      <c r="AH1185">
        <v>4.8167499999999999</v>
      </c>
      <c r="AI1185">
        <v>4.2489699999999998E-2</v>
      </c>
      <c r="AJ1185">
        <v>-3.1028699999999999E-2</v>
      </c>
    </row>
    <row r="1186" spans="1:36" x14ac:dyDescent="0.45">
      <c r="A1186" t="s">
        <v>3148</v>
      </c>
      <c r="C1186">
        <v>2</v>
      </c>
      <c r="D1186">
        <v>4</v>
      </c>
      <c r="F1186">
        <v>5.4</v>
      </c>
      <c r="G1186">
        <v>21</v>
      </c>
      <c r="H1186">
        <v>12</v>
      </c>
      <c r="I1186">
        <v>0</v>
      </c>
      <c r="J1186">
        <v>0</v>
      </c>
      <c r="K1186">
        <v>65</v>
      </c>
      <c r="L1186">
        <v>288</v>
      </c>
      <c r="M1186">
        <v>71</v>
      </c>
      <c r="N1186">
        <v>42</v>
      </c>
      <c r="O1186">
        <v>39</v>
      </c>
      <c r="P1186">
        <v>9</v>
      </c>
      <c r="Q1186">
        <v>26</v>
      </c>
      <c r="R1186">
        <v>1</v>
      </c>
      <c r="S1186">
        <v>3</v>
      </c>
      <c r="T1186">
        <v>37</v>
      </c>
      <c r="U1186">
        <v>5.1230799999999999</v>
      </c>
      <c r="V1186">
        <v>3.6</v>
      </c>
      <c r="W1186">
        <v>1.4230799999999999</v>
      </c>
      <c r="X1186">
        <v>1.2461500000000001</v>
      </c>
      <c r="Y1186">
        <v>0.128472</v>
      </c>
      <c r="Z1186">
        <v>9.0277800000000005E-2</v>
      </c>
      <c r="AA1186">
        <v>3.8194447755813599E-2</v>
      </c>
      <c r="AB1186">
        <v>0.27413100000000001</v>
      </c>
      <c r="AC1186">
        <v>1.49231</v>
      </c>
      <c r="AD1186">
        <v>0.29108000000000001</v>
      </c>
      <c r="AE1186">
        <v>0.65165899999999999</v>
      </c>
      <c r="AH1186">
        <v>5.2550400000000002</v>
      </c>
      <c r="AI1186">
        <v>4.2452799999999999E-2</v>
      </c>
      <c r="AJ1186">
        <v>-8.3486699999999997E-2</v>
      </c>
    </row>
    <row r="1187" spans="1:36" x14ac:dyDescent="0.45">
      <c r="A1187" t="s">
        <v>3149</v>
      </c>
      <c r="B1187" t="s">
        <v>67</v>
      </c>
      <c r="C1187">
        <v>4</v>
      </c>
      <c r="D1187">
        <v>4</v>
      </c>
      <c r="F1187">
        <v>4.5</v>
      </c>
      <c r="G1187">
        <v>62</v>
      </c>
      <c r="H1187">
        <v>0</v>
      </c>
      <c r="I1187">
        <v>0</v>
      </c>
      <c r="J1187">
        <v>7</v>
      </c>
      <c r="K1187">
        <v>54</v>
      </c>
      <c r="L1187">
        <v>237</v>
      </c>
      <c r="M1187">
        <v>56</v>
      </c>
      <c r="N1187">
        <v>29</v>
      </c>
      <c r="O1187">
        <v>27</v>
      </c>
      <c r="P1187">
        <v>7</v>
      </c>
      <c r="Q1187">
        <v>17</v>
      </c>
      <c r="R1187">
        <v>3</v>
      </c>
      <c r="S1187">
        <v>4</v>
      </c>
      <c r="T1187">
        <v>47</v>
      </c>
      <c r="U1187">
        <v>7.8333300000000001</v>
      </c>
      <c r="V1187">
        <v>2.8333300000000001</v>
      </c>
      <c r="W1187">
        <v>2.76471</v>
      </c>
      <c r="X1187">
        <v>1.1666700000000001</v>
      </c>
      <c r="Y1187">
        <v>0.19831199999999999</v>
      </c>
      <c r="Z1187">
        <v>7.1730000000000002E-2</v>
      </c>
      <c r="AA1187">
        <v>0.12658227980136799</v>
      </c>
      <c r="AB1187">
        <v>0.25925900000000002</v>
      </c>
      <c r="AC1187">
        <v>1.35185</v>
      </c>
      <c r="AD1187">
        <v>0.30246899999999999</v>
      </c>
      <c r="AE1187">
        <v>0.69620300000000002</v>
      </c>
      <c r="AH1187">
        <v>4.3661500000000002</v>
      </c>
      <c r="AI1187">
        <v>4.23194E-2</v>
      </c>
      <c r="AJ1187">
        <v>-1.4506700000000001E-2</v>
      </c>
    </row>
    <row r="1188" spans="1:36" x14ac:dyDescent="0.45">
      <c r="A1188" t="s">
        <v>3150</v>
      </c>
      <c r="C1188">
        <v>2</v>
      </c>
      <c r="D1188">
        <v>2</v>
      </c>
      <c r="F1188">
        <v>5.2478100000000003</v>
      </c>
      <c r="G1188">
        <v>19</v>
      </c>
      <c r="H1188">
        <v>5</v>
      </c>
      <c r="I1188">
        <v>0</v>
      </c>
      <c r="J1188">
        <v>1</v>
      </c>
      <c r="K1188">
        <v>34.299999999999997</v>
      </c>
      <c r="L1188">
        <v>152</v>
      </c>
      <c r="M1188">
        <v>37</v>
      </c>
      <c r="N1188">
        <v>22</v>
      </c>
      <c r="O1188">
        <v>20</v>
      </c>
      <c r="P1188">
        <v>5</v>
      </c>
      <c r="Q1188">
        <v>13</v>
      </c>
      <c r="R1188">
        <v>0</v>
      </c>
      <c r="S1188">
        <v>3</v>
      </c>
      <c r="T1188">
        <v>23</v>
      </c>
      <c r="U1188">
        <v>6.0349899999999996</v>
      </c>
      <c r="V1188">
        <v>3.4110800000000001</v>
      </c>
      <c r="W1188">
        <v>1.7692300000000001</v>
      </c>
      <c r="X1188">
        <v>1.3119499999999999</v>
      </c>
      <c r="Y1188">
        <v>0.15131600000000001</v>
      </c>
      <c r="Z1188">
        <v>8.55263E-2</v>
      </c>
      <c r="AA1188">
        <v>6.5789476037025396E-2</v>
      </c>
      <c r="AB1188">
        <v>0.272059</v>
      </c>
      <c r="AC1188">
        <v>1.45773</v>
      </c>
      <c r="AD1188">
        <v>0.296296</v>
      </c>
      <c r="AE1188">
        <v>0.65116300000000005</v>
      </c>
      <c r="AH1188">
        <v>5.2083899999999996</v>
      </c>
      <c r="AI1188">
        <v>4.1981900000000003E-2</v>
      </c>
      <c r="AJ1188">
        <v>-6.9570900000000005E-2</v>
      </c>
    </row>
    <row r="1189" spans="1:36" x14ac:dyDescent="0.45">
      <c r="A1189" t="s">
        <v>3151</v>
      </c>
      <c r="C1189">
        <v>3</v>
      </c>
      <c r="D1189">
        <v>5</v>
      </c>
      <c r="F1189">
        <v>4.92286</v>
      </c>
      <c r="G1189">
        <v>38</v>
      </c>
      <c r="H1189">
        <v>5</v>
      </c>
      <c r="I1189">
        <v>0</v>
      </c>
      <c r="J1189">
        <v>0</v>
      </c>
      <c r="K1189">
        <v>71.3</v>
      </c>
      <c r="L1189">
        <v>325</v>
      </c>
      <c r="M1189">
        <v>71</v>
      </c>
      <c r="N1189">
        <v>42</v>
      </c>
      <c r="O1189">
        <v>39</v>
      </c>
      <c r="P1189">
        <v>9</v>
      </c>
      <c r="Q1189">
        <v>38</v>
      </c>
      <c r="R1189">
        <v>1</v>
      </c>
      <c r="S1189">
        <v>5</v>
      </c>
      <c r="T1189">
        <v>67</v>
      </c>
      <c r="U1189">
        <v>8.4572199999999995</v>
      </c>
      <c r="V1189">
        <v>4.7966300000000004</v>
      </c>
      <c r="W1189">
        <v>1.7631600000000001</v>
      </c>
      <c r="X1189">
        <v>1.1360399999999999</v>
      </c>
      <c r="Y1189">
        <v>0.206154</v>
      </c>
      <c r="Z1189">
        <v>0.116923</v>
      </c>
      <c r="AA1189">
        <v>8.9230760931968606E-2</v>
      </c>
      <c r="AB1189">
        <v>0.25177300000000002</v>
      </c>
      <c r="AC1189">
        <v>1.5287500000000001</v>
      </c>
      <c r="AD1189">
        <v>0.30097099999999999</v>
      </c>
      <c r="AE1189">
        <v>0.695021</v>
      </c>
      <c r="AH1189">
        <v>4.8258700000000001</v>
      </c>
      <c r="AI1189">
        <v>4.1292700000000002E-2</v>
      </c>
      <c r="AJ1189">
        <v>-8.3172700000000002E-2</v>
      </c>
    </row>
    <row r="1190" spans="1:36" x14ac:dyDescent="0.45">
      <c r="A1190" t="s">
        <v>3152</v>
      </c>
      <c r="B1190" t="s">
        <v>113</v>
      </c>
      <c r="C1190">
        <v>4</v>
      </c>
      <c r="D1190">
        <v>3</v>
      </c>
      <c r="F1190">
        <v>4.1860499999999998</v>
      </c>
      <c r="G1190">
        <v>30</v>
      </c>
      <c r="H1190">
        <v>0</v>
      </c>
      <c r="I1190">
        <v>0</v>
      </c>
      <c r="J1190">
        <v>0</v>
      </c>
      <c r="K1190">
        <v>47.3</v>
      </c>
      <c r="L1190">
        <v>209</v>
      </c>
      <c r="M1190">
        <v>48</v>
      </c>
      <c r="N1190">
        <v>24</v>
      </c>
      <c r="O1190">
        <v>22</v>
      </c>
      <c r="P1190">
        <v>6</v>
      </c>
      <c r="Q1190">
        <v>16</v>
      </c>
      <c r="R1190">
        <v>0</v>
      </c>
      <c r="S1190">
        <v>1</v>
      </c>
      <c r="T1190">
        <v>40</v>
      </c>
      <c r="U1190">
        <v>7.6109900000000001</v>
      </c>
      <c r="V1190">
        <v>3.0444</v>
      </c>
      <c r="W1190">
        <v>2.5</v>
      </c>
      <c r="X1190">
        <v>1.1416500000000001</v>
      </c>
      <c r="Y1190">
        <v>0.191388</v>
      </c>
      <c r="Z1190">
        <v>7.6554999999999998E-2</v>
      </c>
      <c r="AA1190">
        <v>0.114832542836666</v>
      </c>
      <c r="AB1190">
        <v>0.25</v>
      </c>
      <c r="AC1190">
        <v>1.35307</v>
      </c>
      <c r="AD1190">
        <v>0.28767100000000001</v>
      </c>
      <c r="AE1190">
        <v>0.71942399999999995</v>
      </c>
      <c r="AH1190">
        <v>4.2909800000000002</v>
      </c>
      <c r="AI1190">
        <v>4.07731E-2</v>
      </c>
      <c r="AJ1190">
        <v>4.7261299999999999E-2</v>
      </c>
    </row>
    <row r="1191" spans="1:36" x14ac:dyDescent="0.45">
      <c r="A1191" t="s">
        <v>2435</v>
      </c>
      <c r="B1191" t="s">
        <v>36</v>
      </c>
      <c r="C1191">
        <v>3</v>
      </c>
      <c r="D1191">
        <v>4</v>
      </c>
      <c r="F1191">
        <v>5.1256300000000001</v>
      </c>
      <c r="G1191">
        <v>20</v>
      </c>
      <c r="H1191">
        <v>10</v>
      </c>
      <c r="I1191">
        <v>0</v>
      </c>
      <c r="J1191">
        <v>1</v>
      </c>
      <c r="K1191">
        <v>59.7</v>
      </c>
      <c r="L1191">
        <v>275</v>
      </c>
      <c r="M1191">
        <v>62</v>
      </c>
      <c r="N1191">
        <v>37</v>
      </c>
      <c r="O1191">
        <v>34</v>
      </c>
      <c r="P1191">
        <v>8</v>
      </c>
      <c r="Q1191">
        <v>32</v>
      </c>
      <c r="R1191">
        <v>1</v>
      </c>
      <c r="S1191">
        <v>5</v>
      </c>
      <c r="T1191">
        <v>50</v>
      </c>
      <c r="U1191">
        <v>7.5376899999999996</v>
      </c>
      <c r="V1191">
        <v>4.8241199999999997</v>
      </c>
      <c r="W1191">
        <v>1.5625</v>
      </c>
      <c r="X1191">
        <v>1.2060299999999999</v>
      </c>
      <c r="Y1191">
        <v>0.18181800000000001</v>
      </c>
      <c r="Z1191">
        <v>0.116364</v>
      </c>
      <c r="AA1191">
        <v>6.5454550087451893E-2</v>
      </c>
      <c r="AB1191">
        <v>0.26050400000000001</v>
      </c>
      <c r="AC1191">
        <v>1.5745400000000001</v>
      </c>
      <c r="AD1191">
        <v>0.3</v>
      </c>
      <c r="AE1191">
        <v>0.68840599999999996</v>
      </c>
      <c r="AH1191">
        <v>5.1813399999999996</v>
      </c>
      <c r="AI1191">
        <v>4.0415199999999998E-2</v>
      </c>
      <c r="AJ1191">
        <v>-3.4205899999999997E-2</v>
      </c>
    </row>
    <row r="1192" spans="1:36" x14ac:dyDescent="0.45">
      <c r="A1192" t="s">
        <v>2438</v>
      </c>
      <c r="B1192" t="s">
        <v>184</v>
      </c>
      <c r="C1192">
        <v>1</v>
      </c>
      <c r="D1192">
        <v>2</v>
      </c>
      <c r="F1192">
        <v>5.2519900000000002</v>
      </c>
      <c r="G1192">
        <v>31</v>
      </c>
      <c r="H1192">
        <v>1</v>
      </c>
      <c r="I1192">
        <v>0</v>
      </c>
      <c r="J1192">
        <v>1</v>
      </c>
      <c r="K1192">
        <v>37.700000000000003</v>
      </c>
      <c r="L1192">
        <v>167</v>
      </c>
      <c r="M1192">
        <v>40</v>
      </c>
      <c r="N1192">
        <v>24</v>
      </c>
      <c r="O1192">
        <v>22</v>
      </c>
      <c r="P1192">
        <v>7</v>
      </c>
      <c r="Q1192">
        <v>15</v>
      </c>
      <c r="R1192">
        <v>0</v>
      </c>
      <c r="S1192">
        <v>1</v>
      </c>
      <c r="T1192">
        <v>35</v>
      </c>
      <c r="U1192">
        <v>8.3554399999999998</v>
      </c>
      <c r="V1192">
        <v>3.5809000000000002</v>
      </c>
      <c r="W1192">
        <v>2.3333300000000001</v>
      </c>
      <c r="X1192">
        <v>1.67109</v>
      </c>
      <c r="Y1192">
        <v>0.20958099999999999</v>
      </c>
      <c r="Z1192">
        <v>8.9820399999999995E-2</v>
      </c>
      <c r="AA1192">
        <v>0.11976047605276099</v>
      </c>
      <c r="AB1192">
        <v>0.264901</v>
      </c>
      <c r="AC1192">
        <v>1.45889</v>
      </c>
      <c r="AD1192">
        <v>0.30275200000000002</v>
      </c>
      <c r="AE1192">
        <v>0.68584100000000003</v>
      </c>
      <c r="AH1192">
        <v>5.08528</v>
      </c>
      <c r="AI1192">
        <v>4.0346100000000003E-2</v>
      </c>
      <c r="AJ1192">
        <v>5.2743999999999999E-2</v>
      </c>
    </row>
    <row r="1193" spans="1:36" x14ac:dyDescent="0.45">
      <c r="A1193" t="s">
        <v>2401</v>
      </c>
      <c r="B1193" t="s">
        <v>25</v>
      </c>
      <c r="C1193">
        <v>2</v>
      </c>
      <c r="D1193">
        <v>2</v>
      </c>
      <c r="F1193">
        <v>4.5844500000000004</v>
      </c>
      <c r="G1193">
        <v>35</v>
      </c>
      <c r="H1193">
        <v>0</v>
      </c>
      <c r="I1193">
        <v>0</v>
      </c>
      <c r="J1193">
        <v>4</v>
      </c>
      <c r="K1193">
        <v>37.299999999999997</v>
      </c>
      <c r="L1193">
        <v>162</v>
      </c>
      <c r="M1193">
        <v>32</v>
      </c>
      <c r="N1193">
        <v>21</v>
      </c>
      <c r="O1193">
        <v>19</v>
      </c>
      <c r="P1193">
        <v>6</v>
      </c>
      <c r="Q1193">
        <v>17</v>
      </c>
      <c r="R1193">
        <v>0</v>
      </c>
      <c r="S1193">
        <v>4</v>
      </c>
      <c r="T1193">
        <v>46</v>
      </c>
      <c r="U1193">
        <v>11.0992</v>
      </c>
      <c r="V1193">
        <v>4.1018800000000004</v>
      </c>
      <c r="W1193">
        <v>2.7058800000000001</v>
      </c>
      <c r="X1193">
        <v>1.4477199999999999</v>
      </c>
      <c r="Y1193">
        <v>0.28395100000000001</v>
      </c>
      <c r="Z1193">
        <v>0.104938</v>
      </c>
      <c r="AA1193">
        <v>0.17901235818862901</v>
      </c>
      <c r="AB1193">
        <v>0.22695000000000001</v>
      </c>
      <c r="AC1193">
        <v>1.3136699999999999</v>
      </c>
      <c r="AD1193">
        <v>0.29213499999999998</v>
      </c>
      <c r="AE1193">
        <v>0.68965500000000002</v>
      </c>
      <c r="AH1193">
        <v>4.5687100000000003</v>
      </c>
      <c r="AI1193">
        <v>3.9092700000000001E-2</v>
      </c>
      <c r="AJ1193">
        <v>-6.05208E-2</v>
      </c>
    </row>
    <row r="1194" spans="1:36" x14ac:dyDescent="0.45">
      <c r="A1194" t="s">
        <v>3153</v>
      </c>
      <c r="B1194" t="s">
        <v>38</v>
      </c>
      <c r="C1194">
        <v>3</v>
      </c>
      <c r="D1194">
        <v>4</v>
      </c>
      <c r="F1194">
        <v>4.8292700000000002</v>
      </c>
      <c r="G1194">
        <v>39</v>
      </c>
      <c r="H1194">
        <v>0</v>
      </c>
      <c r="I1194">
        <v>0</v>
      </c>
      <c r="J1194">
        <v>0</v>
      </c>
      <c r="K1194">
        <v>41</v>
      </c>
      <c r="L1194">
        <v>181</v>
      </c>
      <c r="M1194">
        <v>43</v>
      </c>
      <c r="N1194">
        <v>24</v>
      </c>
      <c r="O1194">
        <v>22</v>
      </c>
      <c r="P1194">
        <v>6</v>
      </c>
      <c r="Q1194">
        <v>16</v>
      </c>
      <c r="R1194">
        <v>1</v>
      </c>
      <c r="S1194">
        <v>1</v>
      </c>
      <c r="T1194">
        <v>35</v>
      </c>
      <c r="U1194">
        <v>7.6829299999999998</v>
      </c>
      <c r="V1194">
        <v>3.5122</v>
      </c>
      <c r="W1194">
        <v>2.1875</v>
      </c>
      <c r="X1194">
        <v>1.31707</v>
      </c>
      <c r="Y1194">
        <v>0.19336999999999999</v>
      </c>
      <c r="Z1194">
        <v>8.8397799999999999E-2</v>
      </c>
      <c r="AA1194">
        <v>0.10497236996889101</v>
      </c>
      <c r="AB1194">
        <v>0.26219500000000001</v>
      </c>
      <c r="AC1194">
        <v>1.43902</v>
      </c>
      <c r="AD1194">
        <v>0.300813</v>
      </c>
      <c r="AE1194">
        <v>0.69169999999999998</v>
      </c>
      <c r="AH1194">
        <v>4.6940600000000003</v>
      </c>
      <c r="AI1194">
        <v>3.8835700000000001E-2</v>
      </c>
      <c r="AJ1194">
        <v>-0.121563</v>
      </c>
    </row>
    <row r="1195" spans="1:36" x14ac:dyDescent="0.45">
      <c r="A1195" t="s">
        <v>2340</v>
      </c>
      <c r="B1195" t="s">
        <v>63</v>
      </c>
      <c r="C1195">
        <v>3</v>
      </c>
      <c r="D1195">
        <v>2</v>
      </c>
      <c r="F1195">
        <v>4.4720500000000003</v>
      </c>
      <c r="G1195">
        <v>42</v>
      </c>
      <c r="H1195">
        <v>0</v>
      </c>
      <c r="I1195">
        <v>0</v>
      </c>
      <c r="J1195">
        <v>1</v>
      </c>
      <c r="K1195">
        <v>48.3</v>
      </c>
      <c r="L1195">
        <v>210</v>
      </c>
      <c r="M1195">
        <v>50</v>
      </c>
      <c r="N1195">
        <v>26</v>
      </c>
      <c r="O1195">
        <v>24</v>
      </c>
      <c r="P1195">
        <v>6</v>
      </c>
      <c r="Q1195">
        <v>14</v>
      </c>
      <c r="R1195">
        <v>1</v>
      </c>
      <c r="S1195">
        <v>2</v>
      </c>
      <c r="T1195">
        <v>36</v>
      </c>
      <c r="U1195">
        <v>6.7080700000000002</v>
      </c>
      <c r="V1195">
        <v>2.6086999999999998</v>
      </c>
      <c r="W1195">
        <v>2.5714299999999999</v>
      </c>
      <c r="X1195">
        <v>1.1180099999999999</v>
      </c>
      <c r="Y1195">
        <v>0.171429</v>
      </c>
      <c r="Z1195">
        <v>6.6666699999999995E-2</v>
      </c>
      <c r="AA1195">
        <v>0.104761905968189</v>
      </c>
      <c r="AB1195">
        <v>0.25773200000000002</v>
      </c>
      <c r="AC1195">
        <v>1.3250500000000001</v>
      </c>
      <c r="AD1195">
        <v>0.28947400000000001</v>
      </c>
      <c r="AE1195">
        <v>0.68345299999999998</v>
      </c>
      <c r="AH1195">
        <v>4.3730500000000001</v>
      </c>
      <c r="AI1195">
        <v>3.83036E-2</v>
      </c>
      <c r="AJ1195">
        <v>-7.5917199999999997E-3</v>
      </c>
    </row>
    <row r="1196" spans="1:36" x14ac:dyDescent="0.45">
      <c r="A1196" t="s">
        <v>3154</v>
      </c>
      <c r="C1196">
        <v>2</v>
      </c>
      <c r="D1196">
        <v>4</v>
      </c>
      <c r="F1196">
        <v>5.2941200000000004</v>
      </c>
      <c r="G1196">
        <v>27</v>
      </c>
      <c r="H1196">
        <v>6</v>
      </c>
      <c r="I1196">
        <v>0</v>
      </c>
      <c r="J1196">
        <v>0</v>
      </c>
      <c r="K1196">
        <v>52.7</v>
      </c>
      <c r="L1196">
        <v>241</v>
      </c>
      <c r="M1196">
        <v>57</v>
      </c>
      <c r="N1196">
        <v>34</v>
      </c>
      <c r="O1196">
        <v>31</v>
      </c>
      <c r="P1196">
        <v>7</v>
      </c>
      <c r="Q1196">
        <v>24</v>
      </c>
      <c r="R1196">
        <v>0</v>
      </c>
      <c r="S1196">
        <v>3</v>
      </c>
      <c r="T1196">
        <v>40</v>
      </c>
      <c r="U1196">
        <v>6.8311200000000003</v>
      </c>
      <c r="V1196">
        <v>4.0986700000000003</v>
      </c>
      <c r="W1196">
        <v>1.6666700000000001</v>
      </c>
      <c r="X1196">
        <v>1.1954499999999999</v>
      </c>
      <c r="Y1196">
        <v>0.16597500000000001</v>
      </c>
      <c r="Z1196">
        <v>9.9585099999999996E-2</v>
      </c>
      <c r="AA1196">
        <v>6.6390044987201594E-2</v>
      </c>
      <c r="AB1196">
        <v>0.26635500000000001</v>
      </c>
      <c r="AC1196">
        <v>1.5369999999999999</v>
      </c>
      <c r="AD1196">
        <v>0.29940099999999997</v>
      </c>
      <c r="AE1196">
        <v>0.66011200000000003</v>
      </c>
      <c r="AH1196">
        <v>5.0007700000000002</v>
      </c>
      <c r="AI1196">
        <v>3.7113300000000002E-2</v>
      </c>
      <c r="AJ1196">
        <v>-9.70752E-2</v>
      </c>
    </row>
    <row r="1197" spans="1:36" x14ac:dyDescent="0.45">
      <c r="A1197" t="s">
        <v>3155</v>
      </c>
      <c r="B1197" t="s">
        <v>25</v>
      </c>
      <c r="C1197">
        <v>1</v>
      </c>
      <c r="D1197">
        <v>2</v>
      </c>
      <c r="F1197">
        <v>4.5762700000000001</v>
      </c>
      <c r="G1197">
        <v>44</v>
      </c>
      <c r="H1197">
        <v>0</v>
      </c>
      <c r="I1197">
        <v>0</v>
      </c>
      <c r="J1197">
        <v>0</v>
      </c>
      <c r="K1197">
        <v>41.3</v>
      </c>
      <c r="L1197">
        <v>175</v>
      </c>
      <c r="M1197">
        <v>40</v>
      </c>
      <c r="N1197">
        <v>23</v>
      </c>
      <c r="O1197">
        <v>21</v>
      </c>
      <c r="P1197">
        <v>7</v>
      </c>
      <c r="Q1197">
        <v>15</v>
      </c>
      <c r="R1197">
        <v>0</v>
      </c>
      <c r="S1197">
        <v>1</v>
      </c>
      <c r="T1197">
        <v>40</v>
      </c>
      <c r="U1197">
        <v>8.7167100000000008</v>
      </c>
      <c r="V1197">
        <v>3.26877</v>
      </c>
      <c r="W1197">
        <v>2.6666699999999999</v>
      </c>
      <c r="X1197">
        <v>1.52542</v>
      </c>
      <c r="Y1197">
        <v>0.228571</v>
      </c>
      <c r="Z1197">
        <v>8.5714299999999993E-2</v>
      </c>
      <c r="AA1197">
        <v>0.14285714179277401</v>
      </c>
      <c r="AB1197">
        <v>0.25157200000000002</v>
      </c>
      <c r="AC1197">
        <v>1.33172</v>
      </c>
      <c r="AD1197">
        <v>0.29464299999999999</v>
      </c>
      <c r="AE1197">
        <v>0.70796499999999996</v>
      </c>
      <c r="AH1197">
        <v>4.6836099999999998</v>
      </c>
      <c r="AI1197">
        <v>3.6895799999999999E-2</v>
      </c>
      <c r="AJ1197">
        <v>-1.1127400000000001E-2</v>
      </c>
    </row>
    <row r="1198" spans="1:36" x14ac:dyDescent="0.45">
      <c r="A1198" t="s">
        <v>3156</v>
      </c>
      <c r="B1198" t="s">
        <v>40</v>
      </c>
      <c r="C1198">
        <v>2</v>
      </c>
      <c r="D1198">
        <v>3</v>
      </c>
      <c r="F1198">
        <v>4.8353599999999997</v>
      </c>
      <c r="G1198">
        <v>32</v>
      </c>
      <c r="H1198">
        <v>0</v>
      </c>
      <c r="I1198">
        <v>0</v>
      </c>
      <c r="J1198">
        <v>0</v>
      </c>
      <c r="K1198">
        <v>57.7</v>
      </c>
      <c r="L1198">
        <v>257</v>
      </c>
      <c r="M1198">
        <v>58</v>
      </c>
      <c r="N1198">
        <v>34</v>
      </c>
      <c r="O1198">
        <v>31</v>
      </c>
      <c r="P1198">
        <v>8</v>
      </c>
      <c r="Q1198">
        <v>25</v>
      </c>
      <c r="R1198">
        <v>0</v>
      </c>
      <c r="S1198">
        <v>3</v>
      </c>
      <c r="T1198">
        <v>57</v>
      </c>
      <c r="U1198">
        <v>8.8908100000000001</v>
      </c>
      <c r="V1198">
        <v>3.8994800000000001</v>
      </c>
      <c r="W1198">
        <v>2.2799999999999998</v>
      </c>
      <c r="X1198">
        <v>1.24783</v>
      </c>
      <c r="Y1198">
        <v>0.22178999999999999</v>
      </c>
      <c r="Z1198">
        <v>9.7276299999999996E-2</v>
      </c>
      <c r="AA1198">
        <v>0.12451361864805199</v>
      </c>
      <c r="AB1198">
        <v>0.25327499999999997</v>
      </c>
      <c r="AC1198">
        <v>1.4384699999999999</v>
      </c>
      <c r="AD1198">
        <v>0.30487799999999998</v>
      </c>
      <c r="AE1198">
        <v>0.68245100000000003</v>
      </c>
      <c r="AH1198">
        <v>4.5375399999999999</v>
      </c>
      <c r="AI1198">
        <v>3.6128199999999999E-2</v>
      </c>
      <c r="AJ1198">
        <v>-0.37038199999999999</v>
      </c>
    </row>
    <row r="1199" spans="1:36" x14ac:dyDescent="0.45">
      <c r="A1199" t="s">
        <v>3157</v>
      </c>
      <c r="C1199">
        <v>2</v>
      </c>
      <c r="D1199">
        <v>2</v>
      </c>
      <c r="F1199">
        <v>4.9279500000000001</v>
      </c>
      <c r="G1199">
        <v>24</v>
      </c>
      <c r="H1199">
        <v>4</v>
      </c>
      <c r="I1199">
        <v>0</v>
      </c>
      <c r="J1199">
        <v>0</v>
      </c>
      <c r="K1199">
        <v>34.700000000000003</v>
      </c>
      <c r="L1199">
        <v>154</v>
      </c>
      <c r="M1199">
        <v>35</v>
      </c>
      <c r="N1199">
        <v>21</v>
      </c>
      <c r="O1199">
        <v>19</v>
      </c>
      <c r="P1199">
        <v>5</v>
      </c>
      <c r="Q1199">
        <v>14</v>
      </c>
      <c r="R1199">
        <v>0</v>
      </c>
      <c r="S1199">
        <v>4</v>
      </c>
      <c r="T1199">
        <v>29</v>
      </c>
      <c r="U1199">
        <v>7.5216099999999999</v>
      </c>
      <c r="V1199">
        <v>3.6311200000000001</v>
      </c>
      <c r="W1199">
        <v>2.0714299999999999</v>
      </c>
      <c r="X1199">
        <v>1.2968299999999999</v>
      </c>
      <c r="Y1199">
        <v>0.18831200000000001</v>
      </c>
      <c r="Z1199">
        <v>9.0909100000000007E-2</v>
      </c>
      <c r="AA1199">
        <v>9.7402587532997104E-2</v>
      </c>
      <c r="AB1199">
        <v>0.257353</v>
      </c>
      <c r="AC1199">
        <v>1.4120999999999999</v>
      </c>
      <c r="AD1199">
        <v>0.29411799999999999</v>
      </c>
      <c r="AE1199">
        <v>0.66666700000000001</v>
      </c>
      <c r="AH1199">
        <v>5.0129700000000001</v>
      </c>
      <c r="AI1199">
        <v>3.5566599999999997E-2</v>
      </c>
      <c r="AJ1199">
        <v>-7.5318300000000005E-2</v>
      </c>
    </row>
    <row r="1200" spans="1:36" x14ac:dyDescent="0.45">
      <c r="A1200" t="s">
        <v>3158</v>
      </c>
      <c r="C1200">
        <v>4</v>
      </c>
      <c r="D1200">
        <v>7</v>
      </c>
      <c r="F1200">
        <v>5.3731299999999997</v>
      </c>
      <c r="G1200">
        <v>19</v>
      </c>
      <c r="H1200">
        <v>14</v>
      </c>
      <c r="I1200">
        <v>0</v>
      </c>
      <c r="J1200">
        <v>0</v>
      </c>
      <c r="K1200">
        <v>73.7</v>
      </c>
      <c r="L1200">
        <v>337</v>
      </c>
      <c r="M1200">
        <v>82</v>
      </c>
      <c r="N1200">
        <v>48</v>
      </c>
      <c r="O1200">
        <v>44</v>
      </c>
      <c r="P1200">
        <v>11</v>
      </c>
      <c r="Q1200">
        <v>32</v>
      </c>
      <c r="R1200">
        <v>0</v>
      </c>
      <c r="S1200">
        <v>6</v>
      </c>
      <c r="T1200">
        <v>51</v>
      </c>
      <c r="U1200">
        <v>6.2279499999999999</v>
      </c>
      <c r="V1200">
        <v>3.9077299999999999</v>
      </c>
      <c r="W1200">
        <v>1.59375</v>
      </c>
      <c r="X1200">
        <v>1.34328</v>
      </c>
      <c r="Y1200">
        <v>0.151335</v>
      </c>
      <c r="Z1200">
        <v>9.4955499999999998E-2</v>
      </c>
      <c r="AA1200">
        <v>5.6379824876785202E-2</v>
      </c>
      <c r="AB1200">
        <v>0.27424700000000002</v>
      </c>
      <c r="AC1200">
        <v>1.54681</v>
      </c>
      <c r="AD1200">
        <v>0.29957800000000001</v>
      </c>
      <c r="AE1200">
        <v>0.66937100000000005</v>
      </c>
      <c r="AH1200">
        <v>5.3581599999999998</v>
      </c>
      <c r="AI1200">
        <v>3.5205100000000003E-2</v>
      </c>
      <c r="AJ1200">
        <v>8.89268E-2</v>
      </c>
    </row>
    <row r="1201" spans="1:36" x14ac:dyDescent="0.45">
      <c r="A1201" t="s">
        <v>3159</v>
      </c>
      <c r="C1201">
        <v>3</v>
      </c>
      <c r="D1201">
        <v>3</v>
      </c>
      <c r="F1201">
        <v>4.7264799999999996</v>
      </c>
      <c r="G1201">
        <v>33</v>
      </c>
      <c r="H1201">
        <v>2</v>
      </c>
      <c r="I1201">
        <v>0</v>
      </c>
      <c r="J1201">
        <v>0</v>
      </c>
      <c r="K1201">
        <v>45.7</v>
      </c>
      <c r="L1201">
        <v>200</v>
      </c>
      <c r="M1201">
        <v>49</v>
      </c>
      <c r="N1201">
        <v>26</v>
      </c>
      <c r="O1201">
        <v>24</v>
      </c>
      <c r="P1201">
        <v>7</v>
      </c>
      <c r="Q1201">
        <v>15</v>
      </c>
      <c r="R1201">
        <v>1</v>
      </c>
      <c r="S1201">
        <v>1</v>
      </c>
      <c r="T1201">
        <v>33</v>
      </c>
      <c r="U1201">
        <v>6.4989100000000004</v>
      </c>
      <c r="V1201">
        <v>2.9540500000000001</v>
      </c>
      <c r="W1201">
        <v>2.2000000000000002</v>
      </c>
      <c r="X1201">
        <v>1.37856</v>
      </c>
      <c r="Y1201">
        <v>0.16500000000000001</v>
      </c>
      <c r="Z1201">
        <v>7.4999999999999997E-2</v>
      </c>
      <c r="AA1201">
        <v>9.0000003576278603E-2</v>
      </c>
      <c r="AB1201">
        <v>0.26630399999999999</v>
      </c>
      <c r="AC1201">
        <v>1.4004399999999999</v>
      </c>
      <c r="AD1201">
        <v>0.29166700000000001</v>
      </c>
      <c r="AE1201">
        <v>0.70110700000000004</v>
      </c>
      <c r="AH1201">
        <v>4.8524099999999999</v>
      </c>
      <c r="AI1201">
        <v>3.3993799999999998E-2</v>
      </c>
      <c r="AJ1201">
        <v>4.5707299999999999E-2</v>
      </c>
    </row>
    <row r="1202" spans="1:36" x14ac:dyDescent="0.45">
      <c r="A1202" t="s">
        <v>2356</v>
      </c>
      <c r="B1202" t="s">
        <v>42</v>
      </c>
      <c r="C1202">
        <v>4</v>
      </c>
      <c r="D1202">
        <v>3</v>
      </c>
      <c r="F1202">
        <v>4.4424099999999997</v>
      </c>
      <c r="G1202">
        <v>55</v>
      </c>
      <c r="H1202">
        <v>1</v>
      </c>
      <c r="I1202">
        <v>0</v>
      </c>
      <c r="J1202">
        <v>1</v>
      </c>
      <c r="K1202">
        <v>54.7</v>
      </c>
      <c r="L1202">
        <v>243</v>
      </c>
      <c r="M1202">
        <v>42</v>
      </c>
      <c r="N1202">
        <v>29</v>
      </c>
      <c r="O1202">
        <v>27</v>
      </c>
      <c r="P1202">
        <v>7</v>
      </c>
      <c r="Q1202">
        <v>35</v>
      </c>
      <c r="R1202">
        <v>1</v>
      </c>
      <c r="S1202">
        <v>6</v>
      </c>
      <c r="T1202">
        <v>69</v>
      </c>
      <c r="U1202">
        <v>11.3528</v>
      </c>
      <c r="V1202">
        <v>5.75868</v>
      </c>
      <c r="W1202">
        <v>1.97143</v>
      </c>
      <c r="X1202">
        <v>1.15174</v>
      </c>
      <c r="Y1202">
        <v>0.28395100000000001</v>
      </c>
      <c r="Z1202">
        <v>0.14403299999999999</v>
      </c>
      <c r="AA1202">
        <v>0.13991770148277199</v>
      </c>
      <c r="AB1202">
        <v>0.20792099999999999</v>
      </c>
      <c r="AC1202">
        <v>1.40768</v>
      </c>
      <c r="AD1202">
        <v>0.27777800000000002</v>
      </c>
      <c r="AE1202">
        <v>0.71428599999999998</v>
      </c>
      <c r="AH1202">
        <v>4.6444400000000003</v>
      </c>
      <c r="AI1202">
        <v>3.1909399999999997E-2</v>
      </c>
      <c r="AJ1202">
        <v>8.26707E-2</v>
      </c>
    </row>
    <row r="1203" spans="1:36" x14ac:dyDescent="0.45">
      <c r="A1203" t="s">
        <v>3160</v>
      </c>
      <c r="C1203">
        <v>3</v>
      </c>
      <c r="D1203">
        <v>4</v>
      </c>
      <c r="F1203">
        <v>4.9117199999999999</v>
      </c>
      <c r="G1203">
        <v>32</v>
      </c>
      <c r="H1203">
        <v>2</v>
      </c>
      <c r="I1203">
        <v>0</v>
      </c>
      <c r="J1203">
        <v>0</v>
      </c>
      <c r="K1203">
        <v>62.3</v>
      </c>
      <c r="L1203">
        <v>279</v>
      </c>
      <c r="M1203">
        <v>61</v>
      </c>
      <c r="N1203">
        <v>37</v>
      </c>
      <c r="O1203">
        <v>34</v>
      </c>
      <c r="P1203">
        <v>7</v>
      </c>
      <c r="Q1203">
        <v>28</v>
      </c>
      <c r="R1203">
        <v>0</v>
      </c>
      <c r="S1203">
        <v>8</v>
      </c>
      <c r="T1203">
        <v>50</v>
      </c>
      <c r="U1203">
        <v>7.2231100000000001</v>
      </c>
      <c r="V1203">
        <v>4.0449400000000004</v>
      </c>
      <c r="W1203">
        <v>1.7857099999999999</v>
      </c>
      <c r="X1203">
        <v>1.0112399999999999</v>
      </c>
      <c r="Y1203">
        <v>0.17921100000000001</v>
      </c>
      <c r="Z1203">
        <v>0.100358</v>
      </c>
      <c r="AA1203">
        <v>7.8853040933608995E-2</v>
      </c>
      <c r="AB1203">
        <v>0.251029</v>
      </c>
      <c r="AC1203">
        <v>1.4285699999999999</v>
      </c>
      <c r="AD1203">
        <v>0.290323</v>
      </c>
      <c r="AE1203">
        <v>0.65656599999999998</v>
      </c>
      <c r="AH1203">
        <v>4.8441299999999998</v>
      </c>
      <c r="AI1203">
        <v>3.04532E-2</v>
      </c>
      <c r="AJ1203">
        <v>-4.7958500000000001E-2</v>
      </c>
    </row>
    <row r="1204" spans="1:36" x14ac:dyDescent="0.45">
      <c r="A1204" t="s">
        <v>3161</v>
      </c>
      <c r="B1204" t="s">
        <v>58</v>
      </c>
      <c r="C1204">
        <v>2</v>
      </c>
      <c r="D1204">
        <v>1</v>
      </c>
      <c r="F1204">
        <v>4.3973899999999997</v>
      </c>
      <c r="G1204">
        <v>25</v>
      </c>
      <c r="H1204">
        <v>0</v>
      </c>
      <c r="I1204">
        <v>0</v>
      </c>
      <c r="J1204">
        <v>0</v>
      </c>
      <c r="K1204">
        <v>30.7</v>
      </c>
      <c r="L1204">
        <v>134</v>
      </c>
      <c r="M1204">
        <v>29</v>
      </c>
      <c r="N1204">
        <v>16</v>
      </c>
      <c r="O1204">
        <v>15</v>
      </c>
      <c r="P1204">
        <v>4</v>
      </c>
      <c r="Q1204">
        <v>12</v>
      </c>
      <c r="R1204">
        <v>1</v>
      </c>
      <c r="S1204">
        <v>4</v>
      </c>
      <c r="T1204">
        <v>30</v>
      </c>
      <c r="U1204">
        <v>8.7947900000000008</v>
      </c>
      <c r="V1204">
        <v>3.5179200000000002</v>
      </c>
      <c r="W1204">
        <v>2.5</v>
      </c>
      <c r="X1204">
        <v>1.1726399999999999</v>
      </c>
      <c r="Y1204">
        <v>0.223881</v>
      </c>
      <c r="Z1204">
        <v>8.9552199999999998E-2</v>
      </c>
      <c r="AA1204">
        <v>0.13432836532592701</v>
      </c>
      <c r="AB1204">
        <v>0.24576300000000001</v>
      </c>
      <c r="AC1204">
        <v>1.3354999999999999</v>
      </c>
      <c r="AD1204">
        <v>0.29761900000000002</v>
      </c>
      <c r="AE1204">
        <v>0.70621500000000004</v>
      </c>
      <c r="AH1204">
        <v>4.5579700000000001</v>
      </c>
      <c r="AI1204">
        <v>2.9561299999999999E-2</v>
      </c>
      <c r="AJ1204">
        <v>3.9548600000000003E-2</v>
      </c>
    </row>
    <row r="1205" spans="1:36" x14ac:dyDescent="0.45">
      <c r="A1205" t="s">
        <v>3162</v>
      </c>
      <c r="C1205">
        <v>3</v>
      </c>
      <c r="D1205">
        <v>6</v>
      </c>
      <c r="F1205">
        <v>5.2708599999999999</v>
      </c>
      <c r="G1205">
        <v>15</v>
      </c>
      <c r="H1205">
        <v>13</v>
      </c>
      <c r="I1205">
        <v>0</v>
      </c>
      <c r="J1205">
        <v>0</v>
      </c>
      <c r="K1205">
        <v>68.3</v>
      </c>
      <c r="L1205">
        <v>308</v>
      </c>
      <c r="M1205">
        <v>77</v>
      </c>
      <c r="N1205">
        <v>43</v>
      </c>
      <c r="O1205">
        <v>40</v>
      </c>
      <c r="P1205">
        <v>11</v>
      </c>
      <c r="Q1205">
        <v>25</v>
      </c>
      <c r="R1205">
        <v>0</v>
      </c>
      <c r="S1205">
        <v>5</v>
      </c>
      <c r="T1205">
        <v>45</v>
      </c>
      <c r="U1205">
        <v>5.9297199999999997</v>
      </c>
      <c r="V1205">
        <v>3.2942900000000002</v>
      </c>
      <c r="W1205">
        <v>1.8</v>
      </c>
      <c r="X1205">
        <v>1.4494899999999999</v>
      </c>
      <c r="Y1205">
        <v>0.14610400000000001</v>
      </c>
      <c r="Z1205">
        <v>8.1168799999999999E-2</v>
      </c>
      <c r="AA1205">
        <v>6.4935058355331393E-2</v>
      </c>
      <c r="AB1205">
        <v>0.276978</v>
      </c>
      <c r="AC1205">
        <v>1.4934099999999999</v>
      </c>
      <c r="AD1205">
        <v>0.29729699999999998</v>
      </c>
      <c r="AE1205">
        <v>0.68129300000000004</v>
      </c>
      <c r="AH1205">
        <v>5.3487400000000003</v>
      </c>
      <c r="AI1205">
        <v>2.94699E-2</v>
      </c>
      <c r="AJ1205">
        <v>1.6106200000000001E-3</v>
      </c>
    </row>
    <row r="1206" spans="1:36" x14ac:dyDescent="0.45">
      <c r="A1206" t="s">
        <v>3163</v>
      </c>
      <c r="B1206" t="s">
        <v>58</v>
      </c>
      <c r="C1206">
        <v>4</v>
      </c>
      <c r="D1206">
        <v>5</v>
      </c>
      <c r="F1206">
        <v>5.0922499999999999</v>
      </c>
      <c r="G1206">
        <v>20</v>
      </c>
      <c r="H1206">
        <v>18</v>
      </c>
      <c r="I1206">
        <v>0</v>
      </c>
      <c r="J1206">
        <v>0</v>
      </c>
      <c r="K1206">
        <v>81.3</v>
      </c>
      <c r="L1206">
        <v>378</v>
      </c>
      <c r="M1206">
        <v>91</v>
      </c>
      <c r="N1206">
        <v>50</v>
      </c>
      <c r="O1206">
        <v>46</v>
      </c>
      <c r="P1206">
        <v>10</v>
      </c>
      <c r="Q1206">
        <v>40</v>
      </c>
      <c r="R1206">
        <v>1</v>
      </c>
      <c r="S1206">
        <v>8</v>
      </c>
      <c r="T1206">
        <v>51</v>
      </c>
      <c r="U1206">
        <v>5.6457600000000001</v>
      </c>
      <c r="V1206">
        <v>4.4280400000000002</v>
      </c>
      <c r="W1206">
        <v>1.2749999999999999</v>
      </c>
      <c r="X1206">
        <v>1.10701</v>
      </c>
      <c r="Y1206">
        <v>0.13492100000000001</v>
      </c>
      <c r="Z1206">
        <v>0.10582</v>
      </c>
      <c r="AA1206">
        <v>2.9100537300109801E-2</v>
      </c>
      <c r="AB1206">
        <v>0.275758</v>
      </c>
      <c r="AC1206">
        <v>1.6113200000000001</v>
      </c>
      <c r="AD1206">
        <v>0.30111500000000002</v>
      </c>
      <c r="AE1206">
        <v>0.69230800000000003</v>
      </c>
      <c r="AH1206">
        <v>5.37066</v>
      </c>
      <c r="AI1206">
        <v>2.8263699999999999E-2</v>
      </c>
      <c r="AJ1206">
        <v>0.31798199999999999</v>
      </c>
    </row>
    <row r="1207" spans="1:36" x14ac:dyDescent="0.45">
      <c r="A1207" t="s">
        <v>3164</v>
      </c>
      <c r="B1207" t="s">
        <v>61</v>
      </c>
      <c r="C1207">
        <v>3</v>
      </c>
      <c r="D1207">
        <v>4</v>
      </c>
      <c r="F1207">
        <v>4.5918400000000004</v>
      </c>
      <c r="G1207">
        <v>39</v>
      </c>
      <c r="H1207">
        <v>0</v>
      </c>
      <c r="I1207">
        <v>0</v>
      </c>
      <c r="J1207">
        <v>0</v>
      </c>
      <c r="K1207">
        <v>49</v>
      </c>
      <c r="L1207">
        <v>211</v>
      </c>
      <c r="M1207">
        <v>50</v>
      </c>
      <c r="N1207">
        <v>27</v>
      </c>
      <c r="O1207">
        <v>25</v>
      </c>
      <c r="P1207">
        <v>7</v>
      </c>
      <c r="Q1207">
        <v>15</v>
      </c>
      <c r="R1207">
        <v>0</v>
      </c>
      <c r="S1207">
        <v>2</v>
      </c>
      <c r="T1207">
        <v>39</v>
      </c>
      <c r="U1207">
        <v>7.1632699999999998</v>
      </c>
      <c r="V1207">
        <v>2.7551000000000001</v>
      </c>
      <c r="W1207">
        <v>2.6</v>
      </c>
      <c r="X1207">
        <v>1.2857099999999999</v>
      </c>
      <c r="Y1207">
        <v>0.184834</v>
      </c>
      <c r="Z1207">
        <v>7.1090100000000003E-2</v>
      </c>
      <c r="AA1207">
        <v>0.11374407261610001</v>
      </c>
      <c r="AB1207">
        <v>0.25773200000000002</v>
      </c>
      <c r="AC1207">
        <v>1.32653</v>
      </c>
      <c r="AD1207">
        <v>0.29054099999999999</v>
      </c>
      <c r="AE1207">
        <v>0.68840599999999996</v>
      </c>
      <c r="AH1207">
        <v>4.5611600000000001</v>
      </c>
      <c r="AI1207">
        <v>2.75356E-2</v>
      </c>
      <c r="AJ1207">
        <v>-2.0956200000000001E-2</v>
      </c>
    </row>
    <row r="1208" spans="1:36" x14ac:dyDescent="0.45">
      <c r="A1208" t="s">
        <v>2079</v>
      </c>
      <c r="B1208" t="s">
        <v>184</v>
      </c>
      <c r="C1208">
        <v>2</v>
      </c>
      <c r="D1208">
        <v>3</v>
      </c>
      <c r="F1208">
        <v>5.03817</v>
      </c>
      <c r="G1208">
        <v>39</v>
      </c>
      <c r="H1208">
        <v>0</v>
      </c>
      <c r="I1208">
        <v>0</v>
      </c>
      <c r="J1208">
        <v>11</v>
      </c>
      <c r="K1208">
        <v>39.299999999999997</v>
      </c>
      <c r="L1208">
        <v>178</v>
      </c>
      <c r="M1208">
        <v>37</v>
      </c>
      <c r="N1208">
        <v>24</v>
      </c>
      <c r="O1208">
        <v>22</v>
      </c>
      <c r="P1208">
        <v>6</v>
      </c>
      <c r="Q1208">
        <v>24</v>
      </c>
      <c r="R1208">
        <v>1</v>
      </c>
      <c r="S1208">
        <v>2</v>
      </c>
      <c r="T1208">
        <v>44</v>
      </c>
      <c r="U1208">
        <v>10.0763</v>
      </c>
      <c r="V1208">
        <v>5.4961799999999998</v>
      </c>
      <c r="W1208">
        <v>1.8333299999999999</v>
      </c>
      <c r="X1208">
        <v>1.37405</v>
      </c>
      <c r="Y1208">
        <v>0.24719099999999999</v>
      </c>
      <c r="Z1208">
        <v>0.13483100000000001</v>
      </c>
      <c r="AA1208">
        <v>0.112359553575515</v>
      </c>
      <c r="AB1208">
        <v>0.243421</v>
      </c>
      <c r="AC1208">
        <v>1.55216</v>
      </c>
      <c r="AD1208">
        <v>0.30392200000000003</v>
      </c>
      <c r="AE1208">
        <v>0.70342199999999999</v>
      </c>
      <c r="AH1208">
        <v>4.9853199999999998</v>
      </c>
      <c r="AI1208">
        <v>2.7272999999999999E-2</v>
      </c>
      <c r="AJ1208">
        <v>8.6240999999999998E-2</v>
      </c>
    </row>
    <row r="1209" spans="1:36" x14ac:dyDescent="0.45">
      <c r="A1209" t="s">
        <v>3165</v>
      </c>
      <c r="B1209" t="s">
        <v>36</v>
      </c>
      <c r="C1209">
        <v>3</v>
      </c>
      <c r="D1209">
        <v>3</v>
      </c>
      <c r="F1209">
        <v>4.1284400000000003</v>
      </c>
      <c r="G1209">
        <v>34</v>
      </c>
      <c r="H1209">
        <v>0</v>
      </c>
      <c r="I1209">
        <v>0</v>
      </c>
      <c r="J1209">
        <v>1</v>
      </c>
      <c r="K1209">
        <v>32.700000000000003</v>
      </c>
      <c r="L1209">
        <v>141</v>
      </c>
      <c r="M1209">
        <v>27</v>
      </c>
      <c r="N1209">
        <v>16</v>
      </c>
      <c r="O1209">
        <v>15</v>
      </c>
      <c r="P1209">
        <v>5</v>
      </c>
      <c r="Q1209">
        <v>17</v>
      </c>
      <c r="R1209">
        <v>2</v>
      </c>
      <c r="S1209">
        <v>2</v>
      </c>
      <c r="T1209">
        <v>42</v>
      </c>
      <c r="U1209">
        <v>11.5596</v>
      </c>
      <c r="V1209">
        <v>4.6788999999999996</v>
      </c>
      <c r="W1209">
        <v>2.4705900000000001</v>
      </c>
      <c r="X1209">
        <v>1.37615</v>
      </c>
      <c r="Y1209">
        <v>0.29787200000000003</v>
      </c>
      <c r="Z1209">
        <v>0.12056699999999999</v>
      </c>
      <c r="AA1209">
        <v>0.17730496078729599</v>
      </c>
      <c r="AB1209">
        <v>0.22131100000000001</v>
      </c>
      <c r="AC1209">
        <v>1.3455699999999999</v>
      </c>
      <c r="AD1209">
        <v>0.29333300000000001</v>
      </c>
      <c r="AE1209">
        <v>0.75675700000000001</v>
      </c>
      <c r="AH1209">
        <v>4.4171199999999997</v>
      </c>
      <c r="AI1209">
        <v>2.4220800000000001E-2</v>
      </c>
      <c r="AJ1209">
        <v>0.13670399999999999</v>
      </c>
    </row>
    <row r="1210" spans="1:36" x14ac:dyDescent="0.45">
      <c r="A1210" t="s">
        <v>3166</v>
      </c>
      <c r="B1210" t="s">
        <v>141</v>
      </c>
      <c r="C1210">
        <v>1</v>
      </c>
      <c r="D1210">
        <v>1</v>
      </c>
      <c r="F1210">
        <v>4.3113799999999998</v>
      </c>
      <c r="G1210">
        <v>17</v>
      </c>
      <c r="H1210">
        <v>0</v>
      </c>
      <c r="I1210">
        <v>0</v>
      </c>
      <c r="J1210">
        <v>0</v>
      </c>
      <c r="K1210">
        <v>16.7</v>
      </c>
      <c r="L1210">
        <v>75</v>
      </c>
      <c r="M1210">
        <v>17</v>
      </c>
      <c r="N1210">
        <v>9</v>
      </c>
      <c r="O1210">
        <v>8</v>
      </c>
      <c r="P1210">
        <v>2</v>
      </c>
      <c r="Q1210">
        <v>8</v>
      </c>
      <c r="R1210">
        <v>1</v>
      </c>
      <c r="S1210">
        <v>0</v>
      </c>
      <c r="T1210">
        <v>15</v>
      </c>
      <c r="U1210">
        <v>8.0838300000000007</v>
      </c>
      <c r="V1210">
        <v>4.3113799999999998</v>
      </c>
      <c r="W1210">
        <v>1.875</v>
      </c>
      <c r="X1210">
        <v>1.0778399999999999</v>
      </c>
      <c r="Y1210">
        <v>0.2</v>
      </c>
      <c r="Z1210">
        <v>0.106667</v>
      </c>
      <c r="AA1210">
        <v>9.3333333730697604E-2</v>
      </c>
      <c r="AB1210">
        <v>0.25373099999999998</v>
      </c>
      <c r="AC1210">
        <v>1.49701</v>
      </c>
      <c r="AD1210">
        <v>0.3</v>
      </c>
      <c r="AE1210">
        <v>0.72072099999999995</v>
      </c>
      <c r="AH1210">
        <v>4.4526500000000002</v>
      </c>
      <c r="AI1210">
        <v>2.36782E-2</v>
      </c>
      <c r="AJ1210">
        <v>1.1524899999999999E-4</v>
      </c>
    </row>
    <row r="1211" spans="1:36" x14ac:dyDescent="0.45">
      <c r="A1211" t="s">
        <v>2061</v>
      </c>
      <c r="B1211" t="s">
        <v>30</v>
      </c>
      <c r="C1211">
        <v>1</v>
      </c>
      <c r="D1211">
        <v>2</v>
      </c>
      <c r="F1211">
        <v>4.2857099999999999</v>
      </c>
      <c r="G1211">
        <v>36</v>
      </c>
      <c r="H1211">
        <v>0</v>
      </c>
      <c r="I1211">
        <v>0</v>
      </c>
      <c r="J1211">
        <v>11</v>
      </c>
      <c r="K1211">
        <v>42</v>
      </c>
      <c r="L1211">
        <v>185</v>
      </c>
      <c r="M1211">
        <v>35</v>
      </c>
      <c r="N1211">
        <v>22</v>
      </c>
      <c r="O1211">
        <v>20</v>
      </c>
      <c r="P1211">
        <v>6</v>
      </c>
      <c r="Q1211">
        <v>24</v>
      </c>
      <c r="R1211">
        <v>1</v>
      </c>
      <c r="S1211">
        <v>2</v>
      </c>
      <c r="T1211">
        <v>51</v>
      </c>
      <c r="U1211">
        <v>10.928599999999999</v>
      </c>
      <c r="V1211">
        <v>5.1428599999999998</v>
      </c>
      <c r="W1211">
        <v>2.125</v>
      </c>
      <c r="X1211">
        <v>1.2857099999999999</v>
      </c>
      <c r="Y1211">
        <v>0.27567599999999998</v>
      </c>
      <c r="Z1211">
        <v>0.12973000000000001</v>
      </c>
      <c r="AA1211">
        <v>0.14594595134258201</v>
      </c>
      <c r="AB1211">
        <v>0.22012599999999999</v>
      </c>
      <c r="AC1211">
        <v>1.40476</v>
      </c>
      <c r="AD1211">
        <v>0.28431400000000001</v>
      </c>
      <c r="AE1211">
        <v>0.73122500000000001</v>
      </c>
      <c r="AH1211">
        <v>4.5407500000000001</v>
      </c>
      <c r="AI1211">
        <v>2.3071600000000001E-2</v>
      </c>
      <c r="AJ1211">
        <v>-4.4666699999999998E-3</v>
      </c>
    </row>
    <row r="1212" spans="1:36" x14ac:dyDescent="0.45">
      <c r="A1212" t="s">
        <v>2306</v>
      </c>
      <c r="B1212" t="s">
        <v>36</v>
      </c>
      <c r="C1212">
        <v>4</v>
      </c>
      <c r="D1212">
        <v>5</v>
      </c>
      <c r="F1212">
        <v>4.09091</v>
      </c>
      <c r="G1212">
        <v>58</v>
      </c>
      <c r="H1212">
        <v>0</v>
      </c>
      <c r="I1212">
        <v>0</v>
      </c>
      <c r="J1212">
        <v>14</v>
      </c>
      <c r="K1212">
        <v>55</v>
      </c>
      <c r="L1212">
        <v>229</v>
      </c>
      <c r="M1212">
        <v>45</v>
      </c>
      <c r="N1212">
        <v>27</v>
      </c>
      <c r="O1212">
        <v>25</v>
      </c>
      <c r="P1212">
        <v>8</v>
      </c>
      <c r="Q1212">
        <v>25</v>
      </c>
      <c r="R1212">
        <v>2</v>
      </c>
      <c r="S1212">
        <v>4</v>
      </c>
      <c r="T1212">
        <v>60</v>
      </c>
      <c r="U1212">
        <v>9.8181799999999999</v>
      </c>
      <c r="V1212">
        <v>4.09091</v>
      </c>
      <c r="W1212">
        <v>2.4</v>
      </c>
      <c r="X1212">
        <v>1.3090900000000001</v>
      </c>
      <c r="Y1212">
        <v>0.26200899999999999</v>
      </c>
      <c r="Z1212">
        <v>0.10917</v>
      </c>
      <c r="AA1212">
        <v>0.15283842384815199</v>
      </c>
      <c r="AB1212">
        <v>0.22500000000000001</v>
      </c>
      <c r="AC1212">
        <v>1.2727299999999999</v>
      </c>
      <c r="AD1212">
        <v>0.28030300000000002</v>
      </c>
      <c r="AE1212">
        <v>0.73129299999999997</v>
      </c>
      <c r="AH1212">
        <v>4.5459500000000004</v>
      </c>
      <c r="AI1212">
        <v>2.2827900000000002E-2</v>
      </c>
      <c r="AJ1212">
        <v>0.220807</v>
      </c>
    </row>
    <row r="1213" spans="1:36" x14ac:dyDescent="0.45">
      <c r="A1213" t="s">
        <v>3167</v>
      </c>
      <c r="B1213" t="s">
        <v>56</v>
      </c>
      <c r="C1213">
        <v>3</v>
      </c>
      <c r="D1213">
        <v>5</v>
      </c>
      <c r="F1213">
        <v>4.8091600000000003</v>
      </c>
      <c r="G1213">
        <v>34</v>
      </c>
      <c r="H1213">
        <v>0</v>
      </c>
      <c r="I1213">
        <v>3</v>
      </c>
      <c r="J1213">
        <v>9</v>
      </c>
      <c r="K1213">
        <v>39.299999999999997</v>
      </c>
      <c r="L1213">
        <v>179</v>
      </c>
      <c r="M1213">
        <v>32</v>
      </c>
      <c r="N1213">
        <v>23</v>
      </c>
      <c r="O1213">
        <v>21</v>
      </c>
      <c r="P1213">
        <v>5</v>
      </c>
      <c r="Q1213">
        <v>29</v>
      </c>
      <c r="R1213">
        <v>0</v>
      </c>
      <c r="S1213">
        <v>2</v>
      </c>
      <c r="T1213">
        <v>51</v>
      </c>
      <c r="U1213">
        <v>11.679399999999999</v>
      </c>
      <c r="V1213">
        <v>6.6412199999999997</v>
      </c>
      <c r="W1213">
        <v>1.7586200000000001</v>
      </c>
      <c r="X1213">
        <v>1.1450400000000001</v>
      </c>
      <c r="Y1213">
        <v>0.284916</v>
      </c>
      <c r="Z1213">
        <v>0.16201099999999999</v>
      </c>
      <c r="AA1213">
        <v>0.122905015945434</v>
      </c>
      <c r="AB1213">
        <v>0.21621599999999999</v>
      </c>
      <c r="AC1213">
        <v>1.55216</v>
      </c>
      <c r="AD1213">
        <v>0.29347800000000002</v>
      </c>
      <c r="AE1213">
        <v>0.703704</v>
      </c>
      <c r="AH1213">
        <v>4.6799799999999996</v>
      </c>
      <c r="AI1213">
        <v>2.2380000000000001E-2</v>
      </c>
      <c r="AJ1213">
        <v>-8.1741300000000003E-2</v>
      </c>
    </row>
    <row r="1214" spans="1:36" x14ac:dyDescent="0.45">
      <c r="A1214" t="s">
        <v>2510</v>
      </c>
      <c r="B1214" t="s">
        <v>52</v>
      </c>
      <c r="C1214">
        <v>2</v>
      </c>
      <c r="D1214">
        <v>3</v>
      </c>
      <c r="F1214">
        <v>4.0714300000000003</v>
      </c>
      <c r="G1214">
        <v>39</v>
      </c>
      <c r="H1214">
        <v>0</v>
      </c>
      <c r="I1214">
        <v>0</v>
      </c>
      <c r="J1214">
        <v>1</v>
      </c>
      <c r="K1214">
        <v>42</v>
      </c>
      <c r="L1214">
        <v>182</v>
      </c>
      <c r="M1214">
        <v>37</v>
      </c>
      <c r="N1214">
        <v>21</v>
      </c>
      <c r="O1214">
        <v>19</v>
      </c>
      <c r="P1214">
        <v>5</v>
      </c>
      <c r="Q1214">
        <v>19</v>
      </c>
      <c r="R1214">
        <v>1</v>
      </c>
      <c r="S1214">
        <v>4</v>
      </c>
      <c r="T1214">
        <v>44</v>
      </c>
      <c r="U1214">
        <v>9.4285700000000006</v>
      </c>
      <c r="V1214">
        <v>4.0714300000000003</v>
      </c>
      <c r="W1214">
        <v>2.3157899999999998</v>
      </c>
      <c r="X1214">
        <v>1.0714300000000001</v>
      </c>
      <c r="Y1214">
        <v>0.241758</v>
      </c>
      <c r="Z1214">
        <v>0.104396</v>
      </c>
      <c r="AA1214">
        <v>0.137362636625766</v>
      </c>
      <c r="AB1214">
        <v>0.23270399999999999</v>
      </c>
      <c r="AC1214">
        <v>1.3333299999999999</v>
      </c>
      <c r="AD1214">
        <v>0.29090899999999997</v>
      </c>
      <c r="AE1214">
        <v>0.71428599999999998</v>
      </c>
      <c r="AH1214">
        <v>4.3502799999999997</v>
      </c>
      <c r="AI1214">
        <v>2.2285800000000001E-2</v>
      </c>
      <c r="AJ1214">
        <v>0.22195699999999999</v>
      </c>
    </row>
    <row r="1215" spans="1:36" x14ac:dyDescent="0.45">
      <c r="A1215" t="s">
        <v>3168</v>
      </c>
      <c r="C1215">
        <v>4</v>
      </c>
      <c r="D1215">
        <v>5</v>
      </c>
      <c r="F1215">
        <v>5.2029500000000004</v>
      </c>
      <c r="G1215">
        <v>22</v>
      </c>
      <c r="H1215">
        <v>15</v>
      </c>
      <c r="I1215">
        <v>0</v>
      </c>
      <c r="J1215">
        <v>0</v>
      </c>
      <c r="K1215">
        <v>81.3</v>
      </c>
      <c r="L1215">
        <v>373</v>
      </c>
      <c r="M1215">
        <v>90</v>
      </c>
      <c r="N1215">
        <v>51</v>
      </c>
      <c r="O1215">
        <v>47</v>
      </c>
      <c r="P1215">
        <v>13</v>
      </c>
      <c r="Q1215">
        <v>35</v>
      </c>
      <c r="R1215">
        <v>0</v>
      </c>
      <c r="S1215">
        <v>8</v>
      </c>
      <c r="T1215">
        <v>61</v>
      </c>
      <c r="U1215">
        <v>6.7527699999999999</v>
      </c>
      <c r="V1215">
        <v>3.8745400000000001</v>
      </c>
      <c r="W1215">
        <v>1.7428600000000001</v>
      </c>
      <c r="X1215">
        <v>1.4391099999999999</v>
      </c>
      <c r="Y1215">
        <v>0.16353899999999999</v>
      </c>
      <c r="Z1215">
        <v>9.3833799999999995E-2</v>
      </c>
      <c r="AA1215">
        <v>6.9705091416835702E-2</v>
      </c>
      <c r="AB1215">
        <v>0.272727</v>
      </c>
      <c r="AC1215">
        <v>1.53752</v>
      </c>
      <c r="AD1215">
        <v>0.30078100000000002</v>
      </c>
      <c r="AE1215">
        <v>0.69288400000000006</v>
      </c>
      <c r="AH1215">
        <v>5.4198599999999999</v>
      </c>
      <c r="AI1215">
        <v>2.1657099999999999E-2</v>
      </c>
      <c r="AJ1215">
        <v>0.227627</v>
      </c>
    </row>
    <row r="1216" spans="1:36" x14ac:dyDescent="0.45">
      <c r="A1216" t="s">
        <v>2275</v>
      </c>
      <c r="B1216" t="s">
        <v>32</v>
      </c>
      <c r="C1216">
        <v>3</v>
      </c>
      <c r="D1216">
        <v>3</v>
      </c>
      <c r="F1216">
        <v>4.2244900000000003</v>
      </c>
      <c r="G1216">
        <v>47</v>
      </c>
      <c r="H1216">
        <v>1</v>
      </c>
      <c r="I1216">
        <v>0</v>
      </c>
      <c r="J1216">
        <v>11</v>
      </c>
      <c r="K1216">
        <v>49</v>
      </c>
      <c r="L1216">
        <v>211</v>
      </c>
      <c r="M1216">
        <v>44</v>
      </c>
      <c r="N1216">
        <v>25</v>
      </c>
      <c r="O1216">
        <v>23</v>
      </c>
      <c r="P1216">
        <v>6</v>
      </c>
      <c r="Q1216">
        <v>20</v>
      </c>
      <c r="R1216">
        <v>1</v>
      </c>
      <c r="S1216">
        <v>5</v>
      </c>
      <c r="T1216">
        <v>49</v>
      </c>
      <c r="U1216">
        <v>9</v>
      </c>
      <c r="V1216">
        <v>3.67347</v>
      </c>
      <c r="W1216">
        <v>2.4500000000000002</v>
      </c>
      <c r="X1216">
        <v>1.1020399999999999</v>
      </c>
      <c r="Y1216">
        <v>0.23222699999999999</v>
      </c>
      <c r="Z1216">
        <v>9.4786700000000002E-2</v>
      </c>
      <c r="AA1216">
        <v>0.137440755963325</v>
      </c>
      <c r="AB1216">
        <v>0.23655899999999999</v>
      </c>
      <c r="AC1216">
        <v>1.3061199999999999</v>
      </c>
      <c r="AD1216">
        <v>0.290076</v>
      </c>
      <c r="AE1216">
        <v>0.70143900000000003</v>
      </c>
      <c r="AH1216">
        <v>4.3774899999999999</v>
      </c>
      <c r="AI1216">
        <v>2.06971E-2</v>
      </c>
      <c r="AJ1216">
        <v>9.0470099999999998E-2</v>
      </c>
    </row>
    <row r="1217" spans="1:36" x14ac:dyDescent="0.45">
      <c r="A1217" t="s">
        <v>3169</v>
      </c>
      <c r="B1217" t="s">
        <v>153</v>
      </c>
      <c r="C1217">
        <v>2</v>
      </c>
      <c r="D1217">
        <v>4</v>
      </c>
      <c r="F1217">
        <v>5.2941200000000004</v>
      </c>
      <c r="G1217">
        <v>28</v>
      </c>
      <c r="H1217">
        <v>5</v>
      </c>
      <c r="I1217">
        <v>0</v>
      </c>
      <c r="J1217">
        <v>0</v>
      </c>
      <c r="K1217">
        <v>52.7</v>
      </c>
      <c r="L1217">
        <v>238</v>
      </c>
      <c r="M1217">
        <v>55</v>
      </c>
      <c r="N1217">
        <v>34</v>
      </c>
      <c r="O1217">
        <v>31</v>
      </c>
      <c r="P1217">
        <v>9</v>
      </c>
      <c r="Q1217">
        <v>26</v>
      </c>
      <c r="R1217">
        <v>0</v>
      </c>
      <c r="S1217">
        <v>1</v>
      </c>
      <c r="T1217">
        <v>49</v>
      </c>
      <c r="U1217">
        <v>8.3681199999999993</v>
      </c>
      <c r="V1217">
        <v>4.4402299999999997</v>
      </c>
      <c r="W1217">
        <v>1.88462</v>
      </c>
      <c r="X1217">
        <v>1.5369999999999999</v>
      </c>
      <c r="Y1217">
        <v>0.20588200000000001</v>
      </c>
      <c r="Z1217">
        <v>0.10924399999999999</v>
      </c>
      <c r="AA1217">
        <v>9.6638657152652699E-2</v>
      </c>
      <c r="AB1217">
        <v>0.26066400000000001</v>
      </c>
      <c r="AC1217">
        <v>1.5369999999999999</v>
      </c>
      <c r="AD1217">
        <v>0.30065399999999998</v>
      </c>
      <c r="AE1217">
        <v>0.68713500000000005</v>
      </c>
      <c r="AH1217">
        <v>5.1525699999999999</v>
      </c>
      <c r="AI1217">
        <v>2.06158E-2</v>
      </c>
      <c r="AJ1217">
        <v>-0.18882299999999999</v>
      </c>
    </row>
    <row r="1218" spans="1:36" x14ac:dyDescent="0.45">
      <c r="A1218" t="s">
        <v>3170</v>
      </c>
      <c r="B1218" t="s">
        <v>67</v>
      </c>
      <c r="C1218">
        <v>2</v>
      </c>
      <c r="D1218">
        <v>2</v>
      </c>
      <c r="F1218">
        <v>4.6046500000000004</v>
      </c>
      <c r="G1218">
        <v>36</v>
      </c>
      <c r="H1218">
        <v>0</v>
      </c>
      <c r="I1218">
        <v>0</v>
      </c>
      <c r="J1218">
        <v>1</v>
      </c>
      <c r="K1218">
        <v>43</v>
      </c>
      <c r="L1218">
        <v>192</v>
      </c>
      <c r="M1218">
        <v>40</v>
      </c>
      <c r="N1218">
        <v>24</v>
      </c>
      <c r="O1218">
        <v>22</v>
      </c>
      <c r="P1218">
        <v>6</v>
      </c>
      <c r="Q1218">
        <v>23</v>
      </c>
      <c r="R1218">
        <v>2</v>
      </c>
      <c r="S1218">
        <v>2</v>
      </c>
      <c r="T1218">
        <v>49</v>
      </c>
      <c r="U1218">
        <v>10.255800000000001</v>
      </c>
      <c r="V1218">
        <v>4.8139500000000002</v>
      </c>
      <c r="W1218">
        <v>2.13043</v>
      </c>
      <c r="X1218">
        <v>1.2558100000000001</v>
      </c>
      <c r="Y1218">
        <v>0.25520799999999999</v>
      </c>
      <c r="Z1218">
        <v>0.119792</v>
      </c>
      <c r="AA1218">
        <v>0.13541667908430099</v>
      </c>
      <c r="AB1218">
        <v>0.23952100000000001</v>
      </c>
      <c r="AC1218">
        <v>1.46512</v>
      </c>
      <c r="AD1218">
        <v>0.30357099999999998</v>
      </c>
      <c r="AE1218">
        <v>0.71428599999999998</v>
      </c>
      <c r="AH1218">
        <v>4.5341100000000001</v>
      </c>
      <c r="AI1218">
        <v>2.0597500000000001E-2</v>
      </c>
      <c r="AJ1218">
        <v>-0.10319200000000001</v>
      </c>
    </row>
    <row r="1219" spans="1:36" x14ac:dyDescent="0.45">
      <c r="A1219" t="s">
        <v>2284</v>
      </c>
      <c r="B1219" t="s">
        <v>76</v>
      </c>
      <c r="C1219">
        <v>3</v>
      </c>
      <c r="D1219">
        <v>4</v>
      </c>
      <c r="F1219">
        <v>4.6462700000000003</v>
      </c>
      <c r="G1219">
        <v>48</v>
      </c>
      <c r="H1219">
        <v>0</v>
      </c>
      <c r="I1219">
        <v>0</v>
      </c>
      <c r="J1219">
        <v>7</v>
      </c>
      <c r="K1219">
        <v>52.3</v>
      </c>
      <c r="L1219">
        <v>232</v>
      </c>
      <c r="M1219">
        <v>49</v>
      </c>
      <c r="N1219">
        <v>29</v>
      </c>
      <c r="O1219">
        <v>27</v>
      </c>
      <c r="P1219">
        <v>7</v>
      </c>
      <c r="Q1219">
        <v>26</v>
      </c>
      <c r="R1219">
        <v>0</v>
      </c>
      <c r="S1219">
        <v>5</v>
      </c>
      <c r="T1219">
        <v>58</v>
      </c>
      <c r="U1219">
        <v>9.9808800000000009</v>
      </c>
      <c r="V1219">
        <v>4.4741900000000001</v>
      </c>
      <c r="W1219">
        <v>2.2307700000000001</v>
      </c>
      <c r="X1219">
        <v>1.20459</v>
      </c>
      <c r="Y1219">
        <v>0.25</v>
      </c>
      <c r="Z1219">
        <v>0.112069</v>
      </c>
      <c r="AA1219">
        <v>0.137931033968925</v>
      </c>
      <c r="AB1219">
        <v>0.243781</v>
      </c>
      <c r="AC1219">
        <v>1.4340299999999999</v>
      </c>
      <c r="AD1219">
        <v>0.30882399999999999</v>
      </c>
      <c r="AE1219">
        <v>0.70552099999999995</v>
      </c>
      <c r="AH1219">
        <v>4.5552299999999999</v>
      </c>
      <c r="AI1219">
        <v>1.9954900000000001E-2</v>
      </c>
      <c r="AJ1219">
        <v>9.7455899999999998E-2</v>
      </c>
    </row>
    <row r="1220" spans="1:36" x14ac:dyDescent="0.45">
      <c r="A1220" t="s">
        <v>2452</v>
      </c>
      <c r="B1220" t="s">
        <v>196</v>
      </c>
      <c r="C1220">
        <v>1</v>
      </c>
      <c r="D1220">
        <v>2</v>
      </c>
      <c r="F1220">
        <v>4.8648600000000002</v>
      </c>
      <c r="G1220">
        <v>27</v>
      </c>
      <c r="H1220">
        <v>2</v>
      </c>
      <c r="I1220">
        <v>0</v>
      </c>
      <c r="J1220">
        <v>4</v>
      </c>
      <c r="K1220">
        <v>37</v>
      </c>
      <c r="L1220">
        <v>169</v>
      </c>
      <c r="M1220">
        <v>36</v>
      </c>
      <c r="N1220">
        <v>22</v>
      </c>
      <c r="O1220">
        <v>20</v>
      </c>
      <c r="P1220">
        <v>5</v>
      </c>
      <c r="Q1220">
        <v>21</v>
      </c>
      <c r="R1220">
        <v>0</v>
      </c>
      <c r="S1220">
        <v>2</v>
      </c>
      <c r="T1220">
        <v>38</v>
      </c>
      <c r="U1220">
        <v>9.2432400000000001</v>
      </c>
      <c r="V1220">
        <v>5.1081099999999999</v>
      </c>
      <c r="W1220">
        <v>1.80952</v>
      </c>
      <c r="X1220">
        <v>1.2162200000000001</v>
      </c>
      <c r="Y1220">
        <v>0.224852</v>
      </c>
      <c r="Z1220">
        <v>0.12426</v>
      </c>
      <c r="AA1220">
        <v>0.10059171169996201</v>
      </c>
      <c r="AB1220">
        <v>0.24657499999999999</v>
      </c>
      <c r="AC1220">
        <v>1.54054</v>
      </c>
      <c r="AD1220">
        <v>0.30097099999999999</v>
      </c>
      <c r="AE1220">
        <v>0.7</v>
      </c>
      <c r="AH1220">
        <v>4.8226100000000001</v>
      </c>
      <c r="AI1220">
        <v>1.97985E-2</v>
      </c>
      <c r="AJ1220">
        <v>-0.19406499999999999</v>
      </c>
    </row>
    <row r="1221" spans="1:36" x14ac:dyDescent="0.45">
      <c r="A1221" t="s">
        <v>3171</v>
      </c>
      <c r="B1221" t="s">
        <v>58</v>
      </c>
      <c r="C1221">
        <v>4</v>
      </c>
      <c r="D1221">
        <v>6</v>
      </c>
      <c r="F1221">
        <v>5.2941200000000004</v>
      </c>
      <c r="G1221">
        <v>21</v>
      </c>
      <c r="H1221">
        <v>21</v>
      </c>
      <c r="I1221">
        <v>0</v>
      </c>
      <c r="J1221">
        <v>0</v>
      </c>
      <c r="K1221">
        <v>85</v>
      </c>
      <c r="L1221">
        <v>394</v>
      </c>
      <c r="M1221">
        <v>83</v>
      </c>
      <c r="N1221">
        <v>54</v>
      </c>
      <c r="O1221">
        <v>50</v>
      </c>
      <c r="P1221">
        <v>13</v>
      </c>
      <c r="Q1221">
        <v>55</v>
      </c>
      <c r="R1221">
        <v>0</v>
      </c>
      <c r="S1221">
        <v>6</v>
      </c>
      <c r="T1221">
        <v>77</v>
      </c>
      <c r="U1221">
        <v>8.1529399999999992</v>
      </c>
      <c r="V1221">
        <v>5.8235299999999999</v>
      </c>
      <c r="W1221">
        <v>1.4</v>
      </c>
      <c r="X1221">
        <v>1.3764700000000001</v>
      </c>
      <c r="Y1221">
        <v>0.19543099999999999</v>
      </c>
      <c r="Z1221">
        <v>0.139594</v>
      </c>
      <c r="AA1221">
        <v>5.5837556719779899E-2</v>
      </c>
      <c r="AB1221">
        <v>0.249249</v>
      </c>
      <c r="AC1221">
        <v>1.6235299999999999</v>
      </c>
      <c r="AD1221">
        <v>0.28806599999999999</v>
      </c>
      <c r="AE1221">
        <v>0.70116900000000004</v>
      </c>
      <c r="AH1221">
        <v>5.5844500000000004</v>
      </c>
      <c r="AI1221">
        <v>1.9779100000000001E-2</v>
      </c>
      <c r="AJ1221">
        <v>1.26718E-2</v>
      </c>
    </row>
    <row r="1222" spans="1:36" x14ac:dyDescent="0.45">
      <c r="A1222" t="s">
        <v>3172</v>
      </c>
      <c r="B1222" t="s">
        <v>184</v>
      </c>
      <c r="C1222">
        <v>1</v>
      </c>
      <c r="D1222">
        <v>2</v>
      </c>
      <c r="F1222">
        <v>5.7665899999999999</v>
      </c>
      <c r="G1222">
        <v>26</v>
      </c>
      <c r="H1222">
        <v>4</v>
      </c>
      <c r="I1222">
        <v>0</v>
      </c>
      <c r="J1222">
        <v>0</v>
      </c>
      <c r="K1222">
        <v>43.7</v>
      </c>
      <c r="L1222">
        <v>199</v>
      </c>
      <c r="M1222">
        <v>51</v>
      </c>
      <c r="N1222">
        <v>30</v>
      </c>
      <c r="O1222">
        <v>28</v>
      </c>
      <c r="P1222">
        <v>7</v>
      </c>
      <c r="Q1222">
        <v>16</v>
      </c>
      <c r="R1222">
        <v>0</v>
      </c>
      <c r="S1222">
        <v>3</v>
      </c>
      <c r="T1222">
        <v>28</v>
      </c>
      <c r="U1222">
        <v>5.7665899999999999</v>
      </c>
      <c r="V1222">
        <v>3.2951899999999998</v>
      </c>
      <c r="W1222">
        <v>1.75</v>
      </c>
      <c r="X1222">
        <v>1.4416500000000001</v>
      </c>
      <c r="Y1222">
        <v>0.140704</v>
      </c>
      <c r="Z1222">
        <v>8.0402000000000001E-2</v>
      </c>
      <c r="AA1222">
        <v>6.0301505029201501E-2</v>
      </c>
      <c r="AB1222">
        <v>0.283333</v>
      </c>
      <c r="AC1222">
        <v>1.53318</v>
      </c>
      <c r="AD1222">
        <v>0.303448</v>
      </c>
      <c r="AE1222">
        <v>0.64685300000000001</v>
      </c>
      <c r="AH1222">
        <v>5.3602999999999996</v>
      </c>
      <c r="AI1222">
        <v>1.8532099999999999E-2</v>
      </c>
      <c r="AJ1222">
        <v>2.1548000000000001E-2</v>
      </c>
    </row>
    <row r="1223" spans="1:36" x14ac:dyDescent="0.45">
      <c r="A1223" t="s">
        <v>2283</v>
      </c>
      <c r="B1223" t="s">
        <v>149</v>
      </c>
      <c r="C1223">
        <v>2</v>
      </c>
      <c r="D1223">
        <v>5</v>
      </c>
      <c r="F1223">
        <v>4.7755099999999997</v>
      </c>
      <c r="G1223">
        <v>43</v>
      </c>
      <c r="H1223">
        <v>1</v>
      </c>
      <c r="I1223">
        <v>0</v>
      </c>
      <c r="J1223">
        <v>1</v>
      </c>
      <c r="K1223">
        <v>49</v>
      </c>
      <c r="L1223">
        <v>218</v>
      </c>
      <c r="M1223">
        <v>49</v>
      </c>
      <c r="N1223">
        <v>28</v>
      </c>
      <c r="O1223">
        <v>26</v>
      </c>
      <c r="P1223">
        <v>6</v>
      </c>
      <c r="Q1223">
        <v>21</v>
      </c>
      <c r="R1223">
        <v>0</v>
      </c>
      <c r="S1223">
        <v>4</v>
      </c>
      <c r="T1223">
        <v>43</v>
      </c>
      <c r="U1223">
        <v>7.8979600000000003</v>
      </c>
      <c r="V1223">
        <v>3.8571399999999998</v>
      </c>
      <c r="W1223">
        <v>2.0476200000000002</v>
      </c>
      <c r="X1223">
        <v>1.1020399999999999</v>
      </c>
      <c r="Y1223">
        <v>0.19724800000000001</v>
      </c>
      <c r="Z1223">
        <v>9.6330299999999994E-2</v>
      </c>
      <c r="AA1223">
        <v>0.100917436182498</v>
      </c>
      <c r="AB1223">
        <v>0.253886</v>
      </c>
      <c r="AC1223">
        <v>1.4285699999999999</v>
      </c>
      <c r="AD1223">
        <v>0.29861100000000002</v>
      </c>
      <c r="AE1223">
        <v>0.68181800000000004</v>
      </c>
      <c r="AH1223">
        <v>4.6223900000000002</v>
      </c>
      <c r="AI1223">
        <v>1.7913200000000001E-2</v>
      </c>
      <c r="AJ1223">
        <v>-2.3690299999999998E-3</v>
      </c>
    </row>
    <row r="1224" spans="1:36" x14ac:dyDescent="0.45">
      <c r="A1224" t="s">
        <v>3173</v>
      </c>
      <c r="B1224" t="s">
        <v>149</v>
      </c>
      <c r="C1224">
        <v>2</v>
      </c>
      <c r="D1224">
        <v>3</v>
      </c>
      <c r="F1224">
        <v>4.5695399999999999</v>
      </c>
      <c r="G1224">
        <v>35</v>
      </c>
      <c r="H1224">
        <v>0</v>
      </c>
      <c r="I1224">
        <v>0</v>
      </c>
      <c r="J1224">
        <v>0</v>
      </c>
      <c r="K1224">
        <v>45.3</v>
      </c>
      <c r="L1224">
        <v>199</v>
      </c>
      <c r="M1224">
        <v>46</v>
      </c>
      <c r="N1224">
        <v>25</v>
      </c>
      <c r="O1224">
        <v>23</v>
      </c>
      <c r="P1224">
        <v>6</v>
      </c>
      <c r="Q1224">
        <v>18</v>
      </c>
      <c r="R1224">
        <v>1</v>
      </c>
      <c r="S1224">
        <v>2</v>
      </c>
      <c r="T1224">
        <v>38</v>
      </c>
      <c r="U1224">
        <v>7.5496699999999999</v>
      </c>
      <c r="V1224">
        <v>3.5761599999999998</v>
      </c>
      <c r="W1224">
        <v>2.11111</v>
      </c>
      <c r="X1224">
        <v>1.1920500000000001</v>
      </c>
      <c r="Y1224">
        <v>0.19095500000000001</v>
      </c>
      <c r="Z1224">
        <v>9.0452299999999999E-2</v>
      </c>
      <c r="AA1224">
        <v>0.10050251334905599</v>
      </c>
      <c r="AB1224">
        <v>0.25698300000000002</v>
      </c>
      <c r="AC1224">
        <v>1.4128000000000001</v>
      </c>
      <c r="AD1224">
        <v>0.296296</v>
      </c>
      <c r="AE1224">
        <v>0.70143900000000003</v>
      </c>
      <c r="AH1224">
        <v>4.6236899999999999</v>
      </c>
      <c r="AI1224">
        <v>1.7333399999999999E-2</v>
      </c>
      <c r="AJ1224">
        <v>3.5822300000000001E-2</v>
      </c>
    </row>
    <row r="1225" spans="1:36" x14ac:dyDescent="0.45">
      <c r="A1225" t="s">
        <v>2188</v>
      </c>
      <c r="B1225" t="s">
        <v>34</v>
      </c>
      <c r="C1225">
        <v>1</v>
      </c>
      <c r="D1225">
        <v>3</v>
      </c>
      <c r="F1225">
        <v>5.25</v>
      </c>
      <c r="G1225">
        <v>24</v>
      </c>
      <c r="H1225">
        <v>4</v>
      </c>
      <c r="I1225">
        <v>0</v>
      </c>
      <c r="J1225">
        <v>1</v>
      </c>
      <c r="K1225">
        <v>48</v>
      </c>
      <c r="L1225">
        <v>219</v>
      </c>
      <c r="M1225">
        <v>54</v>
      </c>
      <c r="N1225">
        <v>30</v>
      </c>
      <c r="O1225">
        <v>28</v>
      </c>
      <c r="P1225">
        <v>7</v>
      </c>
      <c r="Q1225">
        <v>20</v>
      </c>
      <c r="R1225">
        <v>0</v>
      </c>
      <c r="S1225">
        <v>3</v>
      </c>
      <c r="T1225">
        <v>38</v>
      </c>
      <c r="U1225">
        <v>7.125</v>
      </c>
      <c r="V1225">
        <v>3.75</v>
      </c>
      <c r="W1225">
        <v>1.9</v>
      </c>
      <c r="X1225">
        <v>1.3125</v>
      </c>
      <c r="Y1225">
        <v>0.173516</v>
      </c>
      <c r="Z1225">
        <v>9.1324199999999994E-2</v>
      </c>
      <c r="AA1225">
        <v>8.2191772758960696E-2</v>
      </c>
      <c r="AB1225">
        <v>0.27550999999999998</v>
      </c>
      <c r="AC1225">
        <v>1.5416700000000001</v>
      </c>
      <c r="AD1225">
        <v>0.31125799999999998</v>
      </c>
      <c r="AE1225">
        <v>0.68535800000000002</v>
      </c>
      <c r="AH1225">
        <v>5.0050400000000002</v>
      </c>
      <c r="AI1225">
        <v>1.66223E-2</v>
      </c>
      <c r="AJ1225">
        <v>-8.6944800000000003E-2</v>
      </c>
    </row>
    <row r="1226" spans="1:36" x14ac:dyDescent="0.45">
      <c r="A1226" t="s">
        <v>3174</v>
      </c>
      <c r="B1226" t="s">
        <v>104</v>
      </c>
      <c r="C1226">
        <v>3</v>
      </c>
      <c r="D1226">
        <v>4</v>
      </c>
      <c r="F1226">
        <v>4.78125</v>
      </c>
      <c r="G1226">
        <v>40</v>
      </c>
      <c r="H1226">
        <v>1</v>
      </c>
      <c r="I1226">
        <v>0</v>
      </c>
      <c r="J1226">
        <v>0</v>
      </c>
      <c r="K1226">
        <v>64</v>
      </c>
      <c r="L1226">
        <v>288</v>
      </c>
      <c r="M1226">
        <v>68</v>
      </c>
      <c r="N1226">
        <v>37</v>
      </c>
      <c r="O1226">
        <v>34</v>
      </c>
      <c r="P1226">
        <v>8</v>
      </c>
      <c r="Q1226">
        <v>25</v>
      </c>
      <c r="R1226">
        <v>0</v>
      </c>
      <c r="S1226">
        <v>5</v>
      </c>
      <c r="T1226">
        <v>52</v>
      </c>
      <c r="U1226">
        <v>7.3125</v>
      </c>
      <c r="V1226">
        <v>3.5156200000000002</v>
      </c>
      <c r="W1226">
        <v>2.08</v>
      </c>
      <c r="X1226">
        <v>1.125</v>
      </c>
      <c r="Y1226">
        <v>0.18055599999999999</v>
      </c>
      <c r="Z1226">
        <v>8.6805599999999997E-2</v>
      </c>
      <c r="AA1226">
        <v>9.375E-2</v>
      </c>
      <c r="AB1226">
        <v>0.26356600000000002</v>
      </c>
      <c r="AC1226">
        <v>1.45312</v>
      </c>
      <c r="AD1226">
        <v>0.30303000000000002</v>
      </c>
      <c r="AE1226">
        <v>0.68459700000000001</v>
      </c>
      <c r="AH1226">
        <v>4.6612900000000002</v>
      </c>
      <c r="AI1226">
        <v>1.6105999999999999E-2</v>
      </c>
      <c r="AJ1226">
        <v>-7.3901800000000004E-2</v>
      </c>
    </row>
    <row r="1227" spans="1:36" x14ac:dyDescent="0.45">
      <c r="A1227" t="s">
        <v>2459</v>
      </c>
      <c r="B1227" t="s">
        <v>28</v>
      </c>
      <c r="C1227">
        <v>3</v>
      </c>
      <c r="D1227">
        <v>3</v>
      </c>
      <c r="F1227">
        <v>4.8968100000000003</v>
      </c>
      <c r="G1227">
        <v>41</v>
      </c>
      <c r="H1227">
        <v>4</v>
      </c>
      <c r="I1227">
        <v>0</v>
      </c>
      <c r="J1227">
        <v>1</v>
      </c>
      <c r="K1227">
        <v>53.3</v>
      </c>
      <c r="L1227">
        <v>241</v>
      </c>
      <c r="M1227">
        <v>53</v>
      </c>
      <c r="N1227">
        <v>31</v>
      </c>
      <c r="O1227">
        <v>29</v>
      </c>
      <c r="P1227">
        <v>8</v>
      </c>
      <c r="Q1227">
        <v>25</v>
      </c>
      <c r="R1227">
        <v>1</v>
      </c>
      <c r="S1227">
        <v>4</v>
      </c>
      <c r="T1227">
        <v>51</v>
      </c>
      <c r="U1227">
        <v>8.6116299999999999</v>
      </c>
      <c r="V1227">
        <v>4.2213900000000004</v>
      </c>
      <c r="W1227">
        <v>2.04</v>
      </c>
      <c r="X1227">
        <v>1.35084</v>
      </c>
      <c r="Y1227">
        <v>0.211618</v>
      </c>
      <c r="Z1227">
        <v>0.10373400000000001</v>
      </c>
      <c r="AA1227">
        <v>0.107883818447589</v>
      </c>
      <c r="AB1227">
        <v>0.25</v>
      </c>
      <c r="AC1227">
        <v>1.4634100000000001</v>
      </c>
      <c r="AD1227">
        <v>0.29411799999999999</v>
      </c>
      <c r="AE1227">
        <v>0.70359300000000002</v>
      </c>
      <c r="AH1227">
        <v>4.92483</v>
      </c>
      <c r="AI1227">
        <v>1.47975E-2</v>
      </c>
      <c r="AJ1227">
        <v>-4.2876299999999999E-2</v>
      </c>
    </row>
    <row r="1228" spans="1:36" x14ac:dyDescent="0.45">
      <c r="A1228" t="s">
        <v>3175</v>
      </c>
      <c r="B1228" t="s">
        <v>40</v>
      </c>
      <c r="C1228">
        <v>2</v>
      </c>
      <c r="D1228">
        <v>3</v>
      </c>
      <c r="F1228">
        <v>4.8913000000000002</v>
      </c>
      <c r="G1228">
        <v>27</v>
      </c>
      <c r="H1228">
        <v>1</v>
      </c>
      <c r="I1228">
        <v>0</v>
      </c>
      <c r="J1228">
        <v>0</v>
      </c>
      <c r="K1228">
        <v>46</v>
      </c>
      <c r="L1228">
        <v>206</v>
      </c>
      <c r="M1228">
        <v>49</v>
      </c>
      <c r="N1228">
        <v>27</v>
      </c>
      <c r="O1228">
        <v>25</v>
      </c>
      <c r="P1228">
        <v>5</v>
      </c>
      <c r="Q1228">
        <v>16</v>
      </c>
      <c r="R1228">
        <v>1</v>
      </c>
      <c r="S1228">
        <v>6</v>
      </c>
      <c r="T1228">
        <v>32</v>
      </c>
      <c r="U1228">
        <v>6.2608699999999997</v>
      </c>
      <c r="V1228">
        <v>3.13043</v>
      </c>
      <c r="W1228">
        <v>2</v>
      </c>
      <c r="X1228">
        <v>0.97826100000000005</v>
      </c>
      <c r="Y1228">
        <v>0.15534000000000001</v>
      </c>
      <c r="Z1228">
        <v>7.76699E-2</v>
      </c>
      <c r="AA1228">
        <v>7.7669903635978699E-2</v>
      </c>
      <c r="AB1228">
        <v>0.26630399999999999</v>
      </c>
      <c r="AC1228">
        <v>1.4130400000000001</v>
      </c>
      <c r="AD1228">
        <v>0.29931999999999997</v>
      </c>
      <c r="AE1228">
        <v>0.65517199999999998</v>
      </c>
      <c r="AH1228">
        <v>4.7115600000000004</v>
      </c>
      <c r="AI1228">
        <v>1.4521600000000001E-2</v>
      </c>
      <c r="AJ1228">
        <v>-0.21062400000000001</v>
      </c>
    </row>
    <row r="1229" spans="1:36" x14ac:dyDescent="0.45">
      <c r="A1229" t="s">
        <v>3176</v>
      </c>
      <c r="B1229" t="s">
        <v>132</v>
      </c>
      <c r="C1229">
        <v>1</v>
      </c>
      <c r="D1229">
        <v>3</v>
      </c>
      <c r="F1229">
        <v>4.7682099999999998</v>
      </c>
      <c r="G1229">
        <v>40</v>
      </c>
      <c r="H1229">
        <v>0</v>
      </c>
      <c r="I1229">
        <v>0</v>
      </c>
      <c r="J1229">
        <v>1</v>
      </c>
      <c r="K1229">
        <v>45.3</v>
      </c>
      <c r="L1229">
        <v>197</v>
      </c>
      <c r="M1229">
        <v>40</v>
      </c>
      <c r="N1229">
        <v>26</v>
      </c>
      <c r="O1229">
        <v>24</v>
      </c>
      <c r="P1229">
        <v>5</v>
      </c>
      <c r="Q1229">
        <v>18</v>
      </c>
      <c r="R1229">
        <v>1</v>
      </c>
      <c r="S1229">
        <v>9</v>
      </c>
      <c r="T1229">
        <v>43</v>
      </c>
      <c r="U1229">
        <v>8.5430499999999991</v>
      </c>
      <c r="V1229">
        <v>3.5761599999999998</v>
      </c>
      <c r="W1229">
        <v>2.38889</v>
      </c>
      <c r="X1229">
        <v>0.99337799999999998</v>
      </c>
      <c r="Y1229">
        <v>0.218274</v>
      </c>
      <c r="Z1229">
        <v>9.1370599999999996E-2</v>
      </c>
      <c r="AA1229">
        <v>0.126903556287288</v>
      </c>
      <c r="AB1229">
        <v>0.235294</v>
      </c>
      <c r="AC1229">
        <v>1.2803500000000001</v>
      </c>
      <c r="AD1229">
        <v>0.286885</v>
      </c>
      <c r="AE1229">
        <v>0.62745099999999998</v>
      </c>
      <c r="AH1229">
        <v>4.5795399999999997</v>
      </c>
      <c r="AI1229">
        <v>1.34056E-2</v>
      </c>
      <c r="AJ1229">
        <v>-0.14028199999999999</v>
      </c>
    </row>
    <row r="1230" spans="1:36" x14ac:dyDescent="0.45">
      <c r="A1230" t="s">
        <v>3177</v>
      </c>
      <c r="B1230" t="s">
        <v>74</v>
      </c>
      <c r="C1230">
        <v>2</v>
      </c>
      <c r="D1230">
        <v>4</v>
      </c>
      <c r="F1230">
        <v>5.625</v>
      </c>
      <c r="G1230">
        <v>26</v>
      </c>
      <c r="H1230">
        <v>3</v>
      </c>
      <c r="I1230">
        <v>0</v>
      </c>
      <c r="J1230">
        <v>0</v>
      </c>
      <c r="K1230">
        <v>48</v>
      </c>
      <c r="L1230">
        <v>216</v>
      </c>
      <c r="M1230">
        <v>51</v>
      </c>
      <c r="N1230">
        <v>32</v>
      </c>
      <c r="O1230">
        <v>30</v>
      </c>
      <c r="P1230">
        <v>8</v>
      </c>
      <c r="Q1230">
        <v>21</v>
      </c>
      <c r="R1230">
        <v>0</v>
      </c>
      <c r="S1230">
        <v>3</v>
      </c>
      <c r="T1230">
        <v>39</v>
      </c>
      <c r="U1230">
        <v>7.3125</v>
      </c>
      <c r="V1230">
        <v>3.9375</v>
      </c>
      <c r="W1230">
        <v>1.85714</v>
      </c>
      <c r="X1230">
        <v>1.5</v>
      </c>
      <c r="Y1230">
        <v>0.18055599999999999</v>
      </c>
      <c r="Z1230">
        <v>9.7222199999999995E-2</v>
      </c>
      <c r="AA1230">
        <v>8.3333328366279602E-2</v>
      </c>
      <c r="AB1230">
        <v>0.265625</v>
      </c>
      <c r="AC1230">
        <v>1.5</v>
      </c>
      <c r="AD1230">
        <v>0.29655199999999998</v>
      </c>
      <c r="AE1230">
        <v>0.65789500000000001</v>
      </c>
      <c r="AH1230">
        <v>5.29671</v>
      </c>
      <c r="AI1230">
        <v>1.1173499999999999E-2</v>
      </c>
      <c r="AJ1230">
        <v>-0.19131500000000001</v>
      </c>
    </row>
    <row r="1231" spans="1:36" x14ac:dyDescent="0.45">
      <c r="A1231" t="s">
        <v>3178</v>
      </c>
      <c r="B1231" t="s">
        <v>215</v>
      </c>
      <c r="C1231">
        <v>2</v>
      </c>
      <c r="D1231">
        <v>4</v>
      </c>
      <c r="F1231">
        <v>4.3953499999999996</v>
      </c>
      <c r="G1231">
        <v>35</v>
      </c>
      <c r="H1231">
        <v>0</v>
      </c>
      <c r="I1231">
        <v>0</v>
      </c>
      <c r="J1231">
        <v>0</v>
      </c>
      <c r="K1231">
        <v>43</v>
      </c>
      <c r="L1231">
        <v>196</v>
      </c>
      <c r="M1231">
        <v>38</v>
      </c>
      <c r="N1231">
        <v>23</v>
      </c>
      <c r="O1231">
        <v>21</v>
      </c>
      <c r="P1231">
        <v>5</v>
      </c>
      <c r="Q1231">
        <v>25</v>
      </c>
      <c r="R1231">
        <v>0</v>
      </c>
      <c r="S1231">
        <v>4</v>
      </c>
      <c r="T1231">
        <v>50</v>
      </c>
      <c r="U1231">
        <v>10.4651</v>
      </c>
      <c r="V1231">
        <v>5.2325600000000003</v>
      </c>
      <c r="W1231">
        <v>2</v>
      </c>
      <c r="X1231">
        <v>1.0465100000000001</v>
      </c>
      <c r="Y1231">
        <v>0.255102</v>
      </c>
      <c r="Z1231">
        <v>0.127551</v>
      </c>
      <c r="AA1231">
        <v>0.127551019191741</v>
      </c>
      <c r="AB1231">
        <v>0.227545</v>
      </c>
      <c r="AC1231">
        <v>1.46512</v>
      </c>
      <c r="AD1231">
        <v>0.29464299999999999</v>
      </c>
      <c r="AE1231">
        <v>0.71428599999999998</v>
      </c>
      <c r="AH1231">
        <v>4.46434</v>
      </c>
      <c r="AI1231">
        <v>1.02597E-2</v>
      </c>
      <c r="AJ1231">
        <v>-8.2295699999999999E-2</v>
      </c>
    </row>
    <row r="1232" spans="1:36" x14ac:dyDescent="0.45">
      <c r="A1232" t="s">
        <v>3179</v>
      </c>
      <c r="B1232" t="s">
        <v>153</v>
      </c>
      <c r="C1232">
        <v>4</v>
      </c>
      <c r="D1232">
        <v>4</v>
      </c>
      <c r="F1232">
        <v>4.61538</v>
      </c>
      <c r="G1232">
        <v>61</v>
      </c>
      <c r="H1232">
        <v>0</v>
      </c>
      <c r="I1232">
        <v>0</v>
      </c>
      <c r="J1232">
        <v>1</v>
      </c>
      <c r="K1232">
        <v>66.3</v>
      </c>
      <c r="L1232">
        <v>290</v>
      </c>
      <c r="M1232">
        <v>68</v>
      </c>
      <c r="N1232">
        <v>37</v>
      </c>
      <c r="O1232">
        <v>34</v>
      </c>
      <c r="P1232">
        <v>9</v>
      </c>
      <c r="Q1232">
        <v>22</v>
      </c>
      <c r="R1232">
        <v>1</v>
      </c>
      <c r="S1232">
        <v>4</v>
      </c>
      <c r="T1232">
        <v>52</v>
      </c>
      <c r="U1232">
        <v>7.0588199999999999</v>
      </c>
      <c r="V1232">
        <v>2.9864299999999999</v>
      </c>
      <c r="W1232">
        <v>2.3636400000000002</v>
      </c>
      <c r="X1232">
        <v>1.2217199999999999</v>
      </c>
      <c r="Y1232">
        <v>0.17931</v>
      </c>
      <c r="Z1232">
        <v>7.5862100000000002E-2</v>
      </c>
      <c r="AA1232">
        <v>0.103448279201984</v>
      </c>
      <c r="AB1232">
        <v>0.25757600000000003</v>
      </c>
      <c r="AC1232">
        <v>1.35747</v>
      </c>
      <c r="AD1232">
        <v>0.29064000000000001</v>
      </c>
      <c r="AE1232">
        <v>0.684755</v>
      </c>
      <c r="AH1232">
        <v>4.6275899999999996</v>
      </c>
      <c r="AI1232">
        <v>9.3727399999999992E-3</v>
      </c>
      <c r="AJ1232">
        <v>-2.4480700000000001E-2</v>
      </c>
    </row>
    <row r="1233" spans="1:36" x14ac:dyDescent="0.45">
      <c r="A1233" t="s">
        <v>3180</v>
      </c>
      <c r="C1233">
        <v>2</v>
      </c>
      <c r="D1233">
        <v>5</v>
      </c>
      <c r="F1233">
        <v>6.0517200000000004</v>
      </c>
      <c r="G1233">
        <v>17</v>
      </c>
      <c r="H1233">
        <v>11</v>
      </c>
      <c r="I1233">
        <v>0</v>
      </c>
      <c r="J1233">
        <v>0</v>
      </c>
      <c r="K1233">
        <v>58</v>
      </c>
      <c r="L1233">
        <v>266</v>
      </c>
      <c r="M1233">
        <v>70</v>
      </c>
      <c r="N1233">
        <v>42</v>
      </c>
      <c r="O1233">
        <v>39</v>
      </c>
      <c r="P1233">
        <v>11</v>
      </c>
      <c r="Q1233">
        <v>20</v>
      </c>
      <c r="R1233">
        <v>1</v>
      </c>
      <c r="S1233">
        <v>4</v>
      </c>
      <c r="T1233">
        <v>36</v>
      </c>
      <c r="U1233">
        <v>5.5862100000000003</v>
      </c>
      <c r="V1233">
        <v>3.10345</v>
      </c>
      <c r="W1233">
        <v>1.8</v>
      </c>
      <c r="X1233">
        <v>1.7069000000000001</v>
      </c>
      <c r="Y1233">
        <v>0.13533800000000001</v>
      </c>
      <c r="Z1233">
        <v>7.5188000000000005E-2</v>
      </c>
      <c r="AA1233">
        <v>6.0150384902954102E-2</v>
      </c>
      <c r="AB1233">
        <v>0.28925600000000001</v>
      </c>
      <c r="AC1233">
        <v>1.55172</v>
      </c>
      <c r="AD1233">
        <v>0.302564</v>
      </c>
      <c r="AE1233">
        <v>0.643432</v>
      </c>
      <c r="AH1233">
        <v>5.7205599999999999</v>
      </c>
      <c r="AI1233">
        <v>8.9508299999999999E-3</v>
      </c>
      <c r="AJ1233">
        <v>-0.223247</v>
      </c>
    </row>
    <row r="1234" spans="1:36" x14ac:dyDescent="0.45">
      <c r="A1234" t="s">
        <v>3181</v>
      </c>
      <c r="C1234">
        <v>2</v>
      </c>
      <c r="D1234">
        <v>4</v>
      </c>
      <c r="F1234">
        <v>4.9594800000000001</v>
      </c>
      <c r="G1234">
        <v>19</v>
      </c>
      <c r="H1234">
        <v>10</v>
      </c>
      <c r="I1234">
        <v>0</v>
      </c>
      <c r="J1234">
        <v>0</v>
      </c>
      <c r="K1234">
        <v>61.7</v>
      </c>
      <c r="L1234">
        <v>275</v>
      </c>
      <c r="M1234">
        <v>69</v>
      </c>
      <c r="N1234">
        <v>37</v>
      </c>
      <c r="O1234">
        <v>34</v>
      </c>
      <c r="P1234">
        <v>9</v>
      </c>
      <c r="Q1234">
        <v>24</v>
      </c>
      <c r="R1234">
        <v>0</v>
      </c>
      <c r="S1234">
        <v>2</v>
      </c>
      <c r="T1234">
        <v>38</v>
      </c>
      <c r="U1234">
        <v>5.5429500000000003</v>
      </c>
      <c r="V1234">
        <v>3.50081</v>
      </c>
      <c r="W1234">
        <v>1.5833299999999999</v>
      </c>
      <c r="X1234">
        <v>1.3128</v>
      </c>
      <c r="Y1234">
        <v>0.138182</v>
      </c>
      <c r="Z1234">
        <v>8.7272699999999995E-2</v>
      </c>
      <c r="AA1234">
        <v>5.0909094512462602E-2</v>
      </c>
      <c r="AB1234">
        <v>0.27710800000000002</v>
      </c>
      <c r="AC1234">
        <v>1.50729</v>
      </c>
      <c r="AD1234">
        <v>0.29703000000000002</v>
      </c>
      <c r="AE1234">
        <v>0.69651700000000005</v>
      </c>
      <c r="AH1234">
        <v>5.1837299999999997</v>
      </c>
      <c r="AI1234">
        <v>8.7781400000000002E-3</v>
      </c>
      <c r="AJ1234">
        <v>1.5139E-2</v>
      </c>
    </row>
    <row r="1235" spans="1:36" x14ac:dyDescent="0.45">
      <c r="A1235" t="s">
        <v>3182</v>
      </c>
      <c r="B1235" t="s">
        <v>56</v>
      </c>
      <c r="C1235">
        <v>2</v>
      </c>
      <c r="D1235">
        <v>4</v>
      </c>
      <c r="F1235">
        <v>4.76471</v>
      </c>
      <c r="G1235">
        <v>35</v>
      </c>
      <c r="H1235">
        <v>2</v>
      </c>
      <c r="I1235">
        <v>0</v>
      </c>
      <c r="J1235">
        <v>0</v>
      </c>
      <c r="K1235">
        <v>51</v>
      </c>
      <c r="L1235">
        <v>225</v>
      </c>
      <c r="M1235">
        <v>55</v>
      </c>
      <c r="N1235">
        <v>29</v>
      </c>
      <c r="O1235">
        <v>27</v>
      </c>
      <c r="P1235">
        <v>7</v>
      </c>
      <c r="Q1235">
        <v>17</v>
      </c>
      <c r="R1235">
        <v>0</v>
      </c>
      <c r="S1235">
        <v>3</v>
      </c>
      <c r="T1235">
        <v>38</v>
      </c>
      <c r="U1235">
        <v>6.7058799999999996</v>
      </c>
      <c r="V1235">
        <v>3</v>
      </c>
      <c r="W1235">
        <v>2.23529</v>
      </c>
      <c r="X1235">
        <v>1.23529</v>
      </c>
      <c r="Y1235">
        <v>0.16888900000000001</v>
      </c>
      <c r="Z1235">
        <v>7.5555600000000001E-2</v>
      </c>
      <c r="AA1235">
        <v>9.3333326280116993E-2</v>
      </c>
      <c r="AB1235">
        <v>0.268293</v>
      </c>
      <c r="AC1235">
        <v>1.4117599999999999</v>
      </c>
      <c r="AD1235">
        <v>0.3</v>
      </c>
      <c r="AE1235">
        <v>0.69131799999999999</v>
      </c>
      <c r="AH1235">
        <v>4.7256299999999998</v>
      </c>
      <c r="AI1235">
        <v>8.3315300000000002E-3</v>
      </c>
      <c r="AJ1235">
        <v>9.3893799999999999E-2</v>
      </c>
    </row>
    <row r="1236" spans="1:36" x14ac:dyDescent="0.45">
      <c r="A1236" t="s">
        <v>3183</v>
      </c>
      <c r="B1236" t="s">
        <v>67</v>
      </c>
      <c r="C1236">
        <v>3</v>
      </c>
      <c r="D1236">
        <v>5</v>
      </c>
      <c r="F1236">
        <v>4.7464500000000003</v>
      </c>
      <c r="G1236">
        <v>37</v>
      </c>
      <c r="H1236">
        <v>2</v>
      </c>
      <c r="I1236">
        <v>0</v>
      </c>
      <c r="J1236">
        <v>0</v>
      </c>
      <c r="K1236">
        <v>49.3</v>
      </c>
      <c r="L1236">
        <v>221</v>
      </c>
      <c r="M1236">
        <v>51</v>
      </c>
      <c r="N1236">
        <v>28</v>
      </c>
      <c r="O1236">
        <v>26</v>
      </c>
      <c r="P1236">
        <v>7</v>
      </c>
      <c r="Q1236">
        <v>21</v>
      </c>
      <c r="R1236">
        <v>1</v>
      </c>
      <c r="S1236">
        <v>2</v>
      </c>
      <c r="T1236">
        <v>45</v>
      </c>
      <c r="U1236">
        <v>8.2150099999999995</v>
      </c>
      <c r="V1236">
        <v>3.8336700000000001</v>
      </c>
      <c r="W1236">
        <v>2.1428600000000002</v>
      </c>
      <c r="X1236">
        <v>1.27789</v>
      </c>
      <c r="Y1236">
        <v>0.20362</v>
      </c>
      <c r="Z1236">
        <v>9.5022599999999999E-2</v>
      </c>
      <c r="AA1236">
        <v>0.10859728604555099</v>
      </c>
      <c r="AB1236">
        <v>0.25757600000000003</v>
      </c>
      <c r="AC1236">
        <v>1.46045</v>
      </c>
      <c r="AD1236">
        <v>0.30137000000000003</v>
      </c>
      <c r="AE1236">
        <v>0.707395</v>
      </c>
      <c r="AH1236">
        <v>4.6749200000000002</v>
      </c>
      <c r="AI1236">
        <v>7.8328500000000006E-3</v>
      </c>
      <c r="AJ1236">
        <v>-5.7331399999999998E-2</v>
      </c>
    </row>
    <row r="1237" spans="1:36" x14ac:dyDescent="0.45">
      <c r="A1237" t="s">
        <v>3184</v>
      </c>
      <c r="C1237">
        <v>1</v>
      </c>
      <c r="D1237">
        <v>2</v>
      </c>
      <c r="F1237">
        <v>5.4907199999999996</v>
      </c>
      <c r="G1237">
        <v>32</v>
      </c>
      <c r="H1237">
        <v>3</v>
      </c>
      <c r="I1237">
        <v>0</v>
      </c>
      <c r="J1237">
        <v>0</v>
      </c>
      <c r="K1237">
        <v>37.700000000000003</v>
      </c>
      <c r="L1237">
        <v>171</v>
      </c>
      <c r="M1237">
        <v>39</v>
      </c>
      <c r="N1237">
        <v>25</v>
      </c>
      <c r="O1237">
        <v>23</v>
      </c>
      <c r="P1237">
        <v>6</v>
      </c>
      <c r="Q1237">
        <v>18</v>
      </c>
      <c r="R1237">
        <v>0</v>
      </c>
      <c r="S1237">
        <v>3</v>
      </c>
      <c r="T1237">
        <v>36</v>
      </c>
      <c r="U1237">
        <v>8.5941600000000005</v>
      </c>
      <c r="V1237">
        <v>4.2970800000000002</v>
      </c>
      <c r="W1237">
        <v>2</v>
      </c>
      <c r="X1237">
        <v>1.4323600000000001</v>
      </c>
      <c r="Y1237">
        <v>0.21052599999999999</v>
      </c>
      <c r="Z1237">
        <v>0.105263</v>
      </c>
      <c r="AA1237">
        <v>0.105263158679008</v>
      </c>
      <c r="AB1237">
        <v>0.26</v>
      </c>
      <c r="AC1237">
        <v>1.5119400000000001</v>
      </c>
      <c r="AD1237">
        <v>0.30555599999999999</v>
      </c>
      <c r="AE1237">
        <v>0.65843600000000002</v>
      </c>
      <c r="AH1237">
        <v>5.08528</v>
      </c>
      <c r="AI1237">
        <v>7.0564299999999998E-3</v>
      </c>
      <c r="AJ1237">
        <v>-0.26753199999999999</v>
      </c>
    </row>
    <row r="1238" spans="1:36" x14ac:dyDescent="0.45">
      <c r="A1238" t="s">
        <v>3185</v>
      </c>
      <c r="B1238" t="s">
        <v>139</v>
      </c>
      <c r="C1238">
        <v>3</v>
      </c>
      <c r="D1238">
        <v>3</v>
      </c>
      <c r="F1238">
        <v>4.5762700000000001</v>
      </c>
      <c r="G1238">
        <v>42</v>
      </c>
      <c r="H1238">
        <v>1</v>
      </c>
      <c r="I1238">
        <v>0</v>
      </c>
      <c r="J1238">
        <v>1</v>
      </c>
      <c r="K1238">
        <v>41.3</v>
      </c>
      <c r="L1238">
        <v>176</v>
      </c>
      <c r="M1238">
        <v>37</v>
      </c>
      <c r="N1238">
        <v>23</v>
      </c>
      <c r="O1238">
        <v>21</v>
      </c>
      <c r="P1238">
        <v>6</v>
      </c>
      <c r="Q1238">
        <v>20</v>
      </c>
      <c r="R1238">
        <v>2</v>
      </c>
      <c r="S1238">
        <v>2</v>
      </c>
      <c r="T1238">
        <v>39</v>
      </c>
      <c r="U1238">
        <v>8.4987899999999996</v>
      </c>
      <c r="V1238">
        <v>4.3583499999999997</v>
      </c>
      <c r="W1238">
        <v>1.95</v>
      </c>
      <c r="X1238">
        <v>1.30751</v>
      </c>
      <c r="Y1238">
        <v>0.22159100000000001</v>
      </c>
      <c r="Z1238">
        <v>0.113636</v>
      </c>
      <c r="AA1238">
        <v>0.107954539358615</v>
      </c>
      <c r="AB1238">
        <v>0.24026</v>
      </c>
      <c r="AC1238">
        <v>1.38015</v>
      </c>
      <c r="AD1238">
        <v>0.28440399999999999</v>
      </c>
      <c r="AE1238">
        <v>0.69958799999999999</v>
      </c>
      <c r="AH1238">
        <v>4.8531000000000004</v>
      </c>
      <c r="AI1238">
        <v>6.9976200000000004E-3</v>
      </c>
      <c r="AJ1238">
        <v>2.7722900000000002E-3</v>
      </c>
    </row>
    <row r="1239" spans="1:36" x14ac:dyDescent="0.45">
      <c r="A1239" t="s">
        <v>3186</v>
      </c>
      <c r="B1239" t="s">
        <v>25</v>
      </c>
      <c r="C1239">
        <v>2</v>
      </c>
      <c r="D1239">
        <v>2</v>
      </c>
      <c r="F1239">
        <v>4.5</v>
      </c>
      <c r="G1239">
        <v>33</v>
      </c>
      <c r="H1239">
        <v>3</v>
      </c>
      <c r="I1239">
        <v>0</v>
      </c>
      <c r="J1239">
        <v>0</v>
      </c>
      <c r="K1239">
        <v>34</v>
      </c>
      <c r="L1239">
        <v>150</v>
      </c>
      <c r="M1239">
        <v>30</v>
      </c>
      <c r="N1239">
        <v>18</v>
      </c>
      <c r="O1239">
        <v>17</v>
      </c>
      <c r="P1239">
        <v>5</v>
      </c>
      <c r="Q1239">
        <v>18</v>
      </c>
      <c r="R1239">
        <v>0</v>
      </c>
      <c r="S1239">
        <v>2</v>
      </c>
      <c r="T1239">
        <v>39</v>
      </c>
      <c r="U1239">
        <v>10.323499999999999</v>
      </c>
      <c r="V1239">
        <v>4.76471</v>
      </c>
      <c r="W1239">
        <v>2.1666699999999999</v>
      </c>
      <c r="X1239">
        <v>1.3235300000000001</v>
      </c>
      <c r="Y1239">
        <v>0.26</v>
      </c>
      <c r="Z1239">
        <v>0.12</v>
      </c>
      <c r="AA1239">
        <v>0.13999999314546499</v>
      </c>
      <c r="AB1239">
        <v>0.230769</v>
      </c>
      <c r="AC1239">
        <v>1.4117599999999999</v>
      </c>
      <c r="AD1239">
        <v>0.29069800000000001</v>
      </c>
      <c r="AE1239">
        <v>0.731707</v>
      </c>
      <c r="AH1239">
        <v>4.6373899999999999</v>
      </c>
      <c r="AI1239">
        <v>6.6548199999999997E-3</v>
      </c>
      <c r="AJ1239">
        <v>6.8829799999999997E-2</v>
      </c>
    </row>
    <row r="1240" spans="1:36" x14ac:dyDescent="0.45">
      <c r="A1240" t="s">
        <v>2406</v>
      </c>
      <c r="B1240" t="s">
        <v>149</v>
      </c>
      <c r="C1240">
        <v>3</v>
      </c>
      <c r="D1240">
        <v>5</v>
      </c>
      <c r="F1240">
        <v>4.9245299999999999</v>
      </c>
      <c r="G1240">
        <v>49</v>
      </c>
      <c r="H1240">
        <v>1</v>
      </c>
      <c r="I1240">
        <v>0</v>
      </c>
      <c r="J1240">
        <v>1</v>
      </c>
      <c r="K1240">
        <v>53</v>
      </c>
      <c r="L1240">
        <v>230</v>
      </c>
      <c r="M1240">
        <v>53</v>
      </c>
      <c r="N1240">
        <v>31</v>
      </c>
      <c r="O1240">
        <v>29</v>
      </c>
      <c r="P1240">
        <v>8</v>
      </c>
      <c r="Q1240">
        <v>20</v>
      </c>
      <c r="R1240">
        <v>3</v>
      </c>
      <c r="S1240">
        <v>4</v>
      </c>
      <c r="T1240">
        <v>44</v>
      </c>
      <c r="U1240">
        <v>7.4717000000000002</v>
      </c>
      <c r="V1240">
        <v>3.3962300000000001</v>
      </c>
      <c r="W1240">
        <v>2.2000000000000002</v>
      </c>
      <c r="X1240">
        <v>1.35849</v>
      </c>
      <c r="Y1240">
        <v>0.191304</v>
      </c>
      <c r="Z1240">
        <v>8.6956500000000006E-2</v>
      </c>
      <c r="AA1240">
        <v>0.104347817599773</v>
      </c>
      <c r="AB1240">
        <v>0.25728200000000001</v>
      </c>
      <c r="AC1240">
        <v>1.3773599999999999</v>
      </c>
      <c r="AD1240">
        <v>0.29220800000000002</v>
      </c>
      <c r="AE1240">
        <v>0.67961199999999999</v>
      </c>
      <c r="AH1240">
        <v>4.9154200000000001</v>
      </c>
      <c r="AI1240">
        <v>5.8057400000000002E-3</v>
      </c>
      <c r="AJ1240">
        <v>3.00378E-2</v>
      </c>
    </row>
    <row r="1241" spans="1:36" x14ac:dyDescent="0.45">
      <c r="A1241" t="s">
        <v>3187</v>
      </c>
      <c r="C1241">
        <v>3</v>
      </c>
      <c r="D1241">
        <v>6</v>
      </c>
      <c r="F1241">
        <v>5.5252400000000002</v>
      </c>
      <c r="G1241">
        <v>20</v>
      </c>
      <c r="H1241">
        <v>14</v>
      </c>
      <c r="I1241">
        <v>0</v>
      </c>
      <c r="J1241">
        <v>0</v>
      </c>
      <c r="K1241">
        <v>73.3</v>
      </c>
      <c r="L1241">
        <v>338</v>
      </c>
      <c r="M1241">
        <v>82</v>
      </c>
      <c r="N1241">
        <v>49</v>
      </c>
      <c r="O1241">
        <v>45</v>
      </c>
      <c r="P1241">
        <v>11</v>
      </c>
      <c r="Q1241">
        <v>35</v>
      </c>
      <c r="R1241">
        <v>0</v>
      </c>
      <c r="S1241">
        <v>5</v>
      </c>
      <c r="T1241">
        <v>51</v>
      </c>
      <c r="U1241">
        <v>6.2619400000000001</v>
      </c>
      <c r="V1241">
        <v>4.2974100000000002</v>
      </c>
      <c r="W1241">
        <v>1.4571400000000001</v>
      </c>
      <c r="X1241">
        <v>1.3506100000000001</v>
      </c>
      <c r="Y1241">
        <v>0.15088799999999999</v>
      </c>
      <c r="Z1241">
        <v>0.10355</v>
      </c>
      <c r="AA1241">
        <v>4.7337286174297298E-2</v>
      </c>
      <c r="AB1241">
        <v>0.27516800000000002</v>
      </c>
      <c r="AC1241">
        <v>1.5961799999999999</v>
      </c>
      <c r="AD1241">
        <v>0.30084699999999998</v>
      </c>
      <c r="AE1241">
        <v>0.66929099999999997</v>
      </c>
      <c r="AH1241">
        <v>5.4514899999999997</v>
      </c>
      <c r="AI1241">
        <v>5.1512099999999998E-3</v>
      </c>
      <c r="AJ1241">
        <v>-0.34919299999999998</v>
      </c>
    </row>
    <row r="1242" spans="1:36" x14ac:dyDescent="0.45">
      <c r="A1242" t="s">
        <v>2316</v>
      </c>
      <c r="B1242" t="s">
        <v>113</v>
      </c>
      <c r="C1242">
        <v>4</v>
      </c>
      <c r="D1242">
        <v>3</v>
      </c>
      <c r="F1242">
        <v>4.23529</v>
      </c>
      <c r="G1242">
        <v>42</v>
      </c>
      <c r="H1242">
        <v>1</v>
      </c>
      <c r="I1242">
        <v>0</v>
      </c>
      <c r="J1242">
        <v>1</v>
      </c>
      <c r="K1242">
        <v>51</v>
      </c>
      <c r="L1242">
        <v>222</v>
      </c>
      <c r="M1242">
        <v>46</v>
      </c>
      <c r="N1242">
        <v>26</v>
      </c>
      <c r="O1242">
        <v>24</v>
      </c>
      <c r="P1242">
        <v>7</v>
      </c>
      <c r="Q1242">
        <v>22</v>
      </c>
      <c r="R1242">
        <v>1</v>
      </c>
      <c r="S1242">
        <v>4</v>
      </c>
      <c r="T1242">
        <v>54</v>
      </c>
      <c r="U1242">
        <v>9.5294100000000004</v>
      </c>
      <c r="V1242">
        <v>3.8823500000000002</v>
      </c>
      <c r="W1242">
        <v>2.4545499999999998</v>
      </c>
      <c r="X1242">
        <v>1.23529</v>
      </c>
      <c r="Y1242">
        <v>0.24324299999999999</v>
      </c>
      <c r="Z1242">
        <v>9.9099099999999996E-2</v>
      </c>
      <c r="AA1242">
        <v>0.144144147634506</v>
      </c>
      <c r="AB1242">
        <v>0.23469400000000001</v>
      </c>
      <c r="AC1242">
        <v>1.3333299999999999</v>
      </c>
      <c r="AD1242">
        <v>0.28888900000000001</v>
      </c>
      <c r="AE1242">
        <v>0.72164899999999998</v>
      </c>
      <c r="AH1242">
        <v>4.4511200000000004</v>
      </c>
      <c r="AI1242">
        <v>5.00732E-3</v>
      </c>
      <c r="AJ1242">
        <v>9.3489299999999997E-2</v>
      </c>
    </row>
    <row r="1243" spans="1:36" x14ac:dyDescent="0.45">
      <c r="A1243" t="s">
        <v>3188</v>
      </c>
      <c r="B1243" t="s">
        <v>61</v>
      </c>
      <c r="C1243">
        <v>3</v>
      </c>
      <c r="D1243">
        <v>5</v>
      </c>
      <c r="F1243">
        <v>4.61538</v>
      </c>
      <c r="G1243">
        <v>37</v>
      </c>
      <c r="H1243">
        <v>1</v>
      </c>
      <c r="I1243">
        <v>0</v>
      </c>
      <c r="J1243">
        <v>0</v>
      </c>
      <c r="K1243">
        <v>66.3</v>
      </c>
      <c r="L1243">
        <v>286</v>
      </c>
      <c r="M1243">
        <v>68</v>
      </c>
      <c r="N1243">
        <v>37</v>
      </c>
      <c r="O1243">
        <v>34</v>
      </c>
      <c r="P1243">
        <v>9</v>
      </c>
      <c r="Q1243">
        <v>23</v>
      </c>
      <c r="R1243">
        <v>1</v>
      </c>
      <c r="S1243">
        <v>3</v>
      </c>
      <c r="T1243">
        <v>49</v>
      </c>
      <c r="U1243">
        <v>6.65158</v>
      </c>
      <c r="V1243">
        <v>3.1221700000000001</v>
      </c>
      <c r="W1243">
        <v>2.13043</v>
      </c>
      <c r="X1243">
        <v>1.2217199999999999</v>
      </c>
      <c r="Y1243">
        <v>0.17132900000000001</v>
      </c>
      <c r="Z1243">
        <v>8.0419599999999994E-2</v>
      </c>
      <c r="AA1243">
        <v>9.09091010689735E-2</v>
      </c>
      <c r="AB1243">
        <v>0.26153799999999999</v>
      </c>
      <c r="AC1243">
        <v>1.3725499999999999</v>
      </c>
      <c r="AD1243">
        <v>0.29207899999999998</v>
      </c>
      <c r="AE1243">
        <v>0.68877600000000005</v>
      </c>
      <c r="AH1243">
        <v>4.7180900000000001</v>
      </c>
      <c r="AI1243">
        <v>3.8019999999999998E-3</v>
      </c>
      <c r="AJ1243">
        <v>6.3790299999999999E-3</v>
      </c>
    </row>
    <row r="1244" spans="1:36" x14ac:dyDescent="0.45">
      <c r="A1244" t="s">
        <v>3189</v>
      </c>
      <c r="C1244">
        <v>2</v>
      </c>
      <c r="D1244">
        <v>3</v>
      </c>
      <c r="F1244">
        <v>4.5</v>
      </c>
      <c r="G1244">
        <v>33</v>
      </c>
      <c r="H1244">
        <v>1</v>
      </c>
      <c r="I1244">
        <v>0</v>
      </c>
      <c r="J1244">
        <v>0</v>
      </c>
      <c r="K1244">
        <v>44</v>
      </c>
      <c r="L1244">
        <v>195</v>
      </c>
      <c r="M1244">
        <v>44</v>
      </c>
      <c r="N1244">
        <v>24</v>
      </c>
      <c r="O1244">
        <v>22</v>
      </c>
      <c r="P1244">
        <v>6</v>
      </c>
      <c r="Q1244">
        <v>18</v>
      </c>
      <c r="R1244">
        <v>1</v>
      </c>
      <c r="S1244">
        <v>3</v>
      </c>
      <c r="T1244">
        <v>41</v>
      </c>
      <c r="U1244">
        <v>8.3863599999999998</v>
      </c>
      <c r="V1244">
        <v>3.6818200000000001</v>
      </c>
      <c r="W1244">
        <v>2.2777799999999999</v>
      </c>
      <c r="X1244">
        <v>1.2272700000000001</v>
      </c>
      <c r="Y1244">
        <v>0.210256</v>
      </c>
      <c r="Z1244">
        <v>9.2307700000000006E-2</v>
      </c>
      <c r="AA1244">
        <v>0.117948718369007</v>
      </c>
      <c r="AB1244">
        <v>0.25287399999999999</v>
      </c>
      <c r="AC1244">
        <v>1.40909</v>
      </c>
      <c r="AD1244">
        <v>0.29921300000000001</v>
      </c>
      <c r="AE1244">
        <v>0.708955</v>
      </c>
      <c r="AH1244">
        <v>4.5959500000000002</v>
      </c>
      <c r="AI1244">
        <v>3.54594E-3</v>
      </c>
      <c r="AJ1244">
        <v>-9.5250400000000002E-3</v>
      </c>
    </row>
    <row r="1245" spans="1:36" x14ac:dyDescent="0.45">
      <c r="A1245" t="s">
        <v>3190</v>
      </c>
      <c r="C1245">
        <v>4</v>
      </c>
      <c r="D1245">
        <v>6</v>
      </c>
      <c r="F1245">
        <v>4.9390200000000002</v>
      </c>
      <c r="G1245">
        <v>22</v>
      </c>
      <c r="H1245">
        <v>11</v>
      </c>
      <c r="I1245">
        <v>0</v>
      </c>
      <c r="J1245">
        <v>0</v>
      </c>
      <c r="K1245">
        <v>82</v>
      </c>
      <c r="L1245">
        <v>367</v>
      </c>
      <c r="M1245">
        <v>81</v>
      </c>
      <c r="N1245">
        <v>49</v>
      </c>
      <c r="O1245">
        <v>45</v>
      </c>
      <c r="P1245">
        <v>12</v>
      </c>
      <c r="Q1245">
        <v>40</v>
      </c>
      <c r="R1245">
        <v>0</v>
      </c>
      <c r="S1245">
        <v>6</v>
      </c>
      <c r="T1245">
        <v>65</v>
      </c>
      <c r="U1245">
        <v>7.13415</v>
      </c>
      <c r="V1245">
        <v>4.3902400000000004</v>
      </c>
      <c r="W1245">
        <v>1.625</v>
      </c>
      <c r="X1245">
        <v>1.31707</v>
      </c>
      <c r="Y1245">
        <v>0.17711199999999999</v>
      </c>
      <c r="Z1245">
        <v>0.10899200000000001</v>
      </c>
      <c r="AA1245">
        <v>6.8119890987872994E-2</v>
      </c>
      <c r="AB1245">
        <v>0.252336</v>
      </c>
      <c r="AC1245">
        <v>1.4756100000000001</v>
      </c>
      <c r="AD1245">
        <v>0.28278700000000001</v>
      </c>
      <c r="AE1245">
        <v>0.69097900000000001</v>
      </c>
      <c r="AH1245">
        <v>5.2550400000000002</v>
      </c>
      <c r="AI1245">
        <v>3.3603999999999999E-3</v>
      </c>
      <c r="AJ1245">
        <v>0.194743</v>
      </c>
    </row>
    <row r="1246" spans="1:36" x14ac:dyDescent="0.45">
      <c r="A1246" t="s">
        <v>3191</v>
      </c>
      <c r="B1246" t="s">
        <v>215</v>
      </c>
      <c r="C1246">
        <v>3</v>
      </c>
      <c r="D1246">
        <v>6</v>
      </c>
      <c r="F1246">
        <v>5.1081099999999999</v>
      </c>
      <c r="G1246">
        <v>34</v>
      </c>
      <c r="H1246">
        <v>6</v>
      </c>
      <c r="I1246">
        <v>0</v>
      </c>
      <c r="J1246">
        <v>0</v>
      </c>
      <c r="K1246">
        <v>74</v>
      </c>
      <c r="L1246">
        <v>335</v>
      </c>
      <c r="M1246">
        <v>74</v>
      </c>
      <c r="N1246">
        <v>45</v>
      </c>
      <c r="O1246">
        <v>42</v>
      </c>
      <c r="P1246">
        <v>11</v>
      </c>
      <c r="Q1246">
        <v>35</v>
      </c>
      <c r="R1246">
        <v>0</v>
      </c>
      <c r="S1246">
        <v>9</v>
      </c>
      <c r="T1246">
        <v>67</v>
      </c>
      <c r="U1246">
        <v>8.1486499999999999</v>
      </c>
      <c r="V1246">
        <v>4.2567599999999999</v>
      </c>
      <c r="W1246">
        <v>1.91429</v>
      </c>
      <c r="X1246">
        <v>1.3378399999999999</v>
      </c>
      <c r="Y1246">
        <v>0.2</v>
      </c>
      <c r="Z1246">
        <v>0.104478</v>
      </c>
      <c r="AA1246">
        <v>9.5522388815879794E-2</v>
      </c>
      <c r="AB1246">
        <v>0.25429600000000002</v>
      </c>
      <c r="AC1246">
        <v>1.4729699999999999</v>
      </c>
      <c r="AD1246">
        <v>0.29577500000000001</v>
      </c>
      <c r="AE1246">
        <v>0.68376099999999995</v>
      </c>
      <c r="AH1246">
        <v>5.16045</v>
      </c>
      <c r="AI1246">
        <v>2.8249899999999999E-3</v>
      </c>
      <c r="AJ1246">
        <v>-2.28089E-2</v>
      </c>
    </row>
    <row r="1247" spans="1:36" x14ac:dyDescent="0.45">
      <c r="A1247" t="s">
        <v>3192</v>
      </c>
      <c r="C1247">
        <v>1</v>
      </c>
      <c r="D1247">
        <v>1</v>
      </c>
      <c r="F1247">
        <v>5.4</v>
      </c>
      <c r="G1247">
        <v>28</v>
      </c>
      <c r="H1247">
        <v>2</v>
      </c>
      <c r="I1247">
        <v>0</v>
      </c>
      <c r="J1247">
        <v>0</v>
      </c>
      <c r="K1247">
        <v>25</v>
      </c>
      <c r="L1247">
        <v>116</v>
      </c>
      <c r="M1247">
        <v>24</v>
      </c>
      <c r="N1247">
        <v>16</v>
      </c>
      <c r="O1247">
        <v>15</v>
      </c>
      <c r="P1247">
        <v>2</v>
      </c>
      <c r="Q1247">
        <v>16</v>
      </c>
      <c r="R1247">
        <v>0</v>
      </c>
      <c r="S1247">
        <v>3</v>
      </c>
      <c r="T1247">
        <v>23</v>
      </c>
      <c r="U1247">
        <v>8.2799999999999994</v>
      </c>
      <c r="V1247">
        <v>5.76</v>
      </c>
      <c r="W1247">
        <v>1.4375</v>
      </c>
      <c r="X1247">
        <v>0.72</v>
      </c>
      <c r="Y1247">
        <v>0.19827600000000001</v>
      </c>
      <c r="Z1247">
        <v>0.137931</v>
      </c>
      <c r="AA1247">
        <v>6.0344830155372599E-2</v>
      </c>
      <c r="AB1247">
        <v>0.247423</v>
      </c>
      <c r="AC1247">
        <v>1.6</v>
      </c>
      <c r="AD1247">
        <v>0.30555599999999999</v>
      </c>
      <c r="AE1247">
        <v>0.64516099999999998</v>
      </c>
      <c r="AH1247">
        <v>4.7350399999999997</v>
      </c>
      <c r="AI1247">
        <v>2.5266799999999999E-3</v>
      </c>
      <c r="AJ1247">
        <v>-0.22231699999999999</v>
      </c>
    </row>
    <row r="1248" spans="1:36" x14ac:dyDescent="0.45">
      <c r="A1248" t="s">
        <v>2458</v>
      </c>
      <c r="B1248" t="s">
        <v>184</v>
      </c>
      <c r="C1248">
        <v>2</v>
      </c>
      <c r="D1248">
        <v>5</v>
      </c>
      <c r="F1248">
        <v>5.57789</v>
      </c>
      <c r="G1248">
        <v>48</v>
      </c>
      <c r="H1248">
        <v>3</v>
      </c>
      <c r="I1248">
        <v>0</v>
      </c>
      <c r="J1248">
        <v>1</v>
      </c>
      <c r="K1248">
        <v>59.7</v>
      </c>
      <c r="L1248">
        <v>269</v>
      </c>
      <c r="M1248">
        <v>68</v>
      </c>
      <c r="N1248">
        <v>40</v>
      </c>
      <c r="O1248">
        <v>37</v>
      </c>
      <c r="P1248">
        <v>10</v>
      </c>
      <c r="Q1248">
        <v>21</v>
      </c>
      <c r="R1248">
        <v>0</v>
      </c>
      <c r="S1248">
        <v>4</v>
      </c>
      <c r="T1248">
        <v>48</v>
      </c>
      <c r="U1248">
        <v>7.2361800000000001</v>
      </c>
      <c r="V1248">
        <v>3.1658300000000001</v>
      </c>
      <c r="W1248">
        <v>2.2857099999999999</v>
      </c>
      <c r="X1248">
        <v>1.5075400000000001</v>
      </c>
      <c r="Y1248">
        <v>0.17843899999999999</v>
      </c>
      <c r="Z1248">
        <v>7.8066899999999995E-2</v>
      </c>
      <c r="AA1248">
        <v>0.100371748208999</v>
      </c>
      <c r="AB1248">
        <v>0.27868900000000002</v>
      </c>
      <c r="AC1248">
        <v>1.4907900000000001</v>
      </c>
      <c r="AD1248">
        <v>0.31182799999999999</v>
      </c>
      <c r="AE1248">
        <v>0.65333300000000005</v>
      </c>
      <c r="AH1248">
        <v>5.0808400000000002</v>
      </c>
      <c r="AI1248">
        <v>2.3938100000000001E-3</v>
      </c>
      <c r="AJ1248">
        <v>-2.28457E-2</v>
      </c>
    </row>
    <row r="1249" spans="1:36" x14ac:dyDescent="0.45">
      <c r="A1249" t="s">
        <v>3193</v>
      </c>
      <c r="B1249" t="s">
        <v>104</v>
      </c>
      <c r="C1249">
        <v>4</v>
      </c>
      <c r="D1249">
        <v>6</v>
      </c>
      <c r="F1249">
        <v>5.3054699999999997</v>
      </c>
      <c r="G1249">
        <v>21</v>
      </c>
      <c r="H1249">
        <v>21</v>
      </c>
      <c r="I1249">
        <v>0</v>
      </c>
      <c r="J1249">
        <v>0</v>
      </c>
      <c r="K1249">
        <v>93.3</v>
      </c>
      <c r="L1249">
        <v>426</v>
      </c>
      <c r="M1249">
        <v>101</v>
      </c>
      <c r="N1249">
        <v>59</v>
      </c>
      <c r="O1249">
        <v>55</v>
      </c>
      <c r="P1249">
        <v>14</v>
      </c>
      <c r="Q1249">
        <v>46</v>
      </c>
      <c r="R1249">
        <v>0</v>
      </c>
      <c r="S1249">
        <v>8</v>
      </c>
      <c r="T1249">
        <v>66</v>
      </c>
      <c r="U1249">
        <v>6.3665599999999998</v>
      </c>
      <c r="V1249">
        <v>4.4372999999999996</v>
      </c>
      <c r="W1249">
        <v>1.4347799999999999</v>
      </c>
      <c r="X1249">
        <v>1.3504799999999999</v>
      </c>
      <c r="Y1249">
        <v>0.15493000000000001</v>
      </c>
      <c r="Z1249">
        <v>0.10798099999999999</v>
      </c>
      <c r="AA1249">
        <v>4.6948358416557298E-2</v>
      </c>
      <c r="AB1249">
        <v>0.271505</v>
      </c>
      <c r="AC1249">
        <v>1.5755600000000001</v>
      </c>
      <c r="AD1249">
        <v>0.29794500000000002</v>
      </c>
      <c r="AE1249">
        <v>0.69073799999999996</v>
      </c>
      <c r="AH1249">
        <v>5.5272800000000002</v>
      </c>
      <c r="AI1249">
        <v>1.87666E-3</v>
      </c>
      <c r="AJ1249">
        <v>0.24901599999999999</v>
      </c>
    </row>
    <row r="1250" spans="1:36" x14ac:dyDescent="0.45">
      <c r="A1250" t="s">
        <v>3194</v>
      </c>
      <c r="B1250" t="s">
        <v>30</v>
      </c>
      <c r="C1250">
        <v>3</v>
      </c>
      <c r="D1250">
        <v>4</v>
      </c>
      <c r="F1250">
        <v>4.8</v>
      </c>
      <c r="G1250">
        <v>32</v>
      </c>
      <c r="H1250">
        <v>4</v>
      </c>
      <c r="I1250">
        <v>0</v>
      </c>
      <c r="J1250">
        <v>0</v>
      </c>
      <c r="K1250">
        <v>60</v>
      </c>
      <c r="L1250">
        <v>270</v>
      </c>
      <c r="M1250">
        <v>61</v>
      </c>
      <c r="N1250">
        <v>35</v>
      </c>
      <c r="O1250">
        <v>32</v>
      </c>
      <c r="P1250">
        <v>9</v>
      </c>
      <c r="Q1250">
        <v>27</v>
      </c>
      <c r="R1250">
        <v>0</v>
      </c>
      <c r="S1250">
        <v>3</v>
      </c>
      <c r="T1250">
        <v>52</v>
      </c>
      <c r="U1250">
        <v>7.8</v>
      </c>
      <c r="V1250">
        <v>4.05</v>
      </c>
      <c r="W1250">
        <v>1.9259299999999999</v>
      </c>
      <c r="X1250">
        <v>1.35</v>
      </c>
      <c r="Y1250">
        <v>0.19259299999999999</v>
      </c>
      <c r="Z1250">
        <v>0.1</v>
      </c>
      <c r="AA1250">
        <v>9.2592589557170799E-2</v>
      </c>
      <c r="AB1250">
        <v>0.25416699999999998</v>
      </c>
      <c r="AC1250">
        <v>1.4666699999999999</v>
      </c>
      <c r="AD1250">
        <v>0.29050300000000001</v>
      </c>
      <c r="AE1250">
        <v>0.70291800000000004</v>
      </c>
      <c r="AH1250">
        <v>4.9717099999999999</v>
      </c>
      <c r="AI1250">
        <v>1.5329300000000001E-3</v>
      </c>
      <c r="AJ1250">
        <v>-0.12407600000000001</v>
      </c>
    </row>
    <row r="1251" spans="1:36" x14ac:dyDescent="0.45">
      <c r="A1251" t="s">
        <v>3195</v>
      </c>
      <c r="C1251">
        <v>4</v>
      </c>
      <c r="D1251">
        <v>6</v>
      </c>
      <c r="F1251">
        <v>5.0596300000000003</v>
      </c>
      <c r="G1251">
        <v>43</v>
      </c>
      <c r="H1251">
        <v>3</v>
      </c>
      <c r="I1251">
        <v>0</v>
      </c>
      <c r="J1251">
        <v>0</v>
      </c>
      <c r="K1251">
        <v>58.7</v>
      </c>
      <c r="L1251">
        <v>264</v>
      </c>
      <c r="M1251">
        <v>61</v>
      </c>
      <c r="N1251">
        <v>36</v>
      </c>
      <c r="O1251">
        <v>33</v>
      </c>
      <c r="P1251">
        <v>8</v>
      </c>
      <c r="Q1251">
        <v>27</v>
      </c>
      <c r="R1251">
        <v>0</v>
      </c>
      <c r="S1251">
        <v>4</v>
      </c>
      <c r="T1251">
        <v>52</v>
      </c>
      <c r="U1251">
        <v>7.9727399999999999</v>
      </c>
      <c r="V1251">
        <v>4.1396899999999999</v>
      </c>
      <c r="W1251">
        <v>1.9259299999999999</v>
      </c>
      <c r="X1251">
        <v>1.22658</v>
      </c>
      <c r="Y1251">
        <v>0.19697000000000001</v>
      </c>
      <c r="Z1251">
        <v>0.102273</v>
      </c>
      <c r="AA1251">
        <v>9.4696976244449602E-2</v>
      </c>
      <c r="AB1251">
        <v>0.26180300000000001</v>
      </c>
      <c r="AC1251">
        <v>1.49915</v>
      </c>
      <c r="AD1251">
        <v>0.30635800000000002</v>
      </c>
      <c r="AE1251">
        <v>0.67708299999999999</v>
      </c>
      <c r="AH1251">
        <v>4.8393699999999997</v>
      </c>
      <c r="AI1251">
        <v>-7.4395099999999997E-4</v>
      </c>
      <c r="AJ1251">
        <v>-5.5169500000000003E-2</v>
      </c>
    </row>
    <row r="1252" spans="1:36" x14ac:dyDescent="0.45">
      <c r="A1252" t="s">
        <v>2478</v>
      </c>
      <c r="B1252" t="s">
        <v>42</v>
      </c>
      <c r="C1252">
        <v>3</v>
      </c>
      <c r="D1252">
        <v>3</v>
      </c>
      <c r="F1252">
        <v>4.5</v>
      </c>
      <c r="G1252">
        <v>43</v>
      </c>
      <c r="H1252">
        <v>0</v>
      </c>
      <c r="I1252">
        <v>0</v>
      </c>
      <c r="J1252">
        <v>0</v>
      </c>
      <c r="K1252">
        <v>54</v>
      </c>
      <c r="L1252">
        <v>232</v>
      </c>
      <c r="M1252">
        <v>47</v>
      </c>
      <c r="N1252">
        <v>29</v>
      </c>
      <c r="O1252">
        <v>27</v>
      </c>
      <c r="P1252">
        <v>7</v>
      </c>
      <c r="Q1252">
        <v>25</v>
      </c>
      <c r="R1252">
        <v>0</v>
      </c>
      <c r="S1252">
        <v>3</v>
      </c>
      <c r="T1252">
        <v>54</v>
      </c>
      <c r="U1252">
        <v>9</v>
      </c>
      <c r="V1252">
        <v>4.1666699999999999</v>
      </c>
      <c r="W1252">
        <v>2.16</v>
      </c>
      <c r="X1252">
        <v>1.1666700000000001</v>
      </c>
      <c r="Y1252">
        <v>0.23275899999999999</v>
      </c>
      <c r="Z1252">
        <v>0.10775899999999999</v>
      </c>
      <c r="AA1252">
        <v>0.12500000745057999</v>
      </c>
      <c r="AB1252">
        <v>0.23039200000000001</v>
      </c>
      <c r="AC1252">
        <v>1.3333299999999999</v>
      </c>
      <c r="AD1252">
        <v>0.27972000000000002</v>
      </c>
      <c r="AE1252">
        <v>0.69131799999999999</v>
      </c>
      <c r="AH1252">
        <v>4.4957799999999999</v>
      </c>
      <c r="AI1252">
        <v>-9.0806100000000005E-4</v>
      </c>
      <c r="AJ1252">
        <v>-8.004E-2</v>
      </c>
    </row>
    <row r="1253" spans="1:36" x14ac:dyDescent="0.45">
      <c r="A1253" t="s">
        <v>3196</v>
      </c>
      <c r="B1253" t="s">
        <v>215</v>
      </c>
      <c r="C1253">
        <v>4</v>
      </c>
      <c r="D1253">
        <v>5</v>
      </c>
      <c r="F1253">
        <v>4.6607099999999999</v>
      </c>
      <c r="G1253">
        <v>35</v>
      </c>
      <c r="H1253">
        <v>0</v>
      </c>
      <c r="I1253">
        <v>0</v>
      </c>
      <c r="J1253">
        <v>0</v>
      </c>
      <c r="K1253">
        <v>56</v>
      </c>
      <c r="L1253">
        <v>246</v>
      </c>
      <c r="M1253">
        <v>59</v>
      </c>
      <c r="N1253">
        <v>31</v>
      </c>
      <c r="O1253">
        <v>29</v>
      </c>
      <c r="P1253">
        <v>8</v>
      </c>
      <c r="Q1253">
        <v>17</v>
      </c>
      <c r="R1253">
        <v>0</v>
      </c>
      <c r="S1253">
        <v>5</v>
      </c>
      <c r="T1253">
        <v>45</v>
      </c>
      <c r="U1253">
        <v>7.2321400000000002</v>
      </c>
      <c r="V1253">
        <v>2.7321399999999998</v>
      </c>
      <c r="W1253">
        <v>2.6470600000000002</v>
      </c>
      <c r="X1253">
        <v>1.2857099999999999</v>
      </c>
      <c r="Y1253">
        <v>0.18292700000000001</v>
      </c>
      <c r="Z1253">
        <v>6.9105700000000006E-2</v>
      </c>
      <c r="AA1253">
        <v>0.113821141421794</v>
      </c>
      <c r="AB1253">
        <v>0.26339299999999999</v>
      </c>
      <c r="AC1253">
        <v>1.35714</v>
      </c>
      <c r="AD1253">
        <v>0.29824600000000001</v>
      </c>
      <c r="AE1253">
        <v>0.69444399999999995</v>
      </c>
      <c r="AH1253">
        <v>4.6836099999999998</v>
      </c>
      <c r="AI1253">
        <v>-2.3440599999999998E-3</v>
      </c>
      <c r="AJ1253">
        <v>-1.1192799999999999E-2</v>
      </c>
    </row>
    <row r="1254" spans="1:36" x14ac:dyDescent="0.45">
      <c r="A1254" t="s">
        <v>2269</v>
      </c>
      <c r="B1254" t="s">
        <v>139</v>
      </c>
      <c r="C1254">
        <v>3</v>
      </c>
      <c r="D1254">
        <v>6</v>
      </c>
      <c r="F1254">
        <v>5.76</v>
      </c>
      <c r="G1254">
        <v>19</v>
      </c>
      <c r="H1254">
        <v>13</v>
      </c>
      <c r="I1254">
        <v>0</v>
      </c>
      <c r="J1254">
        <v>1</v>
      </c>
      <c r="K1254">
        <v>75</v>
      </c>
      <c r="L1254">
        <v>340</v>
      </c>
      <c r="M1254">
        <v>74</v>
      </c>
      <c r="N1254">
        <v>52</v>
      </c>
      <c r="O1254">
        <v>48</v>
      </c>
      <c r="P1254">
        <v>13</v>
      </c>
      <c r="Q1254">
        <v>44</v>
      </c>
      <c r="R1254">
        <v>1</v>
      </c>
      <c r="S1254">
        <v>5</v>
      </c>
      <c r="T1254">
        <v>69</v>
      </c>
      <c r="U1254">
        <v>8.2799999999999994</v>
      </c>
      <c r="V1254">
        <v>5.28</v>
      </c>
      <c r="W1254">
        <v>1.5681799999999999</v>
      </c>
      <c r="X1254">
        <v>1.56</v>
      </c>
      <c r="Y1254">
        <v>0.20294100000000001</v>
      </c>
      <c r="Z1254">
        <v>0.129412</v>
      </c>
      <c r="AA1254">
        <v>7.35294073820114E-2</v>
      </c>
      <c r="AB1254">
        <v>0.25429600000000002</v>
      </c>
      <c r="AC1254">
        <v>1.5733299999999999</v>
      </c>
      <c r="AD1254">
        <v>0.29186600000000001</v>
      </c>
      <c r="AE1254">
        <v>0.66132299999999999</v>
      </c>
      <c r="AH1254">
        <v>5.6283700000000003</v>
      </c>
      <c r="AI1254">
        <v>-4.3976700000000002E-3</v>
      </c>
      <c r="AJ1254">
        <v>-0.34615899999999999</v>
      </c>
    </row>
    <row r="1255" spans="1:36" x14ac:dyDescent="0.45">
      <c r="A1255" t="s">
        <v>3197</v>
      </c>
      <c r="B1255" t="s">
        <v>76</v>
      </c>
      <c r="C1255">
        <v>3</v>
      </c>
      <c r="D1255">
        <v>5</v>
      </c>
      <c r="F1255">
        <v>5.59809</v>
      </c>
      <c r="G1255">
        <v>18</v>
      </c>
      <c r="H1255">
        <v>15</v>
      </c>
      <c r="I1255">
        <v>0</v>
      </c>
      <c r="J1255">
        <v>0</v>
      </c>
      <c r="K1255">
        <v>62.7</v>
      </c>
      <c r="L1255">
        <v>293</v>
      </c>
      <c r="M1255">
        <v>64</v>
      </c>
      <c r="N1255">
        <v>42</v>
      </c>
      <c r="O1255">
        <v>39</v>
      </c>
      <c r="P1255">
        <v>9</v>
      </c>
      <c r="Q1255">
        <v>40</v>
      </c>
      <c r="R1255">
        <v>0</v>
      </c>
      <c r="S1255">
        <v>6</v>
      </c>
      <c r="T1255">
        <v>57</v>
      </c>
      <c r="U1255">
        <v>8.1818200000000001</v>
      </c>
      <c r="V1255">
        <v>5.7416299999999998</v>
      </c>
      <c r="W1255">
        <v>1.425</v>
      </c>
      <c r="X1255">
        <v>1.2918700000000001</v>
      </c>
      <c r="Y1255">
        <v>0.19453899999999999</v>
      </c>
      <c r="Z1255">
        <v>0.136519</v>
      </c>
      <c r="AA1255">
        <v>5.8020472526550203E-2</v>
      </c>
      <c r="AB1255">
        <v>0.25910899999999998</v>
      </c>
      <c r="AC1255">
        <v>1.65869</v>
      </c>
      <c r="AD1255">
        <v>0.303867</v>
      </c>
      <c r="AE1255">
        <v>0.67833699999999997</v>
      </c>
      <c r="AH1255">
        <v>5.5038400000000003</v>
      </c>
      <c r="AI1255">
        <v>-5.0879599999999999E-3</v>
      </c>
      <c r="AJ1255">
        <v>5.6148200000000002E-2</v>
      </c>
    </row>
    <row r="1256" spans="1:36" x14ac:dyDescent="0.45">
      <c r="A1256" t="s">
        <v>3198</v>
      </c>
      <c r="B1256" t="s">
        <v>25</v>
      </c>
      <c r="C1256">
        <v>2</v>
      </c>
      <c r="D1256">
        <v>3</v>
      </c>
      <c r="F1256">
        <v>4.8736499999999996</v>
      </c>
      <c r="G1256">
        <v>17</v>
      </c>
      <c r="H1256">
        <v>0</v>
      </c>
      <c r="I1256">
        <v>0</v>
      </c>
      <c r="J1256">
        <v>0</v>
      </c>
      <c r="K1256">
        <v>27.7</v>
      </c>
      <c r="L1256">
        <v>123</v>
      </c>
      <c r="M1256">
        <v>26</v>
      </c>
      <c r="N1256">
        <v>16</v>
      </c>
      <c r="O1256">
        <v>15</v>
      </c>
      <c r="P1256">
        <v>4</v>
      </c>
      <c r="Q1256">
        <v>14</v>
      </c>
      <c r="R1256">
        <v>0</v>
      </c>
      <c r="S1256">
        <v>0</v>
      </c>
      <c r="T1256">
        <v>28</v>
      </c>
      <c r="U1256">
        <v>9.0974699999999995</v>
      </c>
      <c r="V1256">
        <v>4.5487399999999996</v>
      </c>
      <c r="W1256">
        <v>2</v>
      </c>
      <c r="X1256">
        <v>1.2996399999999999</v>
      </c>
      <c r="Y1256">
        <v>0.22764200000000001</v>
      </c>
      <c r="Z1256">
        <v>0.11382100000000001</v>
      </c>
      <c r="AA1256">
        <v>0.113821141421794</v>
      </c>
      <c r="AB1256">
        <v>0.23853199999999999</v>
      </c>
      <c r="AC1256">
        <v>1.44404</v>
      </c>
      <c r="AD1256">
        <v>0.28571400000000002</v>
      </c>
      <c r="AE1256">
        <v>0.69767400000000002</v>
      </c>
      <c r="AH1256">
        <v>4.6268799999999999</v>
      </c>
      <c r="AI1256">
        <v>-5.9466800000000002E-3</v>
      </c>
      <c r="AJ1256">
        <v>-0.13272800000000001</v>
      </c>
    </row>
    <row r="1257" spans="1:36" x14ac:dyDescent="0.45">
      <c r="A1257" t="s">
        <v>3199</v>
      </c>
      <c r="B1257" t="s">
        <v>32</v>
      </c>
      <c r="C1257">
        <v>3</v>
      </c>
      <c r="D1257">
        <v>3</v>
      </c>
      <c r="F1257">
        <v>4.4185999999999996</v>
      </c>
      <c r="G1257">
        <v>33</v>
      </c>
      <c r="H1257">
        <v>0</v>
      </c>
      <c r="I1257">
        <v>0</v>
      </c>
      <c r="J1257">
        <v>0</v>
      </c>
      <c r="K1257">
        <v>38.700000000000003</v>
      </c>
      <c r="L1257">
        <v>166</v>
      </c>
      <c r="M1257">
        <v>36</v>
      </c>
      <c r="N1257">
        <v>21</v>
      </c>
      <c r="O1257">
        <v>19</v>
      </c>
      <c r="P1257">
        <v>5</v>
      </c>
      <c r="Q1257">
        <v>10</v>
      </c>
      <c r="R1257">
        <v>0</v>
      </c>
      <c r="S1257">
        <v>7</v>
      </c>
      <c r="T1257">
        <v>35</v>
      </c>
      <c r="U1257">
        <v>8.1395300000000006</v>
      </c>
      <c r="V1257">
        <v>2.32558</v>
      </c>
      <c r="W1257">
        <v>3.5</v>
      </c>
      <c r="X1257">
        <v>1.16279</v>
      </c>
      <c r="Y1257">
        <v>0.210843</v>
      </c>
      <c r="Z1257">
        <v>6.0241000000000003E-2</v>
      </c>
      <c r="AA1257">
        <v>0.15060240402817701</v>
      </c>
      <c r="AB1257">
        <v>0.24161099999999999</v>
      </c>
      <c r="AC1257">
        <v>1.1886300000000001</v>
      </c>
      <c r="AD1257">
        <v>0.28440399999999999</v>
      </c>
      <c r="AE1257">
        <v>0.64102599999999998</v>
      </c>
      <c r="AH1257">
        <v>4.44367</v>
      </c>
      <c r="AI1257">
        <v>-6.6318100000000001E-3</v>
      </c>
      <c r="AJ1257">
        <v>-9.7383399999999995E-2</v>
      </c>
    </row>
    <row r="1258" spans="1:36" x14ac:dyDescent="0.45">
      <c r="A1258" t="s">
        <v>2234</v>
      </c>
      <c r="B1258" t="s">
        <v>61</v>
      </c>
      <c r="C1258">
        <v>1</v>
      </c>
      <c r="D1258">
        <v>0</v>
      </c>
      <c r="F1258">
        <v>4.8484800000000003</v>
      </c>
      <c r="G1258">
        <v>23</v>
      </c>
      <c r="H1258">
        <v>1</v>
      </c>
      <c r="I1258">
        <v>0</v>
      </c>
      <c r="J1258">
        <v>1</v>
      </c>
      <c r="K1258">
        <v>29.7</v>
      </c>
      <c r="L1258">
        <v>131</v>
      </c>
      <c r="M1258">
        <v>29</v>
      </c>
      <c r="N1258">
        <v>17</v>
      </c>
      <c r="O1258">
        <v>16</v>
      </c>
      <c r="P1258">
        <v>4</v>
      </c>
      <c r="Q1258">
        <v>13</v>
      </c>
      <c r="R1258">
        <v>0</v>
      </c>
      <c r="S1258">
        <v>2</v>
      </c>
      <c r="T1258">
        <v>27</v>
      </c>
      <c r="U1258">
        <v>8.1818200000000001</v>
      </c>
      <c r="V1258">
        <v>3.9393899999999999</v>
      </c>
      <c r="W1258">
        <v>2.0769199999999999</v>
      </c>
      <c r="X1258">
        <v>1.2121200000000001</v>
      </c>
      <c r="Y1258">
        <v>0.20610700000000001</v>
      </c>
      <c r="Z1258">
        <v>9.9236599999999994E-2</v>
      </c>
      <c r="AA1258">
        <v>0.106870226562023</v>
      </c>
      <c r="AB1258">
        <v>0.25</v>
      </c>
      <c r="AC1258">
        <v>1.41414</v>
      </c>
      <c r="AD1258">
        <v>0.29411799999999999</v>
      </c>
      <c r="AE1258">
        <v>0.68681300000000001</v>
      </c>
      <c r="AH1258">
        <v>4.7028499999999998</v>
      </c>
      <c r="AI1258">
        <v>-7.4336999999999997E-3</v>
      </c>
      <c r="AJ1258">
        <v>-2.07496E-2</v>
      </c>
    </row>
    <row r="1259" spans="1:36" x14ac:dyDescent="0.45">
      <c r="A1259" t="s">
        <v>3200</v>
      </c>
      <c r="B1259" t="s">
        <v>40</v>
      </c>
      <c r="C1259">
        <v>2</v>
      </c>
      <c r="D1259">
        <v>3</v>
      </c>
      <c r="F1259">
        <v>4.7368399999999999</v>
      </c>
      <c r="G1259">
        <v>32</v>
      </c>
      <c r="H1259">
        <v>0</v>
      </c>
      <c r="I1259">
        <v>0</v>
      </c>
      <c r="J1259">
        <v>0</v>
      </c>
      <c r="K1259">
        <v>32.299999999999997</v>
      </c>
      <c r="L1259">
        <v>141</v>
      </c>
      <c r="M1259">
        <v>26</v>
      </c>
      <c r="N1259">
        <v>18</v>
      </c>
      <c r="O1259">
        <v>17</v>
      </c>
      <c r="P1259">
        <v>4</v>
      </c>
      <c r="Q1259">
        <v>18</v>
      </c>
      <c r="R1259">
        <v>0</v>
      </c>
      <c r="S1259">
        <v>4</v>
      </c>
      <c r="T1259">
        <v>37</v>
      </c>
      <c r="U1259">
        <v>10.3096</v>
      </c>
      <c r="V1259">
        <v>5.0154800000000002</v>
      </c>
      <c r="W1259">
        <v>2.0555599999999998</v>
      </c>
      <c r="X1259">
        <v>1.1145499999999999</v>
      </c>
      <c r="Y1259">
        <v>0.26241100000000001</v>
      </c>
      <c r="Z1259">
        <v>0.12766</v>
      </c>
      <c r="AA1259">
        <v>0.13475178182125</v>
      </c>
      <c r="AB1259">
        <v>0.21848699999999999</v>
      </c>
      <c r="AC1259">
        <v>1.3622300000000001</v>
      </c>
      <c r="AD1259">
        <v>0.282051</v>
      </c>
      <c r="AE1259">
        <v>0.67708299999999999</v>
      </c>
      <c r="AH1259">
        <v>4.6172700000000004</v>
      </c>
      <c r="AI1259">
        <v>-8.4866799999999999E-3</v>
      </c>
      <c r="AJ1259">
        <v>-0.102725</v>
      </c>
    </row>
    <row r="1260" spans="1:36" x14ac:dyDescent="0.45">
      <c r="A1260" t="s">
        <v>3201</v>
      </c>
      <c r="B1260" t="s">
        <v>52</v>
      </c>
      <c r="C1260">
        <v>1</v>
      </c>
      <c r="D1260">
        <v>3</v>
      </c>
      <c r="F1260">
        <v>5.1203500000000002</v>
      </c>
      <c r="G1260">
        <v>22</v>
      </c>
      <c r="H1260">
        <v>8</v>
      </c>
      <c r="I1260">
        <v>0</v>
      </c>
      <c r="J1260">
        <v>0</v>
      </c>
      <c r="K1260">
        <v>45.7</v>
      </c>
      <c r="L1260">
        <v>211</v>
      </c>
      <c r="M1260">
        <v>48</v>
      </c>
      <c r="N1260">
        <v>28</v>
      </c>
      <c r="O1260">
        <v>26</v>
      </c>
      <c r="P1260">
        <v>6</v>
      </c>
      <c r="Q1260">
        <v>25</v>
      </c>
      <c r="R1260">
        <v>0</v>
      </c>
      <c r="S1260">
        <v>3</v>
      </c>
      <c r="T1260">
        <v>37</v>
      </c>
      <c r="U1260">
        <v>7.2866499999999998</v>
      </c>
      <c r="V1260">
        <v>4.9234099999999996</v>
      </c>
      <c r="W1260">
        <v>1.48</v>
      </c>
      <c r="X1260">
        <v>1.1816199999999999</v>
      </c>
      <c r="Y1260">
        <v>0.17535500000000001</v>
      </c>
      <c r="Z1260">
        <v>0.118483</v>
      </c>
      <c r="AA1260">
        <v>5.6872040033340399E-2</v>
      </c>
      <c r="AB1260">
        <v>0.262295</v>
      </c>
      <c r="AC1260">
        <v>1.59737</v>
      </c>
      <c r="AD1260">
        <v>0.3</v>
      </c>
      <c r="AE1260">
        <v>0.69659400000000005</v>
      </c>
      <c r="AH1260">
        <v>5.1806400000000004</v>
      </c>
      <c r="AI1260">
        <v>-8.5972199999999992E-3</v>
      </c>
      <c r="AJ1260">
        <v>7.53582E-2</v>
      </c>
    </row>
    <row r="1261" spans="1:36" x14ac:dyDescent="0.45">
      <c r="A1261" t="s">
        <v>3202</v>
      </c>
      <c r="B1261" t="s">
        <v>153</v>
      </c>
      <c r="C1261">
        <v>3</v>
      </c>
      <c r="D1261">
        <v>5</v>
      </c>
      <c r="F1261">
        <v>5.0279299999999996</v>
      </c>
      <c r="G1261">
        <v>29</v>
      </c>
      <c r="H1261">
        <v>4</v>
      </c>
      <c r="I1261">
        <v>0</v>
      </c>
      <c r="J1261">
        <v>0</v>
      </c>
      <c r="K1261">
        <v>53.7</v>
      </c>
      <c r="L1261">
        <v>242</v>
      </c>
      <c r="M1261">
        <v>55</v>
      </c>
      <c r="N1261">
        <v>32</v>
      </c>
      <c r="O1261">
        <v>30</v>
      </c>
      <c r="P1261">
        <v>8</v>
      </c>
      <c r="Q1261">
        <v>28</v>
      </c>
      <c r="R1261">
        <v>1</v>
      </c>
      <c r="S1261">
        <v>2</v>
      </c>
      <c r="T1261">
        <v>46</v>
      </c>
      <c r="U1261">
        <v>7.7095000000000002</v>
      </c>
      <c r="V1261">
        <v>4.6927399999999997</v>
      </c>
      <c r="W1261">
        <v>1.64286</v>
      </c>
      <c r="X1261">
        <v>1.3407800000000001</v>
      </c>
      <c r="Y1261">
        <v>0.190083</v>
      </c>
      <c r="Z1261">
        <v>0.115702</v>
      </c>
      <c r="AA1261">
        <v>7.4380159378051702E-2</v>
      </c>
      <c r="AB1261">
        <v>0.259434</v>
      </c>
      <c r="AC1261">
        <v>1.54562</v>
      </c>
      <c r="AD1261">
        <v>0.29746800000000001</v>
      </c>
      <c r="AE1261">
        <v>0.71030599999999999</v>
      </c>
      <c r="AH1261">
        <v>5.1544800000000004</v>
      </c>
      <c r="AI1261">
        <v>-8.9510300000000004E-3</v>
      </c>
      <c r="AJ1261">
        <v>2.1142399999999999E-2</v>
      </c>
    </row>
    <row r="1262" spans="1:36" x14ac:dyDescent="0.45">
      <c r="A1262" t="s">
        <v>2492</v>
      </c>
      <c r="B1262" t="s">
        <v>25</v>
      </c>
      <c r="C1262">
        <v>4</v>
      </c>
      <c r="D1262">
        <v>4</v>
      </c>
      <c r="F1262">
        <v>4.5271600000000003</v>
      </c>
      <c r="G1262">
        <v>49</v>
      </c>
      <c r="H1262">
        <v>2</v>
      </c>
      <c r="I1262">
        <v>0</v>
      </c>
      <c r="J1262">
        <v>12</v>
      </c>
      <c r="K1262">
        <v>49.7</v>
      </c>
      <c r="L1262">
        <v>216</v>
      </c>
      <c r="M1262">
        <v>45</v>
      </c>
      <c r="N1262">
        <v>27</v>
      </c>
      <c r="O1262">
        <v>25</v>
      </c>
      <c r="P1262">
        <v>7</v>
      </c>
      <c r="Q1262">
        <v>22</v>
      </c>
      <c r="R1262">
        <v>1</v>
      </c>
      <c r="S1262">
        <v>4</v>
      </c>
      <c r="T1262">
        <v>49</v>
      </c>
      <c r="U1262">
        <v>8.8732399999999991</v>
      </c>
      <c r="V1262">
        <v>3.9839000000000002</v>
      </c>
      <c r="W1262">
        <v>2.2272699999999999</v>
      </c>
      <c r="X1262">
        <v>1.2676099999999999</v>
      </c>
      <c r="Y1262">
        <v>0.226852</v>
      </c>
      <c r="Z1262">
        <v>0.101852</v>
      </c>
      <c r="AA1262">
        <v>0.125</v>
      </c>
      <c r="AB1262">
        <v>0.236842</v>
      </c>
      <c r="AC1262">
        <v>1.34809</v>
      </c>
      <c r="AD1262">
        <v>0.283582</v>
      </c>
      <c r="AE1262">
        <v>0.69930099999999995</v>
      </c>
      <c r="AH1262">
        <v>4.6836099999999998</v>
      </c>
      <c r="AI1262">
        <v>-9.2787800000000004E-3</v>
      </c>
      <c r="AJ1262">
        <v>2.14507E-2</v>
      </c>
    </row>
    <row r="1263" spans="1:36" x14ac:dyDescent="0.45">
      <c r="A1263" t="s">
        <v>3203</v>
      </c>
      <c r="B1263" t="s">
        <v>196</v>
      </c>
      <c r="C1263">
        <v>4</v>
      </c>
      <c r="D1263">
        <v>8</v>
      </c>
      <c r="F1263">
        <v>5.0537599999999996</v>
      </c>
      <c r="G1263">
        <v>22</v>
      </c>
      <c r="H1263">
        <v>22</v>
      </c>
      <c r="I1263">
        <v>0</v>
      </c>
      <c r="J1263">
        <v>0</v>
      </c>
      <c r="K1263">
        <v>83.7</v>
      </c>
      <c r="L1263">
        <v>385</v>
      </c>
      <c r="M1263">
        <v>86</v>
      </c>
      <c r="N1263">
        <v>51</v>
      </c>
      <c r="O1263">
        <v>47</v>
      </c>
      <c r="P1263">
        <v>11</v>
      </c>
      <c r="Q1263">
        <v>51</v>
      </c>
      <c r="R1263">
        <v>0</v>
      </c>
      <c r="S1263">
        <v>3</v>
      </c>
      <c r="T1263">
        <v>65</v>
      </c>
      <c r="U1263">
        <v>6.9892500000000002</v>
      </c>
      <c r="V1263">
        <v>5.4838699999999996</v>
      </c>
      <c r="W1263">
        <v>1.27451</v>
      </c>
      <c r="X1263">
        <v>1.1828000000000001</v>
      </c>
      <c r="Y1263">
        <v>0.16883100000000001</v>
      </c>
      <c r="Z1263">
        <v>0.132468</v>
      </c>
      <c r="AA1263">
        <v>3.63636314868927E-2</v>
      </c>
      <c r="AB1263">
        <v>0.25981900000000002</v>
      </c>
      <c r="AC1263">
        <v>1.6368</v>
      </c>
      <c r="AD1263">
        <v>0.29411799999999999</v>
      </c>
      <c r="AE1263">
        <v>0.707237</v>
      </c>
      <c r="AH1263">
        <v>5.3458399999999999</v>
      </c>
      <c r="AI1263">
        <v>-1.1302899999999999E-2</v>
      </c>
      <c r="AJ1263">
        <v>5.4634599999999998E-2</v>
      </c>
    </row>
    <row r="1264" spans="1:36" x14ac:dyDescent="0.45">
      <c r="A1264" t="s">
        <v>3204</v>
      </c>
      <c r="C1264">
        <v>3</v>
      </c>
      <c r="D1264">
        <v>5</v>
      </c>
      <c r="F1264">
        <v>4.8893399999999998</v>
      </c>
      <c r="G1264">
        <v>38</v>
      </c>
      <c r="H1264">
        <v>0</v>
      </c>
      <c r="I1264">
        <v>0</v>
      </c>
      <c r="J1264">
        <v>0</v>
      </c>
      <c r="K1264">
        <v>49.7</v>
      </c>
      <c r="L1264">
        <v>216</v>
      </c>
      <c r="M1264">
        <v>50</v>
      </c>
      <c r="N1264">
        <v>29</v>
      </c>
      <c r="O1264">
        <v>27</v>
      </c>
      <c r="P1264">
        <v>8</v>
      </c>
      <c r="Q1264">
        <v>19</v>
      </c>
      <c r="R1264">
        <v>0</v>
      </c>
      <c r="S1264">
        <v>2</v>
      </c>
      <c r="T1264">
        <v>45</v>
      </c>
      <c r="U1264">
        <v>8.1488899999999997</v>
      </c>
      <c r="V1264">
        <v>3.4406400000000001</v>
      </c>
      <c r="W1264">
        <v>2.36842</v>
      </c>
      <c r="X1264">
        <v>1.44869</v>
      </c>
      <c r="Y1264">
        <v>0.20833299999999999</v>
      </c>
      <c r="Z1264">
        <v>8.7963E-2</v>
      </c>
      <c r="AA1264">
        <v>0.120370365679264</v>
      </c>
      <c r="AB1264">
        <v>0.25641000000000003</v>
      </c>
      <c r="AC1264">
        <v>1.3883300000000001</v>
      </c>
      <c r="AD1264">
        <v>0.29577500000000001</v>
      </c>
      <c r="AE1264">
        <v>0.69204200000000005</v>
      </c>
      <c r="AH1264">
        <v>4.8043399999999998</v>
      </c>
      <c r="AI1264">
        <v>-1.141E-2</v>
      </c>
      <c r="AJ1264">
        <v>-0.138013</v>
      </c>
    </row>
    <row r="1265" spans="1:36" x14ac:dyDescent="0.45">
      <c r="A1265" t="s">
        <v>3205</v>
      </c>
      <c r="C1265">
        <v>2</v>
      </c>
      <c r="D1265">
        <v>4</v>
      </c>
      <c r="F1265">
        <v>5.3083099999999996</v>
      </c>
      <c r="G1265">
        <v>27</v>
      </c>
      <c r="H1265">
        <v>5</v>
      </c>
      <c r="I1265">
        <v>0</v>
      </c>
      <c r="J1265">
        <v>0</v>
      </c>
      <c r="K1265">
        <v>37.299999999999997</v>
      </c>
      <c r="L1265">
        <v>173</v>
      </c>
      <c r="M1265">
        <v>38</v>
      </c>
      <c r="N1265">
        <v>24</v>
      </c>
      <c r="O1265">
        <v>22</v>
      </c>
      <c r="P1265">
        <v>5</v>
      </c>
      <c r="Q1265">
        <v>23</v>
      </c>
      <c r="R1265">
        <v>0</v>
      </c>
      <c r="S1265">
        <v>1</v>
      </c>
      <c r="T1265">
        <v>34</v>
      </c>
      <c r="U1265">
        <v>8.2037499999999994</v>
      </c>
      <c r="V1265">
        <v>5.5495999999999999</v>
      </c>
      <c r="W1265">
        <v>1.4782599999999999</v>
      </c>
      <c r="X1265">
        <v>1.2064299999999999</v>
      </c>
      <c r="Y1265">
        <v>0.19653200000000001</v>
      </c>
      <c r="Z1265">
        <v>0.13294800000000001</v>
      </c>
      <c r="AA1265">
        <v>6.3583806157112094E-2</v>
      </c>
      <c r="AB1265">
        <v>0.25503399999999998</v>
      </c>
      <c r="AC1265">
        <v>1.6353899999999999</v>
      </c>
      <c r="AD1265">
        <v>0.3</v>
      </c>
      <c r="AE1265">
        <v>0.68518500000000004</v>
      </c>
      <c r="AH1265">
        <v>5.1049100000000003</v>
      </c>
      <c r="AI1265">
        <v>-1.14985E-2</v>
      </c>
      <c r="AJ1265">
        <v>-0.247027</v>
      </c>
    </row>
    <row r="1266" spans="1:36" x14ac:dyDescent="0.45">
      <c r="A1266" t="s">
        <v>3206</v>
      </c>
      <c r="B1266" t="s">
        <v>52</v>
      </c>
      <c r="C1266">
        <v>4</v>
      </c>
      <c r="D1266">
        <v>5</v>
      </c>
      <c r="F1266">
        <v>4.4768400000000002</v>
      </c>
      <c r="G1266">
        <v>43</v>
      </c>
      <c r="H1266">
        <v>1</v>
      </c>
      <c r="I1266">
        <v>0</v>
      </c>
      <c r="J1266">
        <v>0</v>
      </c>
      <c r="K1266">
        <v>58.3</v>
      </c>
      <c r="L1266">
        <v>260</v>
      </c>
      <c r="M1266">
        <v>58</v>
      </c>
      <c r="N1266">
        <v>31</v>
      </c>
      <c r="O1266">
        <v>29</v>
      </c>
      <c r="P1266">
        <v>7</v>
      </c>
      <c r="Q1266">
        <v>27</v>
      </c>
      <c r="R1266">
        <v>0</v>
      </c>
      <c r="S1266">
        <v>3</v>
      </c>
      <c r="T1266">
        <v>51</v>
      </c>
      <c r="U1266">
        <v>7.8730700000000002</v>
      </c>
      <c r="V1266">
        <v>4.1680999999999999</v>
      </c>
      <c r="W1266">
        <v>1.88889</v>
      </c>
      <c r="X1266">
        <v>1.0806199999999999</v>
      </c>
      <c r="Y1266">
        <v>0.196154</v>
      </c>
      <c r="Z1266">
        <v>0.10384599999999999</v>
      </c>
      <c r="AA1266">
        <v>9.2307694256305695E-2</v>
      </c>
      <c r="AB1266">
        <v>0.25217400000000001</v>
      </c>
      <c r="AC1266">
        <v>1.4579800000000001</v>
      </c>
      <c r="AD1266">
        <v>0.296512</v>
      </c>
      <c r="AE1266">
        <v>0.71808499999999997</v>
      </c>
      <c r="AH1266">
        <v>4.6101000000000001</v>
      </c>
      <c r="AI1266">
        <v>-1.2140400000000001E-2</v>
      </c>
      <c r="AJ1266">
        <v>0.186776</v>
      </c>
    </row>
    <row r="1267" spans="1:36" x14ac:dyDescent="0.45">
      <c r="A1267" t="s">
        <v>3207</v>
      </c>
      <c r="C1267">
        <v>1</v>
      </c>
      <c r="D1267">
        <v>1</v>
      </c>
      <c r="F1267">
        <v>4.1404399999999999</v>
      </c>
      <c r="G1267">
        <v>37</v>
      </c>
      <c r="H1267">
        <v>1</v>
      </c>
      <c r="I1267">
        <v>0</v>
      </c>
      <c r="J1267">
        <v>0</v>
      </c>
      <c r="K1267">
        <v>41.3</v>
      </c>
      <c r="L1267">
        <v>171</v>
      </c>
      <c r="M1267">
        <v>38</v>
      </c>
      <c r="N1267">
        <v>21</v>
      </c>
      <c r="O1267">
        <v>19</v>
      </c>
      <c r="P1267">
        <v>6</v>
      </c>
      <c r="Q1267">
        <v>13</v>
      </c>
      <c r="R1267">
        <v>0</v>
      </c>
      <c r="S1267">
        <v>3</v>
      </c>
      <c r="T1267">
        <v>36</v>
      </c>
      <c r="U1267">
        <v>7.84504</v>
      </c>
      <c r="V1267">
        <v>2.8329300000000002</v>
      </c>
      <c r="W1267">
        <v>2.7692299999999999</v>
      </c>
      <c r="X1267">
        <v>1.30751</v>
      </c>
      <c r="Y1267">
        <v>0.21052599999999999</v>
      </c>
      <c r="Z1267">
        <v>7.6023400000000005E-2</v>
      </c>
      <c r="AA1267">
        <v>0.13450292497873301</v>
      </c>
      <c r="AB1267">
        <v>0.24516099999999999</v>
      </c>
      <c r="AC1267">
        <v>1.2348699999999999</v>
      </c>
      <c r="AD1267">
        <v>0.28318599999999999</v>
      </c>
      <c r="AE1267">
        <v>0.70422499999999999</v>
      </c>
      <c r="AH1267">
        <v>4.5625499999999999</v>
      </c>
      <c r="AI1267">
        <v>-1.26333E-2</v>
      </c>
      <c r="AJ1267">
        <v>9.3610899999999997E-2</v>
      </c>
    </row>
    <row r="1268" spans="1:36" x14ac:dyDescent="0.45">
      <c r="A1268" t="s">
        <v>3208</v>
      </c>
      <c r="C1268">
        <v>4</v>
      </c>
      <c r="D1268">
        <v>7</v>
      </c>
      <c r="F1268">
        <v>5.0756500000000004</v>
      </c>
      <c r="G1268">
        <v>24</v>
      </c>
      <c r="H1268">
        <v>9</v>
      </c>
      <c r="I1268">
        <v>0</v>
      </c>
      <c r="J1268">
        <v>0</v>
      </c>
      <c r="K1268">
        <v>72.7</v>
      </c>
      <c r="L1268">
        <v>329</v>
      </c>
      <c r="M1268">
        <v>78</v>
      </c>
      <c r="N1268">
        <v>44</v>
      </c>
      <c r="O1268">
        <v>41</v>
      </c>
      <c r="P1268">
        <v>10</v>
      </c>
      <c r="Q1268">
        <v>33</v>
      </c>
      <c r="R1268">
        <v>0</v>
      </c>
      <c r="S1268">
        <v>5</v>
      </c>
      <c r="T1268">
        <v>48</v>
      </c>
      <c r="U1268">
        <v>5.9422300000000003</v>
      </c>
      <c r="V1268">
        <v>4.08528</v>
      </c>
      <c r="W1268">
        <v>1.45455</v>
      </c>
      <c r="X1268">
        <v>1.2379599999999999</v>
      </c>
      <c r="Y1268">
        <v>0.145897</v>
      </c>
      <c r="Z1268">
        <v>0.100304</v>
      </c>
      <c r="AA1268">
        <v>4.55927103757858E-2</v>
      </c>
      <c r="AB1268">
        <v>0.26804099999999997</v>
      </c>
      <c r="AC1268">
        <v>1.5268200000000001</v>
      </c>
      <c r="AD1268">
        <v>0.29184599999999999</v>
      </c>
      <c r="AE1268">
        <v>0.69072199999999995</v>
      </c>
      <c r="AH1268">
        <v>5.2907999999999999</v>
      </c>
      <c r="AI1268">
        <v>-1.3084699999999999E-2</v>
      </c>
      <c r="AJ1268">
        <v>6.9973599999999997E-2</v>
      </c>
    </row>
    <row r="1269" spans="1:36" x14ac:dyDescent="0.45">
      <c r="A1269" t="s">
        <v>3209</v>
      </c>
      <c r="B1269" t="s">
        <v>23</v>
      </c>
      <c r="C1269">
        <v>4</v>
      </c>
      <c r="D1269">
        <v>5</v>
      </c>
      <c r="F1269">
        <v>4.9067400000000001</v>
      </c>
      <c r="G1269">
        <v>31</v>
      </c>
      <c r="H1269">
        <v>7</v>
      </c>
      <c r="I1269">
        <v>0</v>
      </c>
      <c r="J1269">
        <v>0</v>
      </c>
      <c r="K1269">
        <v>69.7</v>
      </c>
      <c r="L1269">
        <v>318</v>
      </c>
      <c r="M1269">
        <v>71</v>
      </c>
      <c r="N1269">
        <v>41</v>
      </c>
      <c r="O1269">
        <v>38</v>
      </c>
      <c r="P1269">
        <v>10</v>
      </c>
      <c r="Q1269">
        <v>34</v>
      </c>
      <c r="R1269">
        <v>0</v>
      </c>
      <c r="S1269">
        <v>8</v>
      </c>
      <c r="T1269">
        <v>62</v>
      </c>
      <c r="U1269">
        <v>8.0057399999999994</v>
      </c>
      <c r="V1269">
        <v>4.3902400000000004</v>
      </c>
      <c r="W1269">
        <v>1.8235300000000001</v>
      </c>
      <c r="X1269">
        <v>1.29125</v>
      </c>
      <c r="Y1269">
        <v>0.194969</v>
      </c>
      <c r="Z1269">
        <v>0.106918</v>
      </c>
      <c r="AA1269">
        <v>8.8050313293933799E-2</v>
      </c>
      <c r="AB1269">
        <v>0.25724599999999997</v>
      </c>
      <c r="AC1269">
        <v>1.5064599999999999</v>
      </c>
      <c r="AD1269">
        <v>0.29902000000000001</v>
      </c>
      <c r="AE1269">
        <v>0.70329699999999995</v>
      </c>
      <c r="AH1269">
        <v>5.1488699999999996</v>
      </c>
      <c r="AI1269">
        <v>-1.3379E-2</v>
      </c>
      <c r="AJ1269">
        <v>0.224688</v>
      </c>
    </row>
    <row r="1270" spans="1:36" x14ac:dyDescent="0.45">
      <c r="A1270" t="s">
        <v>3210</v>
      </c>
      <c r="B1270" t="s">
        <v>32</v>
      </c>
      <c r="C1270">
        <v>3</v>
      </c>
      <c r="D1270">
        <v>5</v>
      </c>
      <c r="F1270">
        <v>5.8965500000000004</v>
      </c>
      <c r="G1270">
        <v>13</v>
      </c>
      <c r="H1270">
        <v>11</v>
      </c>
      <c r="I1270">
        <v>0</v>
      </c>
      <c r="J1270">
        <v>0</v>
      </c>
      <c r="K1270">
        <v>58</v>
      </c>
      <c r="L1270">
        <v>265</v>
      </c>
      <c r="M1270">
        <v>68</v>
      </c>
      <c r="N1270">
        <v>41</v>
      </c>
      <c r="O1270">
        <v>38</v>
      </c>
      <c r="P1270">
        <v>11</v>
      </c>
      <c r="Q1270">
        <v>24</v>
      </c>
      <c r="R1270">
        <v>0</v>
      </c>
      <c r="S1270">
        <v>3</v>
      </c>
      <c r="T1270">
        <v>37</v>
      </c>
      <c r="U1270">
        <v>5.7413800000000004</v>
      </c>
      <c r="V1270">
        <v>3.7241399999999998</v>
      </c>
      <c r="W1270">
        <v>1.5416700000000001</v>
      </c>
      <c r="X1270">
        <v>1.7069000000000001</v>
      </c>
      <c r="Y1270">
        <v>0.139623</v>
      </c>
      <c r="Z1270">
        <v>9.0565999999999994E-2</v>
      </c>
      <c r="AA1270">
        <v>4.9056604504585197E-2</v>
      </c>
      <c r="AB1270">
        <v>0.28571400000000002</v>
      </c>
      <c r="AC1270">
        <v>1.5862099999999999</v>
      </c>
      <c r="AD1270">
        <v>0.3</v>
      </c>
      <c r="AE1270">
        <v>0.66579600000000005</v>
      </c>
      <c r="AH1270">
        <v>5.8412499999999996</v>
      </c>
      <c r="AI1270">
        <v>-1.48051E-2</v>
      </c>
      <c r="AJ1270">
        <v>-9.0399499999999994E-2</v>
      </c>
    </row>
    <row r="1271" spans="1:36" x14ac:dyDescent="0.45">
      <c r="A1271" t="s">
        <v>3211</v>
      </c>
      <c r="C1271">
        <v>2</v>
      </c>
      <c r="D1271">
        <v>2</v>
      </c>
      <c r="F1271">
        <v>5</v>
      </c>
      <c r="G1271">
        <v>39</v>
      </c>
      <c r="H1271">
        <v>2</v>
      </c>
      <c r="I1271">
        <v>0</v>
      </c>
      <c r="J1271">
        <v>0</v>
      </c>
      <c r="K1271">
        <v>45</v>
      </c>
      <c r="L1271">
        <v>198</v>
      </c>
      <c r="M1271">
        <v>43</v>
      </c>
      <c r="N1271">
        <v>27</v>
      </c>
      <c r="O1271">
        <v>25</v>
      </c>
      <c r="P1271">
        <v>8</v>
      </c>
      <c r="Q1271">
        <v>19</v>
      </c>
      <c r="R1271">
        <v>0</v>
      </c>
      <c r="S1271">
        <v>5</v>
      </c>
      <c r="T1271">
        <v>48</v>
      </c>
      <c r="U1271">
        <v>9.6</v>
      </c>
      <c r="V1271">
        <v>3.8</v>
      </c>
      <c r="W1271">
        <v>2.5263200000000001</v>
      </c>
      <c r="X1271">
        <v>1.6</v>
      </c>
      <c r="Y1271">
        <v>0.242424</v>
      </c>
      <c r="Z1271">
        <v>9.5959600000000006E-2</v>
      </c>
      <c r="AA1271">
        <v>0.146464653313159</v>
      </c>
      <c r="AB1271">
        <v>0.24712600000000001</v>
      </c>
      <c r="AC1271">
        <v>1.37778</v>
      </c>
      <c r="AD1271">
        <v>0.29660999999999998</v>
      </c>
      <c r="AE1271">
        <v>0.68897600000000003</v>
      </c>
      <c r="AH1271">
        <v>5.0328200000000001</v>
      </c>
      <c r="AI1271">
        <v>-1.5725099999999999E-2</v>
      </c>
      <c r="AJ1271">
        <v>-0.22258500000000001</v>
      </c>
    </row>
    <row r="1272" spans="1:36" x14ac:dyDescent="0.45">
      <c r="A1272" t="s">
        <v>2382</v>
      </c>
      <c r="B1272" t="s">
        <v>184</v>
      </c>
      <c r="C1272">
        <v>3</v>
      </c>
      <c r="D1272">
        <v>4</v>
      </c>
      <c r="F1272">
        <v>5.5227300000000001</v>
      </c>
      <c r="G1272">
        <v>34</v>
      </c>
      <c r="H1272">
        <v>1</v>
      </c>
      <c r="I1272">
        <v>0</v>
      </c>
      <c r="J1272">
        <v>1</v>
      </c>
      <c r="K1272">
        <v>44</v>
      </c>
      <c r="L1272">
        <v>199</v>
      </c>
      <c r="M1272">
        <v>48</v>
      </c>
      <c r="N1272">
        <v>29</v>
      </c>
      <c r="O1272">
        <v>27</v>
      </c>
      <c r="P1272">
        <v>7</v>
      </c>
      <c r="Q1272">
        <v>20</v>
      </c>
      <c r="R1272">
        <v>1</v>
      </c>
      <c r="S1272">
        <v>3</v>
      </c>
      <c r="T1272">
        <v>35</v>
      </c>
      <c r="U1272">
        <v>7.15909</v>
      </c>
      <c r="V1272">
        <v>4.09091</v>
      </c>
      <c r="W1272">
        <v>1.75</v>
      </c>
      <c r="X1272">
        <v>1.4318200000000001</v>
      </c>
      <c r="Y1272">
        <v>0.17587900000000001</v>
      </c>
      <c r="Z1272">
        <v>0.100503</v>
      </c>
      <c r="AA1272">
        <v>7.5376890599727603E-2</v>
      </c>
      <c r="AB1272">
        <v>0.272727</v>
      </c>
      <c r="AC1272">
        <v>1.54545</v>
      </c>
      <c r="AD1272">
        <v>0.30597000000000002</v>
      </c>
      <c r="AE1272">
        <v>0.670103</v>
      </c>
      <c r="AH1272">
        <v>5.3004899999999999</v>
      </c>
      <c r="AI1272">
        <v>-1.5949100000000001E-2</v>
      </c>
      <c r="AJ1272">
        <v>-2.79277E-2</v>
      </c>
    </row>
    <row r="1273" spans="1:36" x14ac:dyDescent="0.45">
      <c r="A1273" t="s">
        <v>3212</v>
      </c>
      <c r="C1273">
        <v>2</v>
      </c>
      <c r="D1273">
        <v>2</v>
      </c>
      <c r="F1273">
        <v>4.66859</v>
      </c>
      <c r="G1273">
        <v>32</v>
      </c>
      <c r="H1273">
        <v>0</v>
      </c>
      <c r="I1273">
        <v>0</v>
      </c>
      <c r="J1273">
        <v>0</v>
      </c>
      <c r="K1273">
        <v>34.700000000000003</v>
      </c>
      <c r="L1273">
        <v>154</v>
      </c>
      <c r="M1273">
        <v>32</v>
      </c>
      <c r="N1273">
        <v>19</v>
      </c>
      <c r="O1273">
        <v>18</v>
      </c>
      <c r="P1273">
        <v>5</v>
      </c>
      <c r="Q1273">
        <v>19</v>
      </c>
      <c r="R1273">
        <v>0</v>
      </c>
      <c r="S1273">
        <v>1</v>
      </c>
      <c r="T1273">
        <v>38</v>
      </c>
      <c r="U1273">
        <v>9.8559099999999997</v>
      </c>
      <c r="V1273">
        <v>4.9279500000000001</v>
      </c>
      <c r="W1273">
        <v>2</v>
      </c>
      <c r="X1273">
        <v>1.2968299999999999</v>
      </c>
      <c r="Y1273">
        <v>0.246753</v>
      </c>
      <c r="Z1273">
        <v>0.123377</v>
      </c>
      <c r="AA1273">
        <v>0.123376622796058</v>
      </c>
      <c r="AB1273">
        <v>0.23880599999999999</v>
      </c>
      <c r="AC1273">
        <v>1.46974</v>
      </c>
      <c r="AD1273">
        <v>0.29670299999999999</v>
      </c>
      <c r="AE1273">
        <v>0.72727299999999995</v>
      </c>
      <c r="AH1273">
        <v>4.6671399999999998</v>
      </c>
      <c r="AI1273">
        <v>-1.6011899999999999E-2</v>
      </c>
      <c r="AJ1273">
        <v>-3.0843200000000001E-2</v>
      </c>
    </row>
    <row r="1274" spans="1:36" x14ac:dyDescent="0.45">
      <c r="A1274" t="s">
        <v>3213</v>
      </c>
      <c r="C1274">
        <v>5</v>
      </c>
      <c r="D1274">
        <v>4</v>
      </c>
      <c r="F1274">
        <v>4.5844500000000004</v>
      </c>
      <c r="G1274">
        <v>33</v>
      </c>
      <c r="H1274">
        <v>1</v>
      </c>
      <c r="I1274">
        <v>0</v>
      </c>
      <c r="J1274">
        <v>0</v>
      </c>
      <c r="K1274">
        <v>37.299999999999997</v>
      </c>
      <c r="L1274">
        <v>166</v>
      </c>
      <c r="M1274">
        <v>30</v>
      </c>
      <c r="N1274">
        <v>21</v>
      </c>
      <c r="O1274">
        <v>19</v>
      </c>
      <c r="P1274">
        <v>5</v>
      </c>
      <c r="Q1274">
        <v>27</v>
      </c>
      <c r="R1274">
        <v>0</v>
      </c>
      <c r="S1274">
        <v>1</v>
      </c>
      <c r="T1274">
        <v>44</v>
      </c>
      <c r="U1274">
        <v>10.6166</v>
      </c>
      <c r="V1274">
        <v>6.5147500000000003</v>
      </c>
      <c r="W1274">
        <v>1.6296299999999999</v>
      </c>
      <c r="X1274">
        <v>1.2064299999999999</v>
      </c>
      <c r="Y1274">
        <v>0.26506000000000002</v>
      </c>
      <c r="Z1274">
        <v>0.16265099999999999</v>
      </c>
      <c r="AA1274">
        <v>0.102409645915031</v>
      </c>
      <c r="AB1274">
        <v>0.217391</v>
      </c>
      <c r="AC1274">
        <v>1.5281499999999999</v>
      </c>
      <c r="AD1274">
        <v>0.28089900000000001</v>
      </c>
      <c r="AE1274">
        <v>0.72</v>
      </c>
      <c r="AH1274">
        <v>4.8904300000000003</v>
      </c>
      <c r="AI1274">
        <v>-1.6378299999999998E-2</v>
      </c>
      <c r="AJ1274">
        <v>-4.0879800000000001E-2</v>
      </c>
    </row>
    <row r="1275" spans="1:36" x14ac:dyDescent="0.45">
      <c r="A1275" t="s">
        <v>3214</v>
      </c>
      <c r="B1275" t="s">
        <v>42</v>
      </c>
      <c r="C1275">
        <v>2</v>
      </c>
      <c r="D1275">
        <v>3</v>
      </c>
      <c r="F1275">
        <v>5.1468299999999996</v>
      </c>
      <c r="G1275">
        <v>17</v>
      </c>
      <c r="H1275">
        <v>13</v>
      </c>
      <c r="I1275">
        <v>0</v>
      </c>
      <c r="J1275">
        <v>0</v>
      </c>
      <c r="K1275">
        <v>64.7</v>
      </c>
      <c r="L1275">
        <v>293</v>
      </c>
      <c r="M1275">
        <v>70</v>
      </c>
      <c r="N1275">
        <v>40</v>
      </c>
      <c r="O1275">
        <v>37</v>
      </c>
      <c r="P1275">
        <v>9</v>
      </c>
      <c r="Q1275">
        <v>28</v>
      </c>
      <c r="R1275">
        <v>0</v>
      </c>
      <c r="S1275">
        <v>5</v>
      </c>
      <c r="T1275">
        <v>39</v>
      </c>
      <c r="U1275">
        <v>5.4250400000000001</v>
      </c>
      <c r="V1275">
        <v>3.8948999999999998</v>
      </c>
      <c r="W1275">
        <v>1.39286</v>
      </c>
      <c r="X1275">
        <v>1.25193</v>
      </c>
      <c r="Y1275">
        <v>0.133106</v>
      </c>
      <c r="Z1275">
        <v>9.5563099999999998E-2</v>
      </c>
      <c r="AA1275">
        <v>3.7542656064033501E-2</v>
      </c>
      <c r="AB1275">
        <v>0.269231</v>
      </c>
      <c r="AC1275">
        <v>1.51468</v>
      </c>
      <c r="AD1275">
        <v>0.28773599999999999</v>
      </c>
      <c r="AE1275">
        <v>0.67915700000000001</v>
      </c>
      <c r="AH1275">
        <v>5.3879599999999996</v>
      </c>
      <c r="AI1275">
        <v>-1.7218199999999999E-2</v>
      </c>
      <c r="AJ1275">
        <v>9.5985500000000001E-2</v>
      </c>
    </row>
    <row r="1276" spans="1:36" x14ac:dyDescent="0.45">
      <c r="A1276" t="s">
        <v>3215</v>
      </c>
      <c r="B1276" t="s">
        <v>28</v>
      </c>
      <c r="C1276">
        <v>3</v>
      </c>
      <c r="D1276">
        <v>3</v>
      </c>
      <c r="F1276">
        <v>5.1176500000000003</v>
      </c>
      <c r="G1276">
        <v>25</v>
      </c>
      <c r="H1276">
        <v>6</v>
      </c>
      <c r="I1276">
        <v>0</v>
      </c>
      <c r="J1276">
        <v>0</v>
      </c>
      <c r="K1276">
        <v>51</v>
      </c>
      <c r="L1276">
        <v>232</v>
      </c>
      <c r="M1276">
        <v>55</v>
      </c>
      <c r="N1276">
        <v>31</v>
      </c>
      <c r="O1276">
        <v>29</v>
      </c>
      <c r="P1276">
        <v>8</v>
      </c>
      <c r="Q1276">
        <v>23</v>
      </c>
      <c r="R1276">
        <v>0</v>
      </c>
      <c r="S1276">
        <v>3</v>
      </c>
      <c r="T1276">
        <v>38</v>
      </c>
      <c r="U1276">
        <v>6.7058799999999996</v>
      </c>
      <c r="V1276">
        <v>4.0588199999999999</v>
      </c>
      <c r="W1276">
        <v>1.6521699999999999</v>
      </c>
      <c r="X1276">
        <v>1.4117599999999999</v>
      </c>
      <c r="Y1276">
        <v>0.16379299999999999</v>
      </c>
      <c r="Z1276">
        <v>9.9137900000000001E-2</v>
      </c>
      <c r="AA1276">
        <v>6.4655169844627297E-2</v>
      </c>
      <c r="AB1276">
        <v>0.26699000000000001</v>
      </c>
      <c r="AC1276">
        <v>1.5294099999999999</v>
      </c>
      <c r="AD1276">
        <v>0.29375000000000001</v>
      </c>
      <c r="AE1276">
        <v>0.70359300000000002</v>
      </c>
      <c r="AH1276">
        <v>5.3334700000000002</v>
      </c>
      <c r="AI1276">
        <v>-1.8189299999999999E-2</v>
      </c>
      <c r="AJ1276">
        <v>-3.8897399999999999E-2</v>
      </c>
    </row>
    <row r="1277" spans="1:36" x14ac:dyDescent="0.45">
      <c r="A1277" t="s">
        <v>3216</v>
      </c>
      <c r="B1277" t="s">
        <v>52</v>
      </c>
      <c r="C1277">
        <v>5</v>
      </c>
      <c r="D1277">
        <v>7</v>
      </c>
      <c r="F1277">
        <v>5.08277</v>
      </c>
      <c r="G1277">
        <v>24</v>
      </c>
      <c r="H1277">
        <v>23</v>
      </c>
      <c r="I1277">
        <v>0</v>
      </c>
      <c r="J1277">
        <v>0</v>
      </c>
      <c r="K1277">
        <v>102.7</v>
      </c>
      <c r="L1277">
        <v>472</v>
      </c>
      <c r="M1277">
        <v>107</v>
      </c>
      <c r="N1277">
        <v>63</v>
      </c>
      <c r="O1277">
        <v>58</v>
      </c>
      <c r="P1277">
        <v>13</v>
      </c>
      <c r="Q1277">
        <v>59</v>
      </c>
      <c r="R1277">
        <v>0</v>
      </c>
      <c r="S1277">
        <v>8</v>
      </c>
      <c r="T1277">
        <v>73</v>
      </c>
      <c r="U1277">
        <v>6.3972699999999998</v>
      </c>
      <c r="V1277">
        <v>5.1703999999999999</v>
      </c>
      <c r="W1277">
        <v>1.23729</v>
      </c>
      <c r="X1277">
        <v>1.13924</v>
      </c>
      <c r="Y1277">
        <v>0.15466099999999999</v>
      </c>
      <c r="Z1277">
        <v>0.125</v>
      </c>
      <c r="AA1277">
        <v>2.9661014676094E-2</v>
      </c>
      <c r="AB1277">
        <v>0.26419799999999999</v>
      </c>
      <c r="AC1277">
        <v>1.61636</v>
      </c>
      <c r="AD1277">
        <v>0.29467100000000002</v>
      </c>
      <c r="AE1277">
        <v>0.69688799999999995</v>
      </c>
      <c r="AH1277">
        <v>5.4361499999999996</v>
      </c>
      <c r="AI1277">
        <v>-1.84525E-2</v>
      </c>
      <c r="AJ1277">
        <v>0.43144399999999999</v>
      </c>
    </row>
    <row r="1278" spans="1:36" x14ac:dyDescent="0.45">
      <c r="A1278" t="s">
        <v>3217</v>
      </c>
      <c r="B1278" t="s">
        <v>32</v>
      </c>
      <c r="C1278">
        <v>3</v>
      </c>
      <c r="D1278">
        <v>3</v>
      </c>
      <c r="F1278">
        <v>4.5762700000000001</v>
      </c>
      <c r="G1278">
        <v>33</v>
      </c>
      <c r="H1278">
        <v>2</v>
      </c>
      <c r="I1278">
        <v>0</v>
      </c>
      <c r="J1278">
        <v>0</v>
      </c>
      <c r="K1278">
        <v>59</v>
      </c>
      <c r="L1278">
        <v>260</v>
      </c>
      <c r="M1278">
        <v>63</v>
      </c>
      <c r="N1278">
        <v>32</v>
      </c>
      <c r="O1278">
        <v>30</v>
      </c>
      <c r="P1278">
        <v>8</v>
      </c>
      <c r="Q1278">
        <v>19</v>
      </c>
      <c r="R1278">
        <v>0</v>
      </c>
      <c r="S1278">
        <v>4</v>
      </c>
      <c r="T1278">
        <v>40</v>
      </c>
      <c r="U1278">
        <v>6.1017000000000001</v>
      </c>
      <c r="V1278">
        <v>2.8983099999999999</v>
      </c>
      <c r="W1278">
        <v>2.1052599999999999</v>
      </c>
      <c r="X1278">
        <v>1.22034</v>
      </c>
      <c r="Y1278">
        <v>0.15384600000000001</v>
      </c>
      <c r="Z1278">
        <v>7.30769E-2</v>
      </c>
      <c r="AA1278">
        <v>8.0769233405590002E-2</v>
      </c>
      <c r="AB1278">
        <v>0.26582299999999998</v>
      </c>
      <c r="AC1278">
        <v>1.3898299999999999</v>
      </c>
      <c r="AD1278">
        <v>0.29100500000000001</v>
      </c>
      <c r="AE1278">
        <v>0.70621500000000004</v>
      </c>
      <c r="AH1278">
        <v>4.8313100000000002</v>
      </c>
      <c r="AI1278">
        <v>-1.9529700000000001E-2</v>
      </c>
      <c r="AJ1278">
        <v>0.12403500000000001</v>
      </c>
    </row>
    <row r="1279" spans="1:36" x14ac:dyDescent="0.45">
      <c r="A1279" t="s">
        <v>3218</v>
      </c>
      <c r="C1279">
        <v>2</v>
      </c>
      <c r="D1279">
        <v>4</v>
      </c>
      <c r="F1279">
        <v>5</v>
      </c>
      <c r="G1279">
        <v>26</v>
      </c>
      <c r="H1279">
        <v>4</v>
      </c>
      <c r="I1279">
        <v>0</v>
      </c>
      <c r="J1279">
        <v>0</v>
      </c>
      <c r="K1279">
        <v>45</v>
      </c>
      <c r="L1279">
        <v>201</v>
      </c>
      <c r="M1279">
        <v>44</v>
      </c>
      <c r="N1279">
        <v>27</v>
      </c>
      <c r="O1279">
        <v>25</v>
      </c>
      <c r="P1279">
        <v>7</v>
      </c>
      <c r="Q1279">
        <v>21</v>
      </c>
      <c r="R1279">
        <v>0</v>
      </c>
      <c r="S1279">
        <v>4</v>
      </c>
      <c r="T1279">
        <v>42</v>
      </c>
      <c r="U1279">
        <v>8.4</v>
      </c>
      <c r="V1279">
        <v>4.2</v>
      </c>
      <c r="W1279">
        <v>2</v>
      </c>
      <c r="X1279">
        <v>1.4</v>
      </c>
      <c r="Y1279">
        <v>0.208955</v>
      </c>
      <c r="Z1279">
        <v>0.104478</v>
      </c>
      <c r="AA1279">
        <v>0.104477614164352</v>
      </c>
      <c r="AB1279">
        <v>0.25</v>
      </c>
      <c r="AC1279">
        <v>1.4444399999999999</v>
      </c>
      <c r="AD1279">
        <v>0.29133900000000001</v>
      </c>
      <c r="AE1279">
        <v>0.68840599999999996</v>
      </c>
      <c r="AH1279">
        <v>5.0772599999999999</v>
      </c>
      <c r="AI1279">
        <v>-2.0476399999999999E-2</v>
      </c>
      <c r="AJ1279">
        <v>9.7124099999999994E-3</v>
      </c>
    </row>
    <row r="1280" spans="1:36" x14ac:dyDescent="0.45">
      <c r="A1280" t="s">
        <v>2470</v>
      </c>
      <c r="B1280" t="s">
        <v>23</v>
      </c>
      <c r="C1280">
        <v>2</v>
      </c>
      <c r="D1280">
        <v>1</v>
      </c>
      <c r="F1280">
        <v>4.2</v>
      </c>
      <c r="G1280">
        <v>49</v>
      </c>
      <c r="H1280">
        <v>0</v>
      </c>
      <c r="I1280">
        <v>0</v>
      </c>
      <c r="J1280">
        <v>10</v>
      </c>
      <c r="K1280">
        <v>45</v>
      </c>
      <c r="L1280">
        <v>195</v>
      </c>
      <c r="M1280">
        <v>40</v>
      </c>
      <c r="N1280">
        <v>23</v>
      </c>
      <c r="O1280">
        <v>21</v>
      </c>
      <c r="P1280">
        <v>6</v>
      </c>
      <c r="Q1280">
        <v>24</v>
      </c>
      <c r="R1280">
        <v>3</v>
      </c>
      <c r="S1280">
        <v>2</v>
      </c>
      <c r="T1280">
        <v>47</v>
      </c>
      <c r="U1280">
        <v>9.4</v>
      </c>
      <c r="V1280">
        <v>4.8</v>
      </c>
      <c r="W1280">
        <v>1.9583299999999999</v>
      </c>
      <c r="X1280">
        <v>1.2</v>
      </c>
      <c r="Y1280">
        <v>0.24102599999999999</v>
      </c>
      <c r="Z1280">
        <v>0.12307700000000001</v>
      </c>
      <c r="AA1280">
        <v>0.117948718369007</v>
      </c>
      <c r="AB1280">
        <v>0.23668600000000001</v>
      </c>
      <c r="AC1280">
        <v>1.42222</v>
      </c>
      <c r="AD1280">
        <v>0.293103</v>
      </c>
      <c r="AE1280">
        <v>0.73741000000000001</v>
      </c>
      <c r="AH1280">
        <v>4.6328199999999997</v>
      </c>
      <c r="AI1280">
        <v>-2.2623399999999998E-2</v>
      </c>
      <c r="AJ1280">
        <v>0.21533099999999999</v>
      </c>
    </row>
    <row r="1281" spans="1:36" x14ac:dyDescent="0.45">
      <c r="A1281" t="s">
        <v>3219</v>
      </c>
      <c r="B1281" t="s">
        <v>30</v>
      </c>
      <c r="C1281">
        <v>5</v>
      </c>
      <c r="D1281">
        <v>5</v>
      </c>
      <c r="F1281">
        <v>4.7727300000000001</v>
      </c>
      <c r="G1281">
        <v>28</v>
      </c>
      <c r="H1281">
        <v>4</v>
      </c>
      <c r="I1281">
        <v>0</v>
      </c>
      <c r="J1281">
        <v>0</v>
      </c>
      <c r="K1281">
        <v>66</v>
      </c>
      <c r="L1281">
        <v>291</v>
      </c>
      <c r="M1281">
        <v>69</v>
      </c>
      <c r="N1281">
        <v>38</v>
      </c>
      <c r="O1281">
        <v>35</v>
      </c>
      <c r="P1281">
        <v>10</v>
      </c>
      <c r="Q1281">
        <v>24</v>
      </c>
      <c r="R1281">
        <v>0</v>
      </c>
      <c r="S1281">
        <v>4</v>
      </c>
      <c r="T1281">
        <v>48</v>
      </c>
      <c r="U1281">
        <v>6.5454499999999998</v>
      </c>
      <c r="V1281">
        <v>3.2727300000000001</v>
      </c>
      <c r="W1281">
        <v>2</v>
      </c>
      <c r="X1281">
        <v>1.36364</v>
      </c>
      <c r="Y1281">
        <v>0.16494800000000001</v>
      </c>
      <c r="Z1281">
        <v>8.2474199999999998E-2</v>
      </c>
      <c r="AA1281">
        <v>8.2474224269390106E-2</v>
      </c>
      <c r="AB1281">
        <v>0.26235700000000001</v>
      </c>
      <c r="AC1281">
        <v>1.40909</v>
      </c>
      <c r="AD1281">
        <v>0.28780499999999998</v>
      </c>
      <c r="AE1281">
        <v>0.69620300000000002</v>
      </c>
      <c r="AH1281">
        <v>5.0429199999999996</v>
      </c>
      <c r="AI1281">
        <v>-2.30139E-2</v>
      </c>
      <c r="AJ1281">
        <v>-5.8791599999999999E-2</v>
      </c>
    </row>
    <row r="1282" spans="1:36" x14ac:dyDescent="0.45">
      <c r="A1282" t="s">
        <v>3220</v>
      </c>
      <c r="B1282" t="s">
        <v>153</v>
      </c>
      <c r="C1282">
        <v>1</v>
      </c>
      <c r="D1282">
        <v>1</v>
      </c>
      <c r="F1282">
        <v>5.5705999999999998</v>
      </c>
      <c r="G1282">
        <v>26</v>
      </c>
      <c r="H1282">
        <v>7</v>
      </c>
      <c r="I1282">
        <v>0</v>
      </c>
      <c r="J1282">
        <v>1</v>
      </c>
      <c r="K1282">
        <v>51.7</v>
      </c>
      <c r="L1282">
        <v>230</v>
      </c>
      <c r="M1282">
        <v>51</v>
      </c>
      <c r="N1282">
        <v>35</v>
      </c>
      <c r="O1282">
        <v>32</v>
      </c>
      <c r="P1282">
        <v>8</v>
      </c>
      <c r="Q1282">
        <v>26</v>
      </c>
      <c r="R1282">
        <v>0</v>
      </c>
      <c r="S1282">
        <v>5</v>
      </c>
      <c r="T1282">
        <v>43</v>
      </c>
      <c r="U1282">
        <v>7.4854900000000004</v>
      </c>
      <c r="V1282">
        <v>4.5261100000000001</v>
      </c>
      <c r="W1282">
        <v>1.65385</v>
      </c>
      <c r="X1282">
        <v>1.3926499999999999</v>
      </c>
      <c r="Y1282">
        <v>0.18695700000000001</v>
      </c>
      <c r="Z1282">
        <v>0.113043</v>
      </c>
      <c r="AA1282">
        <v>7.3913045227527605E-2</v>
      </c>
      <c r="AB1282">
        <v>0.25628099999999998</v>
      </c>
      <c r="AC1282">
        <v>1.48936</v>
      </c>
      <c r="AD1282">
        <v>0.29054099999999999</v>
      </c>
      <c r="AE1282">
        <v>0.63829800000000003</v>
      </c>
      <c r="AH1282">
        <v>5.4020400000000004</v>
      </c>
      <c r="AI1282">
        <v>-2.3093099999999998E-2</v>
      </c>
      <c r="AJ1282">
        <v>-0.27516499999999999</v>
      </c>
    </row>
    <row r="1283" spans="1:36" x14ac:dyDescent="0.45">
      <c r="A1283" t="s">
        <v>3221</v>
      </c>
      <c r="B1283" t="s">
        <v>113</v>
      </c>
      <c r="C1283">
        <v>6</v>
      </c>
      <c r="D1283">
        <v>6</v>
      </c>
      <c r="F1283">
        <v>4.8292700000000002</v>
      </c>
      <c r="G1283">
        <v>30</v>
      </c>
      <c r="H1283">
        <v>8</v>
      </c>
      <c r="I1283">
        <v>0</v>
      </c>
      <c r="J1283">
        <v>0</v>
      </c>
      <c r="K1283">
        <v>82</v>
      </c>
      <c r="L1283">
        <v>366</v>
      </c>
      <c r="M1283">
        <v>74</v>
      </c>
      <c r="N1283">
        <v>48</v>
      </c>
      <c r="O1283">
        <v>44</v>
      </c>
      <c r="P1283">
        <v>11</v>
      </c>
      <c r="Q1283">
        <v>40</v>
      </c>
      <c r="R1283">
        <v>0</v>
      </c>
      <c r="S1283">
        <v>13</v>
      </c>
      <c r="T1283">
        <v>81</v>
      </c>
      <c r="U1283">
        <v>8.8902400000000004</v>
      </c>
      <c r="V1283">
        <v>4.3902400000000004</v>
      </c>
      <c r="W1283">
        <v>2.0249999999999999</v>
      </c>
      <c r="X1283">
        <v>1.2073199999999999</v>
      </c>
      <c r="Y1283">
        <v>0.22131100000000001</v>
      </c>
      <c r="Z1283">
        <v>0.10929</v>
      </c>
      <c r="AA1283">
        <v>0.11202186346053999</v>
      </c>
      <c r="AB1283">
        <v>0.23642199999999999</v>
      </c>
      <c r="AC1283">
        <v>1.3902399999999999</v>
      </c>
      <c r="AD1283">
        <v>0.28506799999999999</v>
      </c>
      <c r="AE1283">
        <v>0.66937100000000005</v>
      </c>
      <c r="AH1283">
        <v>4.9623600000000003</v>
      </c>
      <c r="AI1283">
        <v>-2.3439399999999999E-2</v>
      </c>
      <c r="AJ1283">
        <v>-4.6205400000000001E-2</v>
      </c>
    </row>
    <row r="1284" spans="1:36" x14ac:dyDescent="0.45">
      <c r="A1284" t="s">
        <v>3222</v>
      </c>
      <c r="B1284" t="s">
        <v>132</v>
      </c>
      <c r="C1284">
        <v>1</v>
      </c>
      <c r="D1284">
        <v>1</v>
      </c>
      <c r="F1284">
        <v>5.2066100000000004</v>
      </c>
      <c r="G1284">
        <v>38</v>
      </c>
      <c r="H1284">
        <v>2</v>
      </c>
      <c r="I1284">
        <v>0</v>
      </c>
      <c r="J1284">
        <v>1</v>
      </c>
      <c r="K1284">
        <v>36.299999999999997</v>
      </c>
      <c r="L1284">
        <v>159</v>
      </c>
      <c r="M1284">
        <v>33</v>
      </c>
      <c r="N1284">
        <v>23</v>
      </c>
      <c r="O1284">
        <v>21</v>
      </c>
      <c r="P1284">
        <v>5</v>
      </c>
      <c r="Q1284">
        <v>17</v>
      </c>
      <c r="R1284">
        <v>0</v>
      </c>
      <c r="S1284">
        <v>4</v>
      </c>
      <c r="T1284">
        <v>38</v>
      </c>
      <c r="U1284">
        <v>9.4214900000000004</v>
      </c>
      <c r="V1284">
        <v>4.21488</v>
      </c>
      <c r="W1284">
        <v>2.23529</v>
      </c>
      <c r="X1284">
        <v>1.23967</v>
      </c>
      <c r="Y1284">
        <v>0.23899400000000001</v>
      </c>
      <c r="Z1284">
        <v>0.106918</v>
      </c>
      <c r="AA1284">
        <v>0.13207546621561</v>
      </c>
      <c r="AB1284">
        <v>0.23913000000000001</v>
      </c>
      <c r="AC1284">
        <v>1.37741</v>
      </c>
      <c r="AD1284">
        <v>0.29473700000000003</v>
      </c>
      <c r="AE1284">
        <v>0.62790699999999999</v>
      </c>
      <c r="AH1284">
        <v>4.6875499999999999</v>
      </c>
      <c r="AI1284">
        <v>-2.4685700000000001E-2</v>
      </c>
      <c r="AJ1284">
        <v>-0.24802399999999999</v>
      </c>
    </row>
    <row r="1285" spans="1:36" x14ac:dyDescent="0.45">
      <c r="A1285" t="s">
        <v>3223</v>
      </c>
      <c r="C1285">
        <v>2</v>
      </c>
      <c r="D1285">
        <v>3</v>
      </c>
      <c r="F1285">
        <v>5.0540000000000003</v>
      </c>
      <c r="G1285">
        <v>21</v>
      </c>
      <c r="H1285">
        <v>5</v>
      </c>
      <c r="I1285">
        <v>0</v>
      </c>
      <c r="J1285">
        <v>0</v>
      </c>
      <c r="K1285">
        <v>46.3</v>
      </c>
      <c r="L1285">
        <v>209</v>
      </c>
      <c r="M1285">
        <v>48</v>
      </c>
      <c r="N1285">
        <v>28</v>
      </c>
      <c r="O1285">
        <v>26</v>
      </c>
      <c r="P1285">
        <v>7</v>
      </c>
      <c r="Q1285">
        <v>20</v>
      </c>
      <c r="R1285">
        <v>0</v>
      </c>
      <c r="S1285">
        <v>4</v>
      </c>
      <c r="T1285">
        <v>39</v>
      </c>
      <c r="U1285">
        <v>7.5809899999999999</v>
      </c>
      <c r="V1285">
        <v>3.8876900000000001</v>
      </c>
      <c r="W1285">
        <v>1.95</v>
      </c>
      <c r="X1285">
        <v>1.36069</v>
      </c>
      <c r="Y1285">
        <v>0.18660299999999999</v>
      </c>
      <c r="Z1285">
        <v>9.5693799999999996E-2</v>
      </c>
      <c r="AA1285">
        <v>9.0909093618392903E-2</v>
      </c>
      <c r="AB1285">
        <v>0.259459</v>
      </c>
      <c r="AC1285">
        <v>1.46868</v>
      </c>
      <c r="AD1285">
        <v>0.294964</v>
      </c>
      <c r="AE1285">
        <v>0.68728500000000003</v>
      </c>
      <c r="AH1285">
        <v>5.0908899999999999</v>
      </c>
      <c r="AI1285">
        <v>-2.4936799999999999E-2</v>
      </c>
      <c r="AJ1285">
        <v>-4.2318099999999997E-2</v>
      </c>
    </row>
    <row r="1286" spans="1:36" x14ac:dyDescent="0.45">
      <c r="A1286" t="s">
        <v>3224</v>
      </c>
      <c r="B1286" t="s">
        <v>104</v>
      </c>
      <c r="C1286">
        <v>3</v>
      </c>
      <c r="D1286">
        <v>4</v>
      </c>
      <c r="F1286">
        <v>5.3032899999999996</v>
      </c>
      <c r="G1286">
        <v>37</v>
      </c>
      <c r="H1286">
        <v>2</v>
      </c>
      <c r="I1286">
        <v>0</v>
      </c>
      <c r="J1286">
        <v>0</v>
      </c>
      <c r="K1286">
        <v>57.7</v>
      </c>
      <c r="L1286">
        <v>259</v>
      </c>
      <c r="M1286">
        <v>69</v>
      </c>
      <c r="N1286">
        <v>37</v>
      </c>
      <c r="O1286">
        <v>34</v>
      </c>
      <c r="P1286">
        <v>9</v>
      </c>
      <c r="Q1286">
        <v>17</v>
      </c>
      <c r="R1286">
        <v>0</v>
      </c>
      <c r="S1286">
        <v>4</v>
      </c>
      <c r="T1286">
        <v>34</v>
      </c>
      <c r="U1286">
        <v>5.3032899999999996</v>
      </c>
      <c r="V1286">
        <v>2.6516500000000001</v>
      </c>
      <c r="W1286">
        <v>2</v>
      </c>
      <c r="X1286">
        <v>1.40381</v>
      </c>
      <c r="Y1286">
        <v>0.131274</v>
      </c>
      <c r="Z1286">
        <v>6.5637100000000004E-2</v>
      </c>
      <c r="AA1286">
        <v>6.5637066960334695E-2</v>
      </c>
      <c r="AB1286">
        <v>0.28991600000000001</v>
      </c>
      <c r="AC1286">
        <v>1.49047</v>
      </c>
      <c r="AD1286">
        <v>0.30769200000000002</v>
      </c>
      <c r="AE1286">
        <v>0.66757500000000003</v>
      </c>
      <c r="AH1286">
        <v>5.1961199999999996</v>
      </c>
      <c r="AI1286">
        <v>-2.51422E-2</v>
      </c>
      <c r="AJ1286">
        <v>0.103727</v>
      </c>
    </row>
    <row r="1287" spans="1:36" x14ac:dyDescent="0.45">
      <c r="A1287" t="s">
        <v>3225</v>
      </c>
      <c r="B1287" t="s">
        <v>36</v>
      </c>
      <c r="C1287">
        <v>4</v>
      </c>
      <c r="D1287">
        <v>6</v>
      </c>
      <c r="F1287">
        <v>4.8387099999999998</v>
      </c>
      <c r="G1287">
        <v>29</v>
      </c>
      <c r="H1287">
        <v>8</v>
      </c>
      <c r="I1287">
        <v>0</v>
      </c>
      <c r="J1287">
        <v>0</v>
      </c>
      <c r="K1287">
        <v>83.7</v>
      </c>
      <c r="L1287">
        <v>377</v>
      </c>
      <c r="M1287">
        <v>86</v>
      </c>
      <c r="N1287">
        <v>49</v>
      </c>
      <c r="O1287">
        <v>45</v>
      </c>
      <c r="P1287">
        <v>11</v>
      </c>
      <c r="Q1287">
        <v>37</v>
      </c>
      <c r="R1287">
        <v>0</v>
      </c>
      <c r="S1287">
        <v>9</v>
      </c>
      <c r="T1287">
        <v>63</v>
      </c>
      <c r="U1287">
        <v>6.7741899999999999</v>
      </c>
      <c r="V1287">
        <v>3.9784899999999999</v>
      </c>
      <c r="W1287">
        <v>1.7027000000000001</v>
      </c>
      <c r="X1287">
        <v>1.1828000000000001</v>
      </c>
      <c r="Y1287">
        <v>0.16710900000000001</v>
      </c>
      <c r="Z1287">
        <v>9.81432E-2</v>
      </c>
      <c r="AA1287">
        <v>6.8965524435043293E-2</v>
      </c>
      <c r="AB1287">
        <v>0.25981900000000002</v>
      </c>
      <c r="AC1287">
        <v>1.46953</v>
      </c>
      <c r="AD1287">
        <v>0.29182900000000001</v>
      </c>
      <c r="AE1287">
        <v>0.68773200000000001</v>
      </c>
      <c r="AH1287">
        <v>5.1068899999999999</v>
      </c>
      <c r="AI1287">
        <v>-2.5243600000000001E-2</v>
      </c>
      <c r="AJ1287">
        <v>8.5118700000000005E-2</v>
      </c>
    </row>
    <row r="1288" spans="1:36" x14ac:dyDescent="0.45">
      <c r="A1288" t="s">
        <v>3226</v>
      </c>
      <c r="C1288">
        <v>1</v>
      </c>
      <c r="D1288">
        <v>2</v>
      </c>
      <c r="F1288">
        <v>4.9354800000000001</v>
      </c>
      <c r="G1288">
        <v>26</v>
      </c>
      <c r="H1288">
        <v>1</v>
      </c>
      <c r="I1288">
        <v>0</v>
      </c>
      <c r="J1288">
        <v>0</v>
      </c>
      <c r="K1288">
        <v>31</v>
      </c>
      <c r="L1288">
        <v>138</v>
      </c>
      <c r="M1288">
        <v>32</v>
      </c>
      <c r="N1288">
        <v>18</v>
      </c>
      <c r="O1288">
        <v>17</v>
      </c>
      <c r="P1288">
        <v>4</v>
      </c>
      <c r="Q1288">
        <v>12</v>
      </c>
      <c r="R1288">
        <v>0</v>
      </c>
      <c r="S1288">
        <v>2</v>
      </c>
      <c r="T1288">
        <v>24</v>
      </c>
      <c r="U1288">
        <v>6.96774</v>
      </c>
      <c r="V1288">
        <v>3.48387</v>
      </c>
      <c r="W1288">
        <v>2</v>
      </c>
      <c r="X1288">
        <v>1.1612899999999999</v>
      </c>
      <c r="Y1288">
        <v>0.17391300000000001</v>
      </c>
      <c r="Z1288">
        <v>8.6956500000000006E-2</v>
      </c>
      <c r="AA1288">
        <v>8.69565233588218E-2</v>
      </c>
      <c r="AB1288">
        <v>0.25806499999999999</v>
      </c>
      <c r="AC1288">
        <v>1.4193499999999999</v>
      </c>
      <c r="AD1288">
        <v>0.29166700000000001</v>
      </c>
      <c r="AE1288">
        <v>0.67708299999999999</v>
      </c>
      <c r="AH1288">
        <v>4.7389099999999997</v>
      </c>
      <c r="AI1288">
        <v>-2.5899999999999999E-2</v>
      </c>
      <c r="AJ1288">
        <v>-6.4859700000000006E-2</v>
      </c>
    </row>
    <row r="1289" spans="1:36" x14ac:dyDescent="0.45">
      <c r="A1289" t="s">
        <v>3227</v>
      </c>
      <c r="B1289" t="s">
        <v>215</v>
      </c>
      <c r="C1289">
        <v>3</v>
      </c>
      <c r="D1289">
        <v>4</v>
      </c>
      <c r="F1289">
        <v>4.8447199999999997</v>
      </c>
      <c r="G1289">
        <v>43</v>
      </c>
      <c r="H1289">
        <v>1</v>
      </c>
      <c r="I1289">
        <v>0</v>
      </c>
      <c r="J1289">
        <v>0</v>
      </c>
      <c r="K1289">
        <v>48.3</v>
      </c>
      <c r="L1289">
        <v>215</v>
      </c>
      <c r="M1289">
        <v>48</v>
      </c>
      <c r="N1289">
        <v>28</v>
      </c>
      <c r="O1289">
        <v>26</v>
      </c>
      <c r="P1289">
        <v>7</v>
      </c>
      <c r="Q1289">
        <v>24</v>
      </c>
      <c r="R1289">
        <v>0</v>
      </c>
      <c r="S1289">
        <v>1</v>
      </c>
      <c r="T1289">
        <v>45</v>
      </c>
      <c r="U1289">
        <v>8.3850899999999999</v>
      </c>
      <c r="V1289">
        <v>4.4720500000000003</v>
      </c>
      <c r="W1289">
        <v>1.875</v>
      </c>
      <c r="X1289">
        <v>1.3043499999999999</v>
      </c>
      <c r="Y1289">
        <v>0.20930199999999999</v>
      </c>
      <c r="Z1289">
        <v>0.111628</v>
      </c>
      <c r="AA1289">
        <v>9.76744145154953E-2</v>
      </c>
      <c r="AB1289">
        <v>0.25263200000000002</v>
      </c>
      <c r="AC1289">
        <v>1.49068</v>
      </c>
      <c r="AD1289">
        <v>0.297101</v>
      </c>
      <c r="AE1289">
        <v>0.707395</v>
      </c>
      <c r="AH1289">
        <v>4.8285400000000003</v>
      </c>
      <c r="AI1289">
        <v>-2.65607E-2</v>
      </c>
      <c r="AJ1289">
        <v>-8.2102900000000006E-2</v>
      </c>
    </row>
    <row r="1290" spans="1:36" x14ac:dyDescent="0.45">
      <c r="A1290" t="s">
        <v>3228</v>
      </c>
      <c r="B1290" t="s">
        <v>196</v>
      </c>
      <c r="C1290">
        <v>1</v>
      </c>
      <c r="D1290">
        <v>1</v>
      </c>
      <c r="F1290">
        <v>4.2297599999999997</v>
      </c>
      <c r="G1290">
        <v>25</v>
      </c>
      <c r="H1290">
        <v>0</v>
      </c>
      <c r="I1290">
        <v>0</v>
      </c>
      <c r="J1290">
        <v>0</v>
      </c>
      <c r="K1290">
        <v>38.299999999999997</v>
      </c>
      <c r="L1290">
        <v>166</v>
      </c>
      <c r="M1290">
        <v>34</v>
      </c>
      <c r="N1290">
        <v>19</v>
      </c>
      <c r="O1290">
        <v>18</v>
      </c>
      <c r="P1290">
        <v>5</v>
      </c>
      <c r="Q1290">
        <v>19</v>
      </c>
      <c r="R1290">
        <v>0</v>
      </c>
      <c r="S1290">
        <v>3</v>
      </c>
      <c r="T1290">
        <v>42</v>
      </c>
      <c r="U1290">
        <v>9.8694500000000005</v>
      </c>
      <c r="V1290">
        <v>4.4647500000000004</v>
      </c>
      <c r="W1290">
        <v>2.2105299999999999</v>
      </c>
      <c r="X1290">
        <v>1.17493</v>
      </c>
      <c r="Y1290">
        <v>0.25301200000000001</v>
      </c>
      <c r="Z1290">
        <v>0.114458</v>
      </c>
      <c r="AA1290">
        <v>0.13855423033237399</v>
      </c>
      <c r="AB1290">
        <v>0.23611099999999999</v>
      </c>
      <c r="AC1290">
        <v>1.38381</v>
      </c>
      <c r="AD1290">
        <v>0.29896899999999998</v>
      </c>
      <c r="AE1290">
        <v>0.73912999999999995</v>
      </c>
      <c r="AH1290">
        <v>4.4821900000000001</v>
      </c>
      <c r="AI1290">
        <v>-2.7680099999999999E-2</v>
      </c>
      <c r="AJ1290">
        <v>8.2493399999999995E-2</v>
      </c>
    </row>
    <row r="1291" spans="1:36" x14ac:dyDescent="0.45">
      <c r="A1291" t="s">
        <v>3229</v>
      </c>
      <c r="B1291" t="s">
        <v>25</v>
      </c>
      <c r="C1291">
        <v>3</v>
      </c>
      <c r="D1291">
        <v>3</v>
      </c>
      <c r="F1291">
        <v>4.8648600000000002</v>
      </c>
      <c r="G1291">
        <v>28</v>
      </c>
      <c r="H1291">
        <v>2</v>
      </c>
      <c r="I1291">
        <v>0</v>
      </c>
      <c r="J1291">
        <v>0</v>
      </c>
      <c r="K1291">
        <v>40.700000000000003</v>
      </c>
      <c r="L1291">
        <v>181</v>
      </c>
      <c r="M1291">
        <v>37</v>
      </c>
      <c r="N1291">
        <v>24</v>
      </c>
      <c r="O1291">
        <v>22</v>
      </c>
      <c r="P1291">
        <v>6</v>
      </c>
      <c r="Q1291">
        <v>21</v>
      </c>
      <c r="R1291">
        <v>0</v>
      </c>
      <c r="S1291">
        <v>3</v>
      </c>
      <c r="T1291">
        <v>41</v>
      </c>
      <c r="U1291">
        <v>9.0663400000000003</v>
      </c>
      <c r="V1291">
        <v>4.6437299999999997</v>
      </c>
      <c r="W1291">
        <v>1.95238</v>
      </c>
      <c r="X1291">
        <v>1.3267800000000001</v>
      </c>
      <c r="Y1291">
        <v>0.226519</v>
      </c>
      <c r="Z1291">
        <v>0.116022</v>
      </c>
      <c r="AA1291">
        <v>0.11049722880125</v>
      </c>
      <c r="AB1291">
        <v>0.23566899999999999</v>
      </c>
      <c r="AC1291">
        <v>1.42506</v>
      </c>
      <c r="AD1291">
        <v>0.28181800000000001</v>
      </c>
      <c r="AE1291">
        <v>0.68548399999999998</v>
      </c>
      <c r="AH1291">
        <v>4.9257999999999997</v>
      </c>
      <c r="AI1291">
        <v>-2.8735699999999999E-2</v>
      </c>
      <c r="AJ1291">
        <v>-0.13175600000000001</v>
      </c>
    </row>
    <row r="1292" spans="1:36" x14ac:dyDescent="0.45">
      <c r="A1292" t="s">
        <v>3230</v>
      </c>
      <c r="C1292">
        <v>3</v>
      </c>
      <c r="D1292">
        <v>6</v>
      </c>
      <c r="F1292">
        <v>5.12744</v>
      </c>
      <c r="G1292">
        <v>29</v>
      </c>
      <c r="H1292">
        <v>11</v>
      </c>
      <c r="I1292">
        <v>0</v>
      </c>
      <c r="J1292">
        <v>0</v>
      </c>
      <c r="K1292">
        <v>66.7</v>
      </c>
      <c r="L1292">
        <v>314</v>
      </c>
      <c r="M1292">
        <v>65</v>
      </c>
      <c r="N1292">
        <v>41</v>
      </c>
      <c r="O1292">
        <v>38</v>
      </c>
      <c r="P1292">
        <v>8</v>
      </c>
      <c r="Q1292">
        <v>46</v>
      </c>
      <c r="R1292">
        <v>0</v>
      </c>
      <c r="S1292">
        <v>6</v>
      </c>
      <c r="T1292">
        <v>65</v>
      </c>
      <c r="U1292">
        <v>8.7706099999999996</v>
      </c>
      <c r="V1292">
        <v>6.2069000000000001</v>
      </c>
      <c r="W1292">
        <v>1.4130400000000001</v>
      </c>
      <c r="X1292">
        <v>1.0794600000000001</v>
      </c>
      <c r="Y1292">
        <v>0.207006</v>
      </c>
      <c r="Z1292">
        <v>0.14649699999999999</v>
      </c>
      <c r="AA1292">
        <v>6.0509547591209398E-2</v>
      </c>
      <c r="AB1292">
        <v>0.24809200000000001</v>
      </c>
      <c r="AC1292">
        <v>1.6641699999999999</v>
      </c>
      <c r="AD1292">
        <v>0.30158699999999999</v>
      </c>
      <c r="AE1292">
        <v>0.701403</v>
      </c>
      <c r="AH1292">
        <v>5.2040699999999998</v>
      </c>
      <c r="AI1292">
        <v>-2.8738E-2</v>
      </c>
      <c r="AJ1292">
        <v>-6.2748899999999996E-2</v>
      </c>
    </row>
    <row r="1293" spans="1:36" x14ac:dyDescent="0.45">
      <c r="A1293" t="s">
        <v>3231</v>
      </c>
      <c r="C1293">
        <v>2</v>
      </c>
      <c r="D1293">
        <v>3</v>
      </c>
      <c r="F1293">
        <v>4.7368399999999999</v>
      </c>
      <c r="G1293">
        <v>24</v>
      </c>
      <c r="H1293">
        <v>0</v>
      </c>
      <c r="I1293">
        <v>0</v>
      </c>
      <c r="J1293">
        <v>0</v>
      </c>
      <c r="K1293">
        <v>43.7</v>
      </c>
      <c r="L1293">
        <v>193</v>
      </c>
      <c r="M1293">
        <v>48</v>
      </c>
      <c r="N1293">
        <v>25</v>
      </c>
      <c r="O1293">
        <v>23</v>
      </c>
      <c r="P1293">
        <v>6</v>
      </c>
      <c r="Q1293">
        <v>14</v>
      </c>
      <c r="R1293">
        <v>0</v>
      </c>
      <c r="S1293">
        <v>2</v>
      </c>
      <c r="T1293">
        <v>31</v>
      </c>
      <c r="U1293">
        <v>6.3844399999999997</v>
      </c>
      <c r="V1293">
        <v>2.8833000000000002</v>
      </c>
      <c r="W1293">
        <v>2.2142900000000001</v>
      </c>
      <c r="X1293">
        <v>1.2357</v>
      </c>
      <c r="Y1293">
        <v>0.16062199999999999</v>
      </c>
      <c r="Z1293">
        <v>7.2538900000000003E-2</v>
      </c>
      <c r="AA1293">
        <v>8.8082902133464799E-2</v>
      </c>
      <c r="AB1293">
        <v>0.27118599999999998</v>
      </c>
      <c r="AC1293">
        <v>1.41876</v>
      </c>
      <c r="AD1293">
        <v>0.3</v>
      </c>
      <c r="AE1293">
        <v>0.69029799999999997</v>
      </c>
      <c r="AH1293">
        <v>4.71957</v>
      </c>
      <c r="AI1293">
        <v>-2.8835900000000001E-2</v>
      </c>
      <c r="AJ1293">
        <v>-5.10491E-2</v>
      </c>
    </row>
    <row r="1294" spans="1:36" x14ac:dyDescent="0.45">
      <c r="A1294" t="s">
        <v>2389</v>
      </c>
      <c r="B1294" t="s">
        <v>153</v>
      </c>
      <c r="C1294">
        <v>4</v>
      </c>
      <c r="D1294">
        <v>4</v>
      </c>
      <c r="F1294">
        <v>5.11111</v>
      </c>
      <c r="G1294">
        <v>31</v>
      </c>
      <c r="H1294">
        <v>11</v>
      </c>
      <c r="I1294">
        <v>0</v>
      </c>
      <c r="J1294">
        <v>0</v>
      </c>
      <c r="K1294">
        <v>81</v>
      </c>
      <c r="L1294">
        <v>368</v>
      </c>
      <c r="M1294">
        <v>86</v>
      </c>
      <c r="N1294">
        <v>50</v>
      </c>
      <c r="O1294">
        <v>46</v>
      </c>
      <c r="P1294">
        <v>12</v>
      </c>
      <c r="Q1294">
        <v>36</v>
      </c>
      <c r="R1294">
        <v>1</v>
      </c>
      <c r="S1294">
        <v>8</v>
      </c>
      <c r="T1294">
        <v>59</v>
      </c>
      <c r="U1294">
        <v>6.5555599999999998</v>
      </c>
      <c r="V1294">
        <v>4</v>
      </c>
      <c r="W1294">
        <v>1.63889</v>
      </c>
      <c r="X1294">
        <v>1.3333299999999999</v>
      </c>
      <c r="Y1294">
        <v>0.160326</v>
      </c>
      <c r="Z1294">
        <v>9.7826099999999999E-2</v>
      </c>
      <c r="AA1294">
        <v>6.2500007450580597E-2</v>
      </c>
      <c r="AB1294">
        <v>0.265432</v>
      </c>
      <c r="AC1294">
        <v>1.50617</v>
      </c>
      <c r="AD1294">
        <v>0.29249000000000003</v>
      </c>
      <c r="AE1294">
        <v>0.68441099999999999</v>
      </c>
      <c r="AH1294">
        <v>5.3538100000000002</v>
      </c>
      <c r="AI1294">
        <v>-2.9231500000000001E-2</v>
      </c>
      <c r="AJ1294">
        <v>-3.5245800000000001E-2</v>
      </c>
    </row>
    <row r="1295" spans="1:36" x14ac:dyDescent="0.45">
      <c r="A1295" t="s">
        <v>3232</v>
      </c>
      <c r="B1295" t="s">
        <v>215</v>
      </c>
      <c r="C1295">
        <v>5</v>
      </c>
      <c r="D1295">
        <v>8</v>
      </c>
      <c r="F1295">
        <v>5.4817299999999998</v>
      </c>
      <c r="G1295">
        <v>22</v>
      </c>
      <c r="H1295">
        <v>22</v>
      </c>
      <c r="I1295">
        <v>0</v>
      </c>
      <c r="J1295">
        <v>0</v>
      </c>
      <c r="K1295">
        <v>90.3</v>
      </c>
      <c r="L1295">
        <v>412</v>
      </c>
      <c r="M1295">
        <v>97</v>
      </c>
      <c r="N1295">
        <v>59</v>
      </c>
      <c r="O1295">
        <v>55</v>
      </c>
      <c r="P1295">
        <v>15</v>
      </c>
      <c r="Q1295">
        <v>44</v>
      </c>
      <c r="R1295">
        <v>0</v>
      </c>
      <c r="S1295">
        <v>8</v>
      </c>
      <c r="T1295">
        <v>66</v>
      </c>
      <c r="U1295">
        <v>6.5780700000000003</v>
      </c>
      <c r="V1295">
        <v>4.3853799999999996</v>
      </c>
      <c r="W1295">
        <v>1.5</v>
      </c>
      <c r="X1295">
        <v>1.49502</v>
      </c>
      <c r="Y1295">
        <v>0.160194</v>
      </c>
      <c r="Z1295">
        <v>0.106796</v>
      </c>
      <c r="AA1295">
        <v>5.3398057818412697E-2</v>
      </c>
      <c r="AB1295">
        <v>0.26944400000000002</v>
      </c>
      <c r="AC1295">
        <v>1.5614600000000001</v>
      </c>
      <c r="AD1295">
        <v>0.29390699999999997</v>
      </c>
      <c r="AE1295">
        <v>0.68333299999999997</v>
      </c>
      <c r="AH1295">
        <v>5.6802900000000003</v>
      </c>
      <c r="AI1295">
        <v>-2.93508E-2</v>
      </c>
      <c r="AJ1295">
        <v>3.8164900000000002E-2</v>
      </c>
    </row>
    <row r="1296" spans="1:36" x14ac:dyDescent="0.45">
      <c r="A1296" t="s">
        <v>3233</v>
      </c>
      <c r="B1296" t="s">
        <v>153</v>
      </c>
      <c r="C1296">
        <v>2</v>
      </c>
      <c r="D1296">
        <v>3</v>
      </c>
      <c r="F1296">
        <v>5.5029599999999999</v>
      </c>
      <c r="G1296">
        <v>28</v>
      </c>
      <c r="H1296">
        <v>7</v>
      </c>
      <c r="I1296">
        <v>0</v>
      </c>
      <c r="J1296">
        <v>0</v>
      </c>
      <c r="K1296">
        <v>50.7</v>
      </c>
      <c r="L1296">
        <v>232</v>
      </c>
      <c r="M1296">
        <v>55</v>
      </c>
      <c r="N1296">
        <v>34</v>
      </c>
      <c r="O1296">
        <v>31</v>
      </c>
      <c r="P1296">
        <v>8</v>
      </c>
      <c r="Q1296">
        <v>24</v>
      </c>
      <c r="R1296">
        <v>0</v>
      </c>
      <c r="S1296">
        <v>3</v>
      </c>
      <c r="T1296">
        <v>39</v>
      </c>
      <c r="U1296">
        <v>6.9230799999999997</v>
      </c>
      <c r="V1296">
        <v>4.2603499999999999</v>
      </c>
      <c r="W1296">
        <v>1.625</v>
      </c>
      <c r="X1296">
        <v>1.42012</v>
      </c>
      <c r="Y1296">
        <v>0.168103</v>
      </c>
      <c r="Z1296">
        <v>0.103448</v>
      </c>
      <c r="AA1296">
        <v>6.46551623940467E-2</v>
      </c>
      <c r="AB1296">
        <v>0.268293</v>
      </c>
      <c r="AC1296">
        <v>1.55819</v>
      </c>
      <c r="AD1296">
        <v>0.29746800000000001</v>
      </c>
      <c r="AE1296">
        <v>0.663717</v>
      </c>
      <c r="AH1296">
        <v>5.3654900000000003</v>
      </c>
      <c r="AI1296">
        <v>-3.0452099999999999E-2</v>
      </c>
      <c r="AJ1296">
        <v>-0.252307</v>
      </c>
    </row>
    <row r="1297" spans="1:36" x14ac:dyDescent="0.45">
      <c r="A1297" t="s">
        <v>3234</v>
      </c>
      <c r="B1297" t="s">
        <v>40</v>
      </c>
      <c r="C1297">
        <v>4</v>
      </c>
      <c r="D1297">
        <v>6</v>
      </c>
      <c r="F1297">
        <v>5.2405099999999996</v>
      </c>
      <c r="G1297">
        <v>32</v>
      </c>
      <c r="H1297">
        <v>8</v>
      </c>
      <c r="I1297">
        <v>0</v>
      </c>
      <c r="J1297">
        <v>0</v>
      </c>
      <c r="K1297">
        <v>79</v>
      </c>
      <c r="L1297">
        <v>360</v>
      </c>
      <c r="M1297">
        <v>82</v>
      </c>
      <c r="N1297">
        <v>50</v>
      </c>
      <c r="O1297">
        <v>46</v>
      </c>
      <c r="P1297">
        <v>11</v>
      </c>
      <c r="Q1297">
        <v>40</v>
      </c>
      <c r="R1297">
        <v>0</v>
      </c>
      <c r="S1297">
        <v>5</v>
      </c>
      <c r="T1297">
        <v>62</v>
      </c>
      <c r="U1297">
        <v>7.0632900000000003</v>
      </c>
      <c r="V1297">
        <v>4.5569600000000001</v>
      </c>
      <c r="W1297">
        <v>1.55</v>
      </c>
      <c r="X1297">
        <v>1.2531600000000001</v>
      </c>
      <c r="Y1297">
        <v>0.17222199999999999</v>
      </c>
      <c r="Z1297">
        <v>0.111111</v>
      </c>
      <c r="AA1297">
        <v>6.1111114919185597E-2</v>
      </c>
      <c r="AB1297">
        <v>0.26031700000000002</v>
      </c>
      <c r="AC1297">
        <v>1.5443</v>
      </c>
      <c r="AD1297">
        <v>0.29338799999999998</v>
      </c>
      <c r="AE1297">
        <v>0.67542199999999997</v>
      </c>
      <c r="AH1297">
        <v>5.2044100000000002</v>
      </c>
      <c r="AI1297">
        <v>-3.0491000000000001E-2</v>
      </c>
      <c r="AJ1297">
        <v>-0.35404000000000002</v>
      </c>
    </row>
    <row r="1298" spans="1:36" x14ac:dyDescent="0.45">
      <c r="A1298" t="s">
        <v>3235</v>
      </c>
      <c r="B1298" t="s">
        <v>76</v>
      </c>
      <c r="C1298">
        <v>2</v>
      </c>
      <c r="D1298">
        <v>3</v>
      </c>
      <c r="F1298">
        <v>4.8936200000000003</v>
      </c>
      <c r="G1298">
        <v>38</v>
      </c>
      <c r="H1298">
        <v>0</v>
      </c>
      <c r="I1298">
        <v>0</v>
      </c>
      <c r="J1298">
        <v>1</v>
      </c>
      <c r="K1298">
        <v>42.3</v>
      </c>
      <c r="L1298">
        <v>192</v>
      </c>
      <c r="M1298">
        <v>49</v>
      </c>
      <c r="N1298">
        <v>25</v>
      </c>
      <c r="O1298">
        <v>23</v>
      </c>
      <c r="P1298">
        <v>6</v>
      </c>
      <c r="Q1298">
        <v>14</v>
      </c>
      <c r="R1298">
        <v>1</v>
      </c>
      <c r="S1298">
        <v>3</v>
      </c>
      <c r="T1298">
        <v>37</v>
      </c>
      <c r="U1298">
        <v>7.8723400000000003</v>
      </c>
      <c r="V1298">
        <v>2.97872</v>
      </c>
      <c r="W1298">
        <v>2.6428600000000002</v>
      </c>
      <c r="X1298">
        <v>1.2766</v>
      </c>
      <c r="Y1298">
        <v>0.19270799999999999</v>
      </c>
      <c r="Z1298">
        <v>7.2916700000000001E-2</v>
      </c>
      <c r="AA1298">
        <v>0.119791664183139</v>
      </c>
      <c r="AB1298">
        <v>0.28000000000000003</v>
      </c>
      <c r="AC1298">
        <v>1.48936</v>
      </c>
      <c r="AD1298">
        <v>0.32575799999999999</v>
      </c>
      <c r="AE1298">
        <v>0.69597100000000001</v>
      </c>
      <c r="AH1298">
        <v>4.5552799999999998</v>
      </c>
      <c r="AI1298">
        <v>-3.0526500000000002E-2</v>
      </c>
      <c r="AJ1298">
        <v>-6.6957299999999997E-2</v>
      </c>
    </row>
    <row r="1299" spans="1:36" x14ac:dyDescent="0.45">
      <c r="A1299" t="s">
        <v>3236</v>
      </c>
      <c r="B1299" t="s">
        <v>104</v>
      </c>
      <c r="C1299">
        <v>3</v>
      </c>
      <c r="D1299">
        <v>3</v>
      </c>
      <c r="F1299">
        <v>4.6927399999999997</v>
      </c>
      <c r="G1299">
        <v>37</v>
      </c>
      <c r="H1299">
        <v>0</v>
      </c>
      <c r="I1299">
        <v>0</v>
      </c>
      <c r="J1299">
        <v>0</v>
      </c>
      <c r="K1299">
        <v>53.7</v>
      </c>
      <c r="L1299">
        <v>235</v>
      </c>
      <c r="M1299">
        <v>60</v>
      </c>
      <c r="N1299">
        <v>30</v>
      </c>
      <c r="O1299">
        <v>28</v>
      </c>
      <c r="P1299">
        <v>6</v>
      </c>
      <c r="Q1299">
        <v>15</v>
      </c>
      <c r="R1299">
        <v>0</v>
      </c>
      <c r="S1299">
        <v>3</v>
      </c>
      <c r="T1299">
        <v>29</v>
      </c>
      <c r="U1299">
        <v>4.8603399999999999</v>
      </c>
      <c r="V1299">
        <v>2.51397</v>
      </c>
      <c r="W1299">
        <v>1.93333</v>
      </c>
      <c r="X1299">
        <v>1.00559</v>
      </c>
      <c r="Y1299">
        <v>0.123404</v>
      </c>
      <c r="Z1299">
        <v>6.3829800000000006E-2</v>
      </c>
      <c r="AA1299">
        <v>5.9574469923973E-2</v>
      </c>
      <c r="AB1299">
        <v>0.27649800000000002</v>
      </c>
      <c r="AC1299">
        <v>1.3966499999999999</v>
      </c>
      <c r="AD1299">
        <v>0.29670299999999999</v>
      </c>
      <c r="AE1299">
        <v>0.67567600000000005</v>
      </c>
      <c r="AH1299">
        <v>4.63307</v>
      </c>
      <c r="AI1299">
        <v>-3.08113E-2</v>
      </c>
      <c r="AJ1299">
        <v>-2.0888299999999999E-2</v>
      </c>
    </row>
    <row r="1300" spans="1:36" x14ac:dyDescent="0.45">
      <c r="A1300" t="s">
        <v>2271</v>
      </c>
      <c r="B1300" t="s">
        <v>113</v>
      </c>
      <c r="C1300">
        <v>4</v>
      </c>
      <c r="D1300">
        <v>3</v>
      </c>
      <c r="F1300">
        <v>4.4378700000000002</v>
      </c>
      <c r="G1300">
        <v>33</v>
      </c>
      <c r="H1300">
        <v>0</v>
      </c>
      <c r="I1300">
        <v>0</v>
      </c>
      <c r="J1300">
        <v>0</v>
      </c>
      <c r="K1300">
        <v>50.7</v>
      </c>
      <c r="L1300">
        <v>220</v>
      </c>
      <c r="M1300">
        <v>47</v>
      </c>
      <c r="N1300">
        <v>27</v>
      </c>
      <c r="O1300">
        <v>25</v>
      </c>
      <c r="P1300">
        <v>7</v>
      </c>
      <c r="Q1300">
        <v>21</v>
      </c>
      <c r="R1300">
        <v>0</v>
      </c>
      <c r="S1300">
        <v>3</v>
      </c>
      <c r="T1300">
        <v>52</v>
      </c>
      <c r="U1300">
        <v>9.2307699999999997</v>
      </c>
      <c r="V1300">
        <v>3.7278099999999998</v>
      </c>
      <c r="W1300">
        <v>2.4761899999999999</v>
      </c>
      <c r="X1300">
        <v>1.2425999999999999</v>
      </c>
      <c r="Y1300">
        <v>0.23636399999999999</v>
      </c>
      <c r="Z1300">
        <v>9.5454499999999998E-2</v>
      </c>
      <c r="AA1300">
        <v>0.14090909063816001</v>
      </c>
      <c r="AB1300">
        <v>0.23979600000000001</v>
      </c>
      <c r="AC1300">
        <v>1.3412200000000001</v>
      </c>
      <c r="AD1300">
        <v>0.29197099999999998</v>
      </c>
      <c r="AE1300">
        <v>0.70446699999999995</v>
      </c>
      <c r="AH1300">
        <v>4.4187500000000002</v>
      </c>
      <c r="AI1300">
        <v>-3.10262E-2</v>
      </c>
      <c r="AJ1300">
        <v>-8.2618700000000003E-2</v>
      </c>
    </row>
    <row r="1301" spans="1:36" x14ac:dyDescent="0.45">
      <c r="A1301" t="s">
        <v>2365</v>
      </c>
      <c r="B1301" t="s">
        <v>101</v>
      </c>
      <c r="C1301">
        <v>1</v>
      </c>
      <c r="D1301">
        <v>2</v>
      </c>
      <c r="F1301">
        <v>4.7929000000000004</v>
      </c>
      <c r="G1301">
        <v>46</v>
      </c>
      <c r="H1301">
        <v>2</v>
      </c>
      <c r="I1301">
        <v>0</v>
      </c>
      <c r="J1301">
        <v>0</v>
      </c>
      <c r="K1301">
        <v>50.7</v>
      </c>
      <c r="L1301">
        <v>230</v>
      </c>
      <c r="M1301">
        <v>44</v>
      </c>
      <c r="N1301">
        <v>29</v>
      </c>
      <c r="O1301">
        <v>27</v>
      </c>
      <c r="P1301">
        <v>6</v>
      </c>
      <c r="Q1301">
        <v>35</v>
      </c>
      <c r="R1301">
        <v>1</v>
      </c>
      <c r="S1301">
        <v>2</v>
      </c>
      <c r="T1301">
        <v>59</v>
      </c>
      <c r="U1301">
        <v>10.4734</v>
      </c>
      <c r="V1301">
        <v>6.2130200000000002</v>
      </c>
      <c r="W1301">
        <v>1.68571</v>
      </c>
      <c r="X1301">
        <v>1.0650900000000001</v>
      </c>
      <c r="Y1301">
        <v>0.25652200000000003</v>
      </c>
      <c r="Z1301">
        <v>0.152174</v>
      </c>
      <c r="AA1301">
        <v>0.104347825050354</v>
      </c>
      <c r="AB1301">
        <v>0.22797899999999999</v>
      </c>
      <c r="AC1301">
        <v>1.55819</v>
      </c>
      <c r="AD1301">
        <v>0.296875</v>
      </c>
      <c r="AE1301">
        <v>0.70821500000000004</v>
      </c>
      <c r="AH1301">
        <v>4.65543</v>
      </c>
      <c r="AI1301">
        <v>-3.1192399999999999E-2</v>
      </c>
      <c r="AJ1301">
        <v>-0.118504</v>
      </c>
    </row>
    <row r="1302" spans="1:36" x14ac:dyDescent="0.45">
      <c r="A1302" t="s">
        <v>3237</v>
      </c>
      <c r="B1302" t="s">
        <v>104</v>
      </c>
      <c r="C1302">
        <v>4</v>
      </c>
      <c r="D1302">
        <v>6</v>
      </c>
      <c r="F1302">
        <v>4.7454499999999999</v>
      </c>
      <c r="G1302">
        <v>35</v>
      </c>
      <c r="H1302">
        <v>0</v>
      </c>
      <c r="I1302">
        <v>0</v>
      </c>
      <c r="J1302">
        <v>0</v>
      </c>
      <c r="K1302">
        <v>55</v>
      </c>
      <c r="L1302">
        <v>244</v>
      </c>
      <c r="M1302">
        <v>59</v>
      </c>
      <c r="N1302">
        <v>31</v>
      </c>
      <c r="O1302">
        <v>29</v>
      </c>
      <c r="P1302">
        <v>7</v>
      </c>
      <c r="Q1302">
        <v>20</v>
      </c>
      <c r="R1302">
        <v>0</v>
      </c>
      <c r="S1302">
        <v>3</v>
      </c>
      <c r="T1302">
        <v>42</v>
      </c>
      <c r="U1302">
        <v>6.8727299999999998</v>
      </c>
      <c r="V1302">
        <v>3.2727300000000001</v>
      </c>
      <c r="W1302">
        <v>2.1</v>
      </c>
      <c r="X1302">
        <v>1.1454500000000001</v>
      </c>
      <c r="Y1302">
        <v>0.17213100000000001</v>
      </c>
      <c r="Z1302">
        <v>8.1967200000000004E-2</v>
      </c>
      <c r="AA1302">
        <v>9.0163938701152802E-2</v>
      </c>
      <c r="AB1302">
        <v>0.26696799999999998</v>
      </c>
      <c r="AC1302">
        <v>1.4363600000000001</v>
      </c>
      <c r="AD1302">
        <v>0.30232599999999998</v>
      </c>
      <c r="AE1302">
        <v>0.69364199999999998</v>
      </c>
      <c r="AH1302">
        <v>4.6368600000000004</v>
      </c>
      <c r="AI1302">
        <v>-3.3797500000000001E-2</v>
      </c>
      <c r="AJ1302">
        <v>-4.8160799999999997E-2</v>
      </c>
    </row>
    <row r="1303" spans="1:36" x14ac:dyDescent="0.45">
      <c r="A1303" t="s">
        <v>3238</v>
      </c>
      <c r="C1303">
        <v>2</v>
      </c>
      <c r="D1303">
        <v>4</v>
      </c>
      <c r="F1303">
        <v>5.3172899999999998</v>
      </c>
      <c r="G1303">
        <v>33</v>
      </c>
      <c r="H1303">
        <v>3</v>
      </c>
      <c r="I1303">
        <v>0</v>
      </c>
      <c r="J1303">
        <v>0</v>
      </c>
      <c r="K1303">
        <v>45.7</v>
      </c>
      <c r="L1303">
        <v>208</v>
      </c>
      <c r="M1303">
        <v>48</v>
      </c>
      <c r="N1303">
        <v>29</v>
      </c>
      <c r="O1303">
        <v>27</v>
      </c>
      <c r="P1303">
        <v>6</v>
      </c>
      <c r="Q1303">
        <v>22</v>
      </c>
      <c r="R1303">
        <v>0</v>
      </c>
      <c r="S1303">
        <v>4</v>
      </c>
      <c r="T1303">
        <v>39</v>
      </c>
      <c r="U1303">
        <v>7.6805199999999996</v>
      </c>
      <c r="V1303">
        <v>4.3326000000000002</v>
      </c>
      <c r="W1303">
        <v>1.7727299999999999</v>
      </c>
      <c r="X1303">
        <v>1.1816199999999999</v>
      </c>
      <c r="Y1303">
        <v>0.1875</v>
      </c>
      <c r="Z1303">
        <v>0.105769</v>
      </c>
      <c r="AA1303">
        <v>8.1730768084526007E-2</v>
      </c>
      <c r="AB1303">
        <v>0.26373600000000003</v>
      </c>
      <c r="AC1303">
        <v>1.53173</v>
      </c>
      <c r="AD1303">
        <v>0.30656899999999998</v>
      </c>
      <c r="AE1303">
        <v>0.66558399999999995</v>
      </c>
      <c r="AH1303">
        <v>4.9618200000000003</v>
      </c>
      <c r="AI1303">
        <v>-3.4076599999999999E-2</v>
      </c>
      <c r="AJ1303">
        <v>-0.106006</v>
      </c>
    </row>
    <row r="1304" spans="1:36" x14ac:dyDescent="0.45">
      <c r="A1304" t="s">
        <v>2427</v>
      </c>
      <c r="B1304" t="s">
        <v>139</v>
      </c>
      <c r="C1304">
        <v>3</v>
      </c>
      <c r="D1304">
        <v>5</v>
      </c>
      <c r="F1304">
        <v>5.3188199999999997</v>
      </c>
      <c r="G1304">
        <v>27</v>
      </c>
      <c r="H1304">
        <v>8</v>
      </c>
      <c r="I1304">
        <v>2</v>
      </c>
      <c r="J1304">
        <v>10</v>
      </c>
      <c r="K1304">
        <v>64.3</v>
      </c>
      <c r="L1304">
        <v>294</v>
      </c>
      <c r="M1304">
        <v>63</v>
      </c>
      <c r="N1304">
        <v>41</v>
      </c>
      <c r="O1304">
        <v>38</v>
      </c>
      <c r="P1304">
        <v>10</v>
      </c>
      <c r="Q1304">
        <v>36</v>
      </c>
      <c r="R1304">
        <v>0</v>
      </c>
      <c r="S1304">
        <v>6</v>
      </c>
      <c r="T1304">
        <v>59</v>
      </c>
      <c r="U1304">
        <v>8.2581600000000002</v>
      </c>
      <c r="V1304">
        <v>5.0388799999999998</v>
      </c>
      <c r="W1304">
        <v>1.63889</v>
      </c>
      <c r="X1304">
        <v>1.3996900000000001</v>
      </c>
      <c r="Y1304">
        <v>0.20068</v>
      </c>
      <c r="Z1304">
        <v>0.122449</v>
      </c>
      <c r="AA1304">
        <v>7.8231289982795701E-2</v>
      </c>
      <c r="AB1304">
        <v>0.25</v>
      </c>
      <c r="AC1304">
        <v>1.53966</v>
      </c>
      <c r="AD1304">
        <v>0.28961700000000001</v>
      </c>
      <c r="AE1304">
        <v>0.68235299999999999</v>
      </c>
      <c r="AH1304">
        <v>5.40123</v>
      </c>
      <c r="AI1304">
        <v>-3.4239600000000002E-2</v>
      </c>
      <c r="AJ1304">
        <v>-0.13156799999999999</v>
      </c>
    </row>
    <row r="1305" spans="1:36" x14ac:dyDescent="0.45">
      <c r="A1305" t="s">
        <v>3239</v>
      </c>
      <c r="C1305">
        <v>1</v>
      </c>
      <c r="D1305">
        <v>1</v>
      </c>
      <c r="F1305">
        <v>4.7230299999999996</v>
      </c>
      <c r="G1305">
        <v>26</v>
      </c>
      <c r="H1305">
        <v>1</v>
      </c>
      <c r="I1305">
        <v>0</v>
      </c>
      <c r="J1305">
        <v>0</v>
      </c>
      <c r="K1305">
        <v>34.299999999999997</v>
      </c>
      <c r="L1305">
        <v>154</v>
      </c>
      <c r="M1305">
        <v>36</v>
      </c>
      <c r="N1305">
        <v>19</v>
      </c>
      <c r="O1305">
        <v>18</v>
      </c>
      <c r="P1305">
        <v>5</v>
      </c>
      <c r="Q1305">
        <v>15</v>
      </c>
      <c r="R1305">
        <v>0</v>
      </c>
      <c r="S1305">
        <v>2</v>
      </c>
      <c r="T1305">
        <v>31</v>
      </c>
      <c r="U1305">
        <v>8.1341099999999997</v>
      </c>
      <c r="V1305">
        <v>3.9358599999999999</v>
      </c>
      <c r="W1305">
        <v>2.0666699999999998</v>
      </c>
      <c r="X1305">
        <v>1.3119499999999999</v>
      </c>
      <c r="Y1305">
        <v>0.20129900000000001</v>
      </c>
      <c r="Z1305">
        <v>9.7402600000000006E-2</v>
      </c>
      <c r="AA1305">
        <v>0.103896103799343</v>
      </c>
      <c r="AB1305">
        <v>0.26277400000000001</v>
      </c>
      <c r="AC1305">
        <v>1.48688</v>
      </c>
      <c r="AD1305">
        <v>0.30693100000000001</v>
      </c>
      <c r="AE1305">
        <v>0.72727299999999995</v>
      </c>
      <c r="AH1305">
        <v>4.8293799999999996</v>
      </c>
      <c r="AI1305">
        <v>-3.4490399999999997E-2</v>
      </c>
      <c r="AJ1305">
        <v>7.7736100000000002E-2</v>
      </c>
    </row>
    <row r="1306" spans="1:36" x14ac:dyDescent="0.45">
      <c r="A1306" t="s">
        <v>3240</v>
      </c>
      <c r="B1306" t="s">
        <v>42</v>
      </c>
      <c r="C1306">
        <v>5</v>
      </c>
      <c r="D1306">
        <v>5</v>
      </c>
      <c r="F1306">
        <v>4.9589699999999999</v>
      </c>
      <c r="G1306">
        <v>28</v>
      </c>
      <c r="H1306">
        <v>13</v>
      </c>
      <c r="I1306">
        <v>0</v>
      </c>
      <c r="J1306">
        <v>0</v>
      </c>
      <c r="K1306">
        <v>85.3</v>
      </c>
      <c r="L1306">
        <v>392</v>
      </c>
      <c r="M1306">
        <v>86</v>
      </c>
      <c r="N1306">
        <v>51</v>
      </c>
      <c r="O1306">
        <v>47</v>
      </c>
      <c r="P1306">
        <v>11</v>
      </c>
      <c r="Q1306">
        <v>50</v>
      </c>
      <c r="R1306">
        <v>1</v>
      </c>
      <c r="S1306">
        <v>5</v>
      </c>
      <c r="T1306">
        <v>68</v>
      </c>
      <c r="U1306">
        <v>7.1746800000000004</v>
      </c>
      <c r="V1306">
        <v>5.2755000000000001</v>
      </c>
      <c r="W1306">
        <v>1.36</v>
      </c>
      <c r="X1306">
        <v>1.1606099999999999</v>
      </c>
      <c r="Y1306">
        <v>0.17346900000000001</v>
      </c>
      <c r="Z1306">
        <v>0.127551</v>
      </c>
      <c r="AA1306">
        <v>4.5918375253677299E-2</v>
      </c>
      <c r="AB1306">
        <v>0.255193</v>
      </c>
      <c r="AC1306">
        <v>1.5943700000000001</v>
      </c>
      <c r="AD1306">
        <v>0.29069800000000001</v>
      </c>
      <c r="AE1306">
        <v>0.70480900000000002</v>
      </c>
      <c r="AH1306">
        <v>5.2714499999999997</v>
      </c>
      <c r="AI1306">
        <v>-3.5071900000000003E-2</v>
      </c>
      <c r="AJ1306">
        <v>0.17882500000000001</v>
      </c>
    </row>
    <row r="1307" spans="1:36" x14ac:dyDescent="0.45">
      <c r="A1307" t="s">
        <v>3241</v>
      </c>
      <c r="B1307" t="s">
        <v>30</v>
      </c>
      <c r="C1307">
        <v>4</v>
      </c>
      <c r="D1307">
        <v>5</v>
      </c>
      <c r="F1307">
        <v>5.1975699999999998</v>
      </c>
      <c r="G1307">
        <v>24</v>
      </c>
      <c r="H1307">
        <v>18</v>
      </c>
      <c r="I1307">
        <v>0</v>
      </c>
      <c r="J1307">
        <v>0</v>
      </c>
      <c r="K1307">
        <v>98.7</v>
      </c>
      <c r="L1307">
        <v>450</v>
      </c>
      <c r="M1307">
        <v>107</v>
      </c>
      <c r="N1307">
        <v>62</v>
      </c>
      <c r="O1307">
        <v>57</v>
      </c>
      <c r="P1307">
        <v>14</v>
      </c>
      <c r="Q1307">
        <v>44</v>
      </c>
      <c r="R1307">
        <v>0</v>
      </c>
      <c r="S1307">
        <v>9</v>
      </c>
      <c r="T1307">
        <v>59</v>
      </c>
      <c r="U1307">
        <v>5.3799400000000004</v>
      </c>
      <c r="V1307">
        <v>4.0121599999999997</v>
      </c>
      <c r="W1307">
        <v>1.34091</v>
      </c>
      <c r="X1307">
        <v>1.2766</v>
      </c>
      <c r="Y1307">
        <v>0.13111100000000001</v>
      </c>
      <c r="Z1307">
        <v>9.7777799999999998E-2</v>
      </c>
      <c r="AA1307">
        <v>3.3333338797092403E-2</v>
      </c>
      <c r="AB1307">
        <v>0.26952100000000001</v>
      </c>
      <c r="AC1307">
        <v>1.52989</v>
      </c>
      <c r="AD1307">
        <v>0.28703699999999999</v>
      </c>
      <c r="AE1307">
        <v>0.67732099999999995</v>
      </c>
      <c r="AH1307">
        <v>5.5144099999999998</v>
      </c>
      <c r="AI1307">
        <v>-3.5160299999999998E-2</v>
      </c>
      <c r="AJ1307">
        <v>-0.10975500000000001</v>
      </c>
    </row>
    <row r="1308" spans="1:36" x14ac:dyDescent="0.45">
      <c r="A1308" t="s">
        <v>3242</v>
      </c>
      <c r="B1308" t="s">
        <v>153</v>
      </c>
      <c r="C1308">
        <v>2</v>
      </c>
      <c r="D1308">
        <v>4</v>
      </c>
      <c r="F1308">
        <v>4.95</v>
      </c>
      <c r="G1308">
        <v>32</v>
      </c>
      <c r="H1308">
        <v>0</v>
      </c>
      <c r="I1308">
        <v>0</v>
      </c>
      <c r="J1308">
        <v>0</v>
      </c>
      <c r="K1308">
        <v>40</v>
      </c>
      <c r="L1308">
        <v>182</v>
      </c>
      <c r="M1308">
        <v>40</v>
      </c>
      <c r="N1308">
        <v>24</v>
      </c>
      <c r="O1308">
        <v>22</v>
      </c>
      <c r="P1308">
        <v>5</v>
      </c>
      <c r="Q1308">
        <v>21</v>
      </c>
      <c r="R1308">
        <v>1</v>
      </c>
      <c r="S1308">
        <v>2</v>
      </c>
      <c r="T1308">
        <v>36</v>
      </c>
      <c r="U1308">
        <v>8.1</v>
      </c>
      <c r="V1308">
        <v>4.7249999999999996</v>
      </c>
      <c r="W1308">
        <v>1.7142900000000001</v>
      </c>
      <c r="X1308">
        <v>1.125</v>
      </c>
      <c r="Y1308">
        <v>0.19780200000000001</v>
      </c>
      <c r="Z1308">
        <v>0.115385</v>
      </c>
      <c r="AA1308">
        <v>8.2417584955692194E-2</v>
      </c>
      <c r="AB1308">
        <v>0.25157200000000002</v>
      </c>
      <c r="AC1308">
        <v>1.5249999999999999</v>
      </c>
      <c r="AD1308">
        <v>0.29660999999999998</v>
      </c>
      <c r="AE1308">
        <v>0.68518500000000004</v>
      </c>
      <c r="AH1308">
        <v>4.80504</v>
      </c>
      <c r="AI1308">
        <v>-3.5357899999999998E-2</v>
      </c>
      <c r="AJ1308">
        <v>-0.17882300000000001</v>
      </c>
    </row>
    <row r="1309" spans="1:36" x14ac:dyDescent="0.45">
      <c r="A1309" t="s">
        <v>3243</v>
      </c>
      <c r="B1309" t="s">
        <v>36</v>
      </c>
      <c r="C1309">
        <v>2</v>
      </c>
      <c r="D1309">
        <v>2</v>
      </c>
      <c r="F1309">
        <v>4.9802400000000002</v>
      </c>
      <c r="G1309">
        <v>20</v>
      </c>
      <c r="H1309">
        <v>1</v>
      </c>
      <c r="I1309">
        <v>0</v>
      </c>
      <c r="J1309">
        <v>0</v>
      </c>
      <c r="K1309">
        <v>25.3</v>
      </c>
      <c r="L1309">
        <v>116</v>
      </c>
      <c r="M1309">
        <v>23</v>
      </c>
      <c r="N1309">
        <v>15</v>
      </c>
      <c r="O1309">
        <v>14</v>
      </c>
      <c r="P1309">
        <v>3</v>
      </c>
      <c r="Q1309">
        <v>17</v>
      </c>
      <c r="R1309">
        <v>0</v>
      </c>
      <c r="S1309">
        <v>1</v>
      </c>
      <c r="T1309">
        <v>27</v>
      </c>
      <c r="U1309">
        <v>9.6047399999999996</v>
      </c>
      <c r="V1309">
        <v>6.0474300000000003</v>
      </c>
      <c r="W1309">
        <v>1.5882400000000001</v>
      </c>
      <c r="X1309">
        <v>1.0671900000000001</v>
      </c>
      <c r="Y1309">
        <v>0.23275899999999999</v>
      </c>
      <c r="Z1309">
        <v>0.14655199999999999</v>
      </c>
      <c r="AA1309">
        <v>8.6206898093223502E-2</v>
      </c>
      <c r="AB1309">
        <v>0.23469400000000001</v>
      </c>
      <c r="AC1309">
        <v>1.5810299999999999</v>
      </c>
      <c r="AD1309">
        <v>0.29411799999999999</v>
      </c>
      <c r="AE1309">
        <v>0.69832399999999994</v>
      </c>
      <c r="AH1309">
        <v>4.7965400000000002</v>
      </c>
      <c r="AI1309">
        <v>-3.6387099999999999E-2</v>
      </c>
      <c r="AJ1309">
        <v>-0.108616</v>
      </c>
    </row>
    <row r="1310" spans="1:36" x14ac:dyDescent="0.45">
      <c r="A1310" t="s">
        <v>3244</v>
      </c>
      <c r="C1310">
        <v>2</v>
      </c>
      <c r="D1310">
        <v>3</v>
      </c>
      <c r="F1310">
        <v>5.1832500000000001</v>
      </c>
      <c r="G1310">
        <v>26</v>
      </c>
      <c r="H1310">
        <v>8</v>
      </c>
      <c r="I1310">
        <v>0</v>
      </c>
      <c r="J1310">
        <v>0</v>
      </c>
      <c r="K1310">
        <v>57.3</v>
      </c>
      <c r="L1310">
        <v>263</v>
      </c>
      <c r="M1310">
        <v>64</v>
      </c>
      <c r="N1310">
        <v>36</v>
      </c>
      <c r="O1310">
        <v>33</v>
      </c>
      <c r="P1310">
        <v>8</v>
      </c>
      <c r="Q1310">
        <v>25</v>
      </c>
      <c r="R1310">
        <v>0</v>
      </c>
      <c r="S1310">
        <v>5</v>
      </c>
      <c r="T1310">
        <v>39</v>
      </c>
      <c r="U1310">
        <v>6.1256500000000003</v>
      </c>
      <c r="V1310">
        <v>3.9266999999999999</v>
      </c>
      <c r="W1310">
        <v>1.56</v>
      </c>
      <c r="X1310">
        <v>1.25654</v>
      </c>
      <c r="Y1310">
        <v>0.148289</v>
      </c>
      <c r="Z1310">
        <v>9.5057000000000003E-2</v>
      </c>
      <c r="AA1310">
        <v>5.3231947124004302E-2</v>
      </c>
      <c r="AB1310">
        <v>0.27467799999999998</v>
      </c>
      <c r="AC1310">
        <v>1.5532300000000001</v>
      </c>
      <c r="AD1310">
        <v>0.30107499999999998</v>
      </c>
      <c r="AE1310">
        <v>0.68123400000000001</v>
      </c>
      <c r="AH1310">
        <v>5.2794699999999999</v>
      </c>
      <c r="AI1310">
        <v>-3.6700499999999997E-2</v>
      </c>
      <c r="AJ1310">
        <v>2.1012200000000002E-2</v>
      </c>
    </row>
    <row r="1311" spans="1:36" x14ac:dyDescent="0.45">
      <c r="A1311" t="s">
        <v>2266</v>
      </c>
      <c r="B1311" t="s">
        <v>139</v>
      </c>
      <c r="C1311">
        <v>1</v>
      </c>
      <c r="D1311">
        <v>3</v>
      </c>
      <c r="F1311">
        <v>5.3943199999999996</v>
      </c>
      <c r="G1311">
        <v>23</v>
      </c>
      <c r="H1311">
        <v>1</v>
      </c>
      <c r="I1311">
        <v>0</v>
      </c>
      <c r="J1311">
        <v>0</v>
      </c>
      <c r="K1311">
        <v>31.7</v>
      </c>
      <c r="L1311">
        <v>144</v>
      </c>
      <c r="M1311">
        <v>30</v>
      </c>
      <c r="N1311">
        <v>21</v>
      </c>
      <c r="O1311">
        <v>19</v>
      </c>
      <c r="P1311">
        <v>5</v>
      </c>
      <c r="Q1311">
        <v>18</v>
      </c>
      <c r="R1311">
        <v>0</v>
      </c>
      <c r="S1311">
        <v>2</v>
      </c>
      <c r="T1311">
        <v>34</v>
      </c>
      <c r="U1311">
        <v>9.6530000000000005</v>
      </c>
      <c r="V1311">
        <v>5.1104099999999999</v>
      </c>
      <c r="W1311">
        <v>1.88889</v>
      </c>
      <c r="X1311">
        <v>1.4195599999999999</v>
      </c>
      <c r="Y1311">
        <v>0.23611099999999999</v>
      </c>
      <c r="Z1311">
        <v>0.125</v>
      </c>
      <c r="AA1311">
        <v>0.111111104488372</v>
      </c>
      <c r="AB1311">
        <v>0.24193500000000001</v>
      </c>
      <c r="AC1311">
        <v>1.5142</v>
      </c>
      <c r="AD1311">
        <v>0.29411799999999999</v>
      </c>
      <c r="AE1311">
        <v>0.65853700000000004</v>
      </c>
      <c r="AH1311">
        <v>5.0531499999999996</v>
      </c>
      <c r="AI1311">
        <v>-3.7401999999999998E-2</v>
      </c>
      <c r="AJ1311">
        <v>-0.30052699999999999</v>
      </c>
    </row>
    <row r="1312" spans="1:36" x14ac:dyDescent="0.45">
      <c r="A1312" t="s">
        <v>2443</v>
      </c>
      <c r="C1312">
        <v>3</v>
      </c>
      <c r="D1312">
        <v>3</v>
      </c>
      <c r="F1312">
        <v>4.7001900000000001</v>
      </c>
      <c r="G1312">
        <v>45</v>
      </c>
      <c r="H1312">
        <v>1</v>
      </c>
      <c r="I1312">
        <v>0</v>
      </c>
      <c r="J1312">
        <v>1</v>
      </c>
      <c r="K1312">
        <v>51.7</v>
      </c>
      <c r="L1312">
        <v>228</v>
      </c>
      <c r="M1312">
        <v>46</v>
      </c>
      <c r="N1312">
        <v>29</v>
      </c>
      <c r="O1312">
        <v>27</v>
      </c>
      <c r="P1312">
        <v>8</v>
      </c>
      <c r="Q1312">
        <v>27</v>
      </c>
      <c r="R1312">
        <v>1</v>
      </c>
      <c r="S1312">
        <v>2</v>
      </c>
      <c r="T1312">
        <v>59</v>
      </c>
      <c r="U1312">
        <v>10.270799999999999</v>
      </c>
      <c r="V1312">
        <v>4.7001900000000001</v>
      </c>
      <c r="W1312">
        <v>2.18519</v>
      </c>
      <c r="X1312">
        <v>1.3926499999999999</v>
      </c>
      <c r="Y1312">
        <v>0.258772</v>
      </c>
      <c r="Z1312">
        <v>0.118421</v>
      </c>
      <c r="AA1312">
        <v>0.14035087078809699</v>
      </c>
      <c r="AB1312">
        <v>0.231156</v>
      </c>
      <c r="AC1312">
        <v>1.4119900000000001</v>
      </c>
      <c r="AD1312">
        <v>0.287879</v>
      </c>
      <c r="AE1312">
        <v>0.711974</v>
      </c>
      <c r="AH1312">
        <v>4.6670299999999996</v>
      </c>
      <c r="AI1312">
        <v>-3.8069800000000001E-2</v>
      </c>
      <c r="AJ1312">
        <v>-0.10849</v>
      </c>
    </row>
    <row r="1313" spans="1:36" x14ac:dyDescent="0.45">
      <c r="A1313" t="s">
        <v>2286</v>
      </c>
      <c r="B1313" t="s">
        <v>184</v>
      </c>
      <c r="C1313">
        <v>2</v>
      </c>
      <c r="D1313">
        <v>3</v>
      </c>
      <c r="F1313">
        <v>5.24838</v>
      </c>
      <c r="G1313">
        <v>37</v>
      </c>
      <c r="H1313">
        <v>2</v>
      </c>
      <c r="I1313">
        <v>0</v>
      </c>
      <c r="J1313">
        <v>1</v>
      </c>
      <c r="K1313">
        <v>46.3</v>
      </c>
      <c r="L1313">
        <v>211</v>
      </c>
      <c r="M1313">
        <v>47</v>
      </c>
      <c r="N1313">
        <v>29</v>
      </c>
      <c r="O1313">
        <v>27</v>
      </c>
      <c r="P1313">
        <v>7</v>
      </c>
      <c r="Q1313">
        <v>26</v>
      </c>
      <c r="R1313">
        <v>0</v>
      </c>
      <c r="S1313">
        <v>2</v>
      </c>
      <c r="T1313">
        <v>44</v>
      </c>
      <c r="U1313">
        <v>8.5529200000000003</v>
      </c>
      <c r="V1313">
        <v>5.0540000000000003</v>
      </c>
      <c r="W1313">
        <v>1.69231</v>
      </c>
      <c r="X1313">
        <v>1.36069</v>
      </c>
      <c r="Y1313">
        <v>0.20853099999999999</v>
      </c>
      <c r="Z1313">
        <v>0.123223</v>
      </c>
      <c r="AA1313">
        <v>8.5308052599430001E-2</v>
      </c>
      <c r="AB1313">
        <v>0.25683099999999998</v>
      </c>
      <c r="AC1313">
        <v>1.57667</v>
      </c>
      <c r="AD1313">
        <v>0.30303000000000002</v>
      </c>
      <c r="AE1313">
        <v>0.69620300000000002</v>
      </c>
      <c r="AH1313">
        <v>5.1340899999999996</v>
      </c>
      <c r="AI1313">
        <v>-3.8664499999999997E-2</v>
      </c>
      <c r="AJ1313">
        <v>0.14221800000000001</v>
      </c>
    </row>
    <row r="1314" spans="1:36" x14ac:dyDescent="0.45">
      <c r="A1314" t="s">
        <v>3245</v>
      </c>
      <c r="C1314">
        <v>3</v>
      </c>
      <c r="D1314">
        <v>5</v>
      </c>
      <c r="F1314">
        <v>5.93703</v>
      </c>
      <c r="G1314">
        <v>28</v>
      </c>
      <c r="H1314">
        <v>6</v>
      </c>
      <c r="I1314">
        <v>0</v>
      </c>
      <c r="J1314">
        <v>0</v>
      </c>
      <c r="K1314">
        <v>66.7</v>
      </c>
      <c r="L1314">
        <v>308</v>
      </c>
      <c r="M1314">
        <v>76</v>
      </c>
      <c r="N1314">
        <v>48</v>
      </c>
      <c r="O1314">
        <v>44</v>
      </c>
      <c r="P1314">
        <v>12</v>
      </c>
      <c r="Q1314">
        <v>32</v>
      </c>
      <c r="R1314">
        <v>0</v>
      </c>
      <c r="S1314">
        <v>3</v>
      </c>
      <c r="T1314">
        <v>47</v>
      </c>
      <c r="U1314">
        <v>6.3418299999999999</v>
      </c>
      <c r="V1314">
        <v>4.3178400000000003</v>
      </c>
      <c r="W1314">
        <v>1.46875</v>
      </c>
      <c r="X1314">
        <v>1.6191899999999999</v>
      </c>
      <c r="Y1314">
        <v>0.15259700000000001</v>
      </c>
      <c r="Z1314">
        <v>0.103896</v>
      </c>
      <c r="AA1314">
        <v>4.8701293766498503E-2</v>
      </c>
      <c r="AB1314">
        <v>0.27838800000000002</v>
      </c>
      <c r="AC1314">
        <v>1.6191899999999999</v>
      </c>
      <c r="AD1314">
        <v>0.29906500000000003</v>
      </c>
      <c r="AE1314">
        <v>0.65789500000000001</v>
      </c>
      <c r="AH1314">
        <v>5.7587900000000003</v>
      </c>
      <c r="AI1314">
        <v>-3.8713999999999998E-2</v>
      </c>
      <c r="AJ1314">
        <v>-0.45916000000000001</v>
      </c>
    </row>
    <row r="1315" spans="1:36" x14ac:dyDescent="0.45">
      <c r="A1315" t="s">
        <v>3246</v>
      </c>
      <c r="B1315" t="s">
        <v>38</v>
      </c>
      <c r="C1315">
        <v>1</v>
      </c>
      <c r="D1315">
        <v>3</v>
      </c>
      <c r="F1315">
        <v>5.3035699999999997</v>
      </c>
      <c r="G1315">
        <v>42</v>
      </c>
      <c r="H1315">
        <v>1</v>
      </c>
      <c r="I1315">
        <v>0</v>
      </c>
      <c r="J1315">
        <v>1</v>
      </c>
      <c r="K1315">
        <v>56</v>
      </c>
      <c r="L1315">
        <v>249</v>
      </c>
      <c r="M1315">
        <v>59</v>
      </c>
      <c r="N1315">
        <v>36</v>
      </c>
      <c r="O1315">
        <v>33</v>
      </c>
      <c r="P1315">
        <v>9</v>
      </c>
      <c r="Q1315">
        <v>23</v>
      </c>
      <c r="R1315">
        <v>0</v>
      </c>
      <c r="S1315">
        <v>3</v>
      </c>
      <c r="T1315">
        <v>50</v>
      </c>
      <c r="U1315">
        <v>8.0357099999999999</v>
      </c>
      <c r="V1315">
        <v>3.6964299999999999</v>
      </c>
      <c r="W1315">
        <v>2.1739099999999998</v>
      </c>
      <c r="X1315">
        <v>1.4464300000000001</v>
      </c>
      <c r="Y1315">
        <v>0.20080300000000001</v>
      </c>
      <c r="Z1315">
        <v>9.2369499999999993E-2</v>
      </c>
      <c r="AA1315">
        <v>0.108433745801448</v>
      </c>
      <c r="AB1315">
        <v>0.26457399999999998</v>
      </c>
      <c r="AC1315">
        <v>1.4642900000000001</v>
      </c>
      <c r="AD1315">
        <v>0.30487799999999998</v>
      </c>
      <c r="AE1315">
        <v>0.66282399999999997</v>
      </c>
      <c r="AH1315">
        <v>4.9514699999999996</v>
      </c>
      <c r="AI1315">
        <v>-4.0021399999999999E-2</v>
      </c>
      <c r="AJ1315">
        <v>-0.41703499999999999</v>
      </c>
    </row>
    <row r="1316" spans="1:36" x14ac:dyDescent="0.45">
      <c r="A1316" t="s">
        <v>3247</v>
      </c>
      <c r="B1316" t="s">
        <v>36</v>
      </c>
      <c r="C1316">
        <v>3</v>
      </c>
      <c r="D1316">
        <v>5</v>
      </c>
      <c r="F1316">
        <v>4.9781700000000004</v>
      </c>
      <c r="G1316">
        <v>23</v>
      </c>
      <c r="H1316">
        <v>7</v>
      </c>
      <c r="I1316">
        <v>0</v>
      </c>
      <c r="J1316">
        <v>0</v>
      </c>
      <c r="K1316">
        <v>68.7</v>
      </c>
      <c r="L1316">
        <v>307</v>
      </c>
      <c r="M1316">
        <v>79</v>
      </c>
      <c r="N1316">
        <v>41</v>
      </c>
      <c r="O1316">
        <v>38</v>
      </c>
      <c r="P1316">
        <v>10</v>
      </c>
      <c r="Q1316">
        <v>21</v>
      </c>
      <c r="R1316">
        <v>0</v>
      </c>
      <c r="S1316">
        <v>4</v>
      </c>
      <c r="T1316">
        <v>37</v>
      </c>
      <c r="U1316">
        <v>4.8471599999999997</v>
      </c>
      <c r="V1316">
        <v>2.75109</v>
      </c>
      <c r="W1316">
        <v>1.7619</v>
      </c>
      <c r="X1316">
        <v>1.3100400000000001</v>
      </c>
      <c r="Y1316">
        <v>0.120521</v>
      </c>
      <c r="Z1316">
        <v>6.8403900000000004E-2</v>
      </c>
      <c r="AA1316">
        <v>5.21172657608985E-2</v>
      </c>
      <c r="AB1316">
        <v>0.280142</v>
      </c>
      <c r="AC1316">
        <v>1.4556</v>
      </c>
      <c r="AD1316">
        <v>0.29361700000000002</v>
      </c>
      <c r="AE1316">
        <v>0.68604699999999996</v>
      </c>
      <c r="AH1316">
        <v>5.16188</v>
      </c>
      <c r="AI1316">
        <v>-4.0078200000000001E-2</v>
      </c>
      <c r="AJ1316">
        <v>1.4101600000000001E-2</v>
      </c>
    </row>
    <row r="1317" spans="1:36" x14ac:dyDescent="0.45">
      <c r="A1317" t="s">
        <v>2357</v>
      </c>
      <c r="B1317" t="s">
        <v>149</v>
      </c>
      <c r="C1317">
        <v>4</v>
      </c>
      <c r="D1317">
        <v>5</v>
      </c>
      <c r="F1317">
        <v>4.8183600000000002</v>
      </c>
      <c r="G1317">
        <v>44</v>
      </c>
      <c r="H1317">
        <v>3</v>
      </c>
      <c r="I1317">
        <v>0</v>
      </c>
      <c r="J1317">
        <v>1</v>
      </c>
      <c r="K1317">
        <v>52.3</v>
      </c>
      <c r="L1317">
        <v>229</v>
      </c>
      <c r="M1317">
        <v>48</v>
      </c>
      <c r="N1317">
        <v>30</v>
      </c>
      <c r="O1317">
        <v>28</v>
      </c>
      <c r="P1317">
        <v>8</v>
      </c>
      <c r="Q1317">
        <v>25</v>
      </c>
      <c r="R1317">
        <v>2</v>
      </c>
      <c r="S1317">
        <v>3</v>
      </c>
      <c r="T1317">
        <v>53</v>
      </c>
      <c r="U1317">
        <v>9.1204599999999996</v>
      </c>
      <c r="V1317">
        <v>4.3021000000000003</v>
      </c>
      <c r="W1317">
        <v>2.12</v>
      </c>
      <c r="X1317">
        <v>1.3766700000000001</v>
      </c>
      <c r="Y1317">
        <v>0.23144100000000001</v>
      </c>
      <c r="Z1317">
        <v>0.10917</v>
      </c>
      <c r="AA1317">
        <v>0.122270748019218</v>
      </c>
      <c r="AB1317">
        <v>0.23880599999999999</v>
      </c>
      <c r="AC1317">
        <v>1.3957900000000001</v>
      </c>
      <c r="AD1317">
        <v>0.28571400000000002</v>
      </c>
      <c r="AE1317">
        <v>0.69579299999999999</v>
      </c>
      <c r="AH1317">
        <v>4.8229199999999999</v>
      </c>
      <c r="AI1317">
        <v>-4.0931000000000002E-2</v>
      </c>
      <c r="AJ1317">
        <v>-9.0269799999999997E-2</v>
      </c>
    </row>
    <row r="1318" spans="1:36" x14ac:dyDescent="0.45">
      <c r="A1318" t="s">
        <v>3248</v>
      </c>
      <c r="C1318">
        <v>2</v>
      </c>
      <c r="D1318">
        <v>3</v>
      </c>
      <c r="F1318">
        <v>4.75</v>
      </c>
      <c r="G1318">
        <v>35</v>
      </c>
      <c r="H1318">
        <v>0</v>
      </c>
      <c r="I1318">
        <v>0</v>
      </c>
      <c r="J1318">
        <v>0</v>
      </c>
      <c r="K1318">
        <v>36</v>
      </c>
      <c r="L1318">
        <v>159</v>
      </c>
      <c r="M1318">
        <v>41</v>
      </c>
      <c r="N1318">
        <v>21</v>
      </c>
      <c r="O1318">
        <v>19</v>
      </c>
      <c r="P1318">
        <v>6</v>
      </c>
      <c r="Q1318">
        <v>10</v>
      </c>
      <c r="R1318">
        <v>0</v>
      </c>
      <c r="S1318">
        <v>0</v>
      </c>
      <c r="T1318">
        <v>28</v>
      </c>
      <c r="U1318">
        <v>7</v>
      </c>
      <c r="V1318">
        <v>2.5</v>
      </c>
      <c r="W1318">
        <v>2.8</v>
      </c>
      <c r="X1318">
        <v>1.5</v>
      </c>
      <c r="Y1318">
        <v>0.17610100000000001</v>
      </c>
      <c r="Z1318">
        <v>6.2893099999999993E-2</v>
      </c>
      <c r="AA1318">
        <v>0.11320754140615399</v>
      </c>
      <c r="AB1318">
        <v>0.27516800000000002</v>
      </c>
      <c r="AC1318">
        <v>1.4166700000000001</v>
      </c>
      <c r="AD1318">
        <v>0.30434800000000001</v>
      </c>
      <c r="AE1318">
        <v>0.70422499999999999</v>
      </c>
      <c r="AH1318">
        <v>4.6994800000000003</v>
      </c>
      <c r="AI1318">
        <v>-4.1946400000000002E-2</v>
      </c>
      <c r="AJ1318">
        <v>-0.10587199999999999</v>
      </c>
    </row>
    <row r="1319" spans="1:36" x14ac:dyDescent="0.45">
      <c r="A1319" t="s">
        <v>3249</v>
      </c>
      <c r="B1319" t="s">
        <v>139</v>
      </c>
      <c r="C1319">
        <v>3</v>
      </c>
      <c r="D1319">
        <v>5</v>
      </c>
      <c r="F1319">
        <v>4.9913299999999996</v>
      </c>
      <c r="G1319">
        <v>43</v>
      </c>
      <c r="H1319">
        <v>1</v>
      </c>
      <c r="I1319">
        <v>0</v>
      </c>
      <c r="J1319">
        <v>0</v>
      </c>
      <c r="K1319">
        <v>57.7</v>
      </c>
      <c r="L1319">
        <v>252</v>
      </c>
      <c r="M1319">
        <v>58</v>
      </c>
      <c r="N1319">
        <v>35</v>
      </c>
      <c r="O1319">
        <v>32</v>
      </c>
      <c r="P1319">
        <v>9</v>
      </c>
      <c r="Q1319">
        <v>19</v>
      </c>
      <c r="R1319">
        <v>1</v>
      </c>
      <c r="S1319">
        <v>7</v>
      </c>
      <c r="T1319">
        <v>49</v>
      </c>
      <c r="U1319">
        <v>7.6429799999999997</v>
      </c>
      <c r="V1319">
        <v>2.9636</v>
      </c>
      <c r="W1319">
        <v>2.5789499999999999</v>
      </c>
      <c r="X1319">
        <v>1.40381</v>
      </c>
      <c r="Y1319">
        <v>0.19444400000000001</v>
      </c>
      <c r="Z1319">
        <v>7.53968E-2</v>
      </c>
      <c r="AA1319">
        <v>0.119047619402408</v>
      </c>
      <c r="AB1319">
        <v>0.256637</v>
      </c>
      <c r="AC1319">
        <v>1.33449</v>
      </c>
      <c r="AD1319">
        <v>0.29166700000000001</v>
      </c>
      <c r="AE1319">
        <v>0.65217400000000003</v>
      </c>
      <c r="AH1319">
        <v>4.9361499999999996</v>
      </c>
      <c r="AI1319">
        <v>-4.2136399999999997E-2</v>
      </c>
      <c r="AJ1319">
        <v>-0.27911799999999998</v>
      </c>
    </row>
    <row r="1320" spans="1:36" x14ac:dyDescent="0.45">
      <c r="A1320" t="s">
        <v>3250</v>
      </c>
      <c r="B1320" t="s">
        <v>42</v>
      </c>
      <c r="C1320">
        <v>5</v>
      </c>
      <c r="D1320">
        <v>5</v>
      </c>
      <c r="F1320">
        <v>4.8868799999999997</v>
      </c>
      <c r="G1320">
        <v>30</v>
      </c>
      <c r="H1320">
        <v>6</v>
      </c>
      <c r="I1320">
        <v>0</v>
      </c>
      <c r="J1320">
        <v>0</v>
      </c>
      <c r="K1320">
        <v>66.3</v>
      </c>
      <c r="L1320">
        <v>299</v>
      </c>
      <c r="M1320">
        <v>72</v>
      </c>
      <c r="N1320">
        <v>39</v>
      </c>
      <c r="O1320">
        <v>36</v>
      </c>
      <c r="P1320">
        <v>9</v>
      </c>
      <c r="Q1320">
        <v>27</v>
      </c>
      <c r="R1320">
        <v>0</v>
      </c>
      <c r="S1320">
        <v>3</v>
      </c>
      <c r="T1320">
        <v>44</v>
      </c>
      <c r="U1320">
        <v>5.9728500000000002</v>
      </c>
      <c r="V1320">
        <v>3.6651600000000002</v>
      </c>
      <c r="W1320">
        <v>1.6296299999999999</v>
      </c>
      <c r="X1320">
        <v>1.2217199999999999</v>
      </c>
      <c r="Y1320">
        <v>0.14715700000000001</v>
      </c>
      <c r="Z1320">
        <v>9.0301000000000006E-2</v>
      </c>
      <c r="AA1320">
        <v>5.68561851978302E-2</v>
      </c>
      <c r="AB1320">
        <v>0.26765800000000001</v>
      </c>
      <c r="AC1320">
        <v>1.4932099999999999</v>
      </c>
      <c r="AD1320">
        <v>0.29166700000000001</v>
      </c>
      <c r="AE1320">
        <v>0.69444399999999995</v>
      </c>
      <c r="AH1320">
        <v>5.0499099999999997</v>
      </c>
      <c r="AI1320">
        <v>-4.2908000000000002E-2</v>
      </c>
      <c r="AJ1320">
        <v>2.8602700000000002E-2</v>
      </c>
    </row>
    <row r="1321" spans="1:36" x14ac:dyDescent="0.45">
      <c r="A1321" t="s">
        <v>3251</v>
      </c>
      <c r="B1321" t="s">
        <v>42</v>
      </c>
      <c r="C1321">
        <v>2</v>
      </c>
      <c r="D1321">
        <v>3</v>
      </c>
      <c r="F1321">
        <v>5.1063799999999997</v>
      </c>
      <c r="G1321">
        <v>40</v>
      </c>
      <c r="H1321">
        <v>1</v>
      </c>
      <c r="I1321">
        <v>0</v>
      </c>
      <c r="J1321">
        <v>1</v>
      </c>
      <c r="K1321">
        <v>42.3</v>
      </c>
      <c r="L1321">
        <v>189</v>
      </c>
      <c r="M1321">
        <v>40</v>
      </c>
      <c r="N1321">
        <v>26</v>
      </c>
      <c r="O1321">
        <v>24</v>
      </c>
      <c r="P1321">
        <v>6</v>
      </c>
      <c r="Q1321">
        <v>21</v>
      </c>
      <c r="R1321">
        <v>2</v>
      </c>
      <c r="S1321">
        <v>3</v>
      </c>
      <c r="T1321">
        <v>42</v>
      </c>
      <c r="U1321">
        <v>8.9361700000000006</v>
      </c>
      <c r="V1321">
        <v>4.4680900000000001</v>
      </c>
      <c r="W1321">
        <v>2</v>
      </c>
      <c r="X1321">
        <v>1.2766</v>
      </c>
      <c r="Y1321">
        <v>0.222222</v>
      </c>
      <c r="Z1321">
        <v>0.111111</v>
      </c>
      <c r="AA1321">
        <v>0.111111111938953</v>
      </c>
      <c r="AB1321">
        <v>0.242424</v>
      </c>
      <c r="AC1321">
        <v>1.44208</v>
      </c>
      <c r="AD1321">
        <v>0.29059800000000002</v>
      </c>
      <c r="AE1321">
        <v>0.66539899999999996</v>
      </c>
      <c r="AH1321">
        <v>4.8153199999999998</v>
      </c>
      <c r="AI1321">
        <v>-4.3481199999999998E-2</v>
      </c>
      <c r="AJ1321">
        <v>-0.32028299999999998</v>
      </c>
    </row>
    <row r="1322" spans="1:36" x14ac:dyDescent="0.45">
      <c r="A1322" t="s">
        <v>2194</v>
      </c>
      <c r="B1322" t="s">
        <v>215</v>
      </c>
      <c r="C1322">
        <v>2</v>
      </c>
      <c r="D1322">
        <v>3</v>
      </c>
      <c r="F1322">
        <v>4.4720500000000003</v>
      </c>
      <c r="G1322">
        <v>52</v>
      </c>
      <c r="H1322">
        <v>0</v>
      </c>
      <c r="I1322">
        <v>0</v>
      </c>
      <c r="J1322">
        <v>13</v>
      </c>
      <c r="K1322">
        <v>48.3</v>
      </c>
      <c r="L1322">
        <v>218</v>
      </c>
      <c r="M1322">
        <v>51</v>
      </c>
      <c r="N1322">
        <v>26</v>
      </c>
      <c r="O1322">
        <v>24</v>
      </c>
      <c r="P1322">
        <v>7</v>
      </c>
      <c r="Q1322">
        <v>19</v>
      </c>
      <c r="R1322">
        <v>1</v>
      </c>
      <c r="S1322">
        <v>4</v>
      </c>
      <c r="T1322">
        <v>46</v>
      </c>
      <c r="U1322">
        <v>8.5714299999999994</v>
      </c>
      <c r="V1322">
        <v>3.5403699999999998</v>
      </c>
      <c r="W1322">
        <v>2.4210500000000001</v>
      </c>
      <c r="X1322">
        <v>1.3043499999999999</v>
      </c>
      <c r="Y1322">
        <v>0.211009</v>
      </c>
      <c r="Z1322">
        <v>8.7155999999999997E-2</v>
      </c>
      <c r="AA1322">
        <v>0.123853214085102</v>
      </c>
      <c r="AB1322">
        <v>0.26153799999999999</v>
      </c>
      <c r="AC1322">
        <v>1.4492799999999999</v>
      </c>
      <c r="AD1322">
        <v>0.309859</v>
      </c>
      <c r="AE1322">
        <v>0.73089700000000002</v>
      </c>
      <c r="AH1322">
        <v>4.6629100000000001</v>
      </c>
      <c r="AI1322">
        <v>-4.3787E-2</v>
      </c>
      <c r="AJ1322">
        <v>6.2694299999999994E-2</v>
      </c>
    </row>
    <row r="1323" spans="1:36" x14ac:dyDescent="0.45">
      <c r="A1323" t="s">
        <v>3252</v>
      </c>
      <c r="C1323">
        <v>3</v>
      </c>
      <c r="D1323">
        <v>5</v>
      </c>
      <c r="F1323">
        <v>5.64</v>
      </c>
      <c r="G1323">
        <v>19</v>
      </c>
      <c r="H1323">
        <v>16</v>
      </c>
      <c r="I1323">
        <v>0</v>
      </c>
      <c r="J1323">
        <v>0</v>
      </c>
      <c r="K1323">
        <v>75</v>
      </c>
      <c r="L1323">
        <v>350</v>
      </c>
      <c r="M1323">
        <v>90</v>
      </c>
      <c r="N1323">
        <v>51</v>
      </c>
      <c r="O1323">
        <v>47</v>
      </c>
      <c r="P1323">
        <v>11</v>
      </c>
      <c r="Q1323">
        <v>36</v>
      </c>
      <c r="R1323">
        <v>0</v>
      </c>
      <c r="S1323">
        <v>4</v>
      </c>
      <c r="T1323">
        <v>45</v>
      </c>
      <c r="U1323">
        <v>5.4</v>
      </c>
      <c r="V1323">
        <v>4.32</v>
      </c>
      <c r="W1323">
        <v>1.25</v>
      </c>
      <c r="X1323">
        <v>1.32</v>
      </c>
      <c r="Y1323">
        <v>0.12857099999999999</v>
      </c>
      <c r="Z1323">
        <v>0.102857</v>
      </c>
      <c r="AA1323">
        <v>2.5714293122291499E-2</v>
      </c>
      <c r="AB1323">
        <v>0.290323</v>
      </c>
      <c r="AC1323">
        <v>1.68</v>
      </c>
      <c r="AD1323">
        <v>0.31102400000000002</v>
      </c>
      <c r="AE1323">
        <v>0.67811900000000003</v>
      </c>
      <c r="AH1323">
        <v>5.5617099999999997</v>
      </c>
      <c r="AI1323">
        <v>-4.4492400000000001E-2</v>
      </c>
      <c r="AJ1323">
        <v>5.1236600000000004E-3</v>
      </c>
    </row>
    <row r="1324" spans="1:36" x14ac:dyDescent="0.45">
      <c r="A1324" t="s">
        <v>3253</v>
      </c>
      <c r="B1324" t="s">
        <v>101</v>
      </c>
      <c r="C1324">
        <v>2</v>
      </c>
      <c r="D1324">
        <v>3</v>
      </c>
      <c r="F1324">
        <v>4.6808500000000004</v>
      </c>
      <c r="G1324">
        <v>42</v>
      </c>
      <c r="H1324">
        <v>0</v>
      </c>
      <c r="I1324">
        <v>0</v>
      </c>
      <c r="J1324">
        <v>0</v>
      </c>
      <c r="K1324">
        <v>42.3</v>
      </c>
      <c r="L1324">
        <v>188</v>
      </c>
      <c r="M1324">
        <v>46</v>
      </c>
      <c r="N1324">
        <v>24</v>
      </c>
      <c r="O1324">
        <v>22</v>
      </c>
      <c r="P1324">
        <v>5</v>
      </c>
      <c r="Q1324">
        <v>15</v>
      </c>
      <c r="R1324">
        <v>0</v>
      </c>
      <c r="S1324">
        <v>2</v>
      </c>
      <c r="T1324">
        <v>31</v>
      </c>
      <c r="U1324">
        <v>6.5957400000000002</v>
      </c>
      <c r="V1324">
        <v>3.1914899999999999</v>
      </c>
      <c r="W1324">
        <v>2.0666699999999998</v>
      </c>
      <c r="X1324">
        <v>1.0638300000000001</v>
      </c>
      <c r="Y1324">
        <v>0.16489400000000001</v>
      </c>
      <c r="Z1324">
        <v>7.9787200000000003E-2</v>
      </c>
      <c r="AA1324">
        <v>8.5106380283832495E-2</v>
      </c>
      <c r="AB1324">
        <v>0.26900600000000002</v>
      </c>
      <c r="AC1324">
        <v>1.44208</v>
      </c>
      <c r="AD1324">
        <v>0.30370399999999997</v>
      </c>
      <c r="AE1324">
        <v>0.68518500000000004</v>
      </c>
      <c r="AH1324">
        <v>4.5316400000000003</v>
      </c>
      <c r="AI1324">
        <v>-4.4643599999999999E-2</v>
      </c>
      <c r="AJ1324">
        <v>-0.157412</v>
      </c>
    </row>
    <row r="1325" spans="1:36" x14ac:dyDescent="0.45">
      <c r="A1325" t="s">
        <v>2446</v>
      </c>
      <c r="B1325" t="s">
        <v>42</v>
      </c>
      <c r="C1325">
        <v>3</v>
      </c>
      <c r="D1325">
        <v>5</v>
      </c>
      <c r="F1325">
        <v>5.09626</v>
      </c>
      <c r="G1325">
        <v>21</v>
      </c>
      <c r="H1325">
        <v>14</v>
      </c>
      <c r="I1325">
        <v>0</v>
      </c>
      <c r="J1325">
        <v>0</v>
      </c>
      <c r="K1325">
        <v>88.3</v>
      </c>
      <c r="L1325">
        <v>402</v>
      </c>
      <c r="M1325">
        <v>91</v>
      </c>
      <c r="N1325">
        <v>54</v>
      </c>
      <c r="O1325">
        <v>50</v>
      </c>
      <c r="P1325">
        <v>13</v>
      </c>
      <c r="Q1325">
        <v>42</v>
      </c>
      <c r="R1325">
        <v>0</v>
      </c>
      <c r="S1325">
        <v>9</v>
      </c>
      <c r="T1325">
        <v>67</v>
      </c>
      <c r="U1325">
        <v>6.8289900000000001</v>
      </c>
      <c r="V1325">
        <v>4.2808599999999997</v>
      </c>
      <c r="W1325">
        <v>1.59524</v>
      </c>
      <c r="X1325">
        <v>1.3250299999999999</v>
      </c>
      <c r="Y1325">
        <v>0.16666700000000001</v>
      </c>
      <c r="Z1325">
        <v>0.104478</v>
      </c>
      <c r="AA1325">
        <v>6.2189057469367898E-2</v>
      </c>
      <c r="AB1325">
        <v>0.25925900000000002</v>
      </c>
      <c r="AC1325">
        <v>1.50623</v>
      </c>
      <c r="AD1325">
        <v>0.287823</v>
      </c>
      <c r="AE1325">
        <v>0.68815300000000001</v>
      </c>
      <c r="AH1325">
        <v>5.38415</v>
      </c>
      <c r="AI1325">
        <v>-4.4704899999999999E-2</v>
      </c>
      <c r="AJ1325">
        <v>0.16091900000000001</v>
      </c>
    </row>
    <row r="1326" spans="1:36" x14ac:dyDescent="0.45">
      <c r="A1326" t="s">
        <v>2395</v>
      </c>
      <c r="B1326" t="s">
        <v>42</v>
      </c>
      <c r="C1326">
        <v>2</v>
      </c>
      <c r="D1326">
        <v>2</v>
      </c>
      <c r="F1326">
        <v>4.875</v>
      </c>
      <c r="G1326">
        <v>48</v>
      </c>
      <c r="H1326">
        <v>0</v>
      </c>
      <c r="I1326">
        <v>0</v>
      </c>
      <c r="J1326">
        <v>1</v>
      </c>
      <c r="K1326">
        <v>48</v>
      </c>
      <c r="L1326">
        <v>213</v>
      </c>
      <c r="M1326">
        <v>40</v>
      </c>
      <c r="N1326">
        <v>28</v>
      </c>
      <c r="O1326">
        <v>26</v>
      </c>
      <c r="P1326">
        <v>6</v>
      </c>
      <c r="Q1326">
        <v>27</v>
      </c>
      <c r="R1326">
        <v>1</v>
      </c>
      <c r="S1326">
        <v>7</v>
      </c>
      <c r="T1326">
        <v>54</v>
      </c>
      <c r="U1326">
        <v>10.125</v>
      </c>
      <c r="V1326">
        <v>5.0625</v>
      </c>
      <c r="W1326">
        <v>2</v>
      </c>
      <c r="X1326">
        <v>1.125</v>
      </c>
      <c r="Y1326">
        <v>0.253521</v>
      </c>
      <c r="Z1326">
        <v>0.12676100000000001</v>
      </c>
      <c r="AA1326">
        <v>0.12676055729389099</v>
      </c>
      <c r="AB1326">
        <v>0.223464</v>
      </c>
      <c r="AC1326">
        <v>1.3958299999999999</v>
      </c>
      <c r="AD1326">
        <v>0.28571400000000002</v>
      </c>
      <c r="AE1326">
        <v>0.66552900000000004</v>
      </c>
      <c r="AH1326">
        <v>4.7550400000000002</v>
      </c>
      <c r="AI1326">
        <v>-4.5020299999999999E-2</v>
      </c>
      <c r="AJ1326">
        <v>-0.17429800000000001</v>
      </c>
    </row>
    <row r="1327" spans="1:36" x14ac:dyDescent="0.45">
      <c r="A1327" t="s">
        <v>3254</v>
      </c>
      <c r="C1327">
        <v>2</v>
      </c>
      <c r="D1327">
        <v>2</v>
      </c>
      <c r="F1327">
        <v>5.0232599999999996</v>
      </c>
      <c r="G1327">
        <v>20</v>
      </c>
      <c r="H1327">
        <v>6</v>
      </c>
      <c r="I1327">
        <v>0</v>
      </c>
      <c r="J1327">
        <v>0</v>
      </c>
      <c r="K1327">
        <v>43</v>
      </c>
      <c r="L1327">
        <v>200</v>
      </c>
      <c r="M1327">
        <v>46</v>
      </c>
      <c r="N1327">
        <v>26</v>
      </c>
      <c r="O1327">
        <v>24</v>
      </c>
      <c r="P1327">
        <v>6</v>
      </c>
      <c r="Q1327">
        <v>24</v>
      </c>
      <c r="R1327">
        <v>0</v>
      </c>
      <c r="S1327">
        <v>2</v>
      </c>
      <c r="T1327">
        <v>36</v>
      </c>
      <c r="U1327">
        <v>7.5348800000000002</v>
      </c>
      <c r="V1327">
        <v>5.0232599999999996</v>
      </c>
      <c r="W1327">
        <v>1.5</v>
      </c>
      <c r="X1327">
        <v>1.2558100000000001</v>
      </c>
      <c r="Y1327">
        <v>0.18</v>
      </c>
      <c r="Z1327">
        <v>0.12</v>
      </c>
      <c r="AA1327">
        <v>6.0000009834766298E-2</v>
      </c>
      <c r="AB1327">
        <v>0.26436799999999999</v>
      </c>
      <c r="AC1327">
        <v>1.62791</v>
      </c>
      <c r="AD1327">
        <v>0.30303000000000002</v>
      </c>
      <c r="AE1327">
        <v>0.71428599999999998</v>
      </c>
      <c r="AH1327">
        <v>5.2085299999999997</v>
      </c>
      <c r="AI1327">
        <v>-4.6311699999999997E-2</v>
      </c>
      <c r="AJ1327">
        <v>7.9061800000000002E-2</v>
      </c>
    </row>
    <row r="1328" spans="1:36" x14ac:dyDescent="0.45">
      <c r="A1328" t="s">
        <v>3255</v>
      </c>
      <c r="C1328">
        <v>2</v>
      </c>
      <c r="D1328">
        <v>2</v>
      </c>
      <c r="F1328">
        <v>4.7899200000000004</v>
      </c>
      <c r="G1328">
        <v>28</v>
      </c>
      <c r="H1328">
        <v>1</v>
      </c>
      <c r="I1328">
        <v>0</v>
      </c>
      <c r="J1328">
        <v>0</v>
      </c>
      <c r="K1328">
        <v>35.700000000000003</v>
      </c>
      <c r="L1328">
        <v>156</v>
      </c>
      <c r="M1328">
        <v>36</v>
      </c>
      <c r="N1328">
        <v>21</v>
      </c>
      <c r="O1328">
        <v>19</v>
      </c>
      <c r="P1328">
        <v>6</v>
      </c>
      <c r="Q1328">
        <v>15</v>
      </c>
      <c r="R1328">
        <v>0</v>
      </c>
      <c r="S1328">
        <v>1</v>
      </c>
      <c r="T1328">
        <v>32</v>
      </c>
      <c r="U1328">
        <v>8.0672300000000003</v>
      </c>
      <c r="V1328">
        <v>3.7815099999999999</v>
      </c>
      <c r="W1328">
        <v>2.1333299999999999</v>
      </c>
      <c r="X1328">
        <v>1.5125999999999999</v>
      </c>
      <c r="Y1328">
        <v>0.205128</v>
      </c>
      <c r="Z1328">
        <v>9.6153799999999998E-2</v>
      </c>
      <c r="AA1328">
        <v>0.108974359929561</v>
      </c>
      <c r="AB1328">
        <v>0.25714300000000001</v>
      </c>
      <c r="AC1328">
        <v>1.4285699999999999</v>
      </c>
      <c r="AD1328">
        <v>0.29411799999999999</v>
      </c>
      <c r="AE1328">
        <v>0.70422499999999999</v>
      </c>
      <c r="AH1328">
        <v>4.9917299999999996</v>
      </c>
      <c r="AI1328">
        <v>-4.6915100000000001E-2</v>
      </c>
      <c r="AJ1328">
        <v>-0.121923</v>
      </c>
    </row>
    <row r="1329" spans="1:36" x14ac:dyDescent="0.45">
      <c r="A1329" t="s">
        <v>3256</v>
      </c>
      <c r="B1329" t="s">
        <v>42</v>
      </c>
      <c r="C1329">
        <v>2</v>
      </c>
      <c r="D1329">
        <v>3</v>
      </c>
      <c r="F1329">
        <v>4.7872300000000001</v>
      </c>
      <c r="G1329">
        <v>31</v>
      </c>
      <c r="H1329">
        <v>2</v>
      </c>
      <c r="I1329">
        <v>0</v>
      </c>
      <c r="J1329">
        <v>0</v>
      </c>
      <c r="K1329">
        <v>47</v>
      </c>
      <c r="L1329">
        <v>213</v>
      </c>
      <c r="M1329">
        <v>42</v>
      </c>
      <c r="N1329">
        <v>27</v>
      </c>
      <c r="O1329">
        <v>25</v>
      </c>
      <c r="P1329">
        <v>6</v>
      </c>
      <c r="Q1329">
        <v>29</v>
      </c>
      <c r="R1329">
        <v>0</v>
      </c>
      <c r="S1329">
        <v>2</v>
      </c>
      <c r="T1329">
        <v>49</v>
      </c>
      <c r="U1329">
        <v>9.3829799999999999</v>
      </c>
      <c r="V1329">
        <v>5.5531899999999998</v>
      </c>
      <c r="W1329">
        <v>1.6896599999999999</v>
      </c>
      <c r="X1329">
        <v>1.1489400000000001</v>
      </c>
      <c r="Y1329">
        <v>0.230047</v>
      </c>
      <c r="Z1329">
        <v>0.13614999999999999</v>
      </c>
      <c r="AA1329">
        <v>9.3896701931953402E-2</v>
      </c>
      <c r="AB1329">
        <v>0.230769</v>
      </c>
      <c r="AC1329">
        <v>1.51064</v>
      </c>
      <c r="AD1329">
        <v>0.28346500000000002</v>
      </c>
      <c r="AE1329">
        <v>0.70287500000000003</v>
      </c>
      <c r="AH1329">
        <v>4.80823</v>
      </c>
      <c r="AI1329">
        <v>-4.6962799999999999E-2</v>
      </c>
      <c r="AJ1329">
        <v>-5.7276100000000003E-2</v>
      </c>
    </row>
    <row r="1330" spans="1:36" x14ac:dyDescent="0.45">
      <c r="A1330" t="s">
        <v>3257</v>
      </c>
      <c r="C1330">
        <v>3</v>
      </c>
      <c r="D1330">
        <v>3</v>
      </c>
      <c r="F1330">
        <v>5.1473100000000001</v>
      </c>
      <c r="G1330">
        <v>19</v>
      </c>
      <c r="H1330">
        <v>8</v>
      </c>
      <c r="I1330">
        <v>0</v>
      </c>
      <c r="J1330">
        <v>0</v>
      </c>
      <c r="K1330">
        <v>57.7</v>
      </c>
      <c r="L1330">
        <v>268</v>
      </c>
      <c r="M1330">
        <v>54</v>
      </c>
      <c r="N1330">
        <v>36</v>
      </c>
      <c r="O1330">
        <v>33</v>
      </c>
      <c r="P1330">
        <v>7</v>
      </c>
      <c r="Q1330">
        <v>38</v>
      </c>
      <c r="R1330">
        <v>1</v>
      </c>
      <c r="S1330">
        <v>6</v>
      </c>
      <c r="T1330">
        <v>53</v>
      </c>
      <c r="U1330">
        <v>8.2668999999999997</v>
      </c>
      <c r="V1330">
        <v>5.9272099999999996</v>
      </c>
      <c r="W1330">
        <v>1.3947400000000001</v>
      </c>
      <c r="X1330">
        <v>1.09185</v>
      </c>
      <c r="Y1330">
        <v>0.19776099999999999</v>
      </c>
      <c r="Z1330">
        <v>0.141791</v>
      </c>
      <c r="AA1330">
        <v>5.5970147252082797E-2</v>
      </c>
      <c r="AB1330">
        <v>0.24107100000000001</v>
      </c>
      <c r="AC1330">
        <v>1.5944499999999999</v>
      </c>
      <c r="AD1330">
        <v>0.28658499999999998</v>
      </c>
      <c r="AE1330">
        <v>0.68126500000000001</v>
      </c>
      <c r="AH1330">
        <v>5.2827700000000002</v>
      </c>
      <c r="AI1330">
        <v>-4.70444E-2</v>
      </c>
      <c r="AJ1330">
        <v>-4.0745900000000002E-2</v>
      </c>
    </row>
    <row r="1331" spans="1:36" x14ac:dyDescent="0.45">
      <c r="A1331" t="s">
        <v>3258</v>
      </c>
      <c r="C1331">
        <v>3</v>
      </c>
      <c r="D1331">
        <v>2</v>
      </c>
      <c r="F1331">
        <v>4.8</v>
      </c>
      <c r="G1331">
        <v>32</v>
      </c>
      <c r="H1331">
        <v>2</v>
      </c>
      <c r="I1331">
        <v>0</v>
      </c>
      <c r="J1331">
        <v>0</v>
      </c>
      <c r="K1331">
        <v>45</v>
      </c>
      <c r="L1331">
        <v>199</v>
      </c>
      <c r="M1331">
        <v>45</v>
      </c>
      <c r="N1331">
        <v>26</v>
      </c>
      <c r="O1331">
        <v>24</v>
      </c>
      <c r="P1331">
        <v>7</v>
      </c>
      <c r="Q1331">
        <v>19</v>
      </c>
      <c r="R1331">
        <v>0</v>
      </c>
      <c r="S1331">
        <v>3</v>
      </c>
      <c r="T1331">
        <v>38</v>
      </c>
      <c r="U1331">
        <v>7.6</v>
      </c>
      <c r="V1331">
        <v>3.8</v>
      </c>
      <c r="W1331">
        <v>2</v>
      </c>
      <c r="X1331">
        <v>1.4</v>
      </c>
      <c r="Y1331">
        <v>0.19095500000000001</v>
      </c>
      <c r="Z1331">
        <v>9.5477400000000004E-2</v>
      </c>
      <c r="AA1331">
        <v>9.5477387309074402E-2</v>
      </c>
      <c r="AB1331">
        <v>0.25423699999999999</v>
      </c>
      <c r="AC1331">
        <v>1.42222</v>
      </c>
      <c r="AD1331">
        <v>0.287879</v>
      </c>
      <c r="AE1331">
        <v>0.70110700000000004</v>
      </c>
      <c r="AH1331">
        <v>5.05504</v>
      </c>
      <c r="AI1331">
        <v>-4.7315400000000001E-2</v>
      </c>
      <c r="AJ1331">
        <v>-6.4127600000000007E-2</v>
      </c>
    </row>
    <row r="1332" spans="1:36" x14ac:dyDescent="0.45">
      <c r="A1332" t="s">
        <v>3259</v>
      </c>
      <c r="C1332">
        <v>2</v>
      </c>
      <c r="D1332">
        <v>4</v>
      </c>
      <c r="F1332">
        <v>5.4545500000000002</v>
      </c>
      <c r="G1332">
        <v>30</v>
      </c>
      <c r="H1332">
        <v>1</v>
      </c>
      <c r="I1332">
        <v>0</v>
      </c>
      <c r="J1332">
        <v>0</v>
      </c>
      <c r="K1332">
        <v>36.299999999999997</v>
      </c>
      <c r="L1332">
        <v>168</v>
      </c>
      <c r="M1332">
        <v>38</v>
      </c>
      <c r="N1332">
        <v>24</v>
      </c>
      <c r="O1332">
        <v>22</v>
      </c>
      <c r="P1332">
        <v>5</v>
      </c>
      <c r="Q1332">
        <v>19</v>
      </c>
      <c r="R1332">
        <v>1</v>
      </c>
      <c r="S1332">
        <v>3</v>
      </c>
      <c r="T1332">
        <v>33</v>
      </c>
      <c r="U1332">
        <v>8.1818200000000001</v>
      </c>
      <c r="V1332">
        <v>4.7107400000000004</v>
      </c>
      <c r="W1332">
        <v>1.7368399999999999</v>
      </c>
      <c r="X1332">
        <v>1.23967</v>
      </c>
      <c r="Y1332">
        <v>0.19642899999999999</v>
      </c>
      <c r="Z1332">
        <v>0.113095</v>
      </c>
      <c r="AA1332">
        <v>8.3333328366279602E-2</v>
      </c>
      <c r="AB1332">
        <v>0.26027400000000001</v>
      </c>
      <c r="AC1332">
        <v>1.5702499999999999</v>
      </c>
      <c r="AD1332">
        <v>0.30555599999999999</v>
      </c>
      <c r="AE1332">
        <v>0.66</v>
      </c>
      <c r="AH1332">
        <v>5.0456700000000003</v>
      </c>
      <c r="AI1332">
        <v>-4.7742800000000002E-2</v>
      </c>
      <c r="AJ1332">
        <v>-0.44614700000000002</v>
      </c>
    </row>
    <row r="1333" spans="1:36" x14ac:dyDescent="0.45">
      <c r="A1333" t="s">
        <v>2089</v>
      </c>
      <c r="B1333" t="s">
        <v>30</v>
      </c>
      <c r="C1333">
        <v>3</v>
      </c>
      <c r="D1333">
        <v>4</v>
      </c>
      <c r="F1333">
        <v>4.4226000000000001</v>
      </c>
      <c r="G1333">
        <v>40</v>
      </c>
      <c r="H1333">
        <v>1</v>
      </c>
      <c r="I1333">
        <v>26</v>
      </c>
      <c r="J1333">
        <v>4</v>
      </c>
      <c r="K1333">
        <v>40.700000000000003</v>
      </c>
      <c r="L1333">
        <v>170</v>
      </c>
      <c r="M1333">
        <v>34</v>
      </c>
      <c r="N1333">
        <v>22</v>
      </c>
      <c r="O1333">
        <v>20</v>
      </c>
      <c r="P1333">
        <v>6</v>
      </c>
      <c r="Q1333">
        <v>18</v>
      </c>
      <c r="R1333">
        <v>1</v>
      </c>
      <c r="S1333">
        <v>3</v>
      </c>
      <c r="T1333">
        <v>41</v>
      </c>
      <c r="U1333">
        <v>9.0663400000000003</v>
      </c>
      <c r="V1333">
        <v>3.98034</v>
      </c>
      <c r="W1333">
        <v>2.2777799999999999</v>
      </c>
      <c r="X1333">
        <v>1.3267800000000001</v>
      </c>
      <c r="Y1333">
        <v>0.241176</v>
      </c>
      <c r="Z1333">
        <v>0.105882</v>
      </c>
      <c r="AA1333">
        <v>0.13529411703348099</v>
      </c>
      <c r="AB1333">
        <v>0.228188</v>
      </c>
      <c r="AC1333">
        <v>1.2776400000000001</v>
      </c>
      <c r="AD1333">
        <v>0.27450999999999998</v>
      </c>
      <c r="AE1333">
        <v>0.68807300000000005</v>
      </c>
      <c r="AH1333">
        <v>4.7046700000000001</v>
      </c>
      <c r="AI1333">
        <v>-4.86614E-2</v>
      </c>
      <c r="AJ1333">
        <v>-2.90376E-2</v>
      </c>
    </row>
    <row r="1334" spans="1:36" x14ac:dyDescent="0.45">
      <c r="A1334" t="s">
        <v>3260</v>
      </c>
      <c r="B1334" t="s">
        <v>215</v>
      </c>
      <c r="C1334">
        <v>3</v>
      </c>
      <c r="D1334">
        <v>5</v>
      </c>
      <c r="F1334">
        <v>5.5029599999999999</v>
      </c>
      <c r="G1334">
        <v>19</v>
      </c>
      <c r="H1334">
        <v>9</v>
      </c>
      <c r="I1334">
        <v>0</v>
      </c>
      <c r="J1334">
        <v>1</v>
      </c>
      <c r="K1334">
        <v>50.7</v>
      </c>
      <c r="L1334">
        <v>236</v>
      </c>
      <c r="M1334">
        <v>52</v>
      </c>
      <c r="N1334">
        <v>34</v>
      </c>
      <c r="O1334">
        <v>31</v>
      </c>
      <c r="P1334">
        <v>7</v>
      </c>
      <c r="Q1334">
        <v>30</v>
      </c>
      <c r="R1334">
        <v>1</v>
      </c>
      <c r="S1334">
        <v>5</v>
      </c>
      <c r="T1334">
        <v>42</v>
      </c>
      <c r="U1334">
        <v>7.4556199999999997</v>
      </c>
      <c r="V1334">
        <v>5.3254400000000004</v>
      </c>
      <c r="W1334">
        <v>1.4</v>
      </c>
      <c r="X1334">
        <v>1.2425999999999999</v>
      </c>
      <c r="Y1334">
        <v>0.17796600000000001</v>
      </c>
      <c r="Z1334">
        <v>0.12711900000000001</v>
      </c>
      <c r="AA1334">
        <v>5.0847455859184203E-2</v>
      </c>
      <c r="AB1334">
        <v>0.25870599999999999</v>
      </c>
      <c r="AC1334">
        <v>1.6173599999999999</v>
      </c>
      <c r="AD1334">
        <v>0.29605300000000001</v>
      </c>
      <c r="AE1334">
        <v>0.66481999999999997</v>
      </c>
      <c r="AH1334">
        <v>5.4641099999999998</v>
      </c>
      <c r="AI1334">
        <v>-4.8680599999999997E-2</v>
      </c>
      <c r="AJ1334">
        <v>-0.16075300000000001</v>
      </c>
    </row>
    <row r="1335" spans="1:36" x14ac:dyDescent="0.45">
      <c r="A1335" t="s">
        <v>3261</v>
      </c>
      <c r="B1335" t="s">
        <v>215</v>
      </c>
      <c r="C1335">
        <v>3</v>
      </c>
      <c r="D1335">
        <v>4</v>
      </c>
      <c r="F1335">
        <v>4.5261100000000001</v>
      </c>
      <c r="G1335">
        <v>61</v>
      </c>
      <c r="H1335">
        <v>0</v>
      </c>
      <c r="I1335">
        <v>0</v>
      </c>
      <c r="J1335">
        <v>1</v>
      </c>
      <c r="K1335">
        <v>51.7</v>
      </c>
      <c r="L1335">
        <v>225</v>
      </c>
      <c r="M1335">
        <v>55</v>
      </c>
      <c r="N1335">
        <v>28</v>
      </c>
      <c r="O1335">
        <v>26</v>
      </c>
      <c r="P1335">
        <v>8</v>
      </c>
      <c r="Q1335">
        <v>16</v>
      </c>
      <c r="R1335">
        <v>3</v>
      </c>
      <c r="S1335">
        <v>3</v>
      </c>
      <c r="T1335">
        <v>44</v>
      </c>
      <c r="U1335">
        <v>7.6595700000000004</v>
      </c>
      <c r="V1335">
        <v>2.7852999999999999</v>
      </c>
      <c r="W1335">
        <v>2.75</v>
      </c>
      <c r="X1335">
        <v>1.3926499999999999</v>
      </c>
      <c r="Y1335">
        <v>0.19555600000000001</v>
      </c>
      <c r="Z1335">
        <v>7.1111099999999997E-2</v>
      </c>
      <c r="AA1335">
        <v>0.124444440007209</v>
      </c>
      <c r="AB1335">
        <v>0.26699000000000001</v>
      </c>
      <c r="AC1335">
        <v>1.37331</v>
      </c>
      <c r="AD1335">
        <v>0.30519499999999999</v>
      </c>
      <c r="AE1335">
        <v>0.71906400000000004</v>
      </c>
      <c r="AH1335">
        <v>4.6670299999999996</v>
      </c>
      <c r="AI1335">
        <v>-4.9233499999999999E-2</v>
      </c>
      <c r="AJ1335">
        <v>5.0384499999999999E-2</v>
      </c>
    </row>
    <row r="1336" spans="1:36" x14ac:dyDescent="0.45">
      <c r="A1336" t="s">
        <v>3262</v>
      </c>
      <c r="B1336" t="s">
        <v>44</v>
      </c>
      <c r="C1336">
        <v>3</v>
      </c>
      <c r="D1336">
        <v>4</v>
      </c>
      <c r="F1336">
        <v>4.6462700000000003</v>
      </c>
      <c r="G1336">
        <v>30</v>
      </c>
      <c r="H1336">
        <v>0</v>
      </c>
      <c r="I1336">
        <v>0</v>
      </c>
      <c r="J1336">
        <v>0</v>
      </c>
      <c r="K1336">
        <v>52.3</v>
      </c>
      <c r="L1336">
        <v>228</v>
      </c>
      <c r="M1336">
        <v>54</v>
      </c>
      <c r="N1336">
        <v>29</v>
      </c>
      <c r="O1336">
        <v>27</v>
      </c>
      <c r="P1336">
        <v>8</v>
      </c>
      <c r="Q1336">
        <v>17</v>
      </c>
      <c r="R1336">
        <v>0</v>
      </c>
      <c r="S1336">
        <v>3</v>
      </c>
      <c r="T1336">
        <v>42</v>
      </c>
      <c r="U1336">
        <v>7.2275299999999998</v>
      </c>
      <c r="V1336">
        <v>2.92543</v>
      </c>
      <c r="W1336">
        <v>2.4705900000000001</v>
      </c>
      <c r="X1336">
        <v>1.3766700000000001</v>
      </c>
      <c r="Y1336">
        <v>0.18421100000000001</v>
      </c>
      <c r="Z1336">
        <v>7.45614E-2</v>
      </c>
      <c r="AA1336">
        <v>0.10964912176132199</v>
      </c>
      <c r="AB1336">
        <v>0.25961499999999998</v>
      </c>
      <c r="AC1336">
        <v>1.35755</v>
      </c>
      <c r="AD1336">
        <v>0.29113899999999998</v>
      </c>
      <c r="AE1336">
        <v>0.70234099999999999</v>
      </c>
      <c r="AH1336">
        <v>4.7846799999999998</v>
      </c>
      <c r="AI1336">
        <v>-5.03001E-2</v>
      </c>
      <c r="AJ1336">
        <v>-1.5479599999999999E-3</v>
      </c>
    </row>
    <row r="1337" spans="1:36" x14ac:dyDescent="0.45">
      <c r="A1337" t="s">
        <v>3263</v>
      </c>
      <c r="C1337">
        <v>1</v>
      </c>
      <c r="D1337">
        <v>2</v>
      </c>
      <c r="F1337">
        <v>5.10121</v>
      </c>
      <c r="G1337">
        <v>9</v>
      </c>
      <c r="H1337">
        <v>4</v>
      </c>
      <c r="I1337">
        <v>0</v>
      </c>
      <c r="J1337">
        <v>0</v>
      </c>
      <c r="K1337">
        <v>24.7</v>
      </c>
      <c r="L1337">
        <v>112</v>
      </c>
      <c r="M1337">
        <v>26</v>
      </c>
      <c r="N1337">
        <v>15</v>
      </c>
      <c r="O1337">
        <v>14</v>
      </c>
      <c r="P1337">
        <v>4</v>
      </c>
      <c r="Q1337">
        <v>13</v>
      </c>
      <c r="R1337">
        <v>0</v>
      </c>
      <c r="S1337">
        <v>0</v>
      </c>
      <c r="T1337">
        <v>19</v>
      </c>
      <c r="U1337">
        <v>6.9230799999999997</v>
      </c>
      <c r="V1337">
        <v>4.7368399999999999</v>
      </c>
      <c r="W1337">
        <v>1.4615400000000001</v>
      </c>
      <c r="X1337">
        <v>1.45749</v>
      </c>
      <c r="Y1337">
        <v>0.16964299999999999</v>
      </c>
      <c r="Z1337">
        <v>0.11607099999999999</v>
      </c>
      <c r="AA1337">
        <v>5.3571425378322601E-2</v>
      </c>
      <c r="AB1337">
        <v>0.26262600000000003</v>
      </c>
      <c r="AC1337">
        <v>1.5789500000000001</v>
      </c>
      <c r="AD1337">
        <v>0.28947400000000001</v>
      </c>
      <c r="AE1337">
        <v>0.71856299999999995</v>
      </c>
      <c r="AH1337">
        <v>5.4007899999999998</v>
      </c>
      <c r="AI1337">
        <v>-5.0469899999999998E-2</v>
      </c>
      <c r="AJ1337">
        <v>7.2404899999999996E-3</v>
      </c>
    </row>
    <row r="1338" spans="1:36" x14ac:dyDescent="0.45">
      <c r="A1338" t="s">
        <v>3264</v>
      </c>
      <c r="B1338" t="s">
        <v>184</v>
      </c>
      <c r="C1338">
        <v>3</v>
      </c>
      <c r="D1338">
        <v>4</v>
      </c>
      <c r="F1338">
        <v>5.1162799999999997</v>
      </c>
      <c r="G1338">
        <v>40</v>
      </c>
      <c r="H1338">
        <v>0</v>
      </c>
      <c r="I1338">
        <v>0</v>
      </c>
      <c r="J1338">
        <v>0</v>
      </c>
      <c r="K1338">
        <v>38.700000000000003</v>
      </c>
      <c r="L1338">
        <v>175</v>
      </c>
      <c r="M1338">
        <v>38</v>
      </c>
      <c r="N1338">
        <v>24</v>
      </c>
      <c r="O1338">
        <v>22</v>
      </c>
      <c r="P1338">
        <v>6</v>
      </c>
      <c r="Q1338">
        <v>21</v>
      </c>
      <c r="R1338">
        <v>1</v>
      </c>
      <c r="S1338">
        <v>3</v>
      </c>
      <c r="T1338">
        <v>40</v>
      </c>
      <c r="U1338">
        <v>9.3023299999999995</v>
      </c>
      <c r="V1338">
        <v>4.8837200000000003</v>
      </c>
      <c r="W1338">
        <v>1.90476</v>
      </c>
      <c r="X1338">
        <v>1.3953500000000001</v>
      </c>
      <c r="Y1338">
        <v>0.228571</v>
      </c>
      <c r="Z1338">
        <v>0.12</v>
      </c>
      <c r="AA1338">
        <v>0.108571432530879</v>
      </c>
      <c r="AB1338">
        <v>0.25165599999999999</v>
      </c>
      <c r="AC1338">
        <v>1.5245500000000001</v>
      </c>
      <c r="AD1338">
        <v>0.30476199999999998</v>
      </c>
      <c r="AE1338">
        <v>0.69169999999999998</v>
      </c>
      <c r="AH1338">
        <v>5.0638300000000003</v>
      </c>
      <c r="AI1338">
        <v>-5.0480200000000003E-2</v>
      </c>
      <c r="AJ1338">
        <v>5.3431699999999999E-2</v>
      </c>
    </row>
    <row r="1339" spans="1:36" x14ac:dyDescent="0.45">
      <c r="A1339" t="s">
        <v>3265</v>
      </c>
      <c r="C1339">
        <v>2</v>
      </c>
      <c r="D1339">
        <v>2</v>
      </c>
      <c r="F1339">
        <v>4.65116</v>
      </c>
      <c r="G1339">
        <v>34</v>
      </c>
      <c r="H1339">
        <v>0</v>
      </c>
      <c r="I1339">
        <v>0</v>
      </c>
      <c r="J1339">
        <v>0</v>
      </c>
      <c r="K1339">
        <v>38.700000000000003</v>
      </c>
      <c r="L1339">
        <v>170</v>
      </c>
      <c r="M1339">
        <v>38</v>
      </c>
      <c r="N1339">
        <v>22</v>
      </c>
      <c r="O1339">
        <v>20</v>
      </c>
      <c r="P1339">
        <v>5</v>
      </c>
      <c r="Q1339">
        <v>17</v>
      </c>
      <c r="R1339">
        <v>1</v>
      </c>
      <c r="S1339">
        <v>2</v>
      </c>
      <c r="T1339">
        <v>35</v>
      </c>
      <c r="U1339">
        <v>8.1395300000000006</v>
      </c>
      <c r="V1339">
        <v>3.9534899999999999</v>
      </c>
      <c r="W1339">
        <v>2.0588199999999999</v>
      </c>
      <c r="X1339">
        <v>1.16279</v>
      </c>
      <c r="Y1339">
        <v>0.20588200000000001</v>
      </c>
      <c r="Z1339">
        <v>0.1</v>
      </c>
      <c r="AA1339">
        <v>0.105882354080677</v>
      </c>
      <c r="AB1339">
        <v>0.25165599999999999</v>
      </c>
      <c r="AC1339">
        <v>1.42119</v>
      </c>
      <c r="AD1339">
        <v>0.29729699999999998</v>
      </c>
      <c r="AE1339">
        <v>0.6875</v>
      </c>
      <c r="AH1339">
        <v>4.5987099999999996</v>
      </c>
      <c r="AI1339">
        <v>-5.0493200000000002E-2</v>
      </c>
      <c r="AJ1339">
        <v>-0.15138799999999999</v>
      </c>
    </row>
    <row r="1340" spans="1:36" x14ac:dyDescent="0.45">
      <c r="A1340" t="s">
        <v>2291</v>
      </c>
      <c r="B1340" t="s">
        <v>215</v>
      </c>
      <c r="C1340">
        <v>2</v>
      </c>
      <c r="D1340">
        <v>3</v>
      </c>
      <c r="F1340">
        <v>4.7368399999999999</v>
      </c>
      <c r="G1340">
        <v>45</v>
      </c>
      <c r="H1340">
        <v>0</v>
      </c>
      <c r="I1340">
        <v>0</v>
      </c>
      <c r="J1340">
        <v>4</v>
      </c>
      <c r="K1340">
        <v>43.7</v>
      </c>
      <c r="L1340">
        <v>192</v>
      </c>
      <c r="M1340">
        <v>39</v>
      </c>
      <c r="N1340">
        <v>25</v>
      </c>
      <c r="O1340">
        <v>23</v>
      </c>
      <c r="P1340">
        <v>6</v>
      </c>
      <c r="Q1340">
        <v>21</v>
      </c>
      <c r="R1340">
        <v>0</v>
      </c>
      <c r="S1340">
        <v>6</v>
      </c>
      <c r="T1340">
        <v>46</v>
      </c>
      <c r="U1340">
        <v>9.4736799999999999</v>
      </c>
      <c r="V1340">
        <v>4.3249399999999998</v>
      </c>
      <c r="W1340">
        <v>2.19048</v>
      </c>
      <c r="X1340">
        <v>1.2357</v>
      </c>
      <c r="Y1340">
        <v>0.23958299999999999</v>
      </c>
      <c r="Z1340">
        <v>0.109375</v>
      </c>
      <c r="AA1340">
        <v>0.13020832836627899</v>
      </c>
      <c r="AB1340">
        <v>0.23636399999999999</v>
      </c>
      <c r="AC1340">
        <v>1.373</v>
      </c>
      <c r="AD1340">
        <v>0.29203499999999999</v>
      </c>
      <c r="AE1340">
        <v>0.67829499999999998</v>
      </c>
      <c r="AH1340">
        <v>4.7882199999999999</v>
      </c>
      <c r="AI1340">
        <v>-5.1569999999999998E-2</v>
      </c>
      <c r="AJ1340">
        <v>-8.82748E-2</v>
      </c>
    </row>
    <row r="1341" spans="1:36" x14ac:dyDescent="0.45">
      <c r="A1341" t="s">
        <v>3266</v>
      </c>
      <c r="C1341">
        <v>2</v>
      </c>
      <c r="D1341">
        <v>3</v>
      </c>
      <c r="F1341">
        <v>5.4782599999999997</v>
      </c>
      <c r="G1341">
        <v>21</v>
      </c>
      <c r="H1341">
        <v>5</v>
      </c>
      <c r="I1341">
        <v>0</v>
      </c>
      <c r="J1341">
        <v>0</v>
      </c>
      <c r="K1341">
        <v>46</v>
      </c>
      <c r="L1341">
        <v>212</v>
      </c>
      <c r="M1341">
        <v>48</v>
      </c>
      <c r="N1341">
        <v>30</v>
      </c>
      <c r="O1341">
        <v>28</v>
      </c>
      <c r="P1341">
        <v>7</v>
      </c>
      <c r="Q1341">
        <v>25</v>
      </c>
      <c r="R1341">
        <v>0</v>
      </c>
      <c r="S1341">
        <v>3</v>
      </c>
      <c r="T1341">
        <v>38</v>
      </c>
      <c r="U1341">
        <v>7.4347799999999999</v>
      </c>
      <c r="V1341">
        <v>4.8913000000000002</v>
      </c>
      <c r="W1341">
        <v>1.52</v>
      </c>
      <c r="X1341">
        <v>1.36957</v>
      </c>
      <c r="Y1341">
        <v>0.17924499999999999</v>
      </c>
      <c r="Z1341">
        <v>0.117925</v>
      </c>
      <c r="AA1341">
        <v>6.1320751905441201E-2</v>
      </c>
      <c r="AB1341">
        <v>0.26086999999999999</v>
      </c>
      <c r="AC1341">
        <v>1.5869599999999999</v>
      </c>
      <c r="AD1341">
        <v>0.294964</v>
      </c>
      <c r="AE1341">
        <v>0.68037999999999998</v>
      </c>
      <c r="AH1341">
        <v>5.4072100000000001</v>
      </c>
      <c r="AI1341">
        <v>-5.3481300000000002E-2</v>
      </c>
      <c r="AJ1341">
        <v>-0.153166</v>
      </c>
    </row>
    <row r="1342" spans="1:36" x14ac:dyDescent="0.45">
      <c r="A1342" t="s">
        <v>3267</v>
      </c>
      <c r="C1342">
        <v>2</v>
      </c>
      <c r="D1342">
        <v>4</v>
      </c>
      <c r="F1342">
        <v>5.2641499999999999</v>
      </c>
      <c r="G1342">
        <v>35</v>
      </c>
      <c r="H1342">
        <v>6</v>
      </c>
      <c r="I1342">
        <v>0</v>
      </c>
      <c r="J1342">
        <v>0</v>
      </c>
      <c r="K1342">
        <v>53</v>
      </c>
      <c r="L1342">
        <v>246</v>
      </c>
      <c r="M1342">
        <v>53</v>
      </c>
      <c r="N1342">
        <v>34</v>
      </c>
      <c r="O1342">
        <v>31</v>
      </c>
      <c r="P1342">
        <v>8</v>
      </c>
      <c r="Q1342">
        <v>31</v>
      </c>
      <c r="R1342">
        <v>2</v>
      </c>
      <c r="S1342">
        <v>5</v>
      </c>
      <c r="T1342">
        <v>52</v>
      </c>
      <c r="U1342">
        <v>8.83019</v>
      </c>
      <c r="V1342">
        <v>5.2641499999999999</v>
      </c>
      <c r="W1342">
        <v>1.6774199999999999</v>
      </c>
      <c r="X1342">
        <v>1.35849</v>
      </c>
      <c r="Y1342">
        <v>0.21138199999999999</v>
      </c>
      <c r="Z1342">
        <v>0.12601599999999999</v>
      </c>
      <c r="AA1342">
        <v>8.5365861654281602E-2</v>
      </c>
      <c r="AB1342">
        <v>0.25238100000000002</v>
      </c>
      <c r="AC1342">
        <v>1.58491</v>
      </c>
      <c r="AD1342">
        <v>0.3</v>
      </c>
      <c r="AE1342">
        <v>0.68681300000000001</v>
      </c>
      <c r="AH1342">
        <v>5.2927799999999996</v>
      </c>
      <c r="AI1342">
        <v>-5.3821000000000001E-2</v>
      </c>
      <c r="AJ1342">
        <v>-0.17974300000000001</v>
      </c>
    </row>
    <row r="1343" spans="1:36" x14ac:dyDescent="0.45">
      <c r="A1343" t="s">
        <v>3268</v>
      </c>
      <c r="B1343" t="s">
        <v>196</v>
      </c>
      <c r="C1343">
        <v>3</v>
      </c>
      <c r="D1343">
        <v>3</v>
      </c>
      <c r="F1343">
        <v>4.6520900000000003</v>
      </c>
      <c r="G1343">
        <v>41</v>
      </c>
      <c r="H1343">
        <v>0</v>
      </c>
      <c r="I1343">
        <v>0</v>
      </c>
      <c r="J1343">
        <v>0</v>
      </c>
      <c r="K1343">
        <v>50.3</v>
      </c>
      <c r="L1343">
        <v>223</v>
      </c>
      <c r="M1343">
        <v>51</v>
      </c>
      <c r="N1343">
        <v>28</v>
      </c>
      <c r="O1343">
        <v>26</v>
      </c>
      <c r="P1343">
        <v>7</v>
      </c>
      <c r="Q1343">
        <v>22</v>
      </c>
      <c r="R1343">
        <v>1</v>
      </c>
      <c r="S1343">
        <v>3</v>
      </c>
      <c r="T1343">
        <v>47</v>
      </c>
      <c r="U1343">
        <v>8.4095399999999998</v>
      </c>
      <c r="V1343">
        <v>3.9363800000000002</v>
      </c>
      <c r="W1343">
        <v>2.1363599999999998</v>
      </c>
      <c r="X1343">
        <v>1.2524900000000001</v>
      </c>
      <c r="Y1343">
        <v>0.210762</v>
      </c>
      <c r="Z1343">
        <v>9.8654699999999998E-2</v>
      </c>
      <c r="AA1343">
        <v>0.112107627093791</v>
      </c>
      <c r="AB1343">
        <v>0.25757600000000003</v>
      </c>
      <c r="AC1343">
        <v>1.45129</v>
      </c>
      <c r="AD1343">
        <v>0.30555599999999999</v>
      </c>
      <c r="AE1343">
        <v>0.71202500000000002</v>
      </c>
      <c r="AH1343">
        <v>4.6864499999999998</v>
      </c>
      <c r="AI1343">
        <v>-5.5024000000000003E-2</v>
      </c>
      <c r="AJ1343">
        <v>1.6808E-2</v>
      </c>
    </row>
    <row r="1344" spans="1:36" x14ac:dyDescent="0.45">
      <c r="A1344" t="s">
        <v>3269</v>
      </c>
      <c r="B1344" t="s">
        <v>101</v>
      </c>
      <c r="C1344">
        <v>3</v>
      </c>
      <c r="D1344">
        <v>4</v>
      </c>
      <c r="F1344">
        <v>4.9854200000000004</v>
      </c>
      <c r="G1344">
        <v>35</v>
      </c>
      <c r="H1344">
        <v>2</v>
      </c>
      <c r="I1344">
        <v>0</v>
      </c>
      <c r="J1344">
        <v>0</v>
      </c>
      <c r="K1344">
        <v>34.299999999999997</v>
      </c>
      <c r="L1344">
        <v>157</v>
      </c>
      <c r="M1344">
        <v>32</v>
      </c>
      <c r="N1344">
        <v>21</v>
      </c>
      <c r="O1344">
        <v>19</v>
      </c>
      <c r="P1344">
        <v>4</v>
      </c>
      <c r="Q1344">
        <v>23</v>
      </c>
      <c r="R1344">
        <v>0</v>
      </c>
      <c r="S1344">
        <v>0</v>
      </c>
      <c r="T1344">
        <v>36</v>
      </c>
      <c r="U1344">
        <v>9.4460599999999992</v>
      </c>
      <c r="V1344">
        <v>6.0349899999999996</v>
      </c>
      <c r="W1344">
        <v>1.5652200000000001</v>
      </c>
      <c r="X1344">
        <v>1.04956</v>
      </c>
      <c r="Y1344">
        <v>0.229299</v>
      </c>
      <c r="Z1344">
        <v>0.14649699999999999</v>
      </c>
      <c r="AA1344">
        <v>8.2802549004554707E-2</v>
      </c>
      <c r="AB1344">
        <v>0.23880599999999999</v>
      </c>
      <c r="AC1344">
        <v>1.6034999999999999</v>
      </c>
      <c r="AD1344">
        <v>0.29787200000000003</v>
      </c>
      <c r="AE1344">
        <v>0.68825899999999995</v>
      </c>
      <c r="AH1344">
        <v>4.6836099999999998</v>
      </c>
      <c r="AI1344">
        <v>-5.5072299999999998E-2</v>
      </c>
      <c r="AJ1344">
        <v>-0.20457</v>
      </c>
    </row>
    <row r="1345" spans="1:36" x14ac:dyDescent="0.45">
      <c r="A1345" t="s">
        <v>3270</v>
      </c>
      <c r="B1345" t="s">
        <v>141</v>
      </c>
      <c r="C1345">
        <v>3</v>
      </c>
      <c r="D1345">
        <v>3</v>
      </c>
      <c r="F1345">
        <v>4.6858199999999997</v>
      </c>
      <c r="G1345">
        <v>46</v>
      </c>
      <c r="H1345">
        <v>0</v>
      </c>
      <c r="I1345">
        <v>0</v>
      </c>
      <c r="J1345">
        <v>1</v>
      </c>
      <c r="K1345">
        <v>55.7</v>
      </c>
      <c r="L1345">
        <v>248</v>
      </c>
      <c r="M1345">
        <v>51</v>
      </c>
      <c r="N1345">
        <v>31</v>
      </c>
      <c r="O1345">
        <v>29</v>
      </c>
      <c r="P1345">
        <v>7</v>
      </c>
      <c r="Q1345">
        <v>30</v>
      </c>
      <c r="R1345">
        <v>1</v>
      </c>
      <c r="S1345">
        <v>3</v>
      </c>
      <c r="T1345">
        <v>58</v>
      </c>
      <c r="U1345">
        <v>9.3716299999999997</v>
      </c>
      <c r="V1345">
        <v>4.8474000000000004</v>
      </c>
      <c r="W1345">
        <v>1.93333</v>
      </c>
      <c r="X1345">
        <v>1.13106</v>
      </c>
      <c r="Y1345">
        <v>0.233871</v>
      </c>
      <c r="Z1345">
        <v>0.12096800000000001</v>
      </c>
      <c r="AA1345">
        <v>0.112903229892253</v>
      </c>
      <c r="AB1345">
        <v>0.237209</v>
      </c>
      <c r="AC1345">
        <v>1.4542200000000001</v>
      </c>
      <c r="AD1345">
        <v>0.29333300000000001</v>
      </c>
      <c r="AE1345">
        <v>0.70224699999999995</v>
      </c>
      <c r="AH1345">
        <v>4.5835900000000001</v>
      </c>
      <c r="AI1345">
        <v>-5.5433900000000001E-2</v>
      </c>
      <c r="AJ1345">
        <v>-0.17271600000000001</v>
      </c>
    </row>
    <row r="1346" spans="1:36" x14ac:dyDescent="0.45">
      <c r="A1346" t="s">
        <v>3271</v>
      </c>
      <c r="C1346">
        <v>3</v>
      </c>
      <c r="D1346">
        <v>5</v>
      </c>
      <c r="F1346">
        <v>5.6871999999999998</v>
      </c>
      <c r="G1346">
        <v>36</v>
      </c>
      <c r="H1346">
        <v>6</v>
      </c>
      <c r="I1346">
        <v>0</v>
      </c>
      <c r="J1346">
        <v>0</v>
      </c>
      <c r="K1346">
        <v>63.3</v>
      </c>
      <c r="L1346">
        <v>290</v>
      </c>
      <c r="M1346">
        <v>72</v>
      </c>
      <c r="N1346">
        <v>43</v>
      </c>
      <c r="O1346">
        <v>40</v>
      </c>
      <c r="P1346">
        <v>10</v>
      </c>
      <c r="Q1346">
        <v>29</v>
      </c>
      <c r="R1346">
        <v>1</v>
      </c>
      <c r="S1346">
        <v>4</v>
      </c>
      <c r="T1346">
        <v>43</v>
      </c>
      <c r="U1346">
        <v>6.11374</v>
      </c>
      <c r="V1346">
        <v>4.1232199999999999</v>
      </c>
      <c r="W1346">
        <v>1.4827600000000001</v>
      </c>
      <c r="X1346">
        <v>1.4218</v>
      </c>
      <c r="Y1346">
        <v>0.14827599999999999</v>
      </c>
      <c r="Z1346">
        <v>0.1</v>
      </c>
      <c r="AA1346">
        <v>4.8275865614414201E-2</v>
      </c>
      <c r="AB1346">
        <v>0.28015600000000002</v>
      </c>
      <c r="AC1346">
        <v>1.59558</v>
      </c>
      <c r="AD1346">
        <v>0.30392200000000003</v>
      </c>
      <c r="AE1346">
        <v>0.66666700000000001</v>
      </c>
      <c r="AH1346">
        <v>5.5141200000000001</v>
      </c>
      <c r="AI1346">
        <v>-5.7172599999999997E-2</v>
      </c>
      <c r="AJ1346">
        <v>8.4967799999999996E-2</v>
      </c>
    </row>
    <row r="1347" spans="1:36" x14ac:dyDescent="0.45">
      <c r="A1347" t="s">
        <v>3272</v>
      </c>
      <c r="B1347" t="s">
        <v>139</v>
      </c>
      <c r="C1347">
        <v>1</v>
      </c>
      <c r="D1347">
        <v>3</v>
      </c>
      <c r="F1347">
        <v>5.3071299999999999</v>
      </c>
      <c r="G1347">
        <v>22</v>
      </c>
      <c r="H1347">
        <v>2</v>
      </c>
      <c r="I1347">
        <v>0</v>
      </c>
      <c r="J1347">
        <v>0</v>
      </c>
      <c r="K1347">
        <v>40.700000000000003</v>
      </c>
      <c r="L1347">
        <v>184</v>
      </c>
      <c r="M1347">
        <v>44</v>
      </c>
      <c r="N1347">
        <v>26</v>
      </c>
      <c r="O1347">
        <v>24</v>
      </c>
      <c r="P1347">
        <v>6</v>
      </c>
      <c r="Q1347">
        <v>18</v>
      </c>
      <c r="R1347">
        <v>0</v>
      </c>
      <c r="S1347">
        <v>2</v>
      </c>
      <c r="T1347">
        <v>29</v>
      </c>
      <c r="U1347">
        <v>6.4127799999999997</v>
      </c>
      <c r="V1347">
        <v>3.98034</v>
      </c>
      <c r="W1347">
        <v>1.61111</v>
      </c>
      <c r="X1347">
        <v>1.3267800000000001</v>
      </c>
      <c r="Y1347">
        <v>0.157609</v>
      </c>
      <c r="Z1347">
        <v>9.7826099999999999E-2</v>
      </c>
      <c r="AA1347">
        <v>5.9782616794109303E-2</v>
      </c>
      <c r="AB1347">
        <v>0.268293</v>
      </c>
      <c r="AC1347">
        <v>1.5233399999999999</v>
      </c>
      <c r="AD1347">
        <v>0.294574</v>
      </c>
      <c r="AE1347">
        <v>0.67164199999999996</v>
      </c>
      <c r="AH1347">
        <v>5.2206400000000004</v>
      </c>
      <c r="AI1347">
        <v>-5.8733300000000002E-2</v>
      </c>
      <c r="AJ1347">
        <v>-0.23034199999999999</v>
      </c>
    </row>
    <row r="1348" spans="1:36" x14ac:dyDescent="0.45">
      <c r="A1348" t="s">
        <v>3273</v>
      </c>
      <c r="C1348">
        <v>2</v>
      </c>
      <c r="D1348">
        <v>4</v>
      </c>
      <c r="F1348">
        <v>5.625</v>
      </c>
      <c r="G1348">
        <v>17</v>
      </c>
      <c r="H1348">
        <v>10</v>
      </c>
      <c r="I1348">
        <v>0</v>
      </c>
      <c r="J1348">
        <v>0</v>
      </c>
      <c r="K1348">
        <v>48</v>
      </c>
      <c r="L1348">
        <v>222</v>
      </c>
      <c r="M1348">
        <v>55</v>
      </c>
      <c r="N1348">
        <v>32</v>
      </c>
      <c r="O1348">
        <v>30</v>
      </c>
      <c r="P1348">
        <v>8</v>
      </c>
      <c r="Q1348">
        <v>21</v>
      </c>
      <c r="R1348">
        <v>0</v>
      </c>
      <c r="S1348">
        <v>4</v>
      </c>
      <c r="T1348">
        <v>32</v>
      </c>
      <c r="U1348">
        <v>6</v>
      </c>
      <c r="V1348">
        <v>3.9375</v>
      </c>
      <c r="W1348">
        <v>1.5238100000000001</v>
      </c>
      <c r="X1348">
        <v>1.5</v>
      </c>
      <c r="Y1348">
        <v>0.14414399999999999</v>
      </c>
      <c r="Z1348">
        <v>9.4594600000000001E-2</v>
      </c>
      <c r="AA1348">
        <v>4.9549549818038899E-2</v>
      </c>
      <c r="AB1348">
        <v>0.27918799999999999</v>
      </c>
      <c r="AC1348">
        <v>1.5833299999999999</v>
      </c>
      <c r="AD1348">
        <v>0.29936299999999999</v>
      </c>
      <c r="AE1348">
        <v>0.67901199999999995</v>
      </c>
      <c r="AH1348">
        <v>5.6508700000000003</v>
      </c>
      <c r="AI1348">
        <v>-5.9520900000000002E-2</v>
      </c>
      <c r="AJ1348">
        <v>-9.0920299999999996E-2</v>
      </c>
    </row>
    <row r="1349" spans="1:36" x14ac:dyDescent="0.45">
      <c r="A1349" t="s">
        <v>3274</v>
      </c>
      <c r="B1349" t="s">
        <v>101</v>
      </c>
      <c r="C1349">
        <v>4</v>
      </c>
      <c r="D1349">
        <v>5</v>
      </c>
      <c r="F1349">
        <v>4.5849099999999998</v>
      </c>
      <c r="G1349">
        <v>40</v>
      </c>
      <c r="H1349">
        <v>0</v>
      </c>
      <c r="I1349">
        <v>0</v>
      </c>
      <c r="J1349">
        <v>0</v>
      </c>
      <c r="K1349">
        <v>53</v>
      </c>
      <c r="L1349">
        <v>235</v>
      </c>
      <c r="M1349">
        <v>53</v>
      </c>
      <c r="N1349">
        <v>29</v>
      </c>
      <c r="O1349">
        <v>27</v>
      </c>
      <c r="P1349">
        <v>7</v>
      </c>
      <c r="Q1349">
        <v>24</v>
      </c>
      <c r="R1349">
        <v>0</v>
      </c>
      <c r="S1349">
        <v>1</v>
      </c>
      <c r="T1349">
        <v>49</v>
      </c>
      <c r="U1349">
        <v>8.3207599999999999</v>
      </c>
      <c r="V1349">
        <v>4.0754700000000001</v>
      </c>
      <c r="W1349">
        <v>2.0416699999999999</v>
      </c>
      <c r="X1349">
        <v>1.18868</v>
      </c>
      <c r="Y1349">
        <v>0.208511</v>
      </c>
      <c r="Z1349">
        <v>0.102128</v>
      </c>
      <c r="AA1349">
        <v>0.106382980942726</v>
      </c>
      <c r="AB1349">
        <v>0.25238100000000002</v>
      </c>
      <c r="AC1349">
        <v>1.4528300000000001</v>
      </c>
      <c r="AD1349">
        <v>0.29870099999999999</v>
      </c>
      <c r="AE1349">
        <v>0.71428599999999998</v>
      </c>
      <c r="AH1349">
        <v>4.5380599999999998</v>
      </c>
      <c r="AI1349">
        <v>-5.9592899999999997E-2</v>
      </c>
      <c r="AJ1349">
        <v>-8.7465799999999996E-2</v>
      </c>
    </row>
    <row r="1350" spans="1:36" x14ac:dyDescent="0.45">
      <c r="A1350" t="s">
        <v>3275</v>
      </c>
      <c r="C1350">
        <v>2</v>
      </c>
      <c r="D1350">
        <v>3</v>
      </c>
      <c r="F1350">
        <v>5.0411900000000003</v>
      </c>
      <c r="G1350">
        <v>34</v>
      </c>
      <c r="H1350">
        <v>1</v>
      </c>
      <c r="I1350">
        <v>0</v>
      </c>
      <c r="J1350">
        <v>0</v>
      </c>
      <c r="K1350">
        <v>60.7</v>
      </c>
      <c r="L1350">
        <v>270</v>
      </c>
      <c r="M1350">
        <v>59</v>
      </c>
      <c r="N1350">
        <v>37</v>
      </c>
      <c r="O1350">
        <v>34</v>
      </c>
      <c r="P1350">
        <v>9</v>
      </c>
      <c r="Q1350">
        <v>30</v>
      </c>
      <c r="R1350">
        <v>0</v>
      </c>
      <c r="S1350">
        <v>4</v>
      </c>
      <c r="T1350">
        <v>57</v>
      </c>
      <c r="U1350">
        <v>8.4513999999999996</v>
      </c>
      <c r="V1350">
        <v>4.4481099999999998</v>
      </c>
      <c r="W1350">
        <v>1.9</v>
      </c>
      <c r="X1350">
        <v>1.33443</v>
      </c>
      <c r="Y1350">
        <v>0.21111099999999999</v>
      </c>
      <c r="Z1350">
        <v>0.111111</v>
      </c>
      <c r="AA1350">
        <v>0.10000000149011599</v>
      </c>
      <c r="AB1350">
        <v>0.25</v>
      </c>
      <c r="AC1350">
        <v>1.4662299999999999</v>
      </c>
      <c r="AD1350">
        <v>0.29411799999999999</v>
      </c>
      <c r="AE1350">
        <v>0.68062800000000001</v>
      </c>
      <c r="AH1350">
        <v>4.9848600000000003</v>
      </c>
      <c r="AI1350">
        <v>-5.9748799999999998E-2</v>
      </c>
      <c r="AJ1350">
        <v>-0.29438599999999998</v>
      </c>
    </row>
    <row r="1351" spans="1:36" x14ac:dyDescent="0.45">
      <c r="A1351" t="s">
        <v>3276</v>
      </c>
      <c r="C1351">
        <v>3</v>
      </c>
      <c r="D1351">
        <v>3</v>
      </c>
      <c r="F1351">
        <v>4.6437299999999997</v>
      </c>
      <c r="G1351">
        <v>30</v>
      </c>
      <c r="H1351">
        <v>1</v>
      </c>
      <c r="I1351">
        <v>0</v>
      </c>
      <c r="J1351">
        <v>0</v>
      </c>
      <c r="K1351">
        <v>40.700000000000003</v>
      </c>
      <c r="L1351">
        <v>176</v>
      </c>
      <c r="M1351">
        <v>44</v>
      </c>
      <c r="N1351">
        <v>23</v>
      </c>
      <c r="O1351">
        <v>21</v>
      </c>
      <c r="P1351">
        <v>6</v>
      </c>
      <c r="Q1351">
        <v>10</v>
      </c>
      <c r="R1351">
        <v>0</v>
      </c>
      <c r="S1351">
        <v>3</v>
      </c>
      <c r="T1351">
        <v>28</v>
      </c>
      <c r="U1351">
        <v>6.1916500000000001</v>
      </c>
      <c r="V1351">
        <v>2.2113</v>
      </c>
      <c r="W1351">
        <v>2.8</v>
      </c>
      <c r="X1351">
        <v>1.3267800000000001</v>
      </c>
      <c r="Y1351">
        <v>0.15909100000000001</v>
      </c>
      <c r="Z1351">
        <v>5.6818199999999999E-2</v>
      </c>
      <c r="AA1351">
        <v>0.10227272287011099</v>
      </c>
      <c r="AB1351">
        <v>0.26993899999999998</v>
      </c>
      <c r="AC1351">
        <v>1.3267800000000001</v>
      </c>
      <c r="AD1351">
        <v>0.294574</v>
      </c>
      <c r="AE1351">
        <v>0.67982500000000001</v>
      </c>
      <c r="AH1351">
        <v>4.7538099999999996</v>
      </c>
      <c r="AI1351">
        <v>-6.0021999999999999E-2</v>
      </c>
      <c r="AJ1351">
        <v>-6.6263699999999995E-2</v>
      </c>
    </row>
    <row r="1352" spans="1:36" x14ac:dyDescent="0.45">
      <c r="A1352" t="s">
        <v>2231</v>
      </c>
      <c r="B1352" t="s">
        <v>28</v>
      </c>
      <c r="C1352">
        <v>3</v>
      </c>
      <c r="D1352">
        <v>3</v>
      </c>
      <c r="F1352">
        <v>4.8989099999999999</v>
      </c>
      <c r="G1352">
        <v>37</v>
      </c>
      <c r="H1352">
        <v>7</v>
      </c>
      <c r="I1352">
        <v>0</v>
      </c>
      <c r="J1352">
        <v>1</v>
      </c>
      <c r="K1352">
        <v>64.3</v>
      </c>
      <c r="L1352">
        <v>294</v>
      </c>
      <c r="M1352">
        <v>70</v>
      </c>
      <c r="N1352">
        <v>38</v>
      </c>
      <c r="O1352">
        <v>35</v>
      </c>
      <c r="P1352">
        <v>9</v>
      </c>
      <c r="Q1352">
        <v>28</v>
      </c>
      <c r="R1352">
        <v>1</v>
      </c>
      <c r="S1352">
        <v>4</v>
      </c>
      <c r="T1352">
        <v>52</v>
      </c>
      <c r="U1352">
        <v>7.2783800000000003</v>
      </c>
      <c r="V1352">
        <v>3.91913</v>
      </c>
      <c r="W1352">
        <v>1.85714</v>
      </c>
      <c r="X1352">
        <v>1.25972</v>
      </c>
      <c r="Y1352">
        <v>0.176871</v>
      </c>
      <c r="Z1352">
        <v>9.5238100000000006E-2</v>
      </c>
      <c r="AA1352">
        <v>8.1632651388645103E-2</v>
      </c>
      <c r="AB1352">
        <v>0.26717600000000002</v>
      </c>
      <c r="AC1352">
        <v>1.5241100000000001</v>
      </c>
      <c r="AD1352">
        <v>0.303483</v>
      </c>
      <c r="AE1352">
        <v>0.70257599999999998</v>
      </c>
      <c r="AH1352">
        <v>4.9502199999999998</v>
      </c>
      <c r="AI1352">
        <v>-6.0190899999999999E-2</v>
      </c>
      <c r="AJ1352">
        <v>-4.9630599999999997E-2</v>
      </c>
    </row>
    <row r="1353" spans="1:36" x14ac:dyDescent="0.45">
      <c r="A1353" t="s">
        <v>3277</v>
      </c>
      <c r="B1353" t="s">
        <v>141</v>
      </c>
      <c r="C1353">
        <v>3</v>
      </c>
      <c r="D1353">
        <v>4</v>
      </c>
      <c r="F1353">
        <v>4.4013499999999999</v>
      </c>
      <c r="G1353">
        <v>47</v>
      </c>
      <c r="H1353">
        <v>0</v>
      </c>
      <c r="I1353">
        <v>0</v>
      </c>
      <c r="J1353">
        <v>0</v>
      </c>
      <c r="K1353">
        <v>59.3</v>
      </c>
      <c r="L1353">
        <v>263</v>
      </c>
      <c r="M1353">
        <v>56</v>
      </c>
      <c r="N1353">
        <v>31</v>
      </c>
      <c r="O1353">
        <v>29</v>
      </c>
      <c r="P1353">
        <v>8</v>
      </c>
      <c r="Q1353">
        <v>31</v>
      </c>
      <c r="R1353">
        <v>1</v>
      </c>
      <c r="S1353">
        <v>1</v>
      </c>
      <c r="T1353">
        <v>58</v>
      </c>
      <c r="U1353">
        <v>8.8026999999999997</v>
      </c>
      <c r="V1353">
        <v>4.7048899999999998</v>
      </c>
      <c r="W1353">
        <v>1.87097</v>
      </c>
      <c r="X1353">
        <v>1.21417</v>
      </c>
      <c r="Y1353">
        <v>0.22053200000000001</v>
      </c>
      <c r="Z1353">
        <v>0.117871</v>
      </c>
      <c r="AA1353">
        <v>0.102661587297916</v>
      </c>
      <c r="AB1353">
        <v>0.242424</v>
      </c>
      <c r="AC1353">
        <v>1.46712</v>
      </c>
      <c r="AD1353">
        <v>0.29090899999999997</v>
      </c>
      <c r="AE1353">
        <v>0.73878600000000005</v>
      </c>
      <c r="AH1353">
        <v>4.67157</v>
      </c>
      <c r="AI1353">
        <v>-6.0205700000000001E-2</v>
      </c>
      <c r="AJ1353">
        <v>9.7486299999999998E-2</v>
      </c>
    </row>
    <row r="1354" spans="1:36" x14ac:dyDescent="0.45">
      <c r="A1354" t="s">
        <v>3278</v>
      </c>
      <c r="B1354" t="s">
        <v>61</v>
      </c>
      <c r="C1354">
        <v>2</v>
      </c>
      <c r="D1354">
        <v>2</v>
      </c>
      <c r="F1354">
        <v>4.8477699999999997</v>
      </c>
      <c r="G1354">
        <v>29</v>
      </c>
      <c r="H1354">
        <v>3</v>
      </c>
      <c r="I1354">
        <v>0</v>
      </c>
      <c r="J1354">
        <v>0</v>
      </c>
      <c r="K1354">
        <v>42.7</v>
      </c>
      <c r="L1354">
        <v>189</v>
      </c>
      <c r="M1354">
        <v>44</v>
      </c>
      <c r="N1354">
        <v>25</v>
      </c>
      <c r="O1354">
        <v>23</v>
      </c>
      <c r="P1354">
        <v>7</v>
      </c>
      <c r="Q1354">
        <v>19</v>
      </c>
      <c r="R1354">
        <v>1</v>
      </c>
      <c r="S1354">
        <v>1</v>
      </c>
      <c r="T1354">
        <v>34</v>
      </c>
      <c r="U1354">
        <v>7.1662800000000004</v>
      </c>
      <c r="V1354">
        <v>4.0046799999999996</v>
      </c>
      <c r="W1354">
        <v>1.7894699999999999</v>
      </c>
      <c r="X1354">
        <v>1.4754100000000001</v>
      </c>
      <c r="Y1354">
        <v>0.179894</v>
      </c>
      <c r="Z1354">
        <v>0.10052899999999999</v>
      </c>
      <c r="AA1354">
        <v>7.9365082085132599E-2</v>
      </c>
      <c r="AB1354">
        <v>0.260355</v>
      </c>
      <c r="AC1354">
        <v>1.4754100000000001</v>
      </c>
      <c r="AD1354">
        <v>0.28906199999999999</v>
      </c>
      <c r="AE1354">
        <v>0.71428599999999998</v>
      </c>
      <c r="AH1354">
        <v>5.1988300000000001</v>
      </c>
      <c r="AI1354">
        <v>-6.0928499999999997E-2</v>
      </c>
      <c r="AJ1354">
        <v>-4.4200799999999998E-2</v>
      </c>
    </row>
    <row r="1355" spans="1:36" x14ac:dyDescent="0.45">
      <c r="A1355" t="s">
        <v>2246</v>
      </c>
      <c r="B1355" t="s">
        <v>113</v>
      </c>
      <c r="C1355">
        <v>3</v>
      </c>
      <c r="D1355">
        <v>4</v>
      </c>
      <c r="F1355">
        <v>4.7454499999999999</v>
      </c>
      <c r="G1355">
        <v>25</v>
      </c>
      <c r="H1355">
        <v>7</v>
      </c>
      <c r="I1355">
        <v>0</v>
      </c>
      <c r="J1355">
        <v>1</v>
      </c>
      <c r="K1355">
        <v>55</v>
      </c>
      <c r="L1355">
        <v>245</v>
      </c>
      <c r="M1355">
        <v>51</v>
      </c>
      <c r="N1355">
        <v>31</v>
      </c>
      <c r="O1355">
        <v>29</v>
      </c>
      <c r="P1355">
        <v>8</v>
      </c>
      <c r="Q1355">
        <v>29</v>
      </c>
      <c r="R1355">
        <v>1</v>
      </c>
      <c r="S1355">
        <v>4</v>
      </c>
      <c r="T1355">
        <v>55</v>
      </c>
      <c r="U1355">
        <v>9</v>
      </c>
      <c r="V1355">
        <v>4.7454499999999999</v>
      </c>
      <c r="W1355">
        <v>1.89655</v>
      </c>
      <c r="X1355">
        <v>1.3090900000000001</v>
      </c>
      <c r="Y1355">
        <v>0.22449</v>
      </c>
      <c r="Z1355">
        <v>0.118367</v>
      </c>
      <c r="AA1355">
        <v>0.106122449040412</v>
      </c>
      <c r="AB1355">
        <v>0.240566</v>
      </c>
      <c r="AC1355">
        <v>1.45455</v>
      </c>
      <c r="AD1355">
        <v>0.28859099999999999</v>
      </c>
      <c r="AE1355">
        <v>0.71220899999999998</v>
      </c>
      <c r="AH1355">
        <v>4.9459499999999998</v>
      </c>
      <c r="AI1355">
        <v>-6.1117499999999998E-2</v>
      </c>
      <c r="AJ1355">
        <v>9.7562499999999996E-2</v>
      </c>
    </row>
    <row r="1356" spans="1:36" x14ac:dyDescent="0.45">
      <c r="A1356" t="s">
        <v>3279</v>
      </c>
      <c r="C1356">
        <v>3</v>
      </c>
      <c r="D1356">
        <v>4</v>
      </c>
      <c r="F1356">
        <v>5.2238800000000003</v>
      </c>
      <c r="G1356">
        <v>43</v>
      </c>
      <c r="H1356">
        <v>2</v>
      </c>
      <c r="I1356">
        <v>0</v>
      </c>
      <c r="J1356">
        <v>0</v>
      </c>
      <c r="K1356">
        <v>60.3</v>
      </c>
      <c r="L1356">
        <v>269</v>
      </c>
      <c r="M1356">
        <v>66</v>
      </c>
      <c r="N1356">
        <v>38</v>
      </c>
      <c r="O1356">
        <v>35</v>
      </c>
      <c r="P1356">
        <v>9</v>
      </c>
      <c r="Q1356">
        <v>22</v>
      </c>
      <c r="R1356">
        <v>1</v>
      </c>
      <c r="S1356">
        <v>4</v>
      </c>
      <c r="T1356">
        <v>43</v>
      </c>
      <c r="U1356">
        <v>6.41791</v>
      </c>
      <c r="V1356">
        <v>3.2835800000000002</v>
      </c>
      <c r="W1356">
        <v>1.95455</v>
      </c>
      <c r="X1356">
        <v>1.34328</v>
      </c>
      <c r="Y1356">
        <v>0.15985099999999999</v>
      </c>
      <c r="Z1356">
        <v>8.1784399999999993E-2</v>
      </c>
      <c r="AA1356">
        <v>7.8066907823085702E-2</v>
      </c>
      <c r="AB1356">
        <v>0.27160499999999999</v>
      </c>
      <c r="AC1356">
        <v>1.4593700000000001</v>
      </c>
      <c r="AD1356">
        <v>0.298429</v>
      </c>
      <c r="AE1356">
        <v>0.66313</v>
      </c>
      <c r="AH1356">
        <v>5.0626699999999998</v>
      </c>
      <c r="AI1356">
        <v>-6.1179299999999999E-2</v>
      </c>
      <c r="AJ1356">
        <v>-0.32225599999999999</v>
      </c>
    </row>
    <row r="1357" spans="1:36" x14ac:dyDescent="0.45">
      <c r="A1357" t="s">
        <v>2381</v>
      </c>
      <c r="B1357" t="s">
        <v>184</v>
      </c>
      <c r="C1357">
        <v>5</v>
      </c>
      <c r="D1357">
        <v>9</v>
      </c>
      <c r="F1357">
        <v>5.79725</v>
      </c>
      <c r="G1357">
        <v>25</v>
      </c>
      <c r="H1357">
        <v>13</v>
      </c>
      <c r="I1357">
        <v>0</v>
      </c>
      <c r="J1357">
        <v>0</v>
      </c>
      <c r="K1357">
        <v>94.7</v>
      </c>
      <c r="L1357">
        <v>424</v>
      </c>
      <c r="M1357">
        <v>114</v>
      </c>
      <c r="N1357">
        <v>66</v>
      </c>
      <c r="O1357">
        <v>61</v>
      </c>
      <c r="P1357">
        <v>18</v>
      </c>
      <c r="Q1357">
        <v>32</v>
      </c>
      <c r="R1357">
        <v>0</v>
      </c>
      <c r="S1357">
        <v>4</v>
      </c>
      <c r="T1357">
        <v>48</v>
      </c>
      <c r="U1357">
        <v>4.5617700000000001</v>
      </c>
      <c r="V1357">
        <v>3.0411800000000002</v>
      </c>
      <c r="W1357">
        <v>1.5</v>
      </c>
      <c r="X1357">
        <v>1.7106699999999999</v>
      </c>
      <c r="Y1357">
        <v>0.113208</v>
      </c>
      <c r="Z1357">
        <v>7.5471700000000003E-2</v>
      </c>
      <c r="AA1357">
        <v>3.7735849618911702E-2</v>
      </c>
      <c r="AB1357">
        <v>0.29381400000000002</v>
      </c>
      <c r="AC1357">
        <v>1.5417099999999999</v>
      </c>
      <c r="AD1357">
        <v>0.29813699999999999</v>
      </c>
      <c r="AE1357">
        <v>0.66225199999999995</v>
      </c>
      <c r="AH1357">
        <v>5.8527199999999997</v>
      </c>
      <c r="AI1357">
        <v>-6.2238399999999999E-2</v>
      </c>
      <c r="AJ1357">
        <v>0.320687</v>
      </c>
    </row>
    <row r="1358" spans="1:36" x14ac:dyDescent="0.45">
      <c r="A1358" t="s">
        <v>2481</v>
      </c>
      <c r="B1358" t="s">
        <v>58</v>
      </c>
      <c r="C1358">
        <v>2</v>
      </c>
      <c r="D1358">
        <v>2</v>
      </c>
      <c r="F1358">
        <v>4.7368399999999999</v>
      </c>
      <c r="G1358">
        <v>49</v>
      </c>
      <c r="H1358">
        <v>0</v>
      </c>
      <c r="I1358">
        <v>0</v>
      </c>
      <c r="J1358">
        <v>1</v>
      </c>
      <c r="K1358">
        <v>51.3</v>
      </c>
      <c r="L1358">
        <v>227</v>
      </c>
      <c r="M1358">
        <v>52</v>
      </c>
      <c r="N1358">
        <v>29</v>
      </c>
      <c r="O1358">
        <v>27</v>
      </c>
      <c r="P1358">
        <v>7</v>
      </c>
      <c r="Q1358">
        <v>18</v>
      </c>
      <c r="R1358">
        <v>0</v>
      </c>
      <c r="S1358">
        <v>5</v>
      </c>
      <c r="T1358">
        <v>44</v>
      </c>
      <c r="U1358">
        <v>7.7192999999999996</v>
      </c>
      <c r="V1358">
        <v>3.1578900000000001</v>
      </c>
      <c r="W1358">
        <v>2.4444400000000002</v>
      </c>
      <c r="X1358">
        <v>1.22807</v>
      </c>
      <c r="Y1358">
        <v>0.19383300000000001</v>
      </c>
      <c r="Z1358">
        <v>7.9295199999999996E-2</v>
      </c>
      <c r="AA1358">
        <v>0.114537455141544</v>
      </c>
      <c r="AB1358">
        <v>0.25490200000000002</v>
      </c>
      <c r="AC1358">
        <v>1.36452</v>
      </c>
      <c r="AD1358">
        <v>0.29411799999999999</v>
      </c>
      <c r="AE1358">
        <v>0.68106299999999997</v>
      </c>
      <c r="AH1358">
        <v>4.65855</v>
      </c>
      <c r="AI1358">
        <v>-6.2885700000000003E-2</v>
      </c>
      <c r="AJ1358">
        <v>-0.163358</v>
      </c>
    </row>
    <row r="1359" spans="1:36" x14ac:dyDescent="0.45">
      <c r="A1359" t="s">
        <v>2475</v>
      </c>
      <c r="B1359" t="s">
        <v>101</v>
      </c>
      <c r="C1359">
        <v>2</v>
      </c>
      <c r="D1359">
        <v>2</v>
      </c>
      <c r="F1359">
        <v>4.2663700000000002</v>
      </c>
      <c r="G1359">
        <v>47</v>
      </c>
      <c r="H1359">
        <v>1</v>
      </c>
      <c r="I1359">
        <v>1</v>
      </c>
      <c r="J1359">
        <v>12</v>
      </c>
      <c r="K1359">
        <v>44.3</v>
      </c>
      <c r="L1359">
        <v>192</v>
      </c>
      <c r="M1359">
        <v>42</v>
      </c>
      <c r="N1359">
        <v>23</v>
      </c>
      <c r="O1359">
        <v>21</v>
      </c>
      <c r="P1359">
        <v>7</v>
      </c>
      <c r="Q1359">
        <v>20</v>
      </c>
      <c r="R1359">
        <v>2</v>
      </c>
      <c r="S1359">
        <v>2</v>
      </c>
      <c r="T1359">
        <v>48</v>
      </c>
      <c r="U1359">
        <v>9.75169</v>
      </c>
      <c r="V1359">
        <v>4.0632099999999998</v>
      </c>
      <c r="W1359">
        <v>2.4</v>
      </c>
      <c r="X1359">
        <v>1.4221200000000001</v>
      </c>
      <c r="Y1359">
        <v>0.25</v>
      </c>
      <c r="Z1359">
        <v>0.104167</v>
      </c>
      <c r="AA1359">
        <v>0.14583333581686</v>
      </c>
      <c r="AB1359">
        <v>0.247059</v>
      </c>
      <c r="AC1359">
        <v>1.3995500000000001</v>
      </c>
      <c r="AD1359">
        <v>0.30434800000000001</v>
      </c>
      <c r="AE1359">
        <v>0.74712599999999996</v>
      </c>
      <c r="AH1359">
        <v>4.6320199999999998</v>
      </c>
      <c r="AI1359">
        <v>-6.3659599999999997E-2</v>
      </c>
      <c r="AJ1359">
        <v>9.7380700000000001E-2</v>
      </c>
    </row>
    <row r="1360" spans="1:36" x14ac:dyDescent="0.45">
      <c r="A1360" t="s">
        <v>2150</v>
      </c>
      <c r="B1360" t="s">
        <v>42</v>
      </c>
      <c r="C1360">
        <v>1</v>
      </c>
      <c r="D1360">
        <v>1</v>
      </c>
      <c r="F1360">
        <v>4.75</v>
      </c>
      <c r="G1360">
        <v>29</v>
      </c>
      <c r="H1360">
        <v>1</v>
      </c>
      <c r="I1360">
        <v>0</v>
      </c>
      <c r="J1360">
        <v>1</v>
      </c>
      <c r="K1360">
        <v>36</v>
      </c>
      <c r="L1360">
        <v>167</v>
      </c>
      <c r="M1360">
        <v>38</v>
      </c>
      <c r="N1360">
        <v>21</v>
      </c>
      <c r="O1360">
        <v>19</v>
      </c>
      <c r="P1360">
        <v>5</v>
      </c>
      <c r="Q1360">
        <v>16</v>
      </c>
      <c r="R1360">
        <v>1</v>
      </c>
      <c r="S1360">
        <v>3</v>
      </c>
      <c r="T1360">
        <v>35</v>
      </c>
      <c r="U1360">
        <v>8.75</v>
      </c>
      <c r="V1360">
        <v>4</v>
      </c>
      <c r="W1360">
        <v>2.1875</v>
      </c>
      <c r="X1360">
        <v>1.25</v>
      </c>
      <c r="Y1360">
        <v>0.20958099999999999</v>
      </c>
      <c r="Z1360">
        <v>9.5808400000000002E-2</v>
      </c>
      <c r="AA1360">
        <v>0.11377245187759399</v>
      </c>
      <c r="AB1360">
        <v>0.25675700000000001</v>
      </c>
      <c r="AC1360">
        <v>1.5</v>
      </c>
      <c r="AD1360">
        <v>0.30555599999999999</v>
      </c>
      <c r="AE1360">
        <v>0.70212799999999997</v>
      </c>
      <c r="AH1360">
        <v>4.6994800000000003</v>
      </c>
      <c r="AI1360">
        <v>-6.3999899999999998E-2</v>
      </c>
      <c r="AJ1360">
        <v>-0.113881</v>
      </c>
    </row>
    <row r="1361" spans="1:36" x14ac:dyDescent="0.45">
      <c r="A1361" t="s">
        <v>3280</v>
      </c>
      <c r="B1361" t="s">
        <v>153</v>
      </c>
      <c r="C1361">
        <v>2</v>
      </c>
      <c r="D1361">
        <v>2</v>
      </c>
      <c r="F1361">
        <v>4.78125</v>
      </c>
      <c r="G1361">
        <v>32</v>
      </c>
      <c r="H1361">
        <v>0</v>
      </c>
      <c r="I1361">
        <v>0</v>
      </c>
      <c r="J1361">
        <v>0</v>
      </c>
      <c r="K1361">
        <v>32</v>
      </c>
      <c r="L1361">
        <v>146</v>
      </c>
      <c r="M1361">
        <v>30</v>
      </c>
      <c r="N1361">
        <v>18</v>
      </c>
      <c r="O1361">
        <v>17</v>
      </c>
      <c r="P1361">
        <v>4</v>
      </c>
      <c r="Q1361">
        <v>20</v>
      </c>
      <c r="R1361">
        <v>0</v>
      </c>
      <c r="S1361">
        <v>1</v>
      </c>
      <c r="T1361">
        <v>31</v>
      </c>
      <c r="U1361">
        <v>8.71875</v>
      </c>
      <c r="V1361">
        <v>5.625</v>
      </c>
      <c r="W1361">
        <v>1.55</v>
      </c>
      <c r="X1361">
        <v>1.125</v>
      </c>
      <c r="Y1361">
        <v>0.21232899999999999</v>
      </c>
      <c r="Z1361">
        <v>0.136986</v>
      </c>
      <c r="AA1361">
        <v>7.5342461466789204E-2</v>
      </c>
      <c r="AB1361">
        <v>0.24</v>
      </c>
      <c r="AC1361">
        <v>1.5625</v>
      </c>
      <c r="AD1361">
        <v>0.28888900000000001</v>
      </c>
      <c r="AE1361">
        <v>0.72072099999999995</v>
      </c>
      <c r="AH1361">
        <v>4.9112900000000002</v>
      </c>
      <c r="AI1361">
        <v>-6.5073400000000003E-2</v>
      </c>
      <c r="AJ1361">
        <v>-2.5771599999999999E-2</v>
      </c>
    </row>
    <row r="1362" spans="1:36" x14ac:dyDescent="0.45">
      <c r="A1362" t="s">
        <v>3281</v>
      </c>
      <c r="C1362">
        <v>1</v>
      </c>
      <c r="D1362">
        <v>3</v>
      </c>
      <c r="F1362">
        <v>5.2768699999999997</v>
      </c>
      <c r="G1362">
        <v>22</v>
      </c>
      <c r="H1362">
        <v>1</v>
      </c>
      <c r="I1362">
        <v>0</v>
      </c>
      <c r="J1362">
        <v>0</v>
      </c>
      <c r="K1362">
        <v>30.7</v>
      </c>
      <c r="L1362">
        <v>141</v>
      </c>
      <c r="M1362">
        <v>30</v>
      </c>
      <c r="N1362">
        <v>19</v>
      </c>
      <c r="O1362">
        <v>18</v>
      </c>
      <c r="P1362">
        <v>4</v>
      </c>
      <c r="Q1362">
        <v>18</v>
      </c>
      <c r="R1362">
        <v>0</v>
      </c>
      <c r="S1362">
        <v>2</v>
      </c>
      <c r="T1362">
        <v>30</v>
      </c>
      <c r="U1362">
        <v>8.7947900000000008</v>
      </c>
      <c r="V1362">
        <v>5.2768699999999997</v>
      </c>
      <c r="W1362">
        <v>1.6666700000000001</v>
      </c>
      <c r="X1362">
        <v>1.1726399999999999</v>
      </c>
      <c r="Y1362">
        <v>0.21276600000000001</v>
      </c>
      <c r="Z1362">
        <v>0.12766</v>
      </c>
      <c r="AA1362">
        <v>8.5106387734413105E-2</v>
      </c>
      <c r="AB1362">
        <v>0.24793399999999999</v>
      </c>
      <c r="AC1362">
        <v>1.56352</v>
      </c>
      <c r="AD1362">
        <v>0.29885099999999998</v>
      </c>
      <c r="AE1362">
        <v>0.68396199999999996</v>
      </c>
      <c r="AH1362">
        <v>4.9488500000000002</v>
      </c>
      <c r="AI1362">
        <v>-6.5712699999999999E-2</v>
      </c>
      <c r="AJ1362">
        <v>-0.13317200000000001</v>
      </c>
    </row>
    <row r="1363" spans="1:36" x14ac:dyDescent="0.45">
      <c r="A1363" t="s">
        <v>3282</v>
      </c>
      <c r="B1363" t="s">
        <v>28</v>
      </c>
      <c r="C1363">
        <v>2</v>
      </c>
      <c r="D1363">
        <v>3</v>
      </c>
      <c r="F1363">
        <v>5.0099400000000003</v>
      </c>
      <c r="G1363">
        <v>51</v>
      </c>
      <c r="H1363">
        <v>0</v>
      </c>
      <c r="I1363">
        <v>0</v>
      </c>
      <c r="J1363">
        <v>1</v>
      </c>
      <c r="K1363">
        <v>50.3</v>
      </c>
      <c r="L1363">
        <v>215</v>
      </c>
      <c r="M1363">
        <v>54</v>
      </c>
      <c r="N1363">
        <v>30</v>
      </c>
      <c r="O1363">
        <v>28</v>
      </c>
      <c r="P1363">
        <v>8</v>
      </c>
      <c r="Q1363">
        <v>12</v>
      </c>
      <c r="R1363">
        <v>0</v>
      </c>
      <c r="S1363">
        <v>4</v>
      </c>
      <c r="T1363">
        <v>36</v>
      </c>
      <c r="U1363">
        <v>6.4413499999999999</v>
      </c>
      <c r="V1363">
        <v>2.1471200000000001</v>
      </c>
      <c r="W1363">
        <v>3</v>
      </c>
      <c r="X1363">
        <v>1.4314100000000001</v>
      </c>
      <c r="Y1363">
        <v>0.16744200000000001</v>
      </c>
      <c r="Z1363">
        <v>5.5814000000000002E-2</v>
      </c>
      <c r="AA1363">
        <v>0.11162790656089699</v>
      </c>
      <c r="AB1363">
        <v>0.27135700000000001</v>
      </c>
      <c r="AC1363">
        <v>1.31213</v>
      </c>
      <c r="AD1363">
        <v>0.29677399999999998</v>
      </c>
      <c r="AE1363">
        <v>0.65693400000000002</v>
      </c>
      <c r="AH1363">
        <v>4.8455000000000004</v>
      </c>
      <c r="AI1363">
        <v>-6.5815399999999996E-2</v>
      </c>
      <c r="AJ1363">
        <v>-0.29236600000000001</v>
      </c>
    </row>
    <row r="1364" spans="1:36" x14ac:dyDescent="0.45">
      <c r="A1364" t="s">
        <v>3283</v>
      </c>
      <c r="C1364">
        <v>2</v>
      </c>
      <c r="D1364">
        <v>2</v>
      </c>
      <c r="F1364">
        <v>4.8648600000000002</v>
      </c>
      <c r="G1364">
        <v>25</v>
      </c>
      <c r="H1364">
        <v>3</v>
      </c>
      <c r="I1364">
        <v>0</v>
      </c>
      <c r="J1364">
        <v>0</v>
      </c>
      <c r="K1364">
        <v>40.700000000000003</v>
      </c>
      <c r="L1364">
        <v>186</v>
      </c>
      <c r="M1364">
        <v>41</v>
      </c>
      <c r="N1364">
        <v>24</v>
      </c>
      <c r="O1364">
        <v>22</v>
      </c>
      <c r="P1364">
        <v>6</v>
      </c>
      <c r="Q1364">
        <v>22</v>
      </c>
      <c r="R1364">
        <v>1</v>
      </c>
      <c r="S1364">
        <v>2</v>
      </c>
      <c r="T1364">
        <v>36</v>
      </c>
      <c r="U1364">
        <v>7.9606899999999996</v>
      </c>
      <c r="V1364">
        <v>4.8648600000000002</v>
      </c>
      <c r="W1364">
        <v>1.63636</v>
      </c>
      <c r="X1364">
        <v>1.3267800000000001</v>
      </c>
      <c r="Y1364">
        <v>0.193548</v>
      </c>
      <c r="Z1364">
        <v>0.11828</v>
      </c>
      <c r="AA1364">
        <v>7.5268812477588598E-2</v>
      </c>
      <c r="AB1364">
        <v>0.25308599999999998</v>
      </c>
      <c r="AC1364">
        <v>1.5479099999999999</v>
      </c>
      <c r="AD1364">
        <v>0.29166700000000001</v>
      </c>
      <c r="AE1364">
        <v>0.71428599999999998</v>
      </c>
      <c r="AH1364">
        <v>5.1715</v>
      </c>
      <c r="AI1364">
        <v>-6.5878300000000001E-2</v>
      </c>
      <c r="AJ1364">
        <v>-6.3391900000000001E-2</v>
      </c>
    </row>
    <row r="1365" spans="1:36" x14ac:dyDescent="0.45">
      <c r="A1365" t="s">
        <v>3284</v>
      </c>
      <c r="B1365" t="s">
        <v>25</v>
      </c>
      <c r="C1365">
        <v>3</v>
      </c>
      <c r="D1365">
        <v>3</v>
      </c>
      <c r="F1365">
        <v>4.6252700000000004</v>
      </c>
      <c r="G1365">
        <v>33</v>
      </c>
      <c r="H1365">
        <v>1</v>
      </c>
      <c r="I1365">
        <v>0</v>
      </c>
      <c r="J1365">
        <v>0</v>
      </c>
      <c r="K1365">
        <v>46.7</v>
      </c>
      <c r="L1365">
        <v>207</v>
      </c>
      <c r="M1365">
        <v>43</v>
      </c>
      <c r="N1365">
        <v>26</v>
      </c>
      <c r="O1365">
        <v>24</v>
      </c>
      <c r="P1365">
        <v>7</v>
      </c>
      <c r="Q1365">
        <v>24</v>
      </c>
      <c r="R1365">
        <v>1</v>
      </c>
      <c r="S1365">
        <v>2</v>
      </c>
      <c r="T1365">
        <v>47</v>
      </c>
      <c r="U1365">
        <v>9.0578199999999995</v>
      </c>
      <c r="V1365">
        <v>4.6252700000000004</v>
      </c>
      <c r="W1365">
        <v>1.9583299999999999</v>
      </c>
      <c r="X1365">
        <v>1.34904</v>
      </c>
      <c r="Y1365">
        <v>0.227053</v>
      </c>
      <c r="Z1365">
        <v>0.115942</v>
      </c>
      <c r="AA1365">
        <v>0.111111104488372</v>
      </c>
      <c r="AB1365">
        <v>0.237569</v>
      </c>
      <c r="AC1365">
        <v>1.43469</v>
      </c>
      <c r="AD1365">
        <v>0.28346500000000002</v>
      </c>
      <c r="AE1365">
        <v>0.71678299999999995</v>
      </c>
      <c r="AH1365">
        <v>4.86104</v>
      </c>
      <c r="AI1365">
        <v>-6.6664200000000007E-2</v>
      </c>
      <c r="AJ1365">
        <v>-6.2422600000000002E-2</v>
      </c>
    </row>
    <row r="1366" spans="1:36" x14ac:dyDescent="0.45">
      <c r="A1366" t="s">
        <v>3285</v>
      </c>
      <c r="B1366" t="s">
        <v>28</v>
      </c>
      <c r="C1366">
        <v>5</v>
      </c>
      <c r="D1366">
        <v>6</v>
      </c>
      <c r="F1366">
        <v>5.4642900000000001</v>
      </c>
      <c r="G1366">
        <v>20</v>
      </c>
      <c r="H1366">
        <v>18</v>
      </c>
      <c r="I1366">
        <v>0</v>
      </c>
      <c r="J1366">
        <v>0</v>
      </c>
      <c r="K1366">
        <v>84</v>
      </c>
      <c r="L1366">
        <v>386</v>
      </c>
      <c r="M1366">
        <v>91</v>
      </c>
      <c r="N1366">
        <v>55</v>
      </c>
      <c r="O1366">
        <v>51</v>
      </c>
      <c r="P1366">
        <v>13</v>
      </c>
      <c r="Q1366">
        <v>43</v>
      </c>
      <c r="R1366">
        <v>0</v>
      </c>
      <c r="S1366">
        <v>6</v>
      </c>
      <c r="T1366">
        <v>53</v>
      </c>
      <c r="U1366">
        <v>5.6785699999999997</v>
      </c>
      <c r="V1366">
        <v>4.6071400000000002</v>
      </c>
      <c r="W1366">
        <v>1.2325600000000001</v>
      </c>
      <c r="X1366">
        <v>1.39286</v>
      </c>
      <c r="Y1366">
        <v>0.13730600000000001</v>
      </c>
      <c r="Z1366">
        <v>0.111399</v>
      </c>
      <c r="AA1366">
        <v>2.59067416191101E-2</v>
      </c>
      <c r="AB1366">
        <v>0.27002999999999999</v>
      </c>
      <c r="AC1366">
        <v>1.59524</v>
      </c>
      <c r="AD1366">
        <v>0.287823</v>
      </c>
      <c r="AE1366">
        <v>0.68221100000000001</v>
      </c>
      <c r="AH1366">
        <v>5.7550400000000002</v>
      </c>
      <c r="AI1366">
        <v>-6.6919999999999993E-2</v>
      </c>
      <c r="AJ1366">
        <v>-0.11614099999999999</v>
      </c>
    </row>
    <row r="1367" spans="1:36" x14ac:dyDescent="0.45">
      <c r="A1367" t="s">
        <v>3286</v>
      </c>
      <c r="B1367" t="s">
        <v>104</v>
      </c>
      <c r="C1367">
        <v>1</v>
      </c>
      <c r="D1367">
        <v>2</v>
      </c>
      <c r="F1367">
        <v>4.6406200000000002</v>
      </c>
      <c r="G1367">
        <v>37</v>
      </c>
      <c r="H1367">
        <v>0</v>
      </c>
      <c r="I1367">
        <v>0</v>
      </c>
      <c r="J1367">
        <v>0</v>
      </c>
      <c r="K1367">
        <v>64</v>
      </c>
      <c r="L1367">
        <v>282</v>
      </c>
      <c r="M1367">
        <v>65</v>
      </c>
      <c r="N1367">
        <v>36</v>
      </c>
      <c r="O1367">
        <v>33</v>
      </c>
      <c r="P1367">
        <v>8</v>
      </c>
      <c r="Q1367">
        <v>29</v>
      </c>
      <c r="R1367">
        <v>1</v>
      </c>
      <c r="S1367">
        <v>2</v>
      </c>
      <c r="T1367">
        <v>53</v>
      </c>
      <c r="U1367">
        <v>7.4531200000000002</v>
      </c>
      <c r="V1367">
        <v>4.0781200000000002</v>
      </c>
      <c r="W1367">
        <v>1.82759</v>
      </c>
      <c r="X1367">
        <v>1.125</v>
      </c>
      <c r="Y1367">
        <v>0.187943</v>
      </c>
      <c r="Z1367">
        <v>0.102837</v>
      </c>
      <c r="AA1367">
        <v>8.5106387734413105E-2</v>
      </c>
      <c r="AB1367">
        <v>0.25896400000000003</v>
      </c>
      <c r="AC1367">
        <v>1.46875</v>
      </c>
      <c r="AD1367">
        <v>0.3</v>
      </c>
      <c r="AE1367">
        <v>0.70048299999999997</v>
      </c>
      <c r="AH1367">
        <v>4.67692</v>
      </c>
      <c r="AI1367">
        <v>-6.7575200000000002E-2</v>
      </c>
      <c r="AJ1367">
        <v>-4.8832E-2</v>
      </c>
    </row>
    <row r="1368" spans="1:36" x14ac:dyDescent="0.45">
      <c r="A1368" t="s">
        <v>3287</v>
      </c>
      <c r="C1368">
        <v>3</v>
      </c>
      <c r="D1368">
        <v>5</v>
      </c>
      <c r="F1368">
        <v>5.0863399999999999</v>
      </c>
      <c r="G1368">
        <v>25</v>
      </c>
      <c r="H1368">
        <v>10</v>
      </c>
      <c r="I1368">
        <v>0</v>
      </c>
      <c r="J1368">
        <v>0</v>
      </c>
      <c r="K1368">
        <v>63.7</v>
      </c>
      <c r="L1368">
        <v>292</v>
      </c>
      <c r="M1368">
        <v>65</v>
      </c>
      <c r="N1368">
        <v>39</v>
      </c>
      <c r="O1368">
        <v>36</v>
      </c>
      <c r="P1368">
        <v>9</v>
      </c>
      <c r="Q1368">
        <v>36</v>
      </c>
      <c r="R1368">
        <v>0</v>
      </c>
      <c r="S1368">
        <v>4</v>
      </c>
      <c r="T1368">
        <v>50</v>
      </c>
      <c r="U1368">
        <v>7.0643599999999998</v>
      </c>
      <c r="V1368">
        <v>5.0863399999999999</v>
      </c>
      <c r="W1368">
        <v>1.38889</v>
      </c>
      <c r="X1368">
        <v>1.27159</v>
      </c>
      <c r="Y1368">
        <v>0.171233</v>
      </c>
      <c r="Z1368">
        <v>0.12328799999999999</v>
      </c>
      <c r="AA1368">
        <v>4.7945208847522701E-2</v>
      </c>
      <c r="AB1368">
        <v>0.25793700000000003</v>
      </c>
      <c r="AC1368">
        <v>1.5855600000000001</v>
      </c>
      <c r="AD1368">
        <v>0.290155</v>
      </c>
      <c r="AE1368">
        <v>0.70135700000000001</v>
      </c>
      <c r="AH1368">
        <v>5.4057500000000003</v>
      </c>
      <c r="AI1368">
        <v>-6.9045700000000002E-2</v>
      </c>
      <c r="AJ1368">
        <v>-8.9968699999999999E-2</v>
      </c>
    </row>
    <row r="1369" spans="1:36" x14ac:dyDescent="0.45">
      <c r="A1369" t="s">
        <v>3288</v>
      </c>
      <c r="B1369" t="s">
        <v>139</v>
      </c>
      <c r="C1369">
        <v>1</v>
      </c>
      <c r="D1369">
        <v>3</v>
      </c>
      <c r="F1369">
        <v>5.1428599999999998</v>
      </c>
      <c r="G1369">
        <v>38</v>
      </c>
      <c r="H1369">
        <v>0</v>
      </c>
      <c r="I1369">
        <v>0</v>
      </c>
      <c r="J1369">
        <v>0</v>
      </c>
      <c r="K1369">
        <v>42</v>
      </c>
      <c r="L1369">
        <v>188</v>
      </c>
      <c r="M1369">
        <v>43</v>
      </c>
      <c r="N1369">
        <v>26</v>
      </c>
      <c r="O1369">
        <v>24</v>
      </c>
      <c r="P1369">
        <v>6</v>
      </c>
      <c r="Q1369">
        <v>20</v>
      </c>
      <c r="R1369">
        <v>0</v>
      </c>
      <c r="S1369">
        <v>0</v>
      </c>
      <c r="T1369">
        <v>34</v>
      </c>
      <c r="U1369">
        <v>7.2857099999999999</v>
      </c>
      <c r="V1369">
        <v>4.2857099999999999</v>
      </c>
      <c r="W1369">
        <v>1.7</v>
      </c>
      <c r="X1369">
        <v>1.2857099999999999</v>
      </c>
      <c r="Y1369">
        <v>0.18085100000000001</v>
      </c>
      <c r="Z1369">
        <v>0.10638300000000001</v>
      </c>
      <c r="AA1369">
        <v>7.4468076229095403E-2</v>
      </c>
      <c r="AB1369">
        <v>0.25595200000000001</v>
      </c>
      <c r="AC1369">
        <v>1.5</v>
      </c>
      <c r="AD1369">
        <v>0.28906199999999999</v>
      </c>
      <c r="AE1369">
        <v>0.67765600000000004</v>
      </c>
      <c r="AH1369">
        <v>4.92171</v>
      </c>
      <c r="AI1369">
        <v>-6.9095400000000001E-2</v>
      </c>
      <c r="AJ1369">
        <v>-0.299709</v>
      </c>
    </row>
    <row r="1370" spans="1:36" x14ac:dyDescent="0.45">
      <c r="A1370" t="s">
        <v>2375</v>
      </c>
      <c r="B1370" t="s">
        <v>101</v>
      </c>
      <c r="C1370">
        <v>5</v>
      </c>
      <c r="D1370">
        <v>7</v>
      </c>
      <c r="F1370">
        <v>4.6982100000000004</v>
      </c>
      <c r="G1370">
        <v>45</v>
      </c>
      <c r="H1370">
        <v>3</v>
      </c>
      <c r="I1370">
        <v>0</v>
      </c>
      <c r="J1370">
        <v>0</v>
      </c>
      <c r="K1370">
        <v>61.3</v>
      </c>
      <c r="L1370">
        <v>275</v>
      </c>
      <c r="M1370">
        <v>67</v>
      </c>
      <c r="N1370">
        <v>35</v>
      </c>
      <c r="O1370">
        <v>32</v>
      </c>
      <c r="P1370">
        <v>8</v>
      </c>
      <c r="Q1370">
        <v>26</v>
      </c>
      <c r="R1370">
        <v>1</v>
      </c>
      <c r="S1370">
        <v>1</v>
      </c>
      <c r="T1370">
        <v>46</v>
      </c>
      <c r="U1370">
        <v>6.7536699999999996</v>
      </c>
      <c r="V1370">
        <v>3.8172899999999998</v>
      </c>
      <c r="W1370">
        <v>1.7692300000000001</v>
      </c>
      <c r="X1370">
        <v>1.17455</v>
      </c>
      <c r="Y1370">
        <v>0.16727300000000001</v>
      </c>
      <c r="Z1370">
        <v>9.4545500000000005E-2</v>
      </c>
      <c r="AA1370">
        <v>7.2727277874946594E-2</v>
      </c>
      <c r="AB1370">
        <v>0.27016099999999998</v>
      </c>
      <c r="AC1370">
        <v>1.5171300000000001</v>
      </c>
      <c r="AD1370">
        <v>0.30412400000000001</v>
      </c>
      <c r="AE1370">
        <v>0.70904599999999995</v>
      </c>
      <c r="AH1370">
        <v>4.77217</v>
      </c>
      <c r="AI1370">
        <v>-7.0819699999999999E-2</v>
      </c>
      <c r="AJ1370">
        <v>-8.8503899999999996E-2</v>
      </c>
    </row>
    <row r="1371" spans="1:36" x14ac:dyDescent="0.45">
      <c r="A1371" t="s">
        <v>3289</v>
      </c>
      <c r="B1371" t="s">
        <v>132</v>
      </c>
      <c r="C1371">
        <v>2</v>
      </c>
      <c r="D1371">
        <v>4</v>
      </c>
      <c r="F1371">
        <v>5.1749999999999998</v>
      </c>
      <c r="G1371">
        <v>31</v>
      </c>
      <c r="H1371">
        <v>2</v>
      </c>
      <c r="I1371">
        <v>0</v>
      </c>
      <c r="J1371">
        <v>0</v>
      </c>
      <c r="K1371">
        <v>40</v>
      </c>
      <c r="L1371">
        <v>183</v>
      </c>
      <c r="M1371">
        <v>39</v>
      </c>
      <c r="N1371">
        <v>25</v>
      </c>
      <c r="O1371">
        <v>23</v>
      </c>
      <c r="P1371">
        <v>5</v>
      </c>
      <c r="Q1371">
        <v>23</v>
      </c>
      <c r="R1371">
        <v>0</v>
      </c>
      <c r="S1371">
        <v>2</v>
      </c>
      <c r="T1371">
        <v>37</v>
      </c>
      <c r="U1371">
        <v>8.3249999999999993</v>
      </c>
      <c r="V1371">
        <v>5.1749999999999998</v>
      </c>
      <c r="W1371">
        <v>1.6087</v>
      </c>
      <c r="X1371">
        <v>1.125</v>
      </c>
      <c r="Y1371">
        <v>0.202186</v>
      </c>
      <c r="Z1371">
        <v>0.12568299999999999</v>
      </c>
      <c r="AA1371">
        <v>7.6502740383148193E-2</v>
      </c>
      <c r="AB1371">
        <v>0.246835</v>
      </c>
      <c r="AC1371">
        <v>1.55</v>
      </c>
      <c r="AD1371">
        <v>0.293103</v>
      </c>
      <c r="AE1371">
        <v>0.67272699999999996</v>
      </c>
      <c r="AH1371">
        <v>4.9050399999999996</v>
      </c>
      <c r="AI1371">
        <v>-7.1302900000000002E-2</v>
      </c>
      <c r="AJ1371">
        <v>-0.22256000000000001</v>
      </c>
    </row>
    <row r="1372" spans="1:36" x14ac:dyDescent="0.45">
      <c r="A1372" t="s">
        <v>3290</v>
      </c>
      <c r="C1372">
        <v>2</v>
      </c>
      <c r="D1372">
        <v>4</v>
      </c>
      <c r="F1372">
        <v>4.8214300000000003</v>
      </c>
      <c r="G1372">
        <v>21</v>
      </c>
      <c r="H1372">
        <v>1</v>
      </c>
      <c r="I1372">
        <v>0</v>
      </c>
      <c r="J1372">
        <v>0</v>
      </c>
      <c r="K1372">
        <v>28</v>
      </c>
      <c r="L1372">
        <v>127</v>
      </c>
      <c r="M1372">
        <v>26</v>
      </c>
      <c r="N1372">
        <v>16</v>
      </c>
      <c r="O1372">
        <v>15</v>
      </c>
      <c r="P1372">
        <v>4</v>
      </c>
      <c r="Q1372">
        <v>18</v>
      </c>
      <c r="R1372">
        <v>0</v>
      </c>
      <c r="S1372">
        <v>1</v>
      </c>
      <c r="T1372">
        <v>29</v>
      </c>
      <c r="U1372">
        <v>9.3214299999999994</v>
      </c>
      <c r="V1372">
        <v>5.7857099999999999</v>
      </c>
      <c r="W1372">
        <v>1.61111</v>
      </c>
      <c r="X1372">
        <v>1.2857099999999999</v>
      </c>
      <c r="Y1372">
        <v>0.22834599999999999</v>
      </c>
      <c r="Z1372">
        <v>0.141732</v>
      </c>
      <c r="AA1372">
        <v>8.6614161729812594E-2</v>
      </c>
      <c r="AB1372">
        <v>0.24074100000000001</v>
      </c>
      <c r="AC1372">
        <v>1.5714300000000001</v>
      </c>
      <c r="AD1372">
        <v>0.29333300000000001</v>
      </c>
      <c r="AE1372">
        <v>0.72916700000000001</v>
      </c>
      <c r="AH1372">
        <v>5.0764699999999996</v>
      </c>
      <c r="AI1372">
        <v>-7.13366E-2</v>
      </c>
      <c r="AJ1372">
        <v>2.4917000000000002E-2</v>
      </c>
    </row>
    <row r="1373" spans="1:36" x14ac:dyDescent="0.45">
      <c r="A1373" t="s">
        <v>3291</v>
      </c>
      <c r="C1373">
        <v>6</v>
      </c>
      <c r="D1373">
        <v>8</v>
      </c>
      <c r="F1373">
        <v>5.0921099999999999</v>
      </c>
      <c r="G1373">
        <v>24</v>
      </c>
      <c r="H1373">
        <v>10</v>
      </c>
      <c r="I1373">
        <v>0</v>
      </c>
      <c r="J1373">
        <v>0</v>
      </c>
      <c r="K1373">
        <v>76</v>
      </c>
      <c r="L1373">
        <v>340</v>
      </c>
      <c r="M1373">
        <v>82</v>
      </c>
      <c r="N1373">
        <v>46</v>
      </c>
      <c r="O1373">
        <v>43</v>
      </c>
      <c r="P1373">
        <v>10</v>
      </c>
      <c r="Q1373">
        <v>28</v>
      </c>
      <c r="R1373">
        <v>0</v>
      </c>
      <c r="S1373">
        <v>6</v>
      </c>
      <c r="T1373">
        <v>44</v>
      </c>
      <c r="U1373">
        <v>5.2105300000000003</v>
      </c>
      <c r="V1373">
        <v>3.3157899999999998</v>
      </c>
      <c r="W1373">
        <v>1.5714300000000001</v>
      </c>
      <c r="X1373">
        <v>1.18421</v>
      </c>
      <c r="Y1373">
        <v>0.129412</v>
      </c>
      <c r="Z1373">
        <v>8.2352900000000007E-2</v>
      </c>
      <c r="AA1373">
        <v>4.7058828175067902E-2</v>
      </c>
      <c r="AB1373">
        <v>0.26797399999999999</v>
      </c>
      <c r="AC1373">
        <v>1.44737</v>
      </c>
      <c r="AD1373">
        <v>0.28571400000000002</v>
      </c>
      <c r="AE1373">
        <v>0.66666700000000001</v>
      </c>
      <c r="AH1373">
        <v>5.1497799999999998</v>
      </c>
      <c r="AI1373">
        <v>-7.2858599999999996E-2</v>
      </c>
      <c r="AJ1373">
        <v>-8.8321300000000005E-2</v>
      </c>
    </row>
    <row r="1374" spans="1:36" x14ac:dyDescent="0.45">
      <c r="A1374" t="s">
        <v>3292</v>
      </c>
      <c r="C1374">
        <v>4</v>
      </c>
      <c r="D1374">
        <v>7</v>
      </c>
      <c r="F1374">
        <v>5.7640399999999996</v>
      </c>
      <c r="G1374">
        <v>22</v>
      </c>
      <c r="H1374">
        <v>19</v>
      </c>
      <c r="I1374">
        <v>0</v>
      </c>
      <c r="J1374">
        <v>0</v>
      </c>
      <c r="K1374">
        <v>89</v>
      </c>
      <c r="L1374">
        <v>415</v>
      </c>
      <c r="M1374">
        <v>100</v>
      </c>
      <c r="N1374">
        <v>62</v>
      </c>
      <c r="O1374">
        <v>57</v>
      </c>
      <c r="P1374">
        <v>15</v>
      </c>
      <c r="Q1374">
        <v>51</v>
      </c>
      <c r="R1374">
        <v>0</v>
      </c>
      <c r="S1374">
        <v>4</v>
      </c>
      <c r="T1374">
        <v>66</v>
      </c>
      <c r="U1374">
        <v>6.6741599999999996</v>
      </c>
      <c r="V1374">
        <v>5.1573000000000002</v>
      </c>
      <c r="W1374">
        <v>1.2941199999999999</v>
      </c>
      <c r="X1374">
        <v>1.51685</v>
      </c>
      <c r="Y1374">
        <v>0.15903600000000001</v>
      </c>
      <c r="Z1374">
        <v>0.122892</v>
      </c>
      <c r="AA1374">
        <v>3.6144576966762501E-2</v>
      </c>
      <c r="AB1374">
        <v>0.27777800000000002</v>
      </c>
      <c r="AC1374">
        <v>1.6966300000000001</v>
      </c>
      <c r="AD1374">
        <v>0.30465900000000001</v>
      </c>
      <c r="AE1374">
        <v>0.68461499999999997</v>
      </c>
      <c r="AH1374">
        <v>5.81684</v>
      </c>
      <c r="AI1374">
        <v>-7.3538699999999999E-2</v>
      </c>
      <c r="AJ1374">
        <v>-0.30902499999999999</v>
      </c>
    </row>
    <row r="1375" spans="1:36" x14ac:dyDescent="0.45">
      <c r="A1375" t="s">
        <v>3293</v>
      </c>
      <c r="C1375">
        <v>2</v>
      </c>
      <c r="D1375">
        <v>2</v>
      </c>
      <c r="F1375">
        <v>4.8139500000000002</v>
      </c>
      <c r="G1375">
        <v>17</v>
      </c>
      <c r="H1375">
        <v>3</v>
      </c>
      <c r="I1375">
        <v>0</v>
      </c>
      <c r="J1375">
        <v>0</v>
      </c>
      <c r="K1375">
        <v>43</v>
      </c>
      <c r="L1375">
        <v>192</v>
      </c>
      <c r="M1375">
        <v>43</v>
      </c>
      <c r="N1375">
        <v>25</v>
      </c>
      <c r="O1375">
        <v>23</v>
      </c>
      <c r="P1375">
        <v>6</v>
      </c>
      <c r="Q1375">
        <v>19</v>
      </c>
      <c r="R1375">
        <v>1</v>
      </c>
      <c r="S1375">
        <v>3</v>
      </c>
      <c r="T1375">
        <v>35</v>
      </c>
      <c r="U1375">
        <v>7.3255800000000004</v>
      </c>
      <c r="V1375">
        <v>3.9767399999999999</v>
      </c>
      <c r="W1375">
        <v>1.8421099999999999</v>
      </c>
      <c r="X1375">
        <v>1.2558100000000001</v>
      </c>
      <c r="Y1375">
        <v>0.18229200000000001</v>
      </c>
      <c r="Z1375">
        <v>9.8958299999999999E-2</v>
      </c>
      <c r="AA1375">
        <v>8.3333335816860199E-2</v>
      </c>
      <c r="AB1375">
        <v>0.25294100000000003</v>
      </c>
      <c r="AC1375">
        <v>1.4418599999999999</v>
      </c>
      <c r="AD1375">
        <v>0.28682200000000002</v>
      </c>
      <c r="AE1375">
        <v>0.69029799999999997</v>
      </c>
      <c r="AH1375">
        <v>4.9759700000000002</v>
      </c>
      <c r="AI1375">
        <v>-7.4490700000000007E-2</v>
      </c>
      <c r="AJ1375">
        <v>-6.2521999999999994E-2</v>
      </c>
    </row>
    <row r="1376" spans="1:36" x14ac:dyDescent="0.45">
      <c r="A1376" t="s">
        <v>3294</v>
      </c>
      <c r="B1376" t="s">
        <v>32</v>
      </c>
      <c r="C1376">
        <v>3</v>
      </c>
      <c r="D1376">
        <v>4</v>
      </c>
      <c r="F1376">
        <v>4.7805999999999997</v>
      </c>
      <c r="G1376">
        <v>27</v>
      </c>
      <c r="H1376">
        <v>5</v>
      </c>
      <c r="I1376">
        <v>0</v>
      </c>
      <c r="J1376">
        <v>0</v>
      </c>
      <c r="K1376">
        <v>43.3</v>
      </c>
      <c r="L1376">
        <v>197</v>
      </c>
      <c r="M1376">
        <v>38</v>
      </c>
      <c r="N1376">
        <v>25</v>
      </c>
      <c r="O1376">
        <v>23</v>
      </c>
      <c r="P1376">
        <v>6</v>
      </c>
      <c r="Q1376">
        <v>30</v>
      </c>
      <c r="R1376">
        <v>1</v>
      </c>
      <c r="S1376">
        <v>2</v>
      </c>
      <c r="T1376">
        <v>48</v>
      </c>
      <c r="U1376">
        <v>9.9769100000000002</v>
      </c>
      <c r="V1376">
        <v>6.2355700000000001</v>
      </c>
      <c r="W1376">
        <v>1.6</v>
      </c>
      <c r="X1376">
        <v>1.2471099999999999</v>
      </c>
      <c r="Y1376">
        <v>0.24365500000000001</v>
      </c>
      <c r="Z1376">
        <v>0.152284</v>
      </c>
      <c r="AA1376">
        <v>9.1370552778244005E-2</v>
      </c>
      <c r="AB1376">
        <v>0.23030300000000001</v>
      </c>
      <c r="AC1376">
        <v>1.5704400000000001</v>
      </c>
      <c r="AD1376">
        <v>0.28828799999999999</v>
      </c>
      <c r="AE1376">
        <v>0.72147600000000001</v>
      </c>
      <c r="AH1376">
        <v>5.0564299999999998</v>
      </c>
      <c r="AI1376">
        <v>-7.6131799999999999E-2</v>
      </c>
      <c r="AJ1376">
        <v>-3.3453499999999997E-2</v>
      </c>
    </row>
    <row r="1377" spans="1:36" x14ac:dyDescent="0.45">
      <c r="A1377" t="s">
        <v>3295</v>
      </c>
      <c r="C1377">
        <v>1</v>
      </c>
      <c r="D1377">
        <v>0</v>
      </c>
      <c r="F1377">
        <v>5.1985599999999996</v>
      </c>
      <c r="G1377">
        <v>26</v>
      </c>
      <c r="H1377">
        <v>1</v>
      </c>
      <c r="I1377">
        <v>0</v>
      </c>
      <c r="J1377">
        <v>0</v>
      </c>
      <c r="K1377">
        <v>27.7</v>
      </c>
      <c r="L1377">
        <v>120</v>
      </c>
      <c r="M1377">
        <v>28</v>
      </c>
      <c r="N1377">
        <v>17</v>
      </c>
      <c r="O1377">
        <v>16</v>
      </c>
      <c r="P1377">
        <v>4</v>
      </c>
      <c r="Q1377">
        <v>12</v>
      </c>
      <c r="R1377">
        <v>0</v>
      </c>
      <c r="S1377">
        <v>2</v>
      </c>
      <c r="T1377">
        <v>23</v>
      </c>
      <c r="U1377">
        <v>7.4729200000000002</v>
      </c>
      <c r="V1377">
        <v>3.8989199999999999</v>
      </c>
      <c r="W1377">
        <v>1.9166700000000001</v>
      </c>
      <c r="X1377">
        <v>1.2996399999999999</v>
      </c>
      <c r="Y1377">
        <v>0.191667</v>
      </c>
      <c r="Z1377">
        <v>0.1</v>
      </c>
      <c r="AA1377">
        <v>9.1666661202907507E-2</v>
      </c>
      <c r="AB1377">
        <v>0.26415100000000002</v>
      </c>
      <c r="AC1377">
        <v>1.44404</v>
      </c>
      <c r="AD1377">
        <v>0.30379699999999998</v>
      </c>
      <c r="AE1377">
        <v>0.668605</v>
      </c>
      <c r="AH1377">
        <v>4.9878900000000002</v>
      </c>
      <c r="AI1377">
        <v>-7.6521599999999995E-2</v>
      </c>
      <c r="AJ1377">
        <v>-9.7851099999999996E-2</v>
      </c>
    </row>
    <row r="1378" spans="1:36" x14ac:dyDescent="0.45">
      <c r="A1378" t="s">
        <v>3296</v>
      </c>
      <c r="B1378" t="s">
        <v>25</v>
      </c>
      <c r="C1378">
        <v>5</v>
      </c>
      <c r="D1378">
        <v>8</v>
      </c>
      <c r="F1378">
        <v>5.4</v>
      </c>
      <c r="G1378">
        <v>21</v>
      </c>
      <c r="H1378">
        <v>18</v>
      </c>
      <c r="I1378">
        <v>0</v>
      </c>
      <c r="J1378">
        <v>0</v>
      </c>
      <c r="K1378">
        <v>100</v>
      </c>
      <c r="L1378">
        <v>454</v>
      </c>
      <c r="M1378">
        <v>104</v>
      </c>
      <c r="N1378">
        <v>65</v>
      </c>
      <c r="O1378">
        <v>60</v>
      </c>
      <c r="P1378">
        <v>16</v>
      </c>
      <c r="Q1378">
        <v>47</v>
      </c>
      <c r="R1378">
        <v>0</v>
      </c>
      <c r="S1378">
        <v>11</v>
      </c>
      <c r="T1378">
        <v>73</v>
      </c>
      <c r="U1378">
        <v>6.57</v>
      </c>
      <c r="V1378">
        <v>4.2300000000000004</v>
      </c>
      <c r="W1378">
        <v>1.5531900000000001</v>
      </c>
      <c r="X1378">
        <v>1.44</v>
      </c>
      <c r="Y1378">
        <v>0.16079299999999999</v>
      </c>
      <c r="Z1378">
        <v>0.103524</v>
      </c>
      <c r="AA1378">
        <v>5.7268716394901199E-2</v>
      </c>
      <c r="AB1378">
        <v>0.26262600000000003</v>
      </c>
      <c r="AC1378">
        <v>1.51</v>
      </c>
      <c r="AD1378">
        <v>0.28664499999999998</v>
      </c>
      <c r="AE1378">
        <v>0.66874</v>
      </c>
      <c r="AH1378">
        <v>5.6150399999999996</v>
      </c>
      <c r="AI1378">
        <v>-7.74146E-2</v>
      </c>
      <c r="AJ1378">
        <v>-0.185172</v>
      </c>
    </row>
    <row r="1379" spans="1:36" x14ac:dyDescent="0.45">
      <c r="A1379" t="s">
        <v>3297</v>
      </c>
      <c r="C1379">
        <v>2</v>
      </c>
      <c r="D1379">
        <v>3</v>
      </c>
      <c r="F1379">
        <v>4.9354800000000001</v>
      </c>
      <c r="G1379">
        <v>31</v>
      </c>
      <c r="H1379">
        <v>0</v>
      </c>
      <c r="I1379">
        <v>0</v>
      </c>
      <c r="J1379">
        <v>0</v>
      </c>
      <c r="K1379">
        <v>31</v>
      </c>
      <c r="L1379">
        <v>139</v>
      </c>
      <c r="M1379">
        <v>28</v>
      </c>
      <c r="N1379">
        <v>18</v>
      </c>
      <c r="O1379">
        <v>17</v>
      </c>
      <c r="P1379">
        <v>4</v>
      </c>
      <c r="Q1379">
        <v>17</v>
      </c>
      <c r="R1379">
        <v>1</v>
      </c>
      <c r="S1379">
        <v>3</v>
      </c>
      <c r="T1379">
        <v>33</v>
      </c>
      <c r="U1379">
        <v>9.5806500000000003</v>
      </c>
      <c r="V1379">
        <v>4.9354800000000001</v>
      </c>
      <c r="W1379">
        <v>1.9411799999999999</v>
      </c>
      <c r="X1379">
        <v>1.1612899999999999</v>
      </c>
      <c r="Y1379">
        <v>0.23741000000000001</v>
      </c>
      <c r="Z1379">
        <v>0.12230199999999999</v>
      </c>
      <c r="AA1379">
        <v>0.115107908844947</v>
      </c>
      <c r="AB1379">
        <v>0.235294</v>
      </c>
      <c r="AC1379">
        <v>1.4516100000000001</v>
      </c>
      <c r="AD1379">
        <v>0.29268300000000003</v>
      </c>
      <c r="AE1379">
        <v>0.68527899999999997</v>
      </c>
      <c r="AH1379">
        <v>4.7389099999999997</v>
      </c>
      <c r="AI1379">
        <v>-7.7711799999999998E-2</v>
      </c>
      <c r="AJ1379">
        <v>-0.116711</v>
      </c>
    </row>
    <row r="1380" spans="1:36" x14ac:dyDescent="0.45">
      <c r="A1380" t="s">
        <v>3298</v>
      </c>
      <c r="C1380">
        <v>2</v>
      </c>
      <c r="D1380">
        <v>2</v>
      </c>
      <c r="F1380">
        <v>5.4418600000000001</v>
      </c>
      <c r="G1380">
        <v>12</v>
      </c>
      <c r="H1380">
        <v>10</v>
      </c>
      <c r="I1380">
        <v>0</v>
      </c>
      <c r="J1380">
        <v>0</v>
      </c>
      <c r="K1380">
        <v>43</v>
      </c>
      <c r="L1380">
        <v>199</v>
      </c>
      <c r="M1380">
        <v>45</v>
      </c>
      <c r="N1380">
        <v>28</v>
      </c>
      <c r="O1380">
        <v>26</v>
      </c>
      <c r="P1380">
        <v>6</v>
      </c>
      <c r="Q1380">
        <v>25</v>
      </c>
      <c r="R1380">
        <v>0</v>
      </c>
      <c r="S1380">
        <v>3</v>
      </c>
      <c r="T1380">
        <v>29</v>
      </c>
      <c r="U1380">
        <v>6.0697700000000001</v>
      </c>
      <c r="V1380">
        <v>5.2325600000000003</v>
      </c>
      <c r="W1380">
        <v>1.1599999999999999</v>
      </c>
      <c r="X1380">
        <v>1.2558100000000001</v>
      </c>
      <c r="Y1380">
        <v>0.145729</v>
      </c>
      <c r="Z1380">
        <v>0.12562799999999999</v>
      </c>
      <c r="AA1380">
        <v>2.0100504159927299E-2</v>
      </c>
      <c r="AB1380">
        <v>0.263158</v>
      </c>
      <c r="AC1380">
        <v>1.62791</v>
      </c>
      <c r="AD1380">
        <v>0.28676499999999999</v>
      </c>
      <c r="AE1380">
        <v>0.68181800000000004</v>
      </c>
      <c r="AH1380">
        <v>5.6736500000000003</v>
      </c>
      <c r="AI1380">
        <v>-7.8617999999999993E-2</v>
      </c>
      <c r="AJ1380">
        <v>-0.136189</v>
      </c>
    </row>
    <row r="1381" spans="1:36" x14ac:dyDescent="0.45">
      <c r="A1381" t="s">
        <v>3299</v>
      </c>
      <c r="C1381">
        <v>2</v>
      </c>
      <c r="D1381">
        <v>5</v>
      </c>
      <c r="F1381">
        <v>5.04521</v>
      </c>
      <c r="G1381">
        <v>25</v>
      </c>
      <c r="H1381">
        <v>7</v>
      </c>
      <c r="I1381">
        <v>0</v>
      </c>
      <c r="J1381">
        <v>0</v>
      </c>
      <c r="K1381">
        <v>55.3</v>
      </c>
      <c r="L1381">
        <v>253</v>
      </c>
      <c r="M1381">
        <v>57</v>
      </c>
      <c r="N1381">
        <v>34</v>
      </c>
      <c r="O1381">
        <v>31</v>
      </c>
      <c r="P1381">
        <v>7</v>
      </c>
      <c r="Q1381">
        <v>28</v>
      </c>
      <c r="R1381">
        <v>0</v>
      </c>
      <c r="S1381">
        <v>5</v>
      </c>
      <c r="T1381">
        <v>43</v>
      </c>
      <c r="U1381">
        <v>6.9981900000000001</v>
      </c>
      <c r="V1381">
        <v>4.5569600000000001</v>
      </c>
      <c r="W1381">
        <v>1.5357099999999999</v>
      </c>
      <c r="X1381">
        <v>1.13924</v>
      </c>
      <c r="Y1381">
        <v>0.16996</v>
      </c>
      <c r="Z1381">
        <v>0.11067200000000001</v>
      </c>
      <c r="AA1381">
        <v>5.9288531541824299E-2</v>
      </c>
      <c r="AB1381">
        <v>0.25909100000000002</v>
      </c>
      <c r="AC1381">
        <v>1.5370699999999999</v>
      </c>
      <c r="AD1381">
        <v>0.29411799999999999</v>
      </c>
      <c r="AE1381">
        <v>0.67819099999999999</v>
      </c>
      <c r="AH1381">
        <v>5.1356900000000003</v>
      </c>
      <c r="AI1381">
        <v>-7.91293E-2</v>
      </c>
      <c r="AJ1381">
        <v>-0.192158</v>
      </c>
    </row>
    <row r="1382" spans="1:36" x14ac:dyDescent="0.45">
      <c r="A1382" t="s">
        <v>3300</v>
      </c>
      <c r="B1382" t="s">
        <v>139</v>
      </c>
      <c r="C1382">
        <v>2</v>
      </c>
      <c r="D1382">
        <v>3</v>
      </c>
      <c r="F1382">
        <v>4.6730799999999997</v>
      </c>
      <c r="G1382">
        <v>44</v>
      </c>
      <c r="H1382">
        <v>1</v>
      </c>
      <c r="I1382">
        <v>0</v>
      </c>
      <c r="J1382">
        <v>1</v>
      </c>
      <c r="K1382">
        <v>52</v>
      </c>
      <c r="L1382">
        <v>221</v>
      </c>
      <c r="M1382">
        <v>51</v>
      </c>
      <c r="N1382">
        <v>29</v>
      </c>
      <c r="O1382">
        <v>27</v>
      </c>
      <c r="P1382">
        <v>8</v>
      </c>
      <c r="Q1382">
        <v>21</v>
      </c>
      <c r="R1382">
        <v>0</v>
      </c>
      <c r="S1382">
        <v>1</v>
      </c>
      <c r="T1382">
        <v>42</v>
      </c>
      <c r="U1382">
        <v>7.2692300000000003</v>
      </c>
      <c r="V1382">
        <v>3.63462</v>
      </c>
      <c r="W1382">
        <v>2</v>
      </c>
      <c r="X1382">
        <v>1.38462</v>
      </c>
      <c r="Y1382">
        <v>0.19004499999999999</v>
      </c>
      <c r="Z1382">
        <v>9.5022599999999999E-2</v>
      </c>
      <c r="AA1382">
        <v>9.5022626221179907E-2</v>
      </c>
      <c r="AB1382">
        <v>0.25628099999999998</v>
      </c>
      <c r="AC1382">
        <v>1.38462</v>
      </c>
      <c r="AD1382">
        <v>0.28859099999999999</v>
      </c>
      <c r="AE1382">
        <v>0.707237</v>
      </c>
      <c r="AH1382">
        <v>4.9088900000000004</v>
      </c>
      <c r="AI1382">
        <v>-7.9396900000000006E-2</v>
      </c>
      <c r="AJ1382">
        <v>-2.8299599999999999E-3</v>
      </c>
    </row>
    <row r="1383" spans="1:36" x14ac:dyDescent="0.45">
      <c r="A1383" t="s">
        <v>2313</v>
      </c>
      <c r="B1383" t="s">
        <v>56</v>
      </c>
      <c r="C1383">
        <v>2</v>
      </c>
      <c r="D1383">
        <v>4</v>
      </c>
      <c r="F1383">
        <v>5.07463</v>
      </c>
      <c r="G1383">
        <v>42</v>
      </c>
      <c r="H1383">
        <v>1</v>
      </c>
      <c r="I1383">
        <v>0</v>
      </c>
      <c r="J1383">
        <v>0</v>
      </c>
      <c r="K1383">
        <v>60.3</v>
      </c>
      <c r="L1383">
        <v>276</v>
      </c>
      <c r="M1383">
        <v>57</v>
      </c>
      <c r="N1383">
        <v>37</v>
      </c>
      <c r="O1383">
        <v>34</v>
      </c>
      <c r="P1383">
        <v>7</v>
      </c>
      <c r="Q1383">
        <v>38</v>
      </c>
      <c r="R1383">
        <v>0</v>
      </c>
      <c r="S1383">
        <v>3</v>
      </c>
      <c r="T1383">
        <v>62</v>
      </c>
      <c r="U1383">
        <v>9.2537299999999991</v>
      </c>
      <c r="V1383">
        <v>5.67164</v>
      </c>
      <c r="W1383">
        <v>1.63158</v>
      </c>
      <c r="X1383">
        <v>1.04478</v>
      </c>
      <c r="Y1383">
        <v>0.224638</v>
      </c>
      <c r="Z1383">
        <v>0.137681</v>
      </c>
      <c r="AA1383">
        <v>8.6956530809402396E-2</v>
      </c>
      <c r="AB1383">
        <v>0.24255299999999999</v>
      </c>
      <c r="AC1383">
        <v>1.5754600000000001</v>
      </c>
      <c r="AD1383">
        <v>0.301205</v>
      </c>
      <c r="AE1383">
        <v>0.680751</v>
      </c>
      <c r="AH1383">
        <v>4.7475800000000001</v>
      </c>
      <c r="AI1383">
        <v>-7.9547000000000007E-2</v>
      </c>
      <c r="AJ1383">
        <v>-0.222528</v>
      </c>
    </row>
    <row r="1384" spans="1:36" x14ac:dyDescent="0.45">
      <c r="A1384" t="s">
        <v>3301</v>
      </c>
      <c r="B1384" t="s">
        <v>63</v>
      </c>
      <c r="C1384">
        <v>2</v>
      </c>
      <c r="D1384">
        <v>2</v>
      </c>
      <c r="F1384">
        <v>4.65116</v>
      </c>
      <c r="G1384">
        <v>36</v>
      </c>
      <c r="H1384">
        <v>0</v>
      </c>
      <c r="I1384">
        <v>0</v>
      </c>
      <c r="J1384">
        <v>0</v>
      </c>
      <c r="K1384">
        <v>38.700000000000003</v>
      </c>
      <c r="L1384">
        <v>173</v>
      </c>
      <c r="M1384">
        <v>34</v>
      </c>
      <c r="N1384">
        <v>22</v>
      </c>
      <c r="O1384">
        <v>20</v>
      </c>
      <c r="P1384">
        <v>6</v>
      </c>
      <c r="Q1384">
        <v>24</v>
      </c>
      <c r="R1384">
        <v>1</v>
      </c>
      <c r="S1384">
        <v>1</v>
      </c>
      <c r="T1384">
        <v>45</v>
      </c>
      <c r="U1384">
        <v>10.4651</v>
      </c>
      <c r="V1384">
        <v>5.5814000000000004</v>
      </c>
      <c r="W1384">
        <v>1.875</v>
      </c>
      <c r="X1384">
        <v>1.3953500000000001</v>
      </c>
      <c r="Y1384">
        <v>0.26011600000000001</v>
      </c>
      <c r="Z1384">
        <v>0.13872799999999999</v>
      </c>
      <c r="AA1384">
        <v>0.12138727307319599</v>
      </c>
      <c r="AB1384">
        <v>0.22972999999999999</v>
      </c>
      <c r="AC1384">
        <v>1.49871</v>
      </c>
      <c r="AD1384">
        <v>0.28866000000000003</v>
      </c>
      <c r="AE1384">
        <v>0.72580599999999995</v>
      </c>
      <c r="AH1384">
        <v>4.8829500000000001</v>
      </c>
      <c r="AI1384">
        <v>-8.0103900000000006E-2</v>
      </c>
      <c r="AJ1384">
        <v>-5.7326700000000001E-2</v>
      </c>
    </row>
    <row r="1385" spans="1:36" x14ac:dyDescent="0.45">
      <c r="A1385" t="s">
        <v>3302</v>
      </c>
      <c r="B1385" t="s">
        <v>56</v>
      </c>
      <c r="C1385">
        <v>3</v>
      </c>
      <c r="D1385">
        <v>5</v>
      </c>
      <c r="F1385">
        <v>4.7161600000000004</v>
      </c>
      <c r="G1385">
        <v>35</v>
      </c>
      <c r="H1385">
        <v>0</v>
      </c>
      <c r="I1385">
        <v>0</v>
      </c>
      <c r="J1385">
        <v>0</v>
      </c>
      <c r="K1385">
        <v>68.7</v>
      </c>
      <c r="L1385">
        <v>299</v>
      </c>
      <c r="M1385">
        <v>74</v>
      </c>
      <c r="N1385">
        <v>39</v>
      </c>
      <c r="O1385">
        <v>36</v>
      </c>
      <c r="P1385">
        <v>9</v>
      </c>
      <c r="Q1385">
        <v>19</v>
      </c>
      <c r="R1385">
        <v>0</v>
      </c>
      <c r="S1385">
        <v>5</v>
      </c>
      <c r="T1385">
        <v>47</v>
      </c>
      <c r="U1385">
        <v>6.1572100000000001</v>
      </c>
      <c r="V1385">
        <v>2.48908</v>
      </c>
      <c r="W1385">
        <v>2.4736799999999999</v>
      </c>
      <c r="X1385">
        <v>1.1790400000000001</v>
      </c>
      <c r="Y1385">
        <v>0.157191</v>
      </c>
      <c r="Z1385">
        <v>6.3545199999999996E-2</v>
      </c>
      <c r="AA1385">
        <v>9.3645483255386297E-2</v>
      </c>
      <c r="AB1385">
        <v>0.26909100000000002</v>
      </c>
      <c r="AC1385">
        <v>1.35371</v>
      </c>
      <c r="AD1385">
        <v>0.29680400000000001</v>
      </c>
      <c r="AE1385">
        <v>0.67164199999999996</v>
      </c>
      <c r="AH1385">
        <v>4.6378599999999999</v>
      </c>
      <c r="AI1385">
        <v>-8.1088199999999999E-2</v>
      </c>
      <c r="AJ1385">
        <v>-2.68387E-2</v>
      </c>
    </row>
    <row r="1386" spans="1:36" x14ac:dyDescent="0.45">
      <c r="A1386" t="s">
        <v>3303</v>
      </c>
      <c r="B1386" t="s">
        <v>25</v>
      </c>
      <c r="C1386">
        <v>2</v>
      </c>
      <c r="D1386">
        <v>3</v>
      </c>
      <c r="F1386">
        <v>4.7045500000000002</v>
      </c>
      <c r="G1386">
        <v>25</v>
      </c>
      <c r="H1386">
        <v>1</v>
      </c>
      <c r="I1386">
        <v>0</v>
      </c>
      <c r="J1386">
        <v>0</v>
      </c>
      <c r="K1386">
        <v>44</v>
      </c>
      <c r="L1386">
        <v>196</v>
      </c>
      <c r="M1386">
        <v>42</v>
      </c>
      <c r="N1386">
        <v>25</v>
      </c>
      <c r="O1386">
        <v>23</v>
      </c>
      <c r="P1386">
        <v>7</v>
      </c>
      <c r="Q1386">
        <v>22</v>
      </c>
      <c r="R1386">
        <v>0</v>
      </c>
      <c r="S1386">
        <v>1</v>
      </c>
      <c r="T1386">
        <v>43</v>
      </c>
      <c r="U1386">
        <v>8.7954500000000007</v>
      </c>
      <c r="V1386">
        <v>4.5</v>
      </c>
      <c r="W1386">
        <v>1.95455</v>
      </c>
      <c r="X1386">
        <v>1.4318200000000001</v>
      </c>
      <c r="Y1386">
        <v>0.219388</v>
      </c>
      <c r="Z1386">
        <v>0.112245</v>
      </c>
      <c r="AA1386">
        <v>0.10714285820722499</v>
      </c>
      <c r="AB1386">
        <v>0.24277499999999999</v>
      </c>
      <c r="AC1386">
        <v>1.45455</v>
      </c>
      <c r="AD1386">
        <v>0.284553</v>
      </c>
      <c r="AE1386">
        <v>0.719557</v>
      </c>
      <c r="AH1386">
        <v>4.9368600000000002</v>
      </c>
      <c r="AI1386">
        <v>-8.2257300000000005E-2</v>
      </c>
      <c r="AJ1386">
        <v>-9.2913300000000004E-2</v>
      </c>
    </row>
    <row r="1387" spans="1:36" x14ac:dyDescent="0.45">
      <c r="A1387" t="s">
        <v>2253</v>
      </c>
      <c r="B1387" t="s">
        <v>34</v>
      </c>
      <c r="C1387">
        <v>2</v>
      </c>
      <c r="D1387">
        <v>3</v>
      </c>
      <c r="F1387">
        <v>4.7082499999999996</v>
      </c>
      <c r="G1387">
        <v>45</v>
      </c>
      <c r="H1387">
        <v>0</v>
      </c>
      <c r="I1387">
        <v>2</v>
      </c>
      <c r="J1387">
        <v>13</v>
      </c>
      <c r="K1387">
        <v>49.7</v>
      </c>
      <c r="L1387">
        <v>210</v>
      </c>
      <c r="M1387">
        <v>47</v>
      </c>
      <c r="N1387">
        <v>28</v>
      </c>
      <c r="O1387">
        <v>26</v>
      </c>
      <c r="P1387">
        <v>6</v>
      </c>
      <c r="Q1387">
        <v>17</v>
      </c>
      <c r="R1387">
        <v>1</v>
      </c>
      <c r="S1387">
        <v>5</v>
      </c>
      <c r="T1387">
        <v>38</v>
      </c>
      <c r="U1387">
        <v>6.8812899999999999</v>
      </c>
      <c r="V1387">
        <v>3.0784699999999998</v>
      </c>
      <c r="W1387">
        <v>2.23529</v>
      </c>
      <c r="X1387">
        <v>1.0865199999999999</v>
      </c>
      <c r="Y1387">
        <v>0.180952</v>
      </c>
      <c r="Z1387">
        <v>8.0952399999999994E-2</v>
      </c>
      <c r="AA1387">
        <v>0.10000000149011599</v>
      </c>
      <c r="AB1387">
        <v>0.25</v>
      </c>
      <c r="AC1387">
        <v>1.28773</v>
      </c>
      <c r="AD1387">
        <v>0.28472199999999998</v>
      </c>
      <c r="AE1387">
        <v>0.647482</v>
      </c>
      <c r="AH1387">
        <v>4.6232499999999996</v>
      </c>
      <c r="AI1387">
        <v>-8.2760100000000003E-2</v>
      </c>
      <c r="AJ1387">
        <v>-0.17424899999999999</v>
      </c>
    </row>
    <row r="1388" spans="1:36" x14ac:dyDescent="0.45">
      <c r="A1388" t="s">
        <v>3304</v>
      </c>
      <c r="C1388">
        <v>1</v>
      </c>
      <c r="D1388">
        <v>1</v>
      </c>
      <c r="F1388">
        <v>5.4545500000000002</v>
      </c>
      <c r="G1388">
        <v>10</v>
      </c>
      <c r="H1388">
        <v>6</v>
      </c>
      <c r="I1388">
        <v>0</v>
      </c>
      <c r="J1388">
        <v>0</v>
      </c>
      <c r="K1388">
        <v>33</v>
      </c>
      <c r="L1388">
        <v>150</v>
      </c>
      <c r="M1388">
        <v>37</v>
      </c>
      <c r="N1388">
        <v>22</v>
      </c>
      <c r="O1388">
        <v>20</v>
      </c>
      <c r="P1388">
        <v>5</v>
      </c>
      <c r="Q1388">
        <v>13</v>
      </c>
      <c r="R1388">
        <v>0</v>
      </c>
      <c r="S1388">
        <v>5</v>
      </c>
      <c r="T1388">
        <v>21</v>
      </c>
      <c r="U1388">
        <v>5.7272699999999999</v>
      </c>
      <c r="V1388">
        <v>3.5454500000000002</v>
      </c>
      <c r="W1388">
        <v>1.61538</v>
      </c>
      <c r="X1388">
        <v>1.36364</v>
      </c>
      <c r="Y1388">
        <v>0.14000000000000001</v>
      </c>
      <c r="Z1388">
        <v>8.6666699999999999E-2</v>
      </c>
      <c r="AA1388">
        <v>5.3333334624767303E-2</v>
      </c>
      <c r="AB1388">
        <v>0.28030300000000002</v>
      </c>
      <c r="AC1388">
        <v>1.51515</v>
      </c>
      <c r="AD1388">
        <v>0.30188700000000002</v>
      </c>
      <c r="AE1388">
        <v>0.65116300000000005</v>
      </c>
      <c r="AH1388">
        <v>5.5883700000000003</v>
      </c>
      <c r="AI1388">
        <v>-8.2890900000000003E-2</v>
      </c>
      <c r="AJ1388">
        <v>-2.4918200000000001E-2</v>
      </c>
    </row>
    <row r="1389" spans="1:36" x14ac:dyDescent="0.45">
      <c r="A1389" t="s">
        <v>3305</v>
      </c>
      <c r="C1389">
        <v>3</v>
      </c>
      <c r="D1389">
        <v>3</v>
      </c>
      <c r="F1389">
        <v>4.5789499999999999</v>
      </c>
      <c r="G1389">
        <v>44</v>
      </c>
      <c r="H1389">
        <v>3</v>
      </c>
      <c r="I1389">
        <v>0</v>
      </c>
      <c r="J1389">
        <v>0</v>
      </c>
      <c r="K1389">
        <v>57</v>
      </c>
      <c r="L1389">
        <v>254</v>
      </c>
      <c r="M1389">
        <v>56</v>
      </c>
      <c r="N1389">
        <v>31</v>
      </c>
      <c r="O1389">
        <v>29</v>
      </c>
      <c r="P1389">
        <v>9</v>
      </c>
      <c r="Q1389">
        <v>24</v>
      </c>
      <c r="R1389">
        <v>1</v>
      </c>
      <c r="S1389">
        <v>6</v>
      </c>
      <c r="T1389">
        <v>56</v>
      </c>
      <c r="U1389">
        <v>8.8421000000000003</v>
      </c>
      <c r="V1389">
        <v>3.7894700000000001</v>
      </c>
      <c r="W1389">
        <v>2.3333300000000001</v>
      </c>
      <c r="X1389">
        <v>1.4210499999999999</v>
      </c>
      <c r="Y1389">
        <v>0.220472</v>
      </c>
      <c r="Z1389">
        <v>9.4488199999999994E-2</v>
      </c>
      <c r="AA1389">
        <v>0.125984251499176</v>
      </c>
      <c r="AB1389">
        <v>0.25</v>
      </c>
      <c r="AC1389">
        <v>1.40351</v>
      </c>
      <c r="AD1389">
        <v>0.295597</v>
      </c>
      <c r="AE1389">
        <v>0.72700299999999995</v>
      </c>
      <c r="AH1389">
        <v>4.92171</v>
      </c>
      <c r="AI1389">
        <v>-8.5513500000000006E-2</v>
      </c>
      <c r="AJ1389">
        <v>0.124737</v>
      </c>
    </row>
    <row r="1390" spans="1:36" x14ac:dyDescent="0.45">
      <c r="A1390" t="s">
        <v>3306</v>
      </c>
      <c r="B1390" t="s">
        <v>132</v>
      </c>
      <c r="C1390">
        <v>2</v>
      </c>
      <c r="D1390">
        <v>2</v>
      </c>
      <c r="F1390">
        <v>5.04</v>
      </c>
      <c r="G1390">
        <v>38</v>
      </c>
      <c r="H1390">
        <v>1</v>
      </c>
      <c r="I1390">
        <v>0</v>
      </c>
      <c r="J1390">
        <v>0</v>
      </c>
      <c r="K1390">
        <v>50</v>
      </c>
      <c r="L1390">
        <v>222</v>
      </c>
      <c r="M1390">
        <v>53</v>
      </c>
      <c r="N1390">
        <v>30</v>
      </c>
      <c r="O1390">
        <v>28</v>
      </c>
      <c r="P1390">
        <v>6</v>
      </c>
      <c r="Q1390">
        <v>20</v>
      </c>
      <c r="R1390">
        <v>0</v>
      </c>
      <c r="S1390">
        <v>2</v>
      </c>
      <c r="T1390">
        <v>34</v>
      </c>
      <c r="U1390">
        <v>6.12</v>
      </c>
      <c r="V1390">
        <v>3.6</v>
      </c>
      <c r="W1390">
        <v>1.7</v>
      </c>
      <c r="X1390">
        <v>1.08</v>
      </c>
      <c r="Y1390">
        <v>0.15315300000000001</v>
      </c>
      <c r="Z1390">
        <v>9.0090100000000006E-2</v>
      </c>
      <c r="AA1390">
        <v>6.3063062727451297E-2</v>
      </c>
      <c r="AB1390">
        <v>0.26500000000000001</v>
      </c>
      <c r="AC1390">
        <v>1.46</v>
      </c>
      <c r="AD1390">
        <v>0.29375000000000001</v>
      </c>
      <c r="AE1390">
        <v>0.66563499999999998</v>
      </c>
      <c r="AH1390">
        <v>4.7750399999999997</v>
      </c>
      <c r="AI1390">
        <v>-8.5540099999999994E-2</v>
      </c>
      <c r="AJ1390">
        <v>-0.223828</v>
      </c>
    </row>
    <row r="1391" spans="1:36" x14ac:dyDescent="0.45">
      <c r="A1391" t="s">
        <v>3307</v>
      </c>
      <c r="B1391" t="s">
        <v>63</v>
      </c>
      <c r="C1391">
        <v>2</v>
      </c>
      <c r="D1391">
        <v>3</v>
      </c>
      <c r="F1391">
        <v>4.5818199999999996</v>
      </c>
      <c r="G1391">
        <v>37</v>
      </c>
      <c r="H1391">
        <v>0</v>
      </c>
      <c r="I1391">
        <v>0</v>
      </c>
      <c r="J1391">
        <v>0</v>
      </c>
      <c r="K1391">
        <v>55</v>
      </c>
      <c r="L1391">
        <v>239</v>
      </c>
      <c r="M1391">
        <v>56</v>
      </c>
      <c r="N1391">
        <v>30</v>
      </c>
      <c r="O1391">
        <v>28</v>
      </c>
      <c r="P1391">
        <v>8</v>
      </c>
      <c r="Q1391">
        <v>17</v>
      </c>
      <c r="R1391">
        <v>1</v>
      </c>
      <c r="S1391">
        <v>6</v>
      </c>
      <c r="T1391">
        <v>43</v>
      </c>
      <c r="U1391">
        <v>7.0363600000000002</v>
      </c>
      <c r="V1391">
        <v>2.7818200000000002</v>
      </c>
      <c r="W1391">
        <v>2.5294099999999999</v>
      </c>
      <c r="X1391">
        <v>1.3090900000000001</v>
      </c>
      <c r="Y1391">
        <v>0.17991599999999999</v>
      </c>
      <c r="Z1391">
        <v>7.1129700000000004E-2</v>
      </c>
      <c r="AA1391">
        <v>0.108786612749099</v>
      </c>
      <c r="AB1391">
        <v>0.25925900000000002</v>
      </c>
      <c r="AC1391">
        <v>1.3272699999999999</v>
      </c>
      <c r="AD1391">
        <v>0.29090899999999997</v>
      </c>
      <c r="AE1391">
        <v>0.69579299999999999</v>
      </c>
      <c r="AH1391">
        <v>4.8368599999999997</v>
      </c>
      <c r="AI1391">
        <v>-8.5970099999999994E-2</v>
      </c>
      <c r="AJ1391">
        <v>4.3250299999999998E-2</v>
      </c>
    </row>
    <row r="1392" spans="1:36" x14ac:dyDescent="0.45">
      <c r="A1392" t="s">
        <v>3308</v>
      </c>
      <c r="C1392">
        <v>2</v>
      </c>
      <c r="D1392">
        <v>2</v>
      </c>
      <c r="F1392">
        <v>4.9586800000000002</v>
      </c>
      <c r="G1392">
        <v>32</v>
      </c>
      <c r="H1392">
        <v>3</v>
      </c>
      <c r="I1392">
        <v>0</v>
      </c>
      <c r="J1392">
        <v>0</v>
      </c>
      <c r="K1392">
        <v>36.299999999999997</v>
      </c>
      <c r="L1392">
        <v>166</v>
      </c>
      <c r="M1392">
        <v>29</v>
      </c>
      <c r="N1392">
        <v>22</v>
      </c>
      <c r="O1392">
        <v>20</v>
      </c>
      <c r="P1392">
        <v>5</v>
      </c>
      <c r="Q1392">
        <v>24</v>
      </c>
      <c r="R1392">
        <v>0</v>
      </c>
      <c r="S1392">
        <v>6</v>
      </c>
      <c r="T1392">
        <v>46</v>
      </c>
      <c r="U1392">
        <v>11.404999999999999</v>
      </c>
      <c r="V1392">
        <v>5.9504099999999998</v>
      </c>
      <c r="W1392">
        <v>1.9166700000000001</v>
      </c>
      <c r="X1392">
        <v>1.23967</v>
      </c>
      <c r="Y1392">
        <v>0.27710800000000002</v>
      </c>
      <c r="Z1392">
        <v>0.14457800000000001</v>
      </c>
      <c r="AA1392">
        <v>0.132530122995376</v>
      </c>
      <c r="AB1392">
        <v>0.21323500000000001</v>
      </c>
      <c r="AC1392">
        <v>1.4600599999999999</v>
      </c>
      <c r="AD1392">
        <v>0.28235300000000002</v>
      </c>
      <c r="AE1392">
        <v>0.67391299999999998</v>
      </c>
      <c r="AH1392">
        <v>4.9905799999999996</v>
      </c>
      <c r="AI1392">
        <v>-8.6274199999999995E-2</v>
      </c>
      <c r="AJ1392">
        <v>-0.160581</v>
      </c>
    </row>
    <row r="1393" spans="1:36" x14ac:dyDescent="0.45">
      <c r="A1393" t="s">
        <v>2422</v>
      </c>
      <c r="B1393" t="s">
        <v>104</v>
      </c>
      <c r="C1393">
        <v>1</v>
      </c>
      <c r="D1393">
        <v>2</v>
      </c>
      <c r="F1393">
        <v>4.5271600000000003</v>
      </c>
      <c r="G1393">
        <v>54</v>
      </c>
      <c r="H1393">
        <v>3</v>
      </c>
      <c r="I1393">
        <v>0</v>
      </c>
      <c r="J1393">
        <v>11</v>
      </c>
      <c r="K1393">
        <v>49.7</v>
      </c>
      <c r="L1393">
        <v>213</v>
      </c>
      <c r="M1393">
        <v>47</v>
      </c>
      <c r="N1393">
        <v>27</v>
      </c>
      <c r="O1393">
        <v>25</v>
      </c>
      <c r="P1393">
        <v>7</v>
      </c>
      <c r="Q1393">
        <v>22</v>
      </c>
      <c r="R1393">
        <v>2</v>
      </c>
      <c r="S1393">
        <v>4</v>
      </c>
      <c r="T1393">
        <v>44</v>
      </c>
      <c r="U1393">
        <v>7.9678100000000001</v>
      </c>
      <c r="V1393">
        <v>3.9839000000000002</v>
      </c>
      <c r="W1393">
        <v>2</v>
      </c>
      <c r="X1393">
        <v>1.2676099999999999</v>
      </c>
      <c r="Y1393">
        <v>0.20657300000000001</v>
      </c>
      <c r="Z1393">
        <v>0.103286</v>
      </c>
      <c r="AA1393">
        <v>0.103286385536193</v>
      </c>
      <c r="AB1393">
        <v>0.25133699999999998</v>
      </c>
      <c r="AC1393">
        <v>1.3883300000000001</v>
      </c>
      <c r="AD1393">
        <v>0.29411799999999999</v>
      </c>
      <c r="AE1393">
        <v>0.70945899999999995</v>
      </c>
      <c r="AH1393">
        <v>4.8848200000000004</v>
      </c>
      <c r="AI1393">
        <v>-8.6336800000000005E-2</v>
      </c>
      <c r="AJ1393">
        <v>0.16875000000000001</v>
      </c>
    </row>
    <row r="1394" spans="1:36" x14ac:dyDescent="0.45">
      <c r="A1394" t="s">
        <v>3309</v>
      </c>
      <c r="B1394" t="s">
        <v>52</v>
      </c>
      <c r="C1394">
        <v>2</v>
      </c>
      <c r="D1394">
        <v>3</v>
      </c>
      <c r="F1394">
        <v>4.2545500000000001</v>
      </c>
      <c r="G1394">
        <v>40</v>
      </c>
      <c r="H1394">
        <v>0</v>
      </c>
      <c r="I1394">
        <v>0</v>
      </c>
      <c r="J1394">
        <v>0</v>
      </c>
      <c r="K1394">
        <v>55</v>
      </c>
      <c r="L1394">
        <v>241</v>
      </c>
      <c r="M1394">
        <v>55</v>
      </c>
      <c r="N1394">
        <v>28</v>
      </c>
      <c r="O1394">
        <v>26</v>
      </c>
      <c r="P1394">
        <v>7</v>
      </c>
      <c r="Q1394">
        <v>22</v>
      </c>
      <c r="R1394">
        <v>1</v>
      </c>
      <c r="S1394">
        <v>3</v>
      </c>
      <c r="T1394">
        <v>45</v>
      </c>
      <c r="U1394">
        <v>7.3636400000000002</v>
      </c>
      <c r="V1394">
        <v>3.6</v>
      </c>
      <c r="W1394">
        <v>2.0454500000000002</v>
      </c>
      <c r="X1394">
        <v>1.1454500000000001</v>
      </c>
      <c r="Y1394">
        <v>0.186722</v>
      </c>
      <c r="Z1394">
        <v>9.1286300000000001E-2</v>
      </c>
      <c r="AA1394">
        <v>9.5435686409473405E-2</v>
      </c>
      <c r="AB1394">
        <v>0.25463000000000002</v>
      </c>
      <c r="AC1394">
        <v>1.4</v>
      </c>
      <c r="AD1394">
        <v>0.29268300000000003</v>
      </c>
      <c r="AE1394">
        <v>0.72916700000000001</v>
      </c>
      <c r="AH1394">
        <v>4.6368600000000004</v>
      </c>
      <c r="AI1394">
        <v>-8.6523600000000006E-2</v>
      </c>
      <c r="AJ1394">
        <v>0.24105199999999999</v>
      </c>
    </row>
    <row r="1395" spans="1:36" x14ac:dyDescent="0.45">
      <c r="A1395" t="s">
        <v>3310</v>
      </c>
      <c r="B1395" t="s">
        <v>132</v>
      </c>
      <c r="C1395">
        <v>2</v>
      </c>
      <c r="D1395">
        <v>3</v>
      </c>
      <c r="F1395">
        <v>4.7714800000000004</v>
      </c>
      <c r="G1395">
        <v>42</v>
      </c>
      <c r="H1395">
        <v>1</v>
      </c>
      <c r="I1395">
        <v>0</v>
      </c>
      <c r="J1395">
        <v>0</v>
      </c>
      <c r="K1395">
        <v>54.7</v>
      </c>
      <c r="L1395">
        <v>240</v>
      </c>
      <c r="M1395">
        <v>57</v>
      </c>
      <c r="N1395">
        <v>31</v>
      </c>
      <c r="O1395">
        <v>29</v>
      </c>
      <c r="P1395">
        <v>7</v>
      </c>
      <c r="Q1395">
        <v>18</v>
      </c>
      <c r="R1395">
        <v>0</v>
      </c>
      <c r="S1395">
        <v>5</v>
      </c>
      <c r="T1395">
        <v>39</v>
      </c>
      <c r="U1395">
        <v>6.4168200000000004</v>
      </c>
      <c r="V1395">
        <v>2.9616099999999999</v>
      </c>
      <c r="W1395">
        <v>2.1666699999999999</v>
      </c>
      <c r="X1395">
        <v>1.15174</v>
      </c>
      <c r="Y1395">
        <v>0.16250000000000001</v>
      </c>
      <c r="Z1395">
        <v>7.4999999999999997E-2</v>
      </c>
      <c r="AA1395">
        <v>8.74999910593032E-2</v>
      </c>
      <c r="AB1395">
        <v>0.26267299999999999</v>
      </c>
      <c r="AC1395">
        <v>1.3711199999999999</v>
      </c>
      <c r="AD1395">
        <v>0.29239799999999999</v>
      </c>
      <c r="AE1395">
        <v>0.67484699999999997</v>
      </c>
      <c r="AH1395">
        <v>4.75413</v>
      </c>
      <c r="AI1395">
        <v>-8.6531200000000003E-2</v>
      </c>
      <c r="AJ1395">
        <v>-7.0512400000000003E-2</v>
      </c>
    </row>
    <row r="1396" spans="1:36" x14ac:dyDescent="0.45">
      <c r="A1396" t="s">
        <v>3311</v>
      </c>
      <c r="B1396" t="s">
        <v>32</v>
      </c>
      <c r="C1396">
        <v>2</v>
      </c>
      <c r="D1396">
        <v>3</v>
      </c>
      <c r="F1396">
        <v>4.7703199999999999</v>
      </c>
      <c r="G1396">
        <v>30</v>
      </c>
      <c r="H1396">
        <v>0</v>
      </c>
      <c r="I1396">
        <v>0</v>
      </c>
      <c r="J1396">
        <v>1</v>
      </c>
      <c r="K1396">
        <v>28.3</v>
      </c>
      <c r="L1396">
        <v>123</v>
      </c>
      <c r="M1396">
        <v>26</v>
      </c>
      <c r="N1396">
        <v>16</v>
      </c>
      <c r="O1396">
        <v>15</v>
      </c>
      <c r="P1396">
        <v>4</v>
      </c>
      <c r="Q1396">
        <v>13</v>
      </c>
      <c r="R1396">
        <v>1</v>
      </c>
      <c r="S1396">
        <v>1</v>
      </c>
      <c r="T1396">
        <v>28</v>
      </c>
      <c r="U1396">
        <v>8.9045900000000007</v>
      </c>
      <c r="V1396">
        <v>4.1342800000000004</v>
      </c>
      <c r="W1396">
        <v>2.1538499999999998</v>
      </c>
      <c r="X1396">
        <v>1.2720800000000001</v>
      </c>
      <c r="Y1396">
        <v>0.22764200000000001</v>
      </c>
      <c r="Z1396">
        <v>0.10569099999999999</v>
      </c>
      <c r="AA1396">
        <v>0.12195122241973801</v>
      </c>
      <c r="AB1396">
        <v>0.23853199999999999</v>
      </c>
      <c r="AC1396">
        <v>1.37809</v>
      </c>
      <c r="AD1396">
        <v>0.28571400000000002</v>
      </c>
      <c r="AE1396">
        <v>0.68862299999999999</v>
      </c>
      <c r="AH1396">
        <v>4.5978000000000003</v>
      </c>
      <c r="AI1396">
        <v>-8.6789099999999994E-2</v>
      </c>
      <c r="AJ1396">
        <v>-0.13825899999999999</v>
      </c>
    </row>
    <row r="1397" spans="1:36" x14ac:dyDescent="0.45">
      <c r="A1397" t="s">
        <v>3312</v>
      </c>
      <c r="B1397" t="s">
        <v>74</v>
      </c>
      <c r="C1397">
        <v>2</v>
      </c>
      <c r="D1397">
        <v>3</v>
      </c>
      <c r="F1397">
        <v>5.4705899999999996</v>
      </c>
      <c r="G1397">
        <v>34</v>
      </c>
      <c r="H1397">
        <v>5</v>
      </c>
      <c r="I1397">
        <v>0</v>
      </c>
      <c r="J1397">
        <v>1</v>
      </c>
      <c r="K1397">
        <v>51</v>
      </c>
      <c r="L1397">
        <v>235</v>
      </c>
      <c r="M1397">
        <v>50</v>
      </c>
      <c r="N1397">
        <v>34</v>
      </c>
      <c r="O1397">
        <v>31</v>
      </c>
      <c r="P1397">
        <v>8</v>
      </c>
      <c r="Q1397">
        <v>31</v>
      </c>
      <c r="R1397">
        <v>1</v>
      </c>
      <c r="S1397">
        <v>5</v>
      </c>
      <c r="T1397">
        <v>50</v>
      </c>
      <c r="U1397">
        <v>8.8235299999999999</v>
      </c>
      <c r="V1397">
        <v>5.4705899999999996</v>
      </c>
      <c r="W1397">
        <v>1.6129</v>
      </c>
      <c r="X1397">
        <v>1.4117599999999999</v>
      </c>
      <c r="Y1397">
        <v>0.21276600000000001</v>
      </c>
      <c r="Z1397">
        <v>0.131915</v>
      </c>
      <c r="AA1397">
        <v>8.0851063132286002E-2</v>
      </c>
      <c r="AB1397">
        <v>0.25125599999999998</v>
      </c>
      <c r="AC1397">
        <v>1.5882400000000001</v>
      </c>
      <c r="AD1397">
        <v>0.29787200000000003</v>
      </c>
      <c r="AE1397">
        <v>0.67335199999999995</v>
      </c>
      <c r="AH1397">
        <v>5.4511200000000004</v>
      </c>
      <c r="AI1397">
        <v>-8.6820900000000006E-2</v>
      </c>
      <c r="AJ1397">
        <v>-0.16996800000000001</v>
      </c>
    </row>
    <row r="1398" spans="1:36" x14ac:dyDescent="0.45">
      <c r="A1398" t="s">
        <v>3313</v>
      </c>
      <c r="B1398" t="s">
        <v>113</v>
      </c>
      <c r="C1398">
        <v>2</v>
      </c>
      <c r="D1398">
        <v>2</v>
      </c>
      <c r="F1398">
        <v>4.6593999999999998</v>
      </c>
      <c r="G1398">
        <v>37</v>
      </c>
      <c r="H1398">
        <v>0</v>
      </c>
      <c r="I1398">
        <v>0</v>
      </c>
      <c r="J1398">
        <v>0</v>
      </c>
      <c r="K1398">
        <v>36.700000000000003</v>
      </c>
      <c r="L1398">
        <v>162</v>
      </c>
      <c r="M1398">
        <v>33</v>
      </c>
      <c r="N1398">
        <v>21</v>
      </c>
      <c r="O1398">
        <v>19</v>
      </c>
      <c r="P1398">
        <v>5</v>
      </c>
      <c r="Q1398">
        <v>21</v>
      </c>
      <c r="R1398">
        <v>2</v>
      </c>
      <c r="S1398">
        <v>1</v>
      </c>
      <c r="T1398">
        <v>39</v>
      </c>
      <c r="U1398">
        <v>9.5640300000000007</v>
      </c>
      <c r="V1398">
        <v>5.1498600000000003</v>
      </c>
      <c r="W1398">
        <v>1.85714</v>
      </c>
      <c r="X1398">
        <v>1.2261599999999999</v>
      </c>
      <c r="Y1398">
        <v>0.24074100000000001</v>
      </c>
      <c r="Z1398">
        <v>0.12963</v>
      </c>
      <c r="AA1398">
        <v>0.111111119389534</v>
      </c>
      <c r="AB1398">
        <v>0.23571400000000001</v>
      </c>
      <c r="AC1398">
        <v>1.47139</v>
      </c>
      <c r="AD1398">
        <v>0.29166700000000001</v>
      </c>
      <c r="AE1398">
        <v>0.70212799999999997</v>
      </c>
      <c r="AH1398">
        <v>4.6991800000000001</v>
      </c>
      <c r="AI1398">
        <v>-8.9448799999999995E-2</v>
      </c>
      <c r="AJ1398">
        <v>-0.15765499999999999</v>
      </c>
    </row>
    <row r="1399" spans="1:36" x14ac:dyDescent="0.45">
      <c r="A1399" t="s">
        <v>3314</v>
      </c>
      <c r="B1399" t="s">
        <v>36</v>
      </c>
      <c r="C1399">
        <v>4</v>
      </c>
      <c r="D1399">
        <v>7</v>
      </c>
      <c r="F1399">
        <v>5.2245299999999997</v>
      </c>
      <c r="G1399">
        <v>24</v>
      </c>
      <c r="H1399">
        <v>20</v>
      </c>
      <c r="I1399">
        <v>0</v>
      </c>
      <c r="J1399">
        <v>0</v>
      </c>
      <c r="K1399">
        <v>91.3</v>
      </c>
      <c r="L1399">
        <v>429</v>
      </c>
      <c r="M1399">
        <v>87</v>
      </c>
      <c r="N1399">
        <v>57</v>
      </c>
      <c r="O1399">
        <v>53</v>
      </c>
      <c r="P1399">
        <v>12</v>
      </c>
      <c r="Q1399">
        <v>70</v>
      </c>
      <c r="R1399">
        <v>0</v>
      </c>
      <c r="S1399">
        <v>4</v>
      </c>
      <c r="T1399">
        <v>88</v>
      </c>
      <c r="U1399">
        <v>8.6746999999999996</v>
      </c>
      <c r="V1399">
        <v>6.9003300000000003</v>
      </c>
      <c r="W1399">
        <v>1.2571399999999999</v>
      </c>
      <c r="X1399">
        <v>1.1829099999999999</v>
      </c>
      <c r="Y1399">
        <v>0.205128</v>
      </c>
      <c r="Z1399">
        <v>0.16317000000000001</v>
      </c>
      <c r="AA1399">
        <v>4.1958048939704798E-2</v>
      </c>
      <c r="AB1399">
        <v>0.24507000000000001</v>
      </c>
      <c r="AC1399">
        <v>1.7196100000000001</v>
      </c>
      <c r="AD1399">
        <v>0.29411799999999999</v>
      </c>
      <c r="AE1399">
        <v>0.71326699999999998</v>
      </c>
      <c r="AH1399">
        <v>5.46753</v>
      </c>
      <c r="AI1399">
        <v>-9.0356400000000003E-2</v>
      </c>
      <c r="AJ1399">
        <v>3.2354099999999997E-2</v>
      </c>
    </row>
    <row r="1400" spans="1:36" x14ac:dyDescent="0.45">
      <c r="A1400" t="s">
        <v>3315</v>
      </c>
      <c r="C1400">
        <v>3</v>
      </c>
      <c r="D1400">
        <v>4</v>
      </c>
      <c r="F1400">
        <v>5.60656</v>
      </c>
      <c r="G1400">
        <v>16</v>
      </c>
      <c r="H1400">
        <v>13</v>
      </c>
      <c r="I1400">
        <v>0</v>
      </c>
      <c r="J1400">
        <v>0</v>
      </c>
      <c r="K1400">
        <v>61</v>
      </c>
      <c r="L1400">
        <v>286</v>
      </c>
      <c r="M1400">
        <v>69</v>
      </c>
      <c r="N1400">
        <v>41</v>
      </c>
      <c r="O1400">
        <v>38</v>
      </c>
      <c r="P1400">
        <v>10</v>
      </c>
      <c r="Q1400">
        <v>33</v>
      </c>
      <c r="R1400">
        <v>0</v>
      </c>
      <c r="S1400">
        <v>4</v>
      </c>
      <c r="T1400">
        <v>43</v>
      </c>
      <c r="U1400">
        <v>6.3442600000000002</v>
      </c>
      <c r="V1400">
        <v>4.8688500000000001</v>
      </c>
      <c r="W1400">
        <v>1.3030299999999999</v>
      </c>
      <c r="X1400">
        <v>1.4754100000000001</v>
      </c>
      <c r="Y1400">
        <v>0.15035000000000001</v>
      </c>
      <c r="Z1400">
        <v>0.115385</v>
      </c>
      <c r="AA1400">
        <v>3.4965030848979901E-2</v>
      </c>
      <c r="AB1400">
        <v>0.27710800000000002</v>
      </c>
      <c r="AC1400">
        <v>1.6721299999999999</v>
      </c>
      <c r="AD1400">
        <v>0.30102000000000001</v>
      </c>
      <c r="AE1400">
        <v>0.69318199999999996</v>
      </c>
      <c r="AH1400">
        <v>5.7960200000000004</v>
      </c>
      <c r="AI1400">
        <v>-9.0646199999999996E-2</v>
      </c>
      <c r="AJ1400">
        <v>-0.20021600000000001</v>
      </c>
    </row>
    <row r="1401" spans="1:36" x14ac:dyDescent="0.45">
      <c r="A1401" t="s">
        <v>3316</v>
      </c>
      <c r="B1401" t="s">
        <v>40</v>
      </c>
      <c r="C1401">
        <v>1</v>
      </c>
      <c r="D1401">
        <v>1</v>
      </c>
      <c r="F1401">
        <v>4.3902400000000004</v>
      </c>
      <c r="G1401">
        <v>39</v>
      </c>
      <c r="H1401">
        <v>0</v>
      </c>
      <c r="I1401">
        <v>0</v>
      </c>
      <c r="J1401">
        <v>0</v>
      </c>
      <c r="K1401">
        <v>41</v>
      </c>
      <c r="L1401">
        <v>177</v>
      </c>
      <c r="M1401">
        <v>35</v>
      </c>
      <c r="N1401">
        <v>22</v>
      </c>
      <c r="O1401">
        <v>20</v>
      </c>
      <c r="P1401">
        <v>6</v>
      </c>
      <c r="Q1401">
        <v>20</v>
      </c>
      <c r="R1401">
        <v>1</v>
      </c>
      <c r="S1401">
        <v>3</v>
      </c>
      <c r="T1401">
        <v>44</v>
      </c>
      <c r="U1401">
        <v>9.6585400000000003</v>
      </c>
      <c r="V1401">
        <v>4.3902400000000004</v>
      </c>
      <c r="W1401">
        <v>2.2000000000000002</v>
      </c>
      <c r="X1401">
        <v>1.31707</v>
      </c>
      <c r="Y1401">
        <v>0.248588</v>
      </c>
      <c r="Z1401">
        <v>0.112994</v>
      </c>
      <c r="AA1401">
        <v>0.13559321314096401</v>
      </c>
      <c r="AB1401">
        <v>0.227273</v>
      </c>
      <c r="AC1401">
        <v>1.3414600000000001</v>
      </c>
      <c r="AD1401">
        <v>0.27884599999999998</v>
      </c>
      <c r="AE1401">
        <v>0.70815399999999995</v>
      </c>
      <c r="AH1401">
        <v>4.6940600000000003</v>
      </c>
      <c r="AI1401">
        <v>-9.0772500000000006E-2</v>
      </c>
      <c r="AJ1401">
        <v>-5.8952400000000002E-2</v>
      </c>
    </row>
    <row r="1402" spans="1:36" x14ac:dyDescent="0.45">
      <c r="A1402" t="s">
        <v>3317</v>
      </c>
      <c r="B1402" t="s">
        <v>104</v>
      </c>
      <c r="C1402">
        <v>2</v>
      </c>
      <c r="D1402">
        <v>3</v>
      </c>
      <c r="F1402">
        <v>5.1203500000000002</v>
      </c>
      <c r="G1402">
        <v>39</v>
      </c>
      <c r="H1402">
        <v>3</v>
      </c>
      <c r="I1402">
        <v>0</v>
      </c>
      <c r="J1402">
        <v>0</v>
      </c>
      <c r="K1402">
        <v>45.7</v>
      </c>
      <c r="L1402">
        <v>210</v>
      </c>
      <c r="M1402">
        <v>45</v>
      </c>
      <c r="N1402">
        <v>28</v>
      </c>
      <c r="O1402">
        <v>26</v>
      </c>
      <c r="P1402">
        <v>6</v>
      </c>
      <c r="Q1402">
        <v>29</v>
      </c>
      <c r="R1402">
        <v>0</v>
      </c>
      <c r="S1402">
        <v>2</v>
      </c>
      <c r="T1402">
        <v>45</v>
      </c>
      <c r="U1402">
        <v>8.8621400000000001</v>
      </c>
      <c r="V1402">
        <v>5.7111599999999996</v>
      </c>
      <c r="W1402">
        <v>1.55172</v>
      </c>
      <c r="X1402">
        <v>1.1816199999999999</v>
      </c>
      <c r="Y1402">
        <v>0.214286</v>
      </c>
      <c r="Z1402">
        <v>0.138095</v>
      </c>
      <c r="AA1402">
        <v>7.6190471649169894E-2</v>
      </c>
      <c r="AB1402">
        <v>0.25139699999999998</v>
      </c>
      <c r="AC1402">
        <v>1.6192599999999999</v>
      </c>
      <c r="AD1402">
        <v>0.30468800000000001</v>
      </c>
      <c r="AE1402">
        <v>0.70121900000000004</v>
      </c>
      <c r="AH1402">
        <v>5.0274700000000001</v>
      </c>
      <c r="AI1402">
        <v>-9.1315999999999994E-2</v>
      </c>
      <c r="AJ1402">
        <v>-0.12477199999999999</v>
      </c>
    </row>
    <row r="1403" spans="1:36" x14ac:dyDescent="0.45">
      <c r="A1403" t="s">
        <v>2373</v>
      </c>
      <c r="C1403">
        <v>2</v>
      </c>
      <c r="D1403">
        <v>3</v>
      </c>
      <c r="F1403">
        <v>5.2325600000000003</v>
      </c>
      <c r="G1403">
        <v>24</v>
      </c>
      <c r="H1403">
        <v>6</v>
      </c>
      <c r="I1403">
        <v>0</v>
      </c>
      <c r="J1403">
        <v>0</v>
      </c>
      <c r="K1403">
        <v>43</v>
      </c>
      <c r="L1403">
        <v>196</v>
      </c>
      <c r="M1403">
        <v>49</v>
      </c>
      <c r="N1403">
        <v>27</v>
      </c>
      <c r="O1403">
        <v>25</v>
      </c>
      <c r="P1403">
        <v>7</v>
      </c>
      <c r="Q1403">
        <v>18</v>
      </c>
      <c r="R1403">
        <v>1</v>
      </c>
      <c r="S1403">
        <v>2</v>
      </c>
      <c r="T1403">
        <v>28</v>
      </c>
      <c r="U1403">
        <v>5.8604700000000003</v>
      </c>
      <c r="V1403">
        <v>3.7674400000000001</v>
      </c>
      <c r="W1403">
        <v>1.5555600000000001</v>
      </c>
      <c r="X1403">
        <v>1.46512</v>
      </c>
      <c r="Y1403">
        <v>0.14285700000000001</v>
      </c>
      <c r="Z1403">
        <v>9.1836699999999993E-2</v>
      </c>
      <c r="AA1403">
        <v>5.1020413637161199E-2</v>
      </c>
      <c r="AB1403">
        <v>0.27840900000000002</v>
      </c>
      <c r="AC1403">
        <v>1.5581400000000001</v>
      </c>
      <c r="AD1403">
        <v>0.29787200000000003</v>
      </c>
      <c r="AE1403">
        <v>0.69930099999999995</v>
      </c>
      <c r="AH1403">
        <v>5.46434</v>
      </c>
      <c r="AI1403">
        <v>-9.1455300000000003E-2</v>
      </c>
      <c r="AJ1403">
        <v>-4.9692300000000002E-2</v>
      </c>
    </row>
    <row r="1404" spans="1:36" x14ac:dyDescent="0.45">
      <c r="A1404" t="s">
        <v>3318</v>
      </c>
      <c r="B1404" t="s">
        <v>44</v>
      </c>
      <c r="C1404">
        <v>5</v>
      </c>
      <c r="D1404">
        <v>9</v>
      </c>
      <c r="F1404">
        <v>5.625</v>
      </c>
      <c r="G1404">
        <v>23</v>
      </c>
      <c r="H1404">
        <v>20</v>
      </c>
      <c r="I1404">
        <v>0</v>
      </c>
      <c r="J1404">
        <v>0</v>
      </c>
      <c r="K1404">
        <v>96</v>
      </c>
      <c r="L1404">
        <v>438</v>
      </c>
      <c r="M1404">
        <v>112</v>
      </c>
      <c r="N1404">
        <v>65</v>
      </c>
      <c r="O1404">
        <v>60</v>
      </c>
      <c r="P1404">
        <v>16</v>
      </c>
      <c r="Q1404">
        <v>35</v>
      </c>
      <c r="R1404">
        <v>0</v>
      </c>
      <c r="S1404">
        <v>9</v>
      </c>
      <c r="T1404">
        <v>51</v>
      </c>
      <c r="U1404">
        <v>4.78125</v>
      </c>
      <c r="V1404">
        <v>3.28125</v>
      </c>
      <c r="W1404">
        <v>1.4571400000000001</v>
      </c>
      <c r="X1404">
        <v>1.5</v>
      </c>
      <c r="Y1404">
        <v>0.116438</v>
      </c>
      <c r="Z1404">
        <v>7.9908699999999999E-2</v>
      </c>
      <c r="AA1404">
        <v>3.65296825766563E-2</v>
      </c>
      <c r="AB1404">
        <v>0.28426400000000002</v>
      </c>
      <c r="AC1404">
        <v>1.53125</v>
      </c>
      <c r="AD1404">
        <v>0.29357800000000001</v>
      </c>
      <c r="AE1404">
        <v>0.65810599999999997</v>
      </c>
      <c r="AH1404">
        <v>5.73421</v>
      </c>
      <c r="AI1404">
        <v>-9.2099E-2</v>
      </c>
      <c r="AJ1404">
        <v>-0.164855</v>
      </c>
    </row>
    <row r="1405" spans="1:36" x14ac:dyDescent="0.45">
      <c r="A1405" t="s">
        <v>3319</v>
      </c>
      <c r="C1405">
        <v>1</v>
      </c>
      <c r="D1405">
        <v>3</v>
      </c>
      <c r="F1405">
        <v>5.1063799999999997</v>
      </c>
      <c r="G1405">
        <v>21</v>
      </c>
      <c r="H1405">
        <v>8</v>
      </c>
      <c r="I1405">
        <v>0</v>
      </c>
      <c r="J1405">
        <v>0</v>
      </c>
      <c r="K1405">
        <v>42.3</v>
      </c>
      <c r="L1405">
        <v>194</v>
      </c>
      <c r="M1405">
        <v>45</v>
      </c>
      <c r="N1405">
        <v>26</v>
      </c>
      <c r="O1405">
        <v>24</v>
      </c>
      <c r="P1405">
        <v>6</v>
      </c>
      <c r="Q1405">
        <v>21</v>
      </c>
      <c r="R1405">
        <v>0</v>
      </c>
      <c r="S1405">
        <v>3</v>
      </c>
      <c r="T1405">
        <v>32</v>
      </c>
      <c r="U1405">
        <v>6.8085100000000001</v>
      </c>
      <c r="V1405">
        <v>4.4680900000000001</v>
      </c>
      <c r="W1405">
        <v>1.5238100000000001</v>
      </c>
      <c r="X1405">
        <v>1.2766</v>
      </c>
      <c r="Y1405">
        <v>0.16494800000000001</v>
      </c>
      <c r="Z1405">
        <v>0.108247</v>
      </c>
      <c r="AA1405">
        <v>5.6701026856899199E-2</v>
      </c>
      <c r="AB1405">
        <v>0.264706</v>
      </c>
      <c r="AC1405">
        <v>1.5602799999999999</v>
      </c>
      <c r="AD1405">
        <v>0.29545500000000002</v>
      </c>
      <c r="AE1405">
        <v>0.69444399999999995</v>
      </c>
      <c r="AH1405">
        <v>5.2881400000000003</v>
      </c>
      <c r="AI1405">
        <v>-9.2812400000000003E-2</v>
      </c>
      <c r="AJ1405">
        <v>-0.107367</v>
      </c>
    </row>
    <row r="1406" spans="1:36" x14ac:dyDescent="0.45">
      <c r="A1406" t="s">
        <v>3320</v>
      </c>
      <c r="B1406" t="s">
        <v>40</v>
      </c>
      <c r="C1406">
        <v>3</v>
      </c>
      <c r="D1406">
        <v>4</v>
      </c>
      <c r="F1406">
        <v>4.8913000000000002</v>
      </c>
      <c r="G1406">
        <v>31</v>
      </c>
      <c r="H1406">
        <v>0</v>
      </c>
      <c r="I1406">
        <v>0</v>
      </c>
      <c r="J1406">
        <v>0</v>
      </c>
      <c r="K1406">
        <v>46</v>
      </c>
      <c r="L1406">
        <v>200</v>
      </c>
      <c r="M1406">
        <v>48</v>
      </c>
      <c r="N1406">
        <v>27</v>
      </c>
      <c r="O1406">
        <v>25</v>
      </c>
      <c r="P1406">
        <v>8</v>
      </c>
      <c r="Q1406">
        <v>16</v>
      </c>
      <c r="R1406">
        <v>0</v>
      </c>
      <c r="S1406">
        <v>0</v>
      </c>
      <c r="T1406">
        <v>41</v>
      </c>
      <c r="U1406">
        <v>8.0217399999999994</v>
      </c>
      <c r="V1406">
        <v>3.13043</v>
      </c>
      <c r="W1406">
        <v>2.5625</v>
      </c>
      <c r="X1406">
        <v>1.5652200000000001</v>
      </c>
      <c r="Y1406">
        <v>0.20499999999999999</v>
      </c>
      <c r="Z1406">
        <v>0.08</v>
      </c>
      <c r="AA1406">
        <v>0.125</v>
      </c>
      <c r="AB1406">
        <v>0.26086999999999999</v>
      </c>
      <c r="AC1406">
        <v>1.3913</v>
      </c>
      <c r="AD1406">
        <v>0.296296</v>
      </c>
      <c r="AE1406">
        <v>0.70075799999999999</v>
      </c>
      <c r="AH1406">
        <v>4.7767799999999996</v>
      </c>
      <c r="AI1406">
        <v>-9.2913599999999999E-2</v>
      </c>
      <c r="AJ1406">
        <v>-0.28541299999999997</v>
      </c>
    </row>
    <row r="1407" spans="1:36" x14ac:dyDescent="0.45">
      <c r="A1407" t="s">
        <v>3321</v>
      </c>
      <c r="B1407" t="s">
        <v>56</v>
      </c>
      <c r="C1407">
        <v>3</v>
      </c>
      <c r="D1407">
        <v>5</v>
      </c>
      <c r="F1407">
        <v>5.0084299999999997</v>
      </c>
      <c r="G1407">
        <v>41</v>
      </c>
      <c r="H1407">
        <v>1</v>
      </c>
      <c r="I1407">
        <v>0</v>
      </c>
      <c r="J1407">
        <v>0</v>
      </c>
      <c r="K1407">
        <v>59.3</v>
      </c>
      <c r="L1407">
        <v>267</v>
      </c>
      <c r="M1407">
        <v>61</v>
      </c>
      <c r="N1407">
        <v>36</v>
      </c>
      <c r="O1407">
        <v>33</v>
      </c>
      <c r="P1407">
        <v>7</v>
      </c>
      <c r="Q1407">
        <v>28</v>
      </c>
      <c r="R1407">
        <v>2</v>
      </c>
      <c r="S1407">
        <v>3</v>
      </c>
      <c r="T1407">
        <v>47</v>
      </c>
      <c r="U1407">
        <v>7.1332199999999997</v>
      </c>
      <c r="V1407">
        <v>4.2495799999999999</v>
      </c>
      <c r="W1407">
        <v>1.6785699999999999</v>
      </c>
      <c r="X1407">
        <v>1.0623899999999999</v>
      </c>
      <c r="Y1407">
        <v>0.17602999999999999</v>
      </c>
      <c r="Z1407">
        <v>0.104869</v>
      </c>
      <c r="AA1407">
        <v>7.1161054074764196E-2</v>
      </c>
      <c r="AB1407">
        <v>0.25847500000000001</v>
      </c>
      <c r="AC1407">
        <v>1.50084</v>
      </c>
      <c r="AD1407">
        <v>0.29670299999999999</v>
      </c>
      <c r="AE1407">
        <v>0.66919200000000001</v>
      </c>
      <c r="AH1407">
        <v>4.7727500000000003</v>
      </c>
      <c r="AI1407">
        <v>-9.3324900000000002E-2</v>
      </c>
      <c r="AJ1407">
        <v>-0.180647</v>
      </c>
    </row>
    <row r="1408" spans="1:36" x14ac:dyDescent="0.45">
      <c r="A1408" t="s">
        <v>3322</v>
      </c>
      <c r="B1408" t="s">
        <v>44</v>
      </c>
      <c r="C1408">
        <v>1</v>
      </c>
      <c r="D1408">
        <v>3</v>
      </c>
      <c r="F1408">
        <v>5.0670200000000003</v>
      </c>
      <c r="G1408">
        <v>27</v>
      </c>
      <c r="H1408">
        <v>1</v>
      </c>
      <c r="I1408">
        <v>0</v>
      </c>
      <c r="J1408">
        <v>0</v>
      </c>
      <c r="K1408">
        <v>37.299999999999997</v>
      </c>
      <c r="L1408">
        <v>169</v>
      </c>
      <c r="M1408">
        <v>36</v>
      </c>
      <c r="N1408">
        <v>23</v>
      </c>
      <c r="O1408">
        <v>21</v>
      </c>
      <c r="P1408">
        <v>6</v>
      </c>
      <c r="Q1408">
        <v>20</v>
      </c>
      <c r="R1408">
        <v>0</v>
      </c>
      <c r="S1408">
        <v>2</v>
      </c>
      <c r="T1408">
        <v>38</v>
      </c>
      <c r="U1408">
        <v>9.1689000000000007</v>
      </c>
      <c r="V1408">
        <v>4.8257399999999997</v>
      </c>
      <c r="W1408">
        <v>1.9</v>
      </c>
      <c r="X1408">
        <v>1.4477199999999999</v>
      </c>
      <c r="Y1408">
        <v>0.224852</v>
      </c>
      <c r="Z1408">
        <v>0.118343</v>
      </c>
      <c r="AA1408">
        <v>0.106508873403072</v>
      </c>
      <c r="AB1408">
        <v>0.244898</v>
      </c>
      <c r="AC1408">
        <v>1.5013399999999999</v>
      </c>
      <c r="AD1408">
        <v>0.29126200000000002</v>
      </c>
      <c r="AE1408">
        <v>0.69327700000000003</v>
      </c>
      <c r="AH1408">
        <v>5.0781000000000001</v>
      </c>
      <c r="AI1408">
        <v>-9.3343099999999998E-2</v>
      </c>
      <c r="AJ1408">
        <v>-0.16587299999999999</v>
      </c>
    </row>
    <row r="1409" spans="1:36" x14ac:dyDescent="0.45">
      <c r="A1409" t="s">
        <v>2505</v>
      </c>
      <c r="B1409" t="s">
        <v>30</v>
      </c>
      <c r="C1409">
        <v>3</v>
      </c>
      <c r="D1409">
        <v>3</v>
      </c>
      <c r="F1409">
        <v>4.0350900000000003</v>
      </c>
      <c r="G1409">
        <v>58</v>
      </c>
      <c r="H1409">
        <v>0</v>
      </c>
      <c r="I1409">
        <v>2</v>
      </c>
      <c r="J1409">
        <v>12</v>
      </c>
      <c r="K1409">
        <v>51.3</v>
      </c>
      <c r="L1409">
        <v>217</v>
      </c>
      <c r="M1409">
        <v>44</v>
      </c>
      <c r="N1409">
        <v>25</v>
      </c>
      <c r="O1409">
        <v>23</v>
      </c>
      <c r="P1409">
        <v>7</v>
      </c>
      <c r="Q1409">
        <v>24</v>
      </c>
      <c r="R1409">
        <v>1</v>
      </c>
      <c r="S1409">
        <v>3</v>
      </c>
      <c r="T1409">
        <v>50</v>
      </c>
      <c r="U1409">
        <v>8.7719299999999993</v>
      </c>
      <c r="V1409">
        <v>4.2105300000000003</v>
      </c>
      <c r="W1409">
        <v>2.0833300000000001</v>
      </c>
      <c r="X1409">
        <v>1.22807</v>
      </c>
      <c r="Y1409">
        <v>0.23041500000000001</v>
      </c>
      <c r="Z1409">
        <v>0.110599</v>
      </c>
      <c r="AA1409">
        <v>0.11981566995382301</v>
      </c>
      <c r="AB1409">
        <v>0.23157900000000001</v>
      </c>
      <c r="AC1409">
        <v>1.3255399999999999</v>
      </c>
      <c r="AD1409">
        <v>0.278196</v>
      </c>
      <c r="AE1409">
        <v>0.73883200000000004</v>
      </c>
      <c r="AH1409">
        <v>4.65855</v>
      </c>
      <c r="AI1409">
        <v>-9.3592400000000006E-2</v>
      </c>
      <c r="AJ1409">
        <v>0.19024199999999999</v>
      </c>
    </row>
    <row r="1410" spans="1:36" x14ac:dyDescent="0.45">
      <c r="A1410" t="s">
        <v>3323</v>
      </c>
      <c r="C1410">
        <v>2</v>
      </c>
      <c r="D1410">
        <v>3</v>
      </c>
      <c r="F1410">
        <v>4.7368399999999999</v>
      </c>
      <c r="G1410">
        <v>36</v>
      </c>
      <c r="H1410">
        <v>0</v>
      </c>
      <c r="I1410">
        <v>0</v>
      </c>
      <c r="J1410">
        <v>0</v>
      </c>
      <c r="K1410">
        <v>32.299999999999997</v>
      </c>
      <c r="L1410">
        <v>151</v>
      </c>
      <c r="M1410">
        <v>33</v>
      </c>
      <c r="N1410">
        <v>18</v>
      </c>
      <c r="O1410">
        <v>17</v>
      </c>
      <c r="P1410">
        <v>4</v>
      </c>
      <c r="Q1410">
        <v>18</v>
      </c>
      <c r="R1410">
        <v>1</v>
      </c>
      <c r="S1410">
        <v>2</v>
      </c>
      <c r="T1410">
        <v>31</v>
      </c>
      <c r="U1410">
        <v>8.6377699999999997</v>
      </c>
      <c r="V1410">
        <v>5.0154800000000002</v>
      </c>
      <c r="W1410">
        <v>1.7222200000000001</v>
      </c>
      <c r="X1410">
        <v>1.1145499999999999</v>
      </c>
      <c r="Y1410">
        <v>0.20529800000000001</v>
      </c>
      <c r="Z1410">
        <v>0.11920500000000001</v>
      </c>
      <c r="AA1410">
        <v>8.6092710494995103E-2</v>
      </c>
      <c r="AB1410">
        <v>0.25190800000000002</v>
      </c>
      <c r="AC1410">
        <v>1.5789500000000001</v>
      </c>
      <c r="AD1410">
        <v>0.30208299999999999</v>
      </c>
      <c r="AE1410">
        <v>0.72687199999999996</v>
      </c>
      <c r="AH1410">
        <v>4.8030299999999997</v>
      </c>
      <c r="AI1410">
        <v>-9.4698900000000003E-2</v>
      </c>
      <c r="AJ1410">
        <v>-0.13757800000000001</v>
      </c>
    </row>
    <row r="1411" spans="1:36" x14ac:dyDescent="0.45">
      <c r="A1411" t="s">
        <v>3324</v>
      </c>
      <c r="C1411">
        <v>2</v>
      </c>
      <c r="D1411">
        <v>2</v>
      </c>
      <c r="F1411">
        <v>4.95</v>
      </c>
      <c r="G1411">
        <v>30</v>
      </c>
      <c r="H1411">
        <v>0</v>
      </c>
      <c r="I1411">
        <v>0</v>
      </c>
      <c r="J1411">
        <v>0</v>
      </c>
      <c r="K1411">
        <v>40</v>
      </c>
      <c r="L1411">
        <v>181</v>
      </c>
      <c r="M1411">
        <v>41</v>
      </c>
      <c r="N1411">
        <v>24</v>
      </c>
      <c r="O1411">
        <v>22</v>
      </c>
      <c r="P1411">
        <v>5</v>
      </c>
      <c r="Q1411">
        <v>17</v>
      </c>
      <c r="R1411">
        <v>0</v>
      </c>
      <c r="S1411">
        <v>4</v>
      </c>
      <c r="T1411">
        <v>35</v>
      </c>
      <c r="U1411">
        <v>7.875</v>
      </c>
      <c r="V1411">
        <v>3.8250000000000002</v>
      </c>
      <c r="W1411">
        <v>2.0588199999999999</v>
      </c>
      <c r="X1411">
        <v>1.125</v>
      </c>
      <c r="Y1411">
        <v>0.19336999999999999</v>
      </c>
      <c r="Z1411">
        <v>9.3922699999999998E-2</v>
      </c>
      <c r="AA1411">
        <v>9.9447511136531802E-2</v>
      </c>
      <c r="AB1411">
        <v>0.25624999999999998</v>
      </c>
      <c r="AC1411">
        <v>1.45</v>
      </c>
      <c r="AD1411">
        <v>0.3</v>
      </c>
      <c r="AE1411">
        <v>0.66666700000000001</v>
      </c>
      <c r="AH1411">
        <v>4.7050400000000003</v>
      </c>
      <c r="AI1411">
        <v>-9.6020300000000003E-2</v>
      </c>
      <c r="AJ1411">
        <v>-0.26393899999999998</v>
      </c>
    </row>
    <row r="1412" spans="1:36" x14ac:dyDescent="0.45">
      <c r="A1412" t="s">
        <v>3325</v>
      </c>
      <c r="C1412">
        <v>2</v>
      </c>
      <c r="D1412">
        <v>2</v>
      </c>
      <c r="F1412">
        <v>4.9640300000000002</v>
      </c>
      <c r="G1412">
        <v>24</v>
      </c>
      <c r="H1412">
        <v>4</v>
      </c>
      <c r="I1412">
        <v>0</v>
      </c>
      <c r="J1412">
        <v>0</v>
      </c>
      <c r="K1412">
        <v>41.7</v>
      </c>
      <c r="L1412">
        <v>191</v>
      </c>
      <c r="M1412">
        <v>41</v>
      </c>
      <c r="N1412">
        <v>25</v>
      </c>
      <c r="O1412">
        <v>23</v>
      </c>
      <c r="P1412">
        <v>6</v>
      </c>
      <c r="Q1412">
        <v>22</v>
      </c>
      <c r="R1412">
        <v>1</v>
      </c>
      <c r="S1412">
        <v>4</v>
      </c>
      <c r="T1412">
        <v>40</v>
      </c>
      <c r="U1412">
        <v>8.6330899999999993</v>
      </c>
      <c r="V1412">
        <v>4.7481999999999998</v>
      </c>
      <c r="W1412">
        <v>1.8181799999999999</v>
      </c>
      <c r="X1412">
        <v>1.2949600000000001</v>
      </c>
      <c r="Y1412">
        <v>0.209424</v>
      </c>
      <c r="Z1412">
        <v>0.11518299999999999</v>
      </c>
      <c r="AA1412">
        <v>9.4240829348564106E-2</v>
      </c>
      <c r="AB1412">
        <v>0.24848500000000001</v>
      </c>
      <c r="AC1412">
        <v>1.5107900000000001</v>
      </c>
      <c r="AD1412">
        <v>0.29411799999999999</v>
      </c>
      <c r="AE1412">
        <v>0.69597100000000001</v>
      </c>
      <c r="AH1412">
        <v>5.0775800000000002</v>
      </c>
      <c r="AI1412">
        <v>-9.6027799999999996E-2</v>
      </c>
      <c r="AJ1412">
        <v>-0.13966999999999999</v>
      </c>
    </row>
    <row r="1413" spans="1:36" x14ac:dyDescent="0.45">
      <c r="A1413" t="s">
        <v>3326</v>
      </c>
      <c r="C1413">
        <v>4</v>
      </c>
      <c r="D1413">
        <v>6</v>
      </c>
      <c r="F1413">
        <v>5.4646800000000004</v>
      </c>
      <c r="G1413">
        <v>22</v>
      </c>
      <c r="H1413">
        <v>14</v>
      </c>
      <c r="I1413">
        <v>0</v>
      </c>
      <c r="J1413">
        <v>0</v>
      </c>
      <c r="K1413">
        <v>80.7</v>
      </c>
      <c r="L1413">
        <v>369</v>
      </c>
      <c r="M1413">
        <v>92</v>
      </c>
      <c r="N1413">
        <v>53</v>
      </c>
      <c r="O1413">
        <v>49</v>
      </c>
      <c r="P1413">
        <v>13</v>
      </c>
      <c r="Q1413">
        <v>33</v>
      </c>
      <c r="R1413">
        <v>0</v>
      </c>
      <c r="S1413">
        <v>8</v>
      </c>
      <c r="T1413">
        <v>49</v>
      </c>
      <c r="U1413">
        <v>5.4646800000000004</v>
      </c>
      <c r="V1413">
        <v>3.6802999999999999</v>
      </c>
      <c r="W1413">
        <v>1.48485</v>
      </c>
      <c r="X1413">
        <v>1.44981</v>
      </c>
      <c r="Y1413">
        <v>0.13279099999999999</v>
      </c>
      <c r="Z1413">
        <v>8.9430899999999994E-2</v>
      </c>
      <c r="AA1413">
        <v>4.3360434472560799E-2</v>
      </c>
      <c r="AB1413">
        <v>0.28048800000000002</v>
      </c>
      <c r="AC1413">
        <v>1.54895</v>
      </c>
      <c r="AD1413">
        <v>0.29699199999999998</v>
      </c>
      <c r="AE1413">
        <v>0.67415700000000001</v>
      </c>
      <c r="AH1413">
        <v>5.6590100000000003</v>
      </c>
      <c r="AI1413">
        <v>-9.6498399999999998E-2</v>
      </c>
      <c r="AJ1413">
        <v>-7.7704200000000001E-2</v>
      </c>
    </row>
    <row r="1414" spans="1:36" x14ac:dyDescent="0.45">
      <c r="A1414" t="s">
        <v>3327</v>
      </c>
      <c r="B1414" t="s">
        <v>34</v>
      </c>
      <c r="C1414">
        <v>1</v>
      </c>
      <c r="D1414">
        <v>2</v>
      </c>
      <c r="F1414">
        <v>4.7941900000000004</v>
      </c>
      <c r="G1414">
        <v>32</v>
      </c>
      <c r="H1414">
        <v>0</v>
      </c>
      <c r="I1414">
        <v>0</v>
      </c>
      <c r="J1414">
        <v>0</v>
      </c>
      <c r="K1414">
        <v>41.3</v>
      </c>
      <c r="L1414">
        <v>183</v>
      </c>
      <c r="M1414">
        <v>44</v>
      </c>
      <c r="N1414">
        <v>24</v>
      </c>
      <c r="O1414">
        <v>22</v>
      </c>
      <c r="P1414">
        <v>5</v>
      </c>
      <c r="Q1414">
        <v>13</v>
      </c>
      <c r="R1414">
        <v>0</v>
      </c>
      <c r="S1414">
        <v>3</v>
      </c>
      <c r="T1414">
        <v>27</v>
      </c>
      <c r="U1414">
        <v>5.8837799999999998</v>
      </c>
      <c r="V1414">
        <v>2.8329300000000002</v>
      </c>
      <c r="W1414">
        <v>2.0769199999999999</v>
      </c>
      <c r="X1414">
        <v>1.0895900000000001</v>
      </c>
      <c r="Y1414">
        <v>0.14754100000000001</v>
      </c>
      <c r="Z1414">
        <v>7.1038299999999999E-2</v>
      </c>
      <c r="AA1414">
        <v>7.6502732932567596E-2</v>
      </c>
      <c r="AB1414">
        <v>0.26347300000000001</v>
      </c>
      <c r="AC1414">
        <v>1.38015</v>
      </c>
      <c r="AD1414">
        <v>0.28888900000000001</v>
      </c>
      <c r="AE1414">
        <v>0.66</v>
      </c>
      <c r="AH1414">
        <v>4.6836099999999998</v>
      </c>
      <c r="AI1414">
        <v>-9.6653600000000006E-2</v>
      </c>
      <c r="AJ1414">
        <v>-0.21887999999999999</v>
      </c>
    </row>
    <row r="1415" spans="1:36" x14ac:dyDescent="0.45">
      <c r="A1415" t="s">
        <v>2419</v>
      </c>
      <c r="B1415" t="s">
        <v>58</v>
      </c>
      <c r="C1415">
        <v>3</v>
      </c>
      <c r="D1415">
        <v>3</v>
      </c>
      <c r="F1415">
        <v>4.6733700000000002</v>
      </c>
      <c r="G1415">
        <v>42</v>
      </c>
      <c r="H1415">
        <v>2</v>
      </c>
      <c r="I1415">
        <v>0</v>
      </c>
      <c r="J1415">
        <v>1</v>
      </c>
      <c r="K1415">
        <v>59.7</v>
      </c>
      <c r="L1415">
        <v>269</v>
      </c>
      <c r="M1415">
        <v>61</v>
      </c>
      <c r="N1415">
        <v>34</v>
      </c>
      <c r="O1415">
        <v>31</v>
      </c>
      <c r="P1415">
        <v>8</v>
      </c>
      <c r="Q1415">
        <v>29</v>
      </c>
      <c r="R1415">
        <v>0</v>
      </c>
      <c r="S1415">
        <v>4</v>
      </c>
      <c r="T1415">
        <v>50</v>
      </c>
      <c r="U1415">
        <v>7.5376899999999996</v>
      </c>
      <c r="V1415">
        <v>4.3718599999999999</v>
      </c>
      <c r="W1415">
        <v>1.72414</v>
      </c>
      <c r="X1415">
        <v>1.2060299999999999</v>
      </c>
      <c r="Y1415">
        <v>0.18587400000000001</v>
      </c>
      <c r="Z1415">
        <v>0.107807</v>
      </c>
      <c r="AA1415">
        <v>7.8066922724246895E-2</v>
      </c>
      <c r="AB1415">
        <v>0.25847500000000001</v>
      </c>
      <c r="AC1415">
        <v>1.5075400000000001</v>
      </c>
      <c r="AD1415">
        <v>0.29775299999999999</v>
      </c>
      <c r="AE1415">
        <v>0.71065999999999996</v>
      </c>
      <c r="AH1415">
        <v>4.9803300000000004</v>
      </c>
      <c r="AI1415">
        <v>-9.69193E-2</v>
      </c>
      <c r="AJ1415">
        <v>-9.5433900000000002E-2</v>
      </c>
    </row>
    <row r="1416" spans="1:36" x14ac:dyDescent="0.45">
      <c r="A1416" t="s">
        <v>3328</v>
      </c>
      <c r="C1416">
        <v>2</v>
      </c>
      <c r="D1416">
        <v>4</v>
      </c>
      <c r="F1416">
        <v>5.8995800000000003</v>
      </c>
      <c r="G1416">
        <v>19</v>
      </c>
      <c r="H1416">
        <v>16</v>
      </c>
      <c r="I1416">
        <v>0</v>
      </c>
      <c r="J1416">
        <v>0</v>
      </c>
      <c r="K1416">
        <v>71.7</v>
      </c>
      <c r="L1416">
        <v>328</v>
      </c>
      <c r="M1416">
        <v>75</v>
      </c>
      <c r="N1416">
        <v>51</v>
      </c>
      <c r="O1416">
        <v>47</v>
      </c>
      <c r="P1416">
        <v>11</v>
      </c>
      <c r="Q1416">
        <v>46</v>
      </c>
      <c r="R1416">
        <v>0</v>
      </c>
      <c r="S1416">
        <v>1</v>
      </c>
      <c r="T1416">
        <v>49</v>
      </c>
      <c r="U1416">
        <v>6.1506299999999996</v>
      </c>
      <c r="V1416">
        <v>5.7740600000000004</v>
      </c>
      <c r="W1416">
        <v>1.0652200000000001</v>
      </c>
      <c r="X1416">
        <v>1.3807499999999999</v>
      </c>
      <c r="Y1416">
        <v>0.14939</v>
      </c>
      <c r="Z1416">
        <v>0.14024400000000001</v>
      </c>
      <c r="AA1416">
        <v>9.14634764194488E-3</v>
      </c>
      <c r="AB1416">
        <v>0.26690399999999997</v>
      </c>
      <c r="AC1416">
        <v>1.6875899999999999</v>
      </c>
      <c r="AD1416">
        <v>0.28959299999999999</v>
      </c>
      <c r="AE1416">
        <v>0.662879</v>
      </c>
      <c r="AH1416">
        <v>5.8491799999999996</v>
      </c>
      <c r="AI1416">
        <v>-9.7728700000000002E-2</v>
      </c>
      <c r="AJ1416">
        <v>-0.41475899999999999</v>
      </c>
    </row>
    <row r="1417" spans="1:36" x14ac:dyDescent="0.45">
      <c r="A1417" t="s">
        <v>3329</v>
      </c>
      <c r="C1417">
        <v>3</v>
      </c>
      <c r="D1417">
        <v>7</v>
      </c>
      <c r="F1417">
        <v>5.8727600000000004</v>
      </c>
      <c r="G1417">
        <v>17</v>
      </c>
      <c r="H1417">
        <v>14</v>
      </c>
      <c r="I1417">
        <v>0</v>
      </c>
      <c r="J1417">
        <v>0</v>
      </c>
      <c r="K1417">
        <v>61.3</v>
      </c>
      <c r="L1417">
        <v>287</v>
      </c>
      <c r="M1417">
        <v>64</v>
      </c>
      <c r="N1417">
        <v>43</v>
      </c>
      <c r="O1417">
        <v>40</v>
      </c>
      <c r="P1417">
        <v>10</v>
      </c>
      <c r="Q1417">
        <v>40</v>
      </c>
      <c r="R1417">
        <v>1</v>
      </c>
      <c r="S1417">
        <v>4</v>
      </c>
      <c r="T1417">
        <v>51</v>
      </c>
      <c r="U1417">
        <v>7.4877700000000003</v>
      </c>
      <c r="V1417">
        <v>5.8727600000000004</v>
      </c>
      <c r="W1417">
        <v>1.2749999999999999</v>
      </c>
      <c r="X1417">
        <v>1.4681900000000001</v>
      </c>
      <c r="Y1417">
        <v>0.1777</v>
      </c>
      <c r="Z1417">
        <v>0.139373</v>
      </c>
      <c r="AA1417">
        <v>3.8327530026435797E-2</v>
      </c>
      <c r="AB1417">
        <v>0.263374</v>
      </c>
      <c r="AC1417">
        <v>1.6965699999999999</v>
      </c>
      <c r="AD1417">
        <v>0.29670299999999999</v>
      </c>
      <c r="AE1417">
        <v>0.67777799999999999</v>
      </c>
      <c r="AH1417">
        <v>5.8651499999999999</v>
      </c>
      <c r="AI1417">
        <v>-9.7834299999999999E-2</v>
      </c>
      <c r="AJ1417">
        <v>-0.30578699999999998</v>
      </c>
    </row>
    <row r="1418" spans="1:36" x14ac:dyDescent="0.45">
      <c r="A1418" t="s">
        <v>3330</v>
      </c>
      <c r="B1418" t="s">
        <v>153</v>
      </c>
      <c r="C1418">
        <v>2</v>
      </c>
      <c r="D1418">
        <v>4</v>
      </c>
      <c r="F1418">
        <v>5.625</v>
      </c>
      <c r="G1418">
        <v>20</v>
      </c>
      <c r="H1418">
        <v>8</v>
      </c>
      <c r="I1418">
        <v>0</v>
      </c>
      <c r="J1418">
        <v>0</v>
      </c>
      <c r="K1418">
        <v>48</v>
      </c>
      <c r="L1418">
        <v>227</v>
      </c>
      <c r="M1418">
        <v>47</v>
      </c>
      <c r="N1418">
        <v>32</v>
      </c>
      <c r="O1418">
        <v>30</v>
      </c>
      <c r="P1418">
        <v>7</v>
      </c>
      <c r="Q1418">
        <v>32</v>
      </c>
      <c r="R1418">
        <v>0</v>
      </c>
      <c r="S1418">
        <v>6</v>
      </c>
      <c r="T1418">
        <v>45</v>
      </c>
      <c r="U1418">
        <v>8.4375</v>
      </c>
      <c r="V1418">
        <v>6</v>
      </c>
      <c r="W1418">
        <v>1.40625</v>
      </c>
      <c r="X1418">
        <v>1.3125</v>
      </c>
      <c r="Y1418">
        <v>0.198238</v>
      </c>
      <c r="Z1418">
        <v>0.14096900000000001</v>
      </c>
      <c r="AA1418">
        <v>5.7268723845481803E-2</v>
      </c>
      <c r="AB1418">
        <v>0.24867700000000001</v>
      </c>
      <c r="AC1418">
        <v>1.6458299999999999</v>
      </c>
      <c r="AD1418">
        <v>0.29197099999999998</v>
      </c>
      <c r="AE1418">
        <v>0.67919099999999999</v>
      </c>
      <c r="AH1418">
        <v>5.6508700000000003</v>
      </c>
      <c r="AI1418">
        <v>-0.10022200000000001</v>
      </c>
      <c r="AJ1418">
        <v>-0.14777399999999999</v>
      </c>
    </row>
    <row r="1419" spans="1:36" x14ac:dyDescent="0.45">
      <c r="A1419" t="s">
        <v>3331</v>
      </c>
      <c r="B1419" t="s">
        <v>184</v>
      </c>
      <c r="C1419">
        <v>2</v>
      </c>
      <c r="D1419">
        <v>4</v>
      </c>
      <c r="F1419">
        <v>5.24871</v>
      </c>
      <c r="G1419">
        <v>48</v>
      </c>
      <c r="H1419">
        <v>0</v>
      </c>
      <c r="I1419">
        <v>0</v>
      </c>
      <c r="J1419">
        <v>0</v>
      </c>
      <c r="K1419">
        <v>58.3</v>
      </c>
      <c r="L1419">
        <v>265</v>
      </c>
      <c r="M1419">
        <v>62</v>
      </c>
      <c r="N1419">
        <v>37</v>
      </c>
      <c r="O1419">
        <v>34</v>
      </c>
      <c r="P1419">
        <v>9</v>
      </c>
      <c r="Q1419">
        <v>26</v>
      </c>
      <c r="R1419">
        <v>0</v>
      </c>
      <c r="S1419">
        <v>5</v>
      </c>
      <c r="T1419">
        <v>51</v>
      </c>
      <c r="U1419">
        <v>7.8730700000000002</v>
      </c>
      <c r="V1419">
        <v>4.0137200000000002</v>
      </c>
      <c r="W1419">
        <v>1.9615400000000001</v>
      </c>
      <c r="X1419">
        <v>1.38937</v>
      </c>
      <c r="Y1419">
        <v>0.19245300000000001</v>
      </c>
      <c r="Z1419">
        <v>9.8113199999999998E-2</v>
      </c>
      <c r="AA1419">
        <v>9.4339624047279302E-2</v>
      </c>
      <c r="AB1419">
        <v>0.264957</v>
      </c>
      <c r="AC1419">
        <v>1.50943</v>
      </c>
      <c r="AD1419">
        <v>0.30459799999999998</v>
      </c>
      <c r="AE1419">
        <v>0.67639300000000002</v>
      </c>
      <c r="AH1419">
        <v>5.1075299999999997</v>
      </c>
      <c r="AI1419">
        <v>-0.102162</v>
      </c>
      <c r="AJ1419">
        <v>8.0469600000000006E-3</v>
      </c>
    </row>
    <row r="1420" spans="1:36" x14ac:dyDescent="0.45">
      <c r="A1420" t="s">
        <v>2228</v>
      </c>
      <c r="B1420" t="s">
        <v>23</v>
      </c>
      <c r="C1420">
        <v>2</v>
      </c>
      <c r="D1420">
        <v>3</v>
      </c>
      <c r="F1420">
        <v>4.6363599999999998</v>
      </c>
      <c r="G1420">
        <v>31</v>
      </c>
      <c r="H1420">
        <v>0</v>
      </c>
      <c r="I1420">
        <v>0</v>
      </c>
      <c r="J1420">
        <v>7</v>
      </c>
      <c r="K1420">
        <v>33</v>
      </c>
      <c r="L1420">
        <v>148</v>
      </c>
      <c r="M1420">
        <v>30</v>
      </c>
      <c r="N1420">
        <v>18</v>
      </c>
      <c r="O1420">
        <v>17</v>
      </c>
      <c r="P1420">
        <v>5</v>
      </c>
      <c r="Q1420">
        <v>19</v>
      </c>
      <c r="R1420">
        <v>0</v>
      </c>
      <c r="S1420">
        <v>2</v>
      </c>
      <c r="T1420">
        <v>39</v>
      </c>
      <c r="U1420">
        <v>10.6364</v>
      </c>
      <c r="V1420">
        <v>5.1818200000000001</v>
      </c>
      <c r="W1420">
        <v>2.0526300000000002</v>
      </c>
      <c r="X1420">
        <v>1.36364</v>
      </c>
      <c r="Y1420">
        <v>0.26351400000000003</v>
      </c>
      <c r="Z1420">
        <v>0.12837799999999999</v>
      </c>
      <c r="AA1420">
        <v>0.13513512909412301</v>
      </c>
      <c r="AB1420">
        <v>0.23622000000000001</v>
      </c>
      <c r="AC1420">
        <v>1.48485</v>
      </c>
      <c r="AD1420">
        <v>0.301205</v>
      </c>
      <c r="AE1420">
        <v>0.73809499999999995</v>
      </c>
      <c r="AH1420">
        <v>4.7701900000000004</v>
      </c>
      <c r="AI1420">
        <v>-0.103287</v>
      </c>
      <c r="AJ1420">
        <v>4.7052499999999997E-2</v>
      </c>
    </row>
    <row r="1421" spans="1:36" x14ac:dyDescent="0.45">
      <c r="A1421" t="s">
        <v>3332</v>
      </c>
      <c r="C1421">
        <v>2</v>
      </c>
      <c r="D1421">
        <v>3</v>
      </c>
      <c r="F1421">
        <v>5.5319200000000004</v>
      </c>
      <c r="G1421">
        <v>21</v>
      </c>
      <c r="H1421">
        <v>5</v>
      </c>
      <c r="I1421">
        <v>0</v>
      </c>
      <c r="J1421">
        <v>1</v>
      </c>
      <c r="K1421">
        <v>42.3</v>
      </c>
      <c r="L1421">
        <v>194</v>
      </c>
      <c r="M1421">
        <v>42</v>
      </c>
      <c r="N1421">
        <v>28</v>
      </c>
      <c r="O1421">
        <v>26</v>
      </c>
      <c r="P1421">
        <v>7</v>
      </c>
      <c r="Q1421">
        <v>27</v>
      </c>
      <c r="R1421">
        <v>0</v>
      </c>
      <c r="S1421">
        <v>1</v>
      </c>
      <c r="T1421">
        <v>40</v>
      </c>
      <c r="U1421">
        <v>8.5106400000000004</v>
      </c>
      <c r="V1421">
        <v>5.7446799999999998</v>
      </c>
      <c r="W1421">
        <v>1.4814799999999999</v>
      </c>
      <c r="X1421">
        <v>1.48936</v>
      </c>
      <c r="Y1421">
        <v>0.20618600000000001</v>
      </c>
      <c r="Z1421">
        <v>0.13917499999999999</v>
      </c>
      <c r="AA1421">
        <v>6.7010313272476196E-2</v>
      </c>
      <c r="AB1421">
        <v>0.25301200000000001</v>
      </c>
      <c r="AC1421">
        <v>1.63121</v>
      </c>
      <c r="AD1421">
        <v>0.29411799999999999</v>
      </c>
      <c r="AE1421">
        <v>0.69256799999999996</v>
      </c>
      <c r="AH1421">
        <v>5.5008999999999997</v>
      </c>
      <c r="AI1421">
        <v>-0.103779</v>
      </c>
      <c r="AJ1421">
        <v>-0.17898700000000001</v>
      </c>
    </row>
    <row r="1422" spans="1:36" x14ac:dyDescent="0.45">
      <c r="A1422" t="s">
        <v>3333</v>
      </c>
      <c r="C1422">
        <v>1</v>
      </c>
      <c r="D1422">
        <v>3</v>
      </c>
      <c r="F1422">
        <v>5.1081099999999999</v>
      </c>
      <c r="G1422">
        <v>28</v>
      </c>
      <c r="H1422">
        <v>1</v>
      </c>
      <c r="I1422">
        <v>0</v>
      </c>
      <c r="J1422">
        <v>0</v>
      </c>
      <c r="K1422">
        <v>37</v>
      </c>
      <c r="L1422">
        <v>164</v>
      </c>
      <c r="M1422">
        <v>41</v>
      </c>
      <c r="N1422">
        <v>23</v>
      </c>
      <c r="O1422">
        <v>21</v>
      </c>
      <c r="P1422">
        <v>5</v>
      </c>
      <c r="Q1422">
        <v>12</v>
      </c>
      <c r="R1422">
        <v>1</v>
      </c>
      <c r="S1422">
        <v>3</v>
      </c>
      <c r="T1422">
        <v>25</v>
      </c>
      <c r="U1422">
        <v>6.08108</v>
      </c>
      <c r="V1422">
        <v>2.91892</v>
      </c>
      <c r="W1422">
        <v>2.0833300000000001</v>
      </c>
      <c r="X1422">
        <v>1.2162200000000001</v>
      </c>
      <c r="Y1422">
        <v>0.15243899999999999</v>
      </c>
      <c r="Z1422">
        <v>7.3170700000000005E-2</v>
      </c>
      <c r="AA1422">
        <v>7.9268299043178503E-2</v>
      </c>
      <c r="AB1422">
        <v>0.27516800000000002</v>
      </c>
      <c r="AC1422">
        <v>1.4324300000000001</v>
      </c>
      <c r="AD1422">
        <v>0.30252099999999998</v>
      </c>
      <c r="AE1422">
        <v>0.65217400000000003</v>
      </c>
      <c r="AH1422">
        <v>4.8766600000000002</v>
      </c>
      <c r="AI1422">
        <v>-0.103981</v>
      </c>
      <c r="AJ1422">
        <v>-0.18379499999999999</v>
      </c>
    </row>
    <row r="1423" spans="1:36" x14ac:dyDescent="0.45">
      <c r="A1423" t="s">
        <v>3334</v>
      </c>
      <c r="B1423" t="s">
        <v>101</v>
      </c>
      <c r="C1423">
        <v>4</v>
      </c>
      <c r="D1423">
        <v>7</v>
      </c>
      <c r="F1423">
        <v>5.3558899999999996</v>
      </c>
      <c r="G1423">
        <v>23</v>
      </c>
      <c r="H1423">
        <v>16</v>
      </c>
      <c r="I1423">
        <v>0</v>
      </c>
      <c r="J1423">
        <v>0</v>
      </c>
      <c r="K1423">
        <v>85.7</v>
      </c>
      <c r="L1423">
        <v>389</v>
      </c>
      <c r="M1423">
        <v>97</v>
      </c>
      <c r="N1423">
        <v>55</v>
      </c>
      <c r="O1423">
        <v>51</v>
      </c>
      <c r="P1423">
        <v>12</v>
      </c>
      <c r="Q1423">
        <v>34</v>
      </c>
      <c r="R1423">
        <v>0</v>
      </c>
      <c r="S1423">
        <v>9</v>
      </c>
      <c r="T1423">
        <v>51</v>
      </c>
      <c r="U1423">
        <v>5.3558899999999996</v>
      </c>
      <c r="V1423">
        <v>3.5706000000000002</v>
      </c>
      <c r="W1423">
        <v>1.5</v>
      </c>
      <c r="X1423">
        <v>1.2602100000000001</v>
      </c>
      <c r="Y1423">
        <v>0.131105</v>
      </c>
      <c r="Z1423">
        <v>8.7403599999999998E-2</v>
      </c>
      <c r="AA1423">
        <v>4.37017977237701E-2</v>
      </c>
      <c r="AB1423">
        <v>0.28034700000000001</v>
      </c>
      <c r="AC1423">
        <v>1.5285899999999999</v>
      </c>
      <c r="AD1423">
        <v>0.30035299999999998</v>
      </c>
      <c r="AE1423">
        <v>0.66549899999999995</v>
      </c>
      <c r="AH1423">
        <v>5.3903999999999996</v>
      </c>
      <c r="AI1423">
        <v>-0.104378</v>
      </c>
      <c r="AJ1423">
        <v>-0.145202</v>
      </c>
    </row>
    <row r="1424" spans="1:36" x14ac:dyDescent="0.45">
      <c r="A1424" t="s">
        <v>3335</v>
      </c>
      <c r="B1424" t="s">
        <v>28</v>
      </c>
      <c r="C1424">
        <v>2</v>
      </c>
      <c r="D1424">
        <v>1</v>
      </c>
      <c r="F1424">
        <v>4.5727500000000001</v>
      </c>
      <c r="G1424">
        <v>40</v>
      </c>
      <c r="H1424">
        <v>0</v>
      </c>
      <c r="I1424">
        <v>0</v>
      </c>
      <c r="J1424">
        <v>1</v>
      </c>
      <c r="K1424">
        <v>43.3</v>
      </c>
      <c r="L1424">
        <v>189</v>
      </c>
      <c r="M1424">
        <v>42</v>
      </c>
      <c r="N1424">
        <v>24</v>
      </c>
      <c r="O1424">
        <v>22</v>
      </c>
      <c r="P1424">
        <v>7</v>
      </c>
      <c r="Q1424">
        <v>18</v>
      </c>
      <c r="R1424">
        <v>0</v>
      </c>
      <c r="S1424">
        <v>2</v>
      </c>
      <c r="T1424">
        <v>41</v>
      </c>
      <c r="U1424">
        <v>8.5219400000000007</v>
      </c>
      <c r="V1424">
        <v>3.7413400000000001</v>
      </c>
      <c r="W1424">
        <v>2.2777799999999999</v>
      </c>
      <c r="X1424">
        <v>1.4549700000000001</v>
      </c>
      <c r="Y1424">
        <v>0.21693100000000001</v>
      </c>
      <c r="Z1424">
        <v>9.5238100000000006E-2</v>
      </c>
      <c r="AA1424">
        <v>0.12169312685728</v>
      </c>
      <c r="AB1424">
        <v>0.24852099999999999</v>
      </c>
      <c r="AC1424">
        <v>1.38568</v>
      </c>
      <c r="AD1424">
        <v>0.28925600000000001</v>
      </c>
      <c r="AE1424">
        <v>0.71713099999999996</v>
      </c>
      <c r="AH1424">
        <v>4.8485699999999996</v>
      </c>
      <c r="AI1424">
        <v>-0.10468</v>
      </c>
      <c r="AJ1424">
        <v>-6.7882700000000004E-2</v>
      </c>
    </row>
    <row r="1425" spans="1:36" x14ac:dyDescent="0.45">
      <c r="A1425" t="s">
        <v>2486</v>
      </c>
      <c r="B1425" t="s">
        <v>76</v>
      </c>
      <c r="C1425">
        <v>3</v>
      </c>
      <c r="D1425">
        <v>4</v>
      </c>
      <c r="F1425">
        <v>5.93703</v>
      </c>
      <c r="G1425">
        <v>18</v>
      </c>
      <c r="H1425">
        <v>14</v>
      </c>
      <c r="I1425">
        <v>0</v>
      </c>
      <c r="J1425">
        <v>1</v>
      </c>
      <c r="K1425">
        <v>66.7</v>
      </c>
      <c r="L1425">
        <v>305</v>
      </c>
      <c r="M1425">
        <v>75</v>
      </c>
      <c r="N1425">
        <v>48</v>
      </c>
      <c r="O1425">
        <v>44</v>
      </c>
      <c r="P1425">
        <v>12</v>
      </c>
      <c r="Q1425">
        <v>33</v>
      </c>
      <c r="R1425">
        <v>0</v>
      </c>
      <c r="S1425">
        <v>4</v>
      </c>
      <c r="T1425">
        <v>53</v>
      </c>
      <c r="U1425">
        <v>7.1514199999999999</v>
      </c>
      <c r="V1425">
        <v>4.4527700000000001</v>
      </c>
      <c r="W1425">
        <v>1.60606</v>
      </c>
      <c r="X1425">
        <v>1.6191899999999999</v>
      </c>
      <c r="Y1425">
        <v>0.17377000000000001</v>
      </c>
      <c r="Z1425">
        <v>0.108197</v>
      </c>
      <c r="AA1425">
        <v>6.5573766827583299E-2</v>
      </c>
      <c r="AB1425">
        <v>0.27985100000000002</v>
      </c>
      <c r="AC1425">
        <v>1.6191899999999999</v>
      </c>
      <c r="AD1425">
        <v>0.31034499999999998</v>
      </c>
      <c r="AE1425">
        <v>0.65789500000000001</v>
      </c>
      <c r="AH1425">
        <v>5.6688299999999998</v>
      </c>
      <c r="AI1425">
        <v>-0.10488400000000001</v>
      </c>
      <c r="AJ1425">
        <v>-0.24062900000000001</v>
      </c>
    </row>
    <row r="1426" spans="1:36" x14ac:dyDescent="0.45">
      <c r="A1426" t="s">
        <v>3336</v>
      </c>
      <c r="C1426">
        <v>2</v>
      </c>
      <c r="D1426">
        <v>2</v>
      </c>
      <c r="F1426">
        <v>4.6437299999999997</v>
      </c>
      <c r="G1426">
        <v>45</v>
      </c>
      <c r="H1426">
        <v>1</v>
      </c>
      <c r="I1426">
        <v>0</v>
      </c>
      <c r="J1426">
        <v>0</v>
      </c>
      <c r="K1426">
        <v>40.700000000000003</v>
      </c>
      <c r="L1426">
        <v>181</v>
      </c>
      <c r="M1426">
        <v>46</v>
      </c>
      <c r="N1426">
        <v>23</v>
      </c>
      <c r="O1426">
        <v>21</v>
      </c>
      <c r="P1426">
        <v>6</v>
      </c>
      <c r="Q1426">
        <v>13</v>
      </c>
      <c r="R1426">
        <v>0</v>
      </c>
      <c r="S1426">
        <v>1</v>
      </c>
      <c r="T1426">
        <v>26</v>
      </c>
      <c r="U1426">
        <v>5.74939</v>
      </c>
      <c r="V1426">
        <v>2.8746900000000002</v>
      </c>
      <c r="W1426">
        <v>2</v>
      </c>
      <c r="X1426">
        <v>1.3267800000000001</v>
      </c>
      <c r="Y1426">
        <v>0.143646</v>
      </c>
      <c r="Z1426">
        <v>7.1823200000000004E-2</v>
      </c>
      <c r="AA1426">
        <v>7.1823202073573997E-2</v>
      </c>
      <c r="AB1426">
        <v>0.275449</v>
      </c>
      <c r="AC1426">
        <v>1.44963</v>
      </c>
      <c r="AD1426">
        <v>0.296296</v>
      </c>
      <c r="AE1426">
        <v>0.71146200000000004</v>
      </c>
      <c r="AH1426">
        <v>4.9257999999999997</v>
      </c>
      <c r="AI1426">
        <v>-0.10589899999999999</v>
      </c>
      <c r="AJ1426">
        <v>-5.3716800000000002E-3</v>
      </c>
    </row>
    <row r="1427" spans="1:36" x14ac:dyDescent="0.45">
      <c r="A1427" t="s">
        <v>3337</v>
      </c>
      <c r="C1427">
        <v>3</v>
      </c>
      <c r="D1427">
        <v>5</v>
      </c>
      <c r="F1427">
        <v>5.5307300000000001</v>
      </c>
      <c r="G1427">
        <v>24</v>
      </c>
      <c r="H1427">
        <v>7</v>
      </c>
      <c r="I1427">
        <v>0</v>
      </c>
      <c r="J1427">
        <v>0</v>
      </c>
      <c r="K1427">
        <v>53.7</v>
      </c>
      <c r="L1427">
        <v>246</v>
      </c>
      <c r="M1427">
        <v>61</v>
      </c>
      <c r="N1427">
        <v>36</v>
      </c>
      <c r="O1427">
        <v>33</v>
      </c>
      <c r="P1427">
        <v>8</v>
      </c>
      <c r="Q1427">
        <v>27</v>
      </c>
      <c r="R1427">
        <v>0</v>
      </c>
      <c r="S1427">
        <v>2</v>
      </c>
      <c r="T1427">
        <v>38</v>
      </c>
      <c r="U1427">
        <v>6.3687100000000001</v>
      </c>
      <c r="V1427">
        <v>4.5251400000000004</v>
      </c>
      <c r="W1427">
        <v>1.40741</v>
      </c>
      <c r="X1427">
        <v>1.3407800000000001</v>
      </c>
      <c r="Y1427">
        <v>0.154472</v>
      </c>
      <c r="Z1427">
        <v>0.10975600000000001</v>
      </c>
      <c r="AA1427">
        <v>4.4715449213981601E-2</v>
      </c>
      <c r="AB1427">
        <v>0.28110600000000002</v>
      </c>
      <c r="AC1427">
        <v>1.63873</v>
      </c>
      <c r="AD1427">
        <v>0.309942</v>
      </c>
      <c r="AE1427">
        <v>0.67708299999999999</v>
      </c>
      <c r="AH1427">
        <v>5.3965699999999996</v>
      </c>
      <c r="AI1427">
        <v>-0.106457</v>
      </c>
      <c r="AJ1427">
        <v>-0.116003</v>
      </c>
    </row>
    <row r="1428" spans="1:36" x14ac:dyDescent="0.45">
      <c r="A1428" t="s">
        <v>3338</v>
      </c>
      <c r="C1428">
        <v>3</v>
      </c>
      <c r="D1428">
        <v>5</v>
      </c>
      <c r="F1428">
        <v>5.0943399999999999</v>
      </c>
      <c r="G1428">
        <v>27</v>
      </c>
      <c r="H1428">
        <v>5</v>
      </c>
      <c r="I1428">
        <v>0</v>
      </c>
      <c r="J1428">
        <v>0</v>
      </c>
      <c r="K1428">
        <v>53</v>
      </c>
      <c r="L1428">
        <v>238</v>
      </c>
      <c r="M1428">
        <v>59</v>
      </c>
      <c r="N1428">
        <v>32</v>
      </c>
      <c r="O1428">
        <v>30</v>
      </c>
      <c r="P1428">
        <v>8</v>
      </c>
      <c r="Q1428">
        <v>23</v>
      </c>
      <c r="R1428">
        <v>2</v>
      </c>
      <c r="S1428">
        <v>1</v>
      </c>
      <c r="T1428">
        <v>33</v>
      </c>
      <c r="U1428">
        <v>5.6037699999999999</v>
      </c>
      <c r="V1428">
        <v>3.9056600000000001</v>
      </c>
      <c r="W1428">
        <v>1.4347799999999999</v>
      </c>
      <c r="X1428">
        <v>1.35849</v>
      </c>
      <c r="Y1428">
        <v>0.138655</v>
      </c>
      <c r="Z1428">
        <v>9.6638699999999994E-2</v>
      </c>
      <c r="AA1428">
        <v>4.2016811668872799E-2</v>
      </c>
      <c r="AB1428">
        <v>0.27570099999999997</v>
      </c>
      <c r="AC1428">
        <v>1.5471699999999999</v>
      </c>
      <c r="AD1428">
        <v>0.294798</v>
      </c>
      <c r="AE1428">
        <v>0.70621500000000004</v>
      </c>
      <c r="AH1428">
        <v>5.3305100000000003</v>
      </c>
      <c r="AI1428">
        <v>-0.107491</v>
      </c>
      <c r="AJ1428">
        <v>-8.8724399999999995E-2</v>
      </c>
    </row>
    <row r="1429" spans="1:36" x14ac:dyDescent="0.45">
      <c r="A1429" t="s">
        <v>3339</v>
      </c>
      <c r="C1429">
        <v>2</v>
      </c>
      <c r="D1429">
        <v>2</v>
      </c>
      <c r="F1429">
        <v>4.6358800000000002</v>
      </c>
      <c r="G1429">
        <v>40</v>
      </c>
      <c r="H1429">
        <v>1</v>
      </c>
      <c r="I1429">
        <v>0</v>
      </c>
      <c r="J1429">
        <v>0</v>
      </c>
      <c r="K1429">
        <v>56.3</v>
      </c>
      <c r="L1429">
        <v>249</v>
      </c>
      <c r="M1429">
        <v>49</v>
      </c>
      <c r="N1429">
        <v>31</v>
      </c>
      <c r="O1429">
        <v>29</v>
      </c>
      <c r="P1429">
        <v>8</v>
      </c>
      <c r="Q1429">
        <v>31</v>
      </c>
      <c r="R1429">
        <v>1</v>
      </c>
      <c r="S1429">
        <v>5</v>
      </c>
      <c r="T1429">
        <v>60</v>
      </c>
      <c r="U1429">
        <v>9.5914699999999993</v>
      </c>
      <c r="V1429">
        <v>4.9555999999999996</v>
      </c>
      <c r="W1429">
        <v>1.9354800000000001</v>
      </c>
      <c r="X1429">
        <v>1.2788600000000001</v>
      </c>
      <c r="Y1429">
        <v>0.24096400000000001</v>
      </c>
      <c r="Z1429">
        <v>0.124498</v>
      </c>
      <c r="AA1429">
        <v>0.116465866565704</v>
      </c>
      <c r="AB1429">
        <v>0.230047</v>
      </c>
      <c r="AC1429">
        <v>1.42096</v>
      </c>
      <c r="AD1429">
        <v>0.28275899999999998</v>
      </c>
      <c r="AE1429">
        <v>0.71220899999999998</v>
      </c>
      <c r="AH1429">
        <v>4.8891400000000003</v>
      </c>
      <c r="AI1429">
        <v>-0.107666</v>
      </c>
      <c r="AJ1429">
        <v>-5.237E-2</v>
      </c>
    </row>
    <row r="1430" spans="1:36" x14ac:dyDescent="0.45">
      <c r="A1430" t="s">
        <v>2414</v>
      </c>
      <c r="C1430">
        <v>4</v>
      </c>
      <c r="D1430">
        <v>5</v>
      </c>
      <c r="F1430">
        <v>5.0656699999999999</v>
      </c>
      <c r="G1430">
        <v>50</v>
      </c>
      <c r="H1430">
        <v>1</v>
      </c>
      <c r="I1430">
        <v>0</v>
      </c>
      <c r="J1430">
        <v>1</v>
      </c>
      <c r="K1430">
        <v>53.3</v>
      </c>
      <c r="L1430">
        <v>235</v>
      </c>
      <c r="M1430">
        <v>50</v>
      </c>
      <c r="N1430">
        <v>32</v>
      </c>
      <c r="O1430">
        <v>30</v>
      </c>
      <c r="P1430">
        <v>8</v>
      </c>
      <c r="Q1430">
        <v>28</v>
      </c>
      <c r="R1430">
        <v>3</v>
      </c>
      <c r="S1430">
        <v>4</v>
      </c>
      <c r="T1430">
        <v>49</v>
      </c>
      <c r="U1430">
        <v>8.2739200000000004</v>
      </c>
      <c r="V1430">
        <v>4.7279499999999999</v>
      </c>
      <c r="W1430">
        <v>1.75</v>
      </c>
      <c r="X1430">
        <v>1.35084</v>
      </c>
      <c r="Y1430">
        <v>0.208511</v>
      </c>
      <c r="Z1430">
        <v>0.119149</v>
      </c>
      <c r="AA1430">
        <v>8.9361697435379001E-2</v>
      </c>
      <c r="AB1430">
        <v>0.246305</v>
      </c>
      <c r="AC1430">
        <v>1.4634100000000001</v>
      </c>
      <c r="AD1430">
        <v>0.28767100000000001</v>
      </c>
      <c r="AE1430">
        <v>0.68862299999999999</v>
      </c>
      <c r="AH1430">
        <v>5.1687399999999997</v>
      </c>
      <c r="AI1430">
        <v>-0.10804800000000001</v>
      </c>
      <c r="AJ1430">
        <v>-0.19065399999999999</v>
      </c>
    </row>
    <row r="1431" spans="1:36" x14ac:dyDescent="0.45">
      <c r="A1431" t="s">
        <v>3340</v>
      </c>
      <c r="C1431">
        <v>1</v>
      </c>
      <c r="D1431">
        <v>2</v>
      </c>
      <c r="F1431">
        <v>4.7368399999999999</v>
      </c>
      <c r="G1431">
        <v>47</v>
      </c>
      <c r="H1431">
        <v>1</v>
      </c>
      <c r="I1431">
        <v>0</v>
      </c>
      <c r="J1431">
        <v>0</v>
      </c>
      <c r="K1431">
        <v>51.3</v>
      </c>
      <c r="L1431">
        <v>230</v>
      </c>
      <c r="M1431">
        <v>47</v>
      </c>
      <c r="N1431">
        <v>29</v>
      </c>
      <c r="O1431">
        <v>27</v>
      </c>
      <c r="P1431">
        <v>5</v>
      </c>
      <c r="Q1431">
        <v>29</v>
      </c>
      <c r="R1431">
        <v>2</v>
      </c>
      <c r="S1431">
        <v>5</v>
      </c>
      <c r="T1431">
        <v>43</v>
      </c>
      <c r="U1431">
        <v>7.5438599999999996</v>
      </c>
      <c r="V1431">
        <v>5.08772</v>
      </c>
      <c r="W1431">
        <v>1.4827600000000001</v>
      </c>
      <c r="X1431">
        <v>0.877193</v>
      </c>
      <c r="Y1431">
        <v>0.18695700000000001</v>
      </c>
      <c r="Z1431">
        <v>0.126087</v>
      </c>
      <c r="AA1431">
        <v>6.0869574546813902E-2</v>
      </c>
      <c r="AB1431">
        <v>0.23979600000000001</v>
      </c>
      <c r="AC1431">
        <v>1.4814799999999999</v>
      </c>
      <c r="AD1431">
        <v>0.28378399999999998</v>
      </c>
      <c r="AE1431">
        <v>0.68115899999999996</v>
      </c>
      <c r="AH1431">
        <v>4.83399</v>
      </c>
      <c r="AI1431">
        <v>-0.10856200000000001</v>
      </c>
      <c r="AJ1431">
        <v>-0.20877299999999999</v>
      </c>
    </row>
    <row r="1432" spans="1:36" x14ac:dyDescent="0.45">
      <c r="A1432" t="s">
        <v>2447</v>
      </c>
      <c r="B1432" t="s">
        <v>215</v>
      </c>
      <c r="C1432">
        <v>2</v>
      </c>
      <c r="D1432">
        <v>3</v>
      </c>
      <c r="F1432">
        <v>4.8648600000000002</v>
      </c>
      <c r="G1432">
        <v>34</v>
      </c>
      <c r="H1432">
        <v>0</v>
      </c>
      <c r="I1432">
        <v>2</v>
      </c>
      <c r="J1432">
        <v>7</v>
      </c>
      <c r="K1432">
        <v>40.700000000000003</v>
      </c>
      <c r="L1432">
        <v>181</v>
      </c>
      <c r="M1432">
        <v>38</v>
      </c>
      <c r="N1432">
        <v>24</v>
      </c>
      <c r="O1432">
        <v>22</v>
      </c>
      <c r="P1432">
        <v>6</v>
      </c>
      <c r="Q1432">
        <v>22</v>
      </c>
      <c r="R1432">
        <v>1</v>
      </c>
      <c r="S1432">
        <v>2</v>
      </c>
      <c r="T1432">
        <v>43</v>
      </c>
      <c r="U1432">
        <v>9.5085999999999995</v>
      </c>
      <c r="V1432">
        <v>4.8648600000000002</v>
      </c>
      <c r="W1432">
        <v>1.95455</v>
      </c>
      <c r="X1432">
        <v>1.3267800000000001</v>
      </c>
      <c r="Y1432">
        <v>0.237569</v>
      </c>
      <c r="Z1432">
        <v>0.121547</v>
      </c>
      <c r="AA1432">
        <v>0.11602210253476999</v>
      </c>
      <c r="AB1432">
        <v>0.242038</v>
      </c>
      <c r="AC1432">
        <v>1.4742</v>
      </c>
      <c r="AD1432">
        <v>0.296296</v>
      </c>
      <c r="AE1432">
        <v>0.69767400000000002</v>
      </c>
      <c r="AH1432">
        <v>4.8275199999999998</v>
      </c>
      <c r="AI1432">
        <v>-0.109094</v>
      </c>
      <c r="AJ1432">
        <v>-0.152028</v>
      </c>
    </row>
    <row r="1433" spans="1:36" x14ac:dyDescent="0.45">
      <c r="A1433" t="s">
        <v>3341</v>
      </c>
      <c r="C1433">
        <v>2</v>
      </c>
      <c r="D1433">
        <v>2</v>
      </c>
      <c r="F1433">
        <v>4.85961</v>
      </c>
      <c r="G1433">
        <v>35</v>
      </c>
      <c r="H1433">
        <v>2</v>
      </c>
      <c r="I1433">
        <v>0</v>
      </c>
      <c r="J1433">
        <v>0</v>
      </c>
      <c r="K1433">
        <v>46.3</v>
      </c>
      <c r="L1433">
        <v>209</v>
      </c>
      <c r="M1433">
        <v>52</v>
      </c>
      <c r="N1433">
        <v>27</v>
      </c>
      <c r="O1433">
        <v>25</v>
      </c>
      <c r="P1433">
        <v>6</v>
      </c>
      <c r="Q1433">
        <v>17</v>
      </c>
      <c r="R1433">
        <v>0</v>
      </c>
      <c r="S1433">
        <v>2</v>
      </c>
      <c r="T1433">
        <v>31</v>
      </c>
      <c r="U1433">
        <v>6.0259200000000002</v>
      </c>
      <c r="V1433">
        <v>3.3045399999999998</v>
      </c>
      <c r="W1433">
        <v>1.8235300000000001</v>
      </c>
      <c r="X1433">
        <v>1.16631</v>
      </c>
      <c r="Y1433">
        <v>0.14832500000000001</v>
      </c>
      <c r="Z1433">
        <v>8.1339700000000001E-2</v>
      </c>
      <c r="AA1433">
        <v>6.6985644400119698E-2</v>
      </c>
      <c r="AB1433">
        <v>0.27368399999999998</v>
      </c>
      <c r="AC1433">
        <v>1.49028</v>
      </c>
      <c r="AD1433">
        <v>0.30065399999999998</v>
      </c>
      <c r="AE1433">
        <v>0.69306900000000005</v>
      </c>
      <c r="AH1433">
        <v>4.8317100000000002</v>
      </c>
      <c r="AI1433">
        <v>-0.109635</v>
      </c>
      <c r="AJ1433">
        <v>-0.21297099999999999</v>
      </c>
    </row>
    <row r="1434" spans="1:36" x14ac:dyDescent="0.45">
      <c r="A1434" t="s">
        <v>3342</v>
      </c>
      <c r="B1434" t="s">
        <v>32</v>
      </c>
      <c r="C1434">
        <v>3</v>
      </c>
      <c r="D1434">
        <v>4</v>
      </c>
      <c r="F1434">
        <v>4.6046500000000004</v>
      </c>
      <c r="G1434">
        <v>35</v>
      </c>
      <c r="H1434">
        <v>1</v>
      </c>
      <c r="I1434">
        <v>0</v>
      </c>
      <c r="J1434">
        <v>0</v>
      </c>
      <c r="K1434">
        <v>43</v>
      </c>
      <c r="L1434">
        <v>192</v>
      </c>
      <c r="M1434">
        <v>40</v>
      </c>
      <c r="N1434">
        <v>24</v>
      </c>
      <c r="O1434">
        <v>22</v>
      </c>
      <c r="P1434">
        <v>6</v>
      </c>
      <c r="Q1434">
        <v>22</v>
      </c>
      <c r="R1434">
        <v>0</v>
      </c>
      <c r="S1434">
        <v>3</v>
      </c>
      <c r="T1434">
        <v>44</v>
      </c>
      <c r="U1434">
        <v>9.2093000000000007</v>
      </c>
      <c r="V1434">
        <v>4.6046500000000004</v>
      </c>
      <c r="W1434">
        <v>2</v>
      </c>
      <c r="X1434">
        <v>1.2558100000000001</v>
      </c>
      <c r="Y1434">
        <v>0.22916700000000001</v>
      </c>
      <c r="Z1434">
        <v>0.114583</v>
      </c>
      <c r="AA1434">
        <v>0.11458333581686</v>
      </c>
      <c r="AB1434">
        <v>0.23952100000000001</v>
      </c>
      <c r="AC1434">
        <v>1.4418599999999999</v>
      </c>
      <c r="AD1434">
        <v>0.29059800000000002</v>
      </c>
      <c r="AE1434">
        <v>0.708955</v>
      </c>
      <c r="AH1434">
        <v>4.7666700000000004</v>
      </c>
      <c r="AI1434">
        <v>-0.109917</v>
      </c>
      <c r="AJ1434">
        <v>-0.12222</v>
      </c>
    </row>
    <row r="1435" spans="1:36" x14ac:dyDescent="0.45">
      <c r="A1435" t="s">
        <v>3343</v>
      </c>
      <c r="B1435" t="s">
        <v>113</v>
      </c>
      <c r="C1435">
        <v>2</v>
      </c>
      <c r="D1435">
        <v>2</v>
      </c>
      <c r="F1435">
        <v>4.9617100000000001</v>
      </c>
      <c r="G1435">
        <v>28</v>
      </c>
      <c r="H1435">
        <v>12</v>
      </c>
      <c r="I1435">
        <v>0</v>
      </c>
      <c r="J1435">
        <v>0</v>
      </c>
      <c r="K1435">
        <v>65.3</v>
      </c>
      <c r="L1435">
        <v>289</v>
      </c>
      <c r="M1435">
        <v>67</v>
      </c>
      <c r="N1435">
        <v>39</v>
      </c>
      <c r="O1435">
        <v>36</v>
      </c>
      <c r="P1435">
        <v>10</v>
      </c>
      <c r="Q1435">
        <v>25</v>
      </c>
      <c r="R1435">
        <v>0</v>
      </c>
      <c r="S1435">
        <v>7</v>
      </c>
      <c r="T1435">
        <v>49</v>
      </c>
      <c r="U1435">
        <v>6.75345</v>
      </c>
      <c r="V1435">
        <v>3.44564</v>
      </c>
      <c r="W1435">
        <v>1.96</v>
      </c>
      <c r="X1435">
        <v>1.37825</v>
      </c>
      <c r="Y1435">
        <v>0.16955000000000001</v>
      </c>
      <c r="Z1435">
        <v>8.6505200000000004E-2</v>
      </c>
      <c r="AA1435">
        <v>8.3044990897178594E-2</v>
      </c>
      <c r="AB1435">
        <v>0.26069999999999999</v>
      </c>
      <c r="AC1435">
        <v>1.4088799999999999</v>
      </c>
      <c r="AD1435">
        <v>0.287879</v>
      </c>
      <c r="AE1435">
        <v>0.67948699999999995</v>
      </c>
      <c r="AH1435">
        <v>5.2152200000000004</v>
      </c>
      <c r="AI1435">
        <v>-0.110641</v>
      </c>
      <c r="AJ1435">
        <v>-2.31297E-2</v>
      </c>
    </row>
    <row r="1436" spans="1:36" x14ac:dyDescent="0.45">
      <c r="A1436" t="s">
        <v>3344</v>
      </c>
      <c r="C1436">
        <v>2</v>
      </c>
      <c r="D1436">
        <v>5</v>
      </c>
      <c r="F1436">
        <v>5.6371500000000001</v>
      </c>
      <c r="G1436">
        <v>21</v>
      </c>
      <c r="H1436">
        <v>9</v>
      </c>
      <c r="I1436">
        <v>0</v>
      </c>
      <c r="J1436">
        <v>0</v>
      </c>
      <c r="K1436">
        <v>46.3</v>
      </c>
      <c r="L1436">
        <v>218</v>
      </c>
      <c r="M1436">
        <v>47</v>
      </c>
      <c r="N1436">
        <v>31</v>
      </c>
      <c r="O1436">
        <v>29</v>
      </c>
      <c r="P1436">
        <v>7</v>
      </c>
      <c r="Q1436">
        <v>30</v>
      </c>
      <c r="R1436">
        <v>0</v>
      </c>
      <c r="S1436">
        <v>4</v>
      </c>
      <c r="T1436">
        <v>41</v>
      </c>
      <c r="U1436">
        <v>7.96976</v>
      </c>
      <c r="V1436">
        <v>5.8315299999999999</v>
      </c>
      <c r="W1436">
        <v>1.3666700000000001</v>
      </c>
      <c r="X1436">
        <v>1.36069</v>
      </c>
      <c r="Y1436">
        <v>0.18807299999999999</v>
      </c>
      <c r="Z1436">
        <v>0.13761499999999999</v>
      </c>
      <c r="AA1436">
        <v>5.0458714365959098E-2</v>
      </c>
      <c r="AB1436">
        <v>0.25543500000000002</v>
      </c>
      <c r="AC1436">
        <v>1.66307</v>
      </c>
      <c r="AD1436">
        <v>0.29411799999999999</v>
      </c>
      <c r="AE1436">
        <v>0.68452400000000002</v>
      </c>
      <c r="AH1436">
        <v>5.65245</v>
      </c>
      <c r="AI1436">
        <v>-0.111401</v>
      </c>
      <c r="AJ1436">
        <v>-0.15863099999999999</v>
      </c>
    </row>
    <row r="1437" spans="1:36" x14ac:dyDescent="0.45">
      <c r="A1437" t="s">
        <v>3345</v>
      </c>
      <c r="B1437" t="s">
        <v>104</v>
      </c>
      <c r="C1437">
        <v>2</v>
      </c>
      <c r="D1437">
        <v>5</v>
      </c>
      <c r="F1437">
        <v>5.3333300000000001</v>
      </c>
      <c r="G1437">
        <v>24</v>
      </c>
      <c r="H1437">
        <v>5</v>
      </c>
      <c r="I1437">
        <v>0</v>
      </c>
      <c r="J1437">
        <v>0</v>
      </c>
      <c r="K1437">
        <v>54</v>
      </c>
      <c r="L1437">
        <v>252</v>
      </c>
      <c r="M1437">
        <v>54</v>
      </c>
      <c r="N1437">
        <v>35</v>
      </c>
      <c r="O1437">
        <v>32</v>
      </c>
      <c r="P1437">
        <v>7</v>
      </c>
      <c r="Q1437">
        <v>32</v>
      </c>
      <c r="R1437">
        <v>0</v>
      </c>
      <c r="S1437">
        <v>7</v>
      </c>
      <c r="T1437">
        <v>49</v>
      </c>
      <c r="U1437">
        <v>8.1666699999999999</v>
      </c>
      <c r="V1437">
        <v>5.3333300000000001</v>
      </c>
      <c r="W1437">
        <v>1.53125</v>
      </c>
      <c r="X1437">
        <v>1.1666700000000001</v>
      </c>
      <c r="Y1437">
        <v>0.19444400000000001</v>
      </c>
      <c r="Z1437">
        <v>0.12698400000000001</v>
      </c>
      <c r="AA1437">
        <v>6.7460313439369202E-2</v>
      </c>
      <c r="AB1437">
        <v>0.253521</v>
      </c>
      <c r="AC1437">
        <v>1.59259</v>
      </c>
      <c r="AD1437">
        <v>0.29936299999999999</v>
      </c>
      <c r="AE1437">
        <v>0.66929099999999997</v>
      </c>
      <c r="AH1437">
        <v>5.2920800000000003</v>
      </c>
      <c r="AI1437">
        <v>-0.111668</v>
      </c>
      <c r="AJ1437">
        <v>-0.179121</v>
      </c>
    </row>
    <row r="1438" spans="1:36" x14ac:dyDescent="0.45">
      <c r="A1438" t="s">
        <v>2417</v>
      </c>
      <c r="B1438" t="s">
        <v>56</v>
      </c>
      <c r="C1438">
        <v>1</v>
      </c>
      <c r="D1438">
        <v>2</v>
      </c>
      <c r="F1438">
        <v>6</v>
      </c>
      <c r="G1438">
        <v>14</v>
      </c>
      <c r="H1438">
        <v>1</v>
      </c>
      <c r="I1438">
        <v>0</v>
      </c>
      <c r="J1438">
        <v>0</v>
      </c>
      <c r="K1438">
        <v>15</v>
      </c>
      <c r="L1438">
        <v>69</v>
      </c>
      <c r="M1438">
        <v>16</v>
      </c>
      <c r="N1438">
        <v>11</v>
      </c>
      <c r="O1438">
        <v>10</v>
      </c>
      <c r="P1438">
        <v>2</v>
      </c>
      <c r="Q1438">
        <v>8</v>
      </c>
      <c r="R1438">
        <v>0</v>
      </c>
      <c r="S1438">
        <v>1</v>
      </c>
      <c r="T1438">
        <v>10</v>
      </c>
      <c r="U1438">
        <v>6</v>
      </c>
      <c r="V1438">
        <v>4.8</v>
      </c>
      <c r="W1438">
        <v>1.25</v>
      </c>
      <c r="X1438">
        <v>1.2</v>
      </c>
      <c r="Y1438">
        <v>0.144928</v>
      </c>
      <c r="Z1438">
        <v>0.115942</v>
      </c>
      <c r="AA1438">
        <v>2.89855003356933E-2</v>
      </c>
      <c r="AB1438">
        <v>0.26666699999999999</v>
      </c>
      <c r="AC1438">
        <v>1.6</v>
      </c>
      <c r="AD1438">
        <v>0.29166700000000001</v>
      </c>
      <c r="AE1438">
        <v>0.61320799999999998</v>
      </c>
      <c r="AH1438">
        <v>5.4550400000000003</v>
      </c>
      <c r="AI1438">
        <v>-0.111848</v>
      </c>
      <c r="AJ1438">
        <v>-0.199988</v>
      </c>
    </row>
    <row r="1439" spans="1:36" x14ac:dyDescent="0.45">
      <c r="A1439" t="s">
        <v>3346</v>
      </c>
      <c r="B1439" t="s">
        <v>30</v>
      </c>
      <c r="C1439">
        <v>2</v>
      </c>
      <c r="D1439">
        <v>1</v>
      </c>
      <c r="F1439">
        <v>4.6956499999999997</v>
      </c>
      <c r="G1439">
        <v>30</v>
      </c>
      <c r="H1439">
        <v>1</v>
      </c>
      <c r="I1439">
        <v>0</v>
      </c>
      <c r="J1439">
        <v>0</v>
      </c>
      <c r="K1439">
        <v>46</v>
      </c>
      <c r="L1439">
        <v>208</v>
      </c>
      <c r="M1439">
        <v>45</v>
      </c>
      <c r="N1439">
        <v>26</v>
      </c>
      <c r="O1439">
        <v>24</v>
      </c>
      <c r="P1439">
        <v>7</v>
      </c>
      <c r="Q1439">
        <v>23</v>
      </c>
      <c r="R1439">
        <v>0</v>
      </c>
      <c r="S1439">
        <v>2</v>
      </c>
      <c r="T1439">
        <v>44</v>
      </c>
      <c r="U1439">
        <v>8.6087000000000007</v>
      </c>
      <c r="V1439">
        <v>4.5</v>
      </c>
      <c r="W1439">
        <v>1.9130400000000001</v>
      </c>
      <c r="X1439">
        <v>1.36957</v>
      </c>
      <c r="Y1439">
        <v>0.211538</v>
      </c>
      <c r="Z1439">
        <v>0.11057699999999999</v>
      </c>
      <c r="AA1439">
        <v>0.100961543619632</v>
      </c>
      <c r="AB1439">
        <v>0.24590200000000001</v>
      </c>
      <c r="AC1439">
        <v>1.4782599999999999</v>
      </c>
      <c r="AD1439">
        <v>0.287879</v>
      </c>
      <c r="AE1439">
        <v>0.72164899999999998</v>
      </c>
      <c r="AH1439">
        <v>4.9506899999999998</v>
      </c>
      <c r="AI1439">
        <v>-0.112881</v>
      </c>
      <c r="AJ1439">
        <v>-0.13439599999999999</v>
      </c>
    </row>
    <row r="1440" spans="1:36" x14ac:dyDescent="0.45">
      <c r="A1440" t="s">
        <v>3347</v>
      </c>
      <c r="B1440" t="s">
        <v>58</v>
      </c>
      <c r="C1440">
        <v>3</v>
      </c>
      <c r="D1440">
        <v>5</v>
      </c>
      <c r="F1440">
        <v>5.1288999999999998</v>
      </c>
      <c r="G1440">
        <v>31</v>
      </c>
      <c r="H1440">
        <v>8</v>
      </c>
      <c r="I1440">
        <v>0</v>
      </c>
      <c r="J1440">
        <v>0</v>
      </c>
      <c r="K1440">
        <v>73.7</v>
      </c>
      <c r="L1440">
        <v>335</v>
      </c>
      <c r="M1440">
        <v>77</v>
      </c>
      <c r="N1440">
        <v>45</v>
      </c>
      <c r="O1440">
        <v>42</v>
      </c>
      <c r="P1440">
        <v>10</v>
      </c>
      <c r="Q1440">
        <v>36</v>
      </c>
      <c r="R1440">
        <v>0</v>
      </c>
      <c r="S1440">
        <v>7</v>
      </c>
      <c r="T1440">
        <v>51</v>
      </c>
      <c r="U1440">
        <v>6.2279499999999999</v>
      </c>
      <c r="V1440">
        <v>4.3962000000000003</v>
      </c>
      <c r="W1440">
        <v>1.4166700000000001</v>
      </c>
      <c r="X1440">
        <v>1.2211700000000001</v>
      </c>
      <c r="Y1440">
        <v>0.15223900000000001</v>
      </c>
      <c r="Z1440">
        <v>0.107463</v>
      </c>
      <c r="AA1440">
        <v>4.4776111841201699E-2</v>
      </c>
      <c r="AB1440">
        <v>0.26369900000000002</v>
      </c>
      <c r="AC1440">
        <v>1.5332399999999999</v>
      </c>
      <c r="AD1440">
        <v>0.290043</v>
      </c>
      <c r="AE1440">
        <v>0.68686899999999995</v>
      </c>
      <c r="AH1440">
        <v>5.3853</v>
      </c>
      <c r="AI1440">
        <v>-0.113611</v>
      </c>
      <c r="AJ1440">
        <v>-9.4684599999999994E-2</v>
      </c>
    </row>
    <row r="1441" spans="1:36" x14ac:dyDescent="0.45">
      <c r="A1441" t="s">
        <v>3348</v>
      </c>
      <c r="B1441" t="s">
        <v>23</v>
      </c>
      <c r="C1441">
        <v>2</v>
      </c>
      <c r="D1441">
        <v>1</v>
      </c>
      <c r="F1441">
        <v>4.6898299999999997</v>
      </c>
      <c r="G1441">
        <v>36</v>
      </c>
      <c r="H1441">
        <v>0</v>
      </c>
      <c r="I1441">
        <v>0</v>
      </c>
      <c r="J1441">
        <v>0</v>
      </c>
      <c r="K1441">
        <v>40.299999999999997</v>
      </c>
      <c r="L1441">
        <v>178</v>
      </c>
      <c r="M1441">
        <v>39</v>
      </c>
      <c r="N1441">
        <v>23</v>
      </c>
      <c r="O1441">
        <v>21</v>
      </c>
      <c r="P1441">
        <v>6</v>
      </c>
      <c r="Q1441">
        <v>16</v>
      </c>
      <c r="R1441">
        <v>1</v>
      </c>
      <c r="S1441">
        <v>6</v>
      </c>
      <c r="T1441">
        <v>40</v>
      </c>
      <c r="U1441">
        <v>8.9329999999999998</v>
      </c>
      <c r="V1441">
        <v>3.5731999999999999</v>
      </c>
      <c r="W1441">
        <v>2.5</v>
      </c>
      <c r="X1441">
        <v>1.33995</v>
      </c>
      <c r="Y1441">
        <v>0.224719</v>
      </c>
      <c r="Z1441">
        <v>8.9887599999999998E-2</v>
      </c>
      <c r="AA1441">
        <v>0.13483146578073499</v>
      </c>
      <c r="AB1441">
        <v>0.25</v>
      </c>
      <c r="AC1441">
        <v>1.36476</v>
      </c>
      <c r="AD1441">
        <v>0.3</v>
      </c>
      <c r="AE1441">
        <v>0.68669500000000006</v>
      </c>
      <c r="AH1441">
        <v>4.8431300000000004</v>
      </c>
      <c r="AI1441">
        <v>-0.11402</v>
      </c>
      <c r="AJ1441">
        <v>-4.1662400000000002E-2</v>
      </c>
    </row>
    <row r="1442" spans="1:36" x14ac:dyDescent="0.45">
      <c r="A1442" t="s">
        <v>3349</v>
      </c>
      <c r="C1442">
        <v>1</v>
      </c>
      <c r="D1442">
        <v>2</v>
      </c>
      <c r="F1442">
        <v>5.0495099999999997</v>
      </c>
      <c r="G1442">
        <v>25</v>
      </c>
      <c r="H1442">
        <v>2</v>
      </c>
      <c r="I1442">
        <v>0</v>
      </c>
      <c r="J1442">
        <v>0</v>
      </c>
      <c r="K1442">
        <v>30.3</v>
      </c>
      <c r="L1442">
        <v>138</v>
      </c>
      <c r="M1442">
        <v>29</v>
      </c>
      <c r="N1442">
        <v>18</v>
      </c>
      <c r="O1442">
        <v>17</v>
      </c>
      <c r="P1442">
        <v>5</v>
      </c>
      <c r="Q1442">
        <v>19</v>
      </c>
      <c r="R1442">
        <v>0</v>
      </c>
      <c r="S1442">
        <v>0</v>
      </c>
      <c r="T1442">
        <v>34</v>
      </c>
      <c r="U1442">
        <v>10.099</v>
      </c>
      <c r="V1442">
        <v>5.6435599999999999</v>
      </c>
      <c r="W1442">
        <v>1.7894699999999999</v>
      </c>
      <c r="X1442">
        <v>1.48515</v>
      </c>
      <c r="Y1442">
        <v>0.24637700000000001</v>
      </c>
      <c r="Z1442">
        <v>0.137681</v>
      </c>
      <c r="AA1442">
        <v>0.108695656061172</v>
      </c>
      <c r="AB1442">
        <v>0.243697</v>
      </c>
      <c r="AC1442">
        <v>1.58416</v>
      </c>
      <c r="AD1442">
        <v>0.3</v>
      </c>
      <c r="AE1442">
        <v>0.731707</v>
      </c>
      <c r="AH1442">
        <v>5.0372199999999996</v>
      </c>
      <c r="AI1442">
        <v>-0.11408600000000001</v>
      </c>
      <c r="AJ1442">
        <v>-0.10294399999999999</v>
      </c>
    </row>
    <row r="1443" spans="1:36" x14ac:dyDescent="0.45">
      <c r="A1443" t="s">
        <v>3350</v>
      </c>
      <c r="B1443" t="s">
        <v>25</v>
      </c>
      <c r="C1443">
        <v>3</v>
      </c>
      <c r="D1443">
        <v>4</v>
      </c>
      <c r="F1443">
        <v>5.0261800000000001</v>
      </c>
      <c r="G1443">
        <v>44</v>
      </c>
      <c r="H1443">
        <v>2</v>
      </c>
      <c r="I1443">
        <v>0</v>
      </c>
      <c r="J1443">
        <v>0</v>
      </c>
      <c r="K1443">
        <v>57.3</v>
      </c>
      <c r="L1443">
        <v>255</v>
      </c>
      <c r="M1443">
        <v>51</v>
      </c>
      <c r="N1443">
        <v>35</v>
      </c>
      <c r="O1443">
        <v>32</v>
      </c>
      <c r="P1443">
        <v>8</v>
      </c>
      <c r="Q1443">
        <v>29</v>
      </c>
      <c r="R1443">
        <v>0</v>
      </c>
      <c r="S1443">
        <v>7</v>
      </c>
      <c r="T1443">
        <v>57</v>
      </c>
      <c r="U1443">
        <v>8.9528800000000004</v>
      </c>
      <c r="V1443">
        <v>4.55497</v>
      </c>
      <c r="W1443">
        <v>1.9655199999999999</v>
      </c>
      <c r="X1443">
        <v>1.25654</v>
      </c>
      <c r="Y1443">
        <v>0.22352900000000001</v>
      </c>
      <c r="Z1443">
        <v>0.11372500000000001</v>
      </c>
      <c r="AA1443">
        <v>0.109803922474384</v>
      </c>
      <c r="AB1443">
        <v>0.232877</v>
      </c>
      <c r="AC1443">
        <v>1.3961600000000001</v>
      </c>
      <c r="AD1443">
        <v>0.279221</v>
      </c>
      <c r="AE1443">
        <v>0.65407000000000004</v>
      </c>
      <c r="AH1443">
        <v>4.9653400000000003</v>
      </c>
      <c r="AI1443">
        <v>-0.114422</v>
      </c>
      <c r="AJ1443">
        <v>-0.35688799999999998</v>
      </c>
    </row>
    <row r="1444" spans="1:36" x14ac:dyDescent="0.45">
      <c r="A1444" t="s">
        <v>3351</v>
      </c>
      <c r="C1444">
        <v>2</v>
      </c>
      <c r="D1444">
        <v>4</v>
      </c>
      <c r="F1444">
        <v>4.8257399999999997</v>
      </c>
      <c r="G1444">
        <v>39</v>
      </c>
      <c r="H1444">
        <v>1</v>
      </c>
      <c r="I1444">
        <v>0</v>
      </c>
      <c r="J1444">
        <v>1</v>
      </c>
      <c r="K1444">
        <v>37.299999999999997</v>
      </c>
      <c r="L1444">
        <v>167</v>
      </c>
      <c r="M1444">
        <v>37</v>
      </c>
      <c r="N1444">
        <v>22</v>
      </c>
      <c r="O1444">
        <v>20</v>
      </c>
      <c r="P1444">
        <v>5</v>
      </c>
      <c r="Q1444">
        <v>18</v>
      </c>
      <c r="R1444">
        <v>2</v>
      </c>
      <c r="S1444">
        <v>3</v>
      </c>
      <c r="T1444">
        <v>34</v>
      </c>
      <c r="U1444">
        <v>8.2037499999999994</v>
      </c>
      <c r="V1444">
        <v>4.3431600000000001</v>
      </c>
      <c r="W1444">
        <v>1.88889</v>
      </c>
      <c r="X1444">
        <v>1.2064299999999999</v>
      </c>
      <c r="Y1444">
        <v>0.203593</v>
      </c>
      <c r="Z1444">
        <v>0.107784</v>
      </c>
      <c r="AA1444">
        <v>9.5808379352092701E-2</v>
      </c>
      <c r="AB1444">
        <v>0.25342500000000001</v>
      </c>
      <c r="AC1444">
        <v>1.4745299999999999</v>
      </c>
      <c r="AD1444">
        <v>0.29906500000000003</v>
      </c>
      <c r="AE1444">
        <v>0.6875</v>
      </c>
      <c r="AH1444">
        <v>4.8636200000000001</v>
      </c>
      <c r="AI1444">
        <v>-0.11494</v>
      </c>
      <c r="AJ1444">
        <v>-8.5220299999999999E-2</v>
      </c>
    </row>
    <row r="1445" spans="1:36" x14ac:dyDescent="0.45">
      <c r="A1445" t="s">
        <v>3352</v>
      </c>
      <c r="C1445">
        <v>5</v>
      </c>
      <c r="D1445">
        <v>6</v>
      </c>
      <c r="F1445">
        <v>5.5149900000000001</v>
      </c>
      <c r="G1445">
        <v>21</v>
      </c>
      <c r="H1445">
        <v>17</v>
      </c>
      <c r="I1445">
        <v>0</v>
      </c>
      <c r="J1445">
        <v>0</v>
      </c>
      <c r="K1445">
        <v>76.7</v>
      </c>
      <c r="L1445">
        <v>359</v>
      </c>
      <c r="M1445">
        <v>79</v>
      </c>
      <c r="N1445">
        <v>51</v>
      </c>
      <c r="O1445">
        <v>47</v>
      </c>
      <c r="P1445">
        <v>11</v>
      </c>
      <c r="Q1445">
        <v>46</v>
      </c>
      <c r="R1445">
        <v>0</v>
      </c>
      <c r="S1445">
        <v>9</v>
      </c>
      <c r="T1445">
        <v>60</v>
      </c>
      <c r="U1445">
        <v>7.0404200000000001</v>
      </c>
      <c r="V1445">
        <v>5.3976499999999996</v>
      </c>
      <c r="W1445">
        <v>1.3043499999999999</v>
      </c>
      <c r="X1445">
        <v>1.29074</v>
      </c>
      <c r="Y1445">
        <v>0.167131</v>
      </c>
      <c r="Z1445">
        <v>0.128134</v>
      </c>
      <c r="AA1445">
        <v>3.8997218012809698E-2</v>
      </c>
      <c r="AB1445">
        <v>0.25986799999999999</v>
      </c>
      <c r="AC1445">
        <v>1.6297299999999999</v>
      </c>
      <c r="AD1445">
        <v>0.29184599999999999</v>
      </c>
      <c r="AE1445">
        <v>0.67518199999999995</v>
      </c>
      <c r="AH1445">
        <v>5.7061500000000001</v>
      </c>
      <c r="AI1445">
        <v>-0.115317</v>
      </c>
      <c r="AJ1445">
        <v>-0.240897</v>
      </c>
    </row>
    <row r="1446" spans="1:36" x14ac:dyDescent="0.45">
      <c r="A1446" t="s">
        <v>3353</v>
      </c>
      <c r="C1446">
        <v>2</v>
      </c>
      <c r="D1446">
        <v>4</v>
      </c>
      <c r="F1446">
        <v>5.2363600000000003</v>
      </c>
      <c r="G1446">
        <v>27</v>
      </c>
      <c r="H1446">
        <v>5</v>
      </c>
      <c r="I1446">
        <v>0</v>
      </c>
      <c r="J1446">
        <v>0</v>
      </c>
      <c r="K1446">
        <v>55</v>
      </c>
      <c r="L1446">
        <v>246</v>
      </c>
      <c r="M1446">
        <v>57</v>
      </c>
      <c r="N1446">
        <v>35</v>
      </c>
      <c r="O1446">
        <v>32</v>
      </c>
      <c r="P1446">
        <v>9</v>
      </c>
      <c r="Q1446">
        <v>26</v>
      </c>
      <c r="R1446">
        <v>1</v>
      </c>
      <c r="S1446">
        <v>3</v>
      </c>
      <c r="T1446">
        <v>45</v>
      </c>
      <c r="U1446">
        <v>7.3636400000000002</v>
      </c>
      <c r="V1446">
        <v>4.2545500000000001</v>
      </c>
      <c r="W1446">
        <v>1.7307699999999999</v>
      </c>
      <c r="X1446">
        <v>1.4727300000000001</v>
      </c>
      <c r="Y1446">
        <v>0.18292700000000001</v>
      </c>
      <c r="Z1446">
        <v>0.10569099999999999</v>
      </c>
      <c r="AA1446">
        <v>7.7235773205757099E-2</v>
      </c>
      <c r="AB1446">
        <v>0.26267299999999999</v>
      </c>
      <c r="AC1446">
        <v>1.50909</v>
      </c>
      <c r="AD1446">
        <v>0.29447899999999999</v>
      </c>
      <c r="AE1446">
        <v>0.68181800000000004</v>
      </c>
      <c r="AH1446">
        <v>5.3277700000000001</v>
      </c>
      <c r="AI1446">
        <v>-0.115388</v>
      </c>
      <c r="AJ1446">
        <v>-0.10999200000000001</v>
      </c>
    </row>
    <row r="1447" spans="1:36" x14ac:dyDescent="0.45">
      <c r="A1447" t="s">
        <v>3354</v>
      </c>
      <c r="C1447">
        <v>2</v>
      </c>
      <c r="D1447">
        <v>3</v>
      </c>
      <c r="F1447">
        <v>4.8214300000000003</v>
      </c>
      <c r="G1447">
        <v>41</v>
      </c>
      <c r="H1447">
        <v>2</v>
      </c>
      <c r="I1447">
        <v>0</v>
      </c>
      <c r="J1447">
        <v>0</v>
      </c>
      <c r="K1447">
        <v>56</v>
      </c>
      <c r="L1447">
        <v>252</v>
      </c>
      <c r="M1447">
        <v>59</v>
      </c>
      <c r="N1447">
        <v>32</v>
      </c>
      <c r="O1447">
        <v>30</v>
      </c>
      <c r="P1447">
        <v>7</v>
      </c>
      <c r="Q1447">
        <v>22</v>
      </c>
      <c r="R1447">
        <v>1</v>
      </c>
      <c r="S1447">
        <v>5</v>
      </c>
      <c r="T1447">
        <v>43</v>
      </c>
      <c r="U1447">
        <v>6.9107099999999999</v>
      </c>
      <c r="V1447">
        <v>3.5357099999999999</v>
      </c>
      <c r="W1447">
        <v>1.95455</v>
      </c>
      <c r="X1447">
        <v>1.125</v>
      </c>
      <c r="Y1447">
        <v>0.17063500000000001</v>
      </c>
      <c r="Z1447">
        <v>8.7301599999999993E-2</v>
      </c>
      <c r="AA1447">
        <v>8.3333335816860199E-2</v>
      </c>
      <c r="AB1447">
        <v>0.26222200000000001</v>
      </c>
      <c r="AC1447">
        <v>1.4464300000000001</v>
      </c>
      <c r="AD1447">
        <v>0.29714299999999999</v>
      </c>
      <c r="AE1447">
        <v>0.68820199999999998</v>
      </c>
      <c r="AH1447">
        <v>4.7907500000000001</v>
      </c>
      <c r="AI1447">
        <v>-0.115609</v>
      </c>
      <c r="AJ1447">
        <v>-0.19332099999999999</v>
      </c>
    </row>
    <row r="1448" spans="1:36" x14ac:dyDescent="0.45">
      <c r="A1448" t="s">
        <v>2371</v>
      </c>
      <c r="B1448" t="s">
        <v>42</v>
      </c>
      <c r="C1448">
        <v>4</v>
      </c>
      <c r="D1448">
        <v>4</v>
      </c>
      <c r="F1448">
        <v>4.5295399999999999</v>
      </c>
      <c r="G1448">
        <v>43</v>
      </c>
      <c r="H1448">
        <v>0</v>
      </c>
      <c r="I1448">
        <v>0</v>
      </c>
      <c r="J1448">
        <v>1</v>
      </c>
      <c r="K1448">
        <v>45.7</v>
      </c>
      <c r="L1448">
        <v>197</v>
      </c>
      <c r="M1448">
        <v>44</v>
      </c>
      <c r="N1448">
        <v>25</v>
      </c>
      <c r="O1448">
        <v>23</v>
      </c>
      <c r="P1448">
        <v>7</v>
      </c>
      <c r="Q1448">
        <v>18</v>
      </c>
      <c r="R1448">
        <v>1</v>
      </c>
      <c r="S1448">
        <v>2</v>
      </c>
      <c r="T1448">
        <v>41</v>
      </c>
      <c r="U1448">
        <v>8.0744000000000007</v>
      </c>
      <c r="V1448">
        <v>3.5448599999999999</v>
      </c>
      <c r="W1448">
        <v>2.2777799999999999</v>
      </c>
      <c r="X1448">
        <v>1.37856</v>
      </c>
      <c r="Y1448">
        <v>0.208122</v>
      </c>
      <c r="Z1448">
        <v>9.1370599999999996E-2</v>
      </c>
      <c r="AA1448">
        <v>0.116751261055469</v>
      </c>
      <c r="AB1448">
        <v>0.248588</v>
      </c>
      <c r="AC1448">
        <v>1.35667</v>
      </c>
      <c r="AD1448">
        <v>0.28682200000000002</v>
      </c>
      <c r="AE1448">
        <v>0.708812</v>
      </c>
      <c r="AH1448">
        <v>4.7648900000000003</v>
      </c>
      <c r="AI1448">
        <v>-0.115746</v>
      </c>
      <c r="AJ1448">
        <v>-4.7504200000000003E-2</v>
      </c>
    </row>
    <row r="1449" spans="1:36" x14ac:dyDescent="0.45">
      <c r="A1449" t="s">
        <v>3355</v>
      </c>
      <c r="B1449" t="s">
        <v>184</v>
      </c>
      <c r="C1449">
        <v>2</v>
      </c>
      <c r="D1449">
        <v>2</v>
      </c>
      <c r="F1449">
        <v>5.3071299999999999</v>
      </c>
      <c r="G1449">
        <v>20</v>
      </c>
      <c r="H1449">
        <v>6</v>
      </c>
      <c r="I1449">
        <v>0</v>
      </c>
      <c r="J1449">
        <v>0</v>
      </c>
      <c r="K1449">
        <v>40.700000000000003</v>
      </c>
      <c r="L1449">
        <v>191</v>
      </c>
      <c r="M1449">
        <v>37</v>
      </c>
      <c r="N1449">
        <v>26</v>
      </c>
      <c r="O1449">
        <v>24</v>
      </c>
      <c r="P1449">
        <v>7</v>
      </c>
      <c r="Q1449">
        <v>29</v>
      </c>
      <c r="R1449">
        <v>0</v>
      </c>
      <c r="S1449">
        <v>5</v>
      </c>
      <c r="T1449">
        <v>48</v>
      </c>
      <c r="U1449">
        <v>10.6143</v>
      </c>
      <c r="V1449">
        <v>6.4127799999999997</v>
      </c>
      <c r="W1449">
        <v>1.65517</v>
      </c>
      <c r="X1449">
        <v>1.5479099999999999</v>
      </c>
      <c r="Y1449">
        <v>0.251309</v>
      </c>
      <c r="Z1449">
        <v>0.15183199999999999</v>
      </c>
      <c r="AA1449">
        <v>9.9476426839828394E-2</v>
      </c>
      <c r="AB1449">
        <v>0.23566899999999999</v>
      </c>
      <c r="AC1449">
        <v>1.6216200000000001</v>
      </c>
      <c r="AD1449">
        <v>0.29411799999999999</v>
      </c>
      <c r="AE1449">
        <v>0.71174400000000004</v>
      </c>
      <c r="AH1449">
        <v>5.6383299999999998</v>
      </c>
      <c r="AI1449">
        <v>-0.11640200000000001</v>
      </c>
      <c r="AJ1449">
        <v>-0.126579</v>
      </c>
    </row>
    <row r="1450" spans="1:36" x14ac:dyDescent="0.45">
      <c r="A1450" t="s">
        <v>3356</v>
      </c>
      <c r="C1450">
        <v>2</v>
      </c>
      <c r="D1450">
        <v>4</v>
      </c>
      <c r="F1450">
        <v>5.4375</v>
      </c>
      <c r="G1450">
        <v>14</v>
      </c>
      <c r="H1450">
        <v>9</v>
      </c>
      <c r="I1450">
        <v>0</v>
      </c>
      <c r="J1450">
        <v>0</v>
      </c>
      <c r="K1450">
        <v>48</v>
      </c>
      <c r="L1450">
        <v>221</v>
      </c>
      <c r="M1450">
        <v>47</v>
      </c>
      <c r="N1450">
        <v>31</v>
      </c>
      <c r="O1450">
        <v>29</v>
      </c>
      <c r="P1450">
        <v>8</v>
      </c>
      <c r="Q1450">
        <v>31</v>
      </c>
      <c r="R1450">
        <v>0</v>
      </c>
      <c r="S1450">
        <v>2</v>
      </c>
      <c r="T1450">
        <v>43</v>
      </c>
      <c r="U1450">
        <v>8.0625</v>
      </c>
      <c r="V1450">
        <v>5.8125</v>
      </c>
      <c r="W1450">
        <v>1.3871</v>
      </c>
      <c r="X1450">
        <v>1.5</v>
      </c>
      <c r="Y1450">
        <v>0.19456999999999999</v>
      </c>
      <c r="Z1450">
        <v>0.14027100000000001</v>
      </c>
      <c r="AA1450">
        <v>5.4298639297485303E-2</v>
      </c>
      <c r="AB1450">
        <v>0.25</v>
      </c>
      <c r="AC1450">
        <v>1.625</v>
      </c>
      <c r="AD1450">
        <v>0.28467199999999998</v>
      </c>
      <c r="AE1450">
        <v>0.70359300000000002</v>
      </c>
      <c r="AH1450">
        <v>5.6925400000000002</v>
      </c>
      <c r="AI1450">
        <v>-0.116898</v>
      </c>
      <c r="AJ1450">
        <v>-0.11215700000000001</v>
      </c>
    </row>
    <row r="1451" spans="1:36" x14ac:dyDescent="0.45">
      <c r="A1451" t="s">
        <v>3357</v>
      </c>
      <c r="B1451" t="s">
        <v>56</v>
      </c>
      <c r="C1451">
        <v>1</v>
      </c>
      <c r="D1451">
        <v>1</v>
      </c>
      <c r="F1451">
        <v>5.1233399999999998</v>
      </c>
      <c r="G1451">
        <v>45</v>
      </c>
      <c r="H1451">
        <v>3</v>
      </c>
      <c r="I1451">
        <v>0</v>
      </c>
      <c r="J1451">
        <v>1</v>
      </c>
      <c r="K1451">
        <v>52.7</v>
      </c>
      <c r="L1451">
        <v>242</v>
      </c>
      <c r="M1451">
        <v>50</v>
      </c>
      <c r="N1451">
        <v>32</v>
      </c>
      <c r="O1451">
        <v>30</v>
      </c>
      <c r="P1451">
        <v>7</v>
      </c>
      <c r="Q1451">
        <v>34</v>
      </c>
      <c r="R1451">
        <v>0</v>
      </c>
      <c r="S1451">
        <v>4</v>
      </c>
      <c r="T1451">
        <v>54</v>
      </c>
      <c r="U1451">
        <v>9.2220099999999992</v>
      </c>
      <c r="V1451">
        <v>5.8064499999999999</v>
      </c>
      <c r="W1451">
        <v>1.5882400000000001</v>
      </c>
      <c r="X1451">
        <v>1.1954499999999999</v>
      </c>
      <c r="Y1451">
        <v>0.22314000000000001</v>
      </c>
      <c r="Z1451">
        <v>0.14049600000000001</v>
      </c>
      <c r="AA1451">
        <v>8.2644626498222296E-2</v>
      </c>
      <c r="AB1451">
        <v>0.24509800000000001</v>
      </c>
      <c r="AC1451">
        <v>1.5939300000000001</v>
      </c>
      <c r="AD1451">
        <v>0.30069899999999999</v>
      </c>
      <c r="AE1451">
        <v>0.70080900000000002</v>
      </c>
      <c r="AH1451">
        <v>5.09565</v>
      </c>
      <c r="AI1451">
        <v>-0.117142</v>
      </c>
      <c r="AJ1451">
        <v>-8.1562499999999996E-2</v>
      </c>
    </row>
    <row r="1452" spans="1:36" x14ac:dyDescent="0.45">
      <c r="A1452" t="s">
        <v>3358</v>
      </c>
      <c r="B1452" t="s">
        <v>52</v>
      </c>
      <c r="C1452">
        <v>3</v>
      </c>
      <c r="D1452">
        <v>4</v>
      </c>
      <c r="F1452">
        <v>4.5</v>
      </c>
      <c r="G1452">
        <v>37</v>
      </c>
      <c r="H1452">
        <v>0</v>
      </c>
      <c r="I1452">
        <v>0</v>
      </c>
      <c r="J1452">
        <v>1</v>
      </c>
      <c r="K1452">
        <v>38</v>
      </c>
      <c r="L1452">
        <v>172</v>
      </c>
      <c r="M1452">
        <v>36</v>
      </c>
      <c r="N1452">
        <v>21</v>
      </c>
      <c r="O1452">
        <v>19</v>
      </c>
      <c r="P1452">
        <v>5</v>
      </c>
      <c r="Q1452">
        <v>20</v>
      </c>
      <c r="R1452">
        <v>0</v>
      </c>
      <c r="S1452">
        <v>3</v>
      </c>
      <c r="T1452">
        <v>40</v>
      </c>
      <c r="U1452">
        <v>9.4736799999999999</v>
      </c>
      <c r="V1452">
        <v>4.7368399999999999</v>
      </c>
      <c r="W1452">
        <v>2</v>
      </c>
      <c r="X1452">
        <v>1.18421</v>
      </c>
      <c r="Y1452">
        <v>0.23255799999999999</v>
      </c>
      <c r="Z1452">
        <v>0.11627899999999999</v>
      </c>
      <c r="AA1452">
        <v>0.11627907305955799</v>
      </c>
      <c r="AB1452">
        <v>0.24161099999999999</v>
      </c>
      <c r="AC1452">
        <v>1.4736800000000001</v>
      </c>
      <c r="AD1452">
        <v>0.29807699999999998</v>
      </c>
      <c r="AE1452">
        <v>0.71428599999999998</v>
      </c>
      <c r="AH1452">
        <v>4.6760900000000003</v>
      </c>
      <c r="AI1452">
        <v>-0.119654</v>
      </c>
      <c r="AJ1452">
        <v>2.9264899999999999E-3</v>
      </c>
    </row>
    <row r="1453" spans="1:36" x14ac:dyDescent="0.45">
      <c r="A1453" t="s">
        <v>3359</v>
      </c>
      <c r="C1453">
        <v>1</v>
      </c>
      <c r="D1453">
        <v>3</v>
      </c>
      <c r="F1453">
        <v>5.1162799999999997</v>
      </c>
      <c r="G1453">
        <v>34</v>
      </c>
      <c r="H1453">
        <v>1</v>
      </c>
      <c r="I1453">
        <v>0</v>
      </c>
      <c r="J1453">
        <v>0</v>
      </c>
      <c r="K1453">
        <v>38.700000000000003</v>
      </c>
      <c r="L1453">
        <v>180</v>
      </c>
      <c r="M1453">
        <v>40</v>
      </c>
      <c r="N1453">
        <v>24</v>
      </c>
      <c r="O1453">
        <v>22</v>
      </c>
      <c r="P1453">
        <v>5</v>
      </c>
      <c r="Q1453">
        <v>22</v>
      </c>
      <c r="R1453">
        <v>1</v>
      </c>
      <c r="S1453">
        <v>3</v>
      </c>
      <c r="T1453">
        <v>35</v>
      </c>
      <c r="U1453">
        <v>8.1395300000000006</v>
      </c>
      <c r="V1453">
        <v>5.1162799999999997</v>
      </c>
      <c r="W1453">
        <v>1.59091</v>
      </c>
      <c r="X1453">
        <v>1.16279</v>
      </c>
      <c r="Y1453">
        <v>0.19444400000000001</v>
      </c>
      <c r="Z1453">
        <v>0.122222</v>
      </c>
      <c r="AA1453">
        <v>7.2222225368022905E-2</v>
      </c>
      <c r="AB1453">
        <v>0.25806499999999999</v>
      </c>
      <c r="AC1453">
        <v>1.6020700000000001</v>
      </c>
      <c r="AD1453">
        <v>0.30434800000000001</v>
      </c>
      <c r="AE1453">
        <v>0.690909</v>
      </c>
      <c r="AH1453">
        <v>5.0638300000000003</v>
      </c>
      <c r="AI1453">
        <v>-0.120102</v>
      </c>
      <c r="AJ1453">
        <v>-0.17457500000000001</v>
      </c>
    </row>
    <row r="1454" spans="1:36" x14ac:dyDescent="0.45">
      <c r="A1454" t="s">
        <v>3360</v>
      </c>
      <c r="B1454" t="s">
        <v>38</v>
      </c>
      <c r="C1454">
        <v>2</v>
      </c>
      <c r="D1454">
        <v>2</v>
      </c>
      <c r="F1454">
        <v>5.44794</v>
      </c>
      <c r="G1454">
        <v>28</v>
      </c>
      <c r="H1454">
        <v>1</v>
      </c>
      <c r="I1454">
        <v>0</v>
      </c>
      <c r="J1454">
        <v>1</v>
      </c>
      <c r="K1454">
        <v>41.3</v>
      </c>
      <c r="L1454">
        <v>186</v>
      </c>
      <c r="M1454">
        <v>47</v>
      </c>
      <c r="N1454">
        <v>27</v>
      </c>
      <c r="O1454">
        <v>25</v>
      </c>
      <c r="P1454">
        <v>6</v>
      </c>
      <c r="Q1454">
        <v>16</v>
      </c>
      <c r="R1454">
        <v>1</v>
      </c>
      <c r="S1454">
        <v>2</v>
      </c>
      <c r="T1454">
        <v>26</v>
      </c>
      <c r="U1454">
        <v>5.6658600000000003</v>
      </c>
      <c r="V1454">
        <v>3.4866799999999998</v>
      </c>
      <c r="W1454">
        <v>1.625</v>
      </c>
      <c r="X1454">
        <v>1.30751</v>
      </c>
      <c r="Y1454">
        <v>0.13978499999999999</v>
      </c>
      <c r="Z1454">
        <v>8.6021500000000001E-2</v>
      </c>
      <c r="AA1454">
        <v>5.3763441741466501E-2</v>
      </c>
      <c r="AB1454">
        <v>0.27976200000000001</v>
      </c>
      <c r="AC1454">
        <v>1.52542</v>
      </c>
      <c r="AD1454">
        <v>0.30147099999999999</v>
      </c>
      <c r="AE1454">
        <v>0.65934099999999995</v>
      </c>
      <c r="AH1454">
        <v>5.1920900000000003</v>
      </c>
      <c r="AI1454">
        <v>-0.12089</v>
      </c>
      <c r="AJ1454">
        <v>-0.33061800000000002</v>
      </c>
    </row>
    <row r="1455" spans="1:36" x14ac:dyDescent="0.45">
      <c r="A1455" t="s">
        <v>3361</v>
      </c>
      <c r="C1455">
        <v>1</v>
      </c>
      <c r="D1455">
        <v>1</v>
      </c>
      <c r="F1455">
        <v>4.79087</v>
      </c>
      <c r="G1455">
        <v>25</v>
      </c>
      <c r="H1455">
        <v>1</v>
      </c>
      <c r="I1455">
        <v>0</v>
      </c>
      <c r="J1455">
        <v>1</v>
      </c>
      <c r="K1455">
        <v>26.3</v>
      </c>
      <c r="L1455">
        <v>121</v>
      </c>
      <c r="M1455">
        <v>25</v>
      </c>
      <c r="N1455">
        <v>15</v>
      </c>
      <c r="O1455">
        <v>14</v>
      </c>
      <c r="P1455">
        <v>4</v>
      </c>
      <c r="Q1455">
        <v>16</v>
      </c>
      <c r="R1455">
        <v>0</v>
      </c>
      <c r="S1455">
        <v>2</v>
      </c>
      <c r="T1455">
        <v>28</v>
      </c>
      <c r="U1455">
        <v>9.5817499999999995</v>
      </c>
      <c r="V1455">
        <v>5.4752900000000002</v>
      </c>
      <c r="W1455">
        <v>1.75</v>
      </c>
      <c r="X1455">
        <v>1.3688199999999999</v>
      </c>
      <c r="Y1455">
        <v>0.231405</v>
      </c>
      <c r="Z1455">
        <v>0.13223099999999999</v>
      </c>
      <c r="AA1455">
        <v>9.9173560738563496E-2</v>
      </c>
      <c r="AB1455">
        <v>0.24271799999999999</v>
      </c>
      <c r="AC1455">
        <v>1.55894</v>
      </c>
      <c r="AD1455">
        <v>0.29577500000000001</v>
      </c>
      <c r="AE1455">
        <v>0.73446299999999998</v>
      </c>
      <c r="AH1455">
        <v>5.15618</v>
      </c>
      <c r="AI1455">
        <v>-0.122382</v>
      </c>
      <c r="AJ1455">
        <v>-3.7848300000000001E-2</v>
      </c>
    </row>
    <row r="1456" spans="1:36" x14ac:dyDescent="0.45">
      <c r="A1456" t="s">
        <v>3362</v>
      </c>
      <c r="C1456">
        <v>2</v>
      </c>
      <c r="D1456">
        <v>3</v>
      </c>
      <c r="F1456">
        <v>5.3932599999999997</v>
      </c>
      <c r="G1456">
        <v>28</v>
      </c>
      <c r="H1456">
        <v>0</v>
      </c>
      <c r="I1456">
        <v>0</v>
      </c>
      <c r="J1456">
        <v>0</v>
      </c>
      <c r="K1456">
        <v>26.7</v>
      </c>
      <c r="L1456">
        <v>123</v>
      </c>
      <c r="M1456">
        <v>27</v>
      </c>
      <c r="N1456">
        <v>17</v>
      </c>
      <c r="O1456">
        <v>16</v>
      </c>
      <c r="P1456">
        <v>4</v>
      </c>
      <c r="Q1456">
        <v>14</v>
      </c>
      <c r="R1456">
        <v>0</v>
      </c>
      <c r="S1456">
        <v>4</v>
      </c>
      <c r="T1456">
        <v>25</v>
      </c>
      <c r="U1456">
        <v>8.4269700000000007</v>
      </c>
      <c r="V1456">
        <v>4.7191000000000001</v>
      </c>
      <c r="W1456">
        <v>1.7857099999999999</v>
      </c>
      <c r="X1456">
        <v>1.3483099999999999</v>
      </c>
      <c r="Y1456">
        <v>0.20325199999999999</v>
      </c>
      <c r="Z1456">
        <v>0.11382100000000001</v>
      </c>
      <c r="AA1456">
        <v>8.9430890977382604E-2</v>
      </c>
      <c r="AB1456">
        <v>0.25714300000000001</v>
      </c>
      <c r="AC1456">
        <v>1.5355799999999999</v>
      </c>
      <c r="AD1456">
        <v>0.30263200000000001</v>
      </c>
      <c r="AE1456">
        <v>0.67796599999999996</v>
      </c>
      <c r="AH1456">
        <v>5.3524200000000004</v>
      </c>
      <c r="AI1456">
        <v>-0.12318800000000001</v>
      </c>
      <c r="AJ1456">
        <v>-0.26291300000000001</v>
      </c>
    </row>
    <row r="1457" spans="1:36" x14ac:dyDescent="0.45">
      <c r="A1457" t="s">
        <v>3363</v>
      </c>
      <c r="B1457" t="s">
        <v>25</v>
      </c>
      <c r="C1457">
        <v>4</v>
      </c>
      <c r="D1457">
        <v>4</v>
      </c>
      <c r="F1457">
        <v>4.8477699999999997</v>
      </c>
      <c r="G1457">
        <v>45</v>
      </c>
      <c r="H1457">
        <v>0</v>
      </c>
      <c r="I1457">
        <v>0</v>
      </c>
      <c r="J1457">
        <v>1</v>
      </c>
      <c r="K1457">
        <v>42.7</v>
      </c>
      <c r="L1457">
        <v>190</v>
      </c>
      <c r="M1457">
        <v>41</v>
      </c>
      <c r="N1457">
        <v>25</v>
      </c>
      <c r="O1457">
        <v>23</v>
      </c>
      <c r="P1457">
        <v>7</v>
      </c>
      <c r="Q1457">
        <v>20</v>
      </c>
      <c r="R1457">
        <v>1</v>
      </c>
      <c r="S1457">
        <v>2</v>
      </c>
      <c r="T1457">
        <v>44</v>
      </c>
      <c r="U1457">
        <v>9.2739999999999991</v>
      </c>
      <c r="V1457">
        <v>4.2154600000000002</v>
      </c>
      <c r="W1457">
        <v>2.2000000000000002</v>
      </c>
      <c r="X1457">
        <v>1.4754100000000001</v>
      </c>
      <c r="Y1457">
        <v>0.23157900000000001</v>
      </c>
      <c r="Z1457">
        <v>0.105263</v>
      </c>
      <c r="AA1457">
        <v>0.126315787434577</v>
      </c>
      <c r="AB1457">
        <v>0.24404799999999999</v>
      </c>
      <c r="AC1457">
        <v>1.4285699999999999</v>
      </c>
      <c r="AD1457">
        <v>0.29059800000000002</v>
      </c>
      <c r="AE1457">
        <v>0.703125</v>
      </c>
      <c r="AH1457">
        <v>4.8709699999999998</v>
      </c>
      <c r="AI1457">
        <v>-0.123837</v>
      </c>
      <c r="AJ1457">
        <v>-0.23988100000000001</v>
      </c>
    </row>
    <row r="1458" spans="1:36" x14ac:dyDescent="0.45">
      <c r="A1458" t="s">
        <v>3364</v>
      </c>
      <c r="B1458" t="s">
        <v>25</v>
      </c>
      <c r="C1458">
        <v>3</v>
      </c>
      <c r="D1458">
        <v>4</v>
      </c>
      <c r="F1458">
        <v>4.6583899999999998</v>
      </c>
      <c r="G1458">
        <v>42</v>
      </c>
      <c r="H1458">
        <v>0</v>
      </c>
      <c r="I1458">
        <v>0</v>
      </c>
      <c r="J1458">
        <v>0</v>
      </c>
      <c r="K1458">
        <v>48.3</v>
      </c>
      <c r="L1458">
        <v>205</v>
      </c>
      <c r="M1458">
        <v>45</v>
      </c>
      <c r="N1458">
        <v>27</v>
      </c>
      <c r="O1458">
        <v>25</v>
      </c>
      <c r="P1458">
        <v>7</v>
      </c>
      <c r="Q1458">
        <v>18</v>
      </c>
      <c r="R1458">
        <v>2</v>
      </c>
      <c r="S1458">
        <v>4</v>
      </c>
      <c r="T1458">
        <v>41</v>
      </c>
      <c r="U1458">
        <v>7.6397500000000003</v>
      </c>
      <c r="V1458">
        <v>3.3540399999999999</v>
      </c>
      <c r="W1458">
        <v>2.2777799999999999</v>
      </c>
      <c r="X1458">
        <v>1.3043499999999999</v>
      </c>
      <c r="Y1458">
        <v>0.2</v>
      </c>
      <c r="Z1458">
        <v>8.7804900000000005E-2</v>
      </c>
      <c r="AA1458">
        <v>0.112195126712322</v>
      </c>
      <c r="AB1458">
        <v>0.24590200000000001</v>
      </c>
      <c r="AC1458">
        <v>1.3043499999999999</v>
      </c>
      <c r="AD1458">
        <v>0.28148099999999998</v>
      </c>
      <c r="AE1458">
        <v>0.67669199999999996</v>
      </c>
      <c r="AH1458">
        <v>4.8078399999999997</v>
      </c>
      <c r="AI1458">
        <v>-0.124428</v>
      </c>
      <c r="AJ1458">
        <v>-0.141207</v>
      </c>
    </row>
    <row r="1459" spans="1:36" x14ac:dyDescent="0.45">
      <c r="A1459" t="s">
        <v>3365</v>
      </c>
      <c r="B1459" t="s">
        <v>113</v>
      </c>
      <c r="C1459">
        <v>3</v>
      </c>
      <c r="D1459">
        <v>4</v>
      </c>
      <c r="F1459">
        <v>4.5</v>
      </c>
      <c r="G1459">
        <v>39</v>
      </c>
      <c r="H1459">
        <v>1</v>
      </c>
      <c r="I1459">
        <v>0</v>
      </c>
      <c r="J1459">
        <v>0</v>
      </c>
      <c r="K1459">
        <v>48</v>
      </c>
      <c r="L1459">
        <v>214</v>
      </c>
      <c r="M1459">
        <v>44</v>
      </c>
      <c r="N1459">
        <v>26</v>
      </c>
      <c r="O1459">
        <v>24</v>
      </c>
      <c r="P1459">
        <v>6</v>
      </c>
      <c r="Q1459">
        <v>27</v>
      </c>
      <c r="R1459">
        <v>1</v>
      </c>
      <c r="S1459">
        <v>2</v>
      </c>
      <c r="T1459">
        <v>48</v>
      </c>
      <c r="U1459">
        <v>9</v>
      </c>
      <c r="V1459">
        <v>5.0625</v>
      </c>
      <c r="W1459">
        <v>1.7777799999999999</v>
      </c>
      <c r="X1459">
        <v>1.125</v>
      </c>
      <c r="Y1459">
        <v>0.224299</v>
      </c>
      <c r="Z1459">
        <v>0.126168</v>
      </c>
      <c r="AA1459">
        <v>9.8130837082862798E-2</v>
      </c>
      <c r="AB1459">
        <v>0.23783799999999999</v>
      </c>
      <c r="AC1459">
        <v>1.4791700000000001</v>
      </c>
      <c r="AD1459">
        <v>0.290076</v>
      </c>
      <c r="AE1459">
        <v>0.71884999999999999</v>
      </c>
      <c r="AH1459">
        <v>4.6925400000000002</v>
      </c>
      <c r="AI1459">
        <v>-0.124877</v>
      </c>
      <c r="AJ1459">
        <v>-6.8293900000000005E-2</v>
      </c>
    </row>
    <row r="1460" spans="1:36" x14ac:dyDescent="0.45">
      <c r="A1460" t="s">
        <v>3366</v>
      </c>
      <c r="C1460">
        <v>1</v>
      </c>
      <c r="D1460">
        <v>3</v>
      </c>
      <c r="F1460">
        <v>5.7</v>
      </c>
      <c r="G1460">
        <v>13</v>
      </c>
      <c r="H1460">
        <v>6</v>
      </c>
      <c r="I1460">
        <v>0</v>
      </c>
      <c r="J1460">
        <v>0</v>
      </c>
      <c r="K1460">
        <v>30</v>
      </c>
      <c r="L1460">
        <v>140</v>
      </c>
      <c r="M1460">
        <v>31</v>
      </c>
      <c r="N1460">
        <v>21</v>
      </c>
      <c r="O1460">
        <v>19</v>
      </c>
      <c r="P1460">
        <v>5</v>
      </c>
      <c r="Q1460">
        <v>18</v>
      </c>
      <c r="R1460">
        <v>0</v>
      </c>
      <c r="S1460">
        <v>3</v>
      </c>
      <c r="T1460">
        <v>25</v>
      </c>
      <c r="U1460">
        <v>7.5</v>
      </c>
      <c r="V1460">
        <v>5.4</v>
      </c>
      <c r="W1460">
        <v>1.38889</v>
      </c>
      <c r="X1460">
        <v>1.5</v>
      </c>
      <c r="Y1460">
        <v>0.17857100000000001</v>
      </c>
      <c r="Z1460">
        <v>0.12857099999999999</v>
      </c>
      <c r="AA1460">
        <v>4.9999997019767699E-2</v>
      </c>
      <c r="AB1460">
        <v>0.26050400000000001</v>
      </c>
      <c r="AC1460">
        <v>1.6333299999999999</v>
      </c>
      <c r="AD1460">
        <v>0.29213499999999998</v>
      </c>
      <c r="AE1460">
        <v>0.66666700000000001</v>
      </c>
      <c r="AH1460">
        <v>5.8550399999999998</v>
      </c>
      <c r="AI1460">
        <v>-0.12554000000000001</v>
      </c>
      <c r="AJ1460">
        <v>-0.17712800000000001</v>
      </c>
    </row>
    <row r="1461" spans="1:36" x14ac:dyDescent="0.45">
      <c r="A1461" t="s">
        <v>3367</v>
      </c>
      <c r="C1461">
        <v>2</v>
      </c>
      <c r="D1461">
        <v>2</v>
      </c>
      <c r="F1461">
        <v>5.0561800000000003</v>
      </c>
      <c r="G1461">
        <v>23</v>
      </c>
      <c r="H1461">
        <v>0</v>
      </c>
      <c r="I1461">
        <v>0</v>
      </c>
      <c r="J1461">
        <v>0</v>
      </c>
      <c r="K1461">
        <v>26.7</v>
      </c>
      <c r="L1461">
        <v>119</v>
      </c>
      <c r="M1461">
        <v>25</v>
      </c>
      <c r="N1461">
        <v>16</v>
      </c>
      <c r="O1461">
        <v>15</v>
      </c>
      <c r="P1461">
        <v>4</v>
      </c>
      <c r="Q1461">
        <v>15</v>
      </c>
      <c r="R1461">
        <v>1</v>
      </c>
      <c r="S1461">
        <v>2</v>
      </c>
      <c r="T1461">
        <v>28</v>
      </c>
      <c r="U1461">
        <v>9.4382000000000001</v>
      </c>
      <c r="V1461">
        <v>5.0561800000000003</v>
      </c>
      <c r="W1461">
        <v>1.8666700000000001</v>
      </c>
      <c r="X1461">
        <v>1.3483099999999999</v>
      </c>
      <c r="Y1461">
        <v>0.235294</v>
      </c>
      <c r="Z1461">
        <v>0.12605</v>
      </c>
      <c r="AA1461">
        <v>0.109243690967559</v>
      </c>
      <c r="AB1461">
        <v>0.24509800000000001</v>
      </c>
      <c r="AC1461">
        <v>1.49813</v>
      </c>
      <c r="AD1461">
        <v>0.3</v>
      </c>
      <c r="AE1461">
        <v>0.69767400000000002</v>
      </c>
      <c r="AH1461">
        <v>5.0153400000000001</v>
      </c>
      <c r="AI1461">
        <v>-0.126219</v>
      </c>
      <c r="AJ1461">
        <v>-0.101407</v>
      </c>
    </row>
    <row r="1462" spans="1:36" x14ac:dyDescent="0.45">
      <c r="A1462" t="s">
        <v>3368</v>
      </c>
      <c r="B1462" t="s">
        <v>61</v>
      </c>
      <c r="C1462">
        <v>2</v>
      </c>
      <c r="D1462">
        <v>3</v>
      </c>
      <c r="F1462">
        <v>4.7048899999999998</v>
      </c>
      <c r="G1462">
        <v>33</v>
      </c>
      <c r="H1462">
        <v>0</v>
      </c>
      <c r="I1462">
        <v>0</v>
      </c>
      <c r="J1462">
        <v>0</v>
      </c>
      <c r="K1462">
        <v>59.3</v>
      </c>
      <c r="L1462">
        <v>263</v>
      </c>
      <c r="M1462">
        <v>61</v>
      </c>
      <c r="N1462">
        <v>34</v>
      </c>
      <c r="O1462">
        <v>31</v>
      </c>
      <c r="P1462">
        <v>9</v>
      </c>
      <c r="Q1462">
        <v>25</v>
      </c>
      <c r="R1462">
        <v>1</v>
      </c>
      <c r="S1462">
        <v>2</v>
      </c>
      <c r="T1462">
        <v>53</v>
      </c>
      <c r="U1462">
        <v>8.0438500000000008</v>
      </c>
      <c r="V1462">
        <v>3.79427</v>
      </c>
      <c r="W1462">
        <v>2.12</v>
      </c>
      <c r="X1462">
        <v>1.3659399999999999</v>
      </c>
      <c r="Y1462">
        <v>0.20152100000000001</v>
      </c>
      <c r="Z1462">
        <v>9.5057000000000003E-2</v>
      </c>
      <c r="AA1462">
        <v>0.10646388679742801</v>
      </c>
      <c r="AB1462">
        <v>0.25847500000000001</v>
      </c>
      <c r="AC1462">
        <v>1.45025</v>
      </c>
      <c r="AD1462">
        <v>0.29885099999999998</v>
      </c>
      <c r="AE1462">
        <v>0.70844700000000005</v>
      </c>
      <c r="AH1462">
        <v>4.80647</v>
      </c>
      <c r="AI1462">
        <v>-0.12637999999999999</v>
      </c>
      <c r="AJ1462">
        <v>-0.15628600000000001</v>
      </c>
    </row>
    <row r="1463" spans="1:36" x14ac:dyDescent="0.45">
      <c r="A1463" t="s">
        <v>2374</v>
      </c>
      <c r="B1463" t="s">
        <v>215</v>
      </c>
      <c r="C1463">
        <v>1</v>
      </c>
      <c r="D1463">
        <v>2</v>
      </c>
      <c r="F1463">
        <v>4.8857100000000004</v>
      </c>
      <c r="G1463">
        <v>43</v>
      </c>
      <c r="H1463">
        <v>0</v>
      </c>
      <c r="I1463">
        <v>0</v>
      </c>
      <c r="J1463">
        <v>0</v>
      </c>
      <c r="K1463">
        <v>35</v>
      </c>
      <c r="L1463">
        <v>154</v>
      </c>
      <c r="M1463">
        <v>31</v>
      </c>
      <c r="N1463">
        <v>21</v>
      </c>
      <c r="O1463">
        <v>19</v>
      </c>
      <c r="P1463">
        <v>5</v>
      </c>
      <c r="Q1463">
        <v>21</v>
      </c>
      <c r="R1463">
        <v>1</v>
      </c>
      <c r="S1463">
        <v>1</v>
      </c>
      <c r="T1463">
        <v>41</v>
      </c>
      <c r="U1463">
        <v>10.542899999999999</v>
      </c>
      <c r="V1463">
        <v>5.4</v>
      </c>
      <c r="W1463">
        <v>1.95238</v>
      </c>
      <c r="X1463">
        <v>1.2857099999999999</v>
      </c>
      <c r="Y1463">
        <v>0.26623400000000003</v>
      </c>
      <c r="Z1463">
        <v>0.13636400000000001</v>
      </c>
      <c r="AA1463">
        <v>0.12987013161182401</v>
      </c>
      <c r="AB1463">
        <v>0.234848</v>
      </c>
      <c r="AC1463">
        <v>1.4857100000000001</v>
      </c>
      <c r="AD1463">
        <v>0.30232599999999998</v>
      </c>
      <c r="AE1463">
        <v>0.68888899999999997</v>
      </c>
      <c r="AH1463">
        <v>4.6550399999999996</v>
      </c>
      <c r="AI1463">
        <v>-0.12640299999999999</v>
      </c>
      <c r="AJ1463">
        <v>-0.247031</v>
      </c>
    </row>
    <row r="1464" spans="1:36" x14ac:dyDescent="0.45">
      <c r="A1464" t="s">
        <v>2106</v>
      </c>
      <c r="B1464" t="s">
        <v>44</v>
      </c>
      <c r="C1464">
        <v>3</v>
      </c>
      <c r="D1464">
        <v>5</v>
      </c>
      <c r="F1464">
        <v>5.8021000000000003</v>
      </c>
      <c r="G1464">
        <v>16</v>
      </c>
      <c r="H1464">
        <v>13</v>
      </c>
      <c r="I1464">
        <v>0</v>
      </c>
      <c r="J1464">
        <v>1</v>
      </c>
      <c r="K1464">
        <v>66.7</v>
      </c>
      <c r="L1464">
        <v>304</v>
      </c>
      <c r="M1464">
        <v>75</v>
      </c>
      <c r="N1464">
        <v>46</v>
      </c>
      <c r="O1464">
        <v>43</v>
      </c>
      <c r="P1464">
        <v>12</v>
      </c>
      <c r="Q1464">
        <v>32</v>
      </c>
      <c r="R1464">
        <v>0</v>
      </c>
      <c r="S1464">
        <v>2</v>
      </c>
      <c r="T1464">
        <v>47</v>
      </c>
      <c r="U1464">
        <v>6.3418299999999999</v>
      </c>
      <c r="V1464">
        <v>4.3178400000000003</v>
      </c>
      <c r="W1464">
        <v>1.46875</v>
      </c>
      <c r="X1464">
        <v>1.6191899999999999</v>
      </c>
      <c r="Y1464">
        <v>0.15460499999999999</v>
      </c>
      <c r="Z1464">
        <v>0.105263</v>
      </c>
      <c r="AA1464">
        <v>4.9342110753059297E-2</v>
      </c>
      <c r="AB1464">
        <v>0.27777800000000002</v>
      </c>
      <c r="AC1464">
        <v>1.6042000000000001</v>
      </c>
      <c r="AD1464">
        <v>0.29857800000000001</v>
      </c>
      <c r="AE1464">
        <v>0.67627499999999996</v>
      </c>
      <c r="AH1464">
        <v>5.7138099999999996</v>
      </c>
      <c r="AI1464">
        <v>-0.12667700000000001</v>
      </c>
      <c r="AJ1464">
        <v>-0.19955500000000001</v>
      </c>
    </row>
    <row r="1465" spans="1:36" x14ac:dyDescent="0.45">
      <c r="A1465" t="s">
        <v>3369</v>
      </c>
      <c r="B1465" t="s">
        <v>196</v>
      </c>
      <c r="C1465">
        <v>3</v>
      </c>
      <c r="D1465">
        <v>4</v>
      </c>
      <c r="F1465">
        <v>4.7568700000000002</v>
      </c>
      <c r="G1465">
        <v>42</v>
      </c>
      <c r="H1465">
        <v>0</v>
      </c>
      <c r="I1465">
        <v>0</v>
      </c>
      <c r="J1465">
        <v>1</v>
      </c>
      <c r="K1465">
        <v>47.3</v>
      </c>
      <c r="L1465">
        <v>213</v>
      </c>
      <c r="M1465">
        <v>43</v>
      </c>
      <c r="N1465">
        <v>27</v>
      </c>
      <c r="O1465">
        <v>25</v>
      </c>
      <c r="P1465">
        <v>6</v>
      </c>
      <c r="Q1465">
        <v>27</v>
      </c>
      <c r="R1465">
        <v>1</v>
      </c>
      <c r="S1465">
        <v>4</v>
      </c>
      <c r="T1465">
        <v>52</v>
      </c>
      <c r="U1465">
        <v>9.8942899999999998</v>
      </c>
      <c r="V1465">
        <v>5.1374199999999997</v>
      </c>
      <c r="W1465">
        <v>1.9259299999999999</v>
      </c>
      <c r="X1465">
        <v>1.1416500000000001</v>
      </c>
      <c r="Y1465">
        <v>0.24413099999999999</v>
      </c>
      <c r="Z1465">
        <v>0.12676100000000001</v>
      </c>
      <c r="AA1465">
        <v>0.117370903491973</v>
      </c>
      <c r="AB1465">
        <v>0.236264</v>
      </c>
      <c r="AC1465">
        <v>1.4799199999999999</v>
      </c>
      <c r="AD1465">
        <v>0.29838700000000001</v>
      </c>
      <c r="AE1465">
        <v>0.69805200000000001</v>
      </c>
      <c r="AH1465">
        <v>4.6715299999999997</v>
      </c>
      <c r="AI1465">
        <v>-0.12706600000000001</v>
      </c>
      <c r="AJ1465">
        <v>-0.26771600000000001</v>
      </c>
    </row>
    <row r="1466" spans="1:36" x14ac:dyDescent="0.45">
      <c r="A1466" t="s">
        <v>3370</v>
      </c>
      <c r="B1466" t="s">
        <v>74</v>
      </c>
      <c r="C1466">
        <v>3</v>
      </c>
      <c r="D1466">
        <v>4</v>
      </c>
      <c r="F1466">
        <v>5.4590199999999998</v>
      </c>
      <c r="G1466">
        <v>31</v>
      </c>
      <c r="H1466">
        <v>0</v>
      </c>
      <c r="I1466">
        <v>0</v>
      </c>
      <c r="J1466">
        <v>0</v>
      </c>
      <c r="K1466">
        <v>61</v>
      </c>
      <c r="L1466">
        <v>269</v>
      </c>
      <c r="M1466">
        <v>69</v>
      </c>
      <c r="N1466">
        <v>40</v>
      </c>
      <c r="O1466">
        <v>37</v>
      </c>
      <c r="P1466">
        <v>10</v>
      </c>
      <c r="Q1466">
        <v>13</v>
      </c>
      <c r="R1466">
        <v>0</v>
      </c>
      <c r="S1466">
        <v>8</v>
      </c>
      <c r="T1466">
        <v>39</v>
      </c>
      <c r="U1466">
        <v>5.7541000000000002</v>
      </c>
      <c r="V1466">
        <v>1.9180299999999999</v>
      </c>
      <c r="W1466">
        <v>3</v>
      </c>
      <c r="X1466">
        <v>1.4754100000000001</v>
      </c>
      <c r="Y1466">
        <v>0.144981</v>
      </c>
      <c r="Z1466">
        <v>4.8327099999999998E-2</v>
      </c>
      <c r="AA1466">
        <v>9.6654277294874094E-2</v>
      </c>
      <c r="AB1466">
        <v>0.27822599999999997</v>
      </c>
      <c r="AC1466">
        <v>1.34426</v>
      </c>
      <c r="AD1466">
        <v>0.29648200000000002</v>
      </c>
      <c r="AE1466">
        <v>0.61764699999999995</v>
      </c>
      <c r="AH1466">
        <v>5.1402900000000002</v>
      </c>
      <c r="AI1466">
        <v>-0.128576</v>
      </c>
      <c r="AJ1466">
        <v>-0.42231200000000002</v>
      </c>
    </row>
    <row r="1467" spans="1:36" x14ac:dyDescent="0.45">
      <c r="A1467" t="s">
        <v>3371</v>
      </c>
      <c r="C1467">
        <v>2</v>
      </c>
      <c r="D1467">
        <v>3</v>
      </c>
      <c r="F1467">
        <v>5.6136799999999996</v>
      </c>
      <c r="G1467">
        <v>30</v>
      </c>
      <c r="H1467">
        <v>2</v>
      </c>
      <c r="I1467">
        <v>0</v>
      </c>
      <c r="J1467">
        <v>0</v>
      </c>
      <c r="K1467">
        <v>49.7</v>
      </c>
      <c r="L1467">
        <v>227</v>
      </c>
      <c r="M1467">
        <v>58</v>
      </c>
      <c r="N1467">
        <v>34</v>
      </c>
      <c r="O1467">
        <v>31</v>
      </c>
      <c r="P1467">
        <v>8</v>
      </c>
      <c r="Q1467">
        <v>22</v>
      </c>
      <c r="R1467">
        <v>0</v>
      </c>
      <c r="S1467">
        <v>1</v>
      </c>
      <c r="T1467">
        <v>32</v>
      </c>
      <c r="U1467">
        <v>5.7947699999999998</v>
      </c>
      <c r="V1467">
        <v>3.9839000000000002</v>
      </c>
      <c r="W1467">
        <v>1.45455</v>
      </c>
      <c r="X1467">
        <v>1.44869</v>
      </c>
      <c r="Y1467">
        <v>0.14096900000000001</v>
      </c>
      <c r="Z1467">
        <v>9.6916299999999997E-2</v>
      </c>
      <c r="AA1467">
        <v>4.4052854180335999E-2</v>
      </c>
      <c r="AB1467">
        <v>0.28431400000000001</v>
      </c>
      <c r="AC1467">
        <v>1.6096600000000001</v>
      </c>
      <c r="AD1467">
        <v>0.30487799999999998</v>
      </c>
      <c r="AE1467">
        <v>0.668605</v>
      </c>
      <c r="AH1467">
        <v>5.4481999999999999</v>
      </c>
      <c r="AI1467">
        <v>-0.129495</v>
      </c>
      <c r="AJ1467">
        <v>-7.1346599999999996E-2</v>
      </c>
    </row>
    <row r="1468" spans="1:36" x14ac:dyDescent="0.45">
      <c r="A1468" t="s">
        <v>3372</v>
      </c>
      <c r="C1468">
        <v>2</v>
      </c>
      <c r="D1468">
        <v>2</v>
      </c>
      <c r="F1468">
        <v>5.1745400000000004</v>
      </c>
      <c r="G1468">
        <v>35</v>
      </c>
      <c r="H1468">
        <v>0</v>
      </c>
      <c r="I1468">
        <v>0</v>
      </c>
      <c r="J1468">
        <v>0</v>
      </c>
      <c r="K1468">
        <v>48.7</v>
      </c>
      <c r="L1468">
        <v>215</v>
      </c>
      <c r="M1468">
        <v>49</v>
      </c>
      <c r="N1468">
        <v>30</v>
      </c>
      <c r="O1468">
        <v>28</v>
      </c>
      <c r="P1468">
        <v>7</v>
      </c>
      <c r="Q1468">
        <v>22</v>
      </c>
      <c r="R1468">
        <v>0</v>
      </c>
      <c r="S1468">
        <v>2</v>
      </c>
      <c r="T1468">
        <v>43</v>
      </c>
      <c r="U1468">
        <v>7.9466099999999997</v>
      </c>
      <c r="V1468">
        <v>4.0657100000000002</v>
      </c>
      <c r="W1468">
        <v>1.95455</v>
      </c>
      <c r="X1468">
        <v>1.2936300000000001</v>
      </c>
      <c r="Y1468">
        <v>0.2</v>
      </c>
      <c r="Z1468">
        <v>0.102326</v>
      </c>
      <c r="AA1468">
        <v>9.7674421966075897E-2</v>
      </c>
      <c r="AB1468">
        <v>0.25654500000000002</v>
      </c>
      <c r="AC1468">
        <v>1.45791</v>
      </c>
      <c r="AD1468">
        <v>0.29787200000000003</v>
      </c>
      <c r="AE1468">
        <v>0.66993499999999995</v>
      </c>
      <c r="AH1468">
        <v>4.8361499999999999</v>
      </c>
      <c r="AI1468">
        <v>-0.130324</v>
      </c>
      <c r="AJ1468">
        <v>-0.44644699999999998</v>
      </c>
    </row>
    <row r="1469" spans="1:36" x14ac:dyDescent="0.45">
      <c r="A1469" t="s">
        <v>3373</v>
      </c>
      <c r="B1469" t="s">
        <v>215</v>
      </c>
      <c r="C1469">
        <v>3</v>
      </c>
      <c r="D1469">
        <v>4</v>
      </c>
      <c r="F1469">
        <v>5.0704200000000004</v>
      </c>
      <c r="G1469">
        <v>34</v>
      </c>
      <c r="H1469">
        <v>1</v>
      </c>
      <c r="I1469">
        <v>0</v>
      </c>
      <c r="J1469">
        <v>0</v>
      </c>
      <c r="K1469">
        <v>49.7</v>
      </c>
      <c r="L1469">
        <v>222</v>
      </c>
      <c r="M1469">
        <v>53</v>
      </c>
      <c r="N1469">
        <v>30</v>
      </c>
      <c r="O1469">
        <v>28</v>
      </c>
      <c r="P1469">
        <v>8</v>
      </c>
      <c r="Q1469">
        <v>19</v>
      </c>
      <c r="R1469">
        <v>0</v>
      </c>
      <c r="S1469">
        <v>4</v>
      </c>
      <c r="T1469">
        <v>42</v>
      </c>
      <c r="U1469">
        <v>7.6056299999999997</v>
      </c>
      <c r="V1469">
        <v>3.4406400000000001</v>
      </c>
      <c r="W1469">
        <v>2.2105299999999999</v>
      </c>
      <c r="X1469">
        <v>1.44869</v>
      </c>
      <c r="Y1469">
        <v>0.189189</v>
      </c>
      <c r="Z1469">
        <v>8.5585599999999998E-2</v>
      </c>
      <c r="AA1469">
        <v>0.103603608906269</v>
      </c>
      <c r="AB1469">
        <v>0.26633200000000001</v>
      </c>
      <c r="AC1469">
        <v>1.44869</v>
      </c>
      <c r="AD1469">
        <v>0.30201299999999998</v>
      </c>
      <c r="AE1469">
        <v>0.69078899999999999</v>
      </c>
      <c r="AH1469">
        <v>5.0457799999999997</v>
      </c>
      <c r="AI1469">
        <v>-0.130604</v>
      </c>
      <c r="AJ1469">
        <v>-0.18715200000000001</v>
      </c>
    </row>
    <row r="1470" spans="1:36" x14ac:dyDescent="0.45">
      <c r="A1470" t="s">
        <v>3374</v>
      </c>
      <c r="B1470" t="s">
        <v>23</v>
      </c>
      <c r="C1470">
        <v>4</v>
      </c>
      <c r="D1470">
        <v>4</v>
      </c>
      <c r="F1470">
        <v>4.6730799999999997</v>
      </c>
      <c r="G1470">
        <v>43</v>
      </c>
      <c r="H1470">
        <v>0</v>
      </c>
      <c r="I1470">
        <v>0</v>
      </c>
      <c r="J1470">
        <v>0</v>
      </c>
      <c r="K1470">
        <v>52</v>
      </c>
      <c r="L1470">
        <v>226</v>
      </c>
      <c r="M1470">
        <v>51</v>
      </c>
      <c r="N1470">
        <v>29</v>
      </c>
      <c r="O1470">
        <v>27</v>
      </c>
      <c r="P1470">
        <v>8</v>
      </c>
      <c r="Q1470">
        <v>24</v>
      </c>
      <c r="R1470">
        <v>1</v>
      </c>
      <c r="S1470">
        <v>0</v>
      </c>
      <c r="T1470">
        <v>50</v>
      </c>
      <c r="U1470">
        <v>8.6538500000000003</v>
      </c>
      <c r="V1470">
        <v>4.1538500000000003</v>
      </c>
      <c r="W1470">
        <v>2.0833300000000001</v>
      </c>
      <c r="X1470">
        <v>1.38462</v>
      </c>
      <c r="Y1470">
        <v>0.22123899999999999</v>
      </c>
      <c r="Z1470">
        <v>0.106195</v>
      </c>
      <c r="AA1470">
        <v>0.115044251084327</v>
      </c>
      <c r="AB1470">
        <v>0.252475</v>
      </c>
      <c r="AC1470">
        <v>1.44231</v>
      </c>
      <c r="AD1470">
        <v>0.29861100000000002</v>
      </c>
      <c r="AE1470">
        <v>0.72100299999999995</v>
      </c>
      <c r="AH1470">
        <v>4.7165800000000004</v>
      </c>
      <c r="AI1470">
        <v>-0.131748</v>
      </c>
      <c r="AJ1470">
        <v>1.2147399999999999E-2</v>
      </c>
    </row>
    <row r="1471" spans="1:36" x14ac:dyDescent="0.45">
      <c r="A1471" t="s">
        <v>3375</v>
      </c>
      <c r="B1471" t="s">
        <v>58</v>
      </c>
      <c r="C1471">
        <v>5</v>
      </c>
      <c r="D1471">
        <v>4</v>
      </c>
      <c r="F1471">
        <v>4.86911</v>
      </c>
      <c r="G1471">
        <v>44</v>
      </c>
      <c r="H1471">
        <v>1</v>
      </c>
      <c r="I1471">
        <v>0</v>
      </c>
      <c r="J1471">
        <v>0</v>
      </c>
      <c r="K1471">
        <v>57.3</v>
      </c>
      <c r="L1471">
        <v>258</v>
      </c>
      <c r="M1471">
        <v>51</v>
      </c>
      <c r="N1471">
        <v>34</v>
      </c>
      <c r="O1471">
        <v>31</v>
      </c>
      <c r="P1471">
        <v>8</v>
      </c>
      <c r="Q1471">
        <v>37</v>
      </c>
      <c r="R1471">
        <v>2</v>
      </c>
      <c r="S1471">
        <v>3</v>
      </c>
      <c r="T1471">
        <v>61</v>
      </c>
      <c r="U1471">
        <v>9.5811499999999992</v>
      </c>
      <c r="V1471">
        <v>5.8115199999999998</v>
      </c>
      <c r="W1471">
        <v>1.6486499999999999</v>
      </c>
      <c r="X1471">
        <v>1.25654</v>
      </c>
      <c r="Y1471">
        <v>0.23643400000000001</v>
      </c>
      <c r="Z1471">
        <v>0.14341100000000001</v>
      </c>
      <c r="AA1471">
        <v>9.30232554674148E-2</v>
      </c>
      <c r="AB1471">
        <v>0.23394499999999999</v>
      </c>
      <c r="AC1471">
        <v>1.5357799999999999</v>
      </c>
      <c r="AD1471">
        <v>0.28859099999999999</v>
      </c>
      <c r="AE1471">
        <v>0.703125</v>
      </c>
      <c r="AH1471">
        <v>5.0351499999999998</v>
      </c>
      <c r="AI1471">
        <v>-0.13178999999999999</v>
      </c>
      <c r="AJ1471">
        <v>-0.25489899999999999</v>
      </c>
    </row>
    <row r="1472" spans="1:36" x14ac:dyDescent="0.45">
      <c r="A1472" t="s">
        <v>3376</v>
      </c>
      <c r="B1472" t="s">
        <v>25</v>
      </c>
      <c r="C1472">
        <v>3</v>
      </c>
      <c r="D1472">
        <v>3</v>
      </c>
      <c r="F1472">
        <v>5.0483599999999997</v>
      </c>
      <c r="G1472">
        <v>39</v>
      </c>
      <c r="H1472">
        <v>2</v>
      </c>
      <c r="I1472">
        <v>0</v>
      </c>
      <c r="J1472">
        <v>0</v>
      </c>
      <c r="K1472">
        <v>51.7</v>
      </c>
      <c r="L1472">
        <v>229</v>
      </c>
      <c r="M1472">
        <v>53</v>
      </c>
      <c r="N1472">
        <v>31</v>
      </c>
      <c r="O1472">
        <v>29</v>
      </c>
      <c r="P1472">
        <v>8</v>
      </c>
      <c r="Q1472">
        <v>20</v>
      </c>
      <c r="R1472">
        <v>1</v>
      </c>
      <c r="S1472">
        <v>3</v>
      </c>
      <c r="T1472">
        <v>43</v>
      </c>
      <c r="U1472">
        <v>7.4854900000000004</v>
      </c>
      <c r="V1472">
        <v>3.4816199999999999</v>
      </c>
      <c r="W1472">
        <v>2.15</v>
      </c>
      <c r="X1472">
        <v>1.3926499999999999</v>
      </c>
      <c r="Y1472">
        <v>0.187773</v>
      </c>
      <c r="Z1472">
        <v>8.7336200000000003E-2</v>
      </c>
      <c r="AA1472">
        <v>0.10043668746948201</v>
      </c>
      <c r="AB1472">
        <v>0.25728200000000001</v>
      </c>
      <c r="AC1472">
        <v>1.4119900000000001</v>
      </c>
      <c r="AD1472">
        <v>0.290323</v>
      </c>
      <c r="AE1472">
        <v>0.67961199999999999</v>
      </c>
      <c r="AH1472">
        <v>4.9378299999999999</v>
      </c>
      <c r="AI1472">
        <v>-0.13342200000000001</v>
      </c>
      <c r="AJ1472">
        <v>-0.25308199999999997</v>
      </c>
    </row>
    <row r="1473" spans="1:36" x14ac:dyDescent="0.45">
      <c r="A1473" t="s">
        <v>3377</v>
      </c>
      <c r="C1473">
        <v>2</v>
      </c>
      <c r="D1473">
        <v>4</v>
      </c>
      <c r="F1473">
        <v>5.61151</v>
      </c>
      <c r="G1473">
        <v>22</v>
      </c>
      <c r="H1473">
        <v>5</v>
      </c>
      <c r="I1473">
        <v>0</v>
      </c>
      <c r="J1473">
        <v>0</v>
      </c>
      <c r="K1473">
        <v>41.7</v>
      </c>
      <c r="L1473">
        <v>193</v>
      </c>
      <c r="M1473">
        <v>44</v>
      </c>
      <c r="N1473">
        <v>28</v>
      </c>
      <c r="O1473">
        <v>26</v>
      </c>
      <c r="P1473">
        <v>7</v>
      </c>
      <c r="Q1473">
        <v>22</v>
      </c>
      <c r="R1473">
        <v>0</v>
      </c>
      <c r="S1473">
        <v>3</v>
      </c>
      <c r="T1473">
        <v>35</v>
      </c>
      <c r="U1473">
        <v>7.55396</v>
      </c>
      <c r="V1473">
        <v>4.7481999999999998</v>
      </c>
      <c r="W1473">
        <v>1.59091</v>
      </c>
      <c r="X1473">
        <v>1.5107900000000001</v>
      </c>
      <c r="Y1473">
        <v>0.18134700000000001</v>
      </c>
      <c r="Z1473">
        <v>0.11398999999999999</v>
      </c>
      <c r="AA1473">
        <v>6.7357510328292805E-2</v>
      </c>
      <c r="AB1473">
        <v>0.261905</v>
      </c>
      <c r="AC1473">
        <v>1.58273</v>
      </c>
      <c r="AD1473">
        <v>0.293651</v>
      </c>
      <c r="AE1473">
        <v>0.67615700000000001</v>
      </c>
      <c r="AH1473">
        <v>5.5571999999999999</v>
      </c>
      <c r="AI1473">
        <v>-0.13350300000000001</v>
      </c>
      <c r="AJ1473">
        <v>-0.22064900000000001</v>
      </c>
    </row>
    <row r="1474" spans="1:36" x14ac:dyDescent="0.45">
      <c r="A1474" t="s">
        <v>3378</v>
      </c>
      <c r="B1474" t="s">
        <v>30</v>
      </c>
      <c r="C1474">
        <v>3</v>
      </c>
      <c r="D1474">
        <v>4</v>
      </c>
      <c r="F1474">
        <v>4.9354800000000001</v>
      </c>
      <c r="G1474">
        <v>24</v>
      </c>
      <c r="H1474">
        <v>7</v>
      </c>
      <c r="I1474">
        <v>0</v>
      </c>
      <c r="J1474">
        <v>0</v>
      </c>
      <c r="K1474">
        <v>62</v>
      </c>
      <c r="L1474">
        <v>280</v>
      </c>
      <c r="M1474">
        <v>60</v>
      </c>
      <c r="N1474">
        <v>37</v>
      </c>
      <c r="O1474">
        <v>34</v>
      </c>
      <c r="P1474">
        <v>9</v>
      </c>
      <c r="Q1474">
        <v>31</v>
      </c>
      <c r="R1474">
        <v>0</v>
      </c>
      <c r="S1474">
        <v>8</v>
      </c>
      <c r="T1474">
        <v>50</v>
      </c>
      <c r="U1474">
        <v>7.2580600000000004</v>
      </c>
      <c r="V1474">
        <v>4.5</v>
      </c>
      <c r="W1474">
        <v>1.6129</v>
      </c>
      <c r="X1474">
        <v>1.3064499999999999</v>
      </c>
      <c r="Y1474">
        <v>0.17857100000000001</v>
      </c>
      <c r="Z1474">
        <v>0.11071400000000001</v>
      </c>
      <c r="AA1474">
        <v>6.7857146263122503E-2</v>
      </c>
      <c r="AB1474">
        <v>0.24896299999999999</v>
      </c>
      <c r="AC1474">
        <v>1.46774</v>
      </c>
      <c r="AD1474">
        <v>0.28022000000000002</v>
      </c>
      <c r="AE1474">
        <v>0.68877600000000005</v>
      </c>
      <c r="AH1474">
        <v>5.4163300000000003</v>
      </c>
      <c r="AI1474">
        <v>-0.13356199999999999</v>
      </c>
      <c r="AJ1474">
        <v>-5.0727000000000001E-2</v>
      </c>
    </row>
    <row r="1475" spans="1:36" x14ac:dyDescent="0.45">
      <c r="A1475" t="s">
        <v>3379</v>
      </c>
      <c r="B1475" t="s">
        <v>25</v>
      </c>
      <c r="C1475">
        <v>2</v>
      </c>
      <c r="D1475">
        <v>3</v>
      </c>
      <c r="F1475">
        <v>5.0294100000000004</v>
      </c>
      <c r="G1475">
        <v>30</v>
      </c>
      <c r="H1475">
        <v>0</v>
      </c>
      <c r="I1475">
        <v>0</v>
      </c>
      <c r="J1475">
        <v>1</v>
      </c>
      <c r="K1475">
        <v>34</v>
      </c>
      <c r="L1475">
        <v>157</v>
      </c>
      <c r="M1475">
        <v>30</v>
      </c>
      <c r="N1475">
        <v>21</v>
      </c>
      <c r="O1475">
        <v>19</v>
      </c>
      <c r="P1475">
        <v>5</v>
      </c>
      <c r="Q1475">
        <v>24</v>
      </c>
      <c r="R1475">
        <v>1</v>
      </c>
      <c r="S1475">
        <v>2</v>
      </c>
      <c r="T1475">
        <v>39</v>
      </c>
      <c r="U1475">
        <v>10.323499999999999</v>
      </c>
      <c r="V1475">
        <v>6.3529400000000003</v>
      </c>
      <c r="W1475">
        <v>1.625</v>
      </c>
      <c r="X1475">
        <v>1.3235300000000001</v>
      </c>
      <c r="Y1475">
        <v>0.24840799999999999</v>
      </c>
      <c r="Z1475">
        <v>0.152866</v>
      </c>
      <c r="AA1475">
        <v>9.5541402697563102E-2</v>
      </c>
      <c r="AB1475">
        <v>0.22900799999999999</v>
      </c>
      <c r="AC1475">
        <v>1.5882400000000001</v>
      </c>
      <c r="AD1475">
        <v>0.287356</v>
      </c>
      <c r="AE1475">
        <v>0.70212799999999997</v>
      </c>
      <c r="AH1475">
        <v>5.1668099999999999</v>
      </c>
      <c r="AI1475">
        <v>-0.13404199999999999</v>
      </c>
      <c r="AJ1475">
        <v>-0.30102099999999998</v>
      </c>
    </row>
    <row r="1476" spans="1:36" x14ac:dyDescent="0.45">
      <c r="A1476" t="s">
        <v>3380</v>
      </c>
      <c r="B1476" t="s">
        <v>61</v>
      </c>
      <c r="C1476">
        <v>4</v>
      </c>
      <c r="D1476">
        <v>4</v>
      </c>
      <c r="F1476">
        <v>4.71204</v>
      </c>
      <c r="G1476">
        <v>36</v>
      </c>
      <c r="H1476">
        <v>0</v>
      </c>
      <c r="I1476">
        <v>0</v>
      </c>
      <c r="J1476">
        <v>0</v>
      </c>
      <c r="K1476">
        <v>57.3</v>
      </c>
      <c r="L1476">
        <v>260</v>
      </c>
      <c r="M1476">
        <v>51</v>
      </c>
      <c r="N1476">
        <v>32</v>
      </c>
      <c r="O1476">
        <v>30</v>
      </c>
      <c r="P1476">
        <v>8</v>
      </c>
      <c r="Q1476">
        <v>37</v>
      </c>
      <c r="R1476">
        <v>0</v>
      </c>
      <c r="S1476">
        <v>3</v>
      </c>
      <c r="T1476">
        <v>67</v>
      </c>
      <c r="U1476">
        <v>10.5236</v>
      </c>
      <c r="V1476">
        <v>5.8115199999999998</v>
      </c>
      <c r="W1476">
        <v>1.81081</v>
      </c>
      <c r="X1476">
        <v>1.25654</v>
      </c>
      <c r="Y1476">
        <v>0.25769199999999998</v>
      </c>
      <c r="Z1476">
        <v>0.14230799999999999</v>
      </c>
      <c r="AA1476">
        <v>0.115384608507156</v>
      </c>
      <c r="AB1476">
        <v>0.231818</v>
      </c>
      <c r="AC1476">
        <v>1.5357799999999999</v>
      </c>
      <c r="AD1476">
        <v>0.29655199999999998</v>
      </c>
      <c r="AE1476">
        <v>0.72916700000000001</v>
      </c>
      <c r="AH1476">
        <v>4.8257199999999996</v>
      </c>
      <c r="AI1476">
        <v>-0.13446</v>
      </c>
      <c r="AJ1476">
        <v>-6.6733899999999999E-2</v>
      </c>
    </row>
    <row r="1477" spans="1:36" x14ac:dyDescent="0.45">
      <c r="A1477" t="s">
        <v>2376</v>
      </c>
      <c r="B1477" t="s">
        <v>32</v>
      </c>
      <c r="C1477">
        <v>3</v>
      </c>
      <c r="D1477">
        <v>3</v>
      </c>
      <c r="F1477">
        <v>4.5308900000000003</v>
      </c>
      <c r="G1477">
        <v>42</v>
      </c>
      <c r="H1477">
        <v>1</v>
      </c>
      <c r="I1477">
        <v>0</v>
      </c>
      <c r="J1477">
        <v>1</v>
      </c>
      <c r="K1477">
        <v>43.7</v>
      </c>
      <c r="L1477">
        <v>193</v>
      </c>
      <c r="M1477">
        <v>43</v>
      </c>
      <c r="N1477">
        <v>24</v>
      </c>
      <c r="O1477">
        <v>22</v>
      </c>
      <c r="P1477">
        <v>6</v>
      </c>
      <c r="Q1477">
        <v>18</v>
      </c>
      <c r="R1477">
        <v>2</v>
      </c>
      <c r="S1477">
        <v>3</v>
      </c>
      <c r="T1477">
        <v>39</v>
      </c>
      <c r="U1477">
        <v>8.0320400000000003</v>
      </c>
      <c r="V1477">
        <v>3.70709</v>
      </c>
      <c r="W1477">
        <v>2.1666699999999999</v>
      </c>
      <c r="X1477">
        <v>1.2357</v>
      </c>
      <c r="Y1477">
        <v>0.202073</v>
      </c>
      <c r="Z1477">
        <v>9.3264299999999994E-2</v>
      </c>
      <c r="AA1477">
        <v>0.108808293938636</v>
      </c>
      <c r="AB1477">
        <v>0.25</v>
      </c>
      <c r="AC1477">
        <v>1.39588</v>
      </c>
      <c r="AD1477">
        <v>0.29133900000000001</v>
      </c>
      <c r="AE1477">
        <v>0.70342199999999999</v>
      </c>
      <c r="AH1477">
        <v>4.6966900000000003</v>
      </c>
      <c r="AI1477">
        <v>-0.135408</v>
      </c>
      <c r="AJ1477">
        <v>-9.2422799999999999E-2</v>
      </c>
    </row>
    <row r="1478" spans="1:36" x14ac:dyDescent="0.45">
      <c r="A1478" t="s">
        <v>3381</v>
      </c>
      <c r="B1478" t="s">
        <v>63</v>
      </c>
      <c r="C1478">
        <v>2</v>
      </c>
      <c r="D1478">
        <v>4</v>
      </c>
      <c r="F1478">
        <v>4.8091600000000003</v>
      </c>
      <c r="G1478">
        <v>30</v>
      </c>
      <c r="H1478">
        <v>0</v>
      </c>
      <c r="I1478">
        <v>0</v>
      </c>
      <c r="J1478">
        <v>0</v>
      </c>
      <c r="K1478">
        <v>39.299999999999997</v>
      </c>
      <c r="L1478">
        <v>177</v>
      </c>
      <c r="M1478">
        <v>36</v>
      </c>
      <c r="N1478">
        <v>23</v>
      </c>
      <c r="O1478">
        <v>21</v>
      </c>
      <c r="P1478">
        <v>6</v>
      </c>
      <c r="Q1478">
        <v>19</v>
      </c>
      <c r="R1478">
        <v>1</v>
      </c>
      <c r="S1478">
        <v>6</v>
      </c>
      <c r="T1478">
        <v>42</v>
      </c>
      <c r="U1478">
        <v>9.6183200000000006</v>
      </c>
      <c r="V1478">
        <v>4.3511499999999996</v>
      </c>
      <c r="W1478">
        <v>2.2105299999999999</v>
      </c>
      <c r="X1478">
        <v>1.37405</v>
      </c>
      <c r="Y1478">
        <v>0.237288</v>
      </c>
      <c r="Z1478">
        <v>0.107345</v>
      </c>
      <c r="AA1478">
        <v>0.129943497478961</v>
      </c>
      <c r="AB1478">
        <v>0.236842</v>
      </c>
      <c r="AC1478">
        <v>1.3994899999999999</v>
      </c>
      <c r="AD1478">
        <v>0.288462</v>
      </c>
      <c r="AE1478">
        <v>0.68669500000000006</v>
      </c>
      <c r="AH1478">
        <v>5.0107699999999999</v>
      </c>
      <c r="AI1478">
        <v>-0.13542899999999999</v>
      </c>
      <c r="AJ1478">
        <v>-0.122654</v>
      </c>
    </row>
    <row r="1479" spans="1:36" x14ac:dyDescent="0.45">
      <c r="A1479" t="s">
        <v>3382</v>
      </c>
      <c r="B1479" t="s">
        <v>44</v>
      </c>
      <c r="C1479">
        <v>1</v>
      </c>
      <c r="D1479">
        <v>2</v>
      </c>
      <c r="F1479">
        <v>5.4642900000000001</v>
      </c>
      <c r="G1479">
        <v>19</v>
      </c>
      <c r="H1479">
        <v>3</v>
      </c>
      <c r="I1479">
        <v>0</v>
      </c>
      <c r="J1479">
        <v>0</v>
      </c>
      <c r="K1479">
        <v>28</v>
      </c>
      <c r="L1479">
        <v>127</v>
      </c>
      <c r="M1479">
        <v>29</v>
      </c>
      <c r="N1479">
        <v>18</v>
      </c>
      <c r="O1479">
        <v>17</v>
      </c>
      <c r="P1479">
        <v>5</v>
      </c>
      <c r="Q1479">
        <v>14</v>
      </c>
      <c r="R1479">
        <v>0</v>
      </c>
      <c r="S1479">
        <v>2</v>
      </c>
      <c r="T1479">
        <v>25</v>
      </c>
      <c r="U1479">
        <v>8.0357099999999999</v>
      </c>
      <c r="V1479">
        <v>4.5</v>
      </c>
      <c r="W1479">
        <v>1.7857099999999999</v>
      </c>
      <c r="X1479">
        <v>1.60714</v>
      </c>
      <c r="Y1479">
        <v>0.19685</v>
      </c>
      <c r="Z1479">
        <v>0.110236</v>
      </c>
      <c r="AA1479">
        <v>8.6614169180393205E-2</v>
      </c>
      <c r="AB1479">
        <v>0.26126100000000002</v>
      </c>
      <c r="AC1479">
        <v>1.5357099999999999</v>
      </c>
      <c r="AD1479">
        <v>0.296296</v>
      </c>
      <c r="AE1479">
        <v>0.69444399999999995</v>
      </c>
      <c r="AH1479">
        <v>5.5050400000000002</v>
      </c>
      <c r="AI1479">
        <v>-0.136326</v>
      </c>
      <c r="AJ1479">
        <v>-0.104592</v>
      </c>
    </row>
    <row r="1480" spans="1:36" x14ac:dyDescent="0.45">
      <c r="A1480" t="s">
        <v>3383</v>
      </c>
      <c r="B1480" t="s">
        <v>149</v>
      </c>
      <c r="C1480">
        <v>2</v>
      </c>
      <c r="D1480">
        <v>4</v>
      </c>
      <c r="F1480">
        <v>5.5</v>
      </c>
      <c r="G1480">
        <v>29</v>
      </c>
      <c r="H1480">
        <v>5</v>
      </c>
      <c r="I1480">
        <v>0</v>
      </c>
      <c r="J1480">
        <v>0</v>
      </c>
      <c r="K1480">
        <v>54</v>
      </c>
      <c r="L1480">
        <v>250</v>
      </c>
      <c r="M1480">
        <v>60</v>
      </c>
      <c r="N1480">
        <v>36</v>
      </c>
      <c r="O1480">
        <v>33</v>
      </c>
      <c r="P1480">
        <v>7</v>
      </c>
      <c r="Q1480">
        <v>26</v>
      </c>
      <c r="R1480">
        <v>1</v>
      </c>
      <c r="S1480">
        <v>5</v>
      </c>
      <c r="T1480">
        <v>35</v>
      </c>
      <c r="U1480">
        <v>5.8333300000000001</v>
      </c>
      <c r="V1480">
        <v>4.3333300000000001</v>
      </c>
      <c r="W1480">
        <v>1.34615</v>
      </c>
      <c r="X1480">
        <v>1.1666700000000001</v>
      </c>
      <c r="Y1480">
        <v>0.14000000000000001</v>
      </c>
      <c r="Z1480">
        <v>0.104</v>
      </c>
      <c r="AA1480">
        <v>3.5999998450279201E-2</v>
      </c>
      <c r="AB1480">
        <v>0.27397300000000002</v>
      </c>
      <c r="AC1480">
        <v>1.59259</v>
      </c>
      <c r="AD1480">
        <v>0.29943500000000001</v>
      </c>
      <c r="AE1480">
        <v>0.65616799999999997</v>
      </c>
      <c r="AH1480">
        <v>5.3661500000000002</v>
      </c>
      <c r="AI1480">
        <v>-0.136518</v>
      </c>
      <c r="AJ1480">
        <v>-0.27535500000000002</v>
      </c>
    </row>
    <row r="1481" spans="1:36" x14ac:dyDescent="0.45">
      <c r="A1481" t="s">
        <v>3384</v>
      </c>
      <c r="B1481" t="s">
        <v>56</v>
      </c>
      <c r="C1481">
        <v>2</v>
      </c>
      <c r="D1481">
        <v>5</v>
      </c>
      <c r="F1481">
        <v>5.3377299999999996</v>
      </c>
      <c r="G1481">
        <v>36</v>
      </c>
      <c r="H1481">
        <v>4</v>
      </c>
      <c r="I1481">
        <v>0</v>
      </c>
      <c r="J1481">
        <v>0</v>
      </c>
      <c r="K1481">
        <v>60.7</v>
      </c>
      <c r="L1481">
        <v>275</v>
      </c>
      <c r="M1481">
        <v>69</v>
      </c>
      <c r="N1481">
        <v>39</v>
      </c>
      <c r="O1481">
        <v>36</v>
      </c>
      <c r="P1481">
        <v>8</v>
      </c>
      <c r="Q1481">
        <v>22</v>
      </c>
      <c r="R1481">
        <v>1</v>
      </c>
      <c r="S1481">
        <v>5</v>
      </c>
      <c r="T1481">
        <v>37</v>
      </c>
      <c r="U1481">
        <v>5.4859999999999998</v>
      </c>
      <c r="V1481">
        <v>3.2619400000000001</v>
      </c>
      <c r="W1481">
        <v>1.6818200000000001</v>
      </c>
      <c r="X1481">
        <v>1.1861600000000001</v>
      </c>
      <c r="Y1481">
        <v>0.134545</v>
      </c>
      <c r="Z1481">
        <v>0.08</v>
      </c>
      <c r="AA1481">
        <v>5.4545462131500203E-2</v>
      </c>
      <c r="AB1481">
        <v>0.27822599999999997</v>
      </c>
      <c r="AC1481">
        <v>1.49918</v>
      </c>
      <c r="AD1481">
        <v>0.30049300000000001</v>
      </c>
      <c r="AE1481">
        <v>0.65162900000000001</v>
      </c>
      <c r="AH1481">
        <v>5.08371</v>
      </c>
      <c r="AI1481">
        <v>-0.13694700000000001</v>
      </c>
      <c r="AJ1481">
        <v>-0.22154699999999999</v>
      </c>
    </row>
    <row r="1482" spans="1:36" x14ac:dyDescent="0.45">
      <c r="A1482" t="s">
        <v>3385</v>
      </c>
      <c r="C1482">
        <v>3</v>
      </c>
      <c r="D1482">
        <v>6</v>
      </c>
      <c r="F1482">
        <v>5.6166400000000003</v>
      </c>
      <c r="G1482">
        <v>17</v>
      </c>
      <c r="H1482">
        <v>12</v>
      </c>
      <c r="I1482">
        <v>0</v>
      </c>
      <c r="J1482">
        <v>0</v>
      </c>
      <c r="K1482">
        <v>67.3</v>
      </c>
      <c r="L1482">
        <v>311</v>
      </c>
      <c r="M1482">
        <v>77</v>
      </c>
      <c r="N1482">
        <v>45</v>
      </c>
      <c r="O1482">
        <v>42</v>
      </c>
      <c r="P1482">
        <v>11</v>
      </c>
      <c r="Q1482">
        <v>32</v>
      </c>
      <c r="R1482">
        <v>0</v>
      </c>
      <c r="S1482">
        <v>3</v>
      </c>
      <c r="T1482">
        <v>47</v>
      </c>
      <c r="U1482">
        <v>6.2852899999999998</v>
      </c>
      <c r="V1482">
        <v>4.27935</v>
      </c>
      <c r="W1482">
        <v>1.46875</v>
      </c>
      <c r="X1482">
        <v>1.4710300000000001</v>
      </c>
      <c r="Y1482">
        <v>0.15112500000000001</v>
      </c>
      <c r="Z1482">
        <v>0.102894</v>
      </c>
      <c r="AA1482">
        <v>4.82315123081207E-2</v>
      </c>
      <c r="AB1482">
        <v>0.27898600000000001</v>
      </c>
      <c r="AC1482">
        <v>1.61961</v>
      </c>
      <c r="AD1482">
        <v>0.30275200000000002</v>
      </c>
      <c r="AE1482">
        <v>0.68376099999999995</v>
      </c>
      <c r="AH1482">
        <v>5.5433000000000003</v>
      </c>
      <c r="AI1482">
        <v>-0.13719899999999999</v>
      </c>
      <c r="AJ1482">
        <v>-0.24820200000000001</v>
      </c>
    </row>
    <row r="1483" spans="1:36" x14ac:dyDescent="0.45">
      <c r="A1483" t="s">
        <v>3386</v>
      </c>
      <c r="B1483" t="s">
        <v>104</v>
      </c>
      <c r="C1483">
        <v>2</v>
      </c>
      <c r="D1483">
        <v>2</v>
      </c>
      <c r="F1483">
        <v>4.8333300000000001</v>
      </c>
      <c r="G1483">
        <v>42</v>
      </c>
      <c r="H1483">
        <v>0</v>
      </c>
      <c r="I1483">
        <v>0</v>
      </c>
      <c r="J1483">
        <v>0</v>
      </c>
      <c r="K1483">
        <v>54</v>
      </c>
      <c r="L1483">
        <v>239</v>
      </c>
      <c r="M1483">
        <v>60</v>
      </c>
      <c r="N1483">
        <v>31</v>
      </c>
      <c r="O1483">
        <v>29</v>
      </c>
      <c r="P1483">
        <v>7</v>
      </c>
      <c r="Q1483">
        <v>17</v>
      </c>
      <c r="R1483">
        <v>1</v>
      </c>
      <c r="S1483">
        <v>4</v>
      </c>
      <c r="T1483">
        <v>35</v>
      </c>
      <c r="U1483">
        <v>5.8333300000000001</v>
      </c>
      <c r="V1483">
        <v>2.8333300000000001</v>
      </c>
      <c r="W1483">
        <v>2.0588199999999999</v>
      </c>
      <c r="X1483">
        <v>1.1666700000000001</v>
      </c>
      <c r="Y1483">
        <v>0.14644399999999999</v>
      </c>
      <c r="Z1483">
        <v>7.1129700000000004E-2</v>
      </c>
      <c r="AA1483">
        <v>7.5313806533813393E-2</v>
      </c>
      <c r="AB1483">
        <v>0.275229</v>
      </c>
      <c r="AC1483">
        <v>1.4259299999999999</v>
      </c>
      <c r="AD1483">
        <v>0.30113600000000001</v>
      </c>
      <c r="AE1483">
        <v>0.68452400000000002</v>
      </c>
      <c r="AH1483">
        <v>4.8106</v>
      </c>
      <c r="AI1483">
        <v>-0.13725699999999999</v>
      </c>
      <c r="AJ1483">
        <v>-0.102635</v>
      </c>
    </row>
    <row r="1484" spans="1:36" x14ac:dyDescent="0.45">
      <c r="A1484" t="s">
        <v>2476</v>
      </c>
      <c r="B1484" t="s">
        <v>215</v>
      </c>
      <c r="C1484">
        <v>2</v>
      </c>
      <c r="D1484">
        <v>4</v>
      </c>
      <c r="F1484">
        <v>4.9471499999999997</v>
      </c>
      <c r="G1484">
        <v>51</v>
      </c>
      <c r="H1484">
        <v>0</v>
      </c>
      <c r="I1484">
        <v>0</v>
      </c>
      <c r="J1484">
        <v>11</v>
      </c>
      <c r="K1484">
        <v>47.3</v>
      </c>
      <c r="L1484">
        <v>211</v>
      </c>
      <c r="M1484">
        <v>46</v>
      </c>
      <c r="N1484">
        <v>28</v>
      </c>
      <c r="O1484">
        <v>26</v>
      </c>
      <c r="P1484">
        <v>8</v>
      </c>
      <c r="Q1484">
        <v>23</v>
      </c>
      <c r="R1484">
        <v>1</v>
      </c>
      <c r="S1484">
        <v>4</v>
      </c>
      <c r="T1484">
        <v>50</v>
      </c>
      <c r="U1484">
        <v>9.5137400000000003</v>
      </c>
      <c r="V1484">
        <v>4.3763199999999998</v>
      </c>
      <c r="W1484">
        <v>2.1739099999999998</v>
      </c>
      <c r="X1484">
        <v>1.5222</v>
      </c>
      <c r="Y1484">
        <v>0.23696700000000001</v>
      </c>
      <c r="Z1484">
        <v>0.109005</v>
      </c>
      <c r="AA1484">
        <v>0.12796208262443501</v>
      </c>
      <c r="AB1484">
        <v>0.25</v>
      </c>
      <c r="AC1484">
        <v>1.4587699999999999</v>
      </c>
      <c r="AD1484">
        <v>0.30158699999999999</v>
      </c>
      <c r="AE1484">
        <v>0.70934299999999995</v>
      </c>
      <c r="AH1484">
        <v>5.0520800000000001</v>
      </c>
      <c r="AI1484">
        <v>-0.13733000000000001</v>
      </c>
      <c r="AJ1484">
        <v>-0.187643</v>
      </c>
    </row>
    <row r="1485" spans="1:36" x14ac:dyDescent="0.45">
      <c r="A1485" t="s">
        <v>3387</v>
      </c>
      <c r="B1485" t="s">
        <v>28</v>
      </c>
      <c r="C1485">
        <v>5</v>
      </c>
      <c r="D1485">
        <v>6</v>
      </c>
      <c r="F1485">
        <v>5.23881</v>
      </c>
      <c r="G1485">
        <v>30</v>
      </c>
      <c r="H1485">
        <v>5</v>
      </c>
      <c r="I1485">
        <v>0</v>
      </c>
      <c r="J1485">
        <v>0</v>
      </c>
      <c r="K1485">
        <v>67</v>
      </c>
      <c r="L1485">
        <v>305</v>
      </c>
      <c r="M1485">
        <v>70</v>
      </c>
      <c r="N1485">
        <v>42</v>
      </c>
      <c r="O1485">
        <v>39</v>
      </c>
      <c r="P1485">
        <v>10</v>
      </c>
      <c r="Q1485">
        <v>37</v>
      </c>
      <c r="R1485">
        <v>0</v>
      </c>
      <c r="S1485">
        <v>2</v>
      </c>
      <c r="T1485">
        <v>52</v>
      </c>
      <c r="U1485">
        <v>6.9850700000000003</v>
      </c>
      <c r="V1485">
        <v>4.9701500000000003</v>
      </c>
      <c r="W1485">
        <v>1.40541</v>
      </c>
      <c r="X1485">
        <v>1.34328</v>
      </c>
      <c r="Y1485">
        <v>0.170492</v>
      </c>
      <c r="Z1485">
        <v>0.121311</v>
      </c>
      <c r="AA1485">
        <v>4.9180321395397103E-2</v>
      </c>
      <c r="AB1485">
        <v>0.263158</v>
      </c>
      <c r="AC1485">
        <v>1.59701</v>
      </c>
      <c r="AD1485">
        <v>0.29411799999999999</v>
      </c>
      <c r="AE1485">
        <v>0.69892500000000002</v>
      </c>
      <c r="AH1485">
        <v>5.3893700000000004</v>
      </c>
      <c r="AI1485">
        <v>-0.13753000000000001</v>
      </c>
      <c r="AJ1485">
        <v>-0.250446</v>
      </c>
    </row>
    <row r="1486" spans="1:36" x14ac:dyDescent="0.45">
      <c r="A1486" t="s">
        <v>3388</v>
      </c>
      <c r="B1486" t="s">
        <v>132</v>
      </c>
      <c r="C1486">
        <v>3</v>
      </c>
      <c r="D1486">
        <v>6</v>
      </c>
      <c r="F1486">
        <v>5.2873599999999996</v>
      </c>
      <c r="G1486">
        <v>32</v>
      </c>
      <c r="H1486">
        <v>10</v>
      </c>
      <c r="I1486">
        <v>0</v>
      </c>
      <c r="J1486">
        <v>0</v>
      </c>
      <c r="K1486">
        <v>78.3</v>
      </c>
      <c r="L1486">
        <v>358</v>
      </c>
      <c r="M1486">
        <v>84</v>
      </c>
      <c r="N1486">
        <v>50</v>
      </c>
      <c r="O1486">
        <v>46</v>
      </c>
      <c r="P1486">
        <v>11</v>
      </c>
      <c r="Q1486">
        <v>36</v>
      </c>
      <c r="R1486">
        <v>0</v>
      </c>
      <c r="S1486">
        <v>8</v>
      </c>
      <c r="T1486">
        <v>57</v>
      </c>
      <c r="U1486">
        <v>6.5517200000000004</v>
      </c>
      <c r="V1486">
        <v>4.1379299999999999</v>
      </c>
      <c r="W1486">
        <v>1.5833299999999999</v>
      </c>
      <c r="X1486">
        <v>1.26437</v>
      </c>
      <c r="Y1486">
        <v>0.159218</v>
      </c>
      <c r="Z1486">
        <v>0.100559</v>
      </c>
      <c r="AA1486">
        <v>5.86592182517051E-2</v>
      </c>
      <c r="AB1486">
        <v>0.26751599999999998</v>
      </c>
      <c r="AC1486">
        <v>1.53257</v>
      </c>
      <c r="AD1486">
        <v>0.29674800000000001</v>
      </c>
      <c r="AE1486">
        <v>0.66921600000000003</v>
      </c>
      <c r="AH1486">
        <v>5.3112300000000001</v>
      </c>
      <c r="AI1486">
        <v>-0.13827500000000001</v>
      </c>
      <c r="AJ1486">
        <v>-0.18695800000000001</v>
      </c>
    </row>
    <row r="1487" spans="1:36" x14ac:dyDescent="0.45">
      <c r="A1487" t="s">
        <v>3389</v>
      </c>
      <c r="C1487">
        <v>3</v>
      </c>
      <c r="D1487">
        <v>2</v>
      </c>
      <c r="F1487">
        <v>5.2941200000000004</v>
      </c>
      <c r="G1487">
        <v>22</v>
      </c>
      <c r="H1487">
        <v>1</v>
      </c>
      <c r="I1487">
        <v>0</v>
      </c>
      <c r="J1487">
        <v>0</v>
      </c>
      <c r="K1487">
        <v>34</v>
      </c>
      <c r="L1487">
        <v>154</v>
      </c>
      <c r="M1487">
        <v>36</v>
      </c>
      <c r="N1487">
        <v>22</v>
      </c>
      <c r="O1487">
        <v>20</v>
      </c>
      <c r="P1487">
        <v>5</v>
      </c>
      <c r="Q1487">
        <v>15</v>
      </c>
      <c r="R1487">
        <v>0</v>
      </c>
      <c r="S1487">
        <v>3</v>
      </c>
      <c r="T1487">
        <v>25</v>
      </c>
      <c r="U1487">
        <v>6.6176500000000003</v>
      </c>
      <c r="V1487">
        <v>3.9705900000000001</v>
      </c>
      <c r="W1487">
        <v>1.6666700000000001</v>
      </c>
      <c r="X1487">
        <v>1.3235300000000001</v>
      </c>
      <c r="Y1487">
        <v>0.16233800000000001</v>
      </c>
      <c r="Z1487">
        <v>9.7402600000000006E-2</v>
      </c>
      <c r="AA1487">
        <v>6.4935065805912004E-2</v>
      </c>
      <c r="AB1487">
        <v>0.264706</v>
      </c>
      <c r="AC1487">
        <v>1.5</v>
      </c>
      <c r="AD1487">
        <v>0.29245300000000002</v>
      </c>
      <c r="AE1487">
        <v>0.65909099999999998</v>
      </c>
      <c r="AH1487">
        <v>5.2844499999999996</v>
      </c>
      <c r="AI1487">
        <v>-0.138378</v>
      </c>
      <c r="AJ1487">
        <v>-0.30177500000000002</v>
      </c>
    </row>
    <row r="1488" spans="1:36" x14ac:dyDescent="0.45">
      <c r="A1488" t="s">
        <v>3390</v>
      </c>
      <c r="B1488" t="s">
        <v>44</v>
      </c>
      <c r="C1488">
        <v>2</v>
      </c>
      <c r="D1488">
        <v>2</v>
      </c>
      <c r="F1488">
        <v>4.9640300000000002</v>
      </c>
      <c r="G1488">
        <v>34</v>
      </c>
      <c r="H1488">
        <v>0</v>
      </c>
      <c r="I1488">
        <v>0</v>
      </c>
      <c r="J1488">
        <v>0</v>
      </c>
      <c r="K1488">
        <v>41.7</v>
      </c>
      <c r="L1488">
        <v>189</v>
      </c>
      <c r="M1488">
        <v>36</v>
      </c>
      <c r="N1488">
        <v>25</v>
      </c>
      <c r="O1488">
        <v>23</v>
      </c>
      <c r="P1488">
        <v>6</v>
      </c>
      <c r="Q1488">
        <v>23</v>
      </c>
      <c r="R1488">
        <v>0</v>
      </c>
      <c r="S1488">
        <v>8</v>
      </c>
      <c r="T1488">
        <v>49</v>
      </c>
      <c r="U1488">
        <v>10.5755</v>
      </c>
      <c r="V1488">
        <v>4.9640300000000002</v>
      </c>
      <c r="W1488">
        <v>2.13043</v>
      </c>
      <c r="X1488">
        <v>1.2949600000000001</v>
      </c>
      <c r="Y1488">
        <v>0.25925900000000002</v>
      </c>
      <c r="Z1488">
        <v>0.121693</v>
      </c>
      <c r="AA1488">
        <v>0.13756613433361001</v>
      </c>
      <c r="AB1488">
        <v>0.22784799999999999</v>
      </c>
      <c r="AC1488">
        <v>1.4148700000000001</v>
      </c>
      <c r="AD1488">
        <v>0.29126200000000002</v>
      </c>
      <c r="AE1488">
        <v>0.67193700000000001</v>
      </c>
      <c r="AH1488">
        <v>5.0056399999999996</v>
      </c>
      <c r="AI1488">
        <v>-0.13947300000000001</v>
      </c>
      <c r="AJ1488">
        <v>-0.18406</v>
      </c>
    </row>
    <row r="1489" spans="1:36" x14ac:dyDescent="0.45">
      <c r="A1489" t="s">
        <v>3391</v>
      </c>
      <c r="B1489" t="s">
        <v>104</v>
      </c>
      <c r="C1489">
        <v>5</v>
      </c>
      <c r="D1489">
        <v>9</v>
      </c>
      <c r="F1489">
        <v>5.4705899999999996</v>
      </c>
      <c r="G1489">
        <v>22</v>
      </c>
      <c r="H1489">
        <v>22</v>
      </c>
      <c r="I1489">
        <v>0</v>
      </c>
      <c r="J1489">
        <v>0</v>
      </c>
      <c r="K1489">
        <v>102</v>
      </c>
      <c r="L1489">
        <v>476</v>
      </c>
      <c r="M1489">
        <v>113</v>
      </c>
      <c r="N1489">
        <v>67</v>
      </c>
      <c r="O1489">
        <v>62</v>
      </c>
      <c r="P1489">
        <v>14</v>
      </c>
      <c r="Q1489">
        <v>56</v>
      </c>
      <c r="R1489">
        <v>0</v>
      </c>
      <c r="S1489">
        <v>10</v>
      </c>
      <c r="T1489">
        <v>67</v>
      </c>
      <c r="U1489">
        <v>5.9117600000000001</v>
      </c>
      <c r="V1489">
        <v>4.9411800000000001</v>
      </c>
      <c r="W1489">
        <v>1.1964300000000001</v>
      </c>
      <c r="X1489">
        <v>1.23529</v>
      </c>
      <c r="Y1489">
        <v>0.14075599999999999</v>
      </c>
      <c r="Z1489">
        <v>0.117647</v>
      </c>
      <c r="AA1489">
        <v>2.3109249770641299E-2</v>
      </c>
      <c r="AB1489">
        <v>0.27561000000000002</v>
      </c>
      <c r="AC1489">
        <v>1.65686</v>
      </c>
      <c r="AD1489">
        <v>0.30091200000000001</v>
      </c>
      <c r="AE1489">
        <v>0.68273099999999998</v>
      </c>
      <c r="AH1489">
        <v>5.6668099999999999</v>
      </c>
      <c r="AI1489">
        <v>-0.13950299999999999</v>
      </c>
      <c r="AJ1489">
        <v>4.5755799999999999E-2</v>
      </c>
    </row>
    <row r="1490" spans="1:36" x14ac:dyDescent="0.45">
      <c r="A1490" t="s">
        <v>2050</v>
      </c>
      <c r="B1490" t="s">
        <v>44</v>
      </c>
      <c r="C1490">
        <v>3</v>
      </c>
      <c r="D1490">
        <v>4</v>
      </c>
      <c r="F1490">
        <v>4.5638899999999998</v>
      </c>
      <c r="G1490">
        <v>53</v>
      </c>
      <c r="H1490">
        <v>0</v>
      </c>
      <c r="I1490">
        <v>1</v>
      </c>
      <c r="J1490">
        <v>12</v>
      </c>
      <c r="K1490">
        <v>49.3</v>
      </c>
      <c r="L1490">
        <v>215</v>
      </c>
      <c r="M1490">
        <v>42</v>
      </c>
      <c r="N1490">
        <v>27</v>
      </c>
      <c r="O1490">
        <v>25</v>
      </c>
      <c r="P1490">
        <v>8</v>
      </c>
      <c r="Q1490">
        <v>26</v>
      </c>
      <c r="R1490">
        <v>1</v>
      </c>
      <c r="S1490">
        <v>5</v>
      </c>
      <c r="T1490">
        <v>59</v>
      </c>
      <c r="U1490">
        <v>10.770799999999999</v>
      </c>
      <c r="V1490">
        <v>4.7464500000000003</v>
      </c>
      <c r="W1490">
        <v>2.2692299999999999</v>
      </c>
      <c r="X1490">
        <v>1.46045</v>
      </c>
      <c r="Y1490">
        <v>0.27441900000000002</v>
      </c>
      <c r="Z1490">
        <v>0.12093</v>
      </c>
      <c r="AA1490">
        <v>0.15348836034536301</v>
      </c>
      <c r="AB1490">
        <v>0.22826099999999999</v>
      </c>
      <c r="AC1490">
        <v>1.37931</v>
      </c>
      <c r="AD1490">
        <v>0.29059800000000002</v>
      </c>
      <c r="AE1490">
        <v>0.721831</v>
      </c>
      <c r="AH1490">
        <v>4.8574700000000002</v>
      </c>
      <c r="AI1490">
        <v>-0.13979900000000001</v>
      </c>
      <c r="AJ1490">
        <v>3.1256100000000002E-2</v>
      </c>
    </row>
    <row r="1491" spans="1:36" x14ac:dyDescent="0.45">
      <c r="A1491" t="s">
        <v>1419</v>
      </c>
      <c r="C1491">
        <v>1</v>
      </c>
      <c r="D1491">
        <v>2</v>
      </c>
      <c r="F1491">
        <v>4.8139500000000002</v>
      </c>
      <c r="G1491">
        <v>31</v>
      </c>
      <c r="H1491">
        <v>0</v>
      </c>
      <c r="I1491">
        <v>0</v>
      </c>
      <c r="J1491">
        <v>0</v>
      </c>
      <c r="K1491">
        <v>43</v>
      </c>
      <c r="L1491">
        <v>194</v>
      </c>
      <c r="M1491">
        <v>43</v>
      </c>
      <c r="N1491">
        <v>25</v>
      </c>
      <c r="O1491">
        <v>23</v>
      </c>
      <c r="P1491">
        <v>6</v>
      </c>
      <c r="Q1491">
        <v>20</v>
      </c>
      <c r="R1491">
        <v>0</v>
      </c>
      <c r="S1491">
        <v>4</v>
      </c>
      <c r="T1491">
        <v>40</v>
      </c>
      <c r="U1491">
        <v>8.37209</v>
      </c>
      <c r="V1491">
        <v>4.1860499999999998</v>
      </c>
      <c r="W1491">
        <v>2</v>
      </c>
      <c r="X1491">
        <v>1.2558100000000001</v>
      </c>
      <c r="Y1491">
        <v>0.20618600000000001</v>
      </c>
      <c r="Z1491">
        <v>0.103093</v>
      </c>
      <c r="AA1491">
        <v>0.103092782199382</v>
      </c>
      <c r="AB1491">
        <v>0.25294100000000003</v>
      </c>
      <c r="AC1491">
        <v>1.46512</v>
      </c>
      <c r="AD1491">
        <v>0.29838700000000001</v>
      </c>
      <c r="AE1491">
        <v>0.69597100000000001</v>
      </c>
      <c r="AH1491">
        <v>4.8829500000000001</v>
      </c>
      <c r="AI1491">
        <v>-0.140212</v>
      </c>
      <c r="AJ1491">
        <v>-8.8820999999999997E-2</v>
      </c>
    </row>
    <row r="1492" spans="1:36" x14ac:dyDescent="0.45">
      <c r="A1492" t="s">
        <v>3392</v>
      </c>
      <c r="C1492">
        <v>3</v>
      </c>
      <c r="D1492">
        <v>5</v>
      </c>
      <c r="F1492">
        <v>4.8049299999999997</v>
      </c>
      <c r="G1492">
        <v>43</v>
      </c>
      <c r="H1492">
        <v>0</v>
      </c>
      <c r="I1492">
        <v>0</v>
      </c>
      <c r="J1492">
        <v>0</v>
      </c>
      <c r="K1492">
        <v>48.7</v>
      </c>
      <c r="L1492">
        <v>216</v>
      </c>
      <c r="M1492">
        <v>45</v>
      </c>
      <c r="N1492">
        <v>28</v>
      </c>
      <c r="O1492">
        <v>26</v>
      </c>
      <c r="P1492">
        <v>8</v>
      </c>
      <c r="Q1492">
        <v>24</v>
      </c>
      <c r="R1492">
        <v>1</v>
      </c>
      <c r="S1492">
        <v>5</v>
      </c>
      <c r="T1492">
        <v>54</v>
      </c>
      <c r="U1492">
        <v>9.9794699999999992</v>
      </c>
      <c r="V1492">
        <v>4.4353199999999999</v>
      </c>
      <c r="W1492">
        <v>2.25</v>
      </c>
      <c r="X1492">
        <v>1.47844</v>
      </c>
      <c r="Y1492">
        <v>0.25</v>
      </c>
      <c r="Z1492">
        <v>0.111111</v>
      </c>
      <c r="AA1492">
        <v>0.13888888806104599</v>
      </c>
      <c r="AB1492">
        <v>0.24064199999999999</v>
      </c>
      <c r="AC1492">
        <v>1.4168400000000001</v>
      </c>
      <c r="AD1492">
        <v>0.29599999999999999</v>
      </c>
      <c r="AE1492">
        <v>0.70934299999999995</v>
      </c>
      <c r="AH1492">
        <v>4.9593499999999997</v>
      </c>
      <c r="AI1492">
        <v>-0.14103099999999999</v>
      </c>
      <c r="AJ1492">
        <v>-0.103058</v>
      </c>
    </row>
    <row r="1493" spans="1:36" x14ac:dyDescent="0.45">
      <c r="A1493" t="s">
        <v>3393</v>
      </c>
      <c r="C1493">
        <v>2</v>
      </c>
      <c r="D1493">
        <v>3</v>
      </c>
      <c r="F1493">
        <v>5.1233399999999998</v>
      </c>
      <c r="G1493">
        <v>39</v>
      </c>
      <c r="H1493">
        <v>1</v>
      </c>
      <c r="I1493">
        <v>0</v>
      </c>
      <c r="J1493">
        <v>0</v>
      </c>
      <c r="K1493">
        <v>52.7</v>
      </c>
      <c r="L1493">
        <v>235</v>
      </c>
      <c r="M1493">
        <v>55</v>
      </c>
      <c r="N1493">
        <v>32</v>
      </c>
      <c r="O1493">
        <v>30</v>
      </c>
      <c r="P1493">
        <v>8</v>
      </c>
      <c r="Q1493">
        <v>21</v>
      </c>
      <c r="R1493">
        <v>0</v>
      </c>
      <c r="S1493">
        <v>4</v>
      </c>
      <c r="T1493">
        <v>40</v>
      </c>
      <c r="U1493">
        <v>6.8311200000000003</v>
      </c>
      <c r="V1493">
        <v>3.5863399999999999</v>
      </c>
      <c r="W1493">
        <v>1.90476</v>
      </c>
      <c r="X1493">
        <v>1.36622</v>
      </c>
      <c r="Y1493">
        <v>0.170213</v>
      </c>
      <c r="Z1493">
        <v>8.9361700000000002E-2</v>
      </c>
      <c r="AA1493">
        <v>8.0851055681705405E-2</v>
      </c>
      <c r="AB1493">
        <v>0.261905</v>
      </c>
      <c r="AC1493">
        <v>1.4421299999999999</v>
      </c>
      <c r="AD1493">
        <v>0.29012300000000002</v>
      </c>
      <c r="AE1493">
        <v>0.67901199999999995</v>
      </c>
      <c r="AH1493">
        <v>5.1336000000000004</v>
      </c>
      <c r="AI1493">
        <v>-0.143322</v>
      </c>
      <c r="AJ1493">
        <v>-0.25290899999999999</v>
      </c>
    </row>
    <row r="1494" spans="1:36" x14ac:dyDescent="0.45">
      <c r="A1494" t="s">
        <v>3394</v>
      </c>
      <c r="B1494" t="s">
        <v>184</v>
      </c>
      <c r="C1494">
        <v>1</v>
      </c>
      <c r="D1494">
        <v>2</v>
      </c>
      <c r="F1494">
        <v>5.6756799999999998</v>
      </c>
      <c r="G1494">
        <v>25</v>
      </c>
      <c r="H1494">
        <v>0</v>
      </c>
      <c r="I1494">
        <v>0</v>
      </c>
      <c r="J1494">
        <v>0</v>
      </c>
      <c r="K1494">
        <v>33.299999999999997</v>
      </c>
      <c r="L1494">
        <v>152</v>
      </c>
      <c r="M1494">
        <v>37</v>
      </c>
      <c r="N1494">
        <v>23</v>
      </c>
      <c r="O1494">
        <v>21</v>
      </c>
      <c r="P1494">
        <v>5</v>
      </c>
      <c r="Q1494">
        <v>14</v>
      </c>
      <c r="R1494">
        <v>0</v>
      </c>
      <c r="S1494">
        <v>3</v>
      </c>
      <c r="T1494">
        <v>23</v>
      </c>
      <c r="U1494">
        <v>6.2162199999999999</v>
      </c>
      <c r="V1494">
        <v>3.7837800000000001</v>
      </c>
      <c r="W1494">
        <v>1.64286</v>
      </c>
      <c r="X1494">
        <v>1.3513500000000001</v>
      </c>
      <c r="Y1494">
        <v>0.15131600000000001</v>
      </c>
      <c r="Z1494">
        <v>9.2105300000000001E-2</v>
      </c>
      <c r="AA1494">
        <v>5.9210531413555097E-2</v>
      </c>
      <c r="AB1494">
        <v>0.27407399999999998</v>
      </c>
      <c r="AC1494">
        <v>1.5315300000000001</v>
      </c>
      <c r="AD1494">
        <v>0.29906500000000003</v>
      </c>
      <c r="AE1494">
        <v>0.63636400000000004</v>
      </c>
      <c r="AH1494">
        <v>5.3571400000000002</v>
      </c>
      <c r="AI1494">
        <v>-0.14386399999999999</v>
      </c>
      <c r="AJ1494">
        <v>-0.15441299999999999</v>
      </c>
    </row>
    <row r="1495" spans="1:36" x14ac:dyDescent="0.45">
      <c r="A1495" t="s">
        <v>3395</v>
      </c>
      <c r="B1495" t="s">
        <v>104</v>
      </c>
      <c r="C1495">
        <v>1</v>
      </c>
      <c r="D1495">
        <v>3</v>
      </c>
      <c r="F1495">
        <v>4.8913000000000002</v>
      </c>
      <c r="G1495">
        <v>37</v>
      </c>
      <c r="H1495">
        <v>0</v>
      </c>
      <c r="I1495">
        <v>0</v>
      </c>
      <c r="J1495">
        <v>0</v>
      </c>
      <c r="K1495">
        <v>46</v>
      </c>
      <c r="L1495">
        <v>201</v>
      </c>
      <c r="M1495">
        <v>49</v>
      </c>
      <c r="N1495">
        <v>27</v>
      </c>
      <c r="O1495">
        <v>25</v>
      </c>
      <c r="P1495">
        <v>6</v>
      </c>
      <c r="Q1495">
        <v>18</v>
      </c>
      <c r="R1495">
        <v>1</v>
      </c>
      <c r="S1495">
        <v>2</v>
      </c>
      <c r="T1495">
        <v>32</v>
      </c>
      <c r="U1495">
        <v>6.2608699999999997</v>
      </c>
      <c r="V1495">
        <v>3.5217399999999999</v>
      </c>
      <c r="W1495">
        <v>1.7777799999999999</v>
      </c>
      <c r="X1495">
        <v>1.17391</v>
      </c>
      <c r="Y1495">
        <v>0.15920400000000001</v>
      </c>
      <c r="Z1495">
        <v>8.9552199999999998E-2</v>
      </c>
      <c r="AA1495">
        <v>6.96517378091812E-2</v>
      </c>
      <c r="AB1495">
        <v>0.27071800000000001</v>
      </c>
      <c r="AC1495">
        <v>1.45652</v>
      </c>
      <c r="AD1495">
        <v>0.30069899999999999</v>
      </c>
      <c r="AE1495">
        <v>0.68259400000000003</v>
      </c>
      <c r="AH1495">
        <v>4.86374</v>
      </c>
      <c r="AI1495">
        <v>-0.143988</v>
      </c>
      <c r="AJ1495">
        <v>-0.14539299999999999</v>
      </c>
    </row>
    <row r="1496" spans="1:36" x14ac:dyDescent="0.45">
      <c r="A1496" t="s">
        <v>2468</v>
      </c>
      <c r="B1496" t="s">
        <v>149</v>
      </c>
      <c r="C1496">
        <v>2</v>
      </c>
      <c r="D1496">
        <v>4</v>
      </c>
      <c r="F1496">
        <v>5.1081099999999999</v>
      </c>
      <c r="G1496">
        <v>28</v>
      </c>
      <c r="H1496">
        <v>0</v>
      </c>
      <c r="I1496">
        <v>0</v>
      </c>
      <c r="J1496">
        <v>0</v>
      </c>
      <c r="K1496">
        <v>37</v>
      </c>
      <c r="L1496">
        <v>167</v>
      </c>
      <c r="M1496">
        <v>36</v>
      </c>
      <c r="N1496">
        <v>23</v>
      </c>
      <c r="O1496">
        <v>21</v>
      </c>
      <c r="P1496">
        <v>5</v>
      </c>
      <c r="Q1496">
        <v>14</v>
      </c>
      <c r="R1496">
        <v>1</v>
      </c>
      <c r="S1496">
        <v>9</v>
      </c>
      <c r="T1496">
        <v>36</v>
      </c>
      <c r="U1496">
        <v>8.7567599999999999</v>
      </c>
      <c r="V1496">
        <v>3.4054099999999998</v>
      </c>
      <c r="W1496">
        <v>2.5714299999999999</v>
      </c>
      <c r="X1496">
        <v>1.2162200000000001</v>
      </c>
      <c r="Y1496">
        <v>0.21556900000000001</v>
      </c>
      <c r="Z1496">
        <v>8.3832299999999998E-2</v>
      </c>
      <c r="AA1496">
        <v>0.13173651695251401</v>
      </c>
      <c r="AB1496">
        <v>0.25</v>
      </c>
      <c r="AC1496">
        <v>1.3513500000000001</v>
      </c>
      <c r="AD1496">
        <v>0.30097099999999999</v>
      </c>
      <c r="AE1496">
        <v>0.62790699999999999</v>
      </c>
      <c r="AH1496">
        <v>4.93072</v>
      </c>
      <c r="AI1496">
        <v>-0.14596100000000001</v>
      </c>
      <c r="AJ1496">
        <v>-0.220441</v>
      </c>
    </row>
    <row r="1497" spans="1:36" x14ac:dyDescent="0.45">
      <c r="A1497" t="s">
        <v>3396</v>
      </c>
      <c r="C1497">
        <v>2</v>
      </c>
      <c r="D1497">
        <v>4</v>
      </c>
      <c r="F1497">
        <v>5.1063799999999997</v>
      </c>
      <c r="G1497">
        <v>23</v>
      </c>
      <c r="H1497">
        <v>2</v>
      </c>
      <c r="I1497">
        <v>0</v>
      </c>
      <c r="J1497">
        <v>0</v>
      </c>
      <c r="K1497">
        <v>42.3</v>
      </c>
      <c r="L1497">
        <v>190</v>
      </c>
      <c r="M1497">
        <v>49</v>
      </c>
      <c r="N1497">
        <v>26</v>
      </c>
      <c r="O1497">
        <v>24</v>
      </c>
      <c r="P1497">
        <v>6</v>
      </c>
      <c r="Q1497">
        <v>13</v>
      </c>
      <c r="R1497">
        <v>1</v>
      </c>
      <c r="S1497">
        <v>2</v>
      </c>
      <c r="T1497">
        <v>23</v>
      </c>
      <c r="U1497">
        <v>4.8936200000000003</v>
      </c>
      <c r="V1497">
        <v>2.7659600000000002</v>
      </c>
      <c r="W1497">
        <v>1.7692300000000001</v>
      </c>
      <c r="X1497">
        <v>1.2766</v>
      </c>
      <c r="Y1497">
        <v>0.12105299999999999</v>
      </c>
      <c r="Z1497">
        <v>6.8421099999999999E-2</v>
      </c>
      <c r="AA1497">
        <v>5.26315793395042E-2</v>
      </c>
      <c r="AB1497">
        <v>0.28000000000000003</v>
      </c>
      <c r="AC1497">
        <v>1.4657199999999999</v>
      </c>
      <c r="AD1497">
        <v>0.29452099999999998</v>
      </c>
      <c r="AE1497">
        <v>0.67164199999999996</v>
      </c>
      <c r="AH1497">
        <v>5.0753700000000004</v>
      </c>
      <c r="AI1497">
        <v>-0.14616199999999999</v>
      </c>
      <c r="AJ1497">
        <v>-0.228714</v>
      </c>
    </row>
    <row r="1498" spans="1:36" x14ac:dyDescent="0.45">
      <c r="A1498" t="s">
        <v>3397</v>
      </c>
      <c r="B1498" t="s">
        <v>34</v>
      </c>
      <c r="C1498">
        <v>3</v>
      </c>
      <c r="D1498">
        <v>3</v>
      </c>
      <c r="F1498">
        <v>4.8091600000000003</v>
      </c>
      <c r="G1498">
        <v>27</v>
      </c>
      <c r="H1498">
        <v>0</v>
      </c>
      <c r="I1498">
        <v>0</v>
      </c>
      <c r="J1498">
        <v>0</v>
      </c>
      <c r="K1498">
        <v>39.299999999999997</v>
      </c>
      <c r="L1498">
        <v>178</v>
      </c>
      <c r="M1498">
        <v>36</v>
      </c>
      <c r="N1498">
        <v>23</v>
      </c>
      <c r="O1498">
        <v>21</v>
      </c>
      <c r="P1498">
        <v>5</v>
      </c>
      <c r="Q1498">
        <v>24</v>
      </c>
      <c r="R1498">
        <v>0</v>
      </c>
      <c r="S1498">
        <v>2</v>
      </c>
      <c r="T1498">
        <v>41</v>
      </c>
      <c r="U1498">
        <v>9.38931</v>
      </c>
      <c r="V1498">
        <v>5.4961799999999998</v>
      </c>
      <c r="W1498">
        <v>1.7083299999999999</v>
      </c>
      <c r="X1498">
        <v>1.1450400000000001</v>
      </c>
      <c r="Y1498">
        <v>0.23033699999999999</v>
      </c>
      <c r="Z1498">
        <v>0.13483100000000001</v>
      </c>
      <c r="AA1498">
        <v>9.5505625009536702E-2</v>
      </c>
      <c r="AB1498">
        <v>0.236842</v>
      </c>
      <c r="AC1498">
        <v>1.5267200000000001</v>
      </c>
      <c r="AD1498">
        <v>0.29245300000000002</v>
      </c>
      <c r="AE1498">
        <v>0.69811299999999998</v>
      </c>
      <c r="AH1498">
        <v>4.8071999999999999</v>
      </c>
      <c r="AI1498">
        <v>-0.14621799999999999</v>
      </c>
      <c r="AJ1498">
        <v>-0.224361</v>
      </c>
    </row>
    <row r="1499" spans="1:36" x14ac:dyDescent="0.45">
      <c r="A1499" t="s">
        <v>3398</v>
      </c>
      <c r="C1499">
        <v>2</v>
      </c>
      <c r="D1499">
        <v>2</v>
      </c>
      <c r="F1499">
        <v>5.1985599999999996</v>
      </c>
      <c r="G1499">
        <v>25</v>
      </c>
      <c r="H1499">
        <v>0</v>
      </c>
      <c r="I1499">
        <v>0</v>
      </c>
      <c r="J1499">
        <v>0</v>
      </c>
      <c r="K1499">
        <v>27.7</v>
      </c>
      <c r="L1499">
        <v>127</v>
      </c>
      <c r="M1499">
        <v>26</v>
      </c>
      <c r="N1499">
        <v>17</v>
      </c>
      <c r="O1499">
        <v>16</v>
      </c>
      <c r="P1499">
        <v>4</v>
      </c>
      <c r="Q1499">
        <v>19</v>
      </c>
      <c r="R1499">
        <v>0</v>
      </c>
      <c r="S1499">
        <v>1</v>
      </c>
      <c r="T1499">
        <v>30</v>
      </c>
      <c r="U1499">
        <v>9.7472899999999996</v>
      </c>
      <c r="V1499">
        <v>6.1732899999999997</v>
      </c>
      <c r="W1499">
        <v>1.5789500000000001</v>
      </c>
      <c r="X1499">
        <v>1.2996399999999999</v>
      </c>
      <c r="Y1499">
        <v>0.23622000000000001</v>
      </c>
      <c r="Z1499">
        <v>0.14960599999999999</v>
      </c>
      <c r="AA1499">
        <v>8.6614176630973802E-2</v>
      </c>
      <c r="AB1499">
        <v>0.24299100000000001</v>
      </c>
      <c r="AC1499">
        <v>1.6245499999999999</v>
      </c>
      <c r="AD1499">
        <v>0.30137000000000003</v>
      </c>
      <c r="AE1499">
        <v>0.71065999999999996</v>
      </c>
      <c r="AH1499">
        <v>5.1322999999999999</v>
      </c>
      <c r="AI1499">
        <v>-0.14624799999999999</v>
      </c>
      <c r="AJ1499">
        <v>-0.22298000000000001</v>
      </c>
    </row>
    <row r="1500" spans="1:36" x14ac:dyDescent="0.45">
      <c r="A1500" t="s">
        <v>3399</v>
      </c>
      <c r="C1500">
        <v>2</v>
      </c>
      <c r="D1500">
        <v>4</v>
      </c>
      <c r="F1500">
        <v>5.1005500000000001</v>
      </c>
      <c r="G1500">
        <v>33</v>
      </c>
      <c r="H1500">
        <v>2</v>
      </c>
      <c r="I1500">
        <v>0</v>
      </c>
      <c r="J1500">
        <v>0</v>
      </c>
      <c r="K1500">
        <v>54.7</v>
      </c>
      <c r="L1500">
        <v>247</v>
      </c>
      <c r="M1500">
        <v>57</v>
      </c>
      <c r="N1500">
        <v>34</v>
      </c>
      <c r="O1500">
        <v>31</v>
      </c>
      <c r="P1500">
        <v>9</v>
      </c>
      <c r="Q1500">
        <v>23</v>
      </c>
      <c r="R1500">
        <v>0</v>
      </c>
      <c r="S1500">
        <v>6</v>
      </c>
      <c r="T1500">
        <v>50</v>
      </c>
      <c r="U1500">
        <v>8.2266899999999996</v>
      </c>
      <c r="V1500">
        <v>3.7842799999999999</v>
      </c>
      <c r="W1500">
        <v>2.1739099999999998</v>
      </c>
      <c r="X1500">
        <v>1.4807999999999999</v>
      </c>
      <c r="Y1500">
        <v>0.202429</v>
      </c>
      <c r="Z1500">
        <v>9.3117400000000003E-2</v>
      </c>
      <c r="AA1500">
        <v>0.10931173712015101</v>
      </c>
      <c r="AB1500">
        <v>0.26146799999999998</v>
      </c>
      <c r="AC1500">
        <v>1.46252</v>
      </c>
      <c r="AD1500">
        <v>0.30188700000000002</v>
      </c>
      <c r="AE1500">
        <v>0.68249300000000002</v>
      </c>
      <c r="AH1500">
        <v>5.15632</v>
      </c>
      <c r="AI1500">
        <v>-0.14650199999999999</v>
      </c>
      <c r="AJ1500">
        <v>-0.238871</v>
      </c>
    </row>
    <row r="1501" spans="1:36" x14ac:dyDescent="0.45">
      <c r="A1501" t="s">
        <v>3400</v>
      </c>
      <c r="B1501" t="s">
        <v>153</v>
      </c>
      <c r="C1501">
        <v>3</v>
      </c>
      <c r="D1501">
        <v>4</v>
      </c>
      <c r="F1501">
        <v>5.2</v>
      </c>
      <c r="G1501">
        <v>38</v>
      </c>
      <c r="H1501">
        <v>1</v>
      </c>
      <c r="I1501">
        <v>0</v>
      </c>
      <c r="J1501">
        <v>0</v>
      </c>
      <c r="K1501">
        <v>45</v>
      </c>
      <c r="L1501">
        <v>205</v>
      </c>
      <c r="M1501">
        <v>44</v>
      </c>
      <c r="N1501">
        <v>28</v>
      </c>
      <c r="O1501">
        <v>26</v>
      </c>
      <c r="P1501">
        <v>7</v>
      </c>
      <c r="Q1501">
        <v>24</v>
      </c>
      <c r="R1501">
        <v>1</v>
      </c>
      <c r="S1501">
        <v>4</v>
      </c>
      <c r="T1501">
        <v>44</v>
      </c>
      <c r="U1501">
        <v>8.8000000000000007</v>
      </c>
      <c r="V1501">
        <v>4.8</v>
      </c>
      <c r="W1501">
        <v>1.8333299999999999</v>
      </c>
      <c r="X1501">
        <v>1.4</v>
      </c>
      <c r="Y1501">
        <v>0.21463399999999999</v>
      </c>
      <c r="Z1501">
        <v>0.117073</v>
      </c>
      <c r="AA1501">
        <v>9.7560979425907093E-2</v>
      </c>
      <c r="AB1501">
        <v>0.248588</v>
      </c>
      <c r="AC1501">
        <v>1.51111</v>
      </c>
      <c r="AD1501">
        <v>0.293651</v>
      </c>
      <c r="AE1501">
        <v>0.68728500000000003</v>
      </c>
      <c r="AH1501">
        <v>5.1883699999999999</v>
      </c>
      <c r="AI1501">
        <v>-0.14746699999999999</v>
      </c>
      <c r="AJ1501">
        <v>-0.28126000000000001</v>
      </c>
    </row>
    <row r="1502" spans="1:36" x14ac:dyDescent="0.45">
      <c r="A1502" t="s">
        <v>3401</v>
      </c>
      <c r="C1502">
        <v>2</v>
      </c>
      <c r="D1502">
        <v>3</v>
      </c>
      <c r="F1502">
        <v>4.9586800000000002</v>
      </c>
      <c r="G1502">
        <v>25</v>
      </c>
      <c r="H1502">
        <v>0</v>
      </c>
      <c r="I1502">
        <v>0</v>
      </c>
      <c r="J1502">
        <v>0</v>
      </c>
      <c r="K1502">
        <v>36.299999999999997</v>
      </c>
      <c r="L1502">
        <v>166</v>
      </c>
      <c r="M1502">
        <v>34</v>
      </c>
      <c r="N1502">
        <v>22</v>
      </c>
      <c r="O1502">
        <v>20</v>
      </c>
      <c r="P1502">
        <v>5</v>
      </c>
      <c r="Q1502">
        <v>22</v>
      </c>
      <c r="R1502">
        <v>1</v>
      </c>
      <c r="S1502">
        <v>1</v>
      </c>
      <c r="T1502">
        <v>36</v>
      </c>
      <c r="U1502">
        <v>8.9256200000000003</v>
      </c>
      <c r="V1502">
        <v>5.4545500000000002</v>
      </c>
      <c r="W1502">
        <v>1.63636</v>
      </c>
      <c r="X1502">
        <v>1.23967</v>
      </c>
      <c r="Y1502">
        <v>0.216867</v>
      </c>
      <c r="Z1502">
        <v>0.13253000000000001</v>
      </c>
      <c r="AA1502">
        <v>8.4337353706359794E-2</v>
      </c>
      <c r="AB1502">
        <v>0.237762</v>
      </c>
      <c r="AC1502">
        <v>1.5427</v>
      </c>
      <c r="AD1502">
        <v>0.28431400000000001</v>
      </c>
      <c r="AE1502">
        <v>0.69387799999999999</v>
      </c>
      <c r="AH1502">
        <v>4.9630299999999998</v>
      </c>
      <c r="AI1502">
        <v>-0.14748800000000001</v>
      </c>
      <c r="AJ1502">
        <v>-0.31175000000000003</v>
      </c>
    </row>
    <row r="1503" spans="1:36" x14ac:dyDescent="0.45">
      <c r="A1503" t="s">
        <v>3402</v>
      </c>
      <c r="C1503">
        <v>1</v>
      </c>
      <c r="D1503">
        <v>1</v>
      </c>
      <c r="F1503">
        <v>5.3546899999999997</v>
      </c>
      <c r="G1503">
        <v>21</v>
      </c>
      <c r="H1503">
        <v>6</v>
      </c>
      <c r="I1503">
        <v>0</v>
      </c>
      <c r="J1503">
        <v>0</v>
      </c>
      <c r="K1503">
        <v>43.7</v>
      </c>
      <c r="L1503">
        <v>200</v>
      </c>
      <c r="M1503">
        <v>45</v>
      </c>
      <c r="N1503">
        <v>28</v>
      </c>
      <c r="O1503">
        <v>26</v>
      </c>
      <c r="P1503">
        <v>7</v>
      </c>
      <c r="Q1503">
        <v>23</v>
      </c>
      <c r="R1503">
        <v>0</v>
      </c>
      <c r="S1503">
        <v>3</v>
      </c>
      <c r="T1503">
        <v>35</v>
      </c>
      <c r="U1503">
        <v>7.20824</v>
      </c>
      <c r="V1503">
        <v>4.7368399999999999</v>
      </c>
      <c r="W1503">
        <v>1.5217400000000001</v>
      </c>
      <c r="X1503">
        <v>1.4416500000000001</v>
      </c>
      <c r="Y1503">
        <v>0.17499999999999999</v>
      </c>
      <c r="Z1503">
        <v>0.115</v>
      </c>
      <c r="AA1503">
        <v>5.9999994933605097E-2</v>
      </c>
      <c r="AB1503">
        <v>0.25862099999999999</v>
      </c>
      <c r="AC1503">
        <v>1.55606</v>
      </c>
      <c r="AD1503">
        <v>0.287879</v>
      </c>
      <c r="AE1503">
        <v>0.68728500000000003</v>
      </c>
      <c r="AH1503">
        <v>5.5204899999999997</v>
      </c>
      <c r="AI1503">
        <v>-0.14810799999999999</v>
      </c>
      <c r="AJ1503">
        <v>-0.23371900000000001</v>
      </c>
    </row>
    <row r="1504" spans="1:36" x14ac:dyDescent="0.45">
      <c r="A1504" t="s">
        <v>3403</v>
      </c>
      <c r="C1504">
        <v>3</v>
      </c>
      <c r="D1504">
        <v>6</v>
      </c>
      <c r="F1504">
        <v>5.4649000000000001</v>
      </c>
      <c r="G1504">
        <v>23</v>
      </c>
      <c r="H1504">
        <v>7</v>
      </c>
      <c r="I1504">
        <v>0</v>
      </c>
      <c r="J1504">
        <v>0</v>
      </c>
      <c r="K1504">
        <v>52.7</v>
      </c>
      <c r="L1504">
        <v>249</v>
      </c>
      <c r="M1504">
        <v>54</v>
      </c>
      <c r="N1504">
        <v>35</v>
      </c>
      <c r="O1504">
        <v>32</v>
      </c>
      <c r="P1504">
        <v>7</v>
      </c>
      <c r="Q1504">
        <v>35</v>
      </c>
      <c r="R1504">
        <v>0</v>
      </c>
      <c r="S1504">
        <v>3</v>
      </c>
      <c r="T1504">
        <v>47</v>
      </c>
      <c r="U1504">
        <v>8.0265699999999995</v>
      </c>
      <c r="V1504">
        <v>5.9772299999999996</v>
      </c>
      <c r="W1504">
        <v>1.3428599999999999</v>
      </c>
      <c r="X1504">
        <v>1.1954499999999999</v>
      </c>
      <c r="Y1504">
        <v>0.18875500000000001</v>
      </c>
      <c r="Z1504">
        <v>0.14056199999999999</v>
      </c>
      <c r="AA1504">
        <v>4.8192769289016703E-2</v>
      </c>
      <c r="AB1504">
        <v>0.25592399999999998</v>
      </c>
      <c r="AC1504">
        <v>1.6888000000000001</v>
      </c>
      <c r="AD1504">
        <v>0.29936299999999999</v>
      </c>
      <c r="AE1504">
        <v>0.68181800000000004</v>
      </c>
      <c r="AH1504">
        <v>5.3613</v>
      </c>
      <c r="AI1504">
        <v>-0.148228</v>
      </c>
      <c r="AJ1504">
        <v>-0.34016200000000002</v>
      </c>
    </row>
    <row r="1505" spans="1:36" x14ac:dyDescent="0.45">
      <c r="A1505" t="s">
        <v>3404</v>
      </c>
      <c r="C1505">
        <v>2</v>
      </c>
      <c r="D1505">
        <v>4</v>
      </c>
      <c r="F1505">
        <v>5.58</v>
      </c>
      <c r="G1505">
        <v>14</v>
      </c>
      <c r="H1505">
        <v>9</v>
      </c>
      <c r="I1505">
        <v>0</v>
      </c>
      <c r="J1505">
        <v>0</v>
      </c>
      <c r="K1505">
        <v>50</v>
      </c>
      <c r="L1505">
        <v>232</v>
      </c>
      <c r="M1505">
        <v>54</v>
      </c>
      <c r="N1505">
        <v>34</v>
      </c>
      <c r="O1505">
        <v>31</v>
      </c>
      <c r="P1505">
        <v>8</v>
      </c>
      <c r="Q1505">
        <v>25</v>
      </c>
      <c r="R1505">
        <v>2</v>
      </c>
      <c r="S1505">
        <v>6</v>
      </c>
      <c r="T1505">
        <v>35</v>
      </c>
      <c r="U1505">
        <v>6.3</v>
      </c>
      <c r="V1505">
        <v>4.5</v>
      </c>
      <c r="W1505">
        <v>1.4</v>
      </c>
      <c r="X1505">
        <v>1.44</v>
      </c>
      <c r="Y1505">
        <v>0.150862</v>
      </c>
      <c r="Z1505">
        <v>0.10775899999999999</v>
      </c>
      <c r="AA1505">
        <v>4.3103449046611703E-2</v>
      </c>
      <c r="AB1505">
        <v>0.26865699999999998</v>
      </c>
      <c r="AC1505">
        <v>1.58</v>
      </c>
      <c r="AD1505">
        <v>0.29113899999999998</v>
      </c>
      <c r="AE1505">
        <v>0.663717</v>
      </c>
      <c r="AH1505">
        <v>5.7950400000000002</v>
      </c>
      <c r="AI1505">
        <v>-0.14829300000000001</v>
      </c>
      <c r="AJ1505">
        <v>-0.25561899999999999</v>
      </c>
    </row>
    <row r="1506" spans="1:36" x14ac:dyDescent="0.45">
      <c r="A1506" t="s">
        <v>3405</v>
      </c>
      <c r="B1506" t="s">
        <v>32</v>
      </c>
      <c r="C1506">
        <v>2</v>
      </c>
      <c r="D1506">
        <v>4</v>
      </c>
      <c r="F1506">
        <v>4.77454</v>
      </c>
      <c r="G1506">
        <v>32</v>
      </c>
      <c r="H1506">
        <v>1</v>
      </c>
      <c r="I1506">
        <v>0</v>
      </c>
      <c r="J1506">
        <v>0</v>
      </c>
      <c r="K1506">
        <v>37.700000000000003</v>
      </c>
      <c r="L1506">
        <v>168</v>
      </c>
      <c r="M1506">
        <v>40</v>
      </c>
      <c r="N1506">
        <v>22</v>
      </c>
      <c r="O1506">
        <v>20</v>
      </c>
      <c r="P1506">
        <v>5</v>
      </c>
      <c r="Q1506">
        <v>14</v>
      </c>
      <c r="R1506">
        <v>1</v>
      </c>
      <c r="S1506">
        <v>3</v>
      </c>
      <c r="T1506">
        <v>27</v>
      </c>
      <c r="U1506">
        <v>6.4456199999999999</v>
      </c>
      <c r="V1506">
        <v>3.3421799999999999</v>
      </c>
      <c r="W1506">
        <v>1.9285699999999999</v>
      </c>
      <c r="X1506">
        <v>1.19363</v>
      </c>
      <c r="Y1506">
        <v>0.160714</v>
      </c>
      <c r="Z1506">
        <v>8.3333299999999999E-2</v>
      </c>
      <c r="AA1506">
        <v>7.7380947768688202E-2</v>
      </c>
      <c r="AB1506">
        <v>0.264901</v>
      </c>
      <c r="AC1506">
        <v>1.4323600000000001</v>
      </c>
      <c r="AD1506">
        <v>0.29411799999999999</v>
      </c>
      <c r="AE1506">
        <v>0.68085099999999998</v>
      </c>
      <c r="AH1506">
        <v>4.8996000000000004</v>
      </c>
      <c r="AI1506">
        <v>-0.14907699999999999</v>
      </c>
      <c r="AJ1506">
        <v>-0.20230899999999999</v>
      </c>
    </row>
    <row r="1507" spans="1:36" x14ac:dyDescent="0.45">
      <c r="A1507" t="s">
        <v>3406</v>
      </c>
      <c r="C1507">
        <v>2</v>
      </c>
      <c r="D1507">
        <v>3</v>
      </c>
      <c r="F1507">
        <v>4.875</v>
      </c>
      <c r="G1507">
        <v>29</v>
      </c>
      <c r="H1507">
        <v>0</v>
      </c>
      <c r="I1507">
        <v>0</v>
      </c>
      <c r="J1507">
        <v>0</v>
      </c>
      <c r="K1507">
        <v>48</v>
      </c>
      <c r="L1507">
        <v>212</v>
      </c>
      <c r="M1507">
        <v>51</v>
      </c>
      <c r="N1507">
        <v>28</v>
      </c>
      <c r="O1507">
        <v>26</v>
      </c>
      <c r="P1507">
        <v>8</v>
      </c>
      <c r="Q1507">
        <v>17</v>
      </c>
      <c r="R1507">
        <v>0</v>
      </c>
      <c r="S1507">
        <v>2</v>
      </c>
      <c r="T1507">
        <v>39</v>
      </c>
      <c r="U1507">
        <v>7.3125</v>
      </c>
      <c r="V1507">
        <v>3.1875</v>
      </c>
      <c r="W1507">
        <v>2.2941199999999999</v>
      </c>
      <c r="X1507">
        <v>1.5</v>
      </c>
      <c r="Y1507">
        <v>0.18396199999999999</v>
      </c>
      <c r="Z1507">
        <v>8.0188700000000002E-2</v>
      </c>
      <c r="AA1507">
        <v>0.103773593902587</v>
      </c>
      <c r="AB1507">
        <v>0.26424900000000001</v>
      </c>
      <c r="AC1507">
        <v>1.4166700000000001</v>
      </c>
      <c r="AD1507">
        <v>0.29452099999999998</v>
      </c>
      <c r="AE1507">
        <v>0.70422499999999999</v>
      </c>
      <c r="AH1507">
        <v>4.98421</v>
      </c>
      <c r="AI1507">
        <v>-0.15114900000000001</v>
      </c>
      <c r="AJ1507">
        <v>-0.140456</v>
      </c>
    </row>
    <row r="1508" spans="1:36" x14ac:dyDescent="0.45">
      <c r="A1508" t="s">
        <v>3407</v>
      </c>
      <c r="B1508" t="s">
        <v>61</v>
      </c>
      <c r="C1508">
        <v>4</v>
      </c>
      <c r="D1508">
        <v>5</v>
      </c>
      <c r="F1508">
        <v>5.0358700000000001</v>
      </c>
      <c r="G1508">
        <v>37</v>
      </c>
      <c r="H1508">
        <v>7</v>
      </c>
      <c r="I1508">
        <v>0</v>
      </c>
      <c r="J1508">
        <v>0</v>
      </c>
      <c r="K1508">
        <v>69.7</v>
      </c>
      <c r="L1508">
        <v>321</v>
      </c>
      <c r="M1508">
        <v>62</v>
      </c>
      <c r="N1508">
        <v>42</v>
      </c>
      <c r="O1508">
        <v>39</v>
      </c>
      <c r="P1508">
        <v>10</v>
      </c>
      <c r="Q1508">
        <v>47</v>
      </c>
      <c r="R1508">
        <v>1</v>
      </c>
      <c r="S1508">
        <v>8</v>
      </c>
      <c r="T1508">
        <v>76</v>
      </c>
      <c r="U1508">
        <v>9.8134899999999998</v>
      </c>
      <c r="V1508">
        <v>6.0688700000000004</v>
      </c>
      <c r="W1508">
        <v>1.6170199999999999</v>
      </c>
      <c r="X1508">
        <v>1.29125</v>
      </c>
      <c r="Y1508">
        <v>0.23676</v>
      </c>
      <c r="Z1508">
        <v>0.14641699999999999</v>
      </c>
      <c r="AA1508">
        <v>9.0342685580253601E-2</v>
      </c>
      <c r="AB1508">
        <v>0.23308300000000001</v>
      </c>
      <c r="AC1508">
        <v>1.56385</v>
      </c>
      <c r="AD1508">
        <v>0.28888900000000001</v>
      </c>
      <c r="AE1508">
        <v>0.70526299999999997</v>
      </c>
      <c r="AH1508">
        <v>5.3066899999999997</v>
      </c>
      <c r="AI1508">
        <v>-0.15165999999999999</v>
      </c>
      <c r="AJ1508">
        <v>-8.4138300000000006E-3</v>
      </c>
    </row>
    <row r="1509" spans="1:36" x14ac:dyDescent="0.45">
      <c r="A1509" t="s">
        <v>3408</v>
      </c>
      <c r="C1509">
        <v>4</v>
      </c>
      <c r="D1509">
        <v>5</v>
      </c>
      <c r="F1509">
        <v>5.0999999999999996</v>
      </c>
      <c r="G1509">
        <v>29</v>
      </c>
      <c r="H1509">
        <v>5</v>
      </c>
      <c r="I1509">
        <v>0</v>
      </c>
      <c r="J1509">
        <v>0</v>
      </c>
      <c r="K1509">
        <v>60</v>
      </c>
      <c r="L1509">
        <v>279</v>
      </c>
      <c r="M1509">
        <v>61</v>
      </c>
      <c r="N1509">
        <v>37</v>
      </c>
      <c r="O1509">
        <v>34</v>
      </c>
      <c r="P1509">
        <v>8</v>
      </c>
      <c r="Q1509">
        <v>36</v>
      </c>
      <c r="R1509">
        <v>0</v>
      </c>
      <c r="S1509">
        <v>3</v>
      </c>
      <c r="T1509">
        <v>53</v>
      </c>
      <c r="U1509">
        <v>7.95</v>
      </c>
      <c r="V1509">
        <v>5.4</v>
      </c>
      <c r="W1509">
        <v>1.4722200000000001</v>
      </c>
      <c r="X1509">
        <v>1.2</v>
      </c>
      <c r="Y1509">
        <v>0.18996399999999999</v>
      </c>
      <c r="Z1509">
        <v>0.12903200000000001</v>
      </c>
      <c r="AA1509">
        <v>6.0931906104087802E-2</v>
      </c>
      <c r="AB1509">
        <v>0.25416699999999998</v>
      </c>
      <c r="AC1509">
        <v>1.6166700000000001</v>
      </c>
      <c r="AD1509">
        <v>0.29608899999999999</v>
      </c>
      <c r="AE1509">
        <v>0.69930099999999995</v>
      </c>
      <c r="AH1509">
        <v>5.17171</v>
      </c>
      <c r="AI1509">
        <v>-0.15181700000000001</v>
      </c>
      <c r="AJ1509">
        <v>-0.21540699999999999</v>
      </c>
    </row>
    <row r="1510" spans="1:36" x14ac:dyDescent="0.45">
      <c r="A1510" t="s">
        <v>2464</v>
      </c>
      <c r="B1510" t="s">
        <v>23</v>
      </c>
      <c r="C1510">
        <v>1</v>
      </c>
      <c r="D1510">
        <v>3</v>
      </c>
      <c r="F1510">
        <v>5.8604700000000003</v>
      </c>
      <c r="G1510">
        <v>36</v>
      </c>
      <c r="H1510">
        <v>1</v>
      </c>
      <c r="I1510">
        <v>0</v>
      </c>
      <c r="J1510">
        <v>4</v>
      </c>
      <c r="K1510">
        <v>43</v>
      </c>
      <c r="L1510">
        <v>200</v>
      </c>
      <c r="M1510">
        <v>49</v>
      </c>
      <c r="N1510">
        <v>30</v>
      </c>
      <c r="O1510">
        <v>28</v>
      </c>
      <c r="P1510">
        <v>7</v>
      </c>
      <c r="Q1510">
        <v>20</v>
      </c>
      <c r="R1510">
        <v>1</v>
      </c>
      <c r="S1510">
        <v>3</v>
      </c>
      <c r="T1510">
        <v>36</v>
      </c>
      <c r="U1510">
        <v>7.5348800000000002</v>
      </c>
      <c r="V1510">
        <v>4.1860499999999998</v>
      </c>
      <c r="W1510">
        <v>1.8</v>
      </c>
      <c r="X1510">
        <v>1.46512</v>
      </c>
      <c r="Y1510">
        <v>0.18</v>
      </c>
      <c r="Z1510">
        <v>0.1</v>
      </c>
      <c r="AA1510">
        <v>8.0000005662441198E-2</v>
      </c>
      <c r="AB1510">
        <v>0.27683600000000003</v>
      </c>
      <c r="AC1510">
        <v>1.6046499999999999</v>
      </c>
      <c r="AD1510">
        <v>0.31343300000000002</v>
      </c>
      <c r="AE1510">
        <v>0.65878400000000004</v>
      </c>
      <c r="AH1510">
        <v>5.3015499999999998</v>
      </c>
      <c r="AI1510">
        <v>-0.15190400000000001</v>
      </c>
      <c r="AJ1510">
        <v>-0.171371</v>
      </c>
    </row>
    <row r="1511" spans="1:36" x14ac:dyDescent="0.45">
      <c r="A1511" t="s">
        <v>3409</v>
      </c>
      <c r="B1511" t="s">
        <v>42</v>
      </c>
      <c r="C1511">
        <v>4</v>
      </c>
      <c r="D1511">
        <v>4</v>
      </c>
      <c r="F1511">
        <v>4.7368399999999999</v>
      </c>
      <c r="G1511">
        <v>25</v>
      </c>
      <c r="H1511">
        <v>1</v>
      </c>
      <c r="I1511">
        <v>0</v>
      </c>
      <c r="J1511">
        <v>0</v>
      </c>
      <c r="K1511">
        <v>57</v>
      </c>
      <c r="L1511">
        <v>258</v>
      </c>
      <c r="M1511">
        <v>54</v>
      </c>
      <c r="N1511">
        <v>32</v>
      </c>
      <c r="O1511">
        <v>30</v>
      </c>
      <c r="P1511">
        <v>7</v>
      </c>
      <c r="Q1511">
        <v>31</v>
      </c>
      <c r="R1511">
        <v>1</v>
      </c>
      <c r="S1511">
        <v>3</v>
      </c>
      <c r="T1511">
        <v>50</v>
      </c>
      <c r="U1511">
        <v>7.8947399999999996</v>
      </c>
      <c r="V1511">
        <v>4.8947399999999996</v>
      </c>
      <c r="W1511">
        <v>1.6129</v>
      </c>
      <c r="X1511">
        <v>1.1052599999999999</v>
      </c>
      <c r="Y1511">
        <v>0.193798</v>
      </c>
      <c r="Z1511">
        <v>0.120155</v>
      </c>
      <c r="AA1511">
        <v>7.36434161663055E-2</v>
      </c>
      <c r="AB1511">
        <v>0.24107100000000001</v>
      </c>
      <c r="AC1511">
        <v>1.4912300000000001</v>
      </c>
      <c r="AD1511">
        <v>0.28143699999999999</v>
      </c>
      <c r="AE1511">
        <v>0.70478700000000005</v>
      </c>
      <c r="AH1511">
        <v>4.8866199999999997</v>
      </c>
      <c r="AI1511">
        <v>-0.152694</v>
      </c>
      <c r="AJ1511">
        <v>-4.1980200000000002E-2</v>
      </c>
    </row>
    <row r="1512" spans="1:36" x14ac:dyDescent="0.45">
      <c r="A1512" t="s">
        <v>3410</v>
      </c>
      <c r="C1512">
        <v>3</v>
      </c>
      <c r="D1512">
        <v>2</v>
      </c>
      <c r="F1512">
        <v>4.8893399999999998</v>
      </c>
      <c r="G1512">
        <v>37</v>
      </c>
      <c r="H1512">
        <v>1</v>
      </c>
      <c r="I1512">
        <v>0</v>
      </c>
      <c r="J1512">
        <v>0</v>
      </c>
      <c r="K1512">
        <v>49.7</v>
      </c>
      <c r="L1512">
        <v>223</v>
      </c>
      <c r="M1512">
        <v>54</v>
      </c>
      <c r="N1512">
        <v>29</v>
      </c>
      <c r="O1512">
        <v>27</v>
      </c>
      <c r="P1512">
        <v>8</v>
      </c>
      <c r="Q1512">
        <v>20</v>
      </c>
      <c r="R1512">
        <v>1</v>
      </c>
      <c r="S1512">
        <v>1</v>
      </c>
      <c r="T1512">
        <v>37</v>
      </c>
      <c r="U1512">
        <v>6.7001999999999997</v>
      </c>
      <c r="V1512">
        <v>3.6217299999999999</v>
      </c>
      <c r="W1512">
        <v>1.85</v>
      </c>
      <c r="X1512">
        <v>1.44869</v>
      </c>
      <c r="Y1512">
        <v>0.16591900000000001</v>
      </c>
      <c r="Z1512">
        <v>8.9686100000000005E-2</v>
      </c>
      <c r="AA1512">
        <v>7.62331932783126E-2</v>
      </c>
      <c r="AB1512">
        <v>0.26732699999999998</v>
      </c>
      <c r="AC1512">
        <v>1.4889300000000001</v>
      </c>
      <c r="AD1512">
        <v>0.29299399999999998</v>
      </c>
      <c r="AE1512">
        <v>0.71655999999999997</v>
      </c>
      <c r="AH1512">
        <v>5.1262699999999999</v>
      </c>
      <c r="AI1512">
        <v>-0.15390899999999999</v>
      </c>
      <c r="AJ1512">
        <v>-0.163077</v>
      </c>
    </row>
    <row r="1513" spans="1:36" x14ac:dyDescent="0.45">
      <c r="A1513" t="s">
        <v>3411</v>
      </c>
      <c r="B1513" t="s">
        <v>215</v>
      </c>
      <c r="C1513">
        <v>1</v>
      </c>
      <c r="D1513">
        <v>2</v>
      </c>
      <c r="F1513">
        <v>5.0769200000000003</v>
      </c>
      <c r="G1513">
        <v>26</v>
      </c>
      <c r="H1513">
        <v>0</v>
      </c>
      <c r="I1513">
        <v>0</v>
      </c>
      <c r="J1513">
        <v>0</v>
      </c>
      <c r="K1513">
        <v>39</v>
      </c>
      <c r="L1513">
        <v>175</v>
      </c>
      <c r="M1513">
        <v>39</v>
      </c>
      <c r="N1513">
        <v>24</v>
      </c>
      <c r="O1513">
        <v>22</v>
      </c>
      <c r="P1513">
        <v>6</v>
      </c>
      <c r="Q1513">
        <v>18</v>
      </c>
      <c r="R1513">
        <v>0</v>
      </c>
      <c r="S1513">
        <v>4</v>
      </c>
      <c r="T1513">
        <v>37</v>
      </c>
      <c r="U1513">
        <v>8.5384600000000006</v>
      </c>
      <c r="V1513">
        <v>4.1538500000000003</v>
      </c>
      <c r="W1513">
        <v>2.0555599999999998</v>
      </c>
      <c r="X1513">
        <v>1.38462</v>
      </c>
      <c r="Y1513">
        <v>0.21142900000000001</v>
      </c>
      <c r="Z1513">
        <v>0.102857</v>
      </c>
      <c r="AA1513">
        <v>0.108571425080299</v>
      </c>
      <c r="AB1513">
        <v>0.25490200000000002</v>
      </c>
      <c r="AC1513">
        <v>1.4615400000000001</v>
      </c>
      <c r="AD1513">
        <v>0.3</v>
      </c>
      <c r="AE1513">
        <v>0.67901199999999995</v>
      </c>
      <c r="AH1513">
        <v>5.0499099999999997</v>
      </c>
      <c r="AI1513">
        <v>-0.15547</v>
      </c>
      <c r="AJ1513">
        <v>-0.24252699999999999</v>
      </c>
    </row>
    <row r="1514" spans="1:36" x14ac:dyDescent="0.45">
      <c r="A1514" t="s">
        <v>3412</v>
      </c>
      <c r="C1514">
        <v>1</v>
      </c>
      <c r="D1514">
        <v>2</v>
      </c>
      <c r="F1514">
        <v>4.5666000000000002</v>
      </c>
      <c r="G1514">
        <v>34</v>
      </c>
      <c r="H1514">
        <v>1</v>
      </c>
      <c r="I1514">
        <v>0</v>
      </c>
      <c r="J1514">
        <v>0</v>
      </c>
      <c r="K1514">
        <v>47.3</v>
      </c>
      <c r="L1514">
        <v>210</v>
      </c>
      <c r="M1514">
        <v>50</v>
      </c>
      <c r="N1514">
        <v>26</v>
      </c>
      <c r="O1514">
        <v>24</v>
      </c>
      <c r="P1514">
        <v>6</v>
      </c>
      <c r="Q1514">
        <v>19</v>
      </c>
      <c r="R1514">
        <v>0</v>
      </c>
      <c r="S1514">
        <v>1</v>
      </c>
      <c r="T1514">
        <v>34</v>
      </c>
      <c r="U1514">
        <v>6.4693399999999999</v>
      </c>
      <c r="V1514">
        <v>3.6152199999999999</v>
      </c>
      <c r="W1514">
        <v>1.7894699999999999</v>
      </c>
      <c r="X1514">
        <v>1.1416500000000001</v>
      </c>
      <c r="Y1514">
        <v>0.16190499999999999</v>
      </c>
      <c r="Z1514">
        <v>9.0476200000000007E-2</v>
      </c>
      <c r="AA1514">
        <v>7.1428574621677399E-2</v>
      </c>
      <c r="AB1514">
        <v>0.263158</v>
      </c>
      <c r="AC1514">
        <v>1.4587699999999999</v>
      </c>
      <c r="AD1514">
        <v>0.29333300000000001</v>
      </c>
      <c r="AE1514">
        <v>0.70957099999999995</v>
      </c>
      <c r="AH1514">
        <v>4.7349600000000001</v>
      </c>
      <c r="AI1514">
        <v>-0.15548600000000001</v>
      </c>
      <c r="AJ1514">
        <v>-9.1157500000000002E-2</v>
      </c>
    </row>
    <row r="1515" spans="1:36" x14ac:dyDescent="0.45">
      <c r="A1515" t="s">
        <v>3413</v>
      </c>
      <c r="B1515" t="s">
        <v>25</v>
      </c>
      <c r="C1515">
        <v>2</v>
      </c>
      <c r="D1515">
        <v>3</v>
      </c>
      <c r="F1515">
        <v>4.9347300000000001</v>
      </c>
      <c r="G1515">
        <v>32</v>
      </c>
      <c r="H1515">
        <v>0</v>
      </c>
      <c r="I1515">
        <v>0</v>
      </c>
      <c r="J1515">
        <v>0</v>
      </c>
      <c r="K1515">
        <v>38.299999999999997</v>
      </c>
      <c r="L1515">
        <v>172</v>
      </c>
      <c r="M1515">
        <v>34</v>
      </c>
      <c r="N1515">
        <v>23</v>
      </c>
      <c r="O1515">
        <v>21</v>
      </c>
      <c r="P1515">
        <v>6</v>
      </c>
      <c r="Q1515">
        <v>22</v>
      </c>
      <c r="R1515">
        <v>0</v>
      </c>
      <c r="S1515">
        <v>2</v>
      </c>
      <c r="T1515">
        <v>42</v>
      </c>
      <c r="U1515">
        <v>9.8694500000000005</v>
      </c>
      <c r="V1515">
        <v>5.1697100000000002</v>
      </c>
      <c r="W1515">
        <v>1.90909</v>
      </c>
      <c r="X1515">
        <v>1.4099200000000001</v>
      </c>
      <c r="Y1515">
        <v>0.24418599999999999</v>
      </c>
      <c r="Z1515">
        <v>0.12790699999999999</v>
      </c>
      <c r="AA1515">
        <v>0.11627906560897799</v>
      </c>
      <c r="AB1515">
        <v>0.22972999999999999</v>
      </c>
      <c r="AC1515">
        <v>1.46214</v>
      </c>
      <c r="AD1515">
        <v>0.28000000000000003</v>
      </c>
      <c r="AE1515">
        <v>0.69327700000000003</v>
      </c>
      <c r="AH1515">
        <v>4.9782799999999998</v>
      </c>
      <c r="AI1515">
        <v>-0.155696</v>
      </c>
      <c r="AJ1515">
        <v>-0.27283299999999999</v>
      </c>
    </row>
    <row r="1516" spans="1:36" x14ac:dyDescent="0.45">
      <c r="A1516" t="s">
        <v>3414</v>
      </c>
      <c r="B1516" t="s">
        <v>67</v>
      </c>
      <c r="C1516">
        <v>3</v>
      </c>
      <c r="D1516">
        <v>6</v>
      </c>
      <c r="F1516">
        <v>5.4</v>
      </c>
      <c r="G1516">
        <v>31</v>
      </c>
      <c r="H1516">
        <v>9</v>
      </c>
      <c r="I1516">
        <v>0</v>
      </c>
      <c r="J1516">
        <v>0</v>
      </c>
      <c r="K1516">
        <v>60</v>
      </c>
      <c r="L1516">
        <v>278</v>
      </c>
      <c r="M1516">
        <v>59</v>
      </c>
      <c r="N1516">
        <v>39</v>
      </c>
      <c r="O1516">
        <v>36</v>
      </c>
      <c r="P1516">
        <v>8</v>
      </c>
      <c r="Q1516">
        <v>38</v>
      </c>
      <c r="R1516">
        <v>0</v>
      </c>
      <c r="S1516">
        <v>5</v>
      </c>
      <c r="T1516">
        <v>54</v>
      </c>
      <c r="U1516">
        <v>8.1</v>
      </c>
      <c r="V1516">
        <v>5.7</v>
      </c>
      <c r="W1516">
        <v>1.4210499999999999</v>
      </c>
      <c r="X1516">
        <v>1.2</v>
      </c>
      <c r="Y1516">
        <v>0.194245</v>
      </c>
      <c r="Z1516">
        <v>0.13669100000000001</v>
      </c>
      <c r="AA1516">
        <v>5.7553961873054497E-2</v>
      </c>
      <c r="AB1516">
        <v>0.25106400000000001</v>
      </c>
      <c r="AC1516">
        <v>1.6166700000000001</v>
      </c>
      <c r="AD1516">
        <v>0.294798</v>
      </c>
      <c r="AE1516">
        <v>0.67599100000000001</v>
      </c>
      <c r="AH1516">
        <v>5.3383700000000003</v>
      </c>
      <c r="AI1516">
        <v>-0.15897500000000001</v>
      </c>
      <c r="AJ1516">
        <v>-0.28578700000000001</v>
      </c>
    </row>
    <row r="1517" spans="1:36" x14ac:dyDescent="0.45">
      <c r="A1517" t="s">
        <v>3415</v>
      </c>
      <c r="B1517" t="s">
        <v>139</v>
      </c>
      <c r="C1517">
        <v>2</v>
      </c>
      <c r="D1517">
        <v>4</v>
      </c>
      <c r="F1517">
        <v>5.4375</v>
      </c>
      <c r="G1517">
        <v>34</v>
      </c>
      <c r="H1517">
        <v>4</v>
      </c>
      <c r="I1517">
        <v>0</v>
      </c>
      <c r="J1517">
        <v>0</v>
      </c>
      <c r="K1517">
        <v>48</v>
      </c>
      <c r="L1517">
        <v>220</v>
      </c>
      <c r="M1517">
        <v>55</v>
      </c>
      <c r="N1517">
        <v>31</v>
      </c>
      <c r="O1517">
        <v>29</v>
      </c>
      <c r="P1517">
        <v>8</v>
      </c>
      <c r="Q1517">
        <v>20</v>
      </c>
      <c r="R1517">
        <v>0</v>
      </c>
      <c r="S1517">
        <v>1</v>
      </c>
      <c r="T1517">
        <v>31</v>
      </c>
      <c r="U1517">
        <v>5.8125</v>
      </c>
      <c r="V1517">
        <v>3.75</v>
      </c>
      <c r="W1517">
        <v>1.55</v>
      </c>
      <c r="X1517">
        <v>1.5</v>
      </c>
      <c r="Y1517">
        <v>0.14090900000000001</v>
      </c>
      <c r="Z1517">
        <v>9.0909100000000007E-2</v>
      </c>
      <c r="AA1517">
        <v>4.9999997019767699E-2</v>
      </c>
      <c r="AB1517">
        <v>0.27638200000000002</v>
      </c>
      <c r="AC1517">
        <v>1.5625</v>
      </c>
      <c r="AD1517">
        <v>0.29375000000000001</v>
      </c>
      <c r="AE1517">
        <v>0.68965500000000002</v>
      </c>
      <c r="AH1517">
        <v>5.4425400000000002</v>
      </c>
      <c r="AI1517">
        <v>-0.15926100000000001</v>
      </c>
      <c r="AJ1517">
        <v>-0.27446599999999999</v>
      </c>
    </row>
    <row r="1518" spans="1:36" x14ac:dyDescent="0.45">
      <c r="A1518" t="s">
        <v>3416</v>
      </c>
      <c r="B1518" t="s">
        <v>74</v>
      </c>
      <c r="C1518">
        <v>2</v>
      </c>
      <c r="D1518">
        <v>5</v>
      </c>
      <c r="F1518">
        <v>5.8851699999999996</v>
      </c>
      <c r="G1518">
        <v>28</v>
      </c>
      <c r="H1518">
        <v>4</v>
      </c>
      <c r="I1518">
        <v>0</v>
      </c>
      <c r="J1518">
        <v>0</v>
      </c>
      <c r="K1518">
        <v>62.7</v>
      </c>
      <c r="L1518">
        <v>285</v>
      </c>
      <c r="M1518">
        <v>64</v>
      </c>
      <c r="N1518">
        <v>44</v>
      </c>
      <c r="O1518">
        <v>41</v>
      </c>
      <c r="P1518">
        <v>10</v>
      </c>
      <c r="Q1518">
        <v>30</v>
      </c>
      <c r="R1518">
        <v>0</v>
      </c>
      <c r="S1518">
        <v>9</v>
      </c>
      <c r="T1518">
        <v>49</v>
      </c>
      <c r="U1518">
        <v>7.0334899999999996</v>
      </c>
      <c r="V1518">
        <v>4.3062199999999997</v>
      </c>
      <c r="W1518">
        <v>1.6333299999999999</v>
      </c>
      <c r="X1518">
        <v>1.4354100000000001</v>
      </c>
      <c r="Y1518">
        <v>0.17193</v>
      </c>
      <c r="Z1518">
        <v>0.105263</v>
      </c>
      <c r="AA1518">
        <v>6.6666662693023598E-2</v>
      </c>
      <c r="AB1518">
        <v>0.26016299999999998</v>
      </c>
      <c r="AC1518">
        <v>1.4992000000000001</v>
      </c>
      <c r="AD1518">
        <v>0.28877000000000003</v>
      </c>
      <c r="AE1518">
        <v>0.625</v>
      </c>
      <c r="AH1518">
        <v>5.6314399999999996</v>
      </c>
      <c r="AI1518">
        <v>-0.15968099999999999</v>
      </c>
      <c r="AJ1518">
        <v>-0.409327</v>
      </c>
    </row>
    <row r="1519" spans="1:36" x14ac:dyDescent="0.45">
      <c r="A1519" t="s">
        <v>3417</v>
      </c>
      <c r="B1519" t="s">
        <v>101</v>
      </c>
      <c r="C1519">
        <v>2</v>
      </c>
      <c r="D1519">
        <v>4</v>
      </c>
      <c r="F1519">
        <v>5.1473100000000001</v>
      </c>
      <c r="G1519">
        <v>26</v>
      </c>
      <c r="H1519">
        <v>7</v>
      </c>
      <c r="I1519">
        <v>0</v>
      </c>
      <c r="J1519">
        <v>0</v>
      </c>
      <c r="K1519">
        <v>57.7</v>
      </c>
      <c r="L1519">
        <v>267</v>
      </c>
      <c r="M1519">
        <v>61</v>
      </c>
      <c r="N1519">
        <v>36</v>
      </c>
      <c r="O1519">
        <v>33</v>
      </c>
      <c r="P1519">
        <v>8</v>
      </c>
      <c r="Q1519">
        <v>34</v>
      </c>
      <c r="R1519">
        <v>1</v>
      </c>
      <c r="S1519">
        <v>2</v>
      </c>
      <c r="T1519">
        <v>48</v>
      </c>
      <c r="U1519">
        <v>7.4870000000000001</v>
      </c>
      <c r="V1519">
        <v>5.3032899999999996</v>
      </c>
      <c r="W1519">
        <v>1.4117599999999999</v>
      </c>
      <c r="X1519">
        <v>1.24783</v>
      </c>
      <c r="Y1519">
        <v>0.17977499999999999</v>
      </c>
      <c r="Z1519">
        <v>0.12734100000000001</v>
      </c>
      <c r="AA1519">
        <v>5.24344593286514E-2</v>
      </c>
      <c r="AB1519">
        <v>0.264069</v>
      </c>
      <c r="AC1519">
        <v>1.64645</v>
      </c>
      <c r="AD1519">
        <v>0.30285699999999999</v>
      </c>
      <c r="AE1519">
        <v>0.70405700000000004</v>
      </c>
      <c r="AH1519">
        <v>5.2654399999999999</v>
      </c>
      <c r="AI1519">
        <v>-0.15975</v>
      </c>
      <c r="AJ1519">
        <v>-0.16479099999999999</v>
      </c>
    </row>
    <row r="1520" spans="1:36" x14ac:dyDescent="0.45">
      <c r="A1520" t="s">
        <v>3418</v>
      </c>
      <c r="B1520" t="s">
        <v>30</v>
      </c>
      <c r="C1520">
        <v>3</v>
      </c>
      <c r="D1520">
        <v>4</v>
      </c>
      <c r="F1520">
        <v>4.97872</v>
      </c>
      <c r="G1520">
        <v>43</v>
      </c>
      <c r="H1520">
        <v>1</v>
      </c>
      <c r="I1520">
        <v>0</v>
      </c>
      <c r="J1520">
        <v>0</v>
      </c>
      <c r="K1520">
        <v>47</v>
      </c>
      <c r="L1520">
        <v>211</v>
      </c>
      <c r="M1520">
        <v>42</v>
      </c>
      <c r="N1520">
        <v>28</v>
      </c>
      <c r="O1520">
        <v>26</v>
      </c>
      <c r="P1520">
        <v>6</v>
      </c>
      <c r="Q1520">
        <v>27</v>
      </c>
      <c r="R1520">
        <v>0</v>
      </c>
      <c r="S1520">
        <v>5</v>
      </c>
      <c r="T1520">
        <v>46</v>
      </c>
      <c r="U1520">
        <v>8.8085100000000001</v>
      </c>
      <c r="V1520">
        <v>5.17021</v>
      </c>
      <c r="W1520">
        <v>1.7037</v>
      </c>
      <c r="X1520">
        <v>1.1489400000000001</v>
      </c>
      <c r="Y1520">
        <v>0.21800900000000001</v>
      </c>
      <c r="Z1520">
        <v>0.12796199999999999</v>
      </c>
      <c r="AA1520">
        <v>9.0047389268875094E-2</v>
      </c>
      <c r="AB1520">
        <v>0.23463700000000001</v>
      </c>
      <c r="AC1520">
        <v>1.4680899999999999</v>
      </c>
      <c r="AD1520">
        <v>0.28346500000000002</v>
      </c>
      <c r="AE1520">
        <v>0.67656799999999995</v>
      </c>
      <c r="AH1520">
        <v>4.9997199999999999</v>
      </c>
      <c r="AI1520">
        <v>-0.16062100000000001</v>
      </c>
      <c r="AJ1520">
        <v>-0.30536000000000002</v>
      </c>
    </row>
    <row r="1521" spans="1:36" x14ac:dyDescent="0.45">
      <c r="A1521" t="s">
        <v>3419</v>
      </c>
      <c r="C1521">
        <v>2</v>
      </c>
      <c r="D1521">
        <v>4</v>
      </c>
      <c r="F1521">
        <v>4.8936200000000003</v>
      </c>
      <c r="G1521">
        <v>32</v>
      </c>
      <c r="H1521">
        <v>1</v>
      </c>
      <c r="I1521">
        <v>0</v>
      </c>
      <c r="J1521">
        <v>0</v>
      </c>
      <c r="K1521">
        <v>42.3</v>
      </c>
      <c r="L1521">
        <v>189</v>
      </c>
      <c r="M1521">
        <v>42</v>
      </c>
      <c r="N1521">
        <v>25</v>
      </c>
      <c r="O1521">
        <v>23</v>
      </c>
      <c r="P1521">
        <v>6</v>
      </c>
      <c r="Q1521">
        <v>20</v>
      </c>
      <c r="R1521">
        <v>1</v>
      </c>
      <c r="S1521">
        <v>4</v>
      </c>
      <c r="T1521">
        <v>39</v>
      </c>
      <c r="U1521">
        <v>8.2978699999999996</v>
      </c>
      <c r="V1521">
        <v>4.2553200000000002</v>
      </c>
      <c r="W1521">
        <v>1.95</v>
      </c>
      <c r="X1521">
        <v>1.2766</v>
      </c>
      <c r="Y1521">
        <v>0.206349</v>
      </c>
      <c r="Z1521">
        <v>0.10582</v>
      </c>
      <c r="AA1521">
        <v>0.100529104471206</v>
      </c>
      <c r="AB1521">
        <v>0.25454500000000002</v>
      </c>
      <c r="AC1521">
        <v>1.4657199999999999</v>
      </c>
      <c r="AD1521">
        <v>0.3</v>
      </c>
      <c r="AE1521">
        <v>0.69029799999999997</v>
      </c>
      <c r="AH1521">
        <v>4.9571699999999996</v>
      </c>
      <c r="AI1521">
        <v>-0.161826</v>
      </c>
      <c r="AJ1521">
        <v>-0.18237900000000001</v>
      </c>
    </row>
    <row r="1522" spans="1:36" x14ac:dyDescent="0.45">
      <c r="A1522" t="s">
        <v>3420</v>
      </c>
      <c r="B1522" t="s">
        <v>34</v>
      </c>
      <c r="C1522">
        <v>2</v>
      </c>
      <c r="D1522">
        <v>3</v>
      </c>
      <c r="F1522">
        <v>5.03817</v>
      </c>
      <c r="G1522">
        <v>23</v>
      </c>
      <c r="H1522">
        <v>2</v>
      </c>
      <c r="I1522">
        <v>0</v>
      </c>
      <c r="J1522">
        <v>0</v>
      </c>
      <c r="K1522">
        <v>39.299999999999997</v>
      </c>
      <c r="L1522">
        <v>179</v>
      </c>
      <c r="M1522">
        <v>38</v>
      </c>
      <c r="N1522">
        <v>24</v>
      </c>
      <c r="O1522">
        <v>22</v>
      </c>
      <c r="P1522">
        <v>6</v>
      </c>
      <c r="Q1522">
        <v>22</v>
      </c>
      <c r="R1522">
        <v>1</v>
      </c>
      <c r="S1522">
        <v>2</v>
      </c>
      <c r="T1522">
        <v>38</v>
      </c>
      <c r="U1522">
        <v>8.7022899999999996</v>
      </c>
      <c r="V1522">
        <v>5.03817</v>
      </c>
      <c r="W1522">
        <v>1.7272700000000001</v>
      </c>
      <c r="X1522">
        <v>1.37405</v>
      </c>
      <c r="Y1522">
        <v>0.21229000000000001</v>
      </c>
      <c r="Z1522">
        <v>0.122905</v>
      </c>
      <c r="AA1522">
        <v>8.9385464787483201E-2</v>
      </c>
      <c r="AB1522">
        <v>0.24516099999999999</v>
      </c>
      <c r="AC1522">
        <v>1.5267200000000001</v>
      </c>
      <c r="AD1522">
        <v>0.28828799999999999</v>
      </c>
      <c r="AE1522">
        <v>0.69767400000000002</v>
      </c>
      <c r="AH1522">
        <v>5.1379900000000003</v>
      </c>
      <c r="AI1522">
        <v>-0.163382</v>
      </c>
      <c r="AJ1522">
        <v>-0.19739000000000001</v>
      </c>
    </row>
    <row r="1523" spans="1:36" x14ac:dyDescent="0.45">
      <c r="A1523" t="s">
        <v>2393</v>
      </c>
      <c r="B1523" t="s">
        <v>40</v>
      </c>
      <c r="C1523">
        <v>1</v>
      </c>
      <c r="D1523">
        <v>1</v>
      </c>
      <c r="F1523">
        <v>5.9654199999999999</v>
      </c>
      <c r="G1523">
        <v>21</v>
      </c>
      <c r="H1523">
        <v>1</v>
      </c>
      <c r="I1523">
        <v>0</v>
      </c>
      <c r="J1523">
        <v>0</v>
      </c>
      <c r="K1523">
        <v>34.700000000000003</v>
      </c>
      <c r="L1523">
        <v>162</v>
      </c>
      <c r="M1523">
        <v>39</v>
      </c>
      <c r="N1523">
        <v>25</v>
      </c>
      <c r="O1523">
        <v>23</v>
      </c>
      <c r="P1523">
        <v>7</v>
      </c>
      <c r="Q1523">
        <v>15</v>
      </c>
      <c r="R1523">
        <v>1</v>
      </c>
      <c r="S1523">
        <v>3</v>
      </c>
      <c r="T1523">
        <v>32</v>
      </c>
      <c r="U1523">
        <v>8.2997099999999993</v>
      </c>
      <c r="V1523">
        <v>3.8904899999999998</v>
      </c>
      <c r="W1523">
        <v>2.1333299999999999</v>
      </c>
      <c r="X1523">
        <v>1.8155600000000001</v>
      </c>
      <c r="Y1523">
        <v>0.19753100000000001</v>
      </c>
      <c r="Z1523">
        <v>9.2592599999999997E-2</v>
      </c>
      <c r="AA1523">
        <v>0.104938276112079</v>
      </c>
      <c r="AB1523">
        <v>0.27083299999999999</v>
      </c>
      <c r="AC1523">
        <v>1.5562</v>
      </c>
      <c r="AD1523">
        <v>0.30476199999999998</v>
      </c>
      <c r="AE1523">
        <v>0.65610900000000005</v>
      </c>
      <c r="AH1523">
        <v>5.5893300000000004</v>
      </c>
      <c r="AI1523">
        <v>-0.163463</v>
      </c>
      <c r="AJ1523">
        <v>-0.37674200000000002</v>
      </c>
    </row>
    <row r="1524" spans="1:36" x14ac:dyDescent="0.45">
      <c r="A1524" t="s">
        <v>2430</v>
      </c>
      <c r="B1524" t="s">
        <v>40</v>
      </c>
      <c r="C1524">
        <v>1</v>
      </c>
      <c r="D1524">
        <v>1</v>
      </c>
      <c r="F1524">
        <v>4.66859</v>
      </c>
      <c r="G1524">
        <v>32</v>
      </c>
      <c r="H1524">
        <v>0</v>
      </c>
      <c r="I1524">
        <v>0</v>
      </c>
      <c r="J1524">
        <v>0</v>
      </c>
      <c r="K1524">
        <v>34.700000000000003</v>
      </c>
      <c r="L1524">
        <v>160</v>
      </c>
      <c r="M1524">
        <v>34</v>
      </c>
      <c r="N1524">
        <v>19</v>
      </c>
      <c r="O1524">
        <v>18</v>
      </c>
      <c r="P1524">
        <v>5</v>
      </c>
      <c r="Q1524">
        <v>18</v>
      </c>
      <c r="R1524">
        <v>0</v>
      </c>
      <c r="S1524">
        <v>5</v>
      </c>
      <c r="T1524">
        <v>38</v>
      </c>
      <c r="U1524">
        <v>9.8559099999999997</v>
      </c>
      <c r="V1524">
        <v>4.66859</v>
      </c>
      <c r="W1524">
        <v>2.11111</v>
      </c>
      <c r="X1524">
        <v>1.2968299999999999</v>
      </c>
      <c r="Y1524">
        <v>0.23749999999999999</v>
      </c>
      <c r="Z1524">
        <v>0.1125</v>
      </c>
      <c r="AA1524">
        <v>0.125</v>
      </c>
      <c r="AB1524">
        <v>0.24817500000000001</v>
      </c>
      <c r="AC1524">
        <v>1.4985599999999999</v>
      </c>
      <c r="AD1524">
        <v>0.30851099999999998</v>
      </c>
      <c r="AE1524">
        <v>0.73333300000000001</v>
      </c>
      <c r="AH1524">
        <v>4.9265100000000004</v>
      </c>
      <c r="AI1524">
        <v>-0.16595699999999999</v>
      </c>
      <c r="AJ1524">
        <v>-7.5500399999999995E-2</v>
      </c>
    </row>
    <row r="1525" spans="1:36" x14ac:dyDescent="0.45">
      <c r="A1525" t="s">
        <v>3421</v>
      </c>
      <c r="C1525">
        <v>4</v>
      </c>
      <c r="D1525">
        <v>5</v>
      </c>
      <c r="F1525">
        <v>5.3961499999999996</v>
      </c>
      <c r="G1525">
        <v>40</v>
      </c>
      <c r="H1525">
        <v>1</v>
      </c>
      <c r="I1525">
        <v>0</v>
      </c>
      <c r="J1525">
        <v>0</v>
      </c>
      <c r="K1525">
        <v>46.7</v>
      </c>
      <c r="L1525">
        <v>215</v>
      </c>
      <c r="M1525">
        <v>43</v>
      </c>
      <c r="N1525">
        <v>30</v>
      </c>
      <c r="O1525">
        <v>28</v>
      </c>
      <c r="P1525">
        <v>7</v>
      </c>
      <c r="Q1525">
        <v>31</v>
      </c>
      <c r="R1525">
        <v>1</v>
      </c>
      <c r="S1525">
        <v>4</v>
      </c>
      <c r="T1525">
        <v>52</v>
      </c>
      <c r="U1525">
        <v>10.0214</v>
      </c>
      <c r="V1525">
        <v>5.9743000000000004</v>
      </c>
      <c r="W1525">
        <v>1.6774199999999999</v>
      </c>
      <c r="X1525">
        <v>1.34904</v>
      </c>
      <c r="Y1525">
        <v>0.24185999999999999</v>
      </c>
      <c r="Z1525">
        <v>0.14418600000000001</v>
      </c>
      <c r="AA1525">
        <v>9.76744145154953E-2</v>
      </c>
      <c r="AB1525">
        <v>0.23888899999999999</v>
      </c>
      <c r="AC1525">
        <v>1.5845800000000001</v>
      </c>
      <c r="AD1525">
        <v>0.29752099999999998</v>
      </c>
      <c r="AE1525">
        <v>0.68535800000000002</v>
      </c>
      <c r="AH1525">
        <v>5.22506</v>
      </c>
      <c r="AI1525">
        <v>-0.16664499999999999</v>
      </c>
      <c r="AJ1525">
        <v>-0.34412700000000002</v>
      </c>
    </row>
    <row r="1526" spans="1:36" x14ac:dyDescent="0.45">
      <c r="A1526" t="s">
        <v>3422</v>
      </c>
      <c r="C1526">
        <v>1</v>
      </c>
      <c r="D1526">
        <v>2</v>
      </c>
      <c r="F1526">
        <v>5.19231</v>
      </c>
      <c r="G1526">
        <v>31</v>
      </c>
      <c r="H1526">
        <v>1</v>
      </c>
      <c r="I1526">
        <v>0</v>
      </c>
      <c r="J1526">
        <v>0</v>
      </c>
      <c r="K1526">
        <v>26</v>
      </c>
      <c r="L1526">
        <v>119</v>
      </c>
      <c r="M1526">
        <v>27</v>
      </c>
      <c r="N1526">
        <v>16</v>
      </c>
      <c r="O1526">
        <v>15</v>
      </c>
      <c r="P1526">
        <v>5</v>
      </c>
      <c r="Q1526">
        <v>14</v>
      </c>
      <c r="R1526">
        <v>0</v>
      </c>
      <c r="S1526">
        <v>1</v>
      </c>
      <c r="T1526">
        <v>27</v>
      </c>
      <c r="U1526">
        <v>9.3461499999999997</v>
      </c>
      <c r="V1526">
        <v>4.8461499999999997</v>
      </c>
      <c r="W1526">
        <v>1.9285699999999999</v>
      </c>
      <c r="X1526">
        <v>1.7307699999999999</v>
      </c>
      <c r="Y1526">
        <v>0.22689100000000001</v>
      </c>
      <c r="Z1526">
        <v>0.117647</v>
      </c>
      <c r="AA1526">
        <v>0.10924369841814</v>
      </c>
      <c r="AB1526">
        <v>0.25961499999999998</v>
      </c>
      <c r="AC1526">
        <v>1.5769200000000001</v>
      </c>
      <c r="AD1526">
        <v>0.30555599999999999</v>
      </c>
      <c r="AE1526">
        <v>0.735294</v>
      </c>
      <c r="AH1526">
        <v>5.4088900000000004</v>
      </c>
      <c r="AI1526">
        <v>-0.167681</v>
      </c>
      <c r="AJ1526">
        <v>-0.12556300000000001</v>
      </c>
    </row>
    <row r="1527" spans="1:36" x14ac:dyDescent="0.45">
      <c r="A1527" t="s">
        <v>3423</v>
      </c>
      <c r="C1527">
        <v>1</v>
      </c>
      <c r="D1527">
        <v>2</v>
      </c>
      <c r="F1527">
        <v>5.25</v>
      </c>
      <c r="G1527">
        <v>38</v>
      </c>
      <c r="H1527">
        <v>1</v>
      </c>
      <c r="I1527">
        <v>0</v>
      </c>
      <c r="J1527">
        <v>0</v>
      </c>
      <c r="K1527">
        <v>48</v>
      </c>
      <c r="L1527">
        <v>219</v>
      </c>
      <c r="M1527">
        <v>50</v>
      </c>
      <c r="N1527">
        <v>30</v>
      </c>
      <c r="O1527">
        <v>28</v>
      </c>
      <c r="P1527">
        <v>8</v>
      </c>
      <c r="Q1527">
        <v>25</v>
      </c>
      <c r="R1527">
        <v>1</v>
      </c>
      <c r="S1527">
        <v>1</v>
      </c>
      <c r="T1527">
        <v>44</v>
      </c>
      <c r="U1527">
        <v>8.25</v>
      </c>
      <c r="V1527">
        <v>4.6875</v>
      </c>
      <c r="W1527">
        <v>1.76</v>
      </c>
      <c r="X1527">
        <v>1.5</v>
      </c>
      <c r="Y1527">
        <v>0.20091300000000001</v>
      </c>
      <c r="Z1527">
        <v>0.11415500000000001</v>
      </c>
      <c r="AA1527">
        <v>8.6757987737655598E-2</v>
      </c>
      <c r="AB1527">
        <v>0.25906699999999999</v>
      </c>
      <c r="AC1527">
        <v>1.5625</v>
      </c>
      <c r="AD1527">
        <v>0.29787200000000003</v>
      </c>
      <c r="AE1527">
        <v>0.70532899999999998</v>
      </c>
      <c r="AH1527">
        <v>5.2133700000000003</v>
      </c>
      <c r="AI1527">
        <v>-0.169792</v>
      </c>
      <c r="AJ1527">
        <v>-0.31273699999999999</v>
      </c>
    </row>
    <row r="1528" spans="1:36" x14ac:dyDescent="0.45">
      <c r="A1528" t="s">
        <v>3424</v>
      </c>
      <c r="C1528">
        <v>2</v>
      </c>
      <c r="D1528">
        <v>4</v>
      </c>
      <c r="F1528">
        <v>4.88246</v>
      </c>
      <c r="G1528">
        <v>47</v>
      </c>
      <c r="H1528">
        <v>0</v>
      </c>
      <c r="I1528">
        <v>0</v>
      </c>
      <c r="J1528">
        <v>0</v>
      </c>
      <c r="K1528">
        <v>55.3</v>
      </c>
      <c r="L1528">
        <v>251</v>
      </c>
      <c r="M1528">
        <v>57</v>
      </c>
      <c r="N1528">
        <v>32</v>
      </c>
      <c r="O1528">
        <v>30</v>
      </c>
      <c r="P1528">
        <v>7</v>
      </c>
      <c r="Q1528">
        <v>28</v>
      </c>
      <c r="R1528">
        <v>1</v>
      </c>
      <c r="S1528">
        <v>4</v>
      </c>
      <c r="T1528">
        <v>45</v>
      </c>
      <c r="U1528">
        <v>7.32369</v>
      </c>
      <c r="V1528">
        <v>4.5569600000000001</v>
      </c>
      <c r="W1528">
        <v>1.60714</v>
      </c>
      <c r="X1528">
        <v>1.13924</v>
      </c>
      <c r="Y1528">
        <v>0.179283</v>
      </c>
      <c r="Z1528">
        <v>0.111554</v>
      </c>
      <c r="AA1528">
        <v>6.7729085683822604E-2</v>
      </c>
      <c r="AB1528">
        <v>0.26027400000000001</v>
      </c>
      <c r="AC1528">
        <v>1.5370699999999999</v>
      </c>
      <c r="AD1528">
        <v>0.29940099999999997</v>
      </c>
      <c r="AE1528">
        <v>0.70478700000000005</v>
      </c>
      <c r="AH1528">
        <v>5.0091099999999997</v>
      </c>
      <c r="AI1528">
        <v>-0.17043900000000001</v>
      </c>
      <c r="AJ1528">
        <v>-0.13206899999999999</v>
      </c>
    </row>
    <row r="1529" spans="1:36" x14ac:dyDescent="0.45">
      <c r="A1529" t="s">
        <v>3425</v>
      </c>
      <c r="C1529">
        <v>2</v>
      </c>
      <c r="D1529">
        <v>4</v>
      </c>
      <c r="F1529">
        <v>5.4545500000000002</v>
      </c>
      <c r="G1529">
        <v>24</v>
      </c>
      <c r="H1529">
        <v>2</v>
      </c>
      <c r="I1529">
        <v>0</v>
      </c>
      <c r="J1529">
        <v>0</v>
      </c>
      <c r="K1529">
        <v>33</v>
      </c>
      <c r="L1529">
        <v>150</v>
      </c>
      <c r="M1529">
        <v>35</v>
      </c>
      <c r="N1529">
        <v>22</v>
      </c>
      <c r="O1529">
        <v>20</v>
      </c>
      <c r="P1529">
        <v>6</v>
      </c>
      <c r="Q1529">
        <v>16</v>
      </c>
      <c r="R1529">
        <v>0</v>
      </c>
      <c r="S1529">
        <v>2</v>
      </c>
      <c r="T1529">
        <v>28</v>
      </c>
      <c r="U1529">
        <v>7.6363599999999998</v>
      </c>
      <c r="V1529">
        <v>4.3636400000000002</v>
      </c>
      <c r="W1529">
        <v>1.75</v>
      </c>
      <c r="X1529">
        <v>1.63636</v>
      </c>
      <c r="Y1529">
        <v>0.186667</v>
      </c>
      <c r="Z1529">
        <v>0.106667</v>
      </c>
      <c r="AA1529">
        <v>7.9999998211860601E-2</v>
      </c>
      <c r="AB1529">
        <v>0.265152</v>
      </c>
      <c r="AC1529">
        <v>1.54545</v>
      </c>
      <c r="AD1529">
        <v>0.29591800000000001</v>
      </c>
      <c r="AE1529">
        <v>0.680751</v>
      </c>
      <c r="AH1529">
        <v>5.5580699999999998</v>
      </c>
      <c r="AI1529">
        <v>-0.17208899999999999</v>
      </c>
      <c r="AJ1529">
        <v>-0.28426899999999999</v>
      </c>
    </row>
    <row r="1530" spans="1:36" x14ac:dyDescent="0.45">
      <c r="A1530" t="s">
        <v>3426</v>
      </c>
      <c r="C1530">
        <v>2</v>
      </c>
      <c r="D1530">
        <v>4</v>
      </c>
      <c r="F1530">
        <v>6.1916500000000001</v>
      </c>
      <c r="G1530">
        <v>11</v>
      </c>
      <c r="H1530">
        <v>9</v>
      </c>
      <c r="I1530">
        <v>0</v>
      </c>
      <c r="J1530">
        <v>0</v>
      </c>
      <c r="K1530">
        <v>40.700000000000003</v>
      </c>
      <c r="L1530">
        <v>194</v>
      </c>
      <c r="M1530">
        <v>46</v>
      </c>
      <c r="N1530">
        <v>30</v>
      </c>
      <c r="O1530">
        <v>28</v>
      </c>
      <c r="P1530">
        <v>7</v>
      </c>
      <c r="Q1530">
        <v>25</v>
      </c>
      <c r="R1530">
        <v>0</v>
      </c>
      <c r="S1530">
        <v>2</v>
      </c>
      <c r="T1530">
        <v>32</v>
      </c>
      <c r="U1530">
        <v>7.0761700000000003</v>
      </c>
      <c r="V1530">
        <v>5.5282600000000004</v>
      </c>
      <c r="W1530">
        <v>1.28</v>
      </c>
      <c r="X1530">
        <v>1.5479099999999999</v>
      </c>
      <c r="Y1530">
        <v>0.16494800000000001</v>
      </c>
      <c r="Z1530">
        <v>0.12886600000000001</v>
      </c>
      <c r="AA1530">
        <v>3.6082476377487099E-2</v>
      </c>
      <c r="AB1530">
        <v>0.275449</v>
      </c>
      <c r="AC1530">
        <v>1.74447</v>
      </c>
      <c r="AD1530">
        <v>0.30468800000000001</v>
      </c>
      <c r="AE1530">
        <v>0.66993499999999995</v>
      </c>
      <c r="AH1530">
        <v>5.9085999999999999</v>
      </c>
      <c r="AI1530">
        <v>-0.173037</v>
      </c>
      <c r="AJ1530">
        <v>-0.43812099999999998</v>
      </c>
    </row>
    <row r="1531" spans="1:36" x14ac:dyDescent="0.45">
      <c r="A1531" t="s">
        <v>3427</v>
      </c>
      <c r="C1531">
        <v>2</v>
      </c>
      <c r="D1531">
        <v>2</v>
      </c>
      <c r="F1531">
        <v>4.8837200000000003</v>
      </c>
      <c r="G1531">
        <v>44</v>
      </c>
      <c r="H1531">
        <v>1</v>
      </c>
      <c r="I1531">
        <v>0</v>
      </c>
      <c r="J1531">
        <v>0</v>
      </c>
      <c r="K1531">
        <v>38.700000000000003</v>
      </c>
      <c r="L1531">
        <v>169</v>
      </c>
      <c r="M1531">
        <v>36</v>
      </c>
      <c r="N1531">
        <v>23</v>
      </c>
      <c r="O1531">
        <v>21</v>
      </c>
      <c r="P1531">
        <v>6</v>
      </c>
      <c r="Q1531">
        <v>19</v>
      </c>
      <c r="R1531">
        <v>1</v>
      </c>
      <c r="S1531">
        <v>3</v>
      </c>
      <c r="T1531">
        <v>38</v>
      </c>
      <c r="U1531">
        <v>8.8372100000000007</v>
      </c>
      <c r="V1531">
        <v>4.4185999999999996</v>
      </c>
      <c r="W1531">
        <v>2</v>
      </c>
      <c r="X1531">
        <v>1.3953500000000001</v>
      </c>
      <c r="Y1531">
        <v>0.224852</v>
      </c>
      <c r="Z1531">
        <v>0.112426</v>
      </c>
      <c r="AA1531">
        <v>0.112426035106182</v>
      </c>
      <c r="AB1531">
        <v>0.244898</v>
      </c>
      <c r="AC1531">
        <v>1.42119</v>
      </c>
      <c r="AD1531">
        <v>0.29126200000000002</v>
      </c>
      <c r="AE1531">
        <v>0.68669500000000006</v>
      </c>
      <c r="AH1531">
        <v>5.0121500000000001</v>
      </c>
      <c r="AI1531">
        <v>-0.17311799999999999</v>
      </c>
      <c r="AJ1531">
        <v>-0.142988</v>
      </c>
    </row>
    <row r="1532" spans="1:36" x14ac:dyDescent="0.45">
      <c r="A1532" t="s">
        <v>2426</v>
      </c>
      <c r="B1532" t="s">
        <v>101</v>
      </c>
      <c r="C1532">
        <v>4</v>
      </c>
      <c r="D1532">
        <v>4</v>
      </c>
      <c r="F1532">
        <v>4.6730799999999997</v>
      </c>
      <c r="G1532">
        <v>34</v>
      </c>
      <c r="H1532">
        <v>1</v>
      </c>
      <c r="I1532">
        <v>0</v>
      </c>
      <c r="J1532">
        <v>0</v>
      </c>
      <c r="K1532">
        <v>52</v>
      </c>
      <c r="L1532">
        <v>233</v>
      </c>
      <c r="M1532">
        <v>56</v>
      </c>
      <c r="N1532">
        <v>29</v>
      </c>
      <c r="O1532">
        <v>27</v>
      </c>
      <c r="P1532">
        <v>7</v>
      </c>
      <c r="Q1532">
        <v>22</v>
      </c>
      <c r="R1532">
        <v>0</v>
      </c>
      <c r="S1532">
        <v>2</v>
      </c>
      <c r="T1532">
        <v>40</v>
      </c>
      <c r="U1532">
        <v>6.9230799999999997</v>
      </c>
      <c r="V1532">
        <v>3.80769</v>
      </c>
      <c r="W1532">
        <v>1.8181799999999999</v>
      </c>
      <c r="X1532">
        <v>1.2115400000000001</v>
      </c>
      <c r="Y1532">
        <v>0.17167399999999999</v>
      </c>
      <c r="Z1532">
        <v>9.4420599999999993E-2</v>
      </c>
      <c r="AA1532">
        <v>7.7253215014934498E-2</v>
      </c>
      <c r="AB1532">
        <v>0.26794299999999999</v>
      </c>
      <c r="AC1532">
        <v>1.5</v>
      </c>
      <c r="AD1532">
        <v>0.30246899999999999</v>
      </c>
      <c r="AE1532">
        <v>0.71847499999999997</v>
      </c>
      <c r="AH1532">
        <v>4.8511899999999999</v>
      </c>
      <c r="AI1532">
        <v>-0.17466499999999999</v>
      </c>
      <c r="AJ1532">
        <v>-7.3037900000000003E-2</v>
      </c>
    </row>
    <row r="1533" spans="1:36" x14ac:dyDescent="0.45">
      <c r="A1533" t="s">
        <v>3428</v>
      </c>
      <c r="C1533">
        <v>2</v>
      </c>
      <c r="D1533">
        <v>3</v>
      </c>
      <c r="F1533">
        <v>5.19231</v>
      </c>
      <c r="G1533">
        <v>40</v>
      </c>
      <c r="H1533">
        <v>1</v>
      </c>
      <c r="I1533">
        <v>0</v>
      </c>
      <c r="J1533">
        <v>0</v>
      </c>
      <c r="K1533">
        <v>52</v>
      </c>
      <c r="L1533">
        <v>237</v>
      </c>
      <c r="M1533">
        <v>50</v>
      </c>
      <c r="N1533">
        <v>32</v>
      </c>
      <c r="O1533">
        <v>30</v>
      </c>
      <c r="P1533">
        <v>7</v>
      </c>
      <c r="Q1533">
        <v>31</v>
      </c>
      <c r="R1533">
        <v>1</v>
      </c>
      <c r="S1533">
        <v>3</v>
      </c>
      <c r="T1533">
        <v>48</v>
      </c>
      <c r="U1533">
        <v>8.3076899999999991</v>
      </c>
      <c r="V1533">
        <v>5.36538</v>
      </c>
      <c r="W1533">
        <v>1.5483899999999999</v>
      </c>
      <c r="X1533">
        <v>1.2115400000000001</v>
      </c>
      <c r="Y1533">
        <v>0.20253199999999999</v>
      </c>
      <c r="Z1533">
        <v>0.130802</v>
      </c>
      <c r="AA1533">
        <v>7.1729958057403495E-2</v>
      </c>
      <c r="AB1533">
        <v>0.246305</v>
      </c>
      <c r="AC1533">
        <v>1.55769</v>
      </c>
      <c r="AD1533">
        <v>0.29054099999999999</v>
      </c>
      <c r="AE1533">
        <v>0.68820199999999998</v>
      </c>
      <c r="AH1533">
        <v>5.1204200000000002</v>
      </c>
      <c r="AI1533">
        <v>-0.17579</v>
      </c>
      <c r="AJ1533">
        <v>-0.31441200000000002</v>
      </c>
    </row>
    <row r="1534" spans="1:36" x14ac:dyDescent="0.45">
      <c r="A1534" t="s">
        <v>3429</v>
      </c>
      <c r="C1534">
        <v>3</v>
      </c>
      <c r="D1534">
        <v>5</v>
      </c>
      <c r="F1534">
        <v>6.25</v>
      </c>
      <c r="G1534">
        <v>22</v>
      </c>
      <c r="H1534">
        <v>15</v>
      </c>
      <c r="I1534">
        <v>0</v>
      </c>
      <c r="J1534">
        <v>0</v>
      </c>
      <c r="K1534">
        <v>72</v>
      </c>
      <c r="L1534">
        <v>341</v>
      </c>
      <c r="M1534">
        <v>83</v>
      </c>
      <c r="N1534">
        <v>54</v>
      </c>
      <c r="O1534">
        <v>50</v>
      </c>
      <c r="P1534">
        <v>12</v>
      </c>
      <c r="Q1534">
        <v>37</v>
      </c>
      <c r="R1534">
        <v>0</v>
      </c>
      <c r="S1534">
        <v>10</v>
      </c>
      <c r="T1534">
        <v>46</v>
      </c>
      <c r="U1534">
        <v>5.75</v>
      </c>
      <c r="V1534">
        <v>4.625</v>
      </c>
      <c r="W1534">
        <v>1.2432399999999999</v>
      </c>
      <c r="X1534">
        <v>1.5</v>
      </c>
      <c r="Y1534">
        <v>0.13489699999999999</v>
      </c>
      <c r="Z1534">
        <v>0.108504</v>
      </c>
      <c r="AA1534">
        <v>2.6392966508865301E-2</v>
      </c>
      <c r="AB1534">
        <v>0.28231299999999998</v>
      </c>
      <c r="AC1534">
        <v>1.6666700000000001</v>
      </c>
      <c r="AD1534">
        <v>0.30084699999999998</v>
      </c>
      <c r="AE1534">
        <v>0.63953499999999996</v>
      </c>
      <c r="AH1534">
        <v>6.1022600000000002</v>
      </c>
      <c r="AI1534">
        <v>-0.175846</v>
      </c>
      <c r="AJ1534">
        <v>-2.0065400000000001E-2</v>
      </c>
    </row>
    <row r="1535" spans="1:36" x14ac:dyDescent="0.45">
      <c r="A1535" t="s">
        <v>3430</v>
      </c>
      <c r="B1535" t="s">
        <v>32</v>
      </c>
      <c r="C1535">
        <v>2</v>
      </c>
      <c r="D1535">
        <v>2</v>
      </c>
      <c r="F1535">
        <v>4.6788999999999996</v>
      </c>
      <c r="G1535">
        <v>34</v>
      </c>
      <c r="H1535">
        <v>0</v>
      </c>
      <c r="I1535">
        <v>0</v>
      </c>
      <c r="J1535">
        <v>0</v>
      </c>
      <c r="K1535">
        <v>32.700000000000003</v>
      </c>
      <c r="L1535">
        <v>147</v>
      </c>
      <c r="M1535">
        <v>31</v>
      </c>
      <c r="N1535">
        <v>18</v>
      </c>
      <c r="O1535">
        <v>17</v>
      </c>
      <c r="P1535">
        <v>4</v>
      </c>
      <c r="Q1535">
        <v>19</v>
      </c>
      <c r="R1535">
        <v>0</v>
      </c>
      <c r="S1535">
        <v>1</v>
      </c>
      <c r="T1535">
        <v>29</v>
      </c>
      <c r="U1535">
        <v>7.9816500000000001</v>
      </c>
      <c r="V1535">
        <v>5.2293599999999998</v>
      </c>
      <c r="W1535">
        <v>1.5263199999999999</v>
      </c>
      <c r="X1535">
        <v>1.1009199999999999</v>
      </c>
      <c r="Y1535">
        <v>0.19727900000000001</v>
      </c>
      <c r="Z1535">
        <v>0.12925200000000001</v>
      </c>
      <c r="AA1535">
        <v>6.80272132158279E-2</v>
      </c>
      <c r="AB1535">
        <v>0.24409400000000001</v>
      </c>
      <c r="AC1535">
        <v>1.52905</v>
      </c>
      <c r="AD1535">
        <v>0.28723399999999999</v>
      </c>
      <c r="AE1535">
        <v>0.72072099999999995</v>
      </c>
      <c r="AH1535">
        <v>4.9064199999999998</v>
      </c>
      <c r="AI1535">
        <v>-0.17763200000000001</v>
      </c>
      <c r="AJ1535">
        <v>-0.109054</v>
      </c>
    </row>
    <row r="1536" spans="1:36" x14ac:dyDescent="0.45">
      <c r="A1536" t="s">
        <v>3431</v>
      </c>
      <c r="B1536" t="s">
        <v>30</v>
      </c>
      <c r="C1536">
        <v>2</v>
      </c>
      <c r="D1536">
        <v>2</v>
      </c>
      <c r="F1536">
        <v>5.2941200000000004</v>
      </c>
      <c r="G1536">
        <v>20</v>
      </c>
      <c r="H1536">
        <v>5</v>
      </c>
      <c r="I1536">
        <v>0</v>
      </c>
      <c r="J1536">
        <v>0</v>
      </c>
      <c r="K1536">
        <v>49.3</v>
      </c>
      <c r="L1536">
        <v>232</v>
      </c>
      <c r="M1536">
        <v>44</v>
      </c>
      <c r="N1536">
        <v>31</v>
      </c>
      <c r="O1536">
        <v>29</v>
      </c>
      <c r="P1536">
        <v>7</v>
      </c>
      <c r="Q1536">
        <v>40</v>
      </c>
      <c r="R1536">
        <v>0</v>
      </c>
      <c r="S1536">
        <v>2</v>
      </c>
      <c r="T1536">
        <v>53</v>
      </c>
      <c r="U1536">
        <v>9.6754599999999993</v>
      </c>
      <c r="V1536">
        <v>7.3022299999999998</v>
      </c>
      <c r="W1536">
        <v>1.325</v>
      </c>
      <c r="X1536">
        <v>1.27789</v>
      </c>
      <c r="Y1536">
        <v>0.22844800000000001</v>
      </c>
      <c r="Z1536">
        <v>0.17241400000000001</v>
      </c>
      <c r="AA1536">
        <v>5.6034475564956603E-2</v>
      </c>
      <c r="AB1536">
        <v>0.23157900000000001</v>
      </c>
      <c r="AC1536">
        <v>1.7038500000000001</v>
      </c>
      <c r="AD1536">
        <v>0.28461500000000001</v>
      </c>
      <c r="AE1536">
        <v>0.71428599999999998</v>
      </c>
      <c r="AH1536">
        <v>5.5065600000000003</v>
      </c>
      <c r="AI1536">
        <v>-0.17785899999999999</v>
      </c>
      <c r="AJ1536">
        <v>-0.222722</v>
      </c>
    </row>
    <row r="1537" spans="1:36" x14ac:dyDescent="0.45">
      <c r="A1537" t="s">
        <v>3432</v>
      </c>
      <c r="B1537" t="s">
        <v>23</v>
      </c>
      <c r="C1537">
        <v>1</v>
      </c>
      <c r="D1537">
        <v>1</v>
      </c>
      <c r="F1537">
        <v>5.1330799999999996</v>
      </c>
      <c r="G1537">
        <v>27</v>
      </c>
      <c r="H1537">
        <v>2</v>
      </c>
      <c r="I1537">
        <v>0</v>
      </c>
      <c r="J1537">
        <v>1</v>
      </c>
      <c r="K1537">
        <v>26.3</v>
      </c>
      <c r="L1537">
        <v>124</v>
      </c>
      <c r="M1537">
        <v>26</v>
      </c>
      <c r="N1537">
        <v>16</v>
      </c>
      <c r="O1537">
        <v>15</v>
      </c>
      <c r="P1537">
        <v>5</v>
      </c>
      <c r="Q1537">
        <v>18</v>
      </c>
      <c r="R1537">
        <v>1</v>
      </c>
      <c r="S1537">
        <v>1</v>
      </c>
      <c r="T1537">
        <v>32</v>
      </c>
      <c r="U1537">
        <v>10.9506</v>
      </c>
      <c r="V1537">
        <v>6.1597</v>
      </c>
      <c r="W1537">
        <v>1.7777799999999999</v>
      </c>
      <c r="X1537">
        <v>1.7110300000000001</v>
      </c>
      <c r="Y1537">
        <v>0.25806499999999999</v>
      </c>
      <c r="Z1537">
        <v>0.14516100000000001</v>
      </c>
      <c r="AA1537">
        <v>0.112903222441673</v>
      </c>
      <c r="AB1537">
        <v>0.24761900000000001</v>
      </c>
      <c r="AC1537">
        <v>1.673</v>
      </c>
      <c r="AD1537">
        <v>0.30882399999999999</v>
      </c>
      <c r="AE1537">
        <v>0.75675700000000001</v>
      </c>
      <c r="AH1537">
        <v>5.4603599999999997</v>
      </c>
      <c r="AI1537">
        <v>-0.178096</v>
      </c>
      <c r="AJ1537">
        <v>-4.8096E-2</v>
      </c>
    </row>
    <row r="1538" spans="1:36" x14ac:dyDescent="0.45">
      <c r="A1538" t="s">
        <v>3433</v>
      </c>
      <c r="B1538" t="s">
        <v>149</v>
      </c>
      <c r="C1538">
        <v>1</v>
      </c>
      <c r="D1538">
        <v>3</v>
      </c>
      <c r="F1538">
        <v>5.57003</v>
      </c>
      <c r="G1538">
        <v>22</v>
      </c>
      <c r="H1538">
        <v>1</v>
      </c>
      <c r="I1538">
        <v>0</v>
      </c>
      <c r="J1538">
        <v>0</v>
      </c>
      <c r="K1538">
        <v>30.7</v>
      </c>
      <c r="L1538">
        <v>143</v>
      </c>
      <c r="M1538">
        <v>29</v>
      </c>
      <c r="N1538">
        <v>21</v>
      </c>
      <c r="O1538">
        <v>19</v>
      </c>
      <c r="P1538">
        <v>4</v>
      </c>
      <c r="Q1538">
        <v>22</v>
      </c>
      <c r="R1538">
        <v>0</v>
      </c>
      <c r="S1538">
        <v>3</v>
      </c>
      <c r="T1538">
        <v>31</v>
      </c>
      <c r="U1538">
        <v>9.0879499999999993</v>
      </c>
      <c r="V1538">
        <v>6.4495100000000001</v>
      </c>
      <c r="W1538">
        <v>1.40909</v>
      </c>
      <c r="X1538">
        <v>1.1726399999999999</v>
      </c>
      <c r="Y1538">
        <v>0.216783</v>
      </c>
      <c r="Z1538">
        <v>0.15384600000000001</v>
      </c>
      <c r="AA1538">
        <v>6.2937051057815496E-2</v>
      </c>
      <c r="AB1538">
        <v>0.24576300000000001</v>
      </c>
      <c r="AC1538">
        <v>1.66124</v>
      </c>
      <c r="AD1538">
        <v>0.301205</v>
      </c>
      <c r="AE1538">
        <v>0.66079299999999996</v>
      </c>
      <c r="AH1538">
        <v>5.3723000000000001</v>
      </c>
      <c r="AI1538">
        <v>-0.17850199999999999</v>
      </c>
      <c r="AJ1538">
        <v>-0.30658299999999999</v>
      </c>
    </row>
    <row r="1539" spans="1:36" x14ac:dyDescent="0.45">
      <c r="A1539" t="s">
        <v>3434</v>
      </c>
      <c r="C1539">
        <v>2</v>
      </c>
      <c r="D1539">
        <v>4</v>
      </c>
      <c r="F1539">
        <v>5.3616999999999999</v>
      </c>
      <c r="G1539">
        <v>11</v>
      </c>
      <c r="H1539">
        <v>8</v>
      </c>
      <c r="I1539">
        <v>0</v>
      </c>
      <c r="J1539">
        <v>0</v>
      </c>
      <c r="K1539">
        <v>47</v>
      </c>
      <c r="L1539">
        <v>220</v>
      </c>
      <c r="M1539">
        <v>49</v>
      </c>
      <c r="N1539">
        <v>30</v>
      </c>
      <c r="O1539">
        <v>28</v>
      </c>
      <c r="P1539">
        <v>7</v>
      </c>
      <c r="Q1539">
        <v>27</v>
      </c>
      <c r="R1539">
        <v>0</v>
      </c>
      <c r="S1539">
        <v>6</v>
      </c>
      <c r="T1539">
        <v>39</v>
      </c>
      <c r="U1539">
        <v>7.4680900000000001</v>
      </c>
      <c r="V1539">
        <v>5.17021</v>
      </c>
      <c r="W1539">
        <v>1.4444399999999999</v>
      </c>
      <c r="X1539">
        <v>1.34043</v>
      </c>
      <c r="Y1539">
        <v>0.17727299999999999</v>
      </c>
      <c r="Z1539">
        <v>0.122727</v>
      </c>
      <c r="AA1539">
        <v>5.4545447230339002E-2</v>
      </c>
      <c r="AB1539">
        <v>0.26203199999999999</v>
      </c>
      <c r="AC1539">
        <v>1.6170199999999999</v>
      </c>
      <c r="AD1539">
        <v>0.29787200000000003</v>
      </c>
      <c r="AE1539">
        <v>0.69486400000000004</v>
      </c>
      <c r="AH1539">
        <v>5.63802</v>
      </c>
      <c r="AI1539">
        <v>-0.17937400000000001</v>
      </c>
      <c r="AJ1539">
        <v>-0.13117799999999999</v>
      </c>
    </row>
    <row r="1540" spans="1:36" x14ac:dyDescent="0.45">
      <c r="A1540" t="s">
        <v>3435</v>
      </c>
      <c r="C1540">
        <v>3</v>
      </c>
      <c r="D1540">
        <v>5</v>
      </c>
      <c r="F1540">
        <v>6.3871000000000002</v>
      </c>
      <c r="G1540">
        <v>16</v>
      </c>
      <c r="H1540">
        <v>14</v>
      </c>
      <c r="I1540">
        <v>0</v>
      </c>
      <c r="J1540">
        <v>0</v>
      </c>
      <c r="K1540">
        <v>62</v>
      </c>
      <c r="L1540">
        <v>296</v>
      </c>
      <c r="M1540">
        <v>76</v>
      </c>
      <c r="N1540">
        <v>48</v>
      </c>
      <c r="O1540">
        <v>44</v>
      </c>
      <c r="P1540">
        <v>11</v>
      </c>
      <c r="Q1540">
        <v>34</v>
      </c>
      <c r="R1540">
        <v>0</v>
      </c>
      <c r="S1540">
        <v>3</v>
      </c>
      <c r="T1540">
        <v>35</v>
      </c>
      <c r="U1540">
        <v>5.0806500000000003</v>
      </c>
      <c r="V1540">
        <v>4.9354800000000001</v>
      </c>
      <c r="W1540">
        <v>1.0294099999999999</v>
      </c>
      <c r="X1540">
        <v>1.59677</v>
      </c>
      <c r="Y1540">
        <v>0.118243</v>
      </c>
      <c r="Z1540">
        <v>0.11486499999999999</v>
      </c>
      <c r="AA1540">
        <v>3.3783763647079398E-3</v>
      </c>
      <c r="AB1540">
        <v>0.29343599999999997</v>
      </c>
      <c r="AC1540">
        <v>1.7741899999999999</v>
      </c>
      <c r="AD1540">
        <v>0.30516399999999999</v>
      </c>
      <c r="AE1540">
        <v>0.65539099999999995</v>
      </c>
      <c r="AH1540">
        <v>6.2227800000000002</v>
      </c>
      <c r="AI1540">
        <v>-0.180784</v>
      </c>
      <c r="AJ1540">
        <v>-9.7028500000000004E-2</v>
      </c>
    </row>
    <row r="1541" spans="1:36" x14ac:dyDescent="0.45">
      <c r="A1541" t="s">
        <v>3436</v>
      </c>
      <c r="C1541">
        <v>4</v>
      </c>
      <c r="D1541">
        <v>9</v>
      </c>
      <c r="F1541">
        <v>5.64</v>
      </c>
      <c r="G1541">
        <v>20</v>
      </c>
      <c r="H1541">
        <v>16</v>
      </c>
      <c r="I1541">
        <v>0</v>
      </c>
      <c r="J1541">
        <v>0</v>
      </c>
      <c r="K1541">
        <v>75</v>
      </c>
      <c r="L1541">
        <v>354</v>
      </c>
      <c r="M1541">
        <v>85</v>
      </c>
      <c r="N1541">
        <v>51</v>
      </c>
      <c r="O1541">
        <v>47</v>
      </c>
      <c r="P1541">
        <v>11</v>
      </c>
      <c r="Q1541">
        <v>42</v>
      </c>
      <c r="R1541">
        <v>0</v>
      </c>
      <c r="S1541">
        <v>7</v>
      </c>
      <c r="T1541">
        <v>53</v>
      </c>
      <c r="U1541">
        <v>6.36</v>
      </c>
      <c r="V1541">
        <v>5.04</v>
      </c>
      <c r="W1541">
        <v>1.2619</v>
      </c>
      <c r="X1541">
        <v>1.32</v>
      </c>
      <c r="Y1541">
        <v>0.14971799999999999</v>
      </c>
      <c r="Z1541">
        <v>0.118644</v>
      </c>
      <c r="AA1541">
        <v>3.1073443591594599E-2</v>
      </c>
      <c r="AB1541">
        <v>0.27868900000000002</v>
      </c>
      <c r="AC1541">
        <v>1.69333</v>
      </c>
      <c r="AD1541">
        <v>0.30705399999999999</v>
      </c>
      <c r="AE1541">
        <v>0.68100400000000005</v>
      </c>
      <c r="AH1541">
        <v>5.7083700000000004</v>
      </c>
      <c r="AI1541">
        <v>-0.180951</v>
      </c>
      <c r="AJ1541">
        <v>-0.16822500000000001</v>
      </c>
    </row>
    <row r="1542" spans="1:36" x14ac:dyDescent="0.45">
      <c r="A1542" t="s">
        <v>3437</v>
      </c>
      <c r="C1542">
        <v>0</v>
      </c>
      <c r="D1542">
        <v>1</v>
      </c>
      <c r="F1542">
        <v>5.1541800000000002</v>
      </c>
      <c r="G1542">
        <v>19</v>
      </c>
      <c r="H1542">
        <v>0</v>
      </c>
      <c r="I1542">
        <v>0</v>
      </c>
      <c r="J1542">
        <v>0</v>
      </c>
      <c r="K1542">
        <v>22.7</v>
      </c>
      <c r="L1542">
        <v>104</v>
      </c>
      <c r="M1542">
        <v>23</v>
      </c>
      <c r="N1542">
        <v>14</v>
      </c>
      <c r="O1542">
        <v>13</v>
      </c>
      <c r="P1542">
        <v>4</v>
      </c>
      <c r="Q1542">
        <v>12</v>
      </c>
      <c r="R1542">
        <v>0</v>
      </c>
      <c r="S1542">
        <v>2</v>
      </c>
      <c r="T1542">
        <v>23</v>
      </c>
      <c r="U1542">
        <v>9.1189400000000003</v>
      </c>
      <c r="V1542">
        <v>4.7577100000000003</v>
      </c>
      <c r="W1542">
        <v>1.9166700000000001</v>
      </c>
      <c r="X1542">
        <v>1.5859000000000001</v>
      </c>
      <c r="Y1542">
        <v>0.22115399999999999</v>
      </c>
      <c r="Z1542">
        <v>0.115385</v>
      </c>
      <c r="AA1542">
        <v>0.10576922446489299</v>
      </c>
      <c r="AB1542">
        <v>0.25555600000000001</v>
      </c>
      <c r="AC1542">
        <v>1.5418499999999999</v>
      </c>
      <c r="AD1542">
        <v>0.30158699999999999</v>
      </c>
      <c r="AE1542">
        <v>0.71428599999999998</v>
      </c>
      <c r="AH1542">
        <v>5.36958</v>
      </c>
      <c r="AI1542">
        <v>-0.181367</v>
      </c>
      <c r="AJ1542">
        <v>-0.17777000000000001</v>
      </c>
    </row>
    <row r="1543" spans="1:36" x14ac:dyDescent="0.45">
      <c r="A1543" t="s">
        <v>3438</v>
      </c>
      <c r="B1543" t="s">
        <v>101</v>
      </c>
      <c r="C1543">
        <v>6</v>
      </c>
      <c r="D1543">
        <v>7</v>
      </c>
      <c r="F1543">
        <v>4.54976</v>
      </c>
      <c r="G1543">
        <v>44</v>
      </c>
      <c r="H1543">
        <v>0</v>
      </c>
      <c r="I1543">
        <v>0</v>
      </c>
      <c r="J1543">
        <v>0</v>
      </c>
      <c r="K1543">
        <v>63.3</v>
      </c>
      <c r="L1543">
        <v>282</v>
      </c>
      <c r="M1543">
        <v>61</v>
      </c>
      <c r="N1543">
        <v>35</v>
      </c>
      <c r="O1543">
        <v>32</v>
      </c>
      <c r="P1543">
        <v>8</v>
      </c>
      <c r="Q1543">
        <v>32</v>
      </c>
      <c r="R1543">
        <v>2</v>
      </c>
      <c r="S1543">
        <v>3</v>
      </c>
      <c r="T1543">
        <v>59</v>
      </c>
      <c r="U1543">
        <v>8.3886299999999991</v>
      </c>
      <c r="V1543">
        <v>4.54976</v>
      </c>
      <c r="W1543">
        <v>1.84375</v>
      </c>
      <c r="X1543">
        <v>1.13744</v>
      </c>
      <c r="Y1543">
        <v>0.20921999999999999</v>
      </c>
      <c r="Z1543">
        <v>0.11347500000000001</v>
      </c>
      <c r="AA1543">
        <v>9.5744684338569599E-2</v>
      </c>
      <c r="AB1543">
        <v>0.24696399999999999</v>
      </c>
      <c r="AC1543">
        <v>1.46919</v>
      </c>
      <c r="AD1543">
        <v>0.29444399999999998</v>
      </c>
      <c r="AE1543">
        <v>0.70904599999999995</v>
      </c>
      <c r="AH1543">
        <v>4.6926399999999999</v>
      </c>
      <c r="AI1543">
        <v>-0.18241399999999999</v>
      </c>
      <c r="AJ1543">
        <v>-0.141538</v>
      </c>
    </row>
    <row r="1544" spans="1:36" x14ac:dyDescent="0.45">
      <c r="A1544" t="s">
        <v>3439</v>
      </c>
      <c r="C1544">
        <v>3</v>
      </c>
      <c r="D1544">
        <v>3</v>
      </c>
      <c r="F1544">
        <v>5</v>
      </c>
      <c r="G1544">
        <v>33</v>
      </c>
      <c r="H1544">
        <v>0</v>
      </c>
      <c r="I1544">
        <v>0</v>
      </c>
      <c r="J1544">
        <v>0</v>
      </c>
      <c r="K1544">
        <v>45</v>
      </c>
      <c r="L1544">
        <v>206</v>
      </c>
      <c r="M1544">
        <v>46</v>
      </c>
      <c r="N1544">
        <v>27</v>
      </c>
      <c r="O1544">
        <v>25</v>
      </c>
      <c r="P1544">
        <v>6</v>
      </c>
      <c r="Q1544">
        <v>25</v>
      </c>
      <c r="R1544">
        <v>1</v>
      </c>
      <c r="S1544">
        <v>1</v>
      </c>
      <c r="T1544">
        <v>42</v>
      </c>
      <c r="U1544">
        <v>8.4</v>
      </c>
      <c r="V1544">
        <v>5</v>
      </c>
      <c r="W1544">
        <v>1.68</v>
      </c>
      <c r="X1544">
        <v>1.2</v>
      </c>
      <c r="Y1544">
        <v>0.20388300000000001</v>
      </c>
      <c r="Z1544">
        <v>0.12135899999999999</v>
      </c>
      <c r="AA1544">
        <v>8.2524277269840199E-2</v>
      </c>
      <c r="AB1544">
        <v>0.25555600000000001</v>
      </c>
      <c r="AC1544">
        <v>1.57778</v>
      </c>
      <c r="AD1544">
        <v>0.30303000000000002</v>
      </c>
      <c r="AE1544">
        <v>0.70287500000000003</v>
      </c>
      <c r="AH1544">
        <v>4.8550399999999998</v>
      </c>
      <c r="AI1544">
        <v>-0.18337700000000001</v>
      </c>
      <c r="AJ1544">
        <v>-0.296844</v>
      </c>
    </row>
    <row r="1545" spans="1:36" x14ac:dyDescent="0.45">
      <c r="A1545" t="s">
        <v>3440</v>
      </c>
      <c r="B1545" t="s">
        <v>52</v>
      </c>
      <c r="C1545">
        <v>3</v>
      </c>
      <c r="D1545">
        <v>5</v>
      </c>
      <c r="F1545">
        <v>4.71204</v>
      </c>
      <c r="G1545">
        <v>41</v>
      </c>
      <c r="H1545">
        <v>2</v>
      </c>
      <c r="I1545">
        <v>0</v>
      </c>
      <c r="J1545">
        <v>0</v>
      </c>
      <c r="K1545">
        <v>57.3</v>
      </c>
      <c r="L1545">
        <v>257</v>
      </c>
      <c r="M1545">
        <v>59</v>
      </c>
      <c r="N1545">
        <v>32</v>
      </c>
      <c r="O1545">
        <v>30</v>
      </c>
      <c r="P1545">
        <v>7</v>
      </c>
      <c r="Q1545">
        <v>27</v>
      </c>
      <c r="R1545">
        <v>0</v>
      </c>
      <c r="S1545">
        <v>4</v>
      </c>
      <c r="T1545">
        <v>43</v>
      </c>
      <c r="U1545">
        <v>6.7539300000000004</v>
      </c>
      <c r="V1545">
        <v>4.2408400000000004</v>
      </c>
      <c r="W1545">
        <v>1.59259</v>
      </c>
      <c r="X1545">
        <v>1.09948</v>
      </c>
      <c r="Y1545">
        <v>0.16731499999999999</v>
      </c>
      <c r="Z1545">
        <v>0.105058</v>
      </c>
      <c r="AA1545">
        <v>6.2256805598735802E-2</v>
      </c>
      <c r="AB1545">
        <v>0.26106200000000002</v>
      </c>
      <c r="AC1545">
        <v>1.5008699999999999</v>
      </c>
      <c r="AD1545">
        <v>0.29545500000000002</v>
      </c>
      <c r="AE1545">
        <v>0.70866099999999999</v>
      </c>
      <c r="AH1545">
        <v>4.9653400000000003</v>
      </c>
      <c r="AI1545">
        <v>-0.18424599999999999</v>
      </c>
      <c r="AJ1545">
        <v>8.85904E-2</v>
      </c>
    </row>
    <row r="1546" spans="1:36" x14ac:dyDescent="0.45">
      <c r="A1546" t="s">
        <v>2361</v>
      </c>
      <c r="B1546" t="s">
        <v>52</v>
      </c>
      <c r="C1546">
        <v>2</v>
      </c>
      <c r="D1546">
        <v>4</v>
      </c>
      <c r="F1546">
        <v>5.2641499999999999</v>
      </c>
      <c r="G1546">
        <v>46</v>
      </c>
      <c r="H1546">
        <v>2</v>
      </c>
      <c r="I1546">
        <v>0</v>
      </c>
      <c r="J1546">
        <v>1</v>
      </c>
      <c r="K1546">
        <v>53</v>
      </c>
      <c r="L1546">
        <v>243</v>
      </c>
      <c r="M1546">
        <v>58</v>
      </c>
      <c r="N1546">
        <v>34</v>
      </c>
      <c r="O1546">
        <v>31</v>
      </c>
      <c r="P1546">
        <v>7</v>
      </c>
      <c r="Q1546">
        <v>21</v>
      </c>
      <c r="R1546">
        <v>1</v>
      </c>
      <c r="S1546">
        <v>8</v>
      </c>
      <c r="T1546">
        <v>42</v>
      </c>
      <c r="U1546">
        <v>7.1320800000000002</v>
      </c>
      <c r="V1546">
        <v>3.5660400000000001</v>
      </c>
      <c r="W1546">
        <v>2</v>
      </c>
      <c r="X1546">
        <v>1.18868</v>
      </c>
      <c r="Y1546">
        <v>0.17283999999999999</v>
      </c>
      <c r="Z1546">
        <v>8.6419800000000005E-2</v>
      </c>
      <c r="AA1546">
        <v>8.6419753730297005E-2</v>
      </c>
      <c r="AB1546">
        <v>0.27102799999999999</v>
      </c>
      <c r="AC1546">
        <v>1.49057</v>
      </c>
      <c r="AD1546">
        <v>0.309091</v>
      </c>
      <c r="AE1546">
        <v>0.65028900000000001</v>
      </c>
      <c r="AH1546">
        <v>5.0286299999999997</v>
      </c>
      <c r="AI1546">
        <v>-0.18470200000000001</v>
      </c>
      <c r="AJ1546">
        <v>-0.23641400000000001</v>
      </c>
    </row>
    <row r="1547" spans="1:36" x14ac:dyDescent="0.45">
      <c r="A1547" t="s">
        <v>3441</v>
      </c>
      <c r="B1547" t="s">
        <v>61</v>
      </c>
      <c r="C1547">
        <v>3</v>
      </c>
      <c r="D1547">
        <v>6</v>
      </c>
      <c r="F1547">
        <v>4.9764699999999999</v>
      </c>
      <c r="G1547">
        <v>31</v>
      </c>
      <c r="H1547">
        <v>9</v>
      </c>
      <c r="I1547">
        <v>0</v>
      </c>
      <c r="J1547">
        <v>0</v>
      </c>
      <c r="K1547">
        <v>85</v>
      </c>
      <c r="L1547">
        <v>380</v>
      </c>
      <c r="M1547">
        <v>95</v>
      </c>
      <c r="N1547">
        <v>51</v>
      </c>
      <c r="O1547">
        <v>47</v>
      </c>
      <c r="P1547">
        <v>12</v>
      </c>
      <c r="Q1547">
        <v>30</v>
      </c>
      <c r="R1547">
        <v>1</v>
      </c>
      <c r="S1547">
        <v>7</v>
      </c>
      <c r="T1547">
        <v>50</v>
      </c>
      <c r="U1547">
        <v>5.2941200000000004</v>
      </c>
      <c r="V1547">
        <v>3.1764700000000001</v>
      </c>
      <c r="W1547">
        <v>1.6666700000000001</v>
      </c>
      <c r="X1547">
        <v>1.2705900000000001</v>
      </c>
      <c r="Y1547">
        <v>0.131579</v>
      </c>
      <c r="Z1547">
        <v>7.8947400000000001E-2</v>
      </c>
      <c r="AA1547">
        <v>5.2631586790084797E-2</v>
      </c>
      <c r="AB1547">
        <v>0.27696799999999999</v>
      </c>
      <c r="AC1547">
        <v>1.4705900000000001</v>
      </c>
      <c r="AD1547">
        <v>0.29537400000000003</v>
      </c>
      <c r="AE1547">
        <v>0.68391900000000005</v>
      </c>
      <c r="AH1547">
        <v>5.2197500000000003</v>
      </c>
      <c r="AI1547">
        <v>-0.18600800000000001</v>
      </c>
      <c r="AJ1547">
        <v>-0.15400800000000001</v>
      </c>
    </row>
    <row r="1548" spans="1:36" x14ac:dyDescent="0.45">
      <c r="A1548" t="s">
        <v>3442</v>
      </c>
      <c r="C1548">
        <v>2</v>
      </c>
      <c r="D1548">
        <v>4</v>
      </c>
      <c r="F1548">
        <v>5.88462</v>
      </c>
      <c r="G1548">
        <v>32</v>
      </c>
      <c r="H1548">
        <v>6</v>
      </c>
      <c r="I1548">
        <v>0</v>
      </c>
      <c r="J1548">
        <v>0</v>
      </c>
      <c r="K1548">
        <v>52</v>
      </c>
      <c r="L1548">
        <v>245</v>
      </c>
      <c r="M1548">
        <v>58</v>
      </c>
      <c r="N1548">
        <v>37</v>
      </c>
      <c r="O1548">
        <v>34</v>
      </c>
      <c r="P1548">
        <v>8</v>
      </c>
      <c r="Q1548">
        <v>30</v>
      </c>
      <c r="R1548">
        <v>0</v>
      </c>
      <c r="S1548">
        <v>5</v>
      </c>
      <c r="T1548">
        <v>38</v>
      </c>
      <c r="U1548">
        <v>6.5769200000000003</v>
      </c>
      <c r="V1548">
        <v>5.19231</v>
      </c>
      <c r="W1548">
        <v>1.26667</v>
      </c>
      <c r="X1548">
        <v>1.38462</v>
      </c>
      <c r="Y1548">
        <v>0.15510199999999999</v>
      </c>
      <c r="Z1548">
        <v>0.122449</v>
      </c>
      <c r="AA1548">
        <v>3.2653063535690301E-2</v>
      </c>
      <c r="AB1548">
        <v>0.27618999999999999</v>
      </c>
      <c r="AC1548">
        <v>1.69231</v>
      </c>
      <c r="AD1548">
        <v>0.30487799999999998</v>
      </c>
      <c r="AE1548">
        <v>0.66406200000000004</v>
      </c>
      <c r="AH1548">
        <v>5.8127300000000002</v>
      </c>
      <c r="AI1548">
        <v>-0.18654299999999999</v>
      </c>
      <c r="AJ1548">
        <v>-5.33917E-2</v>
      </c>
    </row>
    <row r="1549" spans="1:36" x14ac:dyDescent="0.45">
      <c r="A1549" t="s">
        <v>3443</v>
      </c>
      <c r="B1549" t="s">
        <v>58</v>
      </c>
      <c r="C1549">
        <v>1</v>
      </c>
      <c r="D1549">
        <v>2</v>
      </c>
      <c r="F1549">
        <v>5.0585500000000003</v>
      </c>
      <c r="G1549">
        <v>33</v>
      </c>
      <c r="H1549">
        <v>1</v>
      </c>
      <c r="I1549">
        <v>0</v>
      </c>
      <c r="J1549">
        <v>0</v>
      </c>
      <c r="K1549">
        <v>42.7</v>
      </c>
      <c r="L1549">
        <v>193</v>
      </c>
      <c r="M1549">
        <v>45</v>
      </c>
      <c r="N1549">
        <v>26</v>
      </c>
      <c r="O1549">
        <v>24</v>
      </c>
      <c r="P1549">
        <v>6</v>
      </c>
      <c r="Q1549">
        <v>21</v>
      </c>
      <c r="R1549">
        <v>0</v>
      </c>
      <c r="S1549">
        <v>1</v>
      </c>
      <c r="T1549">
        <v>31</v>
      </c>
      <c r="U1549">
        <v>6.5339600000000004</v>
      </c>
      <c r="V1549">
        <v>4.4262300000000003</v>
      </c>
      <c r="W1549">
        <v>1.4761899999999999</v>
      </c>
      <c r="X1549">
        <v>1.26464</v>
      </c>
      <c r="Y1549">
        <v>0.16062199999999999</v>
      </c>
      <c r="Z1549">
        <v>0.108808</v>
      </c>
      <c r="AA1549">
        <v>5.1813475787639597E-2</v>
      </c>
      <c r="AB1549">
        <v>0.263158</v>
      </c>
      <c r="AC1549">
        <v>1.5456700000000001</v>
      </c>
      <c r="AD1549">
        <v>0.291045</v>
      </c>
      <c r="AE1549">
        <v>0.69444399999999995</v>
      </c>
      <c r="AH1549">
        <v>5.1754199999999999</v>
      </c>
      <c r="AI1549">
        <v>-0.187165</v>
      </c>
      <c r="AJ1549">
        <v>-0.264793</v>
      </c>
    </row>
    <row r="1550" spans="1:36" x14ac:dyDescent="0.45">
      <c r="A1550" t="s">
        <v>3444</v>
      </c>
      <c r="B1550" t="s">
        <v>67</v>
      </c>
      <c r="C1550">
        <v>1</v>
      </c>
      <c r="D1550">
        <v>1</v>
      </c>
      <c r="F1550">
        <v>5.5290100000000004</v>
      </c>
      <c r="G1550">
        <v>22</v>
      </c>
      <c r="H1550">
        <v>1</v>
      </c>
      <c r="I1550">
        <v>0</v>
      </c>
      <c r="J1550">
        <v>0</v>
      </c>
      <c r="K1550">
        <v>29.3</v>
      </c>
      <c r="L1550">
        <v>136</v>
      </c>
      <c r="M1550">
        <v>30</v>
      </c>
      <c r="N1550">
        <v>19</v>
      </c>
      <c r="O1550">
        <v>18</v>
      </c>
      <c r="P1550">
        <v>5</v>
      </c>
      <c r="Q1550">
        <v>17</v>
      </c>
      <c r="R1550">
        <v>1</v>
      </c>
      <c r="S1550">
        <v>1</v>
      </c>
      <c r="T1550">
        <v>27</v>
      </c>
      <c r="U1550">
        <v>8.2935199999999991</v>
      </c>
      <c r="V1550">
        <v>5.2218400000000003</v>
      </c>
      <c r="W1550">
        <v>1.5882400000000001</v>
      </c>
      <c r="X1550">
        <v>1.5358400000000001</v>
      </c>
      <c r="Y1550">
        <v>0.19852900000000001</v>
      </c>
      <c r="Z1550">
        <v>0.125</v>
      </c>
      <c r="AA1550">
        <v>7.35294073820114E-2</v>
      </c>
      <c r="AB1550">
        <v>0.25423699999999999</v>
      </c>
      <c r="AC1550">
        <v>1.6041000000000001</v>
      </c>
      <c r="AD1550">
        <v>0.29069800000000001</v>
      </c>
      <c r="AE1550">
        <v>0.7</v>
      </c>
      <c r="AH1550">
        <v>5.4734699999999998</v>
      </c>
      <c r="AI1550">
        <v>-0.187751</v>
      </c>
      <c r="AJ1550">
        <v>-0.211032</v>
      </c>
    </row>
    <row r="1551" spans="1:36" x14ac:dyDescent="0.45">
      <c r="A1551" t="s">
        <v>3445</v>
      </c>
      <c r="B1551" t="s">
        <v>215</v>
      </c>
      <c r="C1551">
        <v>3</v>
      </c>
      <c r="D1551">
        <v>6</v>
      </c>
      <c r="F1551">
        <v>5.0625</v>
      </c>
      <c r="G1551">
        <v>42</v>
      </c>
      <c r="H1551">
        <v>2</v>
      </c>
      <c r="I1551">
        <v>0</v>
      </c>
      <c r="J1551">
        <v>0</v>
      </c>
      <c r="K1551">
        <v>64</v>
      </c>
      <c r="L1551">
        <v>288</v>
      </c>
      <c r="M1551">
        <v>74</v>
      </c>
      <c r="N1551">
        <v>39</v>
      </c>
      <c r="O1551">
        <v>36</v>
      </c>
      <c r="P1551">
        <v>8</v>
      </c>
      <c r="Q1551">
        <v>23</v>
      </c>
      <c r="R1551">
        <v>0</v>
      </c>
      <c r="S1551">
        <v>4</v>
      </c>
      <c r="T1551">
        <v>33</v>
      </c>
      <c r="U1551">
        <v>4.6406200000000002</v>
      </c>
      <c r="V1551">
        <v>3.2343799999999998</v>
      </c>
      <c r="W1551">
        <v>1.4347799999999999</v>
      </c>
      <c r="X1551">
        <v>1.125</v>
      </c>
      <c r="Y1551">
        <v>0.114583</v>
      </c>
      <c r="Z1551">
        <v>7.9861100000000004E-2</v>
      </c>
      <c r="AA1551">
        <v>3.4722223877906799E-2</v>
      </c>
      <c r="AB1551">
        <v>0.28352500000000003</v>
      </c>
      <c r="AC1551">
        <v>1.51562</v>
      </c>
      <c r="AD1551">
        <v>0.3</v>
      </c>
      <c r="AE1551">
        <v>0.67599100000000001</v>
      </c>
      <c r="AH1551">
        <v>5.11442</v>
      </c>
      <c r="AI1551">
        <v>-0.188753</v>
      </c>
      <c r="AJ1551">
        <v>-0.177344</v>
      </c>
    </row>
    <row r="1552" spans="1:36" x14ac:dyDescent="0.45">
      <c r="A1552" t="s">
        <v>3446</v>
      </c>
      <c r="C1552">
        <v>2</v>
      </c>
      <c r="D1552">
        <v>3</v>
      </c>
      <c r="F1552">
        <v>5.4696100000000003</v>
      </c>
      <c r="G1552">
        <v>37</v>
      </c>
      <c r="H1552">
        <v>4</v>
      </c>
      <c r="I1552">
        <v>0</v>
      </c>
      <c r="J1552">
        <v>0</v>
      </c>
      <c r="K1552">
        <v>54.3</v>
      </c>
      <c r="L1552">
        <v>247</v>
      </c>
      <c r="M1552">
        <v>56</v>
      </c>
      <c r="N1552">
        <v>36</v>
      </c>
      <c r="O1552">
        <v>33</v>
      </c>
      <c r="P1552">
        <v>9</v>
      </c>
      <c r="Q1552">
        <v>28</v>
      </c>
      <c r="R1552">
        <v>1</v>
      </c>
      <c r="S1552">
        <v>4</v>
      </c>
      <c r="T1552">
        <v>49</v>
      </c>
      <c r="U1552">
        <v>8.1215499999999992</v>
      </c>
      <c r="V1552">
        <v>4.6408800000000001</v>
      </c>
      <c r="W1552">
        <v>1.75</v>
      </c>
      <c r="X1552">
        <v>1.4917100000000001</v>
      </c>
      <c r="Y1552">
        <v>0.198381</v>
      </c>
      <c r="Z1552">
        <v>0.11336</v>
      </c>
      <c r="AA1552">
        <v>8.5020236670970903E-2</v>
      </c>
      <c r="AB1552">
        <v>0.260465</v>
      </c>
      <c r="AC1552">
        <v>1.5469599999999999</v>
      </c>
      <c r="AD1552">
        <v>0.29936299999999999</v>
      </c>
      <c r="AE1552">
        <v>0.67226900000000001</v>
      </c>
      <c r="AH1552">
        <v>5.3728999999999996</v>
      </c>
      <c r="AI1552">
        <v>-0.18884999999999999</v>
      </c>
      <c r="AJ1552">
        <v>-0.365145</v>
      </c>
    </row>
    <row r="1553" spans="1:36" x14ac:dyDescent="0.45">
      <c r="A1553" t="s">
        <v>3447</v>
      </c>
      <c r="B1553" t="s">
        <v>61</v>
      </c>
      <c r="C1553">
        <v>0</v>
      </c>
      <c r="D1553">
        <v>0</v>
      </c>
      <c r="F1553">
        <v>5.0467300000000002</v>
      </c>
      <c r="G1553">
        <v>8</v>
      </c>
      <c r="H1553">
        <v>0</v>
      </c>
      <c r="I1553">
        <v>0</v>
      </c>
      <c r="J1553">
        <v>0</v>
      </c>
      <c r="K1553">
        <v>10.7</v>
      </c>
      <c r="L1553">
        <v>47</v>
      </c>
      <c r="M1553">
        <v>10</v>
      </c>
      <c r="N1553">
        <v>6</v>
      </c>
      <c r="O1553">
        <v>6</v>
      </c>
      <c r="P1553">
        <v>2</v>
      </c>
      <c r="Q1553">
        <v>5</v>
      </c>
      <c r="R1553">
        <v>0</v>
      </c>
      <c r="S1553">
        <v>3</v>
      </c>
      <c r="T1553">
        <v>9</v>
      </c>
      <c r="U1553">
        <v>7.5700900000000004</v>
      </c>
      <c r="V1553">
        <v>4.2056100000000001</v>
      </c>
      <c r="W1553">
        <v>1.8</v>
      </c>
      <c r="X1553">
        <v>1.68224</v>
      </c>
      <c r="Y1553">
        <v>0.19148899999999999</v>
      </c>
      <c r="Z1553">
        <v>0.10638300000000001</v>
      </c>
      <c r="AA1553">
        <v>8.5106387734413105E-2</v>
      </c>
      <c r="AB1553">
        <v>0.25641000000000003</v>
      </c>
      <c r="AC1553">
        <v>1.4018699999999999</v>
      </c>
      <c r="AD1553">
        <v>0.28571400000000002</v>
      </c>
      <c r="AE1553">
        <v>0.73770500000000006</v>
      </c>
      <c r="AH1553">
        <v>6.2456899999999997</v>
      </c>
      <c r="AI1553">
        <v>-0.189495</v>
      </c>
      <c r="AJ1553">
        <v>-1.4919200000000001E-2</v>
      </c>
    </row>
    <row r="1554" spans="1:36" x14ac:dyDescent="0.45">
      <c r="A1554" t="s">
        <v>3448</v>
      </c>
      <c r="C1554">
        <v>1</v>
      </c>
      <c r="D1554">
        <v>2</v>
      </c>
      <c r="F1554">
        <v>4.9056600000000001</v>
      </c>
      <c r="G1554">
        <v>27</v>
      </c>
      <c r="H1554">
        <v>2</v>
      </c>
      <c r="I1554">
        <v>0</v>
      </c>
      <c r="J1554">
        <v>0</v>
      </c>
      <c r="K1554">
        <v>47.7</v>
      </c>
      <c r="L1554">
        <v>216</v>
      </c>
      <c r="M1554">
        <v>51</v>
      </c>
      <c r="N1554">
        <v>28</v>
      </c>
      <c r="O1554">
        <v>26</v>
      </c>
      <c r="P1554">
        <v>6</v>
      </c>
      <c r="Q1554">
        <v>18</v>
      </c>
      <c r="R1554">
        <v>0</v>
      </c>
      <c r="S1554">
        <v>5</v>
      </c>
      <c r="T1554">
        <v>31</v>
      </c>
      <c r="U1554">
        <v>5.8490599999999997</v>
      </c>
      <c r="V1554">
        <v>3.3962300000000001</v>
      </c>
      <c r="W1554">
        <v>1.7222200000000001</v>
      </c>
      <c r="X1554">
        <v>1.13208</v>
      </c>
      <c r="Y1554">
        <v>0.14351900000000001</v>
      </c>
      <c r="Z1554">
        <v>8.3333299999999999E-2</v>
      </c>
      <c r="AA1554">
        <v>6.0185186564922298E-2</v>
      </c>
      <c r="AB1554">
        <v>0.26424900000000001</v>
      </c>
      <c r="AC1554">
        <v>1.4465399999999999</v>
      </c>
      <c r="AD1554">
        <v>0.288462</v>
      </c>
      <c r="AE1554">
        <v>0.67656799999999995</v>
      </c>
      <c r="AH1554">
        <v>5.0370100000000004</v>
      </c>
      <c r="AI1554">
        <v>-0.190358</v>
      </c>
      <c r="AJ1554">
        <v>-0.200901</v>
      </c>
    </row>
    <row r="1555" spans="1:36" x14ac:dyDescent="0.45">
      <c r="A1555" t="s">
        <v>3449</v>
      </c>
      <c r="B1555" t="s">
        <v>132</v>
      </c>
      <c r="C1555">
        <v>1</v>
      </c>
      <c r="D1555">
        <v>2</v>
      </c>
      <c r="F1555">
        <v>5.6403299999999996</v>
      </c>
      <c r="G1555">
        <v>31</v>
      </c>
      <c r="H1555">
        <v>1</v>
      </c>
      <c r="I1555">
        <v>0</v>
      </c>
      <c r="J1555">
        <v>0</v>
      </c>
      <c r="K1555">
        <v>36.700000000000003</v>
      </c>
      <c r="L1555">
        <v>171</v>
      </c>
      <c r="M1555">
        <v>37</v>
      </c>
      <c r="N1555">
        <v>25</v>
      </c>
      <c r="O1555">
        <v>23</v>
      </c>
      <c r="P1555">
        <v>6</v>
      </c>
      <c r="Q1555">
        <v>25</v>
      </c>
      <c r="R1555">
        <v>0</v>
      </c>
      <c r="S1555">
        <v>0</v>
      </c>
      <c r="T1555">
        <v>37</v>
      </c>
      <c r="U1555">
        <v>9.0735700000000001</v>
      </c>
      <c r="V1555">
        <v>6.1307900000000002</v>
      </c>
      <c r="W1555">
        <v>1.48</v>
      </c>
      <c r="X1555">
        <v>1.47139</v>
      </c>
      <c r="Y1555">
        <v>0.21637400000000001</v>
      </c>
      <c r="Z1555">
        <v>0.146199</v>
      </c>
      <c r="AA1555">
        <v>7.0175439119338906E-2</v>
      </c>
      <c r="AB1555">
        <v>0.25342500000000001</v>
      </c>
      <c r="AC1555">
        <v>1.68937</v>
      </c>
      <c r="AD1555">
        <v>0.30097099999999999</v>
      </c>
      <c r="AE1555">
        <v>0.69029799999999997</v>
      </c>
      <c r="AH1555">
        <v>5.4076300000000002</v>
      </c>
      <c r="AI1555">
        <v>-0.19104199999999999</v>
      </c>
      <c r="AJ1555">
        <v>-0.39688200000000001</v>
      </c>
    </row>
    <row r="1556" spans="1:36" x14ac:dyDescent="0.45">
      <c r="A1556" t="s">
        <v>2190</v>
      </c>
      <c r="B1556" t="s">
        <v>76</v>
      </c>
      <c r="C1556">
        <v>3</v>
      </c>
      <c r="D1556">
        <v>3</v>
      </c>
      <c r="F1556">
        <v>5.1798599999999997</v>
      </c>
      <c r="G1556">
        <v>34</v>
      </c>
      <c r="H1556">
        <v>2</v>
      </c>
      <c r="I1556">
        <v>0</v>
      </c>
      <c r="J1556">
        <v>1</v>
      </c>
      <c r="K1556">
        <v>41.7</v>
      </c>
      <c r="L1556">
        <v>190</v>
      </c>
      <c r="M1556">
        <v>41</v>
      </c>
      <c r="N1556">
        <v>26</v>
      </c>
      <c r="O1556">
        <v>24</v>
      </c>
      <c r="P1556">
        <v>6</v>
      </c>
      <c r="Q1556">
        <v>24</v>
      </c>
      <c r="R1556">
        <v>1</v>
      </c>
      <c r="S1556">
        <v>4</v>
      </c>
      <c r="T1556">
        <v>42</v>
      </c>
      <c r="U1556">
        <v>9.0647500000000001</v>
      </c>
      <c r="V1556">
        <v>5.1798599999999997</v>
      </c>
      <c r="W1556">
        <v>1.75</v>
      </c>
      <c r="X1556">
        <v>1.2949600000000001</v>
      </c>
      <c r="Y1556">
        <v>0.221053</v>
      </c>
      <c r="Z1556">
        <v>0.12631600000000001</v>
      </c>
      <c r="AA1556">
        <v>9.4736844301223699E-2</v>
      </c>
      <c r="AB1556">
        <v>0.25308599999999998</v>
      </c>
      <c r="AC1556">
        <v>1.5587500000000001</v>
      </c>
      <c r="AD1556">
        <v>0.30701800000000001</v>
      </c>
      <c r="AE1556">
        <v>0.68904600000000005</v>
      </c>
      <c r="AH1556">
        <v>5.12554</v>
      </c>
      <c r="AI1556">
        <v>-0.19108900000000001</v>
      </c>
      <c r="AJ1556">
        <v>-9.3660400000000005E-2</v>
      </c>
    </row>
    <row r="1557" spans="1:36" x14ac:dyDescent="0.45">
      <c r="A1557" t="s">
        <v>3450</v>
      </c>
      <c r="B1557" t="s">
        <v>139</v>
      </c>
      <c r="C1557">
        <v>1</v>
      </c>
      <c r="D1557">
        <v>2</v>
      </c>
      <c r="F1557">
        <v>5.1818200000000001</v>
      </c>
      <c r="G1557">
        <v>29</v>
      </c>
      <c r="H1557">
        <v>0</v>
      </c>
      <c r="I1557">
        <v>0</v>
      </c>
      <c r="J1557">
        <v>0</v>
      </c>
      <c r="K1557">
        <v>33</v>
      </c>
      <c r="L1557">
        <v>154</v>
      </c>
      <c r="M1557">
        <v>34</v>
      </c>
      <c r="N1557">
        <v>21</v>
      </c>
      <c r="O1557">
        <v>19</v>
      </c>
      <c r="P1557">
        <v>5</v>
      </c>
      <c r="Q1557">
        <v>19</v>
      </c>
      <c r="R1557">
        <v>0</v>
      </c>
      <c r="S1557">
        <v>2</v>
      </c>
      <c r="T1557">
        <v>30</v>
      </c>
      <c r="U1557">
        <v>8.1818200000000001</v>
      </c>
      <c r="V1557">
        <v>5.1818200000000001</v>
      </c>
      <c r="W1557">
        <v>1.5789500000000001</v>
      </c>
      <c r="X1557">
        <v>1.36364</v>
      </c>
      <c r="Y1557">
        <v>0.19480500000000001</v>
      </c>
      <c r="Z1557">
        <v>0.123377</v>
      </c>
      <c r="AA1557">
        <v>7.1428567171096802E-2</v>
      </c>
      <c r="AB1557">
        <v>0.25563900000000001</v>
      </c>
      <c r="AC1557">
        <v>1.60606</v>
      </c>
      <c r="AD1557">
        <v>0.29591800000000001</v>
      </c>
      <c r="AE1557">
        <v>0.69565200000000005</v>
      </c>
      <c r="AH1557">
        <v>5.3156499999999998</v>
      </c>
      <c r="AI1557">
        <v>-0.191831</v>
      </c>
      <c r="AJ1557">
        <v>-0.29126099999999999</v>
      </c>
    </row>
    <row r="1558" spans="1:36" x14ac:dyDescent="0.45">
      <c r="A1558" t="s">
        <v>3451</v>
      </c>
      <c r="B1558" t="s">
        <v>215</v>
      </c>
      <c r="C1558">
        <v>2</v>
      </c>
      <c r="D1558">
        <v>5</v>
      </c>
      <c r="F1558">
        <v>5.59809</v>
      </c>
      <c r="G1558">
        <v>25</v>
      </c>
      <c r="H1558">
        <v>11</v>
      </c>
      <c r="I1558">
        <v>0</v>
      </c>
      <c r="J1558">
        <v>0</v>
      </c>
      <c r="K1558">
        <v>62.7</v>
      </c>
      <c r="L1558">
        <v>293</v>
      </c>
      <c r="M1558">
        <v>68</v>
      </c>
      <c r="N1558">
        <v>42</v>
      </c>
      <c r="O1558">
        <v>39</v>
      </c>
      <c r="P1558">
        <v>10</v>
      </c>
      <c r="Q1558">
        <v>39</v>
      </c>
      <c r="R1558">
        <v>0</v>
      </c>
      <c r="S1558">
        <v>2</v>
      </c>
      <c r="T1558">
        <v>49</v>
      </c>
      <c r="U1558">
        <v>7.0334899999999996</v>
      </c>
      <c r="V1558">
        <v>5.59809</v>
      </c>
      <c r="W1558">
        <v>1.25641</v>
      </c>
      <c r="X1558">
        <v>1.4354100000000001</v>
      </c>
      <c r="Y1558">
        <v>0.16723499999999999</v>
      </c>
      <c r="Z1558">
        <v>0.133106</v>
      </c>
      <c r="AA1558">
        <v>3.4129694104194599E-2</v>
      </c>
      <c r="AB1558">
        <v>0.269841</v>
      </c>
      <c r="AC1558">
        <v>1.7065399999999999</v>
      </c>
      <c r="AD1558">
        <v>0.30051800000000001</v>
      </c>
      <c r="AE1558">
        <v>0.69892500000000002</v>
      </c>
      <c r="AH1558">
        <v>5.7271299999999998</v>
      </c>
      <c r="AI1558">
        <v>-0.19187799999999999</v>
      </c>
      <c r="AJ1558">
        <v>-0.20907500000000001</v>
      </c>
    </row>
    <row r="1559" spans="1:36" x14ac:dyDescent="0.45">
      <c r="A1559" t="s">
        <v>3452</v>
      </c>
      <c r="B1559" t="s">
        <v>44</v>
      </c>
      <c r="C1559">
        <v>1</v>
      </c>
      <c r="D1559">
        <v>3</v>
      </c>
      <c r="F1559">
        <v>5.0991499999999998</v>
      </c>
      <c r="G1559">
        <v>36</v>
      </c>
      <c r="H1559">
        <v>0</v>
      </c>
      <c r="I1559">
        <v>0</v>
      </c>
      <c r="J1559">
        <v>0</v>
      </c>
      <c r="K1559">
        <v>35.299999999999997</v>
      </c>
      <c r="L1559">
        <v>157</v>
      </c>
      <c r="M1559">
        <v>37</v>
      </c>
      <c r="N1559">
        <v>22</v>
      </c>
      <c r="O1559">
        <v>20</v>
      </c>
      <c r="P1559">
        <v>7</v>
      </c>
      <c r="Q1559">
        <v>14</v>
      </c>
      <c r="R1559">
        <v>2</v>
      </c>
      <c r="S1559">
        <v>1</v>
      </c>
      <c r="T1559">
        <v>35</v>
      </c>
      <c r="U1559">
        <v>8.9235100000000003</v>
      </c>
      <c r="V1559">
        <v>3.56941</v>
      </c>
      <c r="W1559">
        <v>2.5</v>
      </c>
      <c r="X1559">
        <v>1.7847</v>
      </c>
      <c r="Y1559">
        <v>0.22292999999999999</v>
      </c>
      <c r="Z1559">
        <v>8.9172000000000001E-2</v>
      </c>
      <c r="AA1559">
        <v>0.133757963776588</v>
      </c>
      <c r="AB1559">
        <v>0.26056299999999999</v>
      </c>
      <c r="AC1559">
        <v>1.44476</v>
      </c>
      <c r="AD1559">
        <v>0.3</v>
      </c>
      <c r="AE1559">
        <v>0.70388300000000004</v>
      </c>
      <c r="AH1559">
        <v>5.1247299999999996</v>
      </c>
      <c r="AI1559">
        <v>-0.192222</v>
      </c>
      <c r="AJ1559">
        <v>-0.23732200000000001</v>
      </c>
    </row>
    <row r="1560" spans="1:36" x14ac:dyDescent="0.45">
      <c r="A1560" t="s">
        <v>3453</v>
      </c>
      <c r="B1560" t="s">
        <v>67</v>
      </c>
      <c r="C1560">
        <v>3</v>
      </c>
      <c r="D1560">
        <v>4</v>
      </c>
      <c r="F1560">
        <v>4.92537</v>
      </c>
      <c r="G1560">
        <v>37</v>
      </c>
      <c r="H1560">
        <v>2</v>
      </c>
      <c r="I1560">
        <v>0</v>
      </c>
      <c r="J1560">
        <v>0</v>
      </c>
      <c r="K1560">
        <v>60.3</v>
      </c>
      <c r="L1560">
        <v>272</v>
      </c>
      <c r="M1560">
        <v>59</v>
      </c>
      <c r="N1560">
        <v>36</v>
      </c>
      <c r="O1560">
        <v>33</v>
      </c>
      <c r="P1560">
        <v>8</v>
      </c>
      <c r="Q1560">
        <v>28</v>
      </c>
      <c r="R1560">
        <v>0</v>
      </c>
      <c r="S1560">
        <v>8</v>
      </c>
      <c r="T1560">
        <v>54</v>
      </c>
      <c r="U1560">
        <v>8.0596999999999994</v>
      </c>
      <c r="V1560">
        <v>4.1791</v>
      </c>
      <c r="W1560">
        <v>1.9285699999999999</v>
      </c>
      <c r="X1560">
        <v>1.1940299999999999</v>
      </c>
      <c r="Y1560">
        <v>0.19852900000000001</v>
      </c>
      <c r="Z1560">
        <v>0.102941</v>
      </c>
      <c r="AA1560">
        <v>9.5588229596614796E-2</v>
      </c>
      <c r="AB1560">
        <v>0.25</v>
      </c>
      <c r="AC1560">
        <v>1.44279</v>
      </c>
      <c r="AD1560">
        <v>0.293103</v>
      </c>
      <c r="AE1560">
        <v>0.67282299999999995</v>
      </c>
      <c r="AH1560">
        <v>4.9797500000000001</v>
      </c>
      <c r="AI1560">
        <v>-0.194547</v>
      </c>
      <c r="AJ1560">
        <v>-0.24481800000000001</v>
      </c>
    </row>
    <row r="1561" spans="1:36" x14ac:dyDescent="0.45">
      <c r="A1561" t="s">
        <v>3454</v>
      </c>
      <c r="C1561">
        <v>4</v>
      </c>
      <c r="D1561">
        <v>3</v>
      </c>
      <c r="F1561">
        <v>4.81799</v>
      </c>
      <c r="G1561">
        <v>52</v>
      </c>
      <c r="H1561">
        <v>0</v>
      </c>
      <c r="I1561">
        <v>0</v>
      </c>
      <c r="J1561">
        <v>0</v>
      </c>
      <c r="K1561">
        <v>46.7</v>
      </c>
      <c r="L1561">
        <v>205</v>
      </c>
      <c r="M1561">
        <v>45</v>
      </c>
      <c r="N1561">
        <v>27</v>
      </c>
      <c r="O1561">
        <v>25</v>
      </c>
      <c r="P1561">
        <v>7</v>
      </c>
      <c r="Q1561">
        <v>21</v>
      </c>
      <c r="R1561">
        <v>3</v>
      </c>
      <c r="S1561">
        <v>5</v>
      </c>
      <c r="T1561">
        <v>44</v>
      </c>
      <c r="U1561">
        <v>8.4796600000000009</v>
      </c>
      <c r="V1561">
        <v>4.04711</v>
      </c>
      <c r="W1561">
        <v>2.09524</v>
      </c>
      <c r="X1561">
        <v>1.34904</v>
      </c>
      <c r="Y1561">
        <v>0.21463399999999999</v>
      </c>
      <c r="Z1561">
        <v>0.102439</v>
      </c>
      <c r="AA1561">
        <v>0.112195126712322</v>
      </c>
      <c r="AB1561">
        <v>0.25139699999999998</v>
      </c>
      <c r="AC1561">
        <v>1.4132800000000001</v>
      </c>
      <c r="AD1561">
        <v>0.296875</v>
      </c>
      <c r="AE1561">
        <v>0.69394999999999996</v>
      </c>
      <c r="AH1561">
        <v>4.9895199999999997</v>
      </c>
      <c r="AI1561">
        <v>-0.194829</v>
      </c>
      <c r="AJ1561">
        <v>-8.2160800000000006E-2</v>
      </c>
    </row>
    <row r="1562" spans="1:36" x14ac:dyDescent="0.45">
      <c r="A1562" t="s">
        <v>3455</v>
      </c>
      <c r="B1562" t="s">
        <v>184</v>
      </c>
      <c r="C1562">
        <v>3</v>
      </c>
      <c r="D1562">
        <v>4</v>
      </c>
      <c r="F1562">
        <v>5.4362399999999997</v>
      </c>
      <c r="G1562">
        <v>46</v>
      </c>
      <c r="H1562">
        <v>0</v>
      </c>
      <c r="I1562">
        <v>7</v>
      </c>
      <c r="J1562">
        <v>10</v>
      </c>
      <c r="K1562">
        <v>44.7</v>
      </c>
      <c r="L1562">
        <v>204</v>
      </c>
      <c r="M1562">
        <v>43</v>
      </c>
      <c r="N1562">
        <v>29</v>
      </c>
      <c r="O1562">
        <v>27</v>
      </c>
      <c r="P1562">
        <v>7</v>
      </c>
      <c r="Q1562">
        <v>28</v>
      </c>
      <c r="R1562">
        <v>2</v>
      </c>
      <c r="S1562">
        <v>5</v>
      </c>
      <c r="T1562">
        <v>46</v>
      </c>
      <c r="U1562">
        <v>9.2617399999999996</v>
      </c>
      <c r="V1562">
        <v>5.6375799999999998</v>
      </c>
      <c r="W1562">
        <v>1.64286</v>
      </c>
      <c r="X1562">
        <v>1.4094</v>
      </c>
      <c r="Y1562">
        <v>0.22549</v>
      </c>
      <c r="Z1562">
        <v>0.13725499999999999</v>
      </c>
      <c r="AA1562">
        <v>8.8235288858413696E-2</v>
      </c>
      <c r="AB1562">
        <v>0.25146200000000002</v>
      </c>
      <c r="AC1562">
        <v>1.5883700000000001</v>
      </c>
      <c r="AD1562">
        <v>0.305085</v>
      </c>
      <c r="AE1562">
        <v>0.68627499999999997</v>
      </c>
      <c r="AH1562">
        <v>5.4474299999999998</v>
      </c>
      <c r="AI1562">
        <v>-0.19617599999999999</v>
      </c>
      <c r="AJ1562">
        <v>-4.7955600000000001E-2</v>
      </c>
    </row>
    <row r="1563" spans="1:36" x14ac:dyDescent="0.45">
      <c r="A1563" t="s">
        <v>3456</v>
      </c>
      <c r="B1563" t="s">
        <v>101</v>
      </c>
      <c r="C1563">
        <v>3</v>
      </c>
      <c r="D1563">
        <v>3</v>
      </c>
      <c r="F1563">
        <v>4.7045500000000002</v>
      </c>
      <c r="G1563">
        <v>34</v>
      </c>
      <c r="H1563">
        <v>0</v>
      </c>
      <c r="I1563">
        <v>0</v>
      </c>
      <c r="J1563">
        <v>1</v>
      </c>
      <c r="K1563">
        <v>44</v>
      </c>
      <c r="L1563">
        <v>196</v>
      </c>
      <c r="M1563">
        <v>44</v>
      </c>
      <c r="N1563">
        <v>25</v>
      </c>
      <c r="O1563">
        <v>23</v>
      </c>
      <c r="P1563">
        <v>6</v>
      </c>
      <c r="Q1563">
        <v>20</v>
      </c>
      <c r="R1563">
        <v>1</v>
      </c>
      <c r="S1563">
        <v>3</v>
      </c>
      <c r="T1563">
        <v>41</v>
      </c>
      <c r="U1563">
        <v>8.3863599999999998</v>
      </c>
      <c r="V1563">
        <v>4.09091</v>
      </c>
      <c r="W1563">
        <v>2.0499999999999998</v>
      </c>
      <c r="X1563">
        <v>1.2272700000000001</v>
      </c>
      <c r="Y1563">
        <v>0.20918400000000001</v>
      </c>
      <c r="Z1563">
        <v>0.10204100000000001</v>
      </c>
      <c r="AA1563">
        <v>0.10714285820722499</v>
      </c>
      <c r="AB1563">
        <v>0.25433499999999998</v>
      </c>
      <c r="AC1563">
        <v>1.45455</v>
      </c>
      <c r="AD1563">
        <v>0.30158699999999999</v>
      </c>
      <c r="AE1563">
        <v>0.70143900000000003</v>
      </c>
      <c r="AH1563">
        <v>4.73231</v>
      </c>
      <c r="AI1563">
        <v>-0.19675300000000001</v>
      </c>
      <c r="AJ1563">
        <v>-0.166964</v>
      </c>
    </row>
    <row r="1564" spans="1:36" x14ac:dyDescent="0.45">
      <c r="A1564" t="s">
        <v>3457</v>
      </c>
      <c r="B1564" t="s">
        <v>139</v>
      </c>
      <c r="C1564">
        <v>3</v>
      </c>
      <c r="D1564">
        <v>6</v>
      </c>
      <c r="F1564">
        <v>5.3541100000000004</v>
      </c>
      <c r="G1564">
        <v>33</v>
      </c>
      <c r="H1564">
        <v>0</v>
      </c>
      <c r="I1564">
        <v>0</v>
      </c>
      <c r="J1564">
        <v>0</v>
      </c>
      <c r="K1564">
        <v>35.299999999999997</v>
      </c>
      <c r="L1564">
        <v>164</v>
      </c>
      <c r="M1564">
        <v>33</v>
      </c>
      <c r="N1564">
        <v>23</v>
      </c>
      <c r="O1564">
        <v>21</v>
      </c>
      <c r="P1564">
        <v>5</v>
      </c>
      <c r="Q1564">
        <v>22</v>
      </c>
      <c r="R1564">
        <v>0</v>
      </c>
      <c r="S1564">
        <v>5</v>
      </c>
      <c r="T1564">
        <v>37</v>
      </c>
      <c r="U1564">
        <v>9.4334299999999995</v>
      </c>
      <c r="V1564">
        <v>5.60907</v>
      </c>
      <c r="W1564">
        <v>1.6818200000000001</v>
      </c>
      <c r="X1564">
        <v>1.2747900000000001</v>
      </c>
      <c r="Y1564">
        <v>0.22561</v>
      </c>
      <c r="Z1564">
        <v>0.13414599999999999</v>
      </c>
      <c r="AA1564">
        <v>9.14634019136428E-2</v>
      </c>
      <c r="AB1564">
        <v>0.24087600000000001</v>
      </c>
      <c r="AC1564">
        <v>1.5580700000000001</v>
      </c>
      <c r="AD1564">
        <v>0.29473700000000003</v>
      </c>
      <c r="AE1564">
        <v>0.66666700000000001</v>
      </c>
      <c r="AH1564">
        <v>5.2946999999999997</v>
      </c>
      <c r="AI1564">
        <v>-0.197543</v>
      </c>
      <c r="AJ1564">
        <v>-0.36414800000000003</v>
      </c>
    </row>
    <row r="1565" spans="1:36" x14ac:dyDescent="0.45">
      <c r="A1565" t="s">
        <v>3458</v>
      </c>
      <c r="B1565" t="s">
        <v>42</v>
      </c>
      <c r="C1565">
        <v>2</v>
      </c>
      <c r="D1565">
        <v>2</v>
      </c>
      <c r="F1565">
        <v>4.9854200000000004</v>
      </c>
      <c r="G1565">
        <v>24</v>
      </c>
      <c r="H1565">
        <v>3</v>
      </c>
      <c r="I1565">
        <v>0</v>
      </c>
      <c r="J1565">
        <v>0</v>
      </c>
      <c r="K1565">
        <v>34.299999999999997</v>
      </c>
      <c r="L1565">
        <v>157</v>
      </c>
      <c r="M1565">
        <v>34</v>
      </c>
      <c r="N1565">
        <v>21</v>
      </c>
      <c r="O1565">
        <v>19</v>
      </c>
      <c r="P1565">
        <v>5</v>
      </c>
      <c r="Q1565">
        <v>20</v>
      </c>
      <c r="R1565">
        <v>0</v>
      </c>
      <c r="S1565">
        <v>2</v>
      </c>
      <c r="T1565">
        <v>29</v>
      </c>
      <c r="U1565">
        <v>7.6093299999999999</v>
      </c>
      <c r="V1565">
        <v>5.2478100000000003</v>
      </c>
      <c r="W1565">
        <v>1.45</v>
      </c>
      <c r="X1565">
        <v>1.3119499999999999</v>
      </c>
      <c r="Y1565">
        <v>0.18471299999999999</v>
      </c>
      <c r="Z1565">
        <v>0.127389</v>
      </c>
      <c r="AA1565">
        <v>5.7324841618537903E-2</v>
      </c>
      <c r="AB1565">
        <v>0.25185200000000002</v>
      </c>
      <c r="AC1565">
        <v>1.5743400000000001</v>
      </c>
      <c r="AD1565">
        <v>0.28712900000000002</v>
      </c>
      <c r="AE1565">
        <v>0.70212799999999997</v>
      </c>
      <c r="AH1565">
        <v>5.3833200000000003</v>
      </c>
      <c r="AI1565">
        <v>-0.197958</v>
      </c>
      <c r="AJ1565">
        <v>-0.11594400000000001</v>
      </c>
    </row>
    <row r="1566" spans="1:36" x14ac:dyDescent="0.45">
      <c r="A1566" t="s">
        <v>3459</v>
      </c>
      <c r="B1566" t="s">
        <v>44</v>
      </c>
      <c r="C1566">
        <v>3</v>
      </c>
      <c r="D1566">
        <v>4</v>
      </c>
      <c r="F1566">
        <v>5.6842100000000002</v>
      </c>
      <c r="G1566">
        <v>20</v>
      </c>
      <c r="H1566">
        <v>9</v>
      </c>
      <c r="I1566">
        <v>0</v>
      </c>
      <c r="J1566">
        <v>0</v>
      </c>
      <c r="K1566">
        <v>57</v>
      </c>
      <c r="L1566">
        <v>263</v>
      </c>
      <c r="M1566">
        <v>61</v>
      </c>
      <c r="N1566">
        <v>39</v>
      </c>
      <c r="O1566">
        <v>36</v>
      </c>
      <c r="P1566">
        <v>10</v>
      </c>
      <c r="Q1566">
        <v>31</v>
      </c>
      <c r="R1566">
        <v>0</v>
      </c>
      <c r="S1566">
        <v>4</v>
      </c>
      <c r="T1566">
        <v>45</v>
      </c>
      <c r="U1566">
        <v>7.1052600000000004</v>
      </c>
      <c r="V1566">
        <v>4.8947399999999996</v>
      </c>
      <c r="W1566">
        <v>1.4516100000000001</v>
      </c>
      <c r="X1566">
        <v>1.5789500000000001</v>
      </c>
      <c r="Y1566">
        <v>0.17110300000000001</v>
      </c>
      <c r="Z1566">
        <v>0.117871</v>
      </c>
      <c r="AA1566">
        <v>5.3231932222843101E-2</v>
      </c>
      <c r="AB1566">
        <v>0.267544</v>
      </c>
      <c r="AC1566">
        <v>1.6140399999999999</v>
      </c>
      <c r="AD1566">
        <v>0.294798</v>
      </c>
      <c r="AE1566">
        <v>0.67948699999999995</v>
      </c>
      <c r="AH1566">
        <v>5.7988999999999997</v>
      </c>
      <c r="AI1566">
        <v>-0.19869700000000001</v>
      </c>
      <c r="AJ1566">
        <v>-0.24207600000000001</v>
      </c>
    </row>
    <row r="1567" spans="1:36" x14ac:dyDescent="0.45">
      <c r="A1567" t="s">
        <v>3460</v>
      </c>
      <c r="B1567" t="s">
        <v>101</v>
      </c>
      <c r="C1567">
        <v>2</v>
      </c>
      <c r="D1567">
        <v>2</v>
      </c>
      <c r="F1567">
        <v>4.9897299999999998</v>
      </c>
      <c r="G1567">
        <v>40</v>
      </c>
      <c r="H1567">
        <v>1</v>
      </c>
      <c r="I1567">
        <v>0</v>
      </c>
      <c r="J1567">
        <v>0</v>
      </c>
      <c r="K1567">
        <v>48.7</v>
      </c>
      <c r="L1567">
        <v>227</v>
      </c>
      <c r="M1567">
        <v>44</v>
      </c>
      <c r="N1567">
        <v>29</v>
      </c>
      <c r="O1567">
        <v>27</v>
      </c>
      <c r="P1567">
        <v>6</v>
      </c>
      <c r="Q1567">
        <v>36</v>
      </c>
      <c r="R1567">
        <v>1</v>
      </c>
      <c r="S1567">
        <v>2</v>
      </c>
      <c r="T1567">
        <v>56</v>
      </c>
      <c r="U1567">
        <v>10.3491</v>
      </c>
      <c r="V1567">
        <v>6.6529800000000003</v>
      </c>
      <c r="W1567">
        <v>1.5555600000000001</v>
      </c>
      <c r="X1567">
        <v>1.10883</v>
      </c>
      <c r="Y1567">
        <v>0.246696</v>
      </c>
      <c r="Z1567">
        <v>0.15859000000000001</v>
      </c>
      <c r="AA1567">
        <v>8.8105738162994301E-2</v>
      </c>
      <c r="AB1567">
        <v>0.23280400000000001</v>
      </c>
      <c r="AC1567">
        <v>1.6427099999999999</v>
      </c>
      <c r="AD1567">
        <v>0.29921300000000001</v>
      </c>
      <c r="AE1567">
        <v>0.71229100000000001</v>
      </c>
      <c r="AH1567">
        <v>4.8977500000000003</v>
      </c>
      <c r="AI1567">
        <v>-0.19872999999999999</v>
      </c>
      <c r="AJ1567">
        <v>-0.26470300000000002</v>
      </c>
    </row>
    <row r="1568" spans="1:36" x14ac:dyDescent="0.45">
      <c r="A1568" t="s">
        <v>3461</v>
      </c>
      <c r="B1568" t="s">
        <v>196</v>
      </c>
      <c r="C1568">
        <v>1</v>
      </c>
      <c r="D1568">
        <v>2</v>
      </c>
      <c r="F1568">
        <v>4.9146799999999997</v>
      </c>
      <c r="G1568">
        <v>24</v>
      </c>
      <c r="H1568">
        <v>2</v>
      </c>
      <c r="I1568">
        <v>0</v>
      </c>
      <c r="J1568">
        <v>0</v>
      </c>
      <c r="K1568">
        <v>29.3</v>
      </c>
      <c r="L1568">
        <v>136</v>
      </c>
      <c r="M1568">
        <v>28</v>
      </c>
      <c r="N1568">
        <v>17</v>
      </c>
      <c r="O1568">
        <v>16</v>
      </c>
      <c r="P1568">
        <v>4</v>
      </c>
      <c r="Q1568">
        <v>21</v>
      </c>
      <c r="R1568">
        <v>0</v>
      </c>
      <c r="S1568">
        <v>1</v>
      </c>
      <c r="T1568">
        <v>29</v>
      </c>
      <c r="U1568">
        <v>8.9078499999999998</v>
      </c>
      <c r="V1568">
        <v>6.4505100000000004</v>
      </c>
      <c r="W1568">
        <v>1.3809499999999999</v>
      </c>
      <c r="X1568">
        <v>1.2286699999999999</v>
      </c>
      <c r="Y1568">
        <v>0.21323500000000001</v>
      </c>
      <c r="Z1568">
        <v>0.15441199999999999</v>
      </c>
      <c r="AA1568">
        <v>5.8823525905609103E-2</v>
      </c>
      <c r="AB1568">
        <v>0.245614</v>
      </c>
      <c r="AC1568">
        <v>1.67235</v>
      </c>
      <c r="AD1568">
        <v>0.296296</v>
      </c>
      <c r="AE1568">
        <v>0.73732699999999995</v>
      </c>
      <c r="AH1568">
        <v>5.3028199999999996</v>
      </c>
      <c r="AI1568">
        <v>-0.201623</v>
      </c>
      <c r="AJ1568">
        <v>-0.102614</v>
      </c>
    </row>
    <row r="1569" spans="1:36" x14ac:dyDescent="0.45">
      <c r="A1569" t="s">
        <v>3462</v>
      </c>
      <c r="B1569" t="s">
        <v>30</v>
      </c>
      <c r="C1569">
        <v>3</v>
      </c>
      <c r="D1569">
        <v>4</v>
      </c>
      <c r="F1569">
        <v>4.8139500000000002</v>
      </c>
      <c r="G1569">
        <v>32</v>
      </c>
      <c r="H1569">
        <v>0</v>
      </c>
      <c r="I1569">
        <v>0</v>
      </c>
      <c r="J1569">
        <v>0</v>
      </c>
      <c r="K1569">
        <v>43</v>
      </c>
      <c r="L1569">
        <v>196</v>
      </c>
      <c r="M1569">
        <v>40</v>
      </c>
      <c r="N1569">
        <v>25</v>
      </c>
      <c r="O1569">
        <v>23</v>
      </c>
      <c r="P1569">
        <v>6</v>
      </c>
      <c r="Q1569">
        <v>24</v>
      </c>
      <c r="R1569">
        <v>0</v>
      </c>
      <c r="S1569">
        <v>4</v>
      </c>
      <c r="T1569">
        <v>43</v>
      </c>
      <c r="U1569">
        <v>9</v>
      </c>
      <c r="V1569">
        <v>5.0232599999999996</v>
      </c>
      <c r="W1569">
        <v>1.7916700000000001</v>
      </c>
      <c r="X1569">
        <v>1.2558100000000001</v>
      </c>
      <c r="Y1569">
        <v>0.219388</v>
      </c>
      <c r="Z1569">
        <v>0.122449</v>
      </c>
      <c r="AA1569">
        <v>9.6938773989677401E-2</v>
      </c>
      <c r="AB1569">
        <v>0.238095</v>
      </c>
      <c r="AC1569">
        <v>1.48837</v>
      </c>
      <c r="AD1569">
        <v>0.28571400000000002</v>
      </c>
      <c r="AE1569">
        <v>0.70143900000000003</v>
      </c>
      <c r="AH1569">
        <v>5.0224799999999998</v>
      </c>
      <c r="AI1569">
        <v>-0.20296</v>
      </c>
      <c r="AJ1569">
        <v>-0.260876</v>
      </c>
    </row>
    <row r="1570" spans="1:36" x14ac:dyDescent="0.45">
      <c r="A1570" t="s">
        <v>3463</v>
      </c>
      <c r="B1570" t="s">
        <v>67</v>
      </c>
      <c r="C1570">
        <v>3</v>
      </c>
      <c r="D1570">
        <v>4</v>
      </c>
      <c r="F1570">
        <v>4.8968100000000003</v>
      </c>
      <c r="G1570">
        <v>40</v>
      </c>
      <c r="H1570">
        <v>0</v>
      </c>
      <c r="I1570">
        <v>0</v>
      </c>
      <c r="J1570">
        <v>0</v>
      </c>
      <c r="K1570">
        <v>53.3</v>
      </c>
      <c r="L1570">
        <v>242</v>
      </c>
      <c r="M1570">
        <v>51</v>
      </c>
      <c r="N1570">
        <v>31</v>
      </c>
      <c r="O1570">
        <v>29</v>
      </c>
      <c r="P1570">
        <v>7</v>
      </c>
      <c r="Q1570">
        <v>29</v>
      </c>
      <c r="R1570">
        <v>0</v>
      </c>
      <c r="S1570">
        <v>4</v>
      </c>
      <c r="T1570">
        <v>53</v>
      </c>
      <c r="U1570">
        <v>8.9493399999999994</v>
      </c>
      <c r="V1570">
        <v>4.8968100000000003</v>
      </c>
      <c r="W1570">
        <v>1.82759</v>
      </c>
      <c r="X1570">
        <v>1.1819900000000001</v>
      </c>
      <c r="Y1570">
        <v>0.21900800000000001</v>
      </c>
      <c r="Z1570">
        <v>0.119835</v>
      </c>
      <c r="AA1570">
        <v>9.9173553287982899E-2</v>
      </c>
      <c r="AB1570">
        <v>0.24401900000000001</v>
      </c>
      <c r="AC1570">
        <v>1.5009399999999999</v>
      </c>
      <c r="AD1570">
        <v>0.29530200000000001</v>
      </c>
      <c r="AE1570">
        <v>0.69800600000000002</v>
      </c>
      <c r="AH1570">
        <v>4.8310300000000002</v>
      </c>
      <c r="AI1570">
        <v>-0.202986</v>
      </c>
      <c r="AJ1570">
        <v>-0.25357600000000002</v>
      </c>
    </row>
    <row r="1571" spans="1:36" x14ac:dyDescent="0.45">
      <c r="A1571" t="s">
        <v>3464</v>
      </c>
      <c r="B1571" t="s">
        <v>36</v>
      </c>
      <c r="C1571">
        <v>2</v>
      </c>
      <c r="D1571">
        <v>3</v>
      </c>
      <c r="F1571">
        <v>4.85961</v>
      </c>
      <c r="G1571">
        <v>40</v>
      </c>
      <c r="H1571">
        <v>0</v>
      </c>
      <c r="I1571">
        <v>0</v>
      </c>
      <c r="J1571">
        <v>0</v>
      </c>
      <c r="K1571">
        <v>46.3</v>
      </c>
      <c r="L1571">
        <v>209</v>
      </c>
      <c r="M1571">
        <v>44</v>
      </c>
      <c r="N1571">
        <v>27</v>
      </c>
      <c r="O1571">
        <v>25</v>
      </c>
      <c r="P1571">
        <v>6</v>
      </c>
      <c r="Q1571">
        <v>27</v>
      </c>
      <c r="R1571">
        <v>2</v>
      </c>
      <c r="S1571">
        <v>2</v>
      </c>
      <c r="T1571">
        <v>45</v>
      </c>
      <c r="U1571">
        <v>8.7472999999999992</v>
      </c>
      <c r="V1571">
        <v>5.24838</v>
      </c>
      <c r="W1571">
        <v>1.6666700000000001</v>
      </c>
      <c r="X1571">
        <v>1.16631</v>
      </c>
      <c r="Y1571">
        <v>0.215311</v>
      </c>
      <c r="Z1571">
        <v>0.129187</v>
      </c>
      <c r="AA1571">
        <v>8.6124405264854403E-2</v>
      </c>
      <c r="AB1571">
        <v>0.24444399999999999</v>
      </c>
      <c r="AC1571">
        <v>1.53348</v>
      </c>
      <c r="AD1571">
        <v>0.294574</v>
      </c>
      <c r="AE1571">
        <v>0.70287500000000003</v>
      </c>
      <c r="AH1571">
        <v>4.8749099999999999</v>
      </c>
      <c r="AI1571">
        <v>-0.20383799999999999</v>
      </c>
      <c r="AJ1571">
        <v>-0.24996599999999999</v>
      </c>
    </row>
    <row r="1572" spans="1:36" x14ac:dyDescent="0.45">
      <c r="A1572" t="s">
        <v>3465</v>
      </c>
      <c r="B1572" t="s">
        <v>40</v>
      </c>
      <c r="C1572">
        <v>1</v>
      </c>
      <c r="D1572">
        <v>2</v>
      </c>
      <c r="F1572">
        <v>5.9390900000000002</v>
      </c>
      <c r="G1572">
        <v>15</v>
      </c>
      <c r="H1572">
        <v>0</v>
      </c>
      <c r="I1572">
        <v>0</v>
      </c>
      <c r="J1572">
        <v>0</v>
      </c>
      <c r="K1572">
        <v>19.7</v>
      </c>
      <c r="L1572">
        <v>92</v>
      </c>
      <c r="M1572">
        <v>17</v>
      </c>
      <c r="N1572">
        <v>14</v>
      </c>
      <c r="O1572">
        <v>13</v>
      </c>
      <c r="P1572">
        <v>3</v>
      </c>
      <c r="Q1572">
        <v>16</v>
      </c>
      <c r="R1572">
        <v>1</v>
      </c>
      <c r="S1572">
        <v>2</v>
      </c>
      <c r="T1572">
        <v>24</v>
      </c>
      <c r="U1572">
        <v>10.964499999999999</v>
      </c>
      <c r="V1572">
        <v>7.3096399999999999</v>
      </c>
      <c r="W1572">
        <v>1.5</v>
      </c>
      <c r="X1572">
        <v>1.37056</v>
      </c>
      <c r="Y1572">
        <v>0.26086999999999999</v>
      </c>
      <c r="Z1572">
        <v>0.17391300000000001</v>
      </c>
      <c r="AA1572">
        <v>8.6956515908241203E-2</v>
      </c>
      <c r="AB1572">
        <v>0.22972999999999999</v>
      </c>
      <c r="AC1572">
        <v>1.67513</v>
      </c>
      <c r="AD1572">
        <v>0.29787200000000003</v>
      </c>
      <c r="AE1572">
        <v>0.65972200000000003</v>
      </c>
      <c r="AH1572">
        <v>5.5392999999999999</v>
      </c>
      <c r="AI1572">
        <v>-0.20426</v>
      </c>
      <c r="AJ1572">
        <v>-0.368363</v>
      </c>
    </row>
    <row r="1573" spans="1:36" x14ac:dyDescent="0.45">
      <c r="A1573" t="s">
        <v>3466</v>
      </c>
      <c r="C1573">
        <v>2</v>
      </c>
      <c r="D1573">
        <v>2</v>
      </c>
      <c r="F1573">
        <v>5.0883399999999996</v>
      </c>
      <c r="G1573">
        <v>25</v>
      </c>
      <c r="H1573">
        <v>0</v>
      </c>
      <c r="I1573">
        <v>0</v>
      </c>
      <c r="J1573">
        <v>0</v>
      </c>
      <c r="K1573">
        <v>28.3</v>
      </c>
      <c r="L1573">
        <v>127</v>
      </c>
      <c r="M1573">
        <v>27</v>
      </c>
      <c r="N1573">
        <v>17</v>
      </c>
      <c r="O1573">
        <v>16</v>
      </c>
      <c r="P1573">
        <v>5</v>
      </c>
      <c r="Q1573">
        <v>15</v>
      </c>
      <c r="R1573">
        <v>0</v>
      </c>
      <c r="S1573">
        <v>1</v>
      </c>
      <c r="T1573">
        <v>28</v>
      </c>
      <c r="U1573">
        <v>8.9045900000000007</v>
      </c>
      <c r="V1573">
        <v>4.7703199999999999</v>
      </c>
      <c r="W1573">
        <v>1.8666700000000001</v>
      </c>
      <c r="X1573">
        <v>1.5901099999999999</v>
      </c>
      <c r="Y1573">
        <v>0.220472</v>
      </c>
      <c r="Z1573">
        <v>0.11811000000000001</v>
      </c>
      <c r="AA1573">
        <v>0.10236220061779</v>
      </c>
      <c r="AB1573">
        <v>0.24324299999999999</v>
      </c>
      <c r="AC1573">
        <v>1.4841</v>
      </c>
      <c r="AD1573">
        <v>0.282051</v>
      </c>
      <c r="AE1573">
        <v>0.71428599999999998</v>
      </c>
      <c r="AH1573">
        <v>5.2691699999999999</v>
      </c>
      <c r="AI1573">
        <v>-0.20474400000000001</v>
      </c>
      <c r="AJ1573">
        <v>-0.20225599999999999</v>
      </c>
    </row>
    <row r="1574" spans="1:36" x14ac:dyDescent="0.45">
      <c r="A1574" t="s">
        <v>3467</v>
      </c>
      <c r="B1574" t="s">
        <v>76</v>
      </c>
      <c r="C1574">
        <v>1</v>
      </c>
      <c r="D1574">
        <v>1</v>
      </c>
      <c r="F1574">
        <v>5.1487400000000001</v>
      </c>
      <c r="G1574">
        <v>36</v>
      </c>
      <c r="H1574">
        <v>0</v>
      </c>
      <c r="I1574">
        <v>0</v>
      </c>
      <c r="J1574">
        <v>0</v>
      </c>
      <c r="K1574">
        <v>43.7</v>
      </c>
      <c r="L1574">
        <v>202</v>
      </c>
      <c r="M1574">
        <v>39</v>
      </c>
      <c r="N1574">
        <v>27</v>
      </c>
      <c r="O1574">
        <v>25</v>
      </c>
      <c r="P1574">
        <v>6</v>
      </c>
      <c r="Q1574">
        <v>33</v>
      </c>
      <c r="R1574">
        <v>0</v>
      </c>
      <c r="S1574">
        <v>2</v>
      </c>
      <c r="T1574">
        <v>53</v>
      </c>
      <c r="U1574">
        <v>10.9153</v>
      </c>
      <c r="V1574">
        <v>6.7963399999999998</v>
      </c>
      <c r="W1574">
        <v>1.60606</v>
      </c>
      <c r="X1574">
        <v>1.2357</v>
      </c>
      <c r="Y1574">
        <v>0.262376</v>
      </c>
      <c r="Z1574">
        <v>0.16336600000000001</v>
      </c>
      <c r="AA1574">
        <v>9.9009916186332703E-2</v>
      </c>
      <c r="AB1574">
        <v>0.23353299999999999</v>
      </c>
      <c r="AC1574">
        <v>1.6476</v>
      </c>
      <c r="AD1574">
        <v>0.30555599999999999</v>
      </c>
      <c r="AE1574">
        <v>0.70754700000000004</v>
      </c>
      <c r="AH1574">
        <v>5.0170500000000002</v>
      </c>
      <c r="AI1574">
        <v>-0.20494899999999999</v>
      </c>
      <c r="AJ1574">
        <v>-0.179115</v>
      </c>
    </row>
    <row r="1575" spans="1:36" x14ac:dyDescent="0.45">
      <c r="A1575" t="s">
        <v>3468</v>
      </c>
      <c r="B1575" t="s">
        <v>25</v>
      </c>
      <c r="C1575">
        <v>2</v>
      </c>
      <c r="D1575">
        <v>3</v>
      </c>
      <c r="F1575">
        <v>5.2293599999999998</v>
      </c>
      <c r="G1575">
        <v>25</v>
      </c>
      <c r="H1575">
        <v>0</v>
      </c>
      <c r="I1575">
        <v>0</v>
      </c>
      <c r="J1575">
        <v>0</v>
      </c>
      <c r="K1575">
        <v>32.700000000000003</v>
      </c>
      <c r="L1575">
        <v>147</v>
      </c>
      <c r="M1575">
        <v>31</v>
      </c>
      <c r="N1575">
        <v>21</v>
      </c>
      <c r="O1575">
        <v>19</v>
      </c>
      <c r="P1575">
        <v>5</v>
      </c>
      <c r="Q1575">
        <v>18</v>
      </c>
      <c r="R1575">
        <v>0</v>
      </c>
      <c r="S1575">
        <v>2</v>
      </c>
      <c r="T1575">
        <v>31</v>
      </c>
      <c r="U1575">
        <v>8.5321099999999994</v>
      </c>
      <c r="V1575">
        <v>4.9541300000000001</v>
      </c>
      <c r="W1575">
        <v>1.7222200000000001</v>
      </c>
      <c r="X1575">
        <v>1.37615</v>
      </c>
      <c r="Y1575">
        <v>0.21088399999999999</v>
      </c>
      <c r="Z1575">
        <v>0.122449</v>
      </c>
      <c r="AA1575">
        <v>8.8435366749763406E-2</v>
      </c>
      <c r="AB1575">
        <v>0.24409400000000001</v>
      </c>
      <c r="AC1575">
        <v>1.49847</v>
      </c>
      <c r="AD1575">
        <v>0.28571400000000002</v>
      </c>
      <c r="AE1575">
        <v>0.66666700000000001</v>
      </c>
      <c r="AH1575">
        <v>5.1816500000000003</v>
      </c>
      <c r="AI1575">
        <v>-0.20508799999999999</v>
      </c>
      <c r="AJ1575">
        <v>-0.369284</v>
      </c>
    </row>
    <row r="1576" spans="1:36" x14ac:dyDescent="0.45">
      <c r="A1576" t="s">
        <v>2392</v>
      </c>
      <c r="B1576" t="s">
        <v>74</v>
      </c>
      <c r="C1576">
        <v>3</v>
      </c>
      <c r="D1576">
        <v>4</v>
      </c>
      <c r="F1576">
        <v>5.2381000000000002</v>
      </c>
      <c r="G1576">
        <v>38</v>
      </c>
      <c r="H1576">
        <v>8</v>
      </c>
      <c r="I1576">
        <v>0</v>
      </c>
      <c r="J1576">
        <v>0</v>
      </c>
      <c r="K1576">
        <v>56.7</v>
      </c>
      <c r="L1576">
        <v>260</v>
      </c>
      <c r="M1576">
        <v>53</v>
      </c>
      <c r="N1576">
        <v>36</v>
      </c>
      <c r="O1576">
        <v>33</v>
      </c>
      <c r="P1576">
        <v>8</v>
      </c>
      <c r="Q1576">
        <v>33</v>
      </c>
      <c r="R1576">
        <v>0</v>
      </c>
      <c r="S1576">
        <v>11</v>
      </c>
      <c r="T1576">
        <v>54</v>
      </c>
      <c r="U1576">
        <v>8.5714299999999994</v>
      </c>
      <c r="V1576">
        <v>5.2381000000000002</v>
      </c>
      <c r="W1576">
        <v>1.63636</v>
      </c>
      <c r="X1576">
        <v>1.2698400000000001</v>
      </c>
      <c r="Y1576">
        <v>0.20769199999999999</v>
      </c>
      <c r="Z1576">
        <v>0.12692300000000001</v>
      </c>
      <c r="AA1576">
        <v>8.0769225955009405E-2</v>
      </c>
      <c r="AB1576">
        <v>0.24537</v>
      </c>
      <c r="AC1576">
        <v>1.51675</v>
      </c>
      <c r="AD1576">
        <v>0.29220800000000002</v>
      </c>
      <c r="AE1576">
        <v>0.66844899999999996</v>
      </c>
      <c r="AH1576">
        <v>5.5125400000000004</v>
      </c>
      <c r="AI1576">
        <v>-0.205095</v>
      </c>
      <c r="AJ1576">
        <v>-0.249889</v>
      </c>
    </row>
    <row r="1577" spans="1:36" x14ac:dyDescent="0.45">
      <c r="A1577" t="s">
        <v>3469</v>
      </c>
      <c r="B1577" t="s">
        <v>215</v>
      </c>
      <c r="C1577">
        <v>2</v>
      </c>
      <c r="D1577">
        <v>3</v>
      </c>
      <c r="F1577">
        <v>5.1005500000000001</v>
      </c>
      <c r="G1577">
        <v>39</v>
      </c>
      <c r="H1577">
        <v>0</v>
      </c>
      <c r="I1577">
        <v>0</v>
      </c>
      <c r="J1577">
        <v>0</v>
      </c>
      <c r="K1577">
        <v>54.7</v>
      </c>
      <c r="L1577">
        <v>245</v>
      </c>
      <c r="M1577">
        <v>54</v>
      </c>
      <c r="N1577">
        <v>34</v>
      </c>
      <c r="O1577">
        <v>31</v>
      </c>
      <c r="P1577">
        <v>8</v>
      </c>
      <c r="Q1577">
        <v>23</v>
      </c>
      <c r="R1577">
        <v>1</v>
      </c>
      <c r="S1577">
        <v>8</v>
      </c>
      <c r="T1577">
        <v>50</v>
      </c>
      <c r="U1577">
        <v>8.2266899999999996</v>
      </c>
      <c r="V1577">
        <v>3.7842799999999999</v>
      </c>
      <c r="W1577">
        <v>2.1739099999999998</v>
      </c>
      <c r="X1577">
        <v>1.3162700000000001</v>
      </c>
      <c r="Y1577">
        <v>0.20408200000000001</v>
      </c>
      <c r="Z1577">
        <v>9.3877600000000005E-2</v>
      </c>
      <c r="AA1577">
        <v>0.110204085707664</v>
      </c>
      <c r="AB1577">
        <v>0.252336</v>
      </c>
      <c r="AC1577">
        <v>1.40768</v>
      </c>
      <c r="AD1577">
        <v>0.29487200000000002</v>
      </c>
      <c r="AE1577">
        <v>0.65349500000000005</v>
      </c>
      <c r="AH1577">
        <v>5.0283499999999997</v>
      </c>
      <c r="AI1577">
        <v>-0.20560400000000001</v>
      </c>
      <c r="AJ1577">
        <v>-0.37322499999999997</v>
      </c>
    </row>
    <row r="1578" spans="1:36" x14ac:dyDescent="0.45">
      <c r="A1578" t="s">
        <v>3470</v>
      </c>
      <c r="C1578">
        <v>3</v>
      </c>
      <c r="D1578">
        <v>4</v>
      </c>
      <c r="F1578">
        <v>5.58</v>
      </c>
      <c r="G1578">
        <v>22</v>
      </c>
      <c r="H1578">
        <v>5</v>
      </c>
      <c r="I1578">
        <v>0</v>
      </c>
      <c r="J1578">
        <v>0</v>
      </c>
      <c r="K1578">
        <v>50</v>
      </c>
      <c r="L1578">
        <v>231</v>
      </c>
      <c r="M1578">
        <v>53</v>
      </c>
      <c r="N1578">
        <v>34</v>
      </c>
      <c r="O1578">
        <v>31</v>
      </c>
      <c r="P1578">
        <v>8</v>
      </c>
      <c r="Q1578">
        <v>28</v>
      </c>
      <c r="R1578">
        <v>0</v>
      </c>
      <c r="S1578">
        <v>4</v>
      </c>
      <c r="T1578">
        <v>38</v>
      </c>
      <c r="U1578">
        <v>6.84</v>
      </c>
      <c r="V1578">
        <v>5.04</v>
      </c>
      <c r="W1578">
        <v>1.35714</v>
      </c>
      <c r="X1578">
        <v>1.44</v>
      </c>
      <c r="Y1578">
        <v>0.16450200000000001</v>
      </c>
      <c r="Z1578">
        <v>0.121212</v>
      </c>
      <c r="AA1578">
        <v>4.3290033936500501E-2</v>
      </c>
      <c r="AB1578">
        <v>0.26633200000000001</v>
      </c>
      <c r="AC1578">
        <v>1.62</v>
      </c>
      <c r="AD1578">
        <v>0.29411799999999999</v>
      </c>
      <c r="AE1578">
        <v>0.67335199999999995</v>
      </c>
      <c r="AH1578">
        <v>5.7350399999999997</v>
      </c>
      <c r="AI1578">
        <v>-0.20572599999999999</v>
      </c>
      <c r="AJ1578">
        <v>-0.34545999999999999</v>
      </c>
    </row>
    <row r="1579" spans="1:36" x14ac:dyDescent="0.45">
      <c r="A1579" t="s">
        <v>3471</v>
      </c>
      <c r="B1579" t="s">
        <v>61</v>
      </c>
      <c r="C1579">
        <v>2</v>
      </c>
      <c r="D1579">
        <v>3</v>
      </c>
      <c r="F1579">
        <v>5.1081099999999999</v>
      </c>
      <c r="G1579">
        <v>32</v>
      </c>
      <c r="H1579">
        <v>0</v>
      </c>
      <c r="I1579">
        <v>0</v>
      </c>
      <c r="J1579">
        <v>0</v>
      </c>
      <c r="K1579">
        <v>37</v>
      </c>
      <c r="L1579">
        <v>169</v>
      </c>
      <c r="M1579">
        <v>35</v>
      </c>
      <c r="N1579">
        <v>23</v>
      </c>
      <c r="O1579">
        <v>21</v>
      </c>
      <c r="P1579">
        <v>5</v>
      </c>
      <c r="Q1579">
        <v>23</v>
      </c>
      <c r="R1579">
        <v>0</v>
      </c>
      <c r="S1579">
        <v>3</v>
      </c>
      <c r="T1579">
        <v>37</v>
      </c>
      <c r="U1579">
        <v>9</v>
      </c>
      <c r="V1579">
        <v>5.5945900000000002</v>
      </c>
      <c r="W1579">
        <v>1.6087</v>
      </c>
      <c r="X1579">
        <v>1.2162200000000001</v>
      </c>
      <c r="Y1579">
        <v>0.21893499999999999</v>
      </c>
      <c r="Z1579">
        <v>0.13609499999999999</v>
      </c>
      <c r="AA1579">
        <v>8.2840234041213906E-2</v>
      </c>
      <c r="AB1579">
        <v>0.244755</v>
      </c>
      <c r="AC1579">
        <v>1.5675699999999999</v>
      </c>
      <c r="AD1579">
        <v>0.29703000000000002</v>
      </c>
      <c r="AE1579">
        <v>0.68627499999999997</v>
      </c>
      <c r="AH1579">
        <v>5.1199000000000003</v>
      </c>
      <c r="AI1579">
        <v>-0.20661399999999999</v>
      </c>
      <c r="AJ1579">
        <v>-0.27448699999999998</v>
      </c>
    </row>
    <row r="1580" spans="1:36" x14ac:dyDescent="0.45">
      <c r="A1580" t="s">
        <v>3472</v>
      </c>
      <c r="B1580" t="s">
        <v>215</v>
      </c>
      <c r="C1580">
        <v>3</v>
      </c>
      <c r="D1580">
        <v>6</v>
      </c>
      <c r="F1580">
        <v>5.21739</v>
      </c>
      <c r="G1580">
        <v>46</v>
      </c>
      <c r="H1580">
        <v>0</v>
      </c>
      <c r="I1580">
        <v>0</v>
      </c>
      <c r="J1580">
        <v>0</v>
      </c>
      <c r="K1580">
        <v>48.3</v>
      </c>
      <c r="L1580">
        <v>217</v>
      </c>
      <c r="M1580">
        <v>49</v>
      </c>
      <c r="N1580">
        <v>30</v>
      </c>
      <c r="O1580">
        <v>28</v>
      </c>
      <c r="P1580">
        <v>7</v>
      </c>
      <c r="Q1580">
        <v>24</v>
      </c>
      <c r="R1580">
        <v>1</v>
      </c>
      <c r="S1580">
        <v>3</v>
      </c>
      <c r="T1580">
        <v>42</v>
      </c>
      <c r="U1580">
        <v>7.8260899999999998</v>
      </c>
      <c r="V1580">
        <v>4.4720500000000003</v>
      </c>
      <c r="W1580">
        <v>1.75</v>
      </c>
      <c r="X1580">
        <v>1.3043499999999999</v>
      </c>
      <c r="Y1580">
        <v>0.193548</v>
      </c>
      <c r="Z1580">
        <v>0.110599</v>
      </c>
      <c r="AA1580">
        <v>8.2949303090572302E-2</v>
      </c>
      <c r="AB1580">
        <v>0.25789499999999999</v>
      </c>
      <c r="AC1580">
        <v>1.51139</v>
      </c>
      <c r="AD1580">
        <v>0.29787200000000003</v>
      </c>
      <c r="AE1580">
        <v>0.68037999999999998</v>
      </c>
      <c r="AH1580">
        <v>5.0769900000000003</v>
      </c>
      <c r="AI1580">
        <v>-0.20746800000000001</v>
      </c>
      <c r="AJ1580">
        <v>-0.32857700000000001</v>
      </c>
    </row>
    <row r="1581" spans="1:36" x14ac:dyDescent="0.45">
      <c r="A1581" t="s">
        <v>2454</v>
      </c>
      <c r="B1581" t="s">
        <v>25</v>
      </c>
      <c r="C1581">
        <v>3</v>
      </c>
      <c r="D1581">
        <v>4</v>
      </c>
      <c r="F1581">
        <v>4.6733700000000002</v>
      </c>
      <c r="G1581">
        <v>53</v>
      </c>
      <c r="H1581">
        <v>0</v>
      </c>
      <c r="I1581">
        <v>0</v>
      </c>
      <c r="J1581">
        <v>1</v>
      </c>
      <c r="K1581">
        <v>59.7</v>
      </c>
      <c r="L1581">
        <v>260</v>
      </c>
      <c r="M1581">
        <v>49</v>
      </c>
      <c r="N1581">
        <v>34</v>
      </c>
      <c r="O1581">
        <v>31</v>
      </c>
      <c r="P1581">
        <v>8</v>
      </c>
      <c r="Q1581">
        <v>33</v>
      </c>
      <c r="R1581">
        <v>0</v>
      </c>
      <c r="S1581">
        <v>7</v>
      </c>
      <c r="T1581">
        <v>63</v>
      </c>
      <c r="U1581">
        <v>9.4974900000000009</v>
      </c>
      <c r="V1581">
        <v>4.9748700000000001</v>
      </c>
      <c r="W1581">
        <v>1.90909</v>
      </c>
      <c r="X1581">
        <v>1.2060299999999999</v>
      </c>
      <c r="Y1581">
        <v>0.242308</v>
      </c>
      <c r="Z1581">
        <v>0.12692300000000001</v>
      </c>
      <c r="AA1581">
        <v>0.115384608507156</v>
      </c>
      <c r="AB1581">
        <v>0.22272700000000001</v>
      </c>
      <c r="AC1581">
        <v>1.3735299999999999</v>
      </c>
      <c r="AD1581">
        <v>0.27516800000000002</v>
      </c>
      <c r="AE1581">
        <v>0.67796599999999996</v>
      </c>
      <c r="AH1581">
        <v>4.8965800000000002</v>
      </c>
      <c r="AI1581">
        <v>-0.20924300000000001</v>
      </c>
      <c r="AJ1581">
        <v>-0.23827100000000001</v>
      </c>
    </row>
    <row r="1582" spans="1:36" x14ac:dyDescent="0.45">
      <c r="A1582" t="s">
        <v>3473</v>
      </c>
      <c r="B1582" t="s">
        <v>141</v>
      </c>
      <c r="C1582">
        <v>1</v>
      </c>
      <c r="D1582">
        <v>2</v>
      </c>
      <c r="F1582">
        <v>5.1081099999999999</v>
      </c>
      <c r="G1582">
        <v>27</v>
      </c>
      <c r="H1582">
        <v>3</v>
      </c>
      <c r="I1582">
        <v>0</v>
      </c>
      <c r="J1582">
        <v>0</v>
      </c>
      <c r="K1582">
        <v>37</v>
      </c>
      <c r="L1582">
        <v>173</v>
      </c>
      <c r="M1582">
        <v>34</v>
      </c>
      <c r="N1582">
        <v>23</v>
      </c>
      <c r="O1582">
        <v>21</v>
      </c>
      <c r="P1582">
        <v>5</v>
      </c>
      <c r="Q1582">
        <v>29</v>
      </c>
      <c r="R1582">
        <v>0</v>
      </c>
      <c r="S1582">
        <v>1</v>
      </c>
      <c r="T1582">
        <v>37</v>
      </c>
      <c r="U1582">
        <v>9</v>
      </c>
      <c r="V1582">
        <v>7.0540500000000002</v>
      </c>
      <c r="W1582">
        <v>1.27586</v>
      </c>
      <c r="X1582">
        <v>1.2162200000000001</v>
      </c>
      <c r="Y1582">
        <v>0.21387300000000001</v>
      </c>
      <c r="Z1582">
        <v>0.16763</v>
      </c>
      <c r="AA1582">
        <v>4.6242773532867397E-2</v>
      </c>
      <c r="AB1582">
        <v>0.237762</v>
      </c>
      <c r="AC1582">
        <v>1.7027000000000001</v>
      </c>
      <c r="AD1582">
        <v>0.28712900000000002</v>
      </c>
      <c r="AE1582">
        <v>0.71428599999999998</v>
      </c>
      <c r="AH1582">
        <v>5.4442300000000001</v>
      </c>
      <c r="AI1582">
        <v>-0.20930000000000001</v>
      </c>
      <c r="AJ1582">
        <v>-0.16386899999999999</v>
      </c>
    </row>
    <row r="1583" spans="1:36" x14ac:dyDescent="0.45">
      <c r="A1583" t="s">
        <v>3474</v>
      </c>
      <c r="B1583" t="s">
        <v>139</v>
      </c>
      <c r="C1583">
        <v>3</v>
      </c>
      <c r="D1583">
        <v>6</v>
      </c>
      <c r="F1583">
        <v>5.07463</v>
      </c>
      <c r="G1583">
        <v>37</v>
      </c>
      <c r="H1583">
        <v>1</v>
      </c>
      <c r="I1583">
        <v>0</v>
      </c>
      <c r="J1583">
        <v>0</v>
      </c>
      <c r="K1583">
        <v>60.3</v>
      </c>
      <c r="L1583">
        <v>274</v>
      </c>
      <c r="M1583">
        <v>65</v>
      </c>
      <c r="N1583">
        <v>37</v>
      </c>
      <c r="O1583">
        <v>34</v>
      </c>
      <c r="P1583">
        <v>9</v>
      </c>
      <c r="Q1583">
        <v>30</v>
      </c>
      <c r="R1583">
        <v>0</v>
      </c>
      <c r="S1583">
        <v>1</v>
      </c>
      <c r="T1583">
        <v>46</v>
      </c>
      <c r="U1583">
        <v>6.8656699999999997</v>
      </c>
      <c r="V1583">
        <v>4.4776100000000003</v>
      </c>
      <c r="W1583">
        <v>1.5333300000000001</v>
      </c>
      <c r="X1583">
        <v>1.34328</v>
      </c>
      <c r="Y1583">
        <v>0.167883</v>
      </c>
      <c r="Z1583">
        <v>0.109489</v>
      </c>
      <c r="AA1583">
        <v>5.8394163846969598E-2</v>
      </c>
      <c r="AB1583">
        <v>0.26749000000000001</v>
      </c>
      <c r="AC1583">
        <v>1.5754600000000001</v>
      </c>
      <c r="AD1583">
        <v>0.29787200000000003</v>
      </c>
      <c r="AE1583">
        <v>0.70388300000000004</v>
      </c>
      <c r="AH1583">
        <v>5.2119200000000001</v>
      </c>
      <c r="AI1583">
        <v>-0.209594</v>
      </c>
      <c r="AJ1583">
        <v>-0.32253900000000002</v>
      </c>
    </row>
    <row r="1584" spans="1:36" x14ac:dyDescent="0.45">
      <c r="A1584" t="s">
        <v>3475</v>
      </c>
      <c r="B1584" t="s">
        <v>74</v>
      </c>
      <c r="C1584">
        <v>2</v>
      </c>
      <c r="D1584">
        <v>3</v>
      </c>
      <c r="F1584">
        <v>5.7507999999999999</v>
      </c>
      <c r="G1584">
        <v>24</v>
      </c>
      <c r="H1584">
        <v>0</v>
      </c>
      <c r="I1584">
        <v>0</v>
      </c>
      <c r="J1584">
        <v>0</v>
      </c>
      <c r="K1584">
        <v>31.3</v>
      </c>
      <c r="L1584">
        <v>147</v>
      </c>
      <c r="M1584">
        <v>30</v>
      </c>
      <c r="N1584">
        <v>22</v>
      </c>
      <c r="O1584">
        <v>20</v>
      </c>
      <c r="P1584">
        <v>5</v>
      </c>
      <c r="Q1584">
        <v>19</v>
      </c>
      <c r="R1584">
        <v>1</v>
      </c>
      <c r="S1584">
        <v>5</v>
      </c>
      <c r="T1584">
        <v>32</v>
      </c>
      <c r="U1584">
        <v>9.2012800000000006</v>
      </c>
      <c r="V1584">
        <v>5.46326</v>
      </c>
      <c r="W1584">
        <v>1.68421</v>
      </c>
      <c r="X1584">
        <v>1.4377</v>
      </c>
      <c r="Y1584">
        <v>0.21768699999999999</v>
      </c>
      <c r="Z1584">
        <v>0.12925200000000001</v>
      </c>
      <c r="AA1584">
        <v>8.8435366749763406E-2</v>
      </c>
      <c r="AB1584">
        <v>0.24390200000000001</v>
      </c>
      <c r="AC1584">
        <v>1.5654999999999999</v>
      </c>
      <c r="AD1584">
        <v>0.29069800000000001</v>
      </c>
      <c r="AE1584">
        <v>0.64285700000000001</v>
      </c>
      <c r="AH1584">
        <v>5.5873100000000004</v>
      </c>
      <c r="AI1584">
        <v>-0.210202</v>
      </c>
      <c r="AJ1584">
        <v>-0.35401100000000002</v>
      </c>
    </row>
    <row r="1585" spans="1:36" x14ac:dyDescent="0.45">
      <c r="A1585" t="s">
        <v>3476</v>
      </c>
      <c r="B1585" t="s">
        <v>139</v>
      </c>
      <c r="C1585">
        <v>2</v>
      </c>
      <c r="D1585">
        <v>3</v>
      </c>
      <c r="F1585">
        <v>5.4375</v>
      </c>
      <c r="G1585">
        <v>41</v>
      </c>
      <c r="H1585">
        <v>0</v>
      </c>
      <c r="I1585">
        <v>0</v>
      </c>
      <c r="J1585">
        <v>0</v>
      </c>
      <c r="K1585">
        <v>48</v>
      </c>
      <c r="L1585">
        <v>226</v>
      </c>
      <c r="M1585">
        <v>48</v>
      </c>
      <c r="N1585">
        <v>31</v>
      </c>
      <c r="O1585">
        <v>29</v>
      </c>
      <c r="P1585">
        <v>7</v>
      </c>
      <c r="Q1585">
        <v>30</v>
      </c>
      <c r="R1585">
        <v>1</v>
      </c>
      <c r="S1585">
        <v>5</v>
      </c>
      <c r="T1585">
        <v>47</v>
      </c>
      <c r="U1585">
        <v>8.8125</v>
      </c>
      <c r="V1585">
        <v>5.625</v>
      </c>
      <c r="W1585">
        <v>1.56667</v>
      </c>
      <c r="X1585">
        <v>1.3125</v>
      </c>
      <c r="Y1585">
        <v>0.20796500000000001</v>
      </c>
      <c r="Z1585">
        <v>0.132743</v>
      </c>
      <c r="AA1585">
        <v>7.5221240520477295E-2</v>
      </c>
      <c r="AB1585">
        <v>0.251309</v>
      </c>
      <c r="AC1585">
        <v>1.625</v>
      </c>
      <c r="AD1585">
        <v>0.29926999999999998</v>
      </c>
      <c r="AE1585">
        <v>0.68915000000000004</v>
      </c>
      <c r="AH1585">
        <v>5.3800400000000002</v>
      </c>
      <c r="AI1585">
        <v>-0.21024399999999999</v>
      </c>
      <c r="AJ1585">
        <v>-0.46779999999999999</v>
      </c>
    </row>
    <row r="1586" spans="1:36" x14ac:dyDescent="0.45">
      <c r="A1586" t="s">
        <v>2301</v>
      </c>
      <c r="B1586" t="s">
        <v>28</v>
      </c>
      <c r="C1586">
        <v>2</v>
      </c>
      <c r="D1586">
        <v>3</v>
      </c>
      <c r="F1586">
        <v>4.8813599999999999</v>
      </c>
      <c r="G1586">
        <v>45</v>
      </c>
      <c r="H1586">
        <v>1</v>
      </c>
      <c r="I1586">
        <v>0</v>
      </c>
      <c r="J1586">
        <v>1</v>
      </c>
      <c r="K1586">
        <v>59</v>
      </c>
      <c r="L1586">
        <v>263</v>
      </c>
      <c r="M1586">
        <v>51</v>
      </c>
      <c r="N1586">
        <v>35</v>
      </c>
      <c r="O1586">
        <v>32</v>
      </c>
      <c r="P1586">
        <v>8</v>
      </c>
      <c r="Q1586">
        <v>30</v>
      </c>
      <c r="R1586">
        <v>1</v>
      </c>
      <c r="S1586">
        <v>11</v>
      </c>
      <c r="T1586">
        <v>63</v>
      </c>
      <c r="U1586">
        <v>9.6101700000000001</v>
      </c>
      <c r="V1586">
        <v>4.5762700000000001</v>
      </c>
      <c r="W1586">
        <v>2.1</v>
      </c>
      <c r="X1586">
        <v>1.22034</v>
      </c>
      <c r="Y1586">
        <v>0.23954400000000001</v>
      </c>
      <c r="Z1586">
        <v>0.114068</v>
      </c>
      <c r="AA1586">
        <v>0.12547527998685801</v>
      </c>
      <c r="AB1586">
        <v>0.22972999999999999</v>
      </c>
      <c r="AC1586">
        <v>1.3728800000000001</v>
      </c>
      <c r="AD1586">
        <v>0.28476800000000002</v>
      </c>
      <c r="AE1586">
        <v>0.659026</v>
      </c>
      <c r="AH1586">
        <v>4.9668999999999999</v>
      </c>
      <c r="AI1586">
        <v>-0.21026700000000001</v>
      </c>
      <c r="AJ1586">
        <v>-0.34421299999999999</v>
      </c>
    </row>
    <row r="1587" spans="1:36" x14ac:dyDescent="0.45">
      <c r="A1587" t="s">
        <v>3477</v>
      </c>
      <c r="B1587" t="s">
        <v>30</v>
      </c>
      <c r="C1587">
        <v>3</v>
      </c>
      <c r="D1587">
        <v>3</v>
      </c>
      <c r="F1587">
        <v>4.8136099999999997</v>
      </c>
      <c r="G1587">
        <v>41</v>
      </c>
      <c r="H1587">
        <v>1</v>
      </c>
      <c r="I1587">
        <v>0</v>
      </c>
      <c r="J1587">
        <v>0</v>
      </c>
      <c r="K1587">
        <v>61.7</v>
      </c>
      <c r="L1587">
        <v>279</v>
      </c>
      <c r="M1587">
        <v>59</v>
      </c>
      <c r="N1587">
        <v>36</v>
      </c>
      <c r="O1587">
        <v>33</v>
      </c>
      <c r="P1587">
        <v>8</v>
      </c>
      <c r="Q1587">
        <v>32</v>
      </c>
      <c r="R1587">
        <v>1</v>
      </c>
      <c r="S1587">
        <v>6</v>
      </c>
      <c r="T1587">
        <v>55</v>
      </c>
      <c r="U1587">
        <v>8.0226900000000008</v>
      </c>
      <c r="V1587">
        <v>4.6677499999999998</v>
      </c>
      <c r="W1587">
        <v>1.71875</v>
      </c>
      <c r="X1587">
        <v>1.1669400000000001</v>
      </c>
      <c r="Y1587">
        <v>0.197133</v>
      </c>
      <c r="Z1587">
        <v>0.11469500000000001</v>
      </c>
      <c r="AA1587">
        <v>8.2437276840209905E-2</v>
      </c>
      <c r="AB1587">
        <v>0.244813</v>
      </c>
      <c r="AC1587">
        <v>1.47488</v>
      </c>
      <c r="AD1587">
        <v>0.28651700000000002</v>
      </c>
      <c r="AE1587">
        <v>0.68922300000000003</v>
      </c>
      <c r="AH1587">
        <v>5.0054499999999997</v>
      </c>
      <c r="AI1587">
        <v>-0.21068899999999999</v>
      </c>
      <c r="AJ1587">
        <v>-0.31833400000000001</v>
      </c>
    </row>
    <row r="1588" spans="1:36" x14ac:dyDescent="0.45">
      <c r="A1588" t="s">
        <v>3478</v>
      </c>
      <c r="B1588" t="s">
        <v>141</v>
      </c>
      <c r="C1588">
        <v>3</v>
      </c>
      <c r="D1588">
        <v>4</v>
      </c>
      <c r="F1588">
        <v>4.5996600000000001</v>
      </c>
      <c r="G1588">
        <v>37</v>
      </c>
      <c r="H1588">
        <v>0</v>
      </c>
      <c r="I1588">
        <v>0</v>
      </c>
      <c r="J1588">
        <v>0</v>
      </c>
      <c r="K1588">
        <v>58.7</v>
      </c>
      <c r="L1588">
        <v>261</v>
      </c>
      <c r="M1588">
        <v>63</v>
      </c>
      <c r="N1588">
        <v>32</v>
      </c>
      <c r="O1588">
        <v>30</v>
      </c>
      <c r="P1588">
        <v>8</v>
      </c>
      <c r="Q1588">
        <v>24</v>
      </c>
      <c r="R1588">
        <v>1</v>
      </c>
      <c r="S1588">
        <v>1</v>
      </c>
      <c r="T1588">
        <v>41</v>
      </c>
      <c r="U1588">
        <v>6.2862</v>
      </c>
      <c r="V1588">
        <v>3.6797300000000002</v>
      </c>
      <c r="W1588">
        <v>1.7083299999999999</v>
      </c>
      <c r="X1588">
        <v>1.22658</v>
      </c>
      <c r="Y1588">
        <v>0.15708800000000001</v>
      </c>
      <c r="Z1588">
        <v>9.1953999999999994E-2</v>
      </c>
      <c r="AA1588">
        <v>6.5134093165397602E-2</v>
      </c>
      <c r="AB1588">
        <v>0.26694899999999999</v>
      </c>
      <c r="AC1588">
        <v>1.48211</v>
      </c>
      <c r="AD1588">
        <v>0.29411799999999999</v>
      </c>
      <c r="AE1588">
        <v>0.72559399999999996</v>
      </c>
      <c r="AH1588">
        <v>4.9075100000000003</v>
      </c>
      <c r="AI1588">
        <v>-0.212168</v>
      </c>
      <c r="AJ1588">
        <v>-3.6252199999999998E-2</v>
      </c>
    </row>
    <row r="1589" spans="1:36" x14ac:dyDescent="0.45">
      <c r="A1589" t="s">
        <v>3479</v>
      </c>
      <c r="B1589" t="s">
        <v>56</v>
      </c>
      <c r="C1589">
        <v>2</v>
      </c>
      <c r="D1589">
        <v>3</v>
      </c>
      <c r="F1589">
        <v>5.8378399999999999</v>
      </c>
      <c r="G1589">
        <v>14</v>
      </c>
      <c r="H1589">
        <v>9</v>
      </c>
      <c r="I1589">
        <v>0</v>
      </c>
      <c r="J1589">
        <v>0</v>
      </c>
      <c r="K1589">
        <v>37</v>
      </c>
      <c r="L1589">
        <v>175</v>
      </c>
      <c r="M1589">
        <v>34</v>
      </c>
      <c r="N1589">
        <v>26</v>
      </c>
      <c r="O1589">
        <v>24</v>
      </c>
      <c r="P1589">
        <v>5</v>
      </c>
      <c r="Q1589">
        <v>26</v>
      </c>
      <c r="R1589">
        <v>0</v>
      </c>
      <c r="S1589">
        <v>9</v>
      </c>
      <c r="T1589">
        <v>36</v>
      </c>
      <c r="U1589">
        <v>8.7567599999999999</v>
      </c>
      <c r="V1589">
        <v>6.3243200000000002</v>
      </c>
      <c r="W1589">
        <v>1.38462</v>
      </c>
      <c r="X1589">
        <v>1.2162200000000001</v>
      </c>
      <c r="Y1589">
        <v>0.20571400000000001</v>
      </c>
      <c r="Z1589">
        <v>0.14857100000000001</v>
      </c>
      <c r="AA1589">
        <v>5.71428537368774E-2</v>
      </c>
      <c r="AB1589">
        <v>0.24285699999999999</v>
      </c>
      <c r="AC1589">
        <v>1.6216200000000001</v>
      </c>
      <c r="AD1589">
        <v>0.29292899999999999</v>
      </c>
      <c r="AE1589">
        <v>0.641509</v>
      </c>
      <c r="AH1589">
        <v>5.9036900000000001</v>
      </c>
      <c r="AI1589">
        <v>-0.21291299999999999</v>
      </c>
      <c r="AJ1589">
        <v>-0.14586499999999999</v>
      </c>
    </row>
    <row r="1590" spans="1:36" x14ac:dyDescent="0.45">
      <c r="A1590" t="s">
        <v>3480</v>
      </c>
      <c r="C1590">
        <v>0</v>
      </c>
      <c r="D1590">
        <v>0</v>
      </c>
      <c r="F1590">
        <v>7.0714300000000003</v>
      </c>
      <c r="G1590">
        <v>15</v>
      </c>
      <c r="H1590">
        <v>1</v>
      </c>
      <c r="I1590">
        <v>0</v>
      </c>
      <c r="J1590">
        <v>0</v>
      </c>
      <c r="K1590">
        <v>14</v>
      </c>
      <c r="L1590">
        <v>71</v>
      </c>
      <c r="M1590">
        <v>14</v>
      </c>
      <c r="N1590">
        <v>12</v>
      </c>
      <c r="O1590">
        <v>11</v>
      </c>
      <c r="P1590">
        <v>2</v>
      </c>
      <c r="Q1590">
        <v>14</v>
      </c>
      <c r="R1590">
        <v>0</v>
      </c>
      <c r="S1590">
        <v>1</v>
      </c>
      <c r="T1590">
        <v>13</v>
      </c>
      <c r="U1590">
        <v>8.3571399999999993</v>
      </c>
      <c r="V1590">
        <v>9</v>
      </c>
      <c r="W1590">
        <v>0.92857100000000004</v>
      </c>
      <c r="X1590">
        <v>1.2857099999999999</v>
      </c>
      <c r="Y1590">
        <v>0.18309900000000001</v>
      </c>
      <c r="Z1590">
        <v>0.197183</v>
      </c>
      <c r="AA1590">
        <v>-1.408451795578E-2</v>
      </c>
      <c r="AB1590">
        <v>0.25</v>
      </c>
      <c r="AC1590">
        <v>2</v>
      </c>
      <c r="AD1590">
        <v>0.29268300000000003</v>
      </c>
      <c r="AE1590">
        <v>0.63492099999999996</v>
      </c>
      <c r="AH1590">
        <v>6.4693300000000002</v>
      </c>
      <c r="AI1590">
        <v>-0.21403</v>
      </c>
      <c r="AJ1590">
        <v>-0.38519900000000001</v>
      </c>
    </row>
    <row r="1591" spans="1:36" x14ac:dyDescent="0.45">
      <c r="A1591" t="s">
        <v>2466</v>
      </c>
      <c r="B1591" t="s">
        <v>215</v>
      </c>
      <c r="C1591">
        <v>2</v>
      </c>
      <c r="D1591">
        <v>4</v>
      </c>
      <c r="F1591">
        <v>5.5705999999999998</v>
      </c>
      <c r="G1591">
        <v>28</v>
      </c>
      <c r="H1591">
        <v>7</v>
      </c>
      <c r="I1591">
        <v>0</v>
      </c>
      <c r="J1591">
        <v>1</v>
      </c>
      <c r="K1591">
        <v>51.7</v>
      </c>
      <c r="L1591">
        <v>237</v>
      </c>
      <c r="M1591">
        <v>52</v>
      </c>
      <c r="N1591">
        <v>35</v>
      </c>
      <c r="O1591">
        <v>32</v>
      </c>
      <c r="P1591">
        <v>8</v>
      </c>
      <c r="Q1591">
        <v>32</v>
      </c>
      <c r="R1591">
        <v>1</v>
      </c>
      <c r="S1591">
        <v>3</v>
      </c>
      <c r="T1591">
        <v>45</v>
      </c>
      <c r="U1591">
        <v>7.8336600000000001</v>
      </c>
      <c r="V1591">
        <v>5.5705999999999998</v>
      </c>
      <c r="W1591">
        <v>1.40625</v>
      </c>
      <c r="X1591">
        <v>1.3926499999999999</v>
      </c>
      <c r="Y1591">
        <v>0.18987299999999999</v>
      </c>
      <c r="Z1591">
        <v>0.135021</v>
      </c>
      <c r="AA1591">
        <v>5.48523217439651E-2</v>
      </c>
      <c r="AB1591">
        <v>0.25742599999999999</v>
      </c>
      <c r="AC1591">
        <v>1.62476</v>
      </c>
      <c r="AD1591">
        <v>0.29530200000000001</v>
      </c>
      <c r="AE1591">
        <v>0.67307700000000004</v>
      </c>
      <c r="AH1591">
        <v>5.5567799999999998</v>
      </c>
      <c r="AI1591">
        <v>-0.21431500000000001</v>
      </c>
      <c r="AJ1591">
        <v>-0.30132599999999998</v>
      </c>
    </row>
    <row r="1592" spans="1:36" x14ac:dyDescent="0.45">
      <c r="A1592" t="s">
        <v>3481</v>
      </c>
      <c r="B1592" t="s">
        <v>184</v>
      </c>
      <c r="C1592">
        <v>1</v>
      </c>
      <c r="D1592">
        <v>2</v>
      </c>
      <c r="F1592">
        <v>5.7857099999999999</v>
      </c>
      <c r="G1592">
        <v>24</v>
      </c>
      <c r="H1592">
        <v>0</v>
      </c>
      <c r="I1592">
        <v>0</v>
      </c>
      <c r="J1592">
        <v>0</v>
      </c>
      <c r="K1592">
        <v>28</v>
      </c>
      <c r="L1592">
        <v>135</v>
      </c>
      <c r="M1592">
        <v>26</v>
      </c>
      <c r="N1592">
        <v>19</v>
      </c>
      <c r="O1592">
        <v>18</v>
      </c>
      <c r="P1592">
        <v>4</v>
      </c>
      <c r="Q1592">
        <v>22</v>
      </c>
      <c r="R1592">
        <v>0</v>
      </c>
      <c r="S1592">
        <v>4</v>
      </c>
      <c r="T1592">
        <v>31</v>
      </c>
      <c r="U1592">
        <v>9.9642900000000001</v>
      </c>
      <c r="V1592">
        <v>7.0714300000000003</v>
      </c>
      <c r="W1592">
        <v>1.40909</v>
      </c>
      <c r="X1592">
        <v>1.2857099999999999</v>
      </c>
      <c r="Y1592">
        <v>0.22963</v>
      </c>
      <c r="Z1592">
        <v>0.162963</v>
      </c>
      <c r="AA1592">
        <v>6.6666677594184806E-2</v>
      </c>
      <c r="AB1592">
        <v>0.23853199999999999</v>
      </c>
      <c r="AC1592">
        <v>1.7142900000000001</v>
      </c>
      <c r="AD1592">
        <v>0.29729699999999998</v>
      </c>
      <c r="AE1592">
        <v>0.68396199999999996</v>
      </c>
      <c r="AH1592">
        <v>5.6836099999999998</v>
      </c>
      <c r="AI1592">
        <v>-0.21493499999999999</v>
      </c>
      <c r="AJ1592">
        <v>-0.101165</v>
      </c>
    </row>
    <row r="1593" spans="1:36" x14ac:dyDescent="0.45">
      <c r="A1593" t="s">
        <v>3482</v>
      </c>
      <c r="B1593" t="s">
        <v>38</v>
      </c>
      <c r="C1593">
        <v>2</v>
      </c>
      <c r="D1593">
        <v>4</v>
      </c>
      <c r="F1593">
        <v>5.66751</v>
      </c>
      <c r="G1593">
        <v>41</v>
      </c>
      <c r="H1593">
        <v>1</v>
      </c>
      <c r="I1593">
        <v>0</v>
      </c>
      <c r="J1593">
        <v>0</v>
      </c>
      <c r="K1593">
        <v>39.700000000000003</v>
      </c>
      <c r="L1593">
        <v>181</v>
      </c>
      <c r="M1593">
        <v>41</v>
      </c>
      <c r="N1593">
        <v>27</v>
      </c>
      <c r="O1593">
        <v>25</v>
      </c>
      <c r="P1593">
        <v>6</v>
      </c>
      <c r="Q1593">
        <v>23</v>
      </c>
      <c r="R1593">
        <v>1</v>
      </c>
      <c r="S1593">
        <v>2</v>
      </c>
      <c r="T1593">
        <v>34</v>
      </c>
      <c r="U1593">
        <v>7.7078100000000003</v>
      </c>
      <c r="V1593">
        <v>5.2141099999999998</v>
      </c>
      <c r="W1593">
        <v>1.4782599999999999</v>
      </c>
      <c r="X1593">
        <v>1.3602000000000001</v>
      </c>
      <c r="Y1593">
        <v>0.18784500000000001</v>
      </c>
      <c r="Z1593">
        <v>0.12707199999999999</v>
      </c>
      <c r="AA1593">
        <v>6.07734769582748E-2</v>
      </c>
      <c r="AB1593">
        <v>0.26282100000000003</v>
      </c>
      <c r="AC1593">
        <v>1.61209</v>
      </c>
      <c r="AD1593">
        <v>0.30172399999999999</v>
      </c>
      <c r="AE1593">
        <v>0.66546799999999995</v>
      </c>
      <c r="AH1593">
        <v>5.3960999999999997</v>
      </c>
      <c r="AI1593">
        <v>-0.215036</v>
      </c>
      <c r="AJ1593">
        <v>-0.43914900000000001</v>
      </c>
    </row>
    <row r="1594" spans="1:36" x14ac:dyDescent="0.45">
      <c r="A1594" t="s">
        <v>2369</v>
      </c>
      <c r="B1594" t="s">
        <v>30</v>
      </c>
      <c r="C1594">
        <v>1</v>
      </c>
      <c r="D1594">
        <v>1</v>
      </c>
      <c r="F1594">
        <v>5.4545500000000002</v>
      </c>
      <c r="G1594">
        <v>30</v>
      </c>
      <c r="H1594">
        <v>1</v>
      </c>
      <c r="I1594">
        <v>0</v>
      </c>
      <c r="J1594">
        <v>0</v>
      </c>
      <c r="K1594">
        <v>36.299999999999997</v>
      </c>
      <c r="L1594">
        <v>168</v>
      </c>
      <c r="M1594">
        <v>33</v>
      </c>
      <c r="N1594">
        <v>24</v>
      </c>
      <c r="O1594">
        <v>22</v>
      </c>
      <c r="P1594">
        <v>5</v>
      </c>
      <c r="Q1594">
        <v>26</v>
      </c>
      <c r="R1594">
        <v>1</v>
      </c>
      <c r="S1594">
        <v>2</v>
      </c>
      <c r="T1594">
        <v>38</v>
      </c>
      <c r="U1594">
        <v>9.4214900000000004</v>
      </c>
      <c r="V1594">
        <v>6.4462799999999998</v>
      </c>
      <c r="W1594">
        <v>1.4615400000000001</v>
      </c>
      <c r="X1594">
        <v>1.23967</v>
      </c>
      <c r="Y1594">
        <v>0.22619</v>
      </c>
      <c r="Z1594">
        <v>0.15476200000000001</v>
      </c>
      <c r="AA1594">
        <v>7.1428567171096802E-2</v>
      </c>
      <c r="AB1594">
        <v>0.23571400000000001</v>
      </c>
      <c r="AC1594">
        <v>1.62534</v>
      </c>
      <c r="AD1594">
        <v>0.28866000000000003</v>
      </c>
      <c r="AE1594">
        <v>0.67307700000000004</v>
      </c>
      <c r="AH1594">
        <v>5.2660600000000004</v>
      </c>
      <c r="AI1594">
        <v>-0.21510699999999999</v>
      </c>
      <c r="AJ1594">
        <v>-0.46335199999999999</v>
      </c>
    </row>
    <row r="1595" spans="1:36" x14ac:dyDescent="0.45">
      <c r="A1595" t="s">
        <v>3483</v>
      </c>
      <c r="C1595">
        <v>3</v>
      </c>
      <c r="D1595">
        <v>4</v>
      </c>
      <c r="F1595">
        <v>5.1479299999999997</v>
      </c>
      <c r="G1595">
        <v>25</v>
      </c>
      <c r="H1595">
        <v>3</v>
      </c>
      <c r="I1595">
        <v>0</v>
      </c>
      <c r="J1595">
        <v>0</v>
      </c>
      <c r="K1595">
        <v>50.7</v>
      </c>
      <c r="L1595">
        <v>235</v>
      </c>
      <c r="M1595">
        <v>53</v>
      </c>
      <c r="N1595">
        <v>31</v>
      </c>
      <c r="O1595">
        <v>29</v>
      </c>
      <c r="P1595">
        <v>7</v>
      </c>
      <c r="Q1595">
        <v>26</v>
      </c>
      <c r="R1595">
        <v>0</v>
      </c>
      <c r="S1595">
        <v>5</v>
      </c>
      <c r="T1595">
        <v>42</v>
      </c>
      <c r="U1595">
        <v>7.4556199999999997</v>
      </c>
      <c r="V1595">
        <v>4.61538</v>
      </c>
      <c r="W1595">
        <v>1.61538</v>
      </c>
      <c r="X1595">
        <v>1.2425999999999999</v>
      </c>
      <c r="Y1595">
        <v>0.17872299999999999</v>
      </c>
      <c r="Z1595">
        <v>0.110638</v>
      </c>
      <c r="AA1595">
        <v>6.8085111677646595E-2</v>
      </c>
      <c r="AB1595">
        <v>0.25980399999999998</v>
      </c>
      <c r="AC1595">
        <v>1.55819</v>
      </c>
      <c r="AD1595">
        <v>0.29677399999999998</v>
      </c>
      <c r="AE1595">
        <v>0.69364199999999998</v>
      </c>
      <c r="AH1595">
        <v>5.22743</v>
      </c>
      <c r="AI1595">
        <v>-0.21718999999999999</v>
      </c>
      <c r="AJ1595">
        <v>-0.21501100000000001</v>
      </c>
    </row>
    <row r="1596" spans="1:36" x14ac:dyDescent="0.45">
      <c r="A1596" t="s">
        <v>3484</v>
      </c>
      <c r="C1596">
        <v>1</v>
      </c>
      <c r="D1596">
        <v>2</v>
      </c>
      <c r="F1596">
        <v>5.4473700000000003</v>
      </c>
      <c r="G1596">
        <v>34</v>
      </c>
      <c r="H1596">
        <v>0</v>
      </c>
      <c r="I1596">
        <v>0</v>
      </c>
      <c r="J1596">
        <v>0</v>
      </c>
      <c r="K1596">
        <v>38</v>
      </c>
      <c r="L1596">
        <v>175</v>
      </c>
      <c r="M1596">
        <v>38</v>
      </c>
      <c r="N1596">
        <v>25</v>
      </c>
      <c r="O1596">
        <v>23</v>
      </c>
      <c r="P1596">
        <v>6</v>
      </c>
      <c r="Q1596">
        <v>23</v>
      </c>
      <c r="R1596">
        <v>0</v>
      </c>
      <c r="S1596">
        <v>1</v>
      </c>
      <c r="T1596">
        <v>36</v>
      </c>
      <c r="U1596">
        <v>8.5263200000000001</v>
      </c>
      <c r="V1596">
        <v>5.4473700000000003</v>
      </c>
      <c r="W1596">
        <v>1.5652200000000001</v>
      </c>
      <c r="X1596">
        <v>1.4210499999999999</v>
      </c>
      <c r="Y1596">
        <v>0.20571400000000001</v>
      </c>
      <c r="Z1596">
        <v>0.13142899999999999</v>
      </c>
      <c r="AA1596">
        <v>7.4285715818405096E-2</v>
      </c>
      <c r="AB1596">
        <v>0.25165599999999999</v>
      </c>
      <c r="AC1596">
        <v>1.6052599999999999</v>
      </c>
      <c r="AD1596">
        <v>0.29357800000000001</v>
      </c>
      <c r="AE1596">
        <v>0.68441099999999999</v>
      </c>
      <c r="AH1596">
        <v>5.3076699999999999</v>
      </c>
      <c r="AI1596">
        <v>-0.217747</v>
      </c>
      <c r="AJ1596">
        <v>-0.41521000000000002</v>
      </c>
    </row>
    <row r="1597" spans="1:36" x14ac:dyDescent="0.45">
      <c r="A1597" t="s">
        <v>3485</v>
      </c>
      <c r="C1597">
        <v>2</v>
      </c>
      <c r="D1597">
        <v>2</v>
      </c>
      <c r="F1597">
        <v>5.19231</v>
      </c>
      <c r="G1597">
        <v>22</v>
      </c>
      <c r="H1597">
        <v>1</v>
      </c>
      <c r="I1597">
        <v>0</v>
      </c>
      <c r="J1597">
        <v>0</v>
      </c>
      <c r="K1597">
        <v>26</v>
      </c>
      <c r="L1597">
        <v>119</v>
      </c>
      <c r="M1597">
        <v>28</v>
      </c>
      <c r="N1597">
        <v>16</v>
      </c>
      <c r="O1597">
        <v>15</v>
      </c>
      <c r="P1597">
        <v>4</v>
      </c>
      <c r="Q1597">
        <v>13</v>
      </c>
      <c r="R1597">
        <v>1</v>
      </c>
      <c r="S1597">
        <v>2</v>
      </c>
      <c r="T1597">
        <v>18</v>
      </c>
      <c r="U1597">
        <v>6.2307699999999997</v>
      </c>
      <c r="V1597">
        <v>4.5</v>
      </c>
      <c r="W1597">
        <v>1.38462</v>
      </c>
      <c r="X1597">
        <v>1.38462</v>
      </c>
      <c r="Y1597">
        <v>0.15126100000000001</v>
      </c>
      <c r="Z1597">
        <v>0.10924399999999999</v>
      </c>
      <c r="AA1597">
        <v>4.2016811668872799E-2</v>
      </c>
      <c r="AB1597">
        <v>0.269231</v>
      </c>
      <c r="AC1597">
        <v>1.5769200000000001</v>
      </c>
      <c r="AD1597">
        <v>0.29268300000000003</v>
      </c>
      <c r="AE1597">
        <v>0.70621500000000004</v>
      </c>
      <c r="AH1597">
        <v>5.6011899999999999</v>
      </c>
      <c r="AI1597">
        <v>-0.21826799999999999</v>
      </c>
      <c r="AJ1597">
        <v>-0.163462</v>
      </c>
    </row>
    <row r="1598" spans="1:36" x14ac:dyDescent="0.45">
      <c r="A1598" t="s">
        <v>3486</v>
      </c>
      <c r="C1598">
        <v>1</v>
      </c>
      <c r="D1598">
        <v>2</v>
      </c>
      <c r="F1598">
        <v>4.95</v>
      </c>
      <c r="G1598">
        <v>33</v>
      </c>
      <c r="H1598">
        <v>1</v>
      </c>
      <c r="I1598">
        <v>0</v>
      </c>
      <c r="J1598">
        <v>0</v>
      </c>
      <c r="K1598">
        <v>40</v>
      </c>
      <c r="L1598">
        <v>180</v>
      </c>
      <c r="M1598">
        <v>41</v>
      </c>
      <c r="N1598">
        <v>24</v>
      </c>
      <c r="O1598">
        <v>22</v>
      </c>
      <c r="P1598">
        <v>5</v>
      </c>
      <c r="Q1598">
        <v>17</v>
      </c>
      <c r="R1598">
        <v>1</v>
      </c>
      <c r="S1598">
        <v>5</v>
      </c>
      <c r="T1598">
        <v>30</v>
      </c>
      <c r="U1598">
        <v>6.75</v>
      </c>
      <c r="V1598">
        <v>3.8250000000000002</v>
      </c>
      <c r="W1598">
        <v>1.76471</v>
      </c>
      <c r="X1598">
        <v>1.125</v>
      </c>
      <c r="Y1598">
        <v>0.16666700000000001</v>
      </c>
      <c r="Z1598">
        <v>9.4444399999999998E-2</v>
      </c>
      <c r="AA1598">
        <v>7.2222225368022905E-2</v>
      </c>
      <c r="AB1598">
        <v>0.259494</v>
      </c>
      <c r="AC1598">
        <v>1.45</v>
      </c>
      <c r="AD1598">
        <v>0.29268300000000003</v>
      </c>
      <c r="AE1598">
        <v>0.66666700000000001</v>
      </c>
      <c r="AH1598">
        <v>5.0300399999999996</v>
      </c>
      <c r="AI1598">
        <v>-0.21840799999999999</v>
      </c>
      <c r="AJ1598">
        <v>-0.28381499999999998</v>
      </c>
    </row>
    <row r="1599" spans="1:36" x14ac:dyDescent="0.45">
      <c r="A1599" t="s">
        <v>3487</v>
      </c>
      <c r="C1599">
        <v>4</v>
      </c>
      <c r="D1599">
        <v>5</v>
      </c>
      <c r="F1599">
        <v>4.8813599999999999</v>
      </c>
      <c r="G1599">
        <v>34</v>
      </c>
      <c r="H1599">
        <v>5</v>
      </c>
      <c r="I1599">
        <v>0</v>
      </c>
      <c r="J1599">
        <v>0</v>
      </c>
      <c r="K1599">
        <v>59</v>
      </c>
      <c r="L1599">
        <v>265</v>
      </c>
      <c r="M1599">
        <v>61</v>
      </c>
      <c r="N1599">
        <v>35</v>
      </c>
      <c r="O1599">
        <v>32</v>
      </c>
      <c r="P1599">
        <v>8</v>
      </c>
      <c r="Q1599">
        <v>25</v>
      </c>
      <c r="R1599">
        <v>0</v>
      </c>
      <c r="S1599">
        <v>6</v>
      </c>
      <c r="T1599">
        <v>42</v>
      </c>
      <c r="U1599">
        <v>6.4067800000000004</v>
      </c>
      <c r="V1599">
        <v>3.8135599999999998</v>
      </c>
      <c r="W1599">
        <v>1.68</v>
      </c>
      <c r="X1599">
        <v>1.22034</v>
      </c>
      <c r="Y1599">
        <v>0.15849099999999999</v>
      </c>
      <c r="Z1599">
        <v>9.4339599999999996E-2</v>
      </c>
      <c r="AA1599">
        <v>6.4150944352149894E-2</v>
      </c>
      <c r="AB1599">
        <v>0.26068400000000003</v>
      </c>
      <c r="AC1599">
        <v>1.45763</v>
      </c>
      <c r="AD1599">
        <v>0.28804299999999999</v>
      </c>
      <c r="AE1599">
        <v>0.68181800000000004</v>
      </c>
      <c r="AH1599">
        <v>5.1702899999999996</v>
      </c>
      <c r="AI1599">
        <v>-0.21865200000000001</v>
      </c>
      <c r="AJ1599">
        <v>-0.18154899999999999</v>
      </c>
    </row>
    <row r="1600" spans="1:36" x14ac:dyDescent="0.45">
      <c r="A1600" t="s">
        <v>3488</v>
      </c>
      <c r="B1600" t="s">
        <v>132</v>
      </c>
      <c r="C1600">
        <v>3</v>
      </c>
      <c r="D1600">
        <v>4</v>
      </c>
      <c r="F1600">
        <v>5.0656699999999999</v>
      </c>
      <c r="G1600">
        <v>35</v>
      </c>
      <c r="H1600">
        <v>1</v>
      </c>
      <c r="I1600">
        <v>0</v>
      </c>
      <c r="J1600">
        <v>0</v>
      </c>
      <c r="K1600">
        <v>53.3</v>
      </c>
      <c r="L1600">
        <v>237</v>
      </c>
      <c r="M1600">
        <v>59</v>
      </c>
      <c r="N1600">
        <v>32</v>
      </c>
      <c r="O1600">
        <v>30</v>
      </c>
      <c r="P1600">
        <v>7</v>
      </c>
      <c r="Q1600">
        <v>19</v>
      </c>
      <c r="R1600">
        <v>1</v>
      </c>
      <c r="S1600">
        <v>3</v>
      </c>
      <c r="T1600">
        <v>32</v>
      </c>
      <c r="U1600">
        <v>5.4033800000000003</v>
      </c>
      <c r="V1600">
        <v>3.2082600000000001</v>
      </c>
      <c r="W1600">
        <v>1.68421</v>
      </c>
      <c r="X1600">
        <v>1.1819900000000001</v>
      </c>
      <c r="Y1600">
        <v>0.135021</v>
      </c>
      <c r="Z1600">
        <v>8.0168799999999998E-2</v>
      </c>
      <c r="AA1600">
        <v>5.4852314293384503E-2</v>
      </c>
      <c r="AB1600">
        <v>0.27441900000000002</v>
      </c>
      <c r="AC1600">
        <v>1.4634100000000001</v>
      </c>
      <c r="AD1600">
        <v>0.29545500000000002</v>
      </c>
      <c r="AE1600">
        <v>0.67448699999999995</v>
      </c>
      <c r="AH1600">
        <v>4.9998800000000001</v>
      </c>
      <c r="AI1600">
        <v>-0.218699</v>
      </c>
      <c r="AJ1600">
        <v>-0.23511199999999999</v>
      </c>
    </row>
    <row r="1601" spans="1:36" x14ac:dyDescent="0.45">
      <c r="A1601" t="s">
        <v>3489</v>
      </c>
      <c r="B1601" t="s">
        <v>101</v>
      </c>
      <c r="C1601">
        <v>2</v>
      </c>
      <c r="D1601">
        <v>3</v>
      </c>
      <c r="F1601">
        <v>4.9854200000000004</v>
      </c>
      <c r="G1601">
        <v>37</v>
      </c>
      <c r="H1601">
        <v>0</v>
      </c>
      <c r="I1601">
        <v>0</v>
      </c>
      <c r="J1601">
        <v>0</v>
      </c>
      <c r="K1601">
        <v>34.299999999999997</v>
      </c>
      <c r="L1601">
        <v>156</v>
      </c>
      <c r="M1601">
        <v>29</v>
      </c>
      <c r="N1601">
        <v>21</v>
      </c>
      <c r="O1601">
        <v>19</v>
      </c>
      <c r="P1601">
        <v>5</v>
      </c>
      <c r="Q1601">
        <v>25</v>
      </c>
      <c r="R1601">
        <v>0</v>
      </c>
      <c r="S1601">
        <v>2</v>
      </c>
      <c r="T1601">
        <v>43</v>
      </c>
      <c r="U1601">
        <v>11.2828</v>
      </c>
      <c r="V1601">
        <v>6.5597700000000003</v>
      </c>
      <c r="W1601">
        <v>1.72</v>
      </c>
      <c r="X1601">
        <v>1.3119499999999999</v>
      </c>
      <c r="Y1601">
        <v>0.27564100000000002</v>
      </c>
      <c r="Z1601">
        <v>0.16025600000000001</v>
      </c>
      <c r="AA1601">
        <v>0.115384608507156</v>
      </c>
      <c r="AB1601">
        <v>0.22480600000000001</v>
      </c>
      <c r="AC1601">
        <v>1.5743400000000001</v>
      </c>
      <c r="AD1601">
        <v>0.296296</v>
      </c>
      <c r="AE1601">
        <v>0.70212799999999997</v>
      </c>
      <c r="AH1601">
        <v>5.0043100000000003</v>
      </c>
      <c r="AI1601">
        <v>-0.22100800000000001</v>
      </c>
      <c r="AJ1601">
        <v>-0.284501</v>
      </c>
    </row>
    <row r="1602" spans="1:36" x14ac:dyDescent="0.45">
      <c r="A1602" t="s">
        <v>3490</v>
      </c>
      <c r="B1602" t="s">
        <v>76</v>
      </c>
      <c r="C1602">
        <v>2</v>
      </c>
      <c r="D1602">
        <v>4</v>
      </c>
      <c r="F1602">
        <v>5.66038</v>
      </c>
      <c r="G1602">
        <v>30</v>
      </c>
      <c r="H1602">
        <v>5</v>
      </c>
      <c r="I1602">
        <v>0</v>
      </c>
      <c r="J1602">
        <v>0</v>
      </c>
      <c r="K1602">
        <v>47.7</v>
      </c>
      <c r="L1602">
        <v>224</v>
      </c>
      <c r="M1602">
        <v>49</v>
      </c>
      <c r="N1602">
        <v>32</v>
      </c>
      <c r="O1602">
        <v>30</v>
      </c>
      <c r="P1602">
        <v>7</v>
      </c>
      <c r="Q1602">
        <v>30</v>
      </c>
      <c r="R1602">
        <v>0</v>
      </c>
      <c r="S1602">
        <v>5</v>
      </c>
      <c r="T1602">
        <v>45</v>
      </c>
      <c r="U1602">
        <v>8.49057</v>
      </c>
      <c r="V1602">
        <v>5.66038</v>
      </c>
      <c r="W1602">
        <v>1.5</v>
      </c>
      <c r="X1602">
        <v>1.3207500000000001</v>
      </c>
      <c r="Y1602">
        <v>0.20089299999999999</v>
      </c>
      <c r="Z1602">
        <v>0.13392899999999999</v>
      </c>
      <c r="AA1602">
        <v>6.6964283585548401E-2</v>
      </c>
      <c r="AB1602">
        <v>0.25925900000000002</v>
      </c>
      <c r="AC1602">
        <v>1.65618</v>
      </c>
      <c r="AD1602">
        <v>0.30656899999999998</v>
      </c>
      <c r="AE1602">
        <v>0.67919099999999999</v>
      </c>
      <c r="AH1602">
        <v>5.4772600000000002</v>
      </c>
      <c r="AI1602">
        <v>-0.22186</v>
      </c>
      <c r="AJ1602">
        <v>-0.19076899999999999</v>
      </c>
    </row>
    <row r="1603" spans="1:36" x14ac:dyDescent="0.45">
      <c r="A1603" t="s">
        <v>3491</v>
      </c>
      <c r="B1603" t="s">
        <v>42</v>
      </c>
      <c r="C1603">
        <v>1</v>
      </c>
      <c r="D1603">
        <v>2</v>
      </c>
      <c r="F1603">
        <v>4.6308699999999998</v>
      </c>
      <c r="G1603">
        <v>37</v>
      </c>
      <c r="H1603">
        <v>0</v>
      </c>
      <c r="I1603">
        <v>0</v>
      </c>
      <c r="J1603">
        <v>0</v>
      </c>
      <c r="K1603">
        <v>44.7</v>
      </c>
      <c r="L1603">
        <v>199</v>
      </c>
      <c r="M1603">
        <v>40</v>
      </c>
      <c r="N1603">
        <v>25</v>
      </c>
      <c r="O1603">
        <v>23</v>
      </c>
      <c r="P1603">
        <v>6</v>
      </c>
      <c r="Q1603">
        <v>26</v>
      </c>
      <c r="R1603">
        <v>1</v>
      </c>
      <c r="S1603">
        <v>3</v>
      </c>
      <c r="T1603">
        <v>45</v>
      </c>
      <c r="U1603">
        <v>9.0603999999999996</v>
      </c>
      <c r="V1603">
        <v>5.2348999999999997</v>
      </c>
      <c r="W1603">
        <v>1.7307699999999999</v>
      </c>
      <c r="X1603">
        <v>1.2080500000000001</v>
      </c>
      <c r="Y1603">
        <v>0.226131</v>
      </c>
      <c r="Z1603">
        <v>0.13065299999999999</v>
      </c>
      <c r="AA1603">
        <v>9.5477387309074402E-2</v>
      </c>
      <c r="AB1603">
        <v>0.235294</v>
      </c>
      <c r="AC1603">
        <v>1.47651</v>
      </c>
      <c r="AD1603">
        <v>0.28571400000000002</v>
      </c>
      <c r="AE1603">
        <v>0.71180600000000005</v>
      </c>
      <c r="AH1603">
        <v>4.9328900000000004</v>
      </c>
      <c r="AI1603">
        <v>-0.22198000000000001</v>
      </c>
      <c r="AJ1603">
        <v>-0.101421</v>
      </c>
    </row>
    <row r="1604" spans="1:36" x14ac:dyDescent="0.45">
      <c r="A1604" t="s">
        <v>3492</v>
      </c>
      <c r="C1604">
        <v>2</v>
      </c>
      <c r="D1604">
        <v>4</v>
      </c>
      <c r="F1604">
        <v>5.2941200000000004</v>
      </c>
      <c r="G1604">
        <v>32</v>
      </c>
      <c r="H1604">
        <v>3</v>
      </c>
      <c r="I1604">
        <v>0</v>
      </c>
      <c r="J1604">
        <v>0</v>
      </c>
      <c r="K1604">
        <v>52.7</v>
      </c>
      <c r="L1604">
        <v>242</v>
      </c>
      <c r="M1604">
        <v>53</v>
      </c>
      <c r="N1604">
        <v>34</v>
      </c>
      <c r="O1604">
        <v>31</v>
      </c>
      <c r="P1604">
        <v>7</v>
      </c>
      <c r="Q1604">
        <v>29</v>
      </c>
      <c r="R1604">
        <v>0</v>
      </c>
      <c r="S1604">
        <v>7</v>
      </c>
      <c r="T1604">
        <v>42</v>
      </c>
      <c r="U1604">
        <v>7.1726799999999997</v>
      </c>
      <c r="V1604">
        <v>4.9525600000000001</v>
      </c>
      <c r="W1604">
        <v>1.44828</v>
      </c>
      <c r="X1604">
        <v>1.1954499999999999</v>
      </c>
      <c r="Y1604">
        <v>0.17355400000000001</v>
      </c>
      <c r="Z1604">
        <v>0.119835</v>
      </c>
      <c r="AA1604">
        <v>5.3719006478786399E-2</v>
      </c>
      <c r="AB1604">
        <v>0.25728200000000001</v>
      </c>
      <c r="AC1604">
        <v>1.5559799999999999</v>
      </c>
      <c r="AD1604">
        <v>0.29299399999999998</v>
      </c>
      <c r="AE1604">
        <v>0.66481999999999997</v>
      </c>
      <c r="AH1604">
        <v>5.4371999999999998</v>
      </c>
      <c r="AI1604">
        <v>-0.22203600000000001</v>
      </c>
      <c r="AJ1604">
        <v>-0.28486600000000001</v>
      </c>
    </row>
    <row r="1605" spans="1:36" x14ac:dyDescent="0.45">
      <c r="A1605" t="s">
        <v>3493</v>
      </c>
      <c r="C1605">
        <v>3</v>
      </c>
      <c r="D1605">
        <v>5</v>
      </c>
      <c r="F1605">
        <v>5.21739</v>
      </c>
      <c r="G1605">
        <v>42</v>
      </c>
      <c r="H1605">
        <v>1</v>
      </c>
      <c r="I1605">
        <v>0</v>
      </c>
      <c r="J1605">
        <v>0</v>
      </c>
      <c r="K1605">
        <v>48.3</v>
      </c>
      <c r="L1605">
        <v>223</v>
      </c>
      <c r="M1605">
        <v>49</v>
      </c>
      <c r="N1605">
        <v>30</v>
      </c>
      <c r="O1605">
        <v>28</v>
      </c>
      <c r="P1605">
        <v>6</v>
      </c>
      <c r="Q1605">
        <v>27</v>
      </c>
      <c r="R1605">
        <v>0</v>
      </c>
      <c r="S1605">
        <v>4</v>
      </c>
      <c r="T1605">
        <v>39</v>
      </c>
      <c r="U1605">
        <v>7.26708</v>
      </c>
      <c r="V1605">
        <v>5.0310600000000001</v>
      </c>
      <c r="W1605">
        <v>1.4444399999999999</v>
      </c>
      <c r="X1605">
        <v>1.1180099999999999</v>
      </c>
      <c r="Y1605">
        <v>0.17488799999999999</v>
      </c>
      <c r="Z1605">
        <v>0.121076</v>
      </c>
      <c r="AA1605">
        <v>5.3811661899089799E-2</v>
      </c>
      <c r="AB1605">
        <v>0.25520799999999999</v>
      </c>
      <c r="AC1605">
        <v>1.5734999999999999</v>
      </c>
      <c r="AD1605">
        <v>0.29251700000000003</v>
      </c>
      <c r="AE1605">
        <v>0.68047299999999999</v>
      </c>
      <c r="AH1605">
        <v>5.1805099999999999</v>
      </c>
      <c r="AI1605">
        <v>-0.22206699999999999</v>
      </c>
      <c r="AJ1605">
        <v>-0.23338400000000001</v>
      </c>
    </row>
    <row r="1606" spans="1:36" x14ac:dyDescent="0.45">
      <c r="A1606" t="s">
        <v>2484</v>
      </c>
      <c r="B1606" t="s">
        <v>40</v>
      </c>
      <c r="C1606">
        <v>2</v>
      </c>
      <c r="D1606">
        <v>2</v>
      </c>
      <c r="F1606">
        <v>4.7872300000000001</v>
      </c>
      <c r="G1606">
        <v>55</v>
      </c>
      <c r="H1606">
        <v>0</v>
      </c>
      <c r="I1606">
        <v>0</v>
      </c>
      <c r="J1606">
        <v>12</v>
      </c>
      <c r="K1606">
        <v>47</v>
      </c>
      <c r="L1606">
        <v>211</v>
      </c>
      <c r="M1606">
        <v>40</v>
      </c>
      <c r="N1606">
        <v>27</v>
      </c>
      <c r="O1606">
        <v>25</v>
      </c>
      <c r="P1606">
        <v>7</v>
      </c>
      <c r="Q1606">
        <v>31</v>
      </c>
      <c r="R1606">
        <v>1</v>
      </c>
      <c r="S1606">
        <v>4</v>
      </c>
      <c r="T1606">
        <v>57</v>
      </c>
      <c r="U1606">
        <v>10.914899999999999</v>
      </c>
      <c r="V1606">
        <v>5.9361699999999997</v>
      </c>
      <c r="W1606">
        <v>1.8387100000000001</v>
      </c>
      <c r="X1606">
        <v>1.34043</v>
      </c>
      <c r="Y1606">
        <v>0.27014199999999999</v>
      </c>
      <c r="Z1606">
        <v>0.14691899999999999</v>
      </c>
      <c r="AA1606">
        <v>0.123222738504409</v>
      </c>
      <c r="AB1606">
        <v>0.227273</v>
      </c>
      <c r="AC1606">
        <v>1.51064</v>
      </c>
      <c r="AD1606">
        <v>0.29464299999999999</v>
      </c>
      <c r="AE1606">
        <v>0.71895399999999998</v>
      </c>
      <c r="AH1606">
        <v>4.9997199999999999</v>
      </c>
      <c r="AI1606">
        <v>-0.22284899999999999</v>
      </c>
      <c r="AJ1606">
        <v>-0.23297300000000001</v>
      </c>
    </row>
    <row r="1607" spans="1:36" x14ac:dyDescent="0.45">
      <c r="A1607" t="s">
        <v>3494</v>
      </c>
      <c r="B1607" t="s">
        <v>61</v>
      </c>
      <c r="C1607">
        <v>3</v>
      </c>
      <c r="D1607">
        <v>3</v>
      </c>
      <c r="F1607">
        <v>4.8688500000000001</v>
      </c>
      <c r="G1607">
        <v>61</v>
      </c>
      <c r="H1607">
        <v>0</v>
      </c>
      <c r="I1607">
        <v>0</v>
      </c>
      <c r="J1607">
        <v>0</v>
      </c>
      <c r="K1607">
        <v>61</v>
      </c>
      <c r="L1607">
        <v>272</v>
      </c>
      <c r="M1607">
        <v>65</v>
      </c>
      <c r="N1607">
        <v>36</v>
      </c>
      <c r="O1607">
        <v>33</v>
      </c>
      <c r="P1607">
        <v>8</v>
      </c>
      <c r="Q1607">
        <v>26</v>
      </c>
      <c r="R1607">
        <v>1</v>
      </c>
      <c r="S1607">
        <v>3</v>
      </c>
      <c r="T1607">
        <v>44</v>
      </c>
      <c r="U1607">
        <v>6.4917999999999996</v>
      </c>
      <c r="V1607">
        <v>3.8360699999999999</v>
      </c>
      <c r="W1607">
        <v>1.69231</v>
      </c>
      <c r="X1607">
        <v>1.1803300000000001</v>
      </c>
      <c r="Y1607">
        <v>0.16176499999999999</v>
      </c>
      <c r="Z1607">
        <v>9.5588199999999998E-2</v>
      </c>
      <c r="AA1607">
        <v>6.61764740943908E-2</v>
      </c>
      <c r="AB1607">
        <v>0.26749000000000001</v>
      </c>
      <c r="AC1607">
        <v>1.4918</v>
      </c>
      <c r="AD1607">
        <v>0.298429</v>
      </c>
      <c r="AE1607">
        <v>0.68922300000000003</v>
      </c>
      <c r="AH1607">
        <v>4.9435599999999997</v>
      </c>
      <c r="AI1607">
        <v>-0.22309000000000001</v>
      </c>
      <c r="AJ1607">
        <v>-0.26353300000000002</v>
      </c>
    </row>
    <row r="1608" spans="1:36" x14ac:dyDescent="0.45">
      <c r="A1608" t="s">
        <v>3495</v>
      </c>
      <c r="C1608">
        <v>3</v>
      </c>
      <c r="D1608">
        <v>5</v>
      </c>
      <c r="F1608">
        <v>5.1230799999999999</v>
      </c>
      <c r="G1608">
        <v>38</v>
      </c>
      <c r="H1608">
        <v>4</v>
      </c>
      <c r="I1608">
        <v>0</v>
      </c>
      <c r="J1608">
        <v>0</v>
      </c>
      <c r="K1608">
        <v>65</v>
      </c>
      <c r="L1608">
        <v>293</v>
      </c>
      <c r="M1608">
        <v>68</v>
      </c>
      <c r="N1608">
        <v>40</v>
      </c>
      <c r="O1608">
        <v>37</v>
      </c>
      <c r="P1608">
        <v>11</v>
      </c>
      <c r="Q1608">
        <v>30</v>
      </c>
      <c r="R1608">
        <v>0</v>
      </c>
      <c r="S1608">
        <v>5</v>
      </c>
      <c r="T1608">
        <v>56</v>
      </c>
      <c r="U1608">
        <v>7.7538499999999999</v>
      </c>
      <c r="V1608">
        <v>4.1538500000000003</v>
      </c>
      <c r="W1608">
        <v>1.8666700000000001</v>
      </c>
      <c r="X1608">
        <v>1.52308</v>
      </c>
      <c r="Y1608">
        <v>0.19112599999999999</v>
      </c>
      <c r="Z1608">
        <v>0.10238899999999999</v>
      </c>
      <c r="AA1608">
        <v>8.8737212121486594E-2</v>
      </c>
      <c r="AB1608">
        <v>0.26356600000000002</v>
      </c>
      <c r="AC1608">
        <v>1.50769</v>
      </c>
      <c r="AD1608">
        <v>0.298429</v>
      </c>
      <c r="AE1608">
        <v>0.702179</v>
      </c>
      <c r="AH1608">
        <v>5.3473499999999996</v>
      </c>
      <c r="AI1608">
        <v>-0.22375500000000001</v>
      </c>
      <c r="AJ1608">
        <v>-0.162662</v>
      </c>
    </row>
    <row r="1609" spans="1:36" x14ac:dyDescent="0.45">
      <c r="A1609" t="s">
        <v>3496</v>
      </c>
      <c r="B1609" t="s">
        <v>132</v>
      </c>
      <c r="C1609">
        <v>2</v>
      </c>
      <c r="D1609">
        <v>4</v>
      </c>
      <c r="F1609">
        <v>5.1479299999999997</v>
      </c>
      <c r="G1609">
        <v>38</v>
      </c>
      <c r="H1609">
        <v>0</v>
      </c>
      <c r="I1609">
        <v>0</v>
      </c>
      <c r="J1609">
        <v>0</v>
      </c>
      <c r="K1609">
        <v>50.7</v>
      </c>
      <c r="L1609">
        <v>227</v>
      </c>
      <c r="M1609">
        <v>51</v>
      </c>
      <c r="N1609">
        <v>31</v>
      </c>
      <c r="O1609">
        <v>29</v>
      </c>
      <c r="P1609">
        <v>6</v>
      </c>
      <c r="Q1609">
        <v>25</v>
      </c>
      <c r="R1609">
        <v>1</v>
      </c>
      <c r="S1609">
        <v>3</v>
      </c>
      <c r="T1609">
        <v>39</v>
      </c>
      <c r="U1609">
        <v>6.9230799999999997</v>
      </c>
      <c r="V1609">
        <v>4.4378700000000002</v>
      </c>
      <c r="W1609">
        <v>1.56</v>
      </c>
      <c r="X1609">
        <v>1.0650900000000001</v>
      </c>
      <c r="Y1609">
        <v>0.17180599999999999</v>
      </c>
      <c r="Z1609">
        <v>0.11013199999999999</v>
      </c>
      <c r="AA1609">
        <v>6.1674013733863803E-2</v>
      </c>
      <c r="AB1609">
        <v>0.25628099999999998</v>
      </c>
      <c r="AC1609">
        <v>1.49901</v>
      </c>
      <c r="AD1609">
        <v>0.29220800000000002</v>
      </c>
      <c r="AE1609">
        <v>0.66568000000000005</v>
      </c>
      <c r="AH1609">
        <v>4.9118500000000003</v>
      </c>
      <c r="AI1609">
        <v>-0.224108</v>
      </c>
      <c r="AJ1609">
        <v>-0.34437699999999999</v>
      </c>
    </row>
    <row r="1610" spans="1:36" x14ac:dyDescent="0.45">
      <c r="A1610" t="s">
        <v>3497</v>
      </c>
      <c r="B1610" t="s">
        <v>196</v>
      </c>
      <c r="C1610">
        <v>4</v>
      </c>
      <c r="D1610">
        <v>5</v>
      </c>
      <c r="F1610">
        <v>4.7714800000000004</v>
      </c>
      <c r="G1610">
        <v>38</v>
      </c>
      <c r="H1610">
        <v>3</v>
      </c>
      <c r="I1610">
        <v>0</v>
      </c>
      <c r="J1610">
        <v>0</v>
      </c>
      <c r="K1610">
        <v>54.7</v>
      </c>
      <c r="L1610">
        <v>250</v>
      </c>
      <c r="M1610">
        <v>55</v>
      </c>
      <c r="N1610">
        <v>31</v>
      </c>
      <c r="O1610">
        <v>29</v>
      </c>
      <c r="P1610">
        <v>7</v>
      </c>
      <c r="Q1610">
        <v>32</v>
      </c>
      <c r="R1610">
        <v>1</v>
      </c>
      <c r="S1610">
        <v>3</v>
      </c>
      <c r="T1610">
        <v>49</v>
      </c>
      <c r="U1610">
        <v>8.0621600000000004</v>
      </c>
      <c r="V1610">
        <v>5.2650800000000002</v>
      </c>
      <c r="W1610">
        <v>1.53125</v>
      </c>
      <c r="X1610">
        <v>1.15174</v>
      </c>
      <c r="Y1610">
        <v>0.19600000000000001</v>
      </c>
      <c r="Z1610">
        <v>0.128</v>
      </c>
      <c r="AA1610">
        <v>6.7999988794326699E-2</v>
      </c>
      <c r="AB1610">
        <v>0.25581399999999999</v>
      </c>
      <c r="AC1610">
        <v>1.59049</v>
      </c>
      <c r="AD1610">
        <v>0.30188700000000002</v>
      </c>
      <c r="AE1610">
        <v>0.72538899999999995</v>
      </c>
      <c r="AH1610">
        <v>5.0466300000000004</v>
      </c>
      <c r="AI1610">
        <v>-0.22475200000000001</v>
      </c>
      <c r="AJ1610">
        <v>-0.121417</v>
      </c>
    </row>
    <row r="1611" spans="1:36" x14ac:dyDescent="0.45">
      <c r="A1611" t="s">
        <v>3498</v>
      </c>
      <c r="B1611" t="s">
        <v>34</v>
      </c>
      <c r="C1611">
        <v>4</v>
      </c>
      <c r="D1611">
        <v>7</v>
      </c>
      <c r="F1611">
        <v>5.3239400000000003</v>
      </c>
      <c r="G1611">
        <v>22</v>
      </c>
      <c r="H1611">
        <v>7</v>
      </c>
      <c r="I1611">
        <v>0</v>
      </c>
      <c r="J1611">
        <v>0</v>
      </c>
      <c r="K1611">
        <v>71</v>
      </c>
      <c r="L1611">
        <v>325</v>
      </c>
      <c r="M1611">
        <v>75</v>
      </c>
      <c r="N1611">
        <v>45</v>
      </c>
      <c r="O1611">
        <v>42</v>
      </c>
      <c r="P1611">
        <v>11</v>
      </c>
      <c r="Q1611">
        <v>37</v>
      </c>
      <c r="R1611">
        <v>0</v>
      </c>
      <c r="S1611">
        <v>3</v>
      </c>
      <c r="T1611">
        <v>55</v>
      </c>
      <c r="U1611">
        <v>6.9718299999999997</v>
      </c>
      <c r="V1611">
        <v>4.6901400000000004</v>
      </c>
      <c r="W1611">
        <v>1.4864900000000001</v>
      </c>
      <c r="X1611">
        <v>1.3943700000000001</v>
      </c>
      <c r="Y1611">
        <v>0.16923099999999999</v>
      </c>
      <c r="Z1611">
        <v>0.113846</v>
      </c>
      <c r="AA1611">
        <v>5.5384621024131699E-2</v>
      </c>
      <c r="AB1611">
        <v>0.263158</v>
      </c>
      <c r="AC1611">
        <v>1.5774600000000001</v>
      </c>
      <c r="AD1611">
        <v>0.29223700000000002</v>
      </c>
      <c r="AE1611">
        <v>0.69358200000000003</v>
      </c>
      <c r="AH1611">
        <v>5.4099700000000004</v>
      </c>
      <c r="AI1611">
        <v>-0.225026</v>
      </c>
      <c r="AJ1611">
        <v>-0.238345</v>
      </c>
    </row>
    <row r="1612" spans="1:36" x14ac:dyDescent="0.45">
      <c r="A1612" t="s">
        <v>3499</v>
      </c>
      <c r="B1612" t="s">
        <v>52</v>
      </c>
      <c r="C1612">
        <v>2</v>
      </c>
      <c r="D1612">
        <v>4</v>
      </c>
      <c r="F1612">
        <v>5.3593400000000004</v>
      </c>
      <c r="G1612">
        <v>18</v>
      </c>
      <c r="H1612">
        <v>7</v>
      </c>
      <c r="I1612">
        <v>0</v>
      </c>
      <c r="J1612">
        <v>0</v>
      </c>
      <c r="K1612">
        <v>48.7</v>
      </c>
      <c r="L1612">
        <v>230</v>
      </c>
      <c r="M1612">
        <v>52</v>
      </c>
      <c r="N1612">
        <v>31</v>
      </c>
      <c r="O1612">
        <v>29</v>
      </c>
      <c r="P1612">
        <v>7</v>
      </c>
      <c r="Q1612">
        <v>30</v>
      </c>
      <c r="R1612">
        <v>0</v>
      </c>
      <c r="S1612">
        <v>4</v>
      </c>
      <c r="T1612">
        <v>39</v>
      </c>
      <c r="U1612">
        <v>7.2073900000000002</v>
      </c>
      <c r="V1612">
        <v>5.5441500000000001</v>
      </c>
      <c r="W1612">
        <v>1.3</v>
      </c>
      <c r="X1612">
        <v>1.2936300000000001</v>
      </c>
      <c r="Y1612">
        <v>0.16956499999999999</v>
      </c>
      <c r="Z1612">
        <v>0.130435</v>
      </c>
      <c r="AA1612">
        <v>3.9130434393882703E-2</v>
      </c>
      <c r="AB1612">
        <v>0.26530599999999999</v>
      </c>
      <c r="AC1612">
        <v>1.6837800000000001</v>
      </c>
      <c r="AD1612">
        <v>0.3</v>
      </c>
      <c r="AE1612">
        <v>0.70637099999999997</v>
      </c>
      <c r="AH1612">
        <v>5.6164399999999999</v>
      </c>
      <c r="AI1612">
        <v>-0.225379</v>
      </c>
      <c r="AJ1612">
        <v>-1.88294E-2</v>
      </c>
    </row>
    <row r="1613" spans="1:36" x14ac:dyDescent="0.45">
      <c r="A1613" t="s">
        <v>3500</v>
      </c>
      <c r="C1613">
        <v>1</v>
      </c>
      <c r="D1613">
        <v>2</v>
      </c>
      <c r="F1613">
        <v>5.1428599999999998</v>
      </c>
      <c r="G1613">
        <v>23</v>
      </c>
      <c r="H1613">
        <v>0</v>
      </c>
      <c r="I1613">
        <v>0</v>
      </c>
      <c r="J1613">
        <v>0</v>
      </c>
      <c r="K1613">
        <v>28</v>
      </c>
      <c r="L1613">
        <v>127</v>
      </c>
      <c r="M1613">
        <v>27</v>
      </c>
      <c r="N1613">
        <v>17</v>
      </c>
      <c r="O1613">
        <v>16</v>
      </c>
      <c r="P1613">
        <v>4</v>
      </c>
      <c r="Q1613">
        <v>15</v>
      </c>
      <c r="R1613">
        <v>0</v>
      </c>
      <c r="S1613">
        <v>3</v>
      </c>
      <c r="T1613">
        <v>24</v>
      </c>
      <c r="U1613">
        <v>7.7142900000000001</v>
      </c>
      <c r="V1613">
        <v>4.8214300000000003</v>
      </c>
      <c r="W1613">
        <v>1.6</v>
      </c>
      <c r="X1613">
        <v>1.2857099999999999</v>
      </c>
      <c r="Y1613">
        <v>0.18897600000000001</v>
      </c>
      <c r="Z1613">
        <v>0.11811000000000001</v>
      </c>
      <c r="AA1613">
        <v>7.0866137742996202E-2</v>
      </c>
      <c r="AB1613">
        <v>0.24770600000000001</v>
      </c>
      <c r="AC1613">
        <v>1.5</v>
      </c>
      <c r="AD1613">
        <v>0.28395100000000001</v>
      </c>
      <c r="AE1613">
        <v>0.68681300000000001</v>
      </c>
      <c r="AH1613">
        <v>5.3264699999999996</v>
      </c>
      <c r="AI1613">
        <v>-0.22556499999999999</v>
      </c>
      <c r="AJ1613">
        <v>-0.244202</v>
      </c>
    </row>
    <row r="1614" spans="1:36" x14ac:dyDescent="0.45">
      <c r="A1614" t="s">
        <v>3501</v>
      </c>
      <c r="C1614">
        <v>1</v>
      </c>
      <c r="D1614">
        <v>3</v>
      </c>
      <c r="F1614">
        <v>5.6396899999999999</v>
      </c>
      <c r="G1614">
        <v>14</v>
      </c>
      <c r="H1614">
        <v>10</v>
      </c>
      <c r="I1614">
        <v>0</v>
      </c>
      <c r="J1614">
        <v>0</v>
      </c>
      <c r="K1614">
        <v>38.299999999999997</v>
      </c>
      <c r="L1614">
        <v>186</v>
      </c>
      <c r="M1614">
        <v>37</v>
      </c>
      <c r="N1614">
        <v>26</v>
      </c>
      <c r="O1614">
        <v>24</v>
      </c>
      <c r="P1614">
        <v>5</v>
      </c>
      <c r="Q1614">
        <v>33</v>
      </c>
      <c r="R1614">
        <v>0</v>
      </c>
      <c r="S1614">
        <v>3</v>
      </c>
      <c r="T1614">
        <v>36</v>
      </c>
      <c r="U1614">
        <v>8.4595300000000009</v>
      </c>
      <c r="V1614">
        <v>7.7545700000000002</v>
      </c>
      <c r="W1614">
        <v>1.09091</v>
      </c>
      <c r="X1614">
        <v>1.17493</v>
      </c>
      <c r="Y1614">
        <v>0.193548</v>
      </c>
      <c r="Z1614">
        <v>0.17741899999999999</v>
      </c>
      <c r="AA1614">
        <v>1.61290317773818E-2</v>
      </c>
      <c r="AB1614">
        <v>0.246667</v>
      </c>
      <c r="AC1614">
        <v>1.82768</v>
      </c>
      <c r="AD1614">
        <v>0.29357800000000001</v>
      </c>
      <c r="AE1614">
        <v>0.69841299999999995</v>
      </c>
      <c r="AH1614">
        <v>5.8921200000000002</v>
      </c>
      <c r="AI1614">
        <v>-0.22570899999999999</v>
      </c>
      <c r="AJ1614">
        <v>-0.103576</v>
      </c>
    </row>
    <row r="1615" spans="1:36" x14ac:dyDescent="0.45">
      <c r="A1615" t="s">
        <v>3502</v>
      </c>
      <c r="B1615" t="s">
        <v>52</v>
      </c>
      <c r="C1615">
        <v>3</v>
      </c>
      <c r="D1615">
        <v>3</v>
      </c>
      <c r="F1615">
        <v>5</v>
      </c>
      <c r="G1615">
        <v>31</v>
      </c>
      <c r="H1615">
        <v>5</v>
      </c>
      <c r="I1615">
        <v>0</v>
      </c>
      <c r="J1615">
        <v>0</v>
      </c>
      <c r="K1615">
        <v>45</v>
      </c>
      <c r="L1615">
        <v>212</v>
      </c>
      <c r="M1615">
        <v>42</v>
      </c>
      <c r="N1615">
        <v>27</v>
      </c>
      <c r="O1615">
        <v>25</v>
      </c>
      <c r="P1615">
        <v>6</v>
      </c>
      <c r="Q1615">
        <v>32</v>
      </c>
      <c r="R1615">
        <v>0</v>
      </c>
      <c r="S1615">
        <v>6</v>
      </c>
      <c r="T1615">
        <v>48</v>
      </c>
      <c r="U1615">
        <v>9.6</v>
      </c>
      <c r="V1615">
        <v>6.4</v>
      </c>
      <c r="W1615">
        <v>1.5</v>
      </c>
      <c r="X1615">
        <v>1.2</v>
      </c>
      <c r="Y1615">
        <v>0.22641500000000001</v>
      </c>
      <c r="Z1615">
        <v>0.15094299999999999</v>
      </c>
      <c r="AA1615">
        <v>7.5471699237823403E-2</v>
      </c>
      <c r="AB1615">
        <v>0.24137900000000001</v>
      </c>
      <c r="AC1615">
        <v>1.6444399999999999</v>
      </c>
      <c r="AD1615">
        <v>0.3</v>
      </c>
      <c r="AE1615">
        <v>0.71646299999999996</v>
      </c>
      <c r="AH1615">
        <v>5.3883700000000001</v>
      </c>
      <c r="AI1615">
        <v>-0.227217</v>
      </c>
      <c r="AJ1615">
        <v>1.55003E-2</v>
      </c>
    </row>
    <row r="1616" spans="1:36" x14ac:dyDescent="0.45">
      <c r="A1616" t="s">
        <v>3503</v>
      </c>
      <c r="C1616">
        <v>4</v>
      </c>
      <c r="D1616">
        <v>4</v>
      </c>
      <c r="F1616">
        <v>4.85961</v>
      </c>
      <c r="G1616">
        <v>29</v>
      </c>
      <c r="H1616">
        <v>4</v>
      </c>
      <c r="I1616">
        <v>0</v>
      </c>
      <c r="J1616">
        <v>0</v>
      </c>
      <c r="K1616">
        <v>46.3</v>
      </c>
      <c r="L1616">
        <v>214</v>
      </c>
      <c r="M1616">
        <v>44</v>
      </c>
      <c r="N1616">
        <v>27</v>
      </c>
      <c r="O1616">
        <v>25</v>
      </c>
      <c r="P1616">
        <v>6</v>
      </c>
      <c r="Q1616">
        <v>29</v>
      </c>
      <c r="R1616">
        <v>0</v>
      </c>
      <c r="S1616">
        <v>4</v>
      </c>
      <c r="T1616">
        <v>46</v>
      </c>
      <c r="U1616">
        <v>8.9416799999999999</v>
      </c>
      <c r="V1616">
        <v>5.6371500000000001</v>
      </c>
      <c r="W1616">
        <v>1.5862099999999999</v>
      </c>
      <c r="X1616">
        <v>1.16631</v>
      </c>
      <c r="Y1616">
        <v>0.21495300000000001</v>
      </c>
      <c r="Z1616">
        <v>0.135514</v>
      </c>
      <c r="AA1616">
        <v>7.9439252614974906E-2</v>
      </c>
      <c r="AB1616">
        <v>0.243094</v>
      </c>
      <c r="AC1616">
        <v>1.57667</v>
      </c>
      <c r="AD1616">
        <v>0.294574</v>
      </c>
      <c r="AE1616">
        <v>0.71207399999999998</v>
      </c>
      <c r="AH1616">
        <v>5.0908899999999999</v>
      </c>
      <c r="AI1616">
        <v>-0.22971</v>
      </c>
      <c r="AJ1616">
        <v>-0.112215</v>
      </c>
    </row>
    <row r="1617" spans="1:36" x14ac:dyDescent="0.45">
      <c r="A1617" t="s">
        <v>3504</v>
      </c>
      <c r="C1617">
        <v>3</v>
      </c>
      <c r="D1617">
        <v>5</v>
      </c>
      <c r="F1617">
        <v>6.0428600000000001</v>
      </c>
      <c r="G1617">
        <v>17</v>
      </c>
      <c r="H1617">
        <v>14</v>
      </c>
      <c r="I1617">
        <v>0</v>
      </c>
      <c r="J1617">
        <v>0</v>
      </c>
      <c r="K1617">
        <v>70</v>
      </c>
      <c r="L1617">
        <v>328</v>
      </c>
      <c r="M1617">
        <v>86</v>
      </c>
      <c r="N1617">
        <v>51</v>
      </c>
      <c r="O1617">
        <v>47</v>
      </c>
      <c r="P1617">
        <v>11</v>
      </c>
      <c r="Q1617">
        <v>34</v>
      </c>
      <c r="R1617">
        <v>0</v>
      </c>
      <c r="S1617">
        <v>3</v>
      </c>
      <c r="T1617">
        <v>37</v>
      </c>
      <c r="U1617">
        <v>4.7571399999999997</v>
      </c>
      <c r="V1617">
        <v>4.3714300000000001</v>
      </c>
      <c r="W1617">
        <v>1.0882400000000001</v>
      </c>
      <c r="X1617">
        <v>1.41429</v>
      </c>
      <c r="Y1617">
        <v>0.112805</v>
      </c>
      <c r="Z1617">
        <v>0.103659</v>
      </c>
      <c r="AA1617">
        <v>9.1463401913642797E-3</v>
      </c>
      <c r="AB1617">
        <v>0.29553299999999999</v>
      </c>
      <c r="AC1617">
        <v>1.7142900000000001</v>
      </c>
      <c r="AD1617">
        <v>0.30864200000000003</v>
      </c>
      <c r="AE1617">
        <v>0.65965600000000002</v>
      </c>
      <c r="AH1617">
        <v>5.8264699999999996</v>
      </c>
      <c r="AI1617">
        <v>-0.23064100000000001</v>
      </c>
      <c r="AJ1617">
        <v>-0.29165400000000002</v>
      </c>
    </row>
    <row r="1618" spans="1:36" x14ac:dyDescent="0.45">
      <c r="A1618" t="s">
        <v>3505</v>
      </c>
      <c r="C1618">
        <v>3</v>
      </c>
      <c r="D1618">
        <v>5</v>
      </c>
      <c r="F1618">
        <v>5.1206899999999997</v>
      </c>
      <c r="G1618">
        <v>37</v>
      </c>
      <c r="H1618">
        <v>3</v>
      </c>
      <c r="I1618">
        <v>0</v>
      </c>
      <c r="J1618">
        <v>0</v>
      </c>
      <c r="K1618">
        <v>58</v>
      </c>
      <c r="L1618">
        <v>264</v>
      </c>
      <c r="M1618">
        <v>61</v>
      </c>
      <c r="N1618">
        <v>36</v>
      </c>
      <c r="O1618">
        <v>33</v>
      </c>
      <c r="P1618">
        <v>8</v>
      </c>
      <c r="Q1618">
        <v>29</v>
      </c>
      <c r="R1618">
        <v>1</v>
      </c>
      <c r="S1618">
        <v>4</v>
      </c>
      <c r="T1618">
        <v>46</v>
      </c>
      <c r="U1618">
        <v>7.1379299999999999</v>
      </c>
      <c r="V1618">
        <v>4.5</v>
      </c>
      <c r="W1618">
        <v>1.5862099999999999</v>
      </c>
      <c r="X1618">
        <v>1.2413799999999999</v>
      </c>
      <c r="Y1618">
        <v>0.17424200000000001</v>
      </c>
      <c r="Z1618">
        <v>0.109848</v>
      </c>
      <c r="AA1618">
        <v>6.4393937587737995E-2</v>
      </c>
      <c r="AB1618">
        <v>0.264069</v>
      </c>
      <c r="AC1618">
        <v>1.55172</v>
      </c>
      <c r="AD1618">
        <v>0.29943500000000001</v>
      </c>
      <c r="AE1618">
        <v>0.68527899999999997</v>
      </c>
      <c r="AH1618">
        <v>5.1688299999999998</v>
      </c>
      <c r="AI1618">
        <v>-0.23097999999999999</v>
      </c>
      <c r="AJ1618">
        <v>-0.13820199999999999</v>
      </c>
    </row>
    <row r="1619" spans="1:36" x14ac:dyDescent="0.45">
      <c r="A1619" t="s">
        <v>3506</v>
      </c>
      <c r="B1619" t="s">
        <v>56</v>
      </c>
      <c r="C1619">
        <v>2</v>
      </c>
      <c r="D1619">
        <v>2</v>
      </c>
      <c r="F1619">
        <v>4.9897299999999998</v>
      </c>
      <c r="G1619">
        <v>40</v>
      </c>
      <c r="H1619">
        <v>0</v>
      </c>
      <c r="I1619">
        <v>0</v>
      </c>
      <c r="J1619">
        <v>0</v>
      </c>
      <c r="K1619">
        <v>48.7</v>
      </c>
      <c r="L1619">
        <v>220</v>
      </c>
      <c r="M1619">
        <v>52</v>
      </c>
      <c r="N1619">
        <v>29</v>
      </c>
      <c r="O1619">
        <v>27</v>
      </c>
      <c r="P1619">
        <v>7</v>
      </c>
      <c r="Q1619">
        <v>24</v>
      </c>
      <c r="R1619">
        <v>0</v>
      </c>
      <c r="S1619">
        <v>0</v>
      </c>
      <c r="T1619">
        <v>40</v>
      </c>
      <c r="U1619">
        <v>7.3921999999999999</v>
      </c>
      <c r="V1619">
        <v>4.4353199999999999</v>
      </c>
      <c r="W1619">
        <v>1.6666700000000001</v>
      </c>
      <c r="X1619">
        <v>1.2936300000000001</v>
      </c>
      <c r="Y1619">
        <v>0.18181800000000001</v>
      </c>
      <c r="Z1619">
        <v>0.10909099999999999</v>
      </c>
      <c r="AA1619">
        <v>7.2727277874946594E-2</v>
      </c>
      <c r="AB1619">
        <v>0.26530599999999999</v>
      </c>
      <c r="AC1619">
        <v>1.56057</v>
      </c>
      <c r="AD1619">
        <v>0.30201299999999998</v>
      </c>
      <c r="AE1619">
        <v>0.70996999999999999</v>
      </c>
      <c r="AH1619">
        <v>4.9593499999999997</v>
      </c>
      <c r="AI1619">
        <v>-0.23175999999999999</v>
      </c>
      <c r="AJ1619">
        <v>-0.14893500000000001</v>
      </c>
    </row>
    <row r="1620" spans="1:36" x14ac:dyDescent="0.45">
      <c r="A1620" t="s">
        <v>2418</v>
      </c>
      <c r="B1620" t="s">
        <v>215</v>
      </c>
      <c r="C1620">
        <v>3</v>
      </c>
      <c r="D1620">
        <v>4</v>
      </c>
      <c r="F1620">
        <v>5.20343</v>
      </c>
      <c r="G1620">
        <v>51</v>
      </c>
      <c r="H1620">
        <v>0</v>
      </c>
      <c r="I1620">
        <v>0</v>
      </c>
      <c r="J1620">
        <v>12</v>
      </c>
      <c r="K1620">
        <v>46.7</v>
      </c>
      <c r="L1620">
        <v>202</v>
      </c>
      <c r="M1620">
        <v>51</v>
      </c>
      <c r="N1620">
        <v>29</v>
      </c>
      <c r="O1620">
        <v>27</v>
      </c>
      <c r="P1620">
        <v>8</v>
      </c>
      <c r="Q1620">
        <v>11</v>
      </c>
      <c r="R1620">
        <v>1</v>
      </c>
      <c r="S1620">
        <v>5</v>
      </c>
      <c r="T1620">
        <v>32</v>
      </c>
      <c r="U1620">
        <v>6.1670199999999999</v>
      </c>
      <c r="V1620">
        <v>2.11991</v>
      </c>
      <c r="W1620">
        <v>2.90909</v>
      </c>
      <c r="X1620">
        <v>1.54176</v>
      </c>
      <c r="Y1620">
        <v>0.158416</v>
      </c>
      <c r="Z1620">
        <v>5.4455400000000001E-2</v>
      </c>
      <c r="AA1620">
        <v>0.10396039485931299</v>
      </c>
      <c r="AB1620">
        <v>0.27419399999999999</v>
      </c>
      <c r="AC1620">
        <v>1.32762</v>
      </c>
      <c r="AD1620">
        <v>0.29452099999999998</v>
      </c>
      <c r="AE1620">
        <v>0.64960600000000002</v>
      </c>
      <c r="AH1620">
        <v>5.1394099999999998</v>
      </c>
      <c r="AI1620">
        <v>-0.23327100000000001</v>
      </c>
      <c r="AJ1620">
        <v>-0.31751000000000001</v>
      </c>
    </row>
    <row r="1621" spans="1:36" x14ac:dyDescent="0.45">
      <c r="A1621" t="s">
        <v>3507</v>
      </c>
      <c r="B1621" t="s">
        <v>184</v>
      </c>
      <c r="C1621">
        <v>2</v>
      </c>
      <c r="D1621">
        <v>4</v>
      </c>
      <c r="F1621">
        <v>5.66038</v>
      </c>
      <c r="G1621">
        <v>36</v>
      </c>
      <c r="H1621">
        <v>1</v>
      </c>
      <c r="I1621">
        <v>0</v>
      </c>
      <c r="J1621">
        <v>0</v>
      </c>
      <c r="K1621">
        <v>47.7</v>
      </c>
      <c r="L1621">
        <v>221</v>
      </c>
      <c r="M1621">
        <v>52</v>
      </c>
      <c r="N1621">
        <v>32</v>
      </c>
      <c r="O1621">
        <v>30</v>
      </c>
      <c r="P1621">
        <v>8</v>
      </c>
      <c r="Q1621">
        <v>26</v>
      </c>
      <c r="R1621">
        <v>0</v>
      </c>
      <c r="S1621">
        <v>3</v>
      </c>
      <c r="T1621">
        <v>41</v>
      </c>
      <c r="U1621">
        <v>7.7358500000000001</v>
      </c>
      <c r="V1621">
        <v>4.9056600000000001</v>
      </c>
      <c r="W1621">
        <v>1.5769200000000001</v>
      </c>
      <c r="X1621">
        <v>1.50943</v>
      </c>
      <c r="Y1621">
        <v>0.18551999999999999</v>
      </c>
      <c r="Z1621">
        <v>0.117647</v>
      </c>
      <c r="AA1621">
        <v>6.7873306572437203E-2</v>
      </c>
      <c r="AB1621">
        <v>0.27083299999999999</v>
      </c>
      <c r="AC1621">
        <v>1.6352199999999999</v>
      </c>
      <c r="AD1621">
        <v>0.30769200000000002</v>
      </c>
      <c r="AE1621">
        <v>0.68862299999999999</v>
      </c>
      <c r="AH1621">
        <v>5.5401600000000002</v>
      </c>
      <c r="AI1621">
        <v>-0.235953</v>
      </c>
      <c r="AJ1621">
        <v>-8.1210500000000005E-2</v>
      </c>
    </row>
    <row r="1622" spans="1:36" x14ac:dyDescent="0.45">
      <c r="A1622" t="s">
        <v>3508</v>
      </c>
      <c r="B1622" t="s">
        <v>153</v>
      </c>
      <c r="C1622">
        <v>2</v>
      </c>
      <c r="D1622">
        <v>5</v>
      </c>
      <c r="F1622">
        <v>5.2941200000000004</v>
      </c>
      <c r="G1622">
        <v>38</v>
      </c>
      <c r="H1622">
        <v>0</v>
      </c>
      <c r="I1622">
        <v>0</v>
      </c>
      <c r="J1622">
        <v>1</v>
      </c>
      <c r="K1622">
        <v>52.7</v>
      </c>
      <c r="L1622">
        <v>235</v>
      </c>
      <c r="M1622">
        <v>58</v>
      </c>
      <c r="N1622">
        <v>34</v>
      </c>
      <c r="O1622">
        <v>31</v>
      </c>
      <c r="P1622">
        <v>9</v>
      </c>
      <c r="Q1622">
        <v>18</v>
      </c>
      <c r="R1622">
        <v>1</v>
      </c>
      <c r="S1622">
        <v>3</v>
      </c>
      <c r="T1622">
        <v>39</v>
      </c>
      <c r="U1622">
        <v>6.6603399999999997</v>
      </c>
      <c r="V1622">
        <v>3.0739999999999998</v>
      </c>
      <c r="W1622">
        <v>2.1666699999999999</v>
      </c>
      <c r="X1622">
        <v>1.5369999999999999</v>
      </c>
      <c r="Y1622">
        <v>0.16595699999999999</v>
      </c>
      <c r="Z1622">
        <v>7.6595700000000003E-2</v>
      </c>
      <c r="AA1622">
        <v>8.9361704885959597E-2</v>
      </c>
      <c r="AB1622">
        <v>0.27102799999999999</v>
      </c>
      <c r="AC1622">
        <v>1.4421299999999999</v>
      </c>
      <c r="AD1622">
        <v>0.29518100000000003</v>
      </c>
      <c r="AE1622">
        <v>0.66246099999999997</v>
      </c>
      <c r="AH1622">
        <v>5.1905200000000002</v>
      </c>
      <c r="AI1622">
        <v>-0.236849</v>
      </c>
      <c r="AJ1622">
        <v>-0.46588200000000002</v>
      </c>
    </row>
    <row r="1623" spans="1:36" x14ac:dyDescent="0.45">
      <c r="A1623" t="s">
        <v>3509</v>
      </c>
      <c r="C1623">
        <v>2</v>
      </c>
      <c r="D1623">
        <v>3</v>
      </c>
      <c r="F1623">
        <v>5.3389800000000003</v>
      </c>
      <c r="G1623">
        <v>23</v>
      </c>
      <c r="H1623">
        <v>12</v>
      </c>
      <c r="I1623">
        <v>0</v>
      </c>
      <c r="J1623">
        <v>0</v>
      </c>
      <c r="K1623">
        <v>59</v>
      </c>
      <c r="L1623">
        <v>279</v>
      </c>
      <c r="M1623">
        <v>59</v>
      </c>
      <c r="N1623">
        <v>38</v>
      </c>
      <c r="O1623">
        <v>35</v>
      </c>
      <c r="P1623">
        <v>8</v>
      </c>
      <c r="Q1623">
        <v>39</v>
      </c>
      <c r="R1623">
        <v>0</v>
      </c>
      <c r="S1623">
        <v>7</v>
      </c>
      <c r="T1623">
        <v>51</v>
      </c>
      <c r="U1623">
        <v>7.7796599999999998</v>
      </c>
      <c r="V1623">
        <v>5.9491500000000004</v>
      </c>
      <c r="W1623">
        <v>1.30769</v>
      </c>
      <c r="X1623">
        <v>1.22034</v>
      </c>
      <c r="Y1623">
        <v>0.18279599999999999</v>
      </c>
      <c r="Z1623">
        <v>0.13978499999999999</v>
      </c>
      <c r="AA1623">
        <v>4.3010756373405401E-2</v>
      </c>
      <c r="AB1623">
        <v>0.25321900000000003</v>
      </c>
      <c r="AC1623">
        <v>1.6610199999999999</v>
      </c>
      <c r="AD1623">
        <v>0.293103</v>
      </c>
      <c r="AE1623">
        <v>0.69124399999999997</v>
      </c>
      <c r="AH1623">
        <v>5.6279199999999996</v>
      </c>
      <c r="AI1623">
        <v>-0.23891699999999999</v>
      </c>
      <c r="AJ1623">
        <v>-0.169401</v>
      </c>
    </row>
    <row r="1624" spans="1:36" x14ac:dyDescent="0.45">
      <c r="A1624" t="s">
        <v>3510</v>
      </c>
      <c r="B1624" t="s">
        <v>104</v>
      </c>
      <c r="C1624">
        <v>2</v>
      </c>
      <c r="D1624">
        <v>3</v>
      </c>
      <c r="F1624">
        <v>5.3181799999999999</v>
      </c>
      <c r="G1624">
        <v>30</v>
      </c>
      <c r="H1624">
        <v>1</v>
      </c>
      <c r="I1624">
        <v>0</v>
      </c>
      <c r="J1624">
        <v>0</v>
      </c>
      <c r="K1624">
        <v>44</v>
      </c>
      <c r="L1624">
        <v>206</v>
      </c>
      <c r="M1624">
        <v>49</v>
      </c>
      <c r="N1624">
        <v>28</v>
      </c>
      <c r="O1624">
        <v>26</v>
      </c>
      <c r="P1624">
        <v>6</v>
      </c>
      <c r="Q1624">
        <v>24</v>
      </c>
      <c r="R1624">
        <v>0</v>
      </c>
      <c r="S1624">
        <v>2</v>
      </c>
      <c r="T1624">
        <v>35</v>
      </c>
      <c r="U1624">
        <v>7.15909</v>
      </c>
      <c r="V1624">
        <v>4.90909</v>
      </c>
      <c r="W1624">
        <v>1.4583299999999999</v>
      </c>
      <c r="X1624">
        <v>1.2272700000000001</v>
      </c>
      <c r="Y1624">
        <v>0.169903</v>
      </c>
      <c r="Z1624">
        <v>0.116505</v>
      </c>
      <c r="AA1624">
        <v>5.3398050367832101E-2</v>
      </c>
      <c r="AB1624">
        <v>0.27222200000000002</v>
      </c>
      <c r="AC1624">
        <v>1.65909</v>
      </c>
      <c r="AD1624">
        <v>0.30935299999999999</v>
      </c>
      <c r="AE1624">
        <v>0.69659400000000005</v>
      </c>
      <c r="AH1624">
        <v>5.2095900000000004</v>
      </c>
      <c r="AI1624">
        <v>-0.23976500000000001</v>
      </c>
      <c r="AJ1624">
        <v>-0.28485100000000002</v>
      </c>
    </row>
    <row r="1625" spans="1:36" x14ac:dyDescent="0.45">
      <c r="A1625" t="s">
        <v>2403</v>
      </c>
      <c r="B1625" t="s">
        <v>32</v>
      </c>
      <c r="C1625">
        <v>2</v>
      </c>
      <c r="D1625">
        <v>2</v>
      </c>
      <c r="F1625">
        <v>5.1364799999999997</v>
      </c>
      <c r="G1625">
        <v>29</v>
      </c>
      <c r="H1625">
        <v>1</v>
      </c>
      <c r="I1625">
        <v>0</v>
      </c>
      <c r="J1625">
        <v>0</v>
      </c>
      <c r="K1625">
        <v>40.299999999999997</v>
      </c>
      <c r="L1625">
        <v>184</v>
      </c>
      <c r="M1625">
        <v>43</v>
      </c>
      <c r="N1625">
        <v>25</v>
      </c>
      <c r="O1625">
        <v>23</v>
      </c>
      <c r="P1625">
        <v>5</v>
      </c>
      <c r="Q1625">
        <v>16</v>
      </c>
      <c r="R1625">
        <v>0</v>
      </c>
      <c r="S1625">
        <v>5</v>
      </c>
      <c r="T1625">
        <v>27</v>
      </c>
      <c r="U1625">
        <v>6.0297799999999997</v>
      </c>
      <c r="V1625">
        <v>3.5731999999999999</v>
      </c>
      <c r="W1625">
        <v>1.6875</v>
      </c>
      <c r="X1625">
        <v>1.11663</v>
      </c>
      <c r="Y1625">
        <v>0.14673900000000001</v>
      </c>
      <c r="Z1625">
        <v>8.6956500000000006E-2</v>
      </c>
      <c r="AA1625">
        <v>5.9782601892948102E-2</v>
      </c>
      <c r="AB1625">
        <v>0.26380399999999998</v>
      </c>
      <c r="AC1625">
        <v>1.4640200000000001</v>
      </c>
      <c r="AD1625">
        <v>0.290076</v>
      </c>
      <c r="AE1625">
        <v>0.65384600000000004</v>
      </c>
      <c r="AH1625">
        <v>5.0912699999999997</v>
      </c>
      <c r="AI1625">
        <v>-0.240589</v>
      </c>
      <c r="AJ1625">
        <v>-0.36257200000000001</v>
      </c>
    </row>
    <row r="1626" spans="1:36" x14ac:dyDescent="0.45">
      <c r="A1626" t="s">
        <v>3511</v>
      </c>
      <c r="C1626">
        <v>1</v>
      </c>
      <c r="D1626">
        <v>2</v>
      </c>
      <c r="F1626">
        <v>5.7251899999999996</v>
      </c>
      <c r="G1626">
        <v>24</v>
      </c>
      <c r="H1626">
        <v>4</v>
      </c>
      <c r="I1626">
        <v>0</v>
      </c>
      <c r="J1626">
        <v>0</v>
      </c>
      <c r="K1626">
        <v>39.299999999999997</v>
      </c>
      <c r="L1626">
        <v>183</v>
      </c>
      <c r="M1626">
        <v>43</v>
      </c>
      <c r="N1626">
        <v>27</v>
      </c>
      <c r="O1626">
        <v>25</v>
      </c>
      <c r="P1626">
        <v>6</v>
      </c>
      <c r="Q1626">
        <v>23</v>
      </c>
      <c r="R1626">
        <v>1</v>
      </c>
      <c r="S1626">
        <v>2</v>
      </c>
      <c r="T1626">
        <v>28</v>
      </c>
      <c r="U1626">
        <v>6.41221</v>
      </c>
      <c r="V1626">
        <v>5.2671799999999998</v>
      </c>
      <c r="W1626">
        <v>1.21739</v>
      </c>
      <c r="X1626">
        <v>1.37405</v>
      </c>
      <c r="Y1626">
        <v>0.153005</v>
      </c>
      <c r="Z1626">
        <v>0.12568299999999999</v>
      </c>
      <c r="AA1626">
        <v>2.73224115371704E-2</v>
      </c>
      <c r="AB1626">
        <v>0.27215200000000001</v>
      </c>
      <c r="AC1626">
        <v>1.6793899999999999</v>
      </c>
      <c r="AD1626">
        <v>0.29838700000000001</v>
      </c>
      <c r="AE1626">
        <v>0.67708299999999999</v>
      </c>
      <c r="AH1626">
        <v>5.72323</v>
      </c>
      <c r="AI1626">
        <v>-0.24066000000000001</v>
      </c>
      <c r="AJ1626">
        <v>-0.31700600000000001</v>
      </c>
    </row>
    <row r="1627" spans="1:36" x14ac:dyDescent="0.45">
      <c r="A1627" t="s">
        <v>3512</v>
      </c>
      <c r="B1627" t="s">
        <v>196</v>
      </c>
      <c r="C1627">
        <v>2</v>
      </c>
      <c r="D1627">
        <v>3</v>
      </c>
      <c r="F1627">
        <v>4.8292700000000002</v>
      </c>
      <c r="G1627">
        <v>33</v>
      </c>
      <c r="H1627">
        <v>0</v>
      </c>
      <c r="I1627">
        <v>0</v>
      </c>
      <c r="J1627">
        <v>0</v>
      </c>
      <c r="K1627">
        <v>41</v>
      </c>
      <c r="L1627">
        <v>186</v>
      </c>
      <c r="M1627">
        <v>38</v>
      </c>
      <c r="N1627">
        <v>24</v>
      </c>
      <c r="O1627">
        <v>22</v>
      </c>
      <c r="P1627">
        <v>5</v>
      </c>
      <c r="Q1627">
        <v>24</v>
      </c>
      <c r="R1627">
        <v>1</v>
      </c>
      <c r="S1627">
        <v>4</v>
      </c>
      <c r="T1627">
        <v>40</v>
      </c>
      <c r="U1627">
        <v>8.7804900000000004</v>
      </c>
      <c r="V1627">
        <v>5.2682900000000004</v>
      </c>
      <c r="W1627">
        <v>1.6666700000000001</v>
      </c>
      <c r="X1627">
        <v>1.0975600000000001</v>
      </c>
      <c r="Y1627">
        <v>0.215054</v>
      </c>
      <c r="Z1627">
        <v>0.12903200000000001</v>
      </c>
      <c r="AA1627">
        <v>8.6021512746810899E-2</v>
      </c>
      <c r="AB1627">
        <v>0.240506</v>
      </c>
      <c r="AC1627">
        <v>1.5122</v>
      </c>
      <c r="AD1627">
        <v>0.29203499999999999</v>
      </c>
      <c r="AE1627">
        <v>0.690909</v>
      </c>
      <c r="AH1627">
        <v>4.93797</v>
      </c>
      <c r="AI1627">
        <v>-0.241845</v>
      </c>
      <c r="AJ1627">
        <v>-0.29355100000000001</v>
      </c>
    </row>
    <row r="1628" spans="1:36" x14ac:dyDescent="0.45">
      <c r="A1628" t="s">
        <v>3513</v>
      </c>
      <c r="B1628" t="s">
        <v>40</v>
      </c>
      <c r="C1628">
        <v>3</v>
      </c>
      <c r="D1628">
        <v>4</v>
      </c>
      <c r="F1628">
        <v>5.2941200000000004</v>
      </c>
      <c r="G1628">
        <v>33</v>
      </c>
      <c r="H1628">
        <v>0</v>
      </c>
      <c r="I1628">
        <v>0</v>
      </c>
      <c r="J1628">
        <v>0</v>
      </c>
      <c r="K1628">
        <v>49.3</v>
      </c>
      <c r="L1628">
        <v>225</v>
      </c>
      <c r="M1628">
        <v>49</v>
      </c>
      <c r="N1628">
        <v>31</v>
      </c>
      <c r="O1628">
        <v>29</v>
      </c>
      <c r="P1628">
        <v>7</v>
      </c>
      <c r="Q1628">
        <v>27</v>
      </c>
      <c r="R1628">
        <v>1</v>
      </c>
      <c r="S1628">
        <v>4</v>
      </c>
      <c r="T1628">
        <v>48</v>
      </c>
      <c r="U1628">
        <v>8.7626799999999996</v>
      </c>
      <c r="V1628">
        <v>4.9290099999999999</v>
      </c>
      <c r="W1628">
        <v>1.7777799999999999</v>
      </c>
      <c r="X1628">
        <v>1.27789</v>
      </c>
      <c r="Y1628">
        <v>0.21333299999999999</v>
      </c>
      <c r="Z1628">
        <v>0.12</v>
      </c>
      <c r="AA1628">
        <v>9.3333341181278201E-2</v>
      </c>
      <c r="AB1628">
        <v>0.252577</v>
      </c>
      <c r="AC1628">
        <v>1.54158</v>
      </c>
      <c r="AD1628">
        <v>0.30215799999999998</v>
      </c>
      <c r="AE1628">
        <v>0.67975799999999997</v>
      </c>
      <c r="AH1628">
        <v>5.0400299999999998</v>
      </c>
      <c r="AI1628">
        <v>-0.24212</v>
      </c>
      <c r="AJ1628">
        <v>-0.51515699999999998</v>
      </c>
    </row>
    <row r="1629" spans="1:36" x14ac:dyDescent="0.45">
      <c r="A1629" t="s">
        <v>3514</v>
      </c>
      <c r="B1629" t="s">
        <v>139</v>
      </c>
      <c r="C1629">
        <v>3</v>
      </c>
      <c r="D1629">
        <v>5</v>
      </c>
      <c r="F1629">
        <v>5.8851699999999996</v>
      </c>
      <c r="G1629">
        <v>25</v>
      </c>
      <c r="H1629">
        <v>9</v>
      </c>
      <c r="I1629">
        <v>0</v>
      </c>
      <c r="J1629">
        <v>0</v>
      </c>
      <c r="K1629">
        <v>62.7</v>
      </c>
      <c r="L1629">
        <v>299</v>
      </c>
      <c r="M1629">
        <v>65</v>
      </c>
      <c r="N1629">
        <v>44</v>
      </c>
      <c r="O1629">
        <v>41</v>
      </c>
      <c r="P1629">
        <v>9</v>
      </c>
      <c r="Q1629">
        <v>46</v>
      </c>
      <c r="R1629">
        <v>0</v>
      </c>
      <c r="S1629">
        <v>2</v>
      </c>
      <c r="T1629">
        <v>49</v>
      </c>
      <c r="U1629">
        <v>7.0334899999999996</v>
      </c>
      <c r="V1629">
        <v>6.6028700000000002</v>
      </c>
      <c r="W1629">
        <v>1.0652200000000001</v>
      </c>
      <c r="X1629">
        <v>1.2918700000000001</v>
      </c>
      <c r="Y1629">
        <v>0.16388</v>
      </c>
      <c r="Z1629">
        <v>0.15384600000000001</v>
      </c>
      <c r="AA1629">
        <v>1.0033443570137E-2</v>
      </c>
      <c r="AB1629">
        <v>0.25896400000000003</v>
      </c>
      <c r="AC1629">
        <v>1.77033</v>
      </c>
      <c r="AD1629">
        <v>0.290155</v>
      </c>
      <c r="AE1629">
        <v>0.680894</v>
      </c>
      <c r="AH1629">
        <v>5.8547200000000004</v>
      </c>
      <c r="AI1629">
        <v>-0.24293500000000001</v>
      </c>
      <c r="AJ1629">
        <v>-0.46870099999999998</v>
      </c>
    </row>
    <row r="1630" spans="1:36" x14ac:dyDescent="0.45">
      <c r="A1630" t="s">
        <v>3515</v>
      </c>
      <c r="B1630" t="s">
        <v>56</v>
      </c>
      <c r="C1630">
        <v>2</v>
      </c>
      <c r="D1630">
        <v>5</v>
      </c>
      <c r="F1630">
        <v>6</v>
      </c>
      <c r="G1630">
        <v>18</v>
      </c>
      <c r="H1630">
        <v>15</v>
      </c>
      <c r="I1630">
        <v>0</v>
      </c>
      <c r="J1630">
        <v>0</v>
      </c>
      <c r="K1630">
        <v>66</v>
      </c>
      <c r="L1630">
        <v>317</v>
      </c>
      <c r="M1630">
        <v>70</v>
      </c>
      <c r="N1630">
        <v>48</v>
      </c>
      <c r="O1630">
        <v>44</v>
      </c>
      <c r="P1630">
        <v>9</v>
      </c>
      <c r="Q1630">
        <v>44</v>
      </c>
      <c r="R1630">
        <v>0</v>
      </c>
      <c r="S1630">
        <v>8</v>
      </c>
      <c r="T1630">
        <v>53</v>
      </c>
      <c r="U1630">
        <v>7.2272699999999999</v>
      </c>
      <c r="V1630">
        <v>6</v>
      </c>
      <c r="W1630">
        <v>1.20455</v>
      </c>
      <c r="X1630">
        <v>1.2272700000000001</v>
      </c>
      <c r="Y1630">
        <v>0.16719200000000001</v>
      </c>
      <c r="Z1630">
        <v>0.13880100000000001</v>
      </c>
      <c r="AA1630">
        <v>2.8391167521476701E-2</v>
      </c>
      <c r="AB1630">
        <v>0.26415100000000002</v>
      </c>
      <c r="AC1630">
        <v>1.7272700000000001</v>
      </c>
      <c r="AD1630">
        <v>0.30049300000000001</v>
      </c>
      <c r="AE1630">
        <v>0.65088800000000002</v>
      </c>
      <c r="AH1630">
        <v>5.7853399999999997</v>
      </c>
      <c r="AI1630">
        <v>-0.243453</v>
      </c>
      <c r="AJ1630">
        <v>-0.35005999999999998</v>
      </c>
    </row>
    <row r="1631" spans="1:36" x14ac:dyDescent="0.45">
      <c r="A1631" t="s">
        <v>3516</v>
      </c>
      <c r="B1631" t="s">
        <v>32</v>
      </c>
      <c r="C1631">
        <v>1</v>
      </c>
      <c r="D1631">
        <v>2</v>
      </c>
      <c r="F1631">
        <v>5.3465299999999996</v>
      </c>
      <c r="G1631">
        <v>30</v>
      </c>
      <c r="H1631">
        <v>1</v>
      </c>
      <c r="I1631">
        <v>0</v>
      </c>
      <c r="J1631">
        <v>1</v>
      </c>
      <c r="K1631">
        <v>30.3</v>
      </c>
      <c r="L1631">
        <v>139</v>
      </c>
      <c r="M1631">
        <v>31</v>
      </c>
      <c r="N1631">
        <v>19</v>
      </c>
      <c r="O1631">
        <v>18</v>
      </c>
      <c r="P1631">
        <v>4</v>
      </c>
      <c r="Q1631">
        <v>17</v>
      </c>
      <c r="R1631">
        <v>0</v>
      </c>
      <c r="S1631">
        <v>2</v>
      </c>
      <c r="T1631">
        <v>24</v>
      </c>
      <c r="U1631">
        <v>7.1287099999999999</v>
      </c>
      <c r="V1631">
        <v>5.0495099999999997</v>
      </c>
      <c r="W1631">
        <v>1.4117599999999999</v>
      </c>
      <c r="X1631">
        <v>1.1881200000000001</v>
      </c>
      <c r="Y1631">
        <v>0.17266200000000001</v>
      </c>
      <c r="Z1631">
        <v>0.12230199999999999</v>
      </c>
      <c r="AA1631">
        <v>5.0359711050987202E-2</v>
      </c>
      <c r="AB1631">
        <v>0.25833299999999998</v>
      </c>
      <c r="AC1631">
        <v>1.58416</v>
      </c>
      <c r="AD1631">
        <v>0.29347800000000002</v>
      </c>
      <c r="AE1631">
        <v>0.68396199999999996</v>
      </c>
      <c r="AH1631">
        <v>5.2682399999999996</v>
      </c>
      <c r="AI1631">
        <v>-0.243613</v>
      </c>
      <c r="AJ1631">
        <v>-0.29637400000000003</v>
      </c>
    </row>
    <row r="1632" spans="1:36" x14ac:dyDescent="0.45">
      <c r="A1632" t="s">
        <v>3517</v>
      </c>
      <c r="B1632" t="s">
        <v>113</v>
      </c>
      <c r="C1632">
        <v>4</v>
      </c>
      <c r="D1632">
        <v>6</v>
      </c>
      <c r="F1632">
        <v>4.8987299999999996</v>
      </c>
      <c r="G1632">
        <v>31</v>
      </c>
      <c r="H1632">
        <v>7</v>
      </c>
      <c r="I1632">
        <v>0</v>
      </c>
      <c r="J1632">
        <v>0</v>
      </c>
      <c r="K1632">
        <v>79</v>
      </c>
      <c r="L1632">
        <v>353</v>
      </c>
      <c r="M1632">
        <v>80</v>
      </c>
      <c r="N1632">
        <v>46</v>
      </c>
      <c r="O1632">
        <v>43</v>
      </c>
      <c r="P1632">
        <v>12</v>
      </c>
      <c r="Q1632">
        <v>37</v>
      </c>
      <c r="R1632">
        <v>0</v>
      </c>
      <c r="S1632">
        <v>4</v>
      </c>
      <c r="T1632">
        <v>64</v>
      </c>
      <c r="U1632">
        <v>7.2911400000000004</v>
      </c>
      <c r="V1632">
        <v>4.2151899999999998</v>
      </c>
      <c r="W1632">
        <v>1.72973</v>
      </c>
      <c r="X1632">
        <v>1.3670899999999999</v>
      </c>
      <c r="Y1632">
        <v>0.18130299999999999</v>
      </c>
      <c r="Z1632">
        <v>0.10481600000000001</v>
      </c>
      <c r="AA1632">
        <v>7.6487250626087105E-2</v>
      </c>
      <c r="AB1632">
        <v>0.25641000000000003</v>
      </c>
      <c r="AC1632">
        <v>1.4810099999999999</v>
      </c>
      <c r="AD1632">
        <v>0.288136</v>
      </c>
      <c r="AE1632">
        <v>0.70858299999999996</v>
      </c>
      <c r="AH1632">
        <v>5.1664300000000001</v>
      </c>
      <c r="AI1632">
        <v>-0.24413699999999999</v>
      </c>
      <c r="AJ1632">
        <v>-6.1829700000000001E-2</v>
      </c>
    </row>
    <row r="1633" spans="1:36" x14ac:dyDescent="0.45">
      <c r="A1633" t="s">
        <v>3518</v>
      </c>
      <c r="C1633">
        <v>1</v>
      </c>
      <c r="D1633">
        <v>1</v>
      </c>
      <c r="F1633">
        <v>5.4</v>
      </c>
      <c r="G1633">
        <v>18</v>
      </c>
      <c r="H1633">
        <v>0</v>
      </c>
      <c r="I1633">
        <v>0</v>
      </c>
      <c r="J1633">
        <v>0</v>
      </c>
      <c r="K1633">
        <v>20</v>
      </c>
      <c r="L1633">
        <v>95</v>
      </c>
      <c r="M1633">
        <v>20</v>
      </c>
      <c r="N1633">
        <v>13</v>
      </c>
      <c r="O1633">
        <v>12</v>
      </c>
      <c r="P1633">
        <v>3</v>
      </c>
      <c r="Q1633">
        <v>14</v>
      </c>
      <c r="R1633">
        <v>0</v>
      </c>
      <c r="S1633">
        <v>2</v>
      </c>
      <c r="T1633">
        <v>19</v>
      </c>
      <c r="U1633">
        <v>8.5500000000000007</v>
      </c>
      <c r="V1633">
        <v>6.3</v>
      </c>
      <c r="W1633">
        <v>1.35714</v>
      </c>
      <c r="X1633">
        <v>1.35</v>
      </c>
      <c r="Y1633">
        <v>0.2</v>
      </c>
      <c r="Z1633">
        <v>0.147368</v>
      </c>
      <c r="AA1633">
        <v>5.2631586790084797E-2</v>
      </c>
      <c r="AB1633">
        <v>0.25316499999999997</v>
      </c>
      <c r="AC1633">
        <v>1.7</v>
      </c>
      <c r="AD1633">
        <v>0.29824600000000001</v>
      </c>
      <c r="AE1633">
        <v>0.70469800000000005</v>
      </c>
      <c r="AH1633">
        <v>5.7050400000000003</v>
      </c>
      <c r="AI1633">
        <v>-0.245587</v>
      </c>
      <c r="AJ1633">
        <v>-0.17374899999999999</v>
      </c>
    </row>
    <row r="1634" spans="1:36" x14ac:dyDescent="0.45">
      <c r="A1634" t="s">
        <v>3519</v>
      </c>
      <c r="B1634" t="s">
        <v>38</v>
      </c>
      <c r="C1634">
        <v>3</v>
      </c>
      <c r="D1634">
        <v>5</v>
      </c>
      <c r="F1634">
        <v>5.8775500000000003</v>
      </c>
      <c r="G1634">
        <v>24</v>
      </c>
      <c r="H1634">
        <v>8</v>
      </c>
      <c r="I1634">
        <v>0</v>
      </c>
      <c r="J1634">
        <v>0</v>
      </c>
      <c r="K1634">
        <v>49</v>
      </c>
      <c r="L1634">
        <v>232</v>
      </c>
      <c r="M1634">
        <v>52</v>
      </c>
      <c r="N1634">
        <v>35</v>
      </c>
      <c r="O1634">
        <v>32</v>
      </c>
      <c r="P1634">
        <v>8</v>
      </c>
      <c r="Q1634">
        <v>30</v>
      </c>
      <c r="R1634">
        <v>0</v>
      </c>
      <c r="S1634">
        <v>6</v>
      </c>
      <c r="T1634">
        <v>40</v>
      </c>
      <c r="U1634">
        <v>7.34694</v>
      </c>
      <c r="V1634">
        <v>5.5102000000000002</v>
      </c>
      <c r="W1634">
        <v>1.3333299999999999</v>
      </c>
      <c r="X1634">
        <v>1.46939</v>
      </c>
      <c r="Y1634">
        <v>0.17241400000000001</v>
      </c>
      <c r="Z1634">
        <v>0.12931000000000001</v>
      </c>
      <c r="AA1634">
        <v>4.31034564971923E-2</v>
      </c>
      <c r="AB1634">
        <v>0.26530599999999999</v>
      </c>
      <c r="AC1634">
        <v>1.67347</v>
      </c>
      <c r="AD1634">
        <v>0.29729699999999998</v>
      </c>
      <c r="AE1634">
        <v>0.66384200000000004</v>
      </c>
      <c r="AH1634">
        <v>5.9489200000000002</v>
      </c>
      <c r="AI1634">
        <v>-0.24604899999999999</v>
      </c>
      <c r="AJ1634">
        <v>-0.394982</v>
      </c>
    </row>
    <row r="1635" spans="1:36" x14ac:dyDescent="0.45">
      <c r="A1635" t="s">
        <v>3520</v>
      </c>
      <c r="B1635" t="s">
        <v>25</v>
      </c>
      <c r="C1635">
        <v>4</v>
      </c>
      <c r="D1635">
        <v>4</v>
      </c>
      <c r="F1635">
        <v>4.8103400000000001</v>
      </c>
      <c r="G1635">
        <v>45</v>
      </c>
      <c r="H1635">
        <v>0</v>
      </c>
      <c r="I1635">
        <v>0</v>
      </c>
      <c r="J1635">
        <v>0</v>
      </c>
      <c r="K1635">
        <v>58</v>
      </c>
      <c r="L1635">
        <v>250</v>
      </c>
      <c r="M1635">
        <v>52</v>
      </c>
      <c r="N1635">
        <v>34</v>
      </c>
      <c r="O1635">
        <v>31</v>
      </c>
      <c r="P1635">
        <v>9</v>
      </c>
      <c r="Q1635">
        <v>24</v>
      </c>
      <c r="R1635">
        <v>0</v>
      </c>
      <c r="S1635">
        <v>8</v>
      </c>
      <c r="T1635">
        <v>56</v>
      </c>
      <c r="U1635">
        <v>8.6896599999999999</v>
      </c>
      <c r="V1635">
        <v>3.7241399999999998</v>
      </c>
      <c r="W1635">
        <v>2.3333300000000001</v>
      </c>
      <c r="X1635">
        <v>1.39655</v>
      </c>
      <c r="Y1635">
        <v>0.224</v>
      </c>
      <c r="Z1635">
        <v>9.6000000000000002E-2</v>
      </c>
      <c r="AA1635">
        <v>0.12800000607967299</v>
      </c>
      <c r="AB1635">
        <v>0.23853199999999999</v>
      </c>
      <c r="AC1635">
        <v>1.3103400000000001</v>
      </c>
      <c r="AD1635">
        <v>0.28104600000000002</v>
      </c>
      <c r="AE1635">
        <v>0.66246099999999997</v>
      </c>
      <c r="AH1635">
        <v>4.9964199999999996</v>
      </c>
      <c r="AI1635">
        <v>-0.247034</v>
      </c>
      <c r="AJ1635">
        <v>-0.32907799999999998</v>
      </c>
    </row>
    <row r="1636" spans="1:36" x14ac:dyDescent="0.45">
      <c r="A1636" t="s">
        <v>3521</v>
      </c>
      <c r="B1636" t="s">
        <v>67</v>
      </c>
      <c r="C1636">
        <v>1</v>
      </c>
      <c r="D1636">
        <v>2</v>
      </c>
      <c r="F1636">
        <v>4.7082499999999996</v>
      </c>
      <c r="G1636">
        <v>45</v>
      </c>
      <c r="H1636">
        <v>0</v>
      </c>
      <c r="I1636">
        <v>0</v>
      </c>
      <c r="J1636">
        <v>0</v>
      </c>
      <c r="K1636">
        <v>49.7</v>
      </c>
      <c r="L1636">
        <v>216</v>
      </c>
      <c r="M1636">
        <v>51</v>
      </c>
      <c r="N1636">
        <v>28</v>
      </c>
      <c r="O1636">
        <v>26</v>
      </c>
      <c r="P1636">
        <v>7</v>
      </c>
      <c r="Q1636">
        <v>16</v>
      </c>
      <c r="R1636">
        <v>1</v>
      </c>
      <c r="S1636">
        <v>4</v>
      </c>
      <c r="T1636">
        <v>37</v>
      </c>
      <c r="U1636">
        <v>6.7001999999999997</v>
      </c>
      <c r="V1636">
        <v>2.8973800000000001</v>
      </c>
      <c r="W1636">
        <v>2.3125</v>
      </c>
      <c r="X1636">
        <v>1.2676099999999999</v>
      </c>
      <c r="Y1636">
        <v>0.171296</v>
      </c>
      <c r="Z1636">
        <v>7.4074100000000004E-2</v>
      </c>
      <c r="AA1636">
        <v>9.7222223877906799E-2</v>
      </c>
      <c r="AB1636">
        <v>0.26020399999999999</v>
      </c>
      <c r="AC1636">
        <v>1.34809</v>
      </c>
      <c r="AD1636">
        <v>0.28947400000000001</v>
      </c>
      <c r="AE1636">
        <v>0.68181800000000004</v>
      </c>
      <c r="AH1636">
        <v>4.8043399999999998</v>
      </c>
      <c r="AI1636">
        <v>-0.24710299999999999</v>
      </c>
      <c r="AJ1636">
        <v>-0.23221</v>
      </c>
    </row>
    <row r="1637" spans="1:36" x14ac:dyDescent="0.45">
      <c r="A1637" t="s">
        <v>3522</v>
      </c>
      <c r="C1637">
        <v>3</v>
      </c>
      <c r="D1637">
        <v>5</v>
      </c>
      <c r="F1637">
        <v>5.5102000000000002</v>
      </c>
      <c r="G1637">
        <v>23</v>
      </c>
      <c r="H1637">
        <v>10</v>
      </c>
      <c r="I1637">
        <v>0</v>
      </c>
      <c r="J1637">
        <v>0</v>
      </c>
      <c r="K1637">
        <v>63.7</v>
      </c>
      <c r="L1637">
        <v>297</v>
      </c>
      <c r="M1637">
        <v>60</v>
      </c>
      <c r="N1637">
        <v>42</v>
      </c>
      <c r="O1637">
        <v>39</v>
      </c>
      <c r="P1637">
        <v>8</v>
      </c>
      <c r="Q1637">
        <v>48</v>
      </c>
      <c r="R1637">
        <v>0</v>
      </c>
      <c r="S1637">
        <v>4</v>
      </c>
      <c r="T1637">
        <v>56</v>
      </c>
      <c r="U1637">
        <v>7.9120900000000001</v>
      </c>
      <c r="V1637">
        <v>6.78179</v>
      </c>
      <c r="W1637">
        <v>1.1666700000000001</v>
      </c>
      <c r="X1637">
        <v>1.1303000000000001</v>
      </c>
      <c r="Y1637">
        <v>0.188552</v>
      </c>
      <c r="Z1637">
        <v>0.16161600000000001</v>
      </c>
      <c r="AA1637">
        <v>2.6936024427413899E-2</v>
      </c>
      <c r="AB1637">
        <v>0.244898</v>
      </c>
      <c r="AC1637">
        <v>1.6954499999999999</v>
      </c>
      <c r="AD1637">
        <v>0.28729300000000002</v>
      </c>
      <c r="AE1637">
        <v>0.68181800000000004</v>
      </c>
      <c r="AH1637">
        <v>5.57843</v>
      </c>
      <c r="AI1637">
        <v>-0.24813199999999999</v>
      </c>
      <c r="AJ1637">
        <v>-0.274785</v>
      </c>
    </row>
    <row r="1638" spans="1:36" x14ac:dyDescent="0.45">
      <c r="A1638" t="s">
        <v>3523</v>
      </c>
      <c r="C1638">
        <v>3</v>
      </c>
      <c r="D1638">
        <v>3</v>
      </c>
      <c r="F1638">
        <v>5.2300199999999997</v>
      </c>
      <c r="G1638">
        <v>30</v>
      </c>
      <c r="H1638">
        <v>0</v>
      </c>
      <c r="I1638">
        <v>0</v>
      </c>
      <c r="J1638">
        <v>0</v>
      </c>
      <c r="K1638">
        <v>41.3</v>
      </c>
      <c r="L1638">
        <v>190</v>
      </c>
      <c r="M1638">
        <v>43</v>
      </c>
      <c r="N1638">
        <v>26</v>
      </c>
      <c r="O1638">
        <v>24</v>
      </c>
      <c r="P1638">
        <v>6</v>
      </c>
      <c r="Q1638">
        <v>21</v>
      </c>
      <c r="R1638">
        <v>0</v>
      </c>
      <c r="S1638">
        <v>3</v>
      </c>
      <c r="T1638">
        <v>36</v>
      </c>
      <c r="U1638">
        <v>7.84504</v>
      </c>
      <c r="V1638">
        <v>4.5762700000000001</v>
      </c>
      <c r="W1638">
        <v>1.7142900000000001</v>
      </c>
      <c r="X1638">
        <v>1.30751</v>
      </c>
      <c r="Y1638">
        <v>0.189474</v>
      </c>
      <c r="Z1638">
        <v>0.110526</v>
      </c>
      <c r="AA1638">
        <v>7.8947372734546606E-2</v>
      </c>
      <c r="AB1638">
        <v>0.25903599999999999</v>
      </c>
      <c r="AC1638">
        <v>1.5496399999999999</v>
      </c>
      <c r="AD1638">
        <v>0.29838700000000001</v>
      </c>
      <c r="AE1638">
        <v>0.68345299999999998</v>
      </c>
      <c r="AH1638">
        <v>5.1436599999999997</v>
      </c>
      <c r="AI1638">
        <v>-0.25292999999999999</v>
      </c>
      <c r="AJ1638">
        <v>-0.27688099999999999</v>
      </c>
    </row>
    <row r="1639" spans="1:36" x14ac:dyDescent="0.45">
      <c r="A1639" t="s">
        <v>3524</v>
      </c>
      <c r="C1639">
        <v>1</v>
      </c>
      <c r="D1639">
        <v>2</v>
      </c>
      <c r="F1639">
        <v>5.9471400000000001</v>
      </c>
      <c r="G1639">
        <v>19</v>
      </c>
      <c r="H1639">
        <v>2</v>
      </c>
      <c r="I1639">
        <v>0</v>
      </c>
      <c r="J1639">
        <v>0</v>
      </c>
      <c r="K1639">
        <v>22.7</v>
      </c>
      <c r="L1639">
        <v>107</v>
      </c>
      <c r="M1639">
        <v>24</v>
      </c>
      <c r="N1639">
        <v>16</v>
      </c>
      <c r="O1639">
        <v>15</v>
      </c>
      <c r="P1639">
        <v>4</v>
      </c>
      <c r="Q1639">
        <v>14</v>
      </c>
      <c r="R1639">
        <v>0</v>
      </c>
      <c r="S1639">
        <v>3</v>
      </c>
      <c r="T1639">
        <v>19</v>
      </c>
      <c r="U1639">
        <v>7.5330399999999997</v>
      </c>
      <c r="V1639">
        <v>5.5506599999999997</v>
      </c>
      <c r="W1639">
        <v>1.35714</v>
      </c>
      <c r="X1639">
        <v>1.5859000000000001</v>
      </c>
      <c r="Y1639">
        <v>0.17757000000000001</v>
      </c>
      <c r="Z1639">
        <v>0.13084100000000001</v>
      </c>
      <c r="AA1639">
        <v>4.6728968620300203E-2</v>
      </c>
      <c r="AB1639">
        <v>0.26666699999999999</v>
      </c>
      <c r="AC1639">
        <v>1.67401</v>
      </c>
      <c r="AD1639">
        <v>0.29850700000000002</v>
      </c>
      <c r="AE1639">
        <v>0.67901199999999995</v>
      </c>
      <c r="AH1639">
        <v>6.1184799999999999</v>
      </c>
      <c r="AI1639">
        <v>-0.253141</v>
      </c>
      <c r="AJ1639">
        <v>-0.29157899999999998</v>
      </c>
    </row>
    <row r="1640" spans="1:36" x14ac:dyDescent="0.45">
      <c r="A1640" t="s">
        <v>3525</v>
      </c>
      <c r="C1640">
        <v>2</v>
      </c>
      <c r="D1640">
        <v>3</v>
      </c>
      <c r="F1640">
        <v>4.95</v>
      </c>
      <c r="G1640">
        <v>40</v>
      </c>
      <c r="H1640">
        <v>0</v>
      </c>
      <c r="I1640">
        <v>0</v>
      </c>
      <c r="J1640">
        <v>0</v>
      </c>
      <c r="K1640">
        <v>40</v>
      </c>
      <c r="L1640">
        <v>179</v>
      </c>
      <c r="M1640">
        <v>41</v>
      </c>
      <c r="N1640">
        <v>24</v>
      </c>
      <c r="O1640">
        <v>22</v>
      </c>
      <c r="P1640">
        <v>6</v>
      </c>
      <c r="Q1640">
        <v>19</v>
      </c>
      <c r="R1640">
        <v>0</v>
      </c>
      <c r="S1640">
        <v>2</v>
      </c>
      <c r="T1640">
        <v>31</v>
      </c>
      <c r="U1640">
        <v>6.9749999999999996</v>
      </c>
      <c r="V1640">
        <v>4.2750000000000004</v>
      </c>
      <c r="W1640">
        <v>1.63158</v>
      </c>
      <c r="X1640">
        <v>1.35</v>
      </c>
      <c r="Y1640">
        <v>0.173184</v>
      </c>
      <c r="Z1640">
        <v>0.106145</v>
      </c>
      <c r="AA1640">
        <v>6.7039102315902696E-2</v>
      </c>
      <c r="AB1640">
        <v>0.259494</v>
      </c>
      <c r="AC1640">
        <v>1.5</v>
      </c>
      <c r="AD1640">
        <v>0.28925600000000001</v>
      </c>
      <c r="AE1640">
        <v>0.69767400000000002</v>
      </c>
      <c r="AH1640">
        <v>5.2300399999999998</v>
      </c>
      <c r="AI1640">
        <v>-0.253718</v>
      </c>
      <c r="AJ1640">
        <v>-0.26727499999999998</v>
      </c>
    </row>
    <row r="1641" spans="1:36" x14ac:dyDescent="0.45">
      <c r="A1641" t="s">
        <v>3526</v>
      </c>
      <c r="C1641">
        <v>3</v>
      </c>
      <c r="D1641">
        <v>4</v>
      </c>
      <c r="F1641">
        <v>4.7941900000000004</v>
      </c>
      <c r="G1641">
        <v>31</v>
      </c>
      <c r="H1641">
        <v>0</v>
      </c>
      <c r="I1641">
        <v>0</v>
      </c>
      <c r="J1641">
        <v>0</v>
      </c>
      <c r="K1641">
        <v>41.3</v>
      </c>
      <c r="L1641">
        <v>189</v>
      </c>
      <c r="M1641">
        <v>41</v>
      </c>
      <c r="N1641">
        <v>24</v>
      </c>
      <c r="O1641">
        <v>22</v>
      </c>
      <c r="P1641">
        <v>5</v>
      </c>
      <c r="Q1641">
        <v>25</v>
      </c>
      <c r="R1641">
        <v>1</v>
      </c>
      <c r="S1641">
        <v>2</v>
      </c>
      <c r="T1641">
        <v>36</v>
      </c>
      <c r="U1641">
        <v>7.84504</v>
      </c>
      <c r="V1641">
        <v>5.44794</v>
      </c>
      <c r="W1641">
        <v>1.44</v>
      </c>
      <c r="X1641">
        <v>1.0895900000000001</v>
      </c>
      <c r="Y1641">
        <v>0.19047600000000001</v>
      </c>
      <c r="Z1641">
        <v>0.132275</v>
      </c>
      <c r="AA1641">
        <v>5.8201059699058498E-2</v>
      </c>
      <c r="AB1641">
        <v>0.25308599999999998</v>
      </c>
      <c r="AC1641">
        <v>1.59806</v>
      </c>
      <c r="AD1641">
        <v>0.29752099999999998</v>
      </c>
      <c r="AE1641">
        <v>0.71186400000000005</v>
      </c>
      <c r="AH1641">
        <v>5.0468099999999998</v>
      </c>
      <c r="AI1641">
        <v>-0.25481100000000001</v>
      </c>
      <c r="AJ1641">
        <v>-0.112215</v>
      </c>
    </row>
    <row r="1642" spans="1:36" x14ac:dyDescent="0.45">
      <c r="A1642" t="s">
        <v>3527</v>
      </c>
      <c r="B1642" t="s">
        <v>44</v>
      </c>
      <c r="C1642">
        <v>2</v>
      </c>
      <c r="D1642">
        <v>3</v>
      </c>
      <c r="F1642">
        <v>5.1655600000000002</v>
      </c>
      <c r="G1642">
        <v>32</v>
      </c>
      <c r="H1642">
        <v>0</v>
      </c>
      <c r="I1642">
        <v>0</v>
      </c>
      <c r="J1642">
        <v>0</v>
      </c>
      <c r="K1642">
        <v>45.3</v>
      </c>
      <c r="L1642">
        <v>207</v>
      </c>
      <c r="M1642">
        <v>48</v>
      </c>
      <c r="N1642">
        <v>28</v>
      </c>
      <c r="O1642">
        <v>26</v>
      </c>
      <c r="P1642">
        <v>7</v>
      </c>
      <c r="Q1642">
        <v>22</v>
      </c>
      <c r="R1642">
        <v>1</v>
      </c>
      <c r="S1642">
        <v>2</v>
      </c>
      <c r="T1642">
        <v>37</v>
      </c>
      <c r="U1642">
        <v>7.3509900000000004</v>
      </c>
      <c r="V1642">
        <v>4.3708600000000004</v>
      </c>
      <c r="W1642">
        <v>1.6818200000000001</v>
      </c>
      <c r="X1642">
        <v>1.39073</v>
      </c>
      <c r="Y1642">
        <v>0.17874399999999999</v>
      </c>
      <c r="Z1642">
        <v>0.10628</v>
      </c>
      <c r="AA1642">
        <v>7.2463765740394495E-2</v>
      </c>
      <c r="AB1642">
        <v>0.262295</v>
      </c>
      <c r="AC1642">
        <v>1.54525</v>
      </c>
      <c r="AD1642">
        <v>0.294964</v>
      </c>
      <c r="AE1642">
        <v>0.69767400000000002</v>
      </c>
      <c r="AH1642">
        <v>5.2197199999999997</v>
      </c>
      <c r="AI1642">
        <v>-0.25485400000000002</v>
      </c>
      <c r="AJ1642">
        <v>-0.28088400000000002</v>
      </c>
    </row>
    <row r="1643" spans="1:36" x14ac:dyDescent="0.45">
      <c r="A1643" t="s">
        <v>3528</v>
      </c>
      <c r="B1643" t="s">
        <v>40</v>
      </c>
      <c r="C1643">
        <v>3</v>
      </c>
      <c r="D1643">
        <v>4</v>
      </c>
      <c r="F1643">
        <v>5.4800899999999997</v>
      </c>
      <c r="G1643">
        <v>31</v>
      </c>
      <c r="H1643">
        <v>1</v>
      </c>
      <c r="I1643">
        <v>0</v>
      </c>
      <c r="J1643">
        <v>0</v>
      </c>
      <c r="K1643">
        <v>42.7</v>
      </c>
      <c r="L1643">
        <v>196</v>
      </c>
      <c r="M1643">
        <v>41</v>
      </c>
      <c r="N1643">
        <v>28</v>
      </c>
      <c r="O1643">
        <v>26</v>
      </c>
      <c r="P1643">
        <v>6</v>
      </c>
      <c r="Q1643">
        <v>28</v>
      </c>
      <c r="R1643">
        <v>0</v>
      </c>
      <c r="S1643">
        <v>2</v>
      </c>
      <c r="T1643">
        <v>41</v>
      </c>
      <c r="U1643">
        <v>8.6416900000000005</v>
      </c>
      <c r="V1643">
        <v>5.9016400000000004</v>
      </c>
      <c r="W1643">
        <v>1.4642900000000001</v>
      </c>
      <c r="X1643">
        <v>1.26464</v>
      </c>
      <c r="Y1643">
        <v>0.20918400000000001</v>
      </c>
      <c r="Z1643">
        <v>0.14285700000000001</v>
      </c>
      <c r="AA1643">
        <v>6.6326528787612901E-2</v>
      </c>
      <c r="AB1643">
        <v>0.24698800000000001</v>
      </c>
      <c r="AC1643">
        <v>1.6159300000000001</v>
      </c>
      <c r="AD1643">
        <v>0.29411799999999999</v>
      </c>
      <c r="AE1643">
        <v>0.67656799999999995</v>
      </c>
      <c r="AH1643">
        <v>5.2690900000000003</v>
      </c>
      <c r="AI1643">
        <v>-0.25590600000000002</v>
      </c>
      <c r="AJ1643">
        <v>-0.50188600000000005</v>
      </c>
    </row>
    <row r="1644" spans="1:36" x14ac:dyDescent="0.45">
      <c r="A1644" t="s">
        <v>3529</v>
      </c>
      <c r="B1644" t="s">
        <v>32</v>
      </c>
      <c r="C1644">
        <v>2</v>
      </c>
      <c r="D1644">
        <v>2</v>
      </c>
      <c r="F1644">
        <v>4.5999999999999996</v>
      </c>
      <c r="G1644">
        <v>42</v>
      </c>
      <c r="H1644">
        <v>0</v>
      </c>
      <c r="I1644">
        <v>0</v>
      </c>
      <c r="J1644">
        <v>0</v>
      </c>
      <c r="K1644">
        <v>45</v>
      </c>
      <c r="L1644">
        <v>195</v>
      </c>
      <c r="M1644">
        <v>44</v>
      </c>
      <c r="N1644">
        <v>25</v>
      </c>
      <c r="O1644">
        <v>23</v>
      </c>
      <c r="P1644">
        <v>6</v>
      </c>
      <c r="Q1644">
        <v>19</v>
      </c>
      <c r="R1644">
        <v>1</v>
      </c>
      <c r="S1644">
        <v>2</v>
      </c>
      <c r="T1644">
        <v>35</v>
      </c>
      <c r="U1644">
        <v>7</v>
      </c>
      <c r="V1644">
        <v>3.8</v>
      </c>
      <c r="W1644">
        <v>1.8421099999999999</v>
      </c>
      <c r="X1644">
        <v>1.2</v>
      </c>
      <c r="Y1644">
        <v>0.17948700000000001</v>
      </c>
      <c r="Z1644">
        <v>9.7435900000000006E-2</v>
      </c>
      <c r="AA1644">
        <v>8.20512846112251E-2</v>
      </c>
      <c r="AB1644">
        <v>0.25287399999999999</v>
      </c>
      <c r="AC1644">
        <v>1.4</v>
      </c>
      <c r="AD1644">
        <v>0.28571400000000002</v>
      </c>
      <c r="AE1644">
        <v>0.69597100000000001</v>
      </c>
      <c r="AH1644">
        <v>4.8328199999999999</v>
      </c>
      <c r="AI1644">
        <v>-0.25760100000000002</v>
      </c>
      <c r="AJ1644">
        <v>-0.17376900000000001</v>
      </c>
    </row>
    <row r="1645" spans="1:36" x14ac:dyDescent="0.45">
      <c r="A1645" t="s">
        <v>3530</v>
      </c>
      <c r="B1645" t="s">
        <v>101</v>
      </c>
      <c r="C1645">
        <v>3</v>
      </c>
      <c r="D1645">
        <v>3</v>
      </c>
      <c r="F1645">
        <v>5.0107100000000004</v>
      </c>
      <c r="G1645">
        <v>39</v>
      </c>
      <c r="H1645">
        <v>0</v>
      </c>
      <c r="I1645">
        <v>0</v>
      </c>
      <c r="J1645">
        <v>0</v>
      </c>
      <c r="K1645">
        <v>46.7</v>
      </c>
      <c r="L1645">
        <v>213</v>
      </c>
      <c r="M1645">
        <v>48</v>
      </c>
      <c r="N1645">
        <v>28</v>
      </c>
      <c r="O1645">
        <v>26</v>
      </c>
      <c r="P1645">
        <v>6</v>
      </c>
      <c r="Q1645">
        <v>25</v>
      </c>
      <c r="R1645">
        <v>0</v>
      </c>
      <c r="S1645">
        <v>1</v>
      </c>
      <c r="T1645">
        <v>39</v>
      </c>
      <c r="U1645">
        <v>7.5160600000000004</v>
      </c>
      <c r="V1645">
        <v>4.81799</v>
      </c>
      <c r="W1645">
        <v>1.56</v>
      </c>
      <c r="X1645">
        <v>1.15632</v>
      </c>
      <c r="Y1645">
        <v>0.18309900000000001</v>
      </c>
      <c r="Z1645">
        <v>0.117371</v>
      </c>
      <c r="AA1645">
        <v>6.5727695822715704E-2</v>
      </c>
      <c r="AB1645">
        <v>0.25668400000000002</v>
      </c>
      <c r="AC1645">
        <v>1.5631699999999999</v>
      </c>
      <c r="AD1645">
        <v>0.29577500000000001</v>
      </c>
      <c r="AE1645">
        <v>0.69659400000000005</v>
      </c>
      <c r="AH1645">
        <v>4.9252799999999999</v>
      </c>
      <c r="AI1645">
        <v>-0.25825100000000001</v>
      </c>
      <c r="AJ1645">
        <v>-0.326318</v>
      </c>
    </row>
    <row r="1646" spans="1:36" x14ac:dyDescent="0.45">
      <c r="A1646" t="s">
        <v>2128</v>
      </c>
      <c r="B1646" t="s">
        <v>76</v>
      </c>
      <c r="C1646">
        <v>2</v>
      </c>
      <c r="D1646">
        <v>4</v>
      </c>
      <c r="F1646">
        <v>5.1655600000000002</v>
      </c>
      <c r="G1646">
        <v>39</v>
      </c>
      <c r="H1646">
        <v>0</v>
      </c>
      <c r="I1646">
        <v>0</v>
      </c>
      <c r="J1646">
        <v>0</v>
      </c>
      <c r="K1646">
        <v>45.3</v>
      </c>
      <c r="L1646">
        <v>204</v>
      </c>
      <c r="M1646">
        <v>48</v>
      </c>
      <c r="N1646">
        <v>28</v>
      </c>
      <c r="O1646">
        <v>26</v>
      </c>
      <c r="P1646">
        <v>7</v>
      </c>
      <c r="Q1646">
        <v>24</v>
      </c>
      <c r="R1646">
        <v>0</v>
      </c>
      <c r="S1646">
        <v>1</v>
      </c>
      <c r="T1646">
        <v>41</v>
      </c>
      <c r="U1646">
        <v>8.1456999999999997</v>
      </c>
      <c r="V1646">
        <v>4.7682099999999998</v>
      </c>
      <c r="W1646">
        <v>1.7083299999999999</v>
      </c>
      <c r="X1646">
        <v>1.39073</v>
      </c>
      <c r="Y1646">
        <v>0.20097999999999999</v>
      </c>
      <c r="Z1646">
        <v>0.117647</v>
      </c>
      <c r="AA1646">
        <v>8.3333335816860199E-2</v>
      </c>
      <c r="AB1646">
        <v>0.26815600000000001</v>
      </c>
      <c r="AC1646">
        <v>1.5893999999999999</v>
      </c>
      <c r="AD1646">
        <v>0.31297700000000001</v>
      </c>
      <c r="AE1646">
        <v>0.707395</v>
      </c>
      <c r="AH1646">
        <v>5.1093400000000004</v>
      </c>
      <c r="AI1646">
        <v>-0.25825599999999999</v>
      </c>
      <c r="AJ1646">
        <v>-0.18682599999999999</v>
      </c>
    </row>
    <row r="1647" spans="1:36" x14ac:dyDescent="0.45">
      <c r="A1647" t="s">
        <v>3531</v>
      </c>
      <c r="B1647" t="s">
        <v>25</v>
      </c>
      <c r="C1647">
        <v>2</v>
      </c>
      <c r="D1647">
        <v>2</v>
      </c>
      <c r="F1647">
        <v>5.3071299999999999</v>
      </c>
      <c r="G1647">
        <v>32</v>
      </c>
      <c r="H1647">
        <v>0</v>
      </c>
      <c r="I1647">
        <v>0</v>
      </c>
      <c r="J1647">
        <v>0</v>
      </c>
      <c r="K1647">
        <v>40.700000000000003</v>
      </c>
      <c r="L1647">
        <v>184</v>
      </c>
      <c r="M1647">
        <v>42</v>
      </c>
      <c r="N1647">
        <v>26</v>
      </c>
      <c r="O1647">
        <v>24</v>
      </c>
      <c r="P1647">
        <v>6</v>
      </c>
      <c r="Q1647">
        <v>19</v>
      </c>
      <c r="R1647">
        <v>0</v>
      </c>
      <c r="S1647">
        <v>2</v>
      </c>
      <c r="T1647">
        <v>31</v>
      </c>
      <c r="U1647">
        <v>6.8550399999999998</v>
      </c>
      <c r="V1647">
        <v>4.2014699999999996</v>
      </c>
      <c r="W1647">
        <v>1.63158</v>
      </c>
      <c r="X1647">
        <v>1.3267800000000001</v>
      </c>
      <c r="Y1647">
        <v>0.16847799999999999</v>
      </c>
      <c r="Z1647">
        <v>0.10326100000000001</v>
      </c>
      <c r="AA1647">
        <v>6.5217398107051794E-2</v>
      </c>
      <c r="AB1647">
        <v>0.25766899999999998</v>
      </c>
      <c r="AC1647">
        <v>1.4987699999999999</v>
      </c>
      <c r="AD1647">
        <v>0.28571400000000002</v>
      </c>
      <c r="AE1647">
        <v>0.66539899999999996</v>
      </c>
      <c r="AH1647">
        <v>5.1960699999999997</v>
      </c>
      <c r="AI1647">
        <v>-0.26173299999999999</v>
      </c>
      <c r="AJ1647">
        <v>-0.44609300000000002</v>
      </c>
    </row>
    <row r="1648" spans="1:36" x14ac:dyDescent="0.45">
      <c r="A1648" t="s">
        <v>2431</v>
      </c>
      <c r="B1648" t="s">
        <v>25</v>
      </c>
      <c r="C1648">
        <v>0</v>
      </c>
      <c r="D1648">
        <v>0</v>
      </c>
      <c r="F1648">
        <v>5.6521699999999999</v>
      </c>
      <c r="G1648">
        <v>22</v>
      </c>
      <c r="H1648">
        <v>0</v>
      </c>
      <c r="I1648">
        <v>0</v>
      </c>
      <c r="J1648">
        <v>10</v>
      </c>
      <c r="K1648">
        <v>20.7</v>
      </c>
      <c r="L1648">
        <v>100</v>
      </c>
      <c r="M1648">
        <v>19</v>
      </c>
      <c r="N1648">
        <v>14</v>
      </c>
      <c r="O1648">
        <v>13</v>
      </c>
      <c r="P1648">
        <v>4</v>
      </c>
      <c r="Q1648">
        <v>14</v>
      </c>
      <c r="R1648">
        <v>0</v>
      </c>
      <c r="S1648">
        <v>4</v>
      </c>
      <c r="T1648">
        <v>28</v>
      </c>
      <c r="U1648">
        <v>12.1739</v>
      </c>
      <c r="V1648">
        <v>6.0869600000000004</v>
      </c>
      <c r="W1648">
        <v>2</v>
      </c>
      <c r="X1648">
        <v>1.7391300000000001</v>
      </c>
      <c r="Y1648">
        <v>0.28000000000000003</v>
      </c>
      <c r="Z1648">
        <v>0.14000000000000001</v>
      </c>
      <c r="AA1648">
        <v>0.140000000596046</v>
      </c>
      <c r="AB1648">
        <v>0.231707</v>
      </c>
      <c r="AC1648">
        <v>1.5942000000000001</v>
      </c>
      <c r="AD1648">
        <v>0.3</v>
      </c>
      <c r="AE1648">
        <v>0.69343100000000002</v>
      </c>
      <c r="AH1648">
        <v>5.6704999999999997</v>
      </c>
      <c r="AI1648">
        <v>-0.26265899999999998</v>
      </c>
      <c r="AJ1648">
        <v>-0.30576399999999998</v>
      </c>
    </row>
    <row r="1649" spans="1:36" x14ac:dyDescent="0.45">
      <c r="A1649" t="s">
        <v>3532</v>
      </c>
      <c r="C1649">
        <v>2</v>
      </c>
      <c r="D1649">
        <v>5</v>
      </c>
      <c r="F1649">
        <v>5.5263200000000001</v>
      </c>
      <c r="G1649">
        <v>20</v>
      </c>
      <c r="H1649">
        <v>5</v>
      </c>
      <c r="I1649">
        <v>0</v>
      </c>
      <c r="J1649">
        <v>0</v>
      </c>
      <c r="K1649">
        <v>57</v>
      </c>
      <c r="L1649">
        <v>268</v>
      </c>
      <c r="M1649">
        <v>56</v>
      </c>
      <c r="N1649">
        <v>38</v>
      </c>
      <c r="O1649">
        <v>35</v>
      </c>
      <c r="P1649">
        <v>8</v>
      </c>
      <c r="Q1649">
        <v>38</v>
      </c>
      <c r="R1649">
        <v>0</v>
      </c>
      <c r="S1649">
        <v>6</v>
      </c>
      <c r="T1649">
        <v>51</v>
      </c>
      <c r="U1649">
        <v>8.0526300000000006</v>
      </c>
      <c r="V1649">
        <v>6</v>
      </c>
      <c r="W1649">
        <v>1.3421099999999999</v>
      </c>
      <c r="X1649">
        <v>1.2631600000000001</v>
      </c>
      <c r="Y1649">
        <v>0.190299</v>
      </c>
      <c r="Z1649">
        <v>0.141791</v>
      </c>
      <c r="AA1649">
        <v>4.8507466912269502E-2</v>
      </c>
      <c r="AB1649">
        <v>0.25</v>
      </c>
      <c r="AC1649">
        <v>1.6491199999999999</v>
      </c>
      <c r="AD1649">
        <v>0.29090899999999997</v>
      </c>
      <c r="AE1649">
        <v>0.67632800000000004</v>
      </c>
      <c r="AH1649">
        <v>5.6059200000000002</v>
      </c>
      <c r="AI1649">
        <v>-0.26274999999999998</v>
      </c>
      <c r="AJ1649">
        <v>-0.44001000000000001</v>
      </c>
    </row>
    <row r="1650" spans="1:36" x14ac:dyDescent="0.45">
      <c r="A1650" t="s">
        <v>3533</v>
      </c>
      <c r="B1650" t="s">
        <v>149</v>
      </c>
      <c r="C1650">
        <v>1</v>
      </c>
      <c r="D1650">
        <v>3</v>
      </c>
      <c r="F1650">
        <v>5.5</v>
      </c>
      <c r="G1650">
        <v>28</v>
      </c>
      <c r="H1650">
        <v>1</v>
      </c>
      <c r="I1650">
        <v>0</v>
      </c>
      <c r="J1650">
        <v>0</v>
      </c>
      <c r="K1650">
        <v>36</v>
      </c>
      <c r="L1650">
        <v>167</v>
      </c>
      <c r="M1650">
        <v>35</v>
      </c>
      <c r="N1650">
        <v>24</v>
      </c>
      <c r="O1650">
        <v>22</v>
      </c>
      <c r="P1650">
        <v>5</v>
      </c>
      <c r="Q1650">
        <v>22</v>
      </c>
      <c r="R1650">
        <v>0</v>
      </c>
      <c r="S1650">
        <v>5</v>
      </c>
      <c r="T1650">
        <v>33</v>
      </c>
      <c r="U1650">
        <v>8.25</v>
      </c>
      <c r="V1650">
        <v>5.5</v>
      </c>
      <c r="W1650">
        <v>1.5</v>
      </c>
      <c r="X1650">
        <v>1.25</v>
      </c>
      <c r="Y1650">
        <v>0.197605</v>
      </c>
      <c r="Z1650">
        <v>0.13173699999999999</v>
      </c>
      <c r="AA1650">
        <v>6.5868258476257296E-2</v>
      </c>
      <c r="AB1650">
        <v>0.25</v>
      </c>
      <c r="AC1650">
        <v>1.5833299999999999</v>
      </c>
      <c r="AD1650">
        <v>0.29411799999999999</v>
      </c>
      <c r="AE1650">
        <v>0.66</v>
      </c>
      <c r="AH1650">
        <v>5.4772600000000002</v>
      </c>
      <c r="AI1650">
        <v>-0.26332100000000003</v>
      </c>
      <c r="AJ1650">
        <v>-0.313583</v>
      </c>
    </row>
    <row r="1651" spans="1:36" x14ac:dyDescent="0.45">
      <c r="A1651" t="s">
        <v>3534</v>
      </c>
      <c r="C1651">
        <v>1</v>
      </c>
      <c r="D1651">
        <v>1</v>
      </c>
      <c r="F1651">
        <v>5.4077299999999999</v>
      </c>
      <c r="G1651">
        <v>17</v>
      </c>
      <c r="H1651">
        <v>0</v>
      </c>
      <c r="I1651">
        <v>0</v>
      </c>
      <c r="J1651">
        <v>0</v>
      </c>
      <c r="K1651">
        <v>23.3</v>
      </c>
      <c r="L1651">
        <v>104</v>
      </c>
      <c r="M1651">
        <v>27</v>
      </c>
      <c r="N1651">
        <v>15</v>
      </c>
      <c r="O1651">
        <v>14</v>
      </c>
      <c r="P1651">
        <v>5</v>
      </c>
      <c r="Q1651">
        <v>7</v>
      </c>
      <c r="R1651">
        <v>0</v>
      </c>
      <c r="S1651">
        <v>1</v>
      </c>
      <c r="T1651">
        <v>18</v>
      </c>
      <c r="U1651">
        <v>6.9527900000000002</v>
      </c>
      <c r="V1651">
        <v>2.7038600000000002</v>
      </c>
      <c r="W1651">
        <v>2.5714299999999999</v>
      </c>
      <c r="X1651">
        <v>1.93133</v>
      </c>
      <c r="Y1651">
        <v>0.17307700000000001</v>
      </c>
      <c r="Z1651">
        <v>6.7307699999999998E-2</v>
      </c>
      <c r="AA1651">
        <v>0.10576923191547299</v>
      </c>
      <c r="AB1651">
        <v>0.28125</v>
      </c>
      <c r="AC1651">
        <v>1.45923</v>
      </c>
      <c r="AD1651">
        <v>0.30137000000000003</v>
      </c>
      <c r="AE1651">
        <v>0.703704</v>
      </c>
      <c r="AH1651">
        <v>5.5297200000000002</v>
      </c>
      <c r="AI1651">
        <v>-0.26421800000000001</v>
      </c>
      <c r="AJ1651">
        <v>-0.27909699999999998</v>
      </c>
    </row>
    <row r="1652" spans="1:36" x14ac:dyDescent="0.45">
      <c r="A1652" t="s">
        <v>3535</v>
      </c>
      <c r="B1652" t="s">
        <v>38</v>
      </c>
      <c r="C1652">
        <v>2</v>
      </c>
      <c r="D1652">
        <v>4</v>
      </c>
      <c r="F1652">
        <v>5.5282600000000004</v>
      </c>
      <c r="G1652">
        <v>36</v>
      </c>
      <c r="H1652">
        <v>1</v>
      </c>
      <c r="I1652">
        <v>0</v>
      </c>
      <c r="J1652">
        <v>0</v>
      </c>
      <c r="K1652">
        <v>40.700000000000003</v>
      </c>
      <c r="L1652">
        <v>191</v>
      </c>
      <c r="M1652">
        <v>36</v>
      </c>
      <c r="N1652">
        <v>27</v>
      </c>
      <c r="O1652">
        <v>25</v>
      </c>
      <c r="P1652">
        <v>7</v>
      </c>
      <c r="Q1652">
        <v>28</v>
      </c>
      <c r="R1652">
        <v>1</v>
      </c>
      <c r="S1652">
        <v>7</v>
      </c>
      <c r="T1652">
        <v>52</v>
      </c>
      <c r="U1652">
        <v>11.498799999999999</v>
      </c>
      <c r="V1652">
        <v>6.1916500000000001</v>
      </c>
      <c r="W1652">
        <v>1.85714</v>
      </c>
      <c r="X1652">
        <v>1.5479099999999999</v>
      </c>
      <c r="Y1652">
        <v>0.27225100000000002</v>
      </c>
      <c r="Z1652">
        <v>0.14659700000000001</v>
      </c>
      <c r="AA1652">
        <v>0.12565444409847201</v>
      </c>
      <c r="AB1652">
        <v>0.230769</v>
      </c>
      <c r="AC1652">
        <v>1.5724800000000001</v>
      </c>
      <c r="AD1652">
        <v>0.29896899999999998</v>
      </c>
      <c r="AE1652">
        <v>0.68265699999999996</v>
      </c>
      <c r="AH1652">
        <v>5.5154800000000002</v>
      </c>
      <c r="AI1652">
        <v>-0.26560699999999998</v>
      </c>
      <c r="AJ1652">
        <v>-0.377971</v>
      </c>
    </row>
    <row r="1653" spans="1:36" x14ac:dyDescent="0.45">
      <c r="A1653" t="s">
        <v>3536</v>
      </c>
      <c r="C1653">
        <v>2</v>
      </c>
      <c r="D1653">
        <v>4</v>
      </c>
      <c r="F1653">
        <v>5.3616999999999999</v>
      </c>
      <c r="G1653">
        <v>34</v>
      </c>
      <c r="H1653">
        <v>2</v>
      </c>
      <c r="I1653">
        <v>0</v>
      </c>
      <c r="J1653">
        <v>0</v>
      </c>
      <c r="K1653">
        <v>47</v>
      </c>
      <c r="L1653">
        <v>213</v>
      </c>
      <c r="M1653">
        <v>48</v>
      </c>
      <c r="N1653">
        <v>30</v>
      </c>
      <c r="O1653">
        <v>28</v>
      </c>
      <c r="P1653">
        <v>8</v>
      </c>
      <c r="Q1653">
        <v>21</v>
      </c>
      <c r="R1653">
        <v>0</v>
      </c>
      <c r="S1653">
        <v>6</v>
      </c>
      <c r="T1653">
        <v>41</v>
      </c>
      <c r="U1653">
        <v>7.8510600000000004</v>
      </c>
      <c r="V1653">
        <v>4.02128</v>
      </c>
      <c r="W1653">
        <v>1.95238</v>
      </c>
      <c r="X1653">
        <v>1.5319100000000001</v>
      </c>
      <c r="Y1653">
        <v>0.19248799999999999</v>
      </c>
      <c r="Z1653">
        <v>9.8591600000000001E-2</v>
      </c>
      <c r="AA1653">
        <v>9.3896716833114596E-2</v>
      </c>
      <c r="AB1653">
        <v>0.25806499999999999</v>
      </c>
      <c r="AC1653">
        <v>1.4680899999999999</v>
      </c>
      <c r="AD1653">
        <v>0.29197099999999998</v>
      </c>
      <c r="AE1653">
        <v>0.67474000000000001</v>
      </c>
      <c r="AH1653">
        <v>5.4465300000000001</v>
      </c>
      <c r="AI1653">
        <v>-0.26598500000000003</v>
      </c>
      <c r="AJ1653">
        <v>-0.270924</v>
      </c>
    </row>
    <row r="1654" spans="1:36" x14ac:dyDescent="0.45">
      <c r="A1654" t="s">
        <v>3537</v>
      </c>
      <c r="C1654">
        <v>3</v>
      </c>
      <c r="D1654">
        <v>4</v>
      </c>
      <c r="F1654">
        <v>5.36538</v>
      </c>
      <c r="G1654">
        <v>41</v>
      </c>
      <c r="H1654">
        <v>1</v>
      </c>
      <c r="I1654">
        <v>0</v>
      </c>
      <c r="J1654">
        <v>0</v>
      </c>
      <c r="K1654">
        <v>52</v>
      </c>
      <c r="L1654">
        <v>238</v>
      </c>
      <c r="M1654">
        <v>56</v>
      </c>
      <c r="N1654">
        <v>34</v>
      </c>
      <c r="O1654">
        <v>31</v>
      </c>
      <c r="P1654">
        <v>7</v>
      </c>
      <c r="Q1654">
        <v>23</v>
      </c>
      <c r="R1654">
        <v>1</v>
      </c>
      <c r="S1654">
        <v>7</v>
      </c>
      <c r="T1654">
        <v>41</v>
      </c>
      <c r="U1654">
        <v>7.0961499999999997</v>
      </c>
      <c r="V1654">
        <v>3.9807700000000001</v>
      </c>
      <c r="W1654">
        <v>1.78261</v>
      </c>
      <c r="X1654">
        <v>1.2115400000000001</v>
      </c>
      <c r="Y1654">
        <v>0.17226900000000001</v>
      </c>
      <c r="Z1654">
        <v>9.6638699999999994E-2</v>
      </c>
      <c r="AA1654">
        <v>7.5630255043506595E-2</v>
      </c>
      <c r="AB1654">
        <v>0.269231</v>
      </c>
      <c r="AC1654">
        <v>1.5192300000000001</v>
      </c>
      <c r="AD1654">
        <v>0.30625000000000002</v>
      </c>
      <c r="AE1654">
        <v>0.65028900000000001</v>
      </c>
      <c r="AH1654">
        <v>5.1588900000000004</v>
      </c>
      <c r="AI1654">
        <v>-0.26642199999999999</v>
      </c>
      <c r="AJ1654">
        <v>-0.32979799999999998</v>
      </c>
    </row>
    <row r="1655" spans="1:36" x14ac:dyDescent="0.45">
      <c r="A1655" t="s">
        <v>3538</v>
      </c>
      <c r="B1655" t="s">
        <v>44</v>
      </c>
      <c r="C1655">
        <v>2</v>
      </c>
      <c r="D1655">
        <v>3</v>
      </c>
      <c r="F1655">
        <v>5.1955299999999998</v>
      </c>
      <c r="G1655">
        <v>35</v>
      </c>
      <c r="H1655">
        <v>2</v>
      </c>
      <c r="I1655">
        <v>0</v>
      </c>
      <c r="J1655">
        <v>0</v>
      </c>
      <c r="K1655">
        <v>53.7</v>
      </c>
      <c r="L1655">
        <v>243</v>
      </c>
      <c r="M1655">
        <v>56</v>
      </c>
      <c r="N1655">
        <v>34</v>
      </c>
      <c r="O1655">
        <v>31</v>
      </c>
      <c r="P1655">
        <v>9</v>
      </c>
      <c r="Q1655">
        <v>23</v>
      </c>
      <c r="R1655">
        <v>1</v>
      </c>
      <c r="S1655">
        <v>6</v>
      </c>
      <c r="T1655">
        <v>45</v>
      </c>
      <c r="U1655">
        <v>7.5419</v>
      </c>
      <c r="V1655">
        <v>3.8547500000000001</v>
      </c>
      <c r="W1655">
        <v>1.95652</v>
      </c>
      <c r="X1655">
        <v>1.5083800000000001</v>
      </c>
      <c r="Y1655">
        <v>0.18518499999999999</v>
      </c>
      <c r="Z1655">
        <v>9.4650200000000004E-2</v>
      </c>
      <c r="AA1655">
        <v>9.0534970164298997E-2</v>
      </c>
      <c r="AB1655">
        <v>0.26168200000000003</v>
      </c>
      <c r="AC1655">
        <v>1.4711399999999999</v>
      </c>
      <c r="AD1655">
        <v>0.29375000000000001</v>
      </c>
      <c r="AE1655">
        <v>0.67771099999999995</v>
      </c>
      <c r="AH1655">
        <v>5.3779500000000002</v>
      </c>
      <c r="AI1655">
        <v>-0.26709699999999997</v>
      </c>
      <c r="AJ1655">
        <v>-0.28530100000000003</v>
      </c>
    </row>
    <row r="1656" spans="1:36" x14ac:dyDescent="0.45">
      <c r="A1656" t="s">
        <v>2370</v>
      </c>
      <c r="B1656" t="s">
        <v>215</v>
      </c>
      <c r="C1656">
        <v>1</v>
      </c>
      <c r="D1656">
        <v>2</v>
      </c>
      <c r="F1656">
        <v>5.4</v>
      </c>
      <c r="G1656">
        <v>30</v>
      </c>
      <c r="H1656">
        <v>2</v>
      </c>
      <c r="I1656">
        <v>0</v>
      </c>
      <c r="J1656">
        <v>0</v>
      </c>
      <c r="K1656">
        <v>35</v>
      </c>
      <c r="L1656">
        <v>162</v>
      </c>
      <c r="M1656">
        <v>33</v>
      </c>
      <c r="N1656">
        <v>23</v>
      </c>
      <c r="O1656">
        <v>21</v>
      </c>
      <c r="P1656">
        <v>6</v>
      </c>
      <c r="Q1656">
        <v>23</v>
      </c>
      <c r="R1656">
        <v>1</v>
      </c>
      <c r="S1656">
        <v>3</v>
      </c>
      <c r="T1656">
        <v>38</v>
      </c>
      <c r="U1656">
        <v>9.7714300000000005</v>
      </c>
      <c r="V1656">
        <v>5.9142900000000003</v>
      </c>
      <c r="W1656">
        <v>1.6521699999999999</v>
      </c>
      <c r="X1656">
        <v>1.5428599999999999</v>
      </c>
      <c r="Y1656">
        <v>0.234568</v>
      </c>
      <c r="Z1656">
        <v>0.14197499999999999</v>
      </c>
      <c r="AA1656">
        <v>9.2592582106590202E-2</v>
      </c>
      <c r="AB1656">
        <v>0.242647</v>
      </c>
      <c r="AC1656">
        <v>1.6</v>
      </c>
      <c r="AD1656">
        <v>0.29347800000000002</v>
      </c>
      <c r="AE1656">
        <v>0.69327700000000003</v>
      </c>
      <c r="AH1656">
        <v>5.5407500000000001</v>
      </c>
      <c r="AI1656">
        <v>-0.26908500000000002</v>
      </c>
      <c r="AJ1656">
        <v>-0.26769199999999999</v>
      </c>
    </row>
    <row r="1657" spans="1:36" x14ac:dyDescent="0.45">
      <c r="A1657" t="s">
        <v>2425</v>
      </c>
      <c r="B1657" t="s">
        <v>196</v>
      </c>
      <c r="C1657">
        <v>2</v>
      </c>
      <c r="D1657">
        <v>4</v>
      </c>
      <c r="F1657">
        <v>4.90463</v>
      </c>
      <c r="G1657">
        <v>32</v>
      </c>
      <c r="H1657">
        <v>1</v>
      </c>
      <c r="I1657">
        <v>0</v>
      </c>
      <c r="J1657">
        <v>0</v>
      </c>
      <c r="K1657">
        <v>36.700000000000003</v>
      </c>
      <c r="L1657">
        <v>171</v>
      </c>
      <c r="M1657">
        <v>33</v>
      </c>
      <c r="N1657">
        <v>22</v>
      </c>
      <c r="O1657">
        <v>20</v>
      </c>
      <c r="P1657">
        <v>5</v>
      </c>
      <c r="Q1657">
        <v>27</v>
      </c>
      <c r="R1657">
        <v>0</v>
      </c>
      <c r="S1657">
        <v>3</v>
      </c>
      <c r="T1657">
        <v>42</v>
      </c>
      <c r="U1657">
        <v>10.2997</v>
      </c>
      <c r="V1657">
        <v>6.6212499999999999</v>
      </c>
      <c r="W1657">
        <v>1.5555600000000001</v>
      </c>
      <c r="X1657">
        <v>1.2261599999999999</v>
      </c>
      <c r="Y1657">
        <v>0.245614</v>
      </c>
      <c r="Z1657">
        <v>0.15789500000000001</v>
      </c>
      <c r="AA1657">
        <v>8.7719306349754306E-2</v>
      </c>
      <c r="AB1657">
        <v>0.234043</v>
      </c>
      <c r="AC1657">
        <v>1.6348800000000001</v>
      </c>
      <c r="AD1657">
        <v>0.29787200000000003</v>
      </c>
      <c r="AE1657">
        <v>0.71698099999999998</v>
      </c>
      <c r="AH1657">
        <v>5.1896500000000003</v>
      </c>
      <c r="AI1657">
        <v>-0.26992500000000003</v>
      </c>
      <c r="AJ1657">
        <v>-0.26552399999999998</v>
      </c>
    </row>
    <row r="1658" spans="1:36" x14ac:dyDescent="0.45">
      <c r="A1658" t="s">
        <v>3539</v>
      </c>
      <c r="B1658" t="s">
        <v>36</v>
      </c>
      <c r="C1658">
        <v>2</v>
      </c>
      <c r="D1658">
        <v>4</v>
      </c>
      <c r="F1658">
        <v>4.7899200000000004</v>
      </c>
      <c r="G1658">
        <v>34</v>
      </c>
      <c r="H1658">
        <v>0</v>
      </c>
      <c r="I1658">
        <v>0</v>
      </c>
      <c r="J1658">
        <v>0</v>
      </c>
      <c r="K1658">
        <v>35.700000000000003</v>
      </c>
      <c r="L1658">
        <v>164</v>
      </c>
      <c r="M1658">
        <v>29</v>
      </c>
      <c r="N1658">
        <v>21</v>
      </c>
      <c r="O1658">
        <v>19</v>
      </c>
      <c r="P1658">
        <v>5</v>
      </c>
      <c r="Q1658">
        <v>27</v>
      </c>
      <c r="R1658">
        <v>1</v>
      </c>
      <c r="S1658">
        <v>4</v>
      </c>
      <c r="T1658">
        <v>45</v>
      </c>
      <c r="U1658">
        <v>11.3445</v>
      </c>
      <c r="V1658">
        <v>6.8067200000000003</v>
      </c>
      <c r="W1658">
        <v>1.6666700000000001</v>
      </c>
      <c r="X1658">
        <v>1.2605</v>
      </c>
      <c r="Y1658">
        <v>0.27439000000000002</v>
      </c>
      <c r="Z1658">
        <v>0.164634</v>
      </c>
      <c r="AA1658">
        <v>0.109756097197532</v>
      </c>
      <c r="AB1658">
        <v>0.21804499999999999</v>
      </c>
      <c r="AC1658">
        <v>1.56863</v>
      </c>
      <c r="AD1658">
        <v>0.289157</v>
      </c>
      <c r="AE1658">
        <v>0.71428599999999998</v>
      </c>
      <c r="AH1658">
        <v>5.1597999999999997</v>
      </c>
      <c r="AI1658">
        <v>-0.27096300000000001</v>
      </c>
      <c r="AJ1658">
        <v>-0.21130599999999999</v>
      </c>
    </row>
    <row r="1659" spans="1:36" x14ac:dyDescent="0.45">
      <c r="A1659" t="s">
        <v>3540</v>
      </c>
      <c r="B1659" t="s">
        <v>30</v>
      </c>
      <c r="C1659">
        <v>1</v>
      </c>
      <c r="D1659">
        <v>2</v>
      </c>
      <c r="F1659">
        <v>5.46326</v>
      </c>
      <c r="G1659">
        <v>23</v>
      </c>
      <c r="H1659">
        <v>2</v>
      </c>
      <c r="I1659">
        <v>0</v>
      </c>
      <c r="J1659">
        <v>0</v>
      </c>
      <c r="K1659">
        <v>31.3</v>
      </c>
      <c r="L1659">
        <v>146</v>
      </c>
      <c r="M1659">
        <v>30</v>
      </c>
      <c r="N1659">
        <v>21</v>
      </c>
      <c r="O1659">
        <v>19</v>
      </c>
      <c r="P1659">
        <v>5</v>
      </c>
      <c r="Q1659">
        <v>20</v>
      </c>
      <c r="R1659">
        <v>0</v>
      </c>
      <c r="S1659">
        <v>3</v>
      </c>
      <c r="T1659">
        <v>29</v>
      </c>
      <c r="U1659">
        <v>8.3386600000000008</v>
      </c>
      <c r="V1659">
        <v>5.7507999999999999</v>
      </c>
      <c r="W1659">
        <v>1.45</v>
      </c>
      <c r="X1659">
        <v>1.4377</v>
      </c>
      <c r="Y1659">
        <v>0.19863</v>
      </c>
      <c r="Z1659">
        <v>0.136986</v>
      </c>
      <c r="AA1659">
        <v>6.1643838882446199E-2</v>
      </c>
      <c r="AB1659">
        <v>0.24390200000000001</v>
      </c>
      <c r="AC1659">
        <v>1.59744</v>
      </c>
      <c r="AD1659">
        <v>0.28089900000000001</v>
      </c>
      <c r="AE1659">
        <v>0.67441899999999999</v>
      </c>
      <c r="AH1659">
        <v>5.68316</v>
      </c>
      <c r="AI1659">
        <v>-0.27189600000000003</v>
      </c>
      <c r="AJ1659">
        <v>-0.37448399999999998</v>
      </c>
    </row>
    <row r="1660" spans="1:36" x14ac:dyDescent="0.45">
      <c r="A1660" t="s">
        <v>3541</v>
      </c>
      <c r="B1660" t="s">
        <v>113</v>
      </c>
      <c r="C1660">
        <v>4</v>
      </c>
      <c r="D1660">
        <v>4</v>
      </c>
      <c r="F1660">
        <v>4.8037700000000001</v>
      </c>
      <c r="G1660">
        <v>34</v>
      </c>
      <c r="H1660">
        <v>2</v>
      </c>
      <c r="I1660">
        <v>0</v>
      </c>
      <c r="J1660">
        <v>0</v>
      </c>
      <c r="K1660">
        <v>63.7</v>
      </c>
      <c r="L1660">
        <v>288</v>
      </c>
      <c r="M1660">
        <v>60</v>
      </c>
      <c r="N1660">
        <v>37</v>
      </c>
      <c r="O1660">
        <v>34</v>
      </c>
      <c r="P1660">
        <v>8</v>
      </c>
      <c r="Q1660">
        <v>35</v>
      </c>
      <c r="R1660">
        <v>1</v>
      </c>
      <c r="S1660">
        <v>5</v>
      </c>
      <c r="T1660">
        <v>58</v>
      </c>
      <c r="U1660">
        <v>8.1946600000000007</v>
      </c>
      <c r="V1660">
        <v>4.9450599999999998</v>
      </c>
      <c r="W1660">
        <v>1.6571400000000001</v>
      </c>
      <c r="X1660">
        <v>1.1303000000000001</v>
      </c>
      <c r="Y1660">
        <v>0.20138900000000001</v>
      </c>
      <c r="Z1660">
        <v>0.121528</v>
      </c>
      <c r="AA1660">
        <v>7.9861119389533997E-2</v>
      </c>
      <c r="AB1660">
        <v>0.24193500000000001</v>
      </c>
      <c r="AC1660">
        <v>1.4913700000000001</v>
      </c>
      <c r="AD1660">
        <v>0.28571400000000002</v>
      </c>
      <c r="AE1660">
        <v>0.69212399999999996</v>
      </c>
      <c r="AH1660">
        <v>4.9504900000000003</v>
      </c>
      <c r="AI1660">
        <v>-0.27304699999999998</v>
      </c>
      <c r="AJ1660">
        <v>-0.26957599999999998</v>
      </c>
    </row>
    <row r="1661" spans="1:36" x14ac:dyDescent="0.45">
      <c r="A1661" t="s">
        <v>2191</v>
      </c>
      <c r="B1661" t="s">
        <v>101</v>
      </c>
      <c r="C1661">
        <v>2</v>
      </c>
      <c r="D1661">
        <v>3</v>
      </c>
      <c r="F1661">
        <v>5.0239200000000004</v>
      </c>
      <c r="G1661">
        <v>38</v>
      </c>
      <c r="H1661">
        <v>4</v>
      </c>
      <c r="I1661">
        <v>0</v>
      </c>
      <c r="J1661">
        <v>0</v>
      </c>
      <c r="K1661">
        <v>62.7</v>
      </c>
      <c r="L1661">
        <v>291</v>
      </c>
      <c r="M1661">
        <v>59</v>
      </c>
      <c r="N1661">
        <v>38</v>
      </c>
      <c r="O1661">
        <v>35</v>
      </c>
      <c r="P1661">
        <v>8</v>
      </c>
      <c r="Q1661">
        <v>41</v>
      </c>
      <c r="R1661">
        <v>0</v>
      </c>
      <c r="S1661">
        <v>6</v>
      </c>
      <c r="T1661">
        <v>63</v>
      </c>
      <c r="U1661">
        <v>9.0430600000000005</v>
      </c>
      <c r="V1661">
        <v>5.8851699999999996</v>
      </c>
      <c r="W1661">
        <v>1.5365899999999999</v>
      </c>
      <c r="X1661">
        <v>1.1483300000000001</v>
      </c>
      <c r="Y1661">
        <v>0.21649499999999999</v>
      </c>
      <c r="Z1661">
        <v>0.14089299999999999</v>
      </c>
      <c r="AA1661">
        <v>7.5601369142532293E-2</v>
      </c>
      <c r="AB1661">
        <v>0.24180299999999999</v>
      </c>
      <c r="AC1661">
        <v>1.5949</v>
      </c>
      <c r="AD1661">
        <v>0.294798</v>
      </c>
      <c r="AE1661">
        <v>0.69819799999999999</v>
      </c>
      <c r="AH1661">
        <v>5.1529699999999998</v>
      </c>
      <c r="AI1661">
        <v>-0.273146</v>
      </c>
      <c r="AJ1661">
        <v>-0.24484400000000001</v>
      </c>
    </row>
    <row r="1662" spans="1:36" x14ac:dyDescent="0.45">
      <c r="A1662" t="s">
        <v>3542</v>
      </c>
      <c r="C1662">
        <v>2</v>
      </c>
      <c r="D1662">
        <v>2</v>
      </c>
      <c r="F1662">
        <v>5.0483599999999997</v>
      </c>
      <c r="G1662">
        <v>34</v>
      </c>
      <c r="H1662">
        <v>1</v>
      </c>
      <c r="I1662">
        <v>0</v>
      </c>
      <c r="J1662">
        <v>0</v>
      </c>
      <c r="K1662">
        <v>51.7</v>
      </c>
      <c r="L1662">
        <v>235</v>
      </c>
      <c r="M1662">
        <v>51</v>
      </c>
      <c r="N1662">
        <v>31</v>
      </c>
      <c r="O1662">
        <v>29</v>
      </c>
      <c r="P1662">
        <v>8</v>
      </c>
      <c r="Q1662">
        <v>27</v>
      </c>
      <c r="R1662">
        <v>0</v>
      </c>
      <c r="S1662">
        <v>5</v>
      </c>
      <c r="T1662">
        <v>47</v>
      </c>
      <c r="U1662">
        <v>8.1818200000000001</v>
      </c>
      <c r="V1662">
        <v>4.7001900000000001</v>
      </c>
      <c r="W1662">
        <v>1.74074</v>
      </c>
      <c r="X1662">
        <v>1.3926499999999999</v>
      </c>
      <c r="Y1662">
        <v>0.2</v>
      </c>
      <c r="Z1662">
        <v>0.114894</v>
      </c>
      <c r="AA1662">
        <v>8.5106387734413105E-2</v>
      </c>
      <c r="AB1662">
        <v>0.25123200000000001</v>
      </c>
      <c r="AC1662">
        <v>1.5086999999999999</v>
      </c>
      <c r="AD1662">
        <v>0.29054099999999999</v>
      </c>
      <c r="AE1662">
        <v>0.70359300000000002</v>
      </c>
      <c r="AH1662">
        <v>5.3053299999999997</v>
      </c>
      <c r="AI1662">
        <v>-0.27315299999999998</v>
      </c>
      <c r="AJ1662">
        <v>-0.16548299999999999</v>
      </c>
    </row>
    <row r="1663" spans="1:36" x14ac:dyDescent="0.45">
      <c r="A1663" t="s">
        <v>3543</v>
      </c>
      <c r="B1663" t="s">
        <v>44</v>
      </c>
      <c r="C1663">
        <v>3</v>
      </c>
      <c r="D1663">
        <v>5</v>
      </c>
      <c r="F1663">
        <v>5.86592</v>
      </c>
      <c r="G1663">
        <v>21</v>
      </c>
      <c r="H1663">
        <v>7</v>
      </c>
      <c r="I1663">
        <v>0</v>
      </c>
      <c r="J1663">
        <v>0</v>
      </c>
      <c r="K1663">
        <v>53.7</v>
      </c>
      <c r="L1663">
        <v>250</v>
      </c>
      <c r="M1663">
        <v>57</v>
      </c>
      <c r="N1663">
        <v>38</v>
      </c>
      <c r="O1663">
        <v>35</v>
      </c>
      <c r="P1663">
        <v>9</v>
      </c>
      <c r="Q1663">
        <v>35</v>
      </c>
      <c r="R1663">
        <v>0</v>
      </c>
      <c r="S1663">
        <v>4</v>
      </c>
      <c r="T1663">
        <v>45</v>
      </c>
      <c r="U1663">
        <v>7.5419</v>
      </c>
      <c r="V1663">
        <v>5.86592</v>
      </c>
      <c r="W1663">
        <v>1.2857099999999999</v>
      </c>
      <c r="X1663">
        <v>1.5083800000000001</v>
      </c>
      <c r="Y1663">
        <v>0.18</v>
      </c>
      <c r="Z1663">
        <v>0.14000000000000001</v>
      </c>
      <c r="AA1663">
        <v>4.0000006556510898E-2</v>
      </c>
      <c r="AB1663">
        <v>0.27014199999999999</v>
      </c>
      <c r="AC1663">
        <v>1.71322</v>
      </c>
      <c r="AD1663">
        <v>0.305732</v>
      </c>
      <c r="AE1663">
        <v>0.68010099999999996</v>
      </c>
      <c r="AH1663">
        <v>5.9366000000000003</v>
      </c>
      <c r="AI1663">
        <v>-0.27455000000000002</v>
      </c>
      <c r="AJ1663">
        <v>-0.272202</v>
      </c>
    </row>
    <row r="1664" spans="1:36" x14ac:dyDescent="0.45">
      <c r="A1664" t="s">
        <v>3544</v>
      </c>
      <c r="C1664">
        <v>3</v>
      </c>
      <c r="D1664">
        <v>7</v>
      </c>
      <c r="F1664">
        <v>5.7656200000000002</v>
      </c>
      <c r="G1664">
        <v>19</v>
      </c>
      <c r="H1664">
        <v>13</v>
      </c>
      <c r="I1664">
        <v>0</v>
      </c>
      <c r="J1664">
        <v>0</v>
      </c>
      <c r="K1664">
        <v>64</v>
      </c>
      <c r="L1664">
        <v>301</v>
      </c>
      <c r="M1664">
        <v>72</v>
      </c>
      <c r="N1664">
        <v>44</v>
      </c>
      <c r="O1664">
        <v>41</v>
      </c>
      <c r="P1664">
        <v>9</v>
      </c>
      <c r="Q1664">
        <v>36</v>
      </c>
      <c r="R1664">
        <v>0</v>
      </c>
      <c r="S1664">
        <v>7</v>
      </c>
      <c r="T1664">
        <v>40</v>
      </c>
      <c r="U1664">
        <v>5.625</v>
      </c>
      <c r="V1664">
        <v>5.0625</v>
      </c>
      <c r="W1664">
        <v>1.11111</v>
      </c>
      <c r="X1664">
        <v>1.26562</v>
      </c>
      <c r="Y1664">
        <v>0.13289000000000001</v>
      </c>
      <c r="Z1664">
        <v>0.119601</v>
      </c>
      <c r="AA1664">
        <v>1.3289026916027E-2</v>
      </c>
      <c r="AB1664">
        <v>0.27906999999999998</v>
      </c>
      <c r="AC1664">
        <v>1.6875</v>
      </c>
      <c r="AD1664">
        <v>0.30143500000000001</v>
      </c>
      <c r="AE1664">
        <v>0.67086000000000001</v>
      </c>
      <c r="AH1664">
        <v>5.8487900000000002</v>
      </c>
      <c r="AI1664">
        <v>-0.27476600000000001</v>
      </c>
      <c r="AJ1664">
        <v>-0.214888</v>
      </c>
    </row>
    <row r="1665" spans="1:36" x14ac:dyDescent="0.45">
      <c r="A1665" t="s">
        <v>3545</v>
      </c>
      <c r="B1665" t="s">
        <v>63</v>
      </c>
      <c r="C1665">
        <v>2</v>
      </c>
      <c r="D1665">
        <v>4</v>
      </c>
      <c r="F1665">
        <v>4.85961</v>
      </c>
      <c r="G1665">
        <v>36</v>
      </c>
      <c r="H1665">
        <v>0</v>
      </c>
      <c r="I1665">
        <v>0</v>
      </c>
      <c r="J1665">
        <v>0</v>
      </c>
      <c r="K1665">
        <v>46.3</v>
      </c>
      <c r="L1665">
        <v>207</v>
      </c>
      <c r="M1665">
        <v>51</v>
      </c>
      <c r="N1665">
        <v>27</v>
      </c>
      <c r="O1665">
        <v>25</v>
      </c>
      <c r="P1665">
        <v>7</v>
      </c>
      <c r="Q1665">
        <v>19</v>
      </c>
      <c r="R1665">
        <v>1</v>
      </c>
      <c r="S1665">
        <v>2</v>
      </c>
      <c r="T1665">
        <v>31</v>
      </c>
      <c r="U1665">
        <v>6.0259200000000002</v>
      </c>
      <c r="V1665">
        <v>3.6932999999999998</v>
      </c>
      <c r="W1665">
        <v>1.63158</v>
      </c>
      <c r="X1665">
        <v>1.36069</v>
      </c>
      <c r="Y1665">
        <v>0.149758</v>
      </c>
      <c r="Z1665">
        <v>9.1787400000000005E-2</v>
      </c>
      <c r="AA1665">
        <v>5.7971015572547899E-2</v>
      </c>
      <c r="AB1665">
        <v>0.27419399999999999</v>
      </c>
      <c r="AC1665">
        <v>1.5118799999999999</v>
      </c>
      <c r="AD1665">
        <v>0.29729699999999998</v>
      </c>
      <c r="AE1665">
        <v>0.71428599999999998</v>
      </c>
      <c r="AH1665">
        <v>5.2420799999999996</v>
      </c>
      <c r="AI1665">
        <v>-0.27489400000000003</v>
      </c>
      <c r="AJ1665">
        <v>-0.13506699999999999</v>
      </c>
    </row>
    <row r="1666" spans="1:36" x14ac:dyDescent="0.45">
      <c r="A1666" t="s">
        <v>3546</v>
      </c>
      <c r="C1666">
        <v>3</v>
      </c>
      <c r="D1666">
        <v>5</v>
      </c>
      <c r="F1666">
        <v>4.85961</v>
      </c>
      <c r="G1666">
        <v>51</v>
      </c>
      <c r="H1666">
        <v>0</v>
      </c>
      <c r="I1666">
        <v>0</v>
      </c>
      <c r="J1666">
        <v>0</v>
      </c>
      <c r="K1666">
        <v>46.3</v>
      </c>
      <c r="L1666">
        <v>208</v>
      </c>
      <c r="M1666">
        <v>53</v>
      </c>
      <c r="N1666">
        <v>27</v>
      </c>
      <c r="O1666">
        <v>25</v>
      </c>
      <c r="P1666">
        <v>7</v>
      </c>
      <c r="Q1666">
        <v>18</v>
      </c>
      <c r="R1666">
        <v>2</v>
      </c>
      <c r="S1666">
        <v>1</v>
      </c>
      <c r="T1666">
        <v>33</v>
      </c>
      <c r="U1666">
        <v>6.4146900000000002</v>
      </c>
      <c r="V1666">
        <v>3.49892</v>
      </c>
      <c r="W1666">
        <v>1.8333299999999999</v>
      </c>
      <c r="X1666">
        <v>1.36069</v>
      </c>
      <c r="Y1666">
        <v>0.15865399999999999</v>
      </c>
      <c r="Z1666">
        <v>8.6538500000000004E-2</v>
      </c>
      <c r="AA1666">
        <v>7.2115376591682406E-2</v>
      </c>
      <c r="AB1666">
        <v>0.28042299999999998</v>
      </c>
      <c r="AC1666">
        <v>1.53348</v>
      </c>
      <c r="AD1666">
        <v>0.30872500000000003</v>
      </c>
      <c r="AE1666">
        <v>0.71895399999999998</v>
      </c>
      <c r="AH1666">
        <v>5.0260999999999996</v>
      </c>
      <c r="AI1666">
        <v>-0.27618999999999999</v>
      </c>
      <c r="AJ1666">
        <v>-0.13550100000000001</v>
      </c>
    </row>
    <row r="1667" spans="1:36" x14ac:dyDescent="0.45">
      <c r="A1667" t="s">
        <v>3547</v>
      </c>
      <c r="B1667" t="s">
        <v>61</v>
      </c>
      <c r="C1667">
        <v>2</v>
      </c>
      <c r="D1667">
        <v>3</v>
      </c>
      <c r="F1667">
        <v>5.1655600000000002</v>
      </c>
      <c r="G1667">
        <v>37</v>
      </c>
      <c r="H1667">
        <v>0</v>
      </c>
      <c r="I1667">
        <v>0</v>
      </c>
      <c r="J1667">
        <v>0</v>
      </c>
      <c r="K1667">
        <v>45.3</v>
      </c>
      <c r="L1667">
        <v>210</v>
      </c>
      <c r="M1667">
        <v>43</v>
      </c>
      <c r="N1667">
        <v>28</v>
      </c>
      <c r="O1667">
        <v>26</v>
      </c>
      <c r="P1667">
        <v>6</v>
      </c>
      <c r="Q1667">
        <v>31</v>
      </c>
      <c r="R1667">
        <v>0</v>
      </c>
      <c r="S1667">
        <v>2</v>
      </c>
      <c r="T1667">
        <v>45</v>
      </c>
      <c r="U1667">
        <v>8.9404000000000003</v>
      </c>
      <c r="V1667">
        <v>6.1589400000000003</v>
      </c>
      <c r="W1667">
        <v>1.4516100000000001</v>
      </c>
      <c r="X1667">
        <v>1.1920500000000001</v>
      </c>
      <c r="Y1667">
        <v>0.214286</v>
      </c>
      <c r="Z1667">
        <v>0.147619</v>
      </c>
      <c r="AA1667">
        <v>6.6666662693023598E-2</v>
      </c>
      <c r="AB1667">
        <v>0.24293799999999999</v>
      </c>
      <c r="AC1667">
        <v>1.6335500000000001</v>
      </c>
      <c r="AD1667">
        <v>0.293651</v>
      </c>
      <c r="AE1667">
        <v>0.70121900000000004</v>
      </c>
      <c r="AH1667">
        <v>5.1755699999999996</v>
      </c>
      <c r="AI1667">
        <v>-0.28033200000000003</v>
      </c>
      <c r="AJ1667">
        <v>-0.32014599999999999</v>
      </c>
    </row>
    <row r="1668" spans="1:36" x14ac:dyDescent="0.45">
      <c r="A1668" t="s">
        <v>3548</v>
      </c>
      <c r="B1668" t="s">
        <v>44</v>
      </c>
      <c r="C1668">
        <v>1</v>
      </c>
      <c r="D1668">
        <v>2</v>
      </c>
      <c r="F1668">
        <v>5.4853300000000003</v>
      </c>
      <c r="G1668">
        <v>20</v>
      </c>
      <c r="H1668">
        <v>1</v>
      </c>
      <c r="I1668">
        <v>0</v>
      </c>
      <c r="J1668">
        <v>0</v>
      </c>
      <c r="K1668">
        <v>44.3</v>
      </c>
      <c r="L1668">
        <v>202</v>
      </c>
      <c r="M1668">
        <v>51</v>
      </c>
      <c r="N1668">
        <v>29</v>
      </c>
      <c r="O1668">
        <v>27</v>
      </c>
      <c r="P1668">
        <v>7</v>
      </c>
      <c r="Q1668">
        <v>18</v>
      </c>
      <c r="R1668">
        <v>0</v>
      </c>
      <c r="S1668">
        <v>2</v>
      </c>
      <c r="T1668">
        <v>26</v>
      </c>
      <c r="U1668">
        <v>5.2821699999999998</v>
      </c>
      <c r="V1668">
        <v>3.6568800000000001</v>
      </c>
      <c r="W1668">
        <v>1.4444399999999999</v>
      </c>
      <c r="X1668">
        <v>1.4221200000000001</v>
      </c>
      <c r="Y1668">
        <v>0.12871299999999999</v>
      </c>
      <c r="Z1668">
        <v>8.9108900000000005E-2</v>
      </c>
      <c r="AA1668">
        <v>3.9603963494300801E-2</v>
      </c>
      <c r="AB1668">
        <v>0.28022000000000002</v>
      </c>
      <c r="AC1668">
        <v>1.5575600000000001</v>
      </c>
      <c r="AD1668">
        <v>0.29530200000000001</v>
      </c>
      <c r="AE1668">
        <v>0.67567600000000005</v>
      </c>
      <c r="AH1668">
        <v>5.4897999999999998</v>
      </c>
      <c r="AI1668">
        <v>-0.28046199999999999</v>
      </c>
      <c r="AJ1668">
        <v>-0.333675</v>
      </c>
    </row>
    <row r="1669" spans="1:36" x14ac:dyDescent="0.45">
      <c r="A1669" t="s">
        <v>3549</v>
      </c>
      <c r="B1669" t="s">
        <v>76</v>
      </c>
      <c r="C1669">
        <v>3</v>
      </c>
      <c r="D1669">
        <v>4</v>
      </c>
      <c r="F1669">
        <v>5.19231</v>
      </c>
      <c r="G1669">
        <v>48</v>
      </c>
      <c r="H1669">
        <v>0</v>
      </c>
      <c r="I1669">
        <v>0</v>
      </c>
      <c r="J1669">
        <v>0</v>
      </c>
      <c r="K1669">
        <v>52</v>
      </c>
      <c r="L1669">
        <v>236</v>
      </c>
      <c r="M1669">
        <v>50</v>
      </c>
      <c r="N1669">
        <v>32</v>
      </c>
      <c r="O1669">
        <v>30</v>
      </c>
      <c r="P1669">
        <v>7</v>
      </c>
      <c r="Q1669">
        <v>32</v>
      </c>
      <c r="R1669">
        <v>1</v>
      </c>
      <c r="S1669">
        <v>4</v>
      </c>
      <c r="T1669">
        <v>52</v>
      </c>
      <c r="U1669">
        <v>9</v>
      </c>
      <c r="V1669">
        <v>5.5384599999999997</v>
      </c>
      <c r="W1669">
        <v>1.625</v>
      </c>
      <c r="X1669">
        <v>1.2115400000000001</v>
      </c>
      <c r="Y1669">
        <v>0.22033900000000001</v>
      </c>
      <c r="Z1669">
        <v>0.13559299999999999</v>
      </c>
      <c r="AA1669">
        <v>8.4745764732360798E-2</v>
      </c>
      <c r="AB1669">
        <v>0.25</v>
      </c>
      <c r="AC1669">
        <v>1.5769200000000001</v>
      </c>
      <c r="AD1669">
        <v>0.30496499999999999</v>
      </c>
      <c r="AE1669">
        <v>0.69252100000000005</v>
      </c>
      <c r="AH1669">
        <v>5.0819599999999996</v>
      </c>
      <c r="AI1669">
        <v>-0.28112599999999999</v>
      </c>
      <c r="AJ1669">
        <v>-0.20135500000000001</v>
      </c>
    </row>
    <row r="1670" spans="1:36" x14ac:dyDescent="0.45">
      <c r="A1670" t="s">
        <v>3550</v>
      </c>
      <c r="C1670">
        <v>2</v>
      </c>
      <c r="D1670">
        <v>4</v>
      </c>
      <c r="F1670">
        <v>5.22</v>
      </c>
      <c r="G1670">
        <v>41</v>
      </c>
      <c r="H1670">
        <v>1</v>
      </c>
      <c r="I1670">
        <v>0</v>
      </c>
      <c r="J1670">
        <v>0</v>
      </c>
      <c r="K1670">
        <v>50</v>
      </c>
      <c r="L1670">
        <v>234</v>
      </c>
      <c r="M1670">
        <v>45</v>
      </c>
      <c r="N1670">
        <v>31</v>
      </c>
      <c r="O1670">
        <v>29</v>
      </c>
      <c r="P1670">
        <v>7</v>
      </c>
      <c r="Q1670">
        <v>37</v>
      </c>
      <c r="R1670">
        <v>0</v>
      </c>
      <c r="S1670">
        <v>5</v>
      </c>
      <c r="T1670">
        <v>60</v>
      </c>
      <c r="U1670">
        <v>10.8</v>
      </c>
      <c r="V1670">
        <v>6.66</v>
      </c>
      <c r="W1670">
        <v>1.6216200000000001</v>
      </c>
      <c r="X1670">
        <v>1.26</v>
      </c>
      <c r="Y1670">
        <v>0.25641000000000003</v>
      </c>
      <c r="Z1670">
        <v>0.15812000000000001</v>
      </c>
      <c r="AA1670">
        <v>9.8290607333183205E-2</v>
      </c>
      <c r="AB1670">
        <v>0.234375</v>
      </c>
      <c r="AC1670">
        <v>1.64</v>
      </c>
      <c r="AD1670">
        <v>0.30399999999999999</v>
      </c>
      <c r="AE1670">
        <v>0.70637099999999997</v>
      </c>
      <c r="AH1670">
        <v>5.1950399999999997</v>
      </c>
      <c r="AI1670">
        <v>-0.28340300000000002</v>
      </c>
      <c r="AJ1670">
        <v>-0.26339299999999999</v>
      </c>
    </row>
    <row r="1671" spans="1:36" x14ac:dyDescent="0.45">
      <c r="A1671" t="s">
        <v>3551</v>
      </c>
      <c r="B1671" t="s">
        <v>74</v>
      </c>
      <c r="C1671">
        <v>3</v>
      </c>
      <c r="D1671">
        <v>5</v>
      </c>
      <c r="F1671">
        <v>5.5450200000000001</v>
      </c>
      <c r="G1671">
        <v>36</v>
      </c>
      <c r="H1671">
        <v>0</v>
      </c>
      <c r="I1671">
        <v>0</v>
      </c>
      <c r="J1671">
        <v>0</v>
      </c>
      <c r="K1671">
        <v>63.3</v>
      </c>
      <c r="L1671">
        <v>283</v>
      </c>
      <c r="M1671">
        <v>69</v>
      </c>
      <c r="N1671">
        <v>42</v>
      </c>
      <c r="O1671">
        <v>39</v>
      </c>
      <c r="P1671">
        <v>11</v>
      </c>
      <c r="Q1671">
        <v>25</v>
      </c>
      <c r="R1671">
        <v>0</v>
      </c>
      <c r="S1671">
        <v>4</v>
      </c>
      <c r="T1671">
        <v>48</v>
      </c>
      <c r="U1671">
        <v>6.8246399999999996</v>
      </c>
      <c r="V1671">
        <v>3.5545</v>
      </c>
      <c r="W1671">
        <v>1.92</v>
      </c>
      <c r="X1671">
        <v>1.5639799999999999</v>
      </c>
      <c r="Y1671">
        <v>0.16961100000000001</v>
      </c>
      <c r="Z1671">
        <v>8.8339200000000007E-2</v>
      </c>
      <c r="AA1671">
        <v>8.1272080540657002E-2</v>
      </c>
      <c r="AB1671">
        <v>0.27165400000000001</v>
      </c>
      <c r="AC1671">
        <v>1.48499</v>
      </c>
      <c r="AD1671">
        <v>0.29743599999999998</v>
      </c>
      <c r="AE1671">
        <v>0.661578</v>
      </c>
      <c r="AH1671">
        <v>5.3719400000000004</v>
      </c>
      <c r="AI1671">
        <v>-0.28406100000000001</v>
      </c>
      <c r="AJ1671">
        <v>-0.48429800000000001</v>
      </c>
    </row>
    <row r="1672" spans="1:36" x14ac:dyDescent="0.45">
      <c r="A1672" t="s">
        <v>3552</v>
      </c>
      <c r="C1672">
        <v>2</v>
      </c>
      <c r="D1672">
        <v>3</v>
      </c>
      <c r="F1672">
        <v>5.6888199999999998</v>
      </c>
      <c r="G1672">
        <v>20</v>
      </c>
      <c r="H1672">
        <v>9</v>
      </c>
      <c r="I1672">
        <v>0</v>
      </c>
      <c r="J1672">
        <v>0</v>
      </c>
      <c r="K1672">
        <v>61.7</v>
      </c>
      <c r="L1672">
        <v>288</v>
      </c>
      <c r="M1672">
        <v>69</v>
      </c>
      <c r="N1672">
        <v>42</v>
      </c>
      <c r="O1672">
        <v>39</v>
      </c>
      <c r="P1672">
        <v>9</v>
      </c>
      <c r="Q1672">
        <v>33</v>
      </c>
      <c r="R1672">
        <v>0</v>
      </c>
      <c r="S1672">
        <v>7</v>
      </c>
      <c r="T1672">
        <v>41</v>
      </c>
      <c r="U1672">
        <v>5.98055</v>
      </c>
      <c r="V1672">
        <v>4.8136099999999997</v>
      </c>
      <c r="W1672">
        <v>1.2424200000000001</v>
      </c>
      <c r="X1672">
        <v>1.3128</v>
      </c>
      <c r="Y1672">
        <v>0.14236099999999999</v>
      </c>
      <c r="Z1672">
        <v>0.114583</v>
      </c>
      <c r="AA1672">
        <v>2.77777686715126E-2</v>
      </c>
      <c r="AB1672">
        <v>0.27822599999999997</v>
      </c>
      <c r="AC1672">
        <v>1.65316</v>
      </c>
      <c r="AD1672">
        <v>0.30303000000000002</v>
      </c>
      <c r="AE1672">
        <v>0.67114099999999999</v>
      </c>
      <c r="AH1672">
        <v>5.7671999999999999</v>
      </c>
      <c r="AI1672">
        <v>-0.28547800000000001</v>
      </c>
      <c r="AJ1672">
        <v>-0.24071799999999999</v>
      </c>
    </row>
    <row r="1673" spans="1:36" x14ac:dyDescent="0.45">
      <c r="A1673" t="s">
        <v>3553</v>
      </c>
      <c r="B1673" t="s">
        <v>38</v>
      </c>
      <c r="C1673">
        <v>3</v>
      </c>
      <c r="D1673">
        <v>5</v>
      </c>
      <c r="F1673">
        <v>5.65923</v>
      </c>
      <c r="G1673">
        <v>40</v>
      </c>
      <c r="H1673">
        <v>2</v>
      </c>
      <c r="I1673">
        <v>0</v>
      </c>
      <c r="J1673">
        <v>0</v>
      </c>
      <c r="K1673">
        <v>49.3</v>
      </c>
      <c r="L1673">
        <v>229</v>
      </c>
      <c r="M1673">
        <v>53</v>
      </c>
      <c r="N1673">
        <v>34</v>
      </c>
      <c r="O1673">
        <v>31</v>
      </c>
      <c r="P1673">
        <v>7</v>
      </c>
      <c r="Q1673">
        <v>25</v>
      </c>
      <c r="R1673">
        <v>0</v>
      </c>
      <c r="S1673">
        <v>6</v>
      </c>
      <c r="T1673">
        <v>36</v>
      </c>
      <c r="U1673">
        <v>6.5720099999999997</v>
      </c>
      <c r="V1673">
        <v>4.5638899999999998</v>
      </c>
      <c r="W1673">
        <v>1.44</v>
      </c>
      <c r="X1673">
        <v>1.27789</v>
      </c>
      <c r="Y1673">
        <v>0.15720500000000001</v>
      </c>
      <c r="Z1673">
        <v>0.10917</v>
      </c>
      <c r="AA1673">
        <v>4.8034936189651399E-2</v>
      </c>
      <c r="AB1673">
        <v>0.267677</v>
      </c>
      <c r="AC1673">
        <v>1.5821499999999999</v>
      </c>
      <c r="AD1673">
        <v>0.29677399999999998</v>
      </c>
      <c r="AE1673">
        <v>0.64516099999999998</v>
      </c>
      <c r="AH1673">
        <v>5.5268499999999996</v>
      </c>
      <c r="AI1673">
        <v>-0.28608899999999998</v>
      </c>
      <c r="AJ1673">
        <v>-0.54042800000000002</v>
      </c>
    </row>
    <row r="1674" spans="1:36" x14ac:dyDescent="0.45">
      <c r="A1674" t="s">
        <v>3554</v>
      </c>
      <c r="C1674">
        <v>3</v>
      </c>
      <c r="D1674">
        <v>4</v>
      </c>
      <c r="F1674">
        <v>5.17021</v>
      </c>
      <c r="G1674">
        <v>35</v>
      </c>
      <c r="H1674">
        <v>0</v>
      </c>
      <c r="I1674">
        <v>0</v>
      </c>
      <c r="J1674">
        <v>0</v>
      </c>
      <c r="K1674">
        <v>47</v>
      </c>
      <c r="L1674">
        <v>214</v>
      </c>
      <c r="M1674">
        <v>48</v>
      </c>
      <c r="N1674">
        <v>29</v>
      </c>
      <c r="O1674">
        <v>27</v>
      </c>
      <c r="P1674">
        <v>6</v>
      </c>
      <c r="Q1674">
        <v>22</v>
      </c>
      <c r="R1674">
        <v>0</v>
      </c>
      <c r="S1674">
        <v>5</v>
      </c>
      <c r="T1674">
        <v>37</v>
      </c>
      <c r="U1674">
        <v>7.0851100000000002</v>
      </c>
      <c r="V1674">
        <v>4.2127699999999999</v>
      </c>
      <c r="W1674">
        <v>1.6818200000000001</v>
      </c>
      <c r="X1674">
        <v>1.1489400000000001</v>
      </c>
      <c r="Y1674">
        <v>0.172897</v>
      </c>
      <c r="Z1674">
        <v>0.10280400000000001</v>
      </c>
      <c r="AA1674">
        <v>7.0093452930450398E-2</v>
      </c>
      <c r="AB1674">
        <v>0.25668400000000002</v>
      </c>
      <c r="AC1674">
        <v>1.48936</v>
      </c>
      <c r="AD1674">
        <v>0.29166700000000001</v>
      </c>
      <c r="AE1674">
        <v>0.66558399999999995</v>
      </c>
      <c r="AH1674">
        <v>5.0635500000000002</v>
      </c>
      <c r="AI1674">
        <v>-0.28666700000000001</v>
      </c>
      <c r="AJ1674">
        <v>-0.34499999999999997</v>
      </c>
    </row>
    <row r="1675" spans="1:36" x14ac:dyDescent="0.45">
      <c r="A1675" t="s">
        <v>3555</v>
      </c>
      <c r="B1675" t="s">
        <v>74</v>
      </c>
      <c r="C1675">
        <v>2</v>
      </c>
      <c r="D1675">
        <v>3</v>
      </c>
      <c r="F1675">
        <v>5.7446799999999998</v>
      </c>
      <c r="G1675">
        <v>36</v>
      </c>
      <c r="H1675">
        <v>0</v>
      </c>
      <c r="I1675">
        <v>0</v>
      </c>
      <c r="J1675">
        <v>0</v>
      </c>
      <c r="K1675">
        <v>42.3</v>
      </c>
      <c r="L1675">
        <v>195</v>
      </c>
      <c r="M1675">
        <v>45</v>
      </c>
      <c r="N1675">
        <v>29</v>
      </c>
      <c r="O1675">
        <v>27</v>
      </c>
      <c r="P1675">
        <v>7</v>
      </c>
      <c r="Q1675">
        <v>23</v>
      </c>
      <c r="R1675">
        <v>0</v>
      </c>
      <c r="S1675">
        <v>3</v>
      </c>
      <c r="T1675">
        <v>35</v>
      </c>
      <c r="U1675">
        <v>7.4468100000000002</v>
      </c>
      <c r="V1675">
        <v>4.8936200000000003</v>
      </c>
      <c r="W1675">
        <v>1.5217400000000001</v>
      </c>
      <c r="X1675">
        <v>1.48936</v>
      </c>
      <c r="Y1675">
        <v>0.17948700000000001</v>
      </c>
      <c r="Z1675">
        <v>0.117949</v>
      </c>
      <c r="AA1675">
        <v>6.1538465321063898E-2</v>
      </c>
      <c r="AB1675">
        <v>0.26627200000000001</v>
      </c>
      <c r="AC1675">
        <v>1.6075699999999999</v>
      </c>
      <c r="AD1675">
        <v>0.29921300000000001</v>
      </c>
      <c r="AE1675">
        <v>0.670103</v>
      </c>
      <c r="AH1675">
        <v>5.5954699999999997</v>
      </c>
      <c r="AI1675">
        <v>-0.28801399999999999</v>
      </c>
      <c r="AJ1675">
        <v>-0.41185699999999997</v>
      </c>
    </row>
    <row r="1676" spans="1:36" x14ac:dyDescent="0.45">
      <c r="A1676" t="s">
        <v>3556</v>
      </c>
      <c r="C1676">
        <v>2</v>
      </c>
      <c r="D1676">
        <v>6</v>
      </c>
      <c r="F1676">
        <v>6.3333300000000001</v>
      </c>
      <c r="G1676">
        <v>25</v>
      </c>
      <c r="H1676">
        <v>9</v>
      </c>
      <c r="I1676">
        <v>0</v>
      </c>
      <c r="J1676">
        <v>0</v>
      </c>
      <c r="K1676">
        <v>54</v>
      </c>
      <c r="L1676">
        <v>259</v>
      </c>
      <c r="M1676">
        <v>63</v>
      </c>
      <c r="N1676">
        <v>41</v>
      </c>
      <c r="O1676">
        <v>38</v>
      </c>
      <c r="P1676">
        <v>9</v>
      </c>
      <c r="Q1676">
        <v>30</v>
      </c>
      <c r="R1676">
        <v>0</v>
      </c>
      <c r="S1676">
        <v>8</v>
      </c>
      <c r="T1676">
        <v>36</v>
      </c>
      <c r="U1676">
        <v>6</v>
      </c>
      <c r="V1676">
        <v>5</v>
      </c>
      <c r="W1676">
        <v>1.2</v>
      </c>
      <c r="X1676">
        <v>1.5</v>
      </c>
      <c r="Y1676">
        <v>0.13899600000000001</v>
      </c>
      <c r="Z1676">
        <v>0.11583</v>
      </c>
      <c r="AA1676">
        <v>2.31660231947898E-2</v>
      </c>
      <c r="AB1676">
        <v>0.28506799999999999</v>
      </c>
      <c r="AC1676">
        <v>1.7222200000000001</v>
      </c>
      <c r="AD1676">
        <v>0.30681799999999998</v>
      </c>
      <c r="AE1676">
        <v>0.64676599999999995</v>
      </c>
      <c r="AH1676">
        <v>6.1994800000000003</v>
      </c>
      <c r="AI1676">
        <v>-0.28942600000000002</v>
      </c>
      <c r="AJ1676">
        <v>-0.15853500000000001</v>
      </c>
    </row>
    <row r="1677" spans="1:36" x14ac:dyDescent="0.45">
      <c r="A1677" t="s">
        <v>3557</v>
      </c>
      <c r="C1677">
        <v>1</v>
      </c>
      <c r="D1677">
        <v>3</v>
      </c>
      <c r="F1677">
        <v>4.8742700000000001</v>
      </c>
      <c r="G1677">
        <v>36</v>
      </c>
      <c r="H1677">
        <v>0</v>
      </c>
      <c r="I1677">
        <v>0</v>
      </c>
      <c r="J1677">
        <v>0</v>
      </c>
      <c r="K1677">
        <v>51.7</v>
      </c>
      <c r="L1677">
        <v>221</v>
      </c>
      <c r="M1677">
        <v>58</v>
      </c>
      <c r="N1677">
        <v>30</v>
      </c>
      <c r="O1677">
        <v>28</v>
      </c>
      <c r="P1677">
        <v>8</v>
      </c>
      <c r="Q1677">
        <v>14</v>
      </c>
      <c r="R1677">
        <v>1</v>
      </c>
      <c r="S1677">
        <v>3</v>
      </c>
      <c r="T1677">
        <v>30</v>
      </c>
      <c r="U1677">
        <v>5.2224399999999997</v>
      </c>
      <c r="V1677">
        <v>2.4371399999999999</v>
      </c>
      <c r="W1677">
        <v>2.1428600000000002</v>
      </c>
      <c r="X1677">
        <v>1.3926499999999999</v>
      </c>
      <c r="Y1677">
        <v>0.13574700000000001</v>
      </c>
      <c r="Z1677">
        <v>6.3348399999999999E-2</v>
      </c>
      <c r="AA1677">
        <v>7.2398193180560996E-2</v>
      </c>
      <c r="AB1677">
        <v>0.28431400000000001</v>
      </c>
      <c r="AC1677">
        <v>1.3926499999999999</v>
      </c>
      <c r="AD1677">
        <v>0.301205</v>
      </c>
      <c r="AE1677">
        <v>0.69078899999999999</v>
      </c>
      <c r="AH1677">
        <v>5.0925599999999998</v>
      </c>
      <c r="AI1677">
        <v>-0.29162100000000002</v>
      </c>
      <c r="AJ1677">
        <v>-0.129437</v>
      </c>
    </row>
    <row r="1678" spans="1:36" x14ac:dyDescent="0.45">
      <c r="A1678" t="s">
        <v>3558</v>
      </c>
      <c r="B1678" t="s">
        <v>61</v>
      </c>
      <c r="C1678">
        <v>3</v>
      </c>
      <c r="D1678">
        <v>3</v>
      </c>
      <c r="F1678">
        <v>4.7368399999999999</v>
      </c>
      <c r="G1678">
        <v>35</v>
      </c>
      <c r="H1678">
        <v>0</v>
      </c>
      <c r="I1678">
        <v>0</v>
      </c>
      <c r="J1678">
        <v>0</v>
      </c>
      <c r="K1678">
        <v>43.7</v>
      </c>
      <c r="L1678">
        <v>198</v>
      </c>
      <c r="M1678">
        <v>39</v>
      </c>
      <c r="N1678">
        <v>25</v>
      </c>
      <c r="O1678">
        <v>23</v>
      </c>
      <c r="P1678">
        <v>6</v>
      </c>
      <c r="Q1678">
        <v>29</v>
      </c>
      <c r="R1678">
        <v>0</v>
      </c>
      <c r="S1678">
        <v>1</v>
      </c>
      <c r="T1678">
        <v>47</v>
      </c>
      <c r="U1678">
        <v>9.6796299999999995</v>
      </c>
      <c r="V1678">
        <v>5.9725400000000004</v>
      </c>
      <c r="W1678">
        <v>1.62069</v>
      </c>
      <c r="X1678">
        <v>1.2357</v>
      </c>
      <c r="Y1678">
        <v>0.237374</v>
      </c>
      <c r="Z1678">
        <v>0.14646500000000001</v>
      </c>
      <c r="AA1678">
        <v>9.0909093618392903E-2</v>
      </c>
      <c r="AB1678">
        <v>0.23214299999999999</v>
      </c>
      <c r="AC1678">
        <v>1.55606</v>
      </c>
      <c r="AD1678">
        <v>0.28695700000000002</v>
      </c>
      <c r="AE1678">
        <v>0.72147600000000001</v>
      </c>
      <c r="AH1678">
        <v>4.9484000000000004</v>
      </c>
      <c r="AI1678">
        <v>-0.29232900000000001</v>
      </c>
      <c r="AJ1678">
        <v>-0.25110100000000002</v>
      </c>
    </row>
    <row r="1679" spans="1:36" x14ac:dyDescent="0.45">
      <c r="A1679" t="s">
        <v>2273</v>
      </c>
      <c r="B1679" t="s">
        <v>63</v>
      </c>
      <c r="C1679">
        <v>3</v>
      </c>
      <c r="D1679">
        <v>3</v>
      </c>
      <c r="F1679">
        <v>5.0625</v>
      </c>
      <c r="G1679">
        <v>46</v>
      </c>
      <c r="H1679">
        <v>0</v>
      </c>
      <c r="I1679">
        <v>0</v>
      </c>
      <c r="J1679">
        <v>0</v>
      </c>
      <c r="K1679">
        <v>48</v>
      </c>
      <c r="L1679">
        <v>223</v>
      </c>
      <c r="M1679">
        <v>42</v>
      </c>
      <c r="N1679">
        <v>29</v>
      </c>
      <c r="O1679">
        <v>27</v>
      </c>
      <c r="P1679">
        <v>7</v>
      </c>
      <c r="Q1679">
        <v>36</v>
      </c>
      <c r="R1679">
        <v>1</v>
      </c>
      <c r="S1679">
        <v>3</v>
      </c>
      <c r="T1679">
        <v>56</v>
      </c>
      <c r="U1679">
        <v>10.5</v>
      </c>
      <c r="V1679">
        <v>6.75</v>
      </c>
      <c r="W1679">
        <v>1.5555600000000001</v>
      </c>
      <c r="X1679">
        <v>1.3125</v>
      </c>
      <c r="Y1679">
        <v>0.25112099999999998</v>
      </c>
      <c r="Z1679">
        <v>0.161435</v>
      </c>
      <c r="AA1679">
        <v>8.9686095714568995E-2</v>
      </c>
      <c r="AB1679">
        <v>0.22826099999999999</v>
      </c>
      <c r="AC1679">
        <v>1.625</v>
      </c>
      <c r="AD1679">
        <v>0.28925600000000001</v>
      </c>
      <c r="AE1679">
        <v>0.71847499999999997</v>
      </c>
      <c r="AH1679">
        <v>5.2550400000000002</v>
      </c>
      <c r="AI1679">
        <v>-0.29242000000000001</v>
      </c>
      <c r="AJ1679">
        <v>-0.23905999999999999</v>
      </c>
    </row>
    <row r="1680" spans="1:36" x14ac:dyDescent="0.45">
      <c r="A1680" t="s">
        <v>3559</v>
      </c>
      <c r="C1680">
        <v>5</v>
      </c>
      <c r="D1680">
        <v>5</v>
      </c>
      <c r="F1680">
        <v>5.02597</v>
      </c>
      <c r="G1680">
        <v>29</v>
      </c>
      <c r="H1680">
        <v>10</v>
      </c>
      <c r="I1680">
        <v>0</v>
      </c>
      <c r="J1680">
        <v>0</v>
      </c>
      <c r="K1680">
        <v>77</v>
      </c>
      <c r="L1680">
        <v>354</v>
      </c>
      <c r="M1680">
        <v>78</v>
      </c>
      <c r="N1680">
        <v>46</v>
      </c>
      <c r="O1680">
        <v>43</v>
      </c>
      <c r="P1680">
        <v>11</v>
      </c>
      <c r="Q1680">
        <v>46</v>
      </c>
      <c r="R1680">
        <v>0</v>
      </c>
      <c r="S1680">
        <v>4</v>
      </c>
      <c r="T1680">
        <v>60</v>
      </c>
      <c r="U1680">
        <v>7.0129900000000003</v>
      </c>
      <c r="V1680">
        <v>5.37662</v>
      </c>
      <c r="W1680">
        <v>1.3043499999999999</v>
      </c>
      <c r="X1680">
        <v>1.2857099999999999</v>
      </c>
      <c r="Y1680">
        <v>0.169492</v>
      </c>
      <c r="Z1680">
        <v>0.129944</v>
      </c>
      <c r="AA1680">
        <v>3.9548024535179097E-2</v>
      </c>
      <c r="AB1680">
        <v>0.256579</v>
      </c>
      <c r="AC1680">
        <v>1.61039</v>
      </c>
      <c r="AD1680">
        <v>0.28755399999999998</v>
      </c>
      <c r="AE1680">
        <v>0.71823199999999998</v>
      </c>
      <c r="AH1680">
        <v>5.5017899999999997</v>
      </c>
      <c r="AI1680">
        <v>-0.29293599999999997</v>
      </c>
      <c r="AJ1680">
        <v>9.5731399999999994E-2</v>
      </c>
    </row>
    <row r="1681" spans="1:36" x14ac:dyDescent="0.45">
      <c r="A1681" t="s">
        <v>3560</v>
      </c>
      <c r="B1681" t="s">
        <v>34</v>
      </c>
      <c r="C1681">
        <v>3</v>
      </c>
      <c r="D1681">
        <v>5</v>
      </c>
      <c r="F1681">
        <v>5.5384599999999997</v>
      </c>
      <c r="G1681">
        <v>19</v>
      </c>
      <c r="H1681">
        <v>14</v>
      </c>
      <c r="I1681">
        <v>0</v>
      </c>
      <c r="J1681">
        <v>0</v>
      </c>
      <c r="K1681">
        <v>65</v>
      </c>
      <c r="L1681">
        <v>304</v>
      </c>
      <c r="M1681">
        <v>64</v>
      </c>
      <c r="N1681">
        <v>43</v>
      </c>
      <c r="O1681">
        <v>40</v>
      </c>
      <c r="P1681">
        <v>10</v>
      </c>
      <c r="Q1681">
        <v>47</v>
      </c>
      <c r="R1681">
        <v>0</v>
      </c>
      <c r="S1681">
        <v>2</v>
      </c>
      <c r="T1681">
        <v>57</v>
      </c>
      <c r="U1681">
        <v>7.8923100000000002</v>
      </c>
      <c r="V1681">
        <v>6.5076900000000002</v>
      </c>
      <c r="W1681">
        <v>1.2127699999999999</v>
      </c>
      <c r="X1681">
        <v>1.38462</v>
      </c>
      <c r="Y1681">
        <v>0.1875</v>
      </c>
      <c r="Z1681">
        <v>0.15460499999999999</v>
      </c>
      <c r="AA1681">
        <v>3.2894730567932101E-2</v>
      </c>
      <c r="AB1681">
        <v>0.25097999999999998</v>
      </c>
      <c r="AC1681">
        <v>1.7076899999999999</v>
      </c>
      <c r="AD1681">
        <v>0.28723399999999999</v>
      </c>
      <c r="AE1681">
        <v>0.70103099999999996</v>
      </c>
      <c r="AH1681">
        <v>5.7627300000000004</v>
      </c>
      <c r="AI1681">
        <v>-0.29307100000000003</v>
      </c>
      <c r="AJ1681">
        <v>-0.236981</v>
      </c>
    </row>
    <row r="1682" spans="1:36" x14ac:dyDescent="0.45">
      <c r="A1682" t="s">
        <v>3561</v>
      </c>
      <c r="B1682" t="s">
        <v>67</v>
      </c>
      <c r="C1682">
        <v>2</v>
      </c>
      <c r="D1682">
        <v>3</v>
      </c>
      <c r="F1682">
        <v>4.9668900000000002</v>
      </c>
      <c r="G1682">
        <v>42</v>
      </c>
      <c r="H1682">
        <v>0</v>
      </c>
      <c r="I1682">
        <v>0</v>
      </c>
      <c r="J1682">
        <v>1</v>
      </c>
      <c r="K1682">
        <v>45.3</v>
      </c>
      <c r="L1682">
        <v>198</v>
      </c>
      <c r="M1682">
        <v>41</v>
      </c>
      <c r="N1682">
        <v>27</v>
      </c>
      <c r="O1682">
        <v>25</v>
      </c>
      <c r="P1682">
        <v>7</v>
      </c>
      <c r="Q1682">
        <v>24</v>
      </c>
      <c r="R1682">
        <v>2</v>
      </c>
      <c r="S1682">
        <v>4</v>
      </c>
      <c r="T1682">
        <v>46</v>
      </c>
      <c r="U1682">
        <v>9.1390700000000002</v>
      </c>
      <c r="V1682">
        <v>4.7682099999999998</v>
      </c>
      <c r="W1682">
        <v>1.9166700000000001</v>
      </c>
      <c r="X1682">
        <v>1.39073</v>
      </c>
      <c r="Y1682">
        <v>0.232323</v>
      </c>
      <c r="Z1682">
        <v>0.121212</v>
      </c>
      <c r="AA1682">
        <v>0.111111104488372</v>
      </c>
      <c r="AB1682">
        <v>0.241176</v>
      </c>
      <c r="AC1682">
        <v>1.4348799999999999</v>
      </c>
      <c r="AD1682">
        <v>0.29059800000000002</v>
      </c>
      <c r="AE1682">
        <v>0.68840599999999996</v>
      </c>
      <c r="AH1682">
        <v>5.0872700000000002</v>
      </c>
      <c r="AI1682">
        <v>-0.29492299999999999</v>
      </c>
      <c r="AJ1682">
        <v>-0.28159600000000001</v>
      </c>
    </row>
    <row r="1683" spans="1:36" x14ac:dyDescent="0.45">
      <c r="A1683" t="s">
        <v>3562</v>
      </c>
      <c r="B1683" t="s">
        <v>113</v>
      </c>
      <c r="C1683">
        <v>2</v>
      </c>
      <c r="D1683">
        <v>3</v>
      </c>
      <c r="F1683">
        <v>5.0625</v>
      </c>
      <c r="G1683">
        <v>39</v>
      </c>
      <c r="H1683">
        <v>1</v>
      </c>
      <c r="I1683">
        <v>0</v>
      </c>
      <c r="J1683">
        <v>0</v>
      </c>
      <c r="K1683">
        <v>48</v>
      </c>
      <c r="L1683">
        <v>220</v>
      </c>
      <c r="M1683">
        <v>48</v>
      </c>
      <c r="N1683">
        <v>29</v>
      </c>
      <c r="O1683">
        <v>27</v>
      </c>
      <c r="P1683">
        <v>6</v>
      </c>
      <c r="Q1683">
        <v>28</v>
      </c>
      <c r="R1683">
        <v>0</v>
      </c>
      <c r="S1683">
        <v>2</v>
      </c>
      <c r="T1683">
        <v>42</v>
      </c>
      <c r="U1683">
        <v>7.875</v>
      </c>
      <c r="V1683">
        <v>5.25</v>
      </c>
      <c r="W1683">
        <v>1.5</v>
      </c>
      <c r="X1683">
        <v>1.125</v>
      </c>
      <c r="Y1683">
        <v>0.190909</v>
      </c>
      <c r="Z1683">
        <v>0.127273</v>
      </c>
      <c r="AA1683">
        <v>6.3636362552642795E-2</v>
      </c>
      <c r="AB1683">
        <v>0.25263200000000002</v>
      </c>
      <c r="AC1683">
        <v>1.5833299999999999</v>
      </c>
      <c r="AD1683">
        <v>0.29577500000000001</v>
      </c>
      <c r="AE1683">
        <v>0.69526600000000005</v>
      </c>
      <c r="AH1683">
        <v>5.0050400000000002</v>
      </c>
      <c r="AI1683">
        <v>-0.29633100000000001</v>
      </c>
      <c r="AJ1683">
        <v>-0.37914999999999999</v>
      </c>
    </row>
    <row r="1684" spans="1:36" x14ac:dyDescent="0.45">
      <c r="A1684" t="s">
        <v>3563</v>
      </c>
      <c r="B1684" t="s">
        <v>215</v>
      </c>
      <c r="C1684">
        <v>3</v>
      </c>
      <c r="D1684">
        <v>5</v>
      </c>
      <c r="F1684">
        <v>5.1625199999999998</v>
      </c>
      <c r="G1684">
        <v>45</v>
      </c>
      <c r="H1684">
        <v>0</v>
      </c>
      <c r="I1684">
        <v>0</v>
      </c>
      <c r="J1684">
        <v>0</v>
      </c>
      <c r="K1684">
        <v>52.3</v>
      </c>
      <c r="L1684">
        <v>236</v>
      </c>
      <c r="M1684">
        <v>51</v>
      </c>
      <c r="N1684">
        <v>32</v>
      </c>
      <c r="O1684">
        <v>30</v>
      </c>
      <c r="P1684">
        <v>8</v>
      </c>
      <c r="Q1684">
        <v>27</v>
      </c>
      <c r="R1684">
        <v>0</v>
      </c>
      <c r="S1684">
        <v>5</v>
      </c>
      <c r="T1684">
        <v>49</v>
      </c>
      <c r="U1684">
        <v>8.4321199999999994</v>
      </c>
      <c r="V1684">
        <v>4.6462700000000003</v>
      </c>
      <c r="W1684">
        <v>1.81481</v>
      </c>
      <c r="X1684">
        <v>1.3766700000000001</v>
      </c>
      <c r="Y1684">
        <v>0.20762700000000001</v>
      </c>
      <c r="Z1684">
        <v>0.11440699999999999</v>
      </c>
      <c r="AA1684">
        <v>9.3220338225364602E-2</v>
      </c>
      <c r="AB1684">
        <v>0.25</v>
      </c>
      <c r="AC1684">
        <v>1.4914000000000001</v>
      </c>
      <c r="AD1684">
        <v>0.29251700000000003</v>
      </c>
      <c r="AE1684">
        <v>0.68862299999999999</v>
      </c>
      <c r="AH1684">
        <v>5.20533</v>
      </c>
      <c r="AI1684">
        <v>-0.29648600000000003</v>
      </c>
      <c r="AJ1684">
        <v>-0.30834400000000001</v>
      </c>
    </row>
    <row r="1685" spans="1:36" x14ac:dyDescent="0.45">
      <c r="A1685" t="s">
        <v>2204</v>
      </c>
      <c r="B1685" t="s">
        <v>196</v>
      </c>
      <c r="C1685">
        <v>2</v>
      </c>
      <c r="D1685">
        <v>4</v>
      </c>
      <c r="F1685">
        <v>4.7082499999999996</v>
      </c>
      <c r="G1685">
        <v>40</v>
      </c>
      <c r="H1685">
        <v>0</v>
      </c>
      <c r="I1685">
        <v>0</v>
      </c>
      <c r="J1685">
        <v>6</v>
      </c>
      <c r="K1685">
        <v>49.7</v>
      </c>
      <c r="L1685">
        <v>220</v>
      </c>
      <c r="M1685">
        <v>53</v>
      </c>
      <c r="N1685">
        <v>28</v>
      </c>
      <c r="O1685">
        <v>26</v>
      </c>
      <c r="P1685">
        <v>7</v>
      </c>
      <c r="Q1685">
        <v>19</v>
      </c>
      <c r="R1685">
        <v>1</v>
      </c>
      <c r="S1685">
        <v>3</v>
      </c>
      <c r="T1685">
        <v>39</v>
      </c>
      <c r="U1685">
        <v>7.0623699999999996</v>
      </c>
      <c r="V1685">
        <v>3.4406400000000001</v>
      </c>
      <c r="W1685">
        <v>2.0526300000000002</v>
      </c>
      <c r="X1685">
        <v>1.2676099999999999</v>
      </c>
      <c r="Y1685">
        <v>0.17727299999999999</v>
      </c>
      <c r="Z1685">
        <v>8.6363599999999999E-2</v>
      </c>
      <c r="AA1685">
        <v>9.0909086167812306E-2</v>
      </c>
      <c r="AB1685">
        <v>0.267677</v>
      </c>
      <c r="AC1685">
        <v>1.44869</v>
      </c>
      <c r="AD1685">
        <v>0.30263200000000001</v>
      </c>
      <c r="AE1685">
        <v>0.707395</v>
      </c>
      <c r="AH1685">
        <v>4.8445799999999997</v>
      </c>
      <c r="AI1685">
        <v>-0.29687400000000003</v>
      </c>
      <c r="AJ1685">
        <v>-0.24260300000000001</v>
      </c>
    </row>
    <row r="1686" spans="1:36" x14ac:dyDescent="0.45">
      <c r="A1686" t="s">
        <v>3564</v>
      </c>
      <c r="C1686">
        <v>0</v>
      </c>
      <c r="D1686">
        <v>0</v>
      </c>
      <c r="F1686">
        <v>6.1224499999999997</v>
      </c>
      <c r="G1686">
        <v>13</v>
      </c>
      <c r="H1686">
        <v>0</v>
      </c>
      <c r="I1686">
        <v>0</v>
      </c>
      <c r="J1686">
        <v>0</v>
      </c>
      <c r="K1686">
        <v>14.7</v>
      </c>
      <c r="L1686">
        <v>69</v>
      </c>
      <c r="M1686">
        <v>15</v>
      </c>
      <c r="N1686">
        <v>11</v>
      </c>
      <c r="O1686">
        <v>10</v>
      </c>
      <c r="P1686">
        <v>2</v>
      </c>
      <c r="Q1686">
        <v>10</v>
      </c>
      <c r="R1686">
        <v>0</v>
      </c>
      <c r="S1686">
        <v>3</v>
      </c>
      <c r="T1686">
        <v>10</v>
      </c>
      <c r="U1686">
        <v>6.1224499999999997</v>
      </c>
      <c r="V1686">
        <v>6.1224499999999997</v>
      </c>
      <c r="W1686">
        <v>1</v>
      </c>
      <c r="X1686">
        <v>1.2244900000000001</v>
      </c>
      <c r="Y1686">
        <v>0.144928</v>
      </c>
      <c r="Z1686">
        <v>0.144928</v>
      </c>
      <c r="AA1686">
        <v>0</v>
      </c>
      <c r="AB1686">
        <v>0.26785700000000001</v>
      </c>
      <c r="AC1686">
        <v>1.70068</v>
      </c>
      <c r="AD1686">
        <v>0.29545500000000002</v>
      </c>
      <c r="AE1686">
        <v>0.63063100000000005</v>
      </c>
      <c r="AH1686">
        <v>6.3162700000000003</v>
      </c>
      <c r="AI1686">
        <v>-0.29721500000000001</v>
      </c>
      <c r="AJ1686">
        <v>-0.27762599999999998</v>
      </c>
    </row>
    <row r="1687" spans="1:36" x14ac:dyDescent="0.45">
      <c r="A1687" t="s">
        <v>3565</v>
      </c>
      <c r="B1687" t="s">
        <v>67</v>
      </c>
      <c r="C1687">
        <v>2</v>
      </c>
      <c r="D1687">
        <v>3</v>
      </c>
      <c r="F1687">
        <v>5.1136400000000002</v>
      </c>
      <c r="G1687">
        <v>30</v>
      </c>
      <c r="H1687">
        <v>4</v>
      </c>
      <c r="I1687">
        <v>0</v>
      </c>
      <c r="J1687">
        <v>0</v>
      </c>
      <c r="K1687">
        <v>44</v>
      </c>
      <c r="L1687">
        <v>202</v>
      </c>
      <c r="M1687">
        <v>43</v>
      </c>
      <c r="N1687">
        <v>27</v>
      </c>
      <c r="O1687">
        <v>25</v>
      </c>
      <c r="P1687">
        <v>7</v>
      </c>
      <c r="Q1687">
        <v>29</v>
      </c>
      <c r="R1687">
        <v>1</v>
      </c>
      <c r="S1687">
        <v>2</v>
      </c>
      <c r="T1687">
        <v>43</v>
      </c>
      <c r="U1687">
        <v>8.7954500000000007</v>
      </c>
      <c r="V1687">
        <v>5.9318200000000001</v>
      </c>
      <c r="W1687">
        <v>1.4827600000000001</v>
      </c>
      <c r="X1687">
        <v>1.4318200000000001</v>
      </c>
      <c r="Y1687">
        <v>0.212871</v>
      </c>
      <c r="Z1687">
        <v>0.143564</v>
      </c>
      <c r="AA1687">
        <v>6.9306924939155495E-2</v>
      </c>
      <c r="AB1687">
        <v>0.25146200000000002</v>
      </c>
      <c r="AC1687">
        <v>1.63636</v>
      </c>
      <c r="AD1687">
        <v>0.29752099999999998</v>
      </c>
      <c r="AE1687">
        <v>0.72347300000000003</v>
      </c>
      <c r="AH1687">
        <v>5.48231</v>
      </c>
      <c r="AI1687">
        <v>-0.297516</v>
      </c>
      <c r="AJ1687">
        <v>-0.18037700000000001</v>
      </c>
    </row>
    <row r="1688" spans="1:36" x14ac:dyDescent="0.45">
      <c r="A1688" t="s">
        <v>3566</v>
      </c>
      <c r="C1688">
        <v>2</v>
      </c>
      <c r="D1688">
        <v>4</v>
      </c>
      <c r="F1688">
        <v>5.0335599999999996</v>
      </c>
      <c r="G1688">
        <v>37</v>
      </c>
      <c r="H1688">
        <v>1</v>
      </c>
      <c r="I1688">
        <v>0</v>
      </c>
      <c r="J1688">
        <v>0</v>
      </c>
      <c r="K1688">
        <v>44.7</v>
      </c>
      <c r="L1688">
        <v>201</v>
      </c>
      <c r="M1688">
        <v>42</v>
      </c>
      <c r="N1688">
        <v>27</v>
      </c>
      <c r="O1688">
        <v>25</v>
      </c>
      <c r="P1688">
        <v>6</v>
      </c>
      <c r="Q1688">
        <v>25</v>
      </c>
      <c r="R1688">
        <v>0</v>
      </c>
      <c r="S1688">
        <v>5</v>
      </c>
      <c r="T1688">
        <v>40</v>
      </c>
      <c r="U1688">
        <v>8.0536899999999996</v>
      </c>
      <c r="V1688">
        <v>5.0335599999999996</v>
      </c>
      <c r="W1688">
        <v>1.6</v>
      </c>
      <c r="X1688">
        <v>1.2080500000000001</v>
      </c>
      <c r="Y1688">
        <v>0.19900499999999999</v>
      </c>
      <c r="Z1688">
        <v>0.124378</v>
      </c>
      <c r="AA1688">
        <v>7.4626870453357697E-2</v>
      </c>
      <c r="AB1688">
        <v>0.245614</v>
      </c>
      <c r="AC1688">
        <v>1.49888</v>
      </c>
      <c r="AD1688">
        <v>0.28799999999999998</v>
      </c>
      <c r="AE1688">
        <v>0.68259400000000003</v>
      </c>
      <c r="AH1688">
        <v>5.2237200000000001</v>
      </c>
      <c r="AI1688">
        <v>-0.29765999999999998</v>
      </c>
      <c r="AJ1688">
        <v>-0.21681900000000001</v>
      </c>
    </row>
    <row r="1689" spans="1:36" x14ac:dyDescent="0.45">
      <c r="A1689" t="s">
        <v>3567</v>
      </c>
      <c r="C1689">
        <v>1</v>
      </c>
      <c r="D1689">
        <v>2</v>
      </c>
      <c r="F1689">
        <v>6.1943299999999999</v>
      </c>
      <c r="G1689">
        <v>22</v>
      </c>
      <c r="H1689">
        <v>1</v>
      </c>
      <c r="I1689">
        <v>0</v>
      </c>
      <c r="J1689">
        <v>0</v>
      </c>
      <c r="K1689">
        <v>24.7</v>
      </c>
      <c r="L1689">
        <v>117</v>
      </c>
      <c r="M1689">
        <v>26</v>
      </c>
      <c r="N1689">
        <v>18</v>
      </c>
      <c r="O1689">
        <v>17</v>
      </c>
      <c r="P1689">
        <v>4</v>
      </c>
      <c r="Q1689">
        <v>16</v>
      </c>
      <c r="R1689">
        <v>1</v>
      </c>
      <c r="S1689">
        <v>2</v>
      </c>
      <c r="T1689">
        <v>19</v>
      </c>
      <c r="U1689">
        <v>6.9230799999999997</v>
      </c>
      <c r="V1689">
        <v>5.8299599999999998</v>
      </c>
      <c r="W1689">
        <v>1.1875</v>
      </c>
      <c r="X1689">
        <v>1.45749</v>
      </c>
      <c r="Y1689">
        <v>0.16239300000000001</v>
      </c>
      <c r="Z1689">
        <v>0.13675200000000001</v>
      </c>
      <c r="AA1689">
        <v>2.5641024112701399E-2</v>
      </c>
      <c r="AB1689">
        <v>0.26262600000000003</v>
      </c>
      <c r="AC1689">
        <v>1.7003999999999999</v>
      </c>
      <c r="AD1689">
        <v>0.28947400000000001</v>
      </c>
      <c r="AE1689">
        <v>0.65934099999999995</v>
      </c>
      <c r="AH1689">
        <v>6.0080799999999996</v>
      </c>
      <c r="AI1689">
        <v>-0.29875000000000002</v>
      </c>
      <c r="AJ1689">
        <v>-0.36804300000000001</v>
      </c>
    </row>
    <row r="1690" spans="1:36" x14ac:dyDescent="0.45">
      <c r="A1690" t="s">
        <v>2457</v>
      </c>
      <c r="B1690" t="s">
        <v>215</v>
      </c>
      <c r="C1690">
        <v>2</v>
      </c>
      <c r="D1690">
        <v>2</v>
      </c>
      <c r="F1690">
        <v>5.3038699999999999</v>
      </c>
      <c r="G1690">
        <v>52</v>
      </c>
      <c r="H1690">
        <v>0</v>
      </c>
      <c r="I1690">
        <v>0</v>
      </c>
      <c r="J1690">
        <v>1</v>
      </c>
      <c r="K1690">
        <v>54.3</v>
      </c>
      <c r="L1690">
        <v>243</v>
      </c>
      <c r="M1690">
        <v>54</v>
      </c>
      <c r="N1690">
        <v>35</v>
      </c>
      <c r="O1690">
        <v>32</v>
      </c>
      <c r="P1690">
        <v>8</v>
      </c>
      <c r="Q1690">
        <v>28</v>
      </c>
      <c r="R1690">
        <v>1</v>
      </c>
      <c r="S1690">
        <v>3</v>
      </c>
      <c r="T1690">
        <v>46</v>
      </c>
      <c r="U1690">
        <v>7.6243100000000004</v>
      </c>
      <c r="V1690">
        <v>4.6408800000000001</v>
      </c>
      <c r="W1690">
        <v>1.64286</v>
      </c>
      <c r="X1690">
        <v>1.3259700000000001</v>
      </c>
      <c r="Y1690">
        <v>0.1893</v>
      </c>
      <c r="Z1690">
        <v>0.115226</v>
      </c>
      <c r="AA1690">
        <v>7.4074082076549502E-2</v>
      </c>
      <c r="AB1690">
        <v>0.25471700000000003</v>
      </c>
      <c r="AC1690">
        <v>1.51013</v>
      </c>
      <c r="AD1690">
        <v>0.29113899999999998</v>
      </c>
      <c r="AE1690">
        <v>0.66384200000000004</v>
      </c>
      <c r="AH1690">
        <v>5.1887400000000001</v>
      </c>
      <c r="AI1690">
        <v>-0.30053200000000002</v>
      </c>
      <c r="AJ1690">
        <v>-0.523281</v>
      </c>
    </row>
    <row r="1691" spans="1:36" x14ac:dyDescent="0.45">
      <c r="A1691" t="s">
        <v>3568</v>
      </c>
      <c r="C1691">
        <v>2</v>
      </c>
      <c r="D1691">
        <v>4</v>
      </c>
      <c r="F1691">
        <v>5.0310600000000001</v>
      </c>
      <c r="G1691">
        <v>36</v>
      </c>
      <c r="H1691">
        <v>1</v>
      </c>
      <c r="I1691">
        <v>0</v>
      </c>
      <c r="J1691">
        <v>0</v>
      </c>
      <c r="K1691">
        <v>48.3</v>
      </c>
      <c r="L1691">
        <v>219</v>
      </c>
      <c r="M1691">
        <v>52</v>
      </c>
      <c r="N1691">
        <v>29</v>
      </c>
      <c r="O1691">
        <v>27</v>
      </c>
      <c r="P1691">
        <v>7</v>
      </c>
      <c r="Q1691">
        <v>24</v>
      </c>
      <c r="R1691">
        <v>0</v>
      </c>
      <c r="S1691">
        <v>2</v>
      </c>
      <c r="T1691">
        <v>36</v>
      </c>
      <c r="U1691">
        <v>6.7080700000000002</v>
      </c>
      <c r="V1691">
        <v>4.4720500000000003</v>
      </c>
      <c r="W1691">
        <v>1.5</v>
      </c>
      <c r="X1691">
        <v>1.3043499999999999</v>
      </c>
      <c r="Y1691">
        <v>0.164384</v>
      </c>
      <c r="Z1691">
        <v>0.10958900000000001</v>
      </c>
      <c r="AA1691">
        <v>5.47945201396942E-2</v>
      </c>
      <c r="AB1691">
        <v>0.26943</v>
      </c>
      <c r="AC1691">
        <v>1.5734999999999999</v>
      </c>
      <c r="AD1691">
        <v>0.3</v>
      </c>
      <c r="AE1691">
        <v>0.70996999999999999</v>
      </c>
      <c r="AH1691">
        <v>5.2633200000000002</v>
      </c>
      <c r="AI1691">
        <v>-0.30272199999999999</v>
      </c>
      <c r="AJ1691">
        <v>-0.155497</v>
      </c>
    </row>
    <row r="1692" spans="1:36" x14ac:dyDescent="0.45">
      <c r="A1692" t="s">
        <v>3569</v>
      </c>
      <c r="C1692">
        <v>2</v>
      </c>
      <c r="D1692">
        <v>3</v>
      </c>
      <c r="F1692">
        <v>5.04</v>
      </c>
      <c r="G1692">
        <v>38</v>
      </c>
      <c r="H1692">
        <v>0</v>
      </c>
      <c r="I1692">
        <v>0</v>
      </c>
      <c r="J1692">
        <v>0</v>
      </c>
      <c r="K1692">
        <v>50</v>
      </c>
      <c r="L1692">
        <v>227</v>
      </c>
      <c r="M1692">
        <v>48</v>
      </c>
      <c r="N1692">
        <v>30</v>
      </c>
      <c r="O1692">
        <v>28</v>
      </c>
      <c r="P1692">
        <v>7</v>
      </c>
      <c r="Q1692">
        <v>30</v>
      </c>
      <c r="R1692">
        <v>0</v>
      </c>
      <c r="S1692">
        <v>2</v>
      </c>
      <c r="T1692">
        <v>49</v>
      </c>
      <c r="U1692">
        <v>8.82</v>
      </c>
      <c r="V1692">
        <v>5.4</v>
      </c>
      <c r="W1692">
        <v>1.6333299999999999</v>
      </c>
      <c r="X1692">
        <v>1.26</v>
      </c>
      <c r="Y1692">
        <v>0.215859</v>
      </c>
      <c r="Z1692">
        <v>0.132159</v>
      </c>
      <c r="AA1692">
        <v>8.3700433373451205E-2</v>
      </c>
      <c r="AB1692">
        <v>0.24615400000000001</v>
      </c>
      <c r="AC1692">
        <v>1.56</v>
      </c>
      <c r="AD1692">
        <v>0.294964</v>
      </c>
      <c r="AE1692">
        <v>0.70381199999999999</v>
      </c>
      <c r="AH1692">
        <v>5.0350400000000004</v>
      </c>
      <c r="AI1692">
        <v>-0.30404199999999998</v>
      </c>
      <c r="AJ1692">
        <v>-0.32998</v>
      </c>
    </row>
    <row r="1693" spans="1:36" x14ac:dyDescent="0.45">
      <c r="A1693" t="s">
        <v>3570</v>
      </c>
      <c r="B1693" t="s">
        <v>28</v>
      </c>
      <c r="C1693">
        <v>2</v>
      </c>
      <c r="D1693">
        <v>2</v>
      </c>
      <c r="F1693">
        <v>5.2941200000000004</v>
      </c>
      <c r="G1693">
        <v>29</v>
      </c>
      <c r="H1693">
        <v>1</v>
      </c>
      <c r="I1693">
        <v>0</v>
      </c>
      <c r="J1693">
        <v>0</v>
      </c>
      <c r="K1693">
        <v>35.700000000000003</v>
      </c>
      <c r="L1693">
        <v>163</v>
      </c>
      <c r="M1693">
        <v>35</v>
      </c>
      <c r="N1693">
        <v>23</v>
      </c>
      <c r="O1693">
        <v>21</v>
      </c>
      <c r="P1693">
        <v>6</v>
      </c>
      <c r="Q1693">
        <v>15</v>
      </c>
      <c r="R1693">
        <v>0</v>
      </c>
      <c r="S1693">
        <v>9</v>
      </c>
      <c r="T1693">
        <v>32</v>
      </c>
      <c r="U1693">
        <v>8.0672300000000003</v>
      </c>
      <c r="V1693">
        <v>3.7815099999999999</v>
      </c>
      <c r="W1693">
        <v>2.1333299999999999</v>
      </c>
      <c r="X1693">
        <v>1.5125999999999999</v>
      </c>
      <c r="Y1693">
        <v>0.19631899999999999</v>
      </c>
      <c r="Z1693">
        <v>9.2024499999999995E-2</v>
      </c>
      <c r="AA1693">
        <v>0.104294471442699</v>
      </c>
      <c r="AB1693">
        <v>0.251799</v>
      </c>
      <c r="AC1693">
        <v>1.40056</v>
      </c>
      <c r="AD1693">
        <v>0.28712900000000002</v>
      </c>
      <c r="AE1693">
        <v>0.649038</v>
      </c>
      <c r="AH1693">
        <v>5.6639999999999997</v>
      </c>
      <c r="AI1693">
        <v>-0.30473099999999997</v>
      </c>
      <c r="AJ1693">
        <v>-0.323044</v>
      </c>
    </row>
    <row r="1694" spans="1:36" x14ac:dyDescent="0.45">
      <c r="A1694" t="s">
        <v>3571</v>
      </c>
      <c r="B1694" t="s">
        <v>113</v>
      </c>
      <c r="C1694">
        <v>1</v>
      </c>
      <c r="D1694">
        <v>2</v>
      </c>
      <c r="F1694">
        <v>4.76471</v>
      </c>
      <c r="G1694">
        <v>35</v>
      </c>
      <c r="H1694">
        <v>1</v>
      </c>
      <c r="I1694">
        <v>0</v>
      </c>
      <c r="J1694">
        <v>0</v>
      </c>
      <c r="K1694">
        <v>51</v>
      </c>
      <c r="L1694">
        <v>228</v>
      </c>
      <c r="M1694">
        <v>51</v>
      </c>
      <c r="N1694">
        <v>29</v>
      </c>
      <c r="O1694">
        <v>27</v>
      </c>
      <c r="P1694">
        <v>6</v>
      </c>
      <c r="Q1694">
        <v>25</v>
      </c>
      <c r="R1694">
        <v>0</v>
      </c>
      <c r="S1694">
        <v>4</v>
      </c>
      <c r="T1694">
        <v>38</v>
      </c>
      <c r="U1694">
        <v>6.7058799999999996</v>
      </c>
      <c r="V1694">
        <v>4.4117600000000001</v>
      </c>
      <c r="W1694">
        <v>1.52</v>
      </c>
      <c r="X1694">
        <v>1.0588200000000001</v>
      </c>
      <c r="Y1694">
        <v>0.16666700000000001</v>
      </c>
      <c r="Z1694">
        <v>0.109649</v>
      </c>
      <c r="AA1694">
        <v>5.70175498723983E-2</v>
      </c>
      <c r="AB1694">
        <v>0.25628099999999998</v>
      </c>
      <c r="AC1694">
        <v>1.4902</v>
      </c>
      <c r="AD1694">
        <v>0.290323</v>
      </c>
      <c r="AE1694">
        <v>0.69526600000000005</v>
      </c>
      <c r="AH1694">
        <v>5.00014</v>
      </c>
      <c r="AI1694">
        <v>-0.30497299999999999</v>
      </c>
      <c r="AJ1694">
        <v>-0.20888300000000001</v>
      </c>
    </row>
    <row r="1695" spans="1:36" x14ac:dyDescent="0.45">
      <c r="A1695" t="s">
        <v>3572</v>
      </c>
      <c r="B1695" t="s">
        <v>58</v>
      </c>
      <c r="C1695">
        <v>3</v>
      </c>
      <c r="D1695">
        <v>3</v>
      </c>
      <c r="F1695">
        <v>5.0232599999999996</v>
      </c>
      <c r="G1695">
        <v>38</v>
      </c>
      <c r="H1695">
        <v>0</v>
      </c>
      <c r="I1695">
        <v>0</v>
      </c>
      <c r="J1695">
        <v>0</v>
      </c>
      <c r="K1695">
        <v>43</v>
      </c>
      <c r="L1695">
        <v>199</v>
      </c>
      <c r="M1695">
        <v>37</v>
      </c>
      <c r="N1695">
        <v>26</v>
      </c>
      <c r="O1695">
        <v>24</v>
      </c>
      <c r="P1695">
        <v>6</v>
      </c>
      <c r="Q1695">
        <v>29</v>
      </c>
      <c r="R1695">
        <v>1</v>
      </c>
      <c r="S1695">
        <v>7</v>
      </c>
      <c r="T1695">
        <v>49</v>
      </c>
      <c r="U1695">
        <v>10.255800000000001</v>
      </c>
      <c r="V1695">
        <v>6.0697700000000001</v>
      </c>
      <c r="W1695">
        <v>1.6896599999999999</v>
      </c>
      <c r="X1695">
        <v>1.2558100000000001</v>
      </c>
      <c r="Y1695">
        <v>0.24623100000000001</v>
      </c>
      <c r="Z1695">
        <v>0.145729</v>
      </c>
      <c r="AA1695">
        <v>0.10050250589847499</v>
      </c>
      <c r="AB1695">
        <v>0.226994</v>
      </c>
      <c r="AC1695">
        <v>1.53488</v>
      </c>
      <c r="AD1695">
        <v>0.28703699999999999</v>
      </c>
      <c r="AE1695">
        <v>0.69444399999999995</v>
      </c>
      <c r="AH1695">
        <v>5.3015499999999998</v>
      </c>
      <c r="AI1695">
        <v>-0.30551699999999998</v>
      </c>
      <c r="AJ1695">
        <v>-0.307006</v>
      </c>
    </row>
    <row r="1696" spans="1:36" x14ac:dyDescent="0.45">
      <c r="A1696" t="s">
        <v>3573</v>
      </c>
      <c r="C1696">
        <v>3</v>
      </c>
      <c r="D1696">
        <v>4</v>
      </c>
      <c r="F1696">
        <v>5.0154800000000002</v>
      </c>
      <c r="G1696">
        <v>32</v>
      </c>
      <c r="H1696">
        <v>0</v>
      </c>
      <c r="I1696">
        <v>0</v>
      </c>
      <c r="J1696">
        <v>0</v>
      </c>
      <c r="K1696">
        <v>32.299999999999997</v>
      </c>
      <c r="L1696">
        <v>149</v>
      </c>
      <c r="M1696">
        <v>30</v>
      </c>
      <c r="N1696">
        <v>19</v>
      </c>
      <c r="O1696">
        <v>18</v>
      </c>
      <c r="P1696">
        <v>5</v>
      </c>
      <c r="Q1696">
        <v>23</v>
      </c>
      <c r="R1696">
        <v>2</v>
      </c>
      <c r="S1696">
        <v>1</v>
      </c>
      <c r="T1696">
        <v>33</v>
      </c>
      <c r="U1696">
        <v>9.1950500000000002</v>
      </c>
      <c r="V1696">
        <v>6.4086699999999999</v>
      </c>
      <c r="W1696">
        <v>1.4347799999999999</v>
      </c>
      <c r="X1696">
        <v>1.3931899999999999</v>
      </c>
      <c r="Y1696">
        <v>0.22147700000000001</v>
      </c>
      <c r="Z1696">
        <v>0.154362</v>
      </c>
      <c r="AA1696">
        <v>6.7114099860191304E-2</v>
      </c>
      <c r="AB1696">
        <v>0.24</v>
      </c>
      <c r="AC1696">
        <v>1.6408700000000001</v>
      </c>
      <c r="AD1696">
        <v>0.287356</v>
      </c>
      <c r="AE1696">
        <v>0.73912999999999995</v>
      </c>
      <c r="AH1696">
        <v>5.4531799999999997</v>
      </c>
      <c r="AI1696">
        <v>-0.30564999999999998</v>
      </c>
      <c r="AJ1696">
        <v>-0.21940100000000001</v>
      </c>
    </row>
    <row r="1697" spans="1:36" x14ac:dyDescent="0.45">
      <c r="A1697" t="s">
        <v>2133</v>
      </c>
      <c r="B1697" t="s">
        <v>52</v>
      </c>
      <c r="C1697">
        <v>1</v>
      </c>
      <c r="D1697">
        <v>2</v>
      </c>
      <c r="F1697">
        <v>4.8603399999999999</v>
      </c>
      <c r="G1697">
        <v>49</v>
      </c>
      <c r="H1697">
        <v>0</v>
      </c>
      <c r="I1697">
        <v>0</v>
      </c>
      <c r="J1697">
        <v>1</v>
      </c>
      <c r="K1697">
        <v>53.7</v>
      </c>
      <c r="L1697">
        <v>250</v>
      </c>
      <c r="M1697">
        <v>46</v>
      </c>
      <c r="N1697">
        <v>31</v>
      </c>
      <c r="O1697">
        <v>29</v>
      </c>
      <c r="P1697">
        <v>7</v>
      </c>
      <c r="Q1697">
        <v>40</v>
      </c>
      <c r="R1697">
        <v>1</v>
      </c>
      <c r="S1697">
        <v>5</v>
      </c>
      <c r="T1697">
        <v>66</v>
      </c>
      <c r="U1697">
        <v>11.061500000000001</v>
      </c>
      <c r="V1697">
        <v>6.7039099999999996</v>
      </c>
      <c r="W1697">
        <v>1.65</v>
      </c>
      <c r="X1697">
        <v>1.1731799999999999</v>
      </c>
      <c r="Y1697">
        <v>0.26400000000000001</v>
      </c>
      <c r="Z1697">
        <v>0.16</v>
      </c>
      <c r="AA1697">
        <v>0.104000002145767</v>
      </c>
      <c r="AB1697">
        <v>0.22439000000000001</v>
      </c>
      <c r="AC1697">
        <v>1.6014900000000001</v>
      </c>
      <c r="AD1697">
        <v>0.29545500000000002</v>
      </c>
      <c r="AE1697">
        <v>0.72178500000000001</v>
      </c>
      <c r="AH1697">
        <v>5.0055100000000001</v>
      </c>
      <c r="AI1697">
        <v>-0.30731000000000003</v>
      </c>
      <c r="AJ1697">
        <v>-0.12599299999999999</v>
      </c>
    </row>
    <row r="1698" spans="1:36" x14ac:dyDescent="0.45">
      <c r="A1698" t="s">
        <v>3574</v>
      </c>
      <c r="C1698">
        <v>2</v>
      </c>
      <c r="D1698">
        <v>3</v>
      </c>
      <c r="F1698">
        <v>5.3191499999999996</v>
      </c>
      <c r="G1698">
        <v>39</v>
      </c>
      <c r="H1698">
        <v>0</v>
      </c>
      <c r="I1698">
        <v>0</v>
      </c>
      <c r="J1698">
        <v>0</v>
      </c>
      <c r="K1698">
        <v>42.3</v>
      </c>
      <c r="L1698">
        <v>194</v>
      </c>
      <c r="M1698">
        <v>41</v>
      </c>
      <c r="N1698">
        <v>27</v>
      </c>
      <c r="O1698">
        <v>25</v>
      </c>
      <c r="P1698">
        <v>6</v>
      </c>
      <c r="Q1698">
        <v>27</v>
      </c>
      <c r="R1698">
        <v>1</v>
      </c>
      <c r="S1698">
        <v>2</v>
      </c>
      <c r="T1698">
        <v>36</v>
      </c>
      <c r="U1698">
        <v>7.6595700000000004</v>
      </c>
      <c r="V1698">
        <v>5.7446799999999998</v>
      </c>
      <c r="W1698">
        <v>1.3333299999999999</v>
      </c>
      <c r="X1698">
        <v>1.2766</v>
      </c>
      <c r="Y1698">
        <v>0.18556700000000001</v>
      </c>
      <c r="Z1698">
        <v>0.13917499999999999</v>
      </c>
      <c r="AA1698">
        <v>4.63917553424835E-2</v>
      </c>
      <c r="AB1698">
        <v>0.24848500000000001</v>
      </c>
      <c r="AC1698">
        <v>1.6075699999999999</v>
      </c>
      <c r="AD1698">
        <v>0.284553</v>
      </c>
      <c r="AE1698">
        <v>0.68791899999999995</v>
      </c>
      <c r="AH1698">
        <v>5.4536199999999999</v>
      </c>
      <c r="AI1698">
        <v>-0.30754900000000002</v>
      </c>
      <c r="AJ1698">
        <v>-0.50458899999999995</v>
      </c>
    </row>
    <row r="1699" spans="1:36" x14ac:dyDescent="0.45">
      <c r="A1699" t="s">
        <v>3575</v>
      </c>
      <c r="C1699">
        <v>2</v>
      </c>
      <c r="D1699">
        <v>5</v>
      </c>
      <c r="F1699">
        <v>5.3172899999999998</v>
      </c>
      <c r="G1699">
        <v>41</v>
      </c>
      <c r="H1699">
        <v>1</v>
      </c>
      <c r="I1699">
        <v>0</v>
      </c>
      <c r="J1699">
        <v>0</v>
      </c>
      <c r="K1699">
        <v>45.7</v>
      </c>
      <c r="L1699">
        <v>211</v>
      </c>
      <c r="M1699">
        <v>48</v>
      </c>
      <c r="N1699">
        <v>29</v>
      </c>
      <c r="O1699">
        <v>27</v>
      </c>
      <c r="P1699">
        <v>6</v>
      </c>
      <c r="Q1699">
        <v>23</v>
      </c>
      <c r="R1699">
        <v>1</v>
      </c>
      <c r="S1699">
        <v>5</v>
      </c>
      <c r="T1699">
        <v>36</v>
      </c>
      <c r="U1699">
        <v>7.0897199999999998</v>
      </c>
      <c r="V1699">
        <v>4.5295399999999999</v>
      </c>
      <c r="W1699">
        <v>1.5652200000000001</v>
      </c>
      <c r="X1699">
        <v>1.1816199999999999</v>
      </c>
      <c r="Y1699">
        <v>0.17061599999999999</v>
      </c>
      <c r="Z1699">
        <v>0.109005</v>
      </c>
      <c r="AA1699">
        <v>6.1611384153365999E-2</v>
      </c>
      <c r="AB1699">
        <v>0.262295</v>
      </c>
      <c r="AC1699">
        <v>1.5536099999999999</v>
      </c>
      <c r="AD1699">
        <v>0.29787200000000003</v>
      </c>
      <c r="AE1699">
        <v>0.67092700000000005</v>
      </c>
      <c r="AH1699">
        <v>5.2244099999999998</v>
      </c>
      <c r="AI1699">
        <v>-0.31001299999999998</v>
      </c>
      <c r="AJ1699">
        <v>-0.36441000000000001</v>
      </c>
    </row>
    <row r="1700" spans="1:36" x14ac:dyDescent="0.45">
      <c r="A1700" t="s">
        <v>3576</v>
      </c>
      <c r="B1700" t="s">
        <v>42</v>
      </c>
      <c r="C1700">
        <v>2</v>
      </c>
      <c r="D1700">
        <v>5</v>
      </c>
      <c r="F1700">
        <v>5.1479299999999997</v>
      </c>
      <c r="G1700">
        <v>36</v>
      </c>
      <c r="H1700">
        <v>0</v>
      </c>
      <c r="I1700">
        <v>0</v>
      </c>
      <c r="J1700">
        <v>0</v>
      </c>
      <c r="K1700">
        <v>50.7</v>
      </c>
      <c r="L1700">
        <v>233</v>
      </c>
      <c r="M1700">
        <v>48</v>
      </c>
      <c r="N1700">
        <v>31</v>
      </c>
      <c r="O1700">
        <v>29</v>
      </c>
      <c r="P1700">
        <v>7</v>
      </c>
      <c r="Q1700">
        <v>34</v>
      </c>
      <c r="R1700">
        <v>0</v>
      </c>
      <c r="S1700">
        <v>1</v>
      </c>
      <c r="T1700">
        <v>52</v>
      </c>
      <c r="U1700">
        <v>9.2307699999999997</v>
      </c>
      <c r="V1700">
        <v>6.0354999999999999</v>
      </c>
      <c r="W1700">
        <v>1.5294099999999999</v>
      </c>
      <c r="X1700">
        <v>1.2425999999999999</v>
      </c>
      <c r="Y1700">
        <v>0.22317600000000001</v>
      </c>
      <c r="Z1700">
        <v>0.145923</v>
      </c>
      <c r="AA1700">
        <v>7.7253222465515095E-2</v>
      </c>
      <c r="AB1700">
        <v>0.242424</v>
      </c>
      <c r="AC1700">
        <v>1.6173599999999999</v>
      </c>
      <c r="AD1700">
        <v>0.294964</v>
      </c>
      <c r="AE1700">
        <v>0.70637099999999997</v>
      </c>
      <c r="AH1700">
        <v>5.0696399999999997</v>
      </c>
      <c r="AI1700">
        <v>-0.31242599999999998</v>
      </c>
      <c r="AJ1700">
        <v>-0.34412500000000001</v>
      </c>
    </row>
    <row r="1701" spans="1:36" x14ac:dyDescent="0.45">
      <c r="A1701" t="s">
        <v>3577</v>
      </c>
      <c r="B1701" t="s">
        <v>34</v>
      </c>
      <c r="C1701">
        <v>2</v>
      </c>
      <c r="D1701">
        <v>3</v>
      </c>
      <c r="F1701">
        <v>5.03817</v>
      </c>
      <c r="G1701">
        <v>27</v>
      </c>
      <c r="H1701">
        <v>0</v>
      </c>
      <c r="I1701">
        <v>0</v>
      </c>
      <c r="J1701">
        <v>0</v>
      </c>
      <c r="K1701">
        <v>39.299999999999997</v>
      </c>
      <c r="L1701">
        <v>176</v>
      </c>
      <c r="M1701">
        <v>42</v>
      </c>
      <c r="N1701">
        <v>24</v>
      </c>
      <c r="O1701">
        <v>22</v>
      </c>
      <c r="P1701">
        <v>6</v>
      </c>
      <c r="Q1701">
        <v>16</v>
      </c>
      <c r="R1701">
        <v>0</v>
      </c>
      <c r="S1701">
        <v>2</v>
      </c>
      <c r="T1701">
        <v>28</v>
      </c>
      <c r="U1701">
        <v>6.41221</v>
      </c>
      <c r="V1701">
        <v>3.66412</v>
      </c>
      <c r="W1701">
        <v>1.75</v>
      </c>
      <c r="X1701">
        <v>1.37405</v>
      </c>
      <c r="Y1701">
        <v>0.15909100000000001</v>
      </c>
      <c r="Z1701">
        <v>9.0909100000000007E-2</v>
      </c>
      <c r="AA1701">
        <v>6.8181812763214097E-2</v>
      </c>
      <c r="AB1701">
        <v>0.26582299999999998</v>
      </c>
      <c r="AC1701">
        <v>1.47583</v>
      </c>
      <c r="AD1701">
        <v>0.290323</v>
      </c>
      <c r="AE1701">
        <v>0.68548399999999998</v>
      </c>
      <c r="AH1701">
        <v>5.1888800000000002</v>
      </c>
      <c r="AI1701">
        <v>-0.31316100000000002</v>
      </c>
      <c r="AJ1701">
        <v>-0.32505499999999998</v>
      </c>
    </row>
    <row r="1702" spans="1:36" x14ac:dyDescent="0.45">
      <c r="A1702" t="s">
        <v>3578</v>
      </c>
      <c r="B1702" t="s">
        <v>196</v>
      </c>
      <c r="C1702">
        <v>4</v>
      </c>
      <c r="D1702">
        <v>6</v>
      </c>
      <c r="F1702">
        <v>4.7368399999999999</v>
      </c>
      <c r="G1702">
        <v>50</v>
      </c>
      <c r="H1702">
        <v>0</v>
      </c>
      <c r="I1702">
        <v>0</v>
      </c>
      <c r="J1702">
        <v>0</v>
      </c>
      <c r="K1702">
        <v>57</v>
      </c>
      <c r="L1702">
        <v>259</v>
      </c>
      <c r="M1702">
        <v>48</v>
      </c>
      <c r="N1702">
        <v>32</v>
      </c>
      <c r="O1702">
        <v>30</v>
      </c>
      <c r="P1702">
        <v>7</v>
      </c>
      <c r="Q1702">
        <v>38</v>
      </c>
      <c r="R1702">
        <v>2</v>
      </c>
      <c r="S1702">
        <v>7</v>
      </c>
      <c r="T1702">
        <v>66</v>
      </c>
      <c r="U1702">
        <v>10.421099999999999</v>
      </c>
      <c r="V1702">
        <v>6</v>
      </c>
      <c r="W1702">
        <v>1.7368399999999999</v>
      </c>
      <c r="X1702">
        <v>1.1052599999999999</v>
      </c>
      <c r="Y1702">
        <v>0.254826</v>
      </c>
      <c r="Z1702">
        <v>0.14671799999999999</v>
      </c>
      <c r="AA1702">
        <v>0.108108103275299</v>
      </c>
      <c r="AB1702">
        <v>0.224299</v>
      </c>
      <c r="AC1702">
        <v>1.5087699999999999</v>
      </c>
      <c r="AD1702">
        <v>0.29077999999999998</v>
      </c>
      <c r="AE1702">
        <v>0.70866099999999999</v>
      </c>
      <c r="AH1702">
        <v>4.9041600000000001</v>
      </c>
      <c r="AI1702">
        <v>-0.31478699999999998</v>
      </c>
      <c r="AJ1702">
        <v>-0.26677000000000001</v>
      </c>
    </row>
    <row r="1703" spans="1:36" x14ac:dyDescent="0.45">
      <c r="A1703" t="s">
        <v>3579</v>
      </c>
      <c r="C1703">
        <v>2</v>
      </c>
      <c r="D1703">
        <v>2</v>
      </c>
      <c r="F1703">
        <v>5.1515199999999997</v>
      </c>
      <c r="G1703">
        <v>22</v>
      </c>
      <c r="H1703">
        <v>0</v>
      </c>
      <c r="I1703">
        <v>0</v>
      </c>
      <c r="J1703">
        <v>0</v>
      </c>
      <c r="K1703">
        <v>29.7</v>
      </c>
      <c r="L1703">
        <v>139</v>
      </c>
      <c r="M1703">
        <v>28</v>
      </c>
      <c r="N1703">
        <v>18</v>
      </c>
      <c r="O1703">
        <v>17</v>
      </c>
      <c r="P1703">
        <v>4</v>
      </c>
      <c r="Q1703">
        <v>22</v>
      </c>
      <c r="R1703">
        <v>0</v>
      </c>
      <c r="S1703">
        <v>1</v>
      </c>
      <c r="T1703">
        <v>28</v>
      </c>
      <c r="U1703">
        <v>8.4848499999999998</v>
      </c>
      <c r="V1703">
        <v>6.6666699999999999</v>
      </c>
      <c r="W1703">
        <v>1.2727299999999999</v>
      </c>
      <c r="X1703">
        <v>1.2121200000000001</v>
      </c>
      <c r="Y1703">
        <v>0.20143900000000001</v>
      </c>
      <c r="Z1703">
        <v>0.158273</v>
      </c>
      <c r="AA1703">
        <v>4.31654602289199E-2</v>
      </c>
      <c r="AB1703">
        <v>0.24137900000000001</v>
      </c>
      <c r="AC1703">
        <v>1.6835</v>
      </c>
      <c r="AD1703">
        <v>0.28571400000000002</v>
      </c>
      <c r="AE1703">
        <v>0.72072099999999995</v>
      </c>
      <c r="AH1703">
        <v>5.4435900000000004</v>
      </c>
      <c r="AI1703">
        <v>-0.31517800000000001</v>
      </c>
      <c r="AJ1703">
        <v>-0.20608099999999999</v>
      </c>
    </row>
    <row r="1704" spans="1:36" x14ac:dyDescent="0.45">
      <c r="A1704" t="s">
        <v>3580</v>
      </c>
      <c r="B1704" t="s">
        <v>184</v>
      </c>
      <c r="C1704">
        <v>3</v>
      </c>
      <c r="D1704">
        <v>4</v>
      </c>
      <c r="F1704">
        <v>5.6353600000000004</v>
      </c>
      <c r="G1704">
        <v>46</v>
      </c>
      <c r="H1704">
        <v>0</v>
      </c>
      <c r="I1704">
        <v>0</v>
      </c>
      <c r="J1704">
        <v>0</v>
      </c>
      <c r="K1704">
        <v>54.3</v>
      </c>
      <c r="L1704">
        <v>253</v>
      </c>
      <c r="M1704">
        <v>54</v>
      </c>
      <c r="N1704">
        <v>37</v>
      </c>
      <c r="O1704">
        <v>34</v>
      </c>
      <c r="P1704">
        <v>8</v>
      </c>
      <c r="Q1704">
        <v>30</v>
      </c>
      <c r="R1704">
        <v>0</v>
      </c>
      <c r="S1704">
        <v>10</v>
      </c>
      <c r="T1704">
        <v>51</v>
      </c>
      <c r="U1704">
        <v>8.4530399999999997</v>
      </c>
      <c r="V1704">
        <v>4.9723800000000002</v>
      </c>
      <c r="W1704">
        <v>1.7</v>
      </c>
      <c r="X1704">
        <v>1.3259700000000001</v>
      </c>
      <c r="Y1704">
        <v>0.20158100000000001</v>
      </c>
      <c r="Z1704">
        <v>0.118577</v>
      </c>
      <c r="AA1704">
        <v>8.3003953099250793E-2</v>
      </c>
      <c r="AB1704">
        <v>0.253521</v>
      </c>
      <c r="AC1704">
        <v>1.5469599999999999</v>
      </c>
      <c r="AD1704">
        <v>0.29870099999999999</v>
      </c>
      <c r="AE1704">
        <v>0.64560399999999996</v>
      </c>
      <c r="AH1704">
        <v>5.5018200000000004</v>
      </c>
      <c r="AI1704">
        <v>-0.31564399999999998</v>
      </c>
      <c r="AJ1704">
        <v>-0.209233</v>
      </c>
    </row>
    <row r="1705" spans="1:36" x14ac:dyDescent="0.45">
      <c r="A1705" t="s">
        <v>3581</v>
      </c>
      <c r="B1705" t="s">
        <v>25</v>
      </c>
      <c r="C1705">
        <v>2</v>
      </c>
      <c r="D1705">
        <v>2</v>
      </c>
      <c r="F1705">
        <v>5.0656699999999999</v>
      </c>
      <c r="G1705">
        <v>38</v>
      </c>
      <c r="H1705">
        <v>0</v>
      </c>
      <c r="I1705">
        <v>0</v>
      </c>
      <c r="J1705">
        <v>0</v>
      </c>
      <c r="K1705">
        <v>53.3</v>
      </c>
      <c r="L1705">
        <v>237</v>
      </c>
      <c r="M1705">
        <v>50</v>
      </c>
      <c r="N1705">
        <v>32</v>
      </c>
      <c r="O1705">
        <v>30</v>
      </c>
      <c r="P1705">
        <v>8</v>
      </c>
      <c r="Q1705">
        <v>26</v>
      </c>
      <c r="R1705">
        <v>0</v>
      </c>
      <c r="S1705">
        <v>5</v>
      </c>
      <c r="T1705">
        <v>48</v>
      </c>
      <c r="U1705">
        <v>8.1050699999999996</v>
      </c>
      <c r="V1705">
        <v>4.3902400000000004</v>
      </c>
      <c r="W1705">
        <v>1.84615</v>
      </c>
      <c r="X1705">
        <v>1.35084</v>
      </c>
      <c r="Y1705">
        <v>0.20253199999999999</v>
      </c>
      <c r="Z1705">
        <v>0.109705</v>
      </c>
      <c r="AA1705">
        <v>9.2827007174491799E-2</v>
      </c>
      <c r="AB1705">
        <v>0.24271799999999999</v>
      </c>
      <c r="AC1705">
        <v>1.4258900000000001</v>
      </c>
      <c r="AD1705">
        <v>0.28000000000000003</v>
      </c>
      <c r="AE1705">
        <v>0.67901199999999995</v>
      </c>
      <c r="AH1705">
        <v>5.1499699999999997</v>
      </c>
      <c r="AI1705">
        <v>-0.31565300000000002</v>
      </c>
      <c r="AJ1705">
        <v>-0.378112</v>
      </c>
    </row>
    <row r="1706" spans="1:36" x14ac:dyDescent="0.45">
      <c r="A1706" t="s">
        <v>3582</v>
      </c>
      <c r="B1706" t="s">
        <v>30</v>
      </c>
      <c r="C1706">
        <v>3</v>
      </c>
      <c r="D1706">
        <v>4</v>
      </c>
      <c r="F1706">
        <v>4.9290099999999999</v>
      </c>
      <c r="G1706">
        <v>26</v>
      </c>
      <c r="H1706">
        <v>0</v>
      </c>
      <c r="I1706">
        <v>0</v>
      </c>
      <c r="J1706">
        <v>0</v>
      </c>
      <c r="K1706">
        <v>49.3</v>
      </c>
      <c r="L1706">
        <v>224</v>
      </c>
      <c r="M1706">
        <v>47</v>
      </c>
      <c r="N1706">
        <v>29</v>
      </c>
      <c r="O1706">
        <v>27</v>
      </c>
      <c r="P1706">
        <v>7</v>
      </c>
      <c r="Q1706">
        <v>27</v>
      </c>
      <c r="R1706">
        <v>0</v>
      </c>
      <c r="S1706">
        <v>5</v>
      </c>
      <c r="T1706">
        <v>46</v>
      </c>
      <c r="U1706">
        <v>8.39757</v>
      </c>
      <c r="V1706">
        <v>4.9290099999999999</v>
      </c>
      <c r="W1706">
        <v>1.7037</v>
      </c>
      <c r="X1706">
        <v>1.27789</v>
      </c>
      <c r="Y1706">
        <v>0.20535700000000001</v>
      </c>
      <c r="Z1706">
        <v>0.120536</v>
      </c>
      <c r="AA1706">
        <v>8.4821432828903198E-2</v>
      </c>
      <c r="AB1706">
        <v>0.24479200000000001</v>
      </c>
      <c r="AC1706">
        <v>1.50101</v>
      </c>
      <c r="AD1706">
        <v>0.28777000000000003</v>
      </c>
      <c r="AE1706">
        <v>0.70093499999999997</v>
      </c>
      <c r="AH1706">
        <v>5.1820199999999996</v>
      </c>
      <c r="AI1706">
        <v>-0.31693500000000002</v>
      </c>
      <c r="AJ1706">
        <v>-0.33196100000000001</v>
      </c>
    </row>
    <row r="1707" spans="1:36" x14ac:dyDescent="0.45">
      <c r="A1707" t="s">
        <v>3583</v>
      </c>
      <c r="B1707" t="s">
        <v>32</v>
      </c>
      <c r="C1707">
        <v>3</v>
      </c>
      <c r="D1707">
        <v>4</v>
      </c>
      <c r="F1707">
        <v>4.9056600000000001</v>
      </c>
      <c r="G1707">
        <v>44</v>
      </c>
      <c r="H1707">
        <v>0</v>
      </c>
      <c r="I1707">
        <v>0</v>
      </c>
      <c r="J1707">
        <v>0</v>
      </c>
      <c r="K1707">
        <v>47.7</v>
      </c>
      <c r="L1707">
        <v>214</v>
      </c>
      <c r="M1707">
        <v>46</v>
      </c>
      <c r="N1707">
        <v>28</v>
      </c>
      <c r="O1707">
        <v>26</v>
      </c>
      <c r="P1707">
        <v>6</v>
      </c>
      <c r="Q1707">
        <v>23</v>
      </c>
      <c r="R1707">
        <v>0</v>
      </c>
      <c r="S1707">
        <v>5</v>
      </c>
      <c r="T1707">
        <v>39</v>
      </c>
      <c r="U1707">
        <v>7.3584899999999998</v>
      </c>
      <c r="V1707">
        <v>4.33962</v>
      </c>
      <c r="W1707">
        <v>1.6956500000000001</v>
      </c>
      <c r="X1707">
        <v>1.13208</v>
      </c>
      <c r="Y1707">
        <v>0.18224299999999999</v>
      </c>
      <c r="Z1707">
        <v>0.107477</v>
      </c>
      <c r="AA1707">
        <v>7.4766352772712694E-2</v>
      </c>
      <c r="AB1707">
        <v>0.247312</v>
      </c>
      <c r="AC1707">
        <v>1.4465399999999999</v>
      </c>
      <c r="AD1707">
        <v>0.283688</v>
      </c>
      <c r="AE1707">
        <v>0.67656799999999995</v>
      </c>
      <c r="AH1707">
        <v>5.0160499999999999</v>
      </c>
      <c r="AI1707">
        <v>-0.31784099999999998</v>
      </c>
      <c r="AJ1707">
        <v>-0.33951100000000001</v>
      </c>
    </row>
    <row r="1708" spans="1:36" x14ac:dyDescent="0.45">
      <c r="A1708" t="s">
        <v>3584</v>
      </c>
      <c r="B1708" t="s">
        <v>52</v>
      </c>
      <c r="C1708">
        <v>3</v>
      </c>
      <c r="D1708">
        <v>5</v>
      </c>
      <c r="F1708">
        <v>5.9464300000000003</v>
      </c>
      <c r="G1708">
        <v>30</v>
      </c>
      <c r="H1708">
        <v>5</v>
      </c>
      <c r="I1708">
        <v>0</v>
      </c>
      <c r="J1708">
        <v>0</v>
      </c>
      <c r="K1708">
        <v>56</v>
      </c>
      <c r="L1708">
        <v>260</v>
      </c>
      <c r="M1708">
        <v>58</v>
      </c>
      <c r="N1708">
        <v>40</v>
      </c>
      <c r="O1708">
        <v>37</v>
      </c>
      <c r="P1708">
        <v>9</v>
      </c>
      <c r="Q1708">
        <v>29</v>
      </c>
      <c r="R1708">
        <v>1</v>
      </c>
      <c r="S1708">
        <v>9</v>
      </c>
      <c r="T1708">
        <v>47</v>
      </c>
      <c r="U1708">
        <v>7.5535699999999997</v>
      </c>
      <c r="V1708">
        <v>4.6607099999999999</v>
      </c>
      <c r="W1708">
        <v>1.62069</v>
      </c>
      <c r="X1708">
        <v>1.4464300000000001</v>
      </c>
      <c r="Y1708">
        <v>0.18076900000000001</v>
      </c>
      <c r="Z1708">
        <v>0.111538</v>
      </c>
      <c r="AA1708">
        <v>6.9230772554874406E-2</v>
      </c>
      <c r="AB1708">
        <v>0.26126100000000002</v>
      </c>
      <c r="AC1708">
        <v>1.5535699999999999</v>
      </c>
      <c r="AD1708">
        <v>0.29518100000000003</v>
      </c>
      <c r="AE1708">
        <v>0.63171999999999995</v>
      </c>
      <c r="AH1708">
        <v>5.7014699999999996</v>
      </c>
      <c r="AI1708">
        <v>-0.31784800000000002</v>
      </c>
      <c r="AJ1708">
        <v>-0.57376000000000005</v>
      </c>
    </row>
    <row r="1709" spans="1:36" x14ac:dyDescent="0.45">
      <c r="A1709" t="s">
        <v>3585</v>
      </c>
      <c r="C1709">
        <v>0</v>
      </c>
      <c r="D1709">
        <v>1</v>
      </c>
      <c r="F1709">
        <v>6.1363599999999998</v>
      </c>
      <c r="G1709">
        <v>22</v>
      </c>
      <c r="H1709">
        <v>0</v>
      </c>
      <c r="I1709">
        <v>0</v>
      </c>
      <c r="J1709">
        <v>0</v>
      </c>
      <c r="K1709">
        <v>22</v>
      </c>
      <c r="L1709">
        <v>105</v>
      </c>
      <c r="M1709">
        <v>25</v>
      </c>
      <c r="N1709">
        <v>16</v>
      </c>
      <c r="O1709">
        <v>15</v>
      </c>
      <c r="P1709">
        <v>4</v>
      </c>
      <c r="Q1709">
        <v>11</v>
      </c>
      <c r="R1709">
        <v>0</v>
      </c>
      <c r="S1709">
        <v>5</v>
      </c>
      <c r="T1709">
        <v>16</v>
      </c>
      <c r="U1709">
        <v>6.5454499999999998</v>
      </c>
      <c r="V1709">
        <v>4.5</v>
      </c>
      <c r="W1709">
        <v>1.45455</v>
      </c>
      <c r="X1709">
        <v>1.63636</v>
      </c>
      <c r="Y1709">
        <v>0.15238099999999999</v>
      </c>
      <c r="Z1709">
        <v>0.10476199999999999</v>
      </c>
      <c r="AA1709">
        <v>4.7619052231311798E-2</v>
      </c>
      <c r="AB1709">
        <v>0.28089900000000001</v>
      </c>
      <c r="AC1709">
        <v>1.63636</v>
      </c>
      <c r="AD1709">
        <v>0.30434800000000001</v>
      </c>
      <c r="AE1709">
        <v>0.65789500000000001</v>
      </c>
      <c r="AH1709">
        <v>6.3459500000000002</v>
      </c>
      <c r="AI1709">
        <v>-0.317882</v>
      </c>
      <c r="AJ1709">
        <v>-0.170649</v>
      </c>
    </row>
    <row r="1710" spans="1:36" x14ac:dyDescent="0.45">
      <c r="A1710" t="s">
        <v>3586</v>
      </c>
      <c r="C1710">
        <v>1</v>
      </c>
      <c r="D1710">
        <v>2</v>
      </c>
      <c r="F1710">
        <v>5.8361799999999997</v>
      </c>
      <c r="G1710">
        <v>24</v>
      </c>
      <c r="H1710">
        <v>1</v>
      </c>
      <c r="I1710">
        <v>0</v>
      </c>
      <c r="J1710">
        <v>0</v>
      </c>
      <c r="K1710">
        <v>29.3</v>
      </c>
      <c r="L1710">
        <v>141</v>
      </c>
      <c r="M1710">
        <v>26</v>
      </c>
      <c r="N1710">
        <v>21</v>
      </c>
      <c r="O1710">
        <v>19</v>
      </c>
      <c r="P1710">
        <v>4</v>
      </c>
      <c r="Q1710">
        <v>25</v>
      </c>
      <c r="R1710">
        <v>1</v>
      </c>
      <c r="S1710">
        <v>2</v>
      </c>
      <c r="T1710">
        <v>32</v>
      </c>
      <c r="U1710">
        <v>9.8293499999999998</v>
      </c>
      <c r="V1710">
        <v>7.6791799999999997</v>
      </c>
      <c r="W1710">
        <v>1.28</v>
      </c>
      <c r="X1710">
        <v>1.2286699999999999</v>
      </c>
      <c r="Y1710">
        <v>0.22695000000000001</v>
      </c>
      <c r="Z1710">
        <v>0.17730499999999999</v>
      </c>
      <c r="AA1710">
        <v>4.9645379185676498E-2</v>
      </c>
      <c r="AB1710">
        <v>0.22806999999999999</v>
      </c>
      <c r="AC1710">
        <v>1.74061</v>
      </c>
      <c r="AD1710">
        <v>0.282051</v>
      </c>
      <c r="AE1710">
        <v>0.66079299999999996</v>
      </c>
      <c r="AH1710">
        <v>5.6099899999999998</v>
      </c>
      <c r="AI1710">
        <v>-0.31842500000000001</v>
      </c>
      <c r="AJ1710">
        <v>-0.50073800000000002</v>
      </c>
    </row>
    <row r="1711" spans="1:36" x14ac:dyDescent="0.45">
      <c r="A1711" t="s">
        <v>3587</v>
      </c>
      <c r="B1711" t="s">
        <v>67</v>
      </c>
      <c r="C1711">
        <v>1</v>
      </c>
      <c r="D1711">
        <v>3</v>
      </c>
      <c r="F1711">
        <v>5.8139500000000002</v>
      </c>
      <c r="G1711">
        <v>34</v>
      </c>
      <c r="H1711">
        <v>1</v>
      </c>
      <c r="I1711">
        <v>0</v>
      </c>
      <c r="J1711">
        <v>0</v>
      </c>
      <c r="K1711">
        <v>38.700000000000003</v>
      </c>
      <c r="L1711">
        <v>178</v>
      </c>
      <c r="M1711">
        <v>39</v>
      </c>
      <c r="N1711">
        <v>27</v>
      </c>
      <c r="O1711">
        <v>25</v>
      </c>
      <c r="P1711">
        <v>6</v>
      </c>
      <c r="Q1711">
        <v>21</v>
      </c>
      <c r="R1711">
        <v>1</v>
      </c>
      <c r="S1711">
        <v>7</v>
      </c>
      <c r="T1711">
        <v>34</v>
      </c>
      <c r="U1711">
        <v>7.9069799999999999</v>
      </c>
      <c r="V1711">
        <v>4.8837200000000003</v>
      </c>
      <c r="W1711">
        <v>1.6190500000000001</v>
      </c>
      <c r="X1711">
        <v>1.3953500000000001</v>
      </c>
      <c r="Y1711">
        <v>0.19101099999999999</v>
      </c>
      <c r="Z1711">
        <v>0.117978</v>
      </c>
      <c r="AA1711">
        <v>7.3033705353736794E-2</v>
      </c>
      <c r="AB1711">
        <v>0.26</v>
      </c>
      <c r="AC1711">
        <v>1.5503899999999999</v>
      </c>
      <c r="AD1711">
        <v>0.3</v>
      </c>
      <c r="AE1711">
        <v>0.63953499999999996</v>
      </c>
      <c r="AH1711">
        <v>5.68398</v>
      </c>
      <c r="AI1711">
        <v>-0.31860699999999997</v>
      </c>
      <c r="AJ1711">
        <v>-0.48438500000000001</v>
      </c>
    </row>
    <row r="1712" spans="1:36" x14ac:dyDescent="0.45">
      <c r="A1712" t="s">
        <v>2437</v>
      </c>
      <c r="B1712" t="s">
        <v>67</v>
      </c>
      <c r="C1712">
        <v>3</v>
      </c>
      <c r="D1712">
        <v>3</v>
      </c>
      <c r="F1712">
        <v>5.1005500000000001</v>
      </c>
      <c r="G1712">
        <v>54</v>
      </c>
      <c r="H1712">
        <v>0</v>
      </c>
      <c r="I1712">
        <v>0</v>
      </c>
      <c r="J1712">
        <v>1</v>
      </c>
      <c r="K1712">
        <v>54.7</v>
      </c>
      <c r="L1712">
        <v>246</v>
      </c>
      <c r="M1712">
        <v>53</v>
      </c>
      <c r="N1712">
        <v>34</v>
      </c>
      <c r="O1712">
        <v>31</v>
      </c>
      <c r="P1712">
        <v>8</v>
      </c>
      <c r="Q1712">
        <v>30</v>
      </c>
      <c r="R1712">
        <v>0</v>
      </c>
      <c r="S1712">
        <v>5</v>
      </c>
      <c r="T1712">
        <v>51</v>
      </c>
      <c r="U1712">
        <v>8.3912200000000006</v>
      </c>
      <c r="V1712">
        <v>4.9360099999999996</v>
      </c>
      <c r="W1712">
        <v>1.7</v>
      </c>
      <c r="X1712">
        <v>1.3162700000000001</v>
      </c>
      <c r="Y1712">
        <v>0.207317</v>
      </c>
      <c r="Z1712">
        <v>0.121951</v>
      </c>
      <c r="AA1712">
        <v>8.5365846753120395E-2</v>
      </c>
      <c r="AB1712">
        <v>0.25118499999999999</v>
      </c>
      <c r="AC1712">
        <v>1.5173700000000001</v>
      </c>
      <c r="AD1712">
        <v>0.29605300000000001</v>
      </c>
      <c r="AE1712">
        <v>0.68245100000000003</v>
      </c>
      <c r="AH1712">
        <v>5.2111599999999996</v>
      </c>
      <c r="AI1712">
        <v>-0.31911800000000001</v>
      </c>
      <c r="AJ1712">
        <v>-0.48032799999999998</v>
      </c>
    </row>
    <row r="1713" spans="1:36" x14ac:dyDescent="0.45">
      <c r="A1713" t="s">
        <v>3588</v>
      </c>
      <c r="B1713" t="s">
        <v>139</v>
      </c>
      <c r="C1713">
        <v>2</v>
      </c>
      <c r="D1713">
        <v>4</v>
      </c>
      <c r="F1713">
        <v>5.36538</v>
      </c>
      <c r="G1713">
        <v>32</v>
      </c>
      <c r="H1713">
        <v>1</v>
      </c>
      <c r="I1713">
        <v>0</v>
      </c>
      <c r="J1713">
        <v>0</v>
      </c>
      <c r="K1713">
        <v>52</v>
      </c>
      <c r="L1713">
        <v>238</v>
      </c>
      <c r="M1713">
        <v>57</v>
      </c>
      <c r="N1713">
        <v>34</v>
      </c>
      <c r="O1713">
        <v>31</v>
      </c>
      <c r="P1713">
        <v>8</v>
      </c>
      <c r="Q1713">
        <v>27</v>
      </c>
      <c r="R1713">
        <v>0</v>
      </c>
      <c r="S1713">
        <v>1</v>
      </c>
      <c r="T1713">
        <v>36</v>
      </c>
      <c r="U1713">
        <v>6.2307699999999997</v>
      </c>
      <c r="V1713">
        <v>4.6730799999999997</v>
      </c>
      <c r="W1713">
        <v>1.3333299999999999</v>
      </c>
      <c r="X1713">
        <v>1.38462</v>
      </c>
      <c r="Y1713">
        <v>0.15126100000000001</v>
      </c>
      <c r="Z1713">
        <v>0.113445</v>
      </c>
      <c r="AA1713">
        <v>3.7815131247043603E-2</v>
      </c>
      <c r="AB1713">
        <v>0.27142899999999998</v>
      </c>
      <c r="AC1713">
        <v>1.61538</v>
      </c>
      <c r="AD1713">
        <v>0.29518100000000003</v>
      </c>
      <c r="AE1713">
        <v>0.68681300000000001</v>
      </c>
      <c r="AH1713">
        <v>5.4858099999999999</v>
      </c>
      <c r="AI1713">
        <v>-0.32100299999999998</v>
      </c>
      <c r="AJ1713">
        <v>-0.47204200000000002</v>
      </c>
    </row>
    <row r="1714" spans="1:36" x14ac:dyDescent="0.45">
      <c r="A1714" t="s">
        <v>3589</v>
      </c>
      <c r="C1714">
        <v>1</v>
      </c>
      <c r="D1714">
        <v>3</v>
      </c>
      <c r="F1714">
        <v>6.3844399999999997</v>
      </c>
      <c r="G1714">
        <v>24</v>
      </c>
      <c r="H1714">
        <v>6</v>
      </c>
      <c r="I1714">
        <v>0</v>
      </c>
      <c r="J1714">
        <v>0</v>
      </c>
      <c r="K1714">
        <v>43.7</v>
      </c>
      <c r="L1714">
        <v>207</v>
      </c>
      <c r="M1714">
        <v>51</v>
      </c>
      <c r="N1714">
        <v>34</v>
      </c>
      <c r="O1714">
        <v>31</v>
      </c>
      <c r="P1714">
        <v>8</v>
      </c>
      <c r="Q1714">
        <v>24</v>
      </c>
      <c r="R1714">
        <v>0</v>
      </c>
      <c r="S1714">
        <v>4</v>
      </c>
      <c r="T1714">
        <v>28</v>
      </c>
      <c r="U1714">
        <v>5.7665899999999999</v>
      </c>
      <c r="V1714">
        <v>4.9427899999999996</v>
      </c>
      <c r="W1714">
        <v>1.1666700000000001</v>
      </c>
      <c r="X1714">
        <v>1.6476</v>
      </c>
      <c r="Y1714">
        <v>0.135266</v>
      </c>
      <c r="Z1714">
        <v>0.115942</v>
      </c>
      <c r="AA1714">
        <v>1.9323661923408501E-2</v>
      </c>
      <c r="AB1714">
        <v>0.284916</v>
      </c>
      <c r="AC1714">
        <v>1.7162500000000001</v>
      </c>
      <c r="AD1714">
        <v>0.30069899999999999</v>
      </c>
      <c r="AE1714">
        <v>0.64263300000000001</v>
      </c>
      <c r="AH1714">
        <v>6.2756400000000001</v>
      </c>
      <c r="AI1714">
        <v>-0.32114300000000001</v>
      </c>
      <c r="AJ1714">
        <v>-0.51298299999999997</v>
      </c>
    </row>
    <row r="1715" spans="1:36" x14ac:dyDescent="0.45">
      <c r="A1715" t="s">
        <v>3590</v>
      </c>
      <c r="B1715" t="s">
        <v>153</v>
      </c>
      <c r="C1715">
        <v>1</v>
      </c>
      <c r="D1715">
        <v>3</v>
      </c>
      <c r="F1715">
        <v>5.625</v>
      </c>
      <c r="G1715">
        <v>26</v>
      </c>
      <c r="H1715">
        <v>0</v>
      </c>
      <c r="I1715">
        <v>0</v>
      </c>
      <c r="J1715">
        <v>0</v>
      </c>
      <c r="K1715">
        <v>32</v>
      </c>
      <c r="L1715">
        <v>148</v>
      </c>
      <c r="M1715">
        <v>34</v>
      </c>
      <c r="N1715">
        <v>22</v>
      </c>
      <c r="O1715">
        <v>20</v>
      </c>
      <c r="P1715">
        <v>5</v>
      </c>
      <c r="Q1715">
        <v>18</v>
      </c>
      <c r="R1715">
        <v>2</v>
      </c>
      <c r="S1715">
        <v>2</v>
      </c>
      <c r="T1715">
        <v>24</v>
      </c>
      <c r="U1715">
        <v>6.75</v>
      </c>
      <c r="V1715">
        <v>5.0625</v>
      </c>
      <c r="W1715">
        <v>1.3333299999999999</v>
      </c>
      <c r="X1715">
        <v>1.40625</v>
      </c>
      <c r="Y1715">
        <v>0.162162</v>
      </c>
      <c r="Z1715">
        <v>0.12162199999999999</v>
      </c>
      <c r="AA1715">
        <v>4.05405312776565E-2</v>
      </c>
      <c r="AB1715">
        <v>0.265625</v>
      </c>
      <c r="AC1715">
        <v>1.625</v>
      </c>
      <c r="AD1715">
        <v>0.29292899999999999</v>
      </c>
      <c r="AE1715">
        <v>0.66666700000000001</v>
      </c>
      <c r="AH1715">
        <v>5.6612900000000002</v>
      </c>
      <c r="AI1715">
        <v>-0.32128099999999998</v>
      </c>
      <c r="AJ1715">
        <v>-0.413885</v>
      </c>
    </row>
    <row r="1716" spans="1:36" x14ac:dyDescent="0.45">
      <c r="A1716" t="s">
        <v>3591</v>
      </c>
      <c r="C1716">
        <v>3</v>
      </c>
      <c r="D1716">
        <v>5</v>
      </c>
      <c r="F1716">
        <v>5.1666699999999999</v>
      </c>
      <c r="G1716">
        <v>35</v>
      </c>
      <c r="H1716">
        <v>3</v>
      </c>
      <c r="I1716">
        <v>0</v>
      </c>
      <c r="J1716">
        <v>0</v>
      </c>
      <c r="K1716">
        <v>54</v>
      </c>
      <c r="L1716">
        <v>250</v>
      </c>
      <c r="M1716">
        <v>51</v>
      </c>
      <c r="N1716">
        <v>34</v>
      </c>
      <c r="O1716">
        <v>31</v>
      </c>
      <c r="P1716">
        <v>8</v>
      </c>
      <c r="Q1716">
        <v>36</v>
      </c>
      <c r="R1716">
        <v>1</v>
      </c>
      <c r="S1716">
        <v>5</v>
      </c>
      <c r="T1716">
        <v>53</v>
      </c>
      <c r="U1716">
        <v>8.8333300000000001</v>
      </c>
      <c r="V1716">
        <v>6</v>
      </c>
      <c r="W1716">
        <v>1.4722200000000001</v>
      </c>
      <c r="X1716">
        <v>1.3333299999999999</v>
      </c>
      <c r="Y1716">
        <v>0.21199999999999999</v>
      </c>
      <c r="Z1716">
        <v>0.14399999999999999</v>
      </c>
      <c r="AA1716">
        <v>6.8000003695487907E-2</v>
      </c>
      <c r="AB1716">
        <v>0.24401900000000001</v>
      </c>
      <c r="AC1716">
        <v>1.61111</v>
      </c>
      <c r="AD1716">
        <v>0.29054099999999999</v>
      </c>
      <c r="AE1716">
        <v>0.69920800000000005</v>
      </c>
      <c r="AH1716">
        <v>5.4957799999999999</v>
      </c>
      <c r="AI1716">
        <v>-0.32159900000000002</v>
      </c>
      <c r="AJ1716">
        <v>-0.34560099999999999</v>
      </c>
    </row>
    <row r="1717" spans="1:36" x14ac:dyDescent="0.45">
      <c r="A1717" t="s">
        <v>3592</v>
      </c>
      <c r="C1717">
        <v>2</v>
      </c>
      <c r="D1717">
        <v>4</v>
      </c>
      <c r="F1717">
        <v>5.2747299999999999</v>
      </c>
      <c r="G1717">
        <v>18</v>
      </c>
      <c r="H1717">
        <v>1</v>
      </c>
      <c r="I1717">
        <v>0</v>
      </c>
      <c r="J1717">
        <v>0</v>
      </c>
      <c r="K1717">
        <v>27.3</v>
      </c>
      <c r="L1717">
        <v>126</v>
      </c>
      <c r="M1717">
        <v>31</v>
      </c>
      <c r="N1717">
        <v>17</v>
      </c>
      <c r="O1717">
        <v>16</v>
      </c>
      <c r="P1717">
        <v>4</v>
      </c>
      <c r="Q1717">
        <v>16</v>
      </c>
      <c r="R1717">
        <v>0</v>
      </c>
      <c r="S1717">
        <v>0</v>
      </c>
      <c r="T1717">
        <v>17</v>
      </c>
      <c r="U1717">
        <v>5.6044</v>
      </c>
      <c r="V1717">
        <v>5.2747299999999999</v>
      </c>
      <c r="W1717">
        <v>1.0625</v>
      </c>
      <c r="X1717">
        <v>1.3186800000000001</v>
      </c>
      <c r="Y1717">
        <v>0.13492100000000001</v>
      </c>
      <c r="Z1717">
        <v>0.12698400000000001</v>
      </c>
      <c r="AA1717">
        <v>7.9365074634552002E-3</v>
      </c>
      <c r="AB1717">
        <v>0.28181800000000001</v>
      </c>
      <c r="AC1717">
        <v>1.7216100000000001</v>
      </c>
      <c r="AD1717">
        <v>0.303371</v>
      </c>
      <c r="AE1717">
        <v>0.724638</v>
      </c>
      <c r="AH1717">
        <v>5.6726200000000002</v>
      </c>
      <c r="AI1717">
        <v>-0.32207400000000003</v>
      </c>
      <c r="AJ1717">
        <v>-0.23741699999999999</v>
      </c>
    </row>
    <row r="1718" spans="1:36" x14ac:dyDescent="0.45">
      <c r="A1718" t="s">
        <v>3593</v>
      </c>
      <c r="C1718">
        <v>2</v>
      </c>
      <c r="D1718">
        <v>4</v>
      </c>
      <c r="F1718">
        <v>5</v>
      </c>
      <c r="G1718">
        <v>41</v>
      </c>
      <c r="H1718">
        <v>0</v>
      </c>
      <c r="I1718">
        <v>0</v>
      </c>
      <c r="J1718">
        <v>0</v>
      </c>
      <c r="K1718">
        <v>45</v>
      </c>
      <c r="L1718">
        <v>206</v>
      </c>
      <c r="M1718">
        <v>43</v>
      </c>
      <c r="N1718">
        <v>27</v>
      </c>
      <c r="O1718">
        <v>25</v>
      </c>
      <c r="P1718">
        <v>6</v>
      </c>
      <c r="Q1718">
        <v>28</v>
      </c>
      <c r="R1718">
        <v>1</v>
      </c>
      <c r="S1718">
        <v>3</v>
      </c>
      <c r="T1718">
        <v>43</v>
      </c>
      <c r="U1718">
        <v>8.6</v>
      </c>
      <c r="V1718">
        <v>5.6</v>
      </c>
      <c r="W1718">
        <v>1.5357099999999999</v>
      </c>
      <c r="X1718">
        <v>1.2</v>
      </c>
      <c r="Y1718">
        <v>0.20873800000000001</v>
      </c>
      <c r="Z1718">
        <v>0.13592199999999999</v>
      </c>
      <c r="AA1718">
        <v>7.2815537452697698E-2</v>
      </c>
      <c r="AB1718">
        <v>0.24571399999999999</v>
      </c>
      <c r="AC1718">
        <v>1.57778</v>
      </c>
      <c r="AD1718">
        <v>0.293651</v>
      </c>
      <c r="AE1718">
        <v>0.70287500000000003</v>
      </c>
      <c r="AH1718">
        <v>5.1439300000000001</v>
      </c>
      <c r="AI1718">
        <v>-0.32263500000000001</v>
      </c>
      <c r="AJ1718">
        <v>-0.34032200000000001</v>
      </c>
    </row>
    <row r="1719" spans="1:36" x14ac:dyDescent="0.45">
      <c r="A1719" t="s">
        <v>3594</v>
      </c>
      <c r="B1719" t="s">
        <v>56</v>
      </c>
      <c r="C1719">
        <v>3</v>
      </c>
      <c r="D1719">
        <v>8</v>
      </c>
      <c r="F1719">
        <v>5.7831299999999999</v>
      </c>
      <c r="G1719">
        <v>23</v>
      </c>
      <c r="H1719">
        <v>17</v>
      </c>
      <c r="I1719">
        <v>0</v>
      </c>
      <c r="J1719">
        <v>0</v>
      </c>
      <c r="K1719">
        <v>74.7</v>
      </c>
      <c r="L1719">
        <v>353</v>
      </c>
      <c r="M1719">
        <v>77</v>
      </c>
      <c r="N1719">
        <v>52</v>
      </c>
      <c r="O1719">
        <v>48</v>
      </c>
      <c r="P1719">
        <v>10</v>
      </c>
      <c r="Q1719">
        <v>48</v>
      </c>
      <c r="R1719">
        <v>0</v>
      </c>
      <c r="S1719">
        <v>11</v>
      </c>
      <c r="T1719">
        <v>58</v>
      </c>
      <c r="U1719">
        <v>6.9879499999999997</v>
      </c>
      <c r="V1719">
        <v>5.7831299999999999</v>
      </c>
      <c r="W1719">
        <v>1.2083299999999999</v>
      </c>
      <c r="X1719">
        <v>1.20482</v>
      </c>
      <c r="Y1719">
        <v>0.16430600000000001</v>
      </c>
      <c r="Z1719">
        <v>0.13597699999999999</v>
      </c>
      <c r="AA1719">
        <v>2.83286124467849E-2</v>
      </c>
      <c r="AB1719">
        <v>0.261905</v>
      </c>
      <c r="AC1719">
        <v>1.67336</v>
      </c>
      <c r="AD1719">
        <v>0.29646</v>
      </c>
      <c r="AE1719">
        <v>0.65765799999999996</v>
      </c>
      <c r="AH1719">
        <v>5.8119300000000003</v>
      </c>
      <c r="AI1719">
        <v>-0.32300400000000001</v>
      </c>
      <c r="AJ1719">
        <v>-0.216806</v>
      </c>
    </row>
    <row r="1720" spans="1:36" x14ac:dyDescent="0.45">
      <c r="A1720" t="s">
        <v>3595</v>
      </c>
      <c r="C1720">
        <v>3</v>
      </c>
      <c r="D1720">
        <v>5</v>
      </c>
      <c r="F1720">
        <v>4.9360099999999996</v>
      </c>
      <c r="G1720">
        <v>45</v>
      </c>
      <c r="H1720">
        <v>0</v>
      </c>
      <c r="I1720">
        <v>0</v>
      </c>
      <c r="J1720">
        <v>0</v>
      </c>
      <c r="K1720">
        <v>54.7</v>
      </c>
      <c r="L1720">
        <v>253</v>
      </c>
      <c r="M1720">
        <v>49</v>
      </c>
      <c r="N1720">
        <v>32</v>
      </c>
      <c r="O1720">
        <v>30</v>
      </c>
      <c r="P1720">
        <v>7</v>
      </c>
      <c r="Q1720">
        <v>36</v>
      </c>
      <c r="R1720">
        <v>0</v>
      </c>
      <c r="S1720">
        <v>7</v>
      </c>
      <c r="T1720">
        <v>61</v>
      </c>
      <c r="U1720">
        <v>10.0366</v>
      </c>
      <c r="V1720">
        <v>5.9232199999999997</v>
      </c>
      <c r="W1720">
        <v>1.6944399999999999</v>
      </c>
      <c r="X1720">
        <v>1.15174</v>
      </c>
      <c r="Y1720">
        <v>0.24110699999999999</v>
      </c>
      <c r="Z1720">
        <v>0.142292</v>
      </c>
      <c r="AA1720">
        <v>9.8814234137535095E-2</v>
      </c>
      <c r="AB1720">
        <v>0.23333300000000001</v>
      </c>
      <c r="AC1720">
        <v>1.55393</v>
      </c>
      <c r="AD1720">
        <v>0.29577500000000001</v>
      </c>
      <c r="AE1720">
        <v>0.70478700000000005</v>
      </c>
      <c r="AH1720">
        <v>5.0466300000000004</v>
      </c>
      <c r="AI1720">
        <v>-0.32383499999999998</v>
      </c>
      <c r="AJ1720">
        <v>-0.229212</v>
      </c>
    </row>
    <row r="1721" spans="1:36" x14ac:dyDescent="0.45">
      <c r="A1721" t="s">
        <v>3596</v>
      </c>
      <c r="C1721">
        <v>2</v>
      </c>
      <c r="D1721">
        <v>4</v>
      </c>
      <c r="F1721">
        <v>6.4165099999999997</v>
      </c>
      <c r="G1721">
        <v>25</v>
      </c>
      <c r="H1721">
        <v>5</v>
      </c>
      <c r="I1721">
        <v>0</v>
      </c>
      <c r="J1721">
        <v>0</v>
      </c>
      <c r="K1721">
        <v>53.3</v>
      </c>
      <c r="L1721">
        <v>255</v>
      </c>
      <c r="M1721">
        <v>70</v>
      </c>
      <c r="N1721">
        <v>41</v>
      </c>
      <c r="O1721">
        <v>38</v>
      </c>
      <c r="P1721">
        <v>9</v>
      </c>
      <c r="Q1721">
        <v>25</v>
      </c>
      <c r="R1721">
        <v>1</v>
      </c>
      <c r="S1721">
        <v>1</v>
      </c>
      <c r="T1721">
        <v>22</v>
      </c>
      <c r="U1721">
        <v>3.71482</v>
      </c>
      <c r="V1721">
        <v>4.2213900000000004</v>
      </c>
      <c r="W1721">
        <v>0.88</v>
      </c>
      <c r="X1721">
        <v>1.5197000000000001</v>
      </c>
      <c r="Y1721">
        <v>8.6274500000000004E-2</v>
      </c>
      <c r="Z1721">
        <v>9.8039200000000007E-2</v>
      </c>
      <c r="AA1721">
        <v>-1.17647051811218E-2</v>
      </c>
      <c r="AB1721">
        <v>0.30567699999999998</v>
      </c>
      <c r="AC1721">
        <v>1.7823599999999999</v>
      </c>
      <c r="AD1721">
        <v>0.30808099999999999</v>
      </c>
      <c r="AE1721">
        <v>0.65534000000000003</v>
      </c>
      <c r="AH1721">
        <v>6.0880599999999996</v>
      </c>
      <c r="AI1721">
        <v>-0.32413700000000001</v>
      </c>
      <c r="AJ1721">
        <v>-0.29755399999999999</v>
      </c>
    </row>
    <row r="1722" spans="1:36" x14ac:dyDescent="0.45">
      <c r="A1722" t="s">
        <v>3597</v>
      </c>
      <c r="C1722">
        <v>2</v>
      </c>
      <c r="D1722">
        <v>4</v>
      </c>
      <c r="F1722">
        <v>5.9654199999999999</v>
      </c>
      <c r="G1722">
        <v>29</v>
      </c>
      <c r="H1722">
        <v>0</v>
      </c>
      <c r="I1722">
        <v>0</v>
      </c>
      <c r="J1722">
        <v>0</v>
      </c>
      <c r="K1722">
        <v>34.700000000000003</v>
      </c>
      <c r="L1722">
        <v>161</v>
      </c>
      <c r="M1722">
        <v>36</v>
      </c>
      <c r="N1722">
        <v>25</v>
      </c>
      <c r="O1722">
        <v>23</v>
      </c>
      <c r="P1722">
        <v>7</v>
      </c>
      <c r="Q1722">
        <v>21</v>
      </c>
      <c r="R1722">
        <v>0</v>
      </c>
      <c r="S1722">
        <v>2</v>
      </c>
      <c r="T1722">
        <v>35</v>
      </c>
      <c r="U1722">
        <v>9.0778099999999995</v>
      </c>
      <c r="V1722">
        <v>5.4466900000000003</v>
      </c>
      <c r="W1722">
        <v>1.6666700000000001</v>
      </c>
      <c r="X1722">
        <v>1.8155600000000001</v>
      </c>
      <c r="Y1722">
        <v>0.217391</v>
      </c>
      <c r="Z1722">
        <v>0.130435</v>
      </c>
      <c r="AA1722">
        <v>8.6956515908241203E-2</v>
      </c>
      <c r="AB1722">
        <v>0.26086999999999999</v>
      </c>
      <c r="AC1722">
        <v>1.6426499999999999</v>
      </c>
      <c r="AD1722">
        <v>0.30208299999999999</v>
      </c>
      <c r="AE1722">
        <v>0.67796599999999996</v>
      </c>
      <c r="AH1722">
        <v>5.8487</v>
      </c>
      <c r="AI1722">
        <v>-0.32602500000000001</v>
      </c>
      <c r="AJ1722">
        <v>-0.449015</v>
      </c>
    </row>
    <row r="1723" spans="1:36" x14ac:dyDescent="0.45">
      <c r="A1723" t="s">
        <v>3598</v>
      </c>
      <c r="C1723">
        <v>2</v>
      </c>
      <c r="D1723">
        <v>3</v>
      </c>
      <c r="F1723">
        <v>5.6083100000000004</v>
      </c>
      <c r="G1723">
        <v>23</v>
      </c>
      <c r="H1723">
        <v>0</v>
      </c>
      <c r="I1723">
        <v>0</v>
      </c>
      <c r="J1723">
        <v>0</v>
      </c>
      <c r="K1723">
        <v>33.700000000000003</v>
      </c>
      <c r="L1723">
        <v>155</v>
      </c>
      <c r="M1723">
        <v>38</v>
      </c>
      <c r="N1723">
        <v>23</v>
      </c>
      <c r="O1723">
        <v>21</v>
      </c>
      <c r="P1723">
        <v>6</v>
      </c>
      <c r="Q1723">
        <v>16</v>
      </c>
      <c r="R1723">
        <v>0</v>
      </c>
      <c r="S1723">
        <v>1</v>
      </c>
      <c r="T1723">
        <v>27</v>
      </c>
      <c r="U1723">
        <v>7.21068</v>
      </c>
      <c r="V1723">
        <v>4.2729999999999997</v>
      </c>
      <c r="W1723">
        <v>1.6875</v>
      </c>
      <c r="X1723">
        <v>1.6023700000000001</v>
      </c>
      <c r="Y1723">
        <v>0.17419399999999999</v>
      </c>
      <c r="Z1723">
        <v>0.103226</v>
      </c>
      <c r="AA1723">
        <v>7.0967741310596397E-2</v>
      </c>
      <c r="AB1723">
        <v>0.275362</v>
      </c>
      <c r="AC1723">
        <v>1.6023700000000001</v>
      </c>
      <c r="AD1723">
        <v>0.30476199999999998</v>
      </c>
      <c r="AE1723">
        <v>0.67982500000000001</v>
      </c>
      <c r="AH1723">
        <v>5.4805599999999997</v>
      </c>
      <c r="AI1723">
        <v>-0.32727899999999999</v>
      </c>
      <c r="AJ1723">
        <v>-0.53395099999999995</v>
      </c>
    </row>
    <row r="1724" spans="1:36" x14ac:dyDescent="0.45">
      <c r="A1724" t="s">
        <v>3599</v>
      </c>
      <c r="B1724" t="s">
        <v>74</v>
      </c>
      <c r="C1724">
        <v>2</v>
      </c>
      <c r="D1724">
        <v>4</v>
      </c>
      <c r="F1724">
        <v>5.65923</v>
      </c>
      <c r="G1724">
        <v>46</v>
      </c>
      <c r="H1724">
        <v>0</v>
      </c>
      <c r="I1724">
        <v>0</v>
      </c>
      <c r="J1724">
        <v>1</v>
      </c>
      <c r="K1724">
        <v>49.3</v>
      </c>
      <c r="L1724">
        <v>221</v>
      </c>
      <c r="M1724">
        <v>55</v>
      </c>
      <c r="N1724">
        <v>34</v>
      </c>
      <c r="O1724">
        <v>31</v>
      </c>
      <c r="P1724">
        <v>9</v>
      </c>
      <c r="Q1724">
        <v>21</v>
      </c>
      <c r="R1724">
        <v>2</v>
      </c>
      <c r="S1724">
        <v>2</v>
      </c>
      <c r="T1724">
        <v>38</v>
      </c>
      <c r="U1724">
        <v>6.9371200000000002</v>
      </c>
      <c r="V1724">
        <v>3.8336700000000001</v>
      </c>
      <c r="W1724">
        <v>1.80952</v>
      </c>
      <c r="X1724">
        <v>1.643</v>
      </c>
      <c r="Y1724">
        <v>0.17194599999999999</v>
      </c>
      <c r="Z1724">
        <v>9.5022599999999999E-2</v>
      </c>
      <c r="AA1724">
        <v>7.6923079788684803E-2</v>
      </c>
      <c r="AB1724">
        <v>0.27777800000000002</v>
      </c>
      <c r="AC1724">
        <v>1.54158</v>
      </c>
      <c r="AD1724">
        <v>0.30463600000000002</v>
      </c>
      <c r="AE1724">
        <v>0.66246099999999997</v>
      </c>
      <c r="AH1724">
        <v>5.4862799999999998</v>
      </c>
      <c r="AI1724">
        <v>-0.33140799999999998</v>
      </c>
      <c r="AJ1724">
        <v>-0.49915999999999999</v>
      </c>
    </row>
    <row r="1725" spans="1:36" x14ac:dyDescent="0.45">
      <c r="A1725" t="s">
        <v>3600</v>
      </c>
      <c r="C1725">
        <v>1</v>
      </c>
      <c r="D1725">
        <v>2</v>
      </c>
      <c r="F1725">
        <v>5.6782300000000001</v>
      </c>
      <c r="G1725">
        <v>30</v>
      </c>
      <c r="H1725">
        <v>0</v>
      </c>
      <c r="I1725">
        <v>0</v>
      </c>
      <c r="J1725">
        <v>0</v>
      </c>
      <c r="K1725">
        <v>31.7</v>
      </c>
      <c r="L1725">
        <v>149</v>
      </c>
      <c r="M1725">
        <v>32</v>
      </c>
      <c r="N1725">
        <v>22</v>
      </c>
      <c r="O1725">
        <v>20</v>
      </c>
      <c r="P1725">
        <v>5</v>
      </c>
      <c r="Q1725">
        <v>21</v>
      </c>
      <c r="R1725">
        <v>0</v>
      </c>
      <c r="S1725">
        <v>2</v>
      </c>
      <c r="T1725">
        <v>29</v>
      </c>
      <c r="U1725">
        <v>8.2334399999999999</v>
      </c>
      <c r="V1725">
        <v>5.9621399999999998</v>
      </c>
      <c r="W1725">
        <v>1.3809499999999999</v>
      </c>
      <c r="X1725">
        <v>1.4195599999999999</v>
      </c>
      <c r="Y1725">
        <v>0.194631</v>
      </c>
      <c r="Z1725">
        <v>0.14094000000000001</v>
      </c>
      <c r="AA1725">
        <v>5.3691282868385301E-2</v>
      </c>
      <c r="AB1725">
        <v>0.25396800000000003</v>
      </c>
      <c r="AC1725">
        <v>1.6719200000000001</v>
      </c>
      <c r="AD1725">
        <v>0.29347800000000002</v>
      </c>
      <c r="AE1725">
        <v>0.67391299999999998</v>
      </c>
      <c r="AH1725">
        <v>5.65252</v>
      </c>
      <c r="AI1725">
        <v>-0.33158799999999999</v>
      </c>
      <c r="AJ1725">
        <v>-0.43892700000000001</v>
      </c>
    </row>
    <row r="1726" spans="1:36" x14ac:dyDescent="0.45">
      <c r="A1726" t="s">
        <v>3601</v>
      </c>
      <c r="C1726">
        <v>2</v>
      </c>
      <c r="D1726">
        <v>3</v>
      </c>
      <c r="F1726">
        <v>5.8139500000000002</v>
      </c>
      <c r="G1726">
        <v>26</v>
      </c>
      <c r="H1726">
        <v>3</v>
      </c>
      <c r="I1726">
        <v>0</v>
      </c>
      <c r="J1726">
        <v>0</v>
      </c>
      <c r="K1726">
        <v>38.700000000000003</v>
      </c>
      <c r="L1726">
        <v>186</v>
      </c>
      <c r="M1726">
        <v>39</v>
      </c>
      <c r="N1726">
        <v>27</v>
      </c>
      <c r="O1726">
        <v>25</v>
      </c>
      <c r="P1726">
        <v>6</v>
      </c>
      <c r="Q1726">
        <v>29</v>
      </c>
      <c r="R1726">
        <v>0</v>
      </c>
      <c r="S1726">
        <v>2</v>
      </c>
      <c r="T1726">
        <v>36</v>
      </c>
      <c r="U1726">
        <v>8.37209</v>
      </c>
      <c r="V1726">
        <v>6.7441899999999997</v>
      </c>
      <c r="W1726">
        <v>1.2413799999999999</v>
      </c>
      <c r="X1726">
        <v>1.3953500000000001</v>
      </c>
      <c r="Y1726">
        <v>0.193548</v>
      </c>
      <c r="Z1726">
        <v>0.155914</v>
      </c>
      <c r="AA1726">
        <v>3.7634402513504001E-2</v>
      </c>
      <c r="AB1726">
        <v>0.25161299999999998</v>
      </c>
      <c r="AC1726">
        <v>1.7571099999999999</v>
      </c>
      <c r="AD1726">
        <v>0.29203499999999999</v>
      </c>
      <c r="AE1726">
        <v>0.68791899999999995</v>
      </c>
      <c r="AH1726">
        <v>5.81318</v>
      </c>
      <c r="AI1726">
        <v>-0.33198</v>
      </c>
      <c r="AJ1726">
        <v>-0.47778700000000002</v>
      </c>
    </row>
    <row r="1727" spans="1:36" x14ac:dyDescent="0.45">
      <c r="A1727" t="s">
        <v>3602</v>
      </c>
      <c r="C1727">
        <v>1</v>
      </c>
      <c r="D1727">
        <v>1</v>
      </c>
      <c r="F1727">
        <v>5.4545500000000002</v>
      </c>
      <c r="G1727">
        <v>26</v>
      </c>
      <c r="H1727">
        <v>1</v>
      </c>
      <c r="I1727">
        <v>0</v>
      </c>
      <c r="J1727">
        <v>0</v>
      </c>
      <c r="K1727">
        <v>36.299999999999997</v>
      </c>
      <c r="L1727">
        <v>169</v>
      </c>
      <c r="M1727">
        <v>37</v>
      </c>
      <c r="N1727">
        <v>24</v>
      </c>
      <c r="O1727">
        <v>22</v>
      </c>
      <c r="P1727">
        <v>5</v>
      </c>
      <c r="Q1727">
        <v>22</v>
      </c>
      <c r="R1727">
        <v>0</v>
      </c>
      <c r="S1727">
        <v>5</v>
      </c>
      <c r="T1727">
        <v>31</v>
      </c>
      <c r="U1727">
        <v>7.6859500000000001</v>
      </c>
      <c r="V1727">
        <v>5.4545500000000002</v>
      </c>
      <c r="W1727">
        <v>1.40909</v>
      </c>
      <c r="X1727">
        <v>1.23967</v>
      </c>
      <c r="Y1727">
        <v>0.18343200000000001</v>
      </c>
      <c r="Z1727">
        <v>0.13017799999999999</v>
      </c>
      <c r="AA1727">
        <v>5.3254440426826401E-2</v>
      </c>
      <c r="AB1727">
        <v>0.26056299999999999</v>
      </c>
      <c r="AC1727">
        <v>1.62534</v>
      </c>
      <c r="AD1727">
        <v>0.30188700000000002</v>
      </c>
      <c r="AE1727">
        <v>0.67307700000000004</v>
      </c>
      <c r="AH1727">
        <v>5.5690900000000001</v>
      </c>
      <c r="AI1727">
        <v>-0.33309</v>
      </c>
      <c r="AJ1727">
        <v>-0.31475999999999998</v>
      </c>
    </row>
    <row r="1728" spans="1:36" x14ac:dyDescent="0.45">
      <c r="A1728" t="s">
        <v>3603</v>
      </c>
      <c r="B1728" t="s">
        <v>56</v>
      </c>
      <c r="C1728">
        <v>2</v>
      </c>
      <c r="D1728">
        <v>4</v>
      </c>
      <c r="F1728">
        <v>5.67164</v>
      </c>
      <c r="G1728">
        <v>27</v>
      </c>
      <c r="H1728">
        <v>5</v>
      </c>
      <c r="I1728">
        <v>0</v>
      </c>
      <c r="J1728">
        <v>0</v>
      </c>
      <c r="K1728">
        <v>60.3</v>
      </c>
      <c r="L1728">
        <v>281</v>
      </c>
      <c r="M1728">
        <v>59</v>
      </c>
      <c r="N1728">
        <v>41</v>
      </c>
      <c r="O1728">
        <v>38</v>
      </c>
      <c r="P1728">
        <v>8</v>
      </c>
      <c r="Q1728">
        <v>40</v>
      </c>
      <c r="R1728">
        <v>0</v>
      </c>
      <c r="S1728">
        <v>7</v>
      </c>
      <c r="T1728">
        <v>54</v>
      </c>
      <c r="U1728">
        <v>8.0596999999999994</v>
      </c>
      <c r="V1728">
        <v>5.9701500000000003</v>
      </c>
      <c r="W1728">
        <v>1.35</v>
      </c>
      <c r="X1728">
        <v>1.1940299999999999</v>
      </c>
      <c r="Y1728">
        <v>0.19217100000000001</v>
      </c>
      <c r="Z1728">
        <v>0.142349</v>
      </c>
      <c r="AA1728">
        <v>4.9822062253951999E-2</v>
      </c>
      <c r="AB1728">
        <v>0.252137</v>
      </c>
      <c r="AC1728">
        <v>1.6417900000000001</v>
      </c>
      <c r="AD1728">
        <v>0.296512</v>
      </c>
      <c r="AE1728">
        <v>0.66059199999999996</v>
      </c>
      <c r="AH1728">
        <v>5.5270099999999998</v>
      </c>
      <c r="AI1728">
        <v>-0.33352799999999999</v>
      </c>
      <c r="AJ1728">
        <v>-0.33806700000000001</v>
      </c>
    </row>
    <row r="1729" spans="1:36" x14ac:dyDescent="0.45">
      <c r="A1729" t="s">
        <v>2077</v>
      </c>
      <c r="B1729" t="s">
        <v>104</v>
      </c>
      <c r="C1729">
        <v>2</v>
      </c>
      <c r="D1729">
        <v>2</v>
      </c>
      <c r="F1729">
        <v>5.0279299999999996</v>
      </c>
      <c r="G1729">
        <v>49</v>
      </c>
      <c r="H1729">
        <v>0</v>
      </c>
      <c r="I1729">
        <v>0</v>
      </c>
      <c r="J1729">
        <v>1</v>
      </c>
      <c r="K1729">
        <v>53.7</v>
      </c>
      <c r="L1729">
        <v>241</v>
      </c>
      <c r="M1729">
        <v>60</v>
      </c>
      <c r="N1729">
        <v>32</v>
      </c>
      <c r="O1729">
        <v>30</v>
      </c>
      <c r="P1729">
        <v>7</v>
      </c>
      <c r="Q1729">
        <v>21</v>
      </c>
      <c r="R1729">
        <v>0</v>
      </c>
      <c r="S1729">
        <v>4</v>
      </c>
      <c r="T1729">
        <v>35</v>
      </c>
      <c r="U1729">
        <v>5.86592</v>
      </c>
      <c r="V1729">
        <v>3.5195500000000002</v>
      </c>
      <c r="W1729">
        <v>1.6666700000000001</v>
      </c>
      <c r="X1729">
        <v>1.1731799999999999</v>
      </c>
      <c r="Y1729">
        <v>0.145228</v>
      </c>
      <c r="Z1729">
        <v>8.7136900000000003E-2</v>
      </c>
      <c r="AA1729">
        <v>5.8091290295123998E-2</v>
      </c>
      <c r="AB1729">
        <v>0.27777800000000002</v>
      </c>
      <c r="AC1729">
        <v>1.5083800000000001</v>
      </c>
      <c r="AD1729">
        <v>0.30459799999999998</v>
      </c>
      <c r="AE1729">
        <v>0.68820199999999998</v>
      </c>
      <c r="AH1729">
        <v>5.0427499999999998</v>
      </c>
      <c r="AI1729">
        <v>-0.333648</v>
      </c>
      <c r="AJ1729">
        <v>-0.21687000000000001</v>
      </c>
    </row>
    <row r="1730" spans="1:36" x14ac:dyDescent="0.45">
      <c r="A1730" t="s">
        <v>3604</v>
      </c>
      <c r="B1730" t="s">
        <v>28</v>
      </c>
      <c r="C1730">
        <v>1</v>
      </c>
      <c r="D1730">
        <v>1</v>
      </c>
      <c r="F1730">
        <v>6.0869600000000004</v>
      </c>
      <c r="G1730">
        <v>19</v>
      </c>
      <c r="H1730">
        <v>1</v>
      </c>
      <c r="I1730">
        <v>0</v>
      </c>
      <c r="J1730">
        <v>0</v>
      </c>
      <c r="K1730">
        <v>20.7</v>
      </c>
      <c r="L1730">
        <v>96</v>
      </c>
      <c r="M1730">
        <v>23</v>
      </c>
      <c r="N1730">
        <v>15</v>
      </c>
      <c r="O1730">
        <v>14</v>
      </c>
      <c r="P1730">
        <v>4</v>
      </c>
      <c r="Q1730">
        <v>12</v>
      </c>
      <c r="R1730">
        <v>0</v>
      </c>
      <c r="S1730">
        <v>2</v>
      </c>
      <c r="T1730">
        <v>14</v>
      </c>
      <c r="U1730">
        <v>6.0869600000000004</v>
      </c>
      <c r="V1730">
        <v>5.21739</v>
      </c>
      <c r="W1730">
        <v>1.1666700000000001</v>
      </c>
      <c r="X1730">
        <v>1.7391300000000001</v>
      </c>
      <c r="Y1730">
        <v>0.14583299999999999</v>
      </c>
      <c r="Z1730">
        <v>0.125</v>
      </c>
      <c r="AA1730">
        <v>2.0833328366279599E-2</v>
      </c>
      <c r="AB1730">
        <v>0.28048800000000002</v>
      </c>
      <c r="AC1730">
        <v>1.69082</v>
      </c>
      <c r="AD1730">
        <v>0.296875</v>
      </c>
      <c r="AE1730">
        <v>0.68027199999999999</v>
      </c>
      <c r="AH1730">
        <v>6.4434500000000003</v>
      </c>
      <c r="AI1730">
        <v>-0.33376899999999998</v>
      </c>
      <c r="AJ1730">
        <v>-0.33843299999999998</v>
      </c>
    </row>
    <row r="1731" spans="1:36" x14ac:dyDescent="0.45">
      <c r="A1731" t="s">
        <v>2315</v>
      </c>
      <c r="B1731" t="s">
        <v>25</v>
      </c>
      <c r="C1731">
        <v>2</v>
      </c>
      <c r="D1731">
        <v>3</v>
      </c>
      <c r="F1731">
        <v>5.44794</v>
      </c>
      <c r="G1731">
        <v>47</v>
      </c>
      <c r="H1731">
        <v>0</v>
      </c>
      <c r="I1731">
        <v>0</v>
      </c>
      <c r="J1731">
        <v>9</v>
      </c>
      <c r="K1731">
        <v>41.3</v>
      </c>
      <c r="L1731">
        <v>186</v>
      </c>
      <c r="M1731">
        <v>48</v>
      </c>
      <c r="N1731">
        <v>27</v>
      </c>
      <c r="O1731">
        <v>25</v>
      </c>
      <c r="P1731">
        <v>7</v>
      </c>
      <c r="Q1731">
        <v>13</v>
      </c>
      <c r="R1731">
        <v>1</v>
      </c>
      <c r="S1731">
        <v>4</v>
      </c>
      <c r="T1731">
        <v>26</v>
      </c>
      <c r="U1731">
        <v>5.6658600000000003</v>
      </c>
      <c r="V1731">
        <v>2.8329300000000002</v>
      </c>
      <c r="W1731">
        <v>2</v>
      </c>
      <c r="X1731">
        <v>1.52542</v>
      </c>
      <c r="Y1731">
        <v>0.13978499999999999</v>
      </c>
      <c r="Z1731">
        <v>6.9892499999999996E-2</v>
      </c>
      <c r="AA1731">
        <v>6.9892473518848405E-2</v>
      </c>
      <c r="AB1731">
        <v>0.284024</v>
      </c>
      <c r="AC1731">
        <v>1.4770000000000001</v>
      </c>
      <c r="AD1731">
        <v>0.30147099999999999</v>
      </c>
      <c r="AE1731">
        <v>0.66406200000000004</v>
      </c>
      <c r="AH1731">
        <v>5.4342199999999998</v>
      </c>
      <c r="AI1731">
        <v>-0.33609800000000001</v>
      </c>
      <c r="AJ1731">
        <v>-0.43591000000000002</v>
      </c>
    </row>
    <row r="1732" spans="1:36" x14ac:dyDescent="0.45">
      <c r="A1732" t="s">
        <v>3605</v>
      </c>
      <c r="B1732" t="s">
        <v>132</v>
      </c>
      <c r="C1732">
        <v>2</v>
      </c>
      <c r="D1732">
        <v>4</v>
      </c>
      <c r="F1732">
        <v>5.0084299999999997</v>
      </c>
      <c r="G1732">
        <v>39</v>
      </c>
      <c r="H1732">
        <v>0</v>
      </c>
      <c r="I1732">
        <v>0</v>
      </c>
      <c r="J1732">
        <v>0</v>
      </c>
      <c r="K1732">
        <v>59.3</v>
      </c>
      <c r="L1732">
        <v>263</v>
      </c>
      <c r="M1732">
        <v>68</v>
      </c>
      <c r="N1732">
        <v>36</v>
      </c>
      <c r="O1732">
        <v>33</v>
      </c>
      <c r="P1732">
        <v>8</v>
      </c>
      <c r="Q1732">
        <v>19</v>
      </c>
      <c r="R1732">
        <v>0</v>
      </c>
      <c r="S1732">
        <v>2</v>
      </c>
      <c r="T1732">
        <v>31</v>
      </c>
      <c r="U1732">
        <v>4.7048899999999998</v>
      </c>
      <c r="V1732">
        <v>2.8836400000000002</v>
      </c>
      <c r="W1732">
        <v>1.63158</v>
      </c>
      <c r="X1732">
        <v>1.21417</v>
      </c>
      <c r="Y1732">
        <v>0.117871</v>
      </c>
      <c r="Z1732">
        <v>7.2243299999999996E-2</v>
      </c>
      <c r="AA1732">
        <v>4.56273779273033E-2</v>
      </c>
      <c r="AB1732">
        <v>0.28099200000000002</v>
      </c>
      <c r="AC1732">
        <v>1.46712</v>
      </c>
      <c r="AD1732">
        <v>0.295566</v>
      </c>
      <c r="AE1732">
        <v>0.67282299999999995</v>
      </c>
      <c r="AH1732">
        <v>5.0256999999999996</v>
      </c>
      <c r="AI1732">
        <v>-0.33624999999999999</v>
      </c>
      <c r="AJ1732">
        <v>-0.376695</v>
      </c>
    </row>
    <row r="1733" spans="1:36" x14ac:dyDescent="0.45">
      <c r="A1733" t="s">
        <v>3606</v>
      </c>
      <c r="C1733">
        <v>2</v>
      </c>
      <c r="D1733">
        <v>2</v>
      </c>
      <c r="F1733">
        <v>5.5</v>
      </c>
      <c r="G1733">
        <v>30</v>
      </c>
      <c r="H1733">
        <v>0</v>
      </c>
      <c r="I1733">
        <v>0</v>
      </c>
      <c r="J1733">
        <v>0</v>
      </c>
      <c r="K1733">
        <v>36</v>
      </c>
      <c r="L1733">
        <v>165</v>
      </c>
      <c r="M1733">
        <v>38</v>
      </c>
      <c r="N1733">
        <v>24</v>
      </c>
      <c r="O1733">
        <v>22</v>
      </c>
      <c r="P1733">
        <v>6</v>
      </c>
      <c r="Q1733">
        <v>16</v>
      </c>
      <c r="R1733">
        <v>1</v>
      </c>
      <c r="S1733">
        <v>5</v>
      </c>
      <c r="T1733">
        <v>30</v>
      </c>
      <c r="U1733">
        <v>7.5</v>
      </c>
      <c r="V1733">
        <v>4</v>
      </c>
      <c r="W1733">
        <v>1.875</v>
      </c>
      <c r="X1733">
        <v>1.5</v>
      </c>
      <c r="Y1733">
        <v>0.18181800000000001</v>
      </c>
      <c r="Z1733">
        <v>9.6969700000000006E-2</v>
      </c>
      <c r="AA1733">
        <v>8.4848493337631198E-2</v>
      </c>
      <c r="AB1733">
        <v>0.26388899999999998</v>
      </c>
      <c r="AC1733">
        <v>1.5</v>
      </c>
      <c r="AD1733">
        <v>0.296296</v>
      </c>
      <c r="AE1733">
        <v>0.65789500000000001</v>
      </c>
      <c r="AH1733">
        <v>5.5050400000000002</v>
      </c>
      <c r="AI1733">
        <v>-0.33945900000000001</v>
      </c>
      <c r="AJ1733">
        <v>-0.46033499999999999</v>
      </c>
    </row>
    <row r="1734" spans="1:36" x14ac:dyDescent="0.45">
      <c r="A1734" t="s">
        <v>3607</v>
      </c>
      <c r="C1734">
        <v>2</v>
      </c>
      <c r="D1734">
        <v>3</v>
      </c>
      <c r="F1734">
        <v>6.1189799999999996</v>
      </c>
      <c r="G1734">
        <v>33</v>
      </c>
      <c r="H1734">
        <v>1</v>
      </c>
      <c r="I1734">
        <v>0</v>
      </c>
      <c r="J1734">
        <v>0</v>
      </c>
      <c r="K1734">
        <v>35.299999999999997</v>
      </c>
      <c r="L1734">
        <v>167</v>
      </c>
      <c r="M1734">
        <v>38</v>
      </c>
      <c r="N1734">
        <v>26</v>
      </c>
      <c r="O1734">
        <v>24</v>
      </c>
      <c r="P1734">
        <v>6</v>
      </c>
      <c r="Q1734">
        <v>23</v>
      </c>
      <c r="R1734">
        <v>1</v>
      </c>
      <c r="S1734">
        <v>2</v>
      </c>
      <c r="T1734">
        <v>28</v>
      </c>
      <c r="U1734">
        <v>7.1388100000000003</v>
      </c>
      <c r="V1734">
        <v>5.86402</v>
      </c>
      <c r="W1734">
        <v>1.21739</v>
      </c>
      <c r="X1734">
        <v>1.5297499999999999</v>
      </c>
      <c r="Y1734">
        <v>0.16766500000000001</v>
      </c>
      <c r="Z1734">
        <v>0.13772499999999999</v>
      </c>
      <c r="AA1734">
        <v>2.9940128326415998E-2</v>
      </c>
      <c r="AB1734">
        <v>0.26760600000000001</v>
      </c>
      <c r="AC1734">
        <v>1.7280500000000001</v>
      </c>
      <c r="AD1734">
        <v>0.296296</v>
      </c>
      <c r="AE1734">
        <v>0.66539899999999996</v>
      </c>
      <c r="AH1734">
        <v>6.0029199999999996</v>
      </c>
      <c r="AI1734">
        <v>-0.34006599999999998</v>
      </c>
      <c r="AJ1734">
        <v>-0.46201300000000001</v>
      </c>
    </row>
    <row r="1735" spans="1:36" x14ac:dyDescent="0.45">
      <c r="A1735" t="s">
        <v>3608</v>
      </c>
      <c r="C1735">
        <v>2</v>
      </c>
      <c r="D1735">
        <v>3</v>
      </c>
      <c r="F1735">
        <v>4.8758499999999998</v>
      </c>
      <c r="G1735">
        <v>43</v>
      </c>
      <c r="H1735">
        <v>0</v>
      </c>
      <c r="I1735">
        <v>0</v>
      </c>
      <c r="J1735">
        <v>0</v>
      </c>
      <c r="K1735">
        <v>44.3</v>
      </c>
      <c r="L1735">
        <v>200</v>
      </c>
      <c r="M1735">
        <v>45</v>
      </c>
      <c r="N1735">
        <v>26</v>
      </c>
      <c r="O1735">
        <v>24</v>
      </c>
      <c r="P1735">
        <v>6</v>
      </c>
      <c r="Q1735">
        <v>22</v>
      </c>
      <c r="R1735">
        <v>0</v>
      </c>
      <c r="S1735">
        <v>4</v>
      </c>
      <c r="T1735">
        <v>38</v>
      </c>
      <c r="U1735">
        <v>7.7200899999999999</v>
      </c>
      <c r="V1735">
        <v>4.4695299999999998</v>
      </c>
      <c r="W1735">
        <v>1.7272700000000001</v>
      </c>
      <c r="X1735">
        <v>1.21896</v>
      </c>
      <c r="Y1735">
        <v>0.19</v>
      </c>
      <c r="Z1735">
        <v>0.11</v>
      </c>
      <c r="AA1735">
        <v>7.9999998211860601E-2</v>
      </c>
      <c r="AB1735">
        <v>0.25862099999999999</v>
      </c>
      <c r="AC1735">
        <v>1.5124200000000001</v>
      </c>
      <c r="AD1735">
        <v>0.3</v>
      </c>
      <c r="AE1735">
        <v>0.69965900000000003</v>
      </c>
      <c r="AH1735">
        <v>5.0609099999999998</v>
      </c>
      <c r="AI1735">
        <v>-0.340893</v>
      </c>
      <c r="AJ1735">
        <v>-0.32494299999999998</v>
      </c>
    </row>
    <row r="1736" spans="1:36" x14ac:dyDescent="0.45">
      <c r="A1736" t="s">
        <v>3609</v>
      </c>
      <c r="B1736" t="s">
        <v>52</v>
      </c>
      <c r="C1736">
        <v>2</v>
      </c>
      <c r="D1736">
        <v>2</v>
      </c>
      <c r="F1736">
        <v>4.90463</v>
      </c>
      <c r="G1736">
        <v>33</v>
      </c>
      <c r="H1736">
        <v>0</v>
      </c>
      <c r="I1736">
        <v>0</v>
      </c>
      <c r="J1736">
        <v>0</v>
      </c>
      <c r="K1736">
        <v>36.700000000000003</v>
      </c>
      <c r="L1736">
        <v>170</v>
      </c>
      <c r="M1736">
        <v>35</v>
      </c>
      <c r="N1736">
        <v>22</v>
      </c>
      <c r="O1736">
        <v>20</v>
      </c>
      <c r="P1736">
        <v>5</v>
      </c>
      <c r="Q1736">
        <v>24</v>
      </c>
      <c r="R1736">
        <v>0</v>
      </c>
      <c r="S1736">
        <v>3</v>
      </c>
      <c r="T1736">
        <v>35</v>
      </c>
      <c r="U1736">
        <v>8.5831099999999996</v>
      </c>
      <c r="V1736">
        <v>5.8855599999999999</v>
      </c>
      <c r="W1736">
        <v>1.4583299999999999</v>
      </c>
      <c r="X1736">
        <v>1.2261599999999999</v>
      </c>
      <c r="Y1736">
        <v>0.20588200000000001</v>
      </c>
      <c r="Z1736">
        <v>0.141176</v>
      </c>
      <c r="AA1736">
        <v>6.4705878496170002E-2</v>
      </c>
      <c r="AB1736">
        <v>0.244755</v>
      </c>
      <c r="AC1736">
        <v>1.6076299999999999</v>
      </c>
      <c r="AD1736">
        <v>0.29126200000000002</v>
      </c>
      <c r="AE1736">
        <v>0.711538</v>
      </c>
      <c r="AH1736">
        <v>5.3258799999999997</v>
      </c>
      <c r="AI1736">
        <v>-0.34130899999999997</v>
      </c>
      <c r="AJ1736">
        <v>-0.165794</v>
      </c>
    </row>
    <row r="1737" spans="1:36" x14ac:dyDescent="0.45">
      <c r="A1737" t="s">
        <v>3610</v>
      </c>
      <c r="B1737" t="s">
        <v>113</v>
      </c>
      <c r="C1737">
        <v>4</v>
      </c>
      <c r="D1737">
        <v>5</v>
      </c>
      <c r="F1737">
        <v>4.8758499999999998</v>
      </c>
      <c r="G1737">
        <v>37</v>
      </c>
      <c r="H1737">
        <v>0</v>
      </c>
      <c r="I1737">
        <v>0</v>
      </c>
      <c r="J1737">
        <v>0</v>
      </c>
      <c r="K1737">
        <v>44.3</v>
      </c>
      <c r="L1737">
        <v>201</v>
      </c>
      <c r="M1737">
        <v>40</v>
      </c>
      <c r="N1737">
        <v>26</v>
      </c>
      <c r="O1737">
        <v>24</v>
      </c>
      <c r="P1737">
        <v>6</v>
      </c>
      <c r="Q1737">
        <v>26</v>
      </c>
      <c r="R1737">
        <v>1</v>
      </c>
      <c r="S1737">
        <v>5</v>
      </c>
      <c r="T1737">
        <v>46</v>
      </c>
      <c r="U1737">
        <v>9.3453700000000008</v>
      </c>
      <c r="V1737">
        <v>5.2821699999999998</v>
      </c>
      <c r="W1737">
        <v>1.7692300000000001</v>
      </c>
      <c r="X1737">
        <v>1.21896</v>
      </c>
      <c r="Y1737">
        <v>0.228856</v>
      </c>
      <c r="Z1737">
        <v>0.129353</v>
      </c>
      <c r="AA1737">
        <v>9.9502474069595295E-2</v>
      </c>
      <c r="AB1737">
        <v>0.235294</v>
      </c>
      <c r="AC1737">
        <v>1.4898400000000001</v>
      </c>
      <c r="AD1737">
        <v>0.288136</v>
      </c>
      <c r="AE1737">
        <v>0.69444399999999995</v>
      </c>
      <c r="AH1737">
        <v>5.0383399999999998</v>
      </c>
      <c r="AI1737">
        <v>-0.34193099999999998</v>
      </c>
      <c r="AJ1737">
        <v>-0.32266499999999998</v>
      </c>
    </row>
    <row r="1738" spans="1:36" x14ac:dyDescent="0.45">
      <c r="A1738" t="s">
        <v>3611</v>
      </c>
      <c r="C1738">
        <v>2</v>
      </c>
      <c r="D1738">
        <v>6</v>
      </c>
      <c r="F1738">
        <v>6.1428599999999998</v>
      </c>
      <c r="G1738">
        <v>19</v>
      </c>
      <c r="H1738">
        <v>14</v>
      </c>
      <c r="I1738">
        <v>0</v>
      </c>
      <c r="J1738">
        <v>0</v>
      </c>
      <c r="K1738">
        <v>63</v>
      </c>
      <c r="L1738">
        <v>304</v>
      </c>
      <c r="M1738">
        <v>70</v>
      </c>
      <c r="N1738">
        <v>46</v>
      </c>
      <c r="O1738">
        <v>43</v>
      </c>
      <c r="P1738">
        <v>10</v>
      </c>
      <c r="Q1738">
        <v>43</v>
      </c>
      <c r="R1738">
        <v>0</v>
      </c>
      <c r="S1738">
        <v>4</v>
      </c>
      <c r="T1738">
        <v>42</v>
      </c>
      <c r="U1738">
        <v>6</v>
      </c>
      <c r="V1738">
        <v>6.1428599999999998</v>
      </c>
      <c r="W1738">
        <v>0.97674399999999995</v>
      </c>
      <c r="X1738">
        <v>1.4285699999999999</v>
      </c>
      <c r="Y1738">
        <v>0.138158</v>
      </c>
      <c r="Z1738">
        <v>0.14144699999999999</v>
      </c>
      <c r="AA1738">
        <v>-3.2894760370254499E-3</v>
      </c>
      <c r="AB1738">
        <v>0.272374</v>
      </c>
      <c r="AC1738">
        <v>1.79365</v>
      </c>
      <c r="AD1738">
        <v>0.29268300000000003</v>
      </c>
      <c r="AE1738">
        <v>0.67676800000000004</v>
      </c>
      <c r="AH1738">
        <v>6.2232900000000004</v>
      </c>
      <c r="AI1738">
        <v>-0.34202900000000003</v>
      </c>
      <c r="AJ1738">
        <v>-0.49812600000000001</v>
      </c>
    </row>
    <row r="1739" spans="1:36" x14ac:dyDescent="0.45">
      <c r="A1739" t="s">
        <v>3612</v>
      </c>
      <c r="B1739" t="s">
        <v>76</v>
      </c>
      <c r="C1739">
        <v>2</v>
      </c>
      <c r="D1739">
        <v>4</v>
      </c>
      <c r="F1739">
        <v>5.4878</v>
      </c>
      <c r="G1739">
        <v>34</v>
      </c>
      <c r="H1739">
        <v>0</v>
      </c>
      <c r="I1739">
        <v>0</v>
      </c>
      <c r="J1739">
        <v>0</v>
      </c>
      <c r="K1739">
        <v>41</v>
      </c>
      <c r="L1739">
        <v>191</v>
      </c>
      <c r="M1739">
        <v>43</v>
      </c>
      <c r="N1739">
        <v>27</v>
      </c>
      <c r="O1739">
        <v>25</v>
      </c>
      <c r="P1739">
        <v>6</v>
      </c>
      <c r="Q1739">
        <v>25</v>
      </c>
      <c r="R1739">
        <v>1</v>
      </c>
      <c r="S1739">
        <v>3</v>
      </c>
      <c r="T1739">
        <v>38</v>
      </c>
      <c r="U1739">
        <v>8.3414599999999997</v>
      </c>
      <c r="V1739">
        <v>5.4878</v>
      </c>
      <c r="W1739">
        <v>1.52</v>
      </c>
      <c r="X1739">
        <v>1.31707</v>
      </c>
      <c r="Y1739">
        <v>0.19895299999999999</v>
      </c>
      <c r="Z1739">
        <v>0.13089000000000001</v>
      </c>
      <c r="AA1739">
        <v>6.8062826991081196E-2</v>
      </c>
      <c r="AB1739">
        <v>0.26380399999999998</v>
      </c>
      <c r="AC1739">
        <v>1.6585399999999999</v>
      </c>
      <c r="AD1739">
        <v>0.31092399999999998</v>
      </c>
      <c r="AE1739">
        <v>0.68791899999999995</v>
      </c>
      <c r="AH1739">
        <v>5.3525999999999998</v>
      </c>
      <c r="AI1739">
        <v>-0.34221299999999999</v>
      </c>
      <c r="AJ1739">
        <v>-0.32366899999999998</v>
      </c>
    </row>
    <row r="1740" spans="1:36" x14ac:dyDescent="0.45">
      <c r="A1740" t="s">
        <v>3613</v>
      </c>
      <c r="B1740" t="s">
        <v>44</v>
      </c>
      <c r="C1740">
        <v>3</v>
      </c>
      <c r="D1740">
        <v>5</v>
      </c>
      <c r="F1740">
        <v>5.4386000000000001</v>
      </c>
      <c r="G1740">
        <v>36</v>
      </c>
      <c r="H1740">
        <v>2</v>
      </c>
      <c r="I1740">
        <v>0</v>
      </c>
      <c r="J1740">
        <v>0</v>
      </c>
      <c r="K1740">
        <v>51.3</v>
      </c>
      <c r="L1740">
        <v>237</v>
      </c>
      <c r="M1740">
        <v>54</v>
      </c>
      <c r="N1740">
        <v>34</v>
      </c>
      <c r="O1740">
        <v>31</v>
      </c>
      <c r="P1740">
        <v>8</v>
      </c>
      <c r="Q1740">
        <v>27</v>
      </c>
      <c r="R1740">
        <v>0</v>
      </c>
      <c r="S1740">
        <v>4</v>
      </c>
      <c r="T1740">
        <v>40</v>
      </c>
      <c r="U1740">
        <v>7.0175400000000003</v>
      </c>
      <c r="V1740">
        <v>4.7368399999999999</v>
      </c>
      <c r="W1740">
        <v>1.4814799999999999</v>
      </c>
      <c r="X1740">
        <v>1.40351</v>
      </c>
      <c r="Y1740">
        <v>0.16877600000000001</v>
      </c>
      <c r="Z1740">
        <v>0.113924</v>
      </c>
      <c r="AA1740">
        <v>5.4852329194545697E-2</v>
      </c>
      <c r="AB1740">
        <v>0.26213599999999998</v>
      </c>
      <c r="AC1740">
        <v>1.5789500000000001</v>
      </c>
      <c r="AD1740">
        <v>0.29113899999999998</v>
      </c>
      <c r="AE1740">
        <v>0.67335199999999995</v>
      </c>
      <c r="AH1740">
        <v>5.5357399999999997</v>
      </c>
      <c r="AI1740">
        <v>-0.34413300000000002</v>
      </c>
      <c r="AJ1740">
        <v>-0.42119499999999999</v>
      </c>
    </row>
    <row r="1741" spans="1:36" x14ac:dyDescent="0.45">
      <c r="A1741" t="s">
        <v>3614</v>
      </c>
      <c r="C1741">
        <v>2</v>
      </c>
      <c r="D1741">
        <v>4</v>
      </c>
      <c r="F1741">
        <v>5.4853300000000003</v>
      </c>
      <c r="G1741">
        <v>30</v>
      </c>
      <c r="H1741">
        <v>4</v>
      </c>
      <c r="I1741">
        <v>0</v>
      </c>
      <c r="J1741">
        <v>0</v>
      </c>
      <c r="K1741">
        <v>44.3</v>
      </c>
      <c r="L1741">
        <v>208</v>
      </c>
      <c r="M1741">
        <v>48</v>
      </c>
      <c r="N1741">
        <v>29</v>
      </c>
      <c r="O1741">
        <v>27</v>
      </c>
      <c r="P1741">
        <v>6</v>
      </c>
      <c r="Q1741">
        <v>26</v>
      </c>
      <c r="R1741">
        <v>1</v>
      </c>
      <c r="S1741">
        <v>4</v>
      </c>
      <c r="T1741">
        <v>28</v>
      </c>
      <c r="U1741">
        <v>5.6884899999999998</v>
      </c>
      <c r="V1741">
        <v>5.2821699999999998</v>
      </c>
      <c r="W1741">
        <v>1.0769200000000001</v>
      </c>
      <c r="X1741">
        <v>1.21896</v>
      </c>
      <c r="Y1741">
        <v>0.13461500000000001</v>
      </c>
      <c r="Z1741">
        <v>0.125</v>
      </c>
      <c r="AA1741">
        <v>9.6153914928436193E-3</v>
      </c>
      <c r="AB1741">
        <v>0.26966299999999999</v>
      </c>
      <c r="AC1741">
        <v>1.6704300000000001</v>
      </c>
      <c r="AD1741">
        <v>0.29166700000000001</v>
      </c>
      <c r="AE1741">
        <v>0.68597600000000003</v>
      </c>
      <c r="AH1741">
        <v>5.7832600000000003</v>
      </c>
      <c r="AI1741">
        <v>-0.344418</v>
      </c>
      <c r="AJ1741">
        <v>-0.210699</v>
      </c>
    </row>
    <row r="1742" spans="1:36" x14ac:dyDescent="0.45">
      <c r="A1742" t="s">
        <v>3615</v>
      </c>
      <c r="B1742" t="s">
        <v>215</v>
      </c>
      <c r="C1742">
        <v>2</v>
      </c>
      <c r="D1742">
        <v>4</v>
      </c>
      <c r="F1742">
        <v>5.4028400000000003</v>
      </c>
      <c r="G1742">
        <v>39</v>
      </c>
      <c r="H1742">
        <v>4</v>
      </c>
      <c r="I1742">
        <v>0</v>
      </c>
      <c r="J1742">
        <v>0</v>
      </c>
      <c r="K1742">
        <v>63.3</v>
      </c>
      <c r="L1742">
        <v>290</v>
      </c>
      <c r="M1742">
        <v>66</v>
      </c>
      <c r="N1742">
        <v>41</v>
      </c>
      <c r="O1742">
        <v>38</v>
      </c>
      <c r="P1742">
        <v>10</v>
      </c>
      <c r="Q1742">
        <v>30</v>
      </c>
      <c r="R1742">
        <v>1</v>
      </c>
      <c r="S1742">
        <v>8</v>
      </c>
      <c r="T1742">
        <v>50</v>
      </c>
      <c r="U1742">
        <v>7.109</v>
      </c>
      <c r="V1742">
        <v>4.2653999999999996</v>
      </c>
      <c r="W1742">
        <v>1.6666700000000001</v>
      </c>
      <c r="X1742">
        <v>1.4218</v>
      </c>
      <c r="Y1742">
        <v>0.17241400000000001</v>
      </c>
      <c r="Z1742">
        <v>0.103448</v>
      </c>
      <c r="AA1742">
        <v>6.8965516984462696E-2</v>
      </c>
      <c r="AB1742">
        <v>0.261905</v>
      </c>
      <c r="AC1742">
        <v>1.5165900000000001</v>
      </c>
      <c r="AD1742">
        <v>0.29166700000000001</v>
      </c>
      <c r="AE1742">
        <v>0.67073199999999999</v>
      </c>
      <c r="AH1742">
        <v>5.5299199999999997</v>
      </c>
      <c r="AI1742">
        <v>-0.34506399999999998</v>
      </c>
      <c r="AJ1742">
        <v>-0.35977799999999999</v>
      </c>
    </row>
    <row r="1743" spans="1:36" x14ac:dyDescent="0.45">
      <c r="A1743" t="s">
        <v>3616</v>
      </c>
      <c r="B1743" t="s">
        <v>101</v>
      </c>
      <c r="C1743">
        <v>1</v>
      </c>
      <c r="D1743">
        <v>2</v>
      </c>
      <c r="F1743">
        <v>4.9640300000000002</v>
      </c>
      <c r="G1743">
        <v>34</v>
      </c>
      <c r="H1743">
        <v>0</v>
      </c>
      <c r="I1743">
        <v>0</v>
      </c>
      <c r="J1743">
        <v>0</v>
      </c>
      <c r="K1743">
        <v>41.7</v>
      </c>
      <c r="L1743">
        <v>191</v>
      </c>
      <c r="M1743">
        <v>37</v>
      </c>
      <c r="N1743">
        <v>25</v>
      </c>
      <c r="O1743">
        <v>23</v>
      </c>
      <c r="P1743">
        <v>6</v>
      </c>
      <c r="Q1743">
        <v>27</v>
      </c>
      <c r="R1743">
        <v>0</v>
      </c>
      <c r="S1743">
        <v>5</v>
      </c>
      <c r="T1743">
        <v>47</v>
      </c>
      <c r="U1743">
        <v>10.1439</v>
      </c>
      <c r="V1743">
        <v>5.8273400000000004</v>
      </c>
      <c r="W1743">
        <v>1.74074</v>
      </c>
      <c r="X1743">
        <v>1.2949600000000001</v>
      </c>
      <c r="Y1743">
        <v>0.24607299999999999</v>
      </c>
      <c r="Z1743">
        <v>0.14136099999999999</v>
      </c>
      <c r="AA1743">
        <v>0.104712054133415</v>
      </c>
      <c r="AB1743">
        <v>0.23270399999999999</v>
      </c>
      <c r="AC1743">
        <v>1.53477</v>
      </c>
      <c r="AD1743">
        <v>0.29245300000000002</v>
      </c>
      <c r="AE1743">
        <v>0.70143900000000003</v>
      </c>
      <c r="AH1743">
        <v>5.1735100000000003</v>
      </c>
      <c r="AI1743">
        <v>-0.34744000000000003</v>
      </c>
      <c r="AJ1743">
        <v>-0.29107899999999998</v>
      </c>
    </row>
    <row r="1744" spans="1:36" x14ac:dyDescent="0.45">
      <c r="A1744" t="s">
        <v>3617</v>
      </c>
      <c r="B1744" t="s">
        <v>34</v>
      </c>
      <c r="C1744">
        <v>2</v>
      </c>
      <c r="D1744">
        <v>3</v>
      </c>
      <c r="F1744">
        <v>5.2671799999999998</v>
      </c>
      <c r="G1744">
        <v>34</v>
      </c>
      <c r="H1744">
        <v>0</v>
      </c>
      <c r="I1744">
        <v>0</v>
      </c>
      <c r="J1744">
        <v>0</v>
      </c>
      <c r="K1744">
        <v>39.299999999999997</v>
      </c>
      <c r="L1744">
        <v>182</v>
      </c>
      <c r="M1744">
        <v>41</v>
      </c>
      <c r="N1744">
        <v>25</v>
      </c>
      <c r="O1744">
        <v>23</v>
      </c>
      <c r="P1744">
        <v>6</v>
      </c>
      <c r="Q1744">
        <v>22</v>
      </c>
      <c r="R1744">
        <v>0</v>
      </c>
      <c r="S1744">
        <v>1</v>
      </c>
      <c r="T1744">
        <v>34</v>
      </c>
      <c r="U1744">
        <v>7.7862600000000004</v>
      </c>
      <c r="V1744">
        <v>5.03817</v>
      </c>
      <c r="W1744">
        <v>1.54545</v>
      </c>
      <c r="X1744">
        <v>1.37405</v>
      </c>
      <c r="Y1744">
        <v>0.18681300000000001</v>
      </c>
      <c r="Z1744">
        <v>0.120879</v>
      </c>
      <c r="AA1744">
        <v>6.5934069454669897E-2</v>
      </c>
      <c r="AB1744">
        <v>0.25786199999999998</v>
      </c>
      <c r="AC1744">
        <v>1.6030500000000001</v>
      </c>
      <c r="AD1744">
        <v>0.29411799999999999</v>
      </c>
      <c r="AE1744">
        <v>0.69597100000000001</v>
      </c>
      <c r="AH1744">
        <v>5.2652200000000002</v>
      </c>
      <c r="AI1744">
        <v>-0.34764</v>
      </c>
      <c r="AJ1744">
        <v>-0.426792</v>
      </c>
    </row>
    <row r="1745" spans="1:36" x14ac:dyDescent="0.45">
      <c r="A1745" t="s">
        <v>3618</v>
      </c>
      <c r="B1745" t="s">
        <v>40</v>
      </c>
      <c r="C1745">
        <v>2</v>
      </c>
      <c r="D1745">
        <v>4</v>
      </c>
      <c r="F1745">
        <v>5.3677900000000003</v>
      </c>
      <c r="G1745">
        <v>36</v>
      </c>
      <c r="H1745">
        <v>0</v>
      </c>
      <c r="I1745">
        <v>0</v>
      </c>
      <c r="J1745">
        <v>0</v>
      </c>
      <c r="K1745">
        <v>50.3</v>
      </c>
      <c r="L1745">
        <v>236</v>
      </c>
      <c r="M1745">
        <v>42</v>
      </c>
      <c r="N1745">
        <v>32</v>
      </c>
      <c r="O1745">
        <v>30</v>
      </c>
      <c r="P1745">
        <v>6</v>
      </c>
      <c r="Q1745">
        <v>42</v>
      </c>
      <c r="R1745">
        <v>0</v>
      </c>
      <c r="S1745">
        <v>5</v>
      </c>
      <c r="T1745">
        <v>60</v>
      </c>
      <c r="U1745">
        <v>10.7356</v>
      </c>
      <c r="V1745">
        <v>7.5149100000000004</v>
      </c>
      <c r="W1745">
        <v>1.4285699999999999</v>
      </c>
      <c r="X1745">
        <v>1.0735600000000001</v>
      </c>
      <c r="Y1745">
        <v>0.25423699999999999</v>
      </c>
      <c r="Z1745">
        <v>0.17796600000000001</v>
      </c>
      <c r="AA1745">
        <v>7.6271191239356995E-2</v>
      </c>
      <c r="AB1745">
        <v>0.222222</v>
      </c>
      <c r="AC1745">
        <v>1.66998</v>
      </c>
      <c r="AD1745">
        <v>0.29268300000000003</v>
      </c>
      <c r="AE1745">
        <v>0.68783099999999997</v>
      </c>
      <c r="AH1745">
        <v>5.22323</v>
      </c>
      <c r="AI1745">
        <v>-0.34806300000000001</v>
      </c>
      <c r="AJ1745">
        <v>-0.56375299999999995</v>
      </c>
    </row>
    <row r="1746" spans="1:36" x14ac:dyDescent="0.45">
      <c r="A1746" t="s">
        <v>3619</v>
      </c>
      <c r="C1746">
        <v>1</v>
      </c>
      <c r="D1746">
        <v>1</v>
      </c>
      <c r="F1746">
        <v>6.34361</v>
      </c>
      <c r="G1746">
        <v>17</v>
      </c>
      <c r="H1746">
        <v>0</v>
      </c>
      <c r="I1746">
        <v>0</v>
      </c>
      <c r="J1746">
        <v>0</v>
      </c>
      <c r="K1746">
        <v>22.7</v>
      </c>
      <c r="L1746">
        <v>111</v>
      </c>
      <c r="M1746">
        <v>23</v>
      </c>
      <c r="N1746">
        <v>17</v>
      </c>
      <c r="O1746">
        <v>16</v>
      </c>
      <c r="P1746">
        <v>3</v>
      </c>
      <c r="Q1746">
        <v>17</v>
      </c>
      <c r="R1746">
        <v>0</v>
      </c>
      <c r="S1746">
        <v>3</v>
      </c>
      <c r="T1746">
        <v>18</v>
      </c>
      <c r="U1746">
        <v>7.1365600000000002</v>
      </c>
      <c r="V1746">
        <v>6.7400900000000004</v>
      </c>
      <c r="W1746">
        <v>1.0588200000000001</v>
      </c>
      <c r="X1746">
        <v>1.18943</v>
      </c>
      <c r="Y1746">
        <v>0.162162</v>
      </c>
      <c r="Z1746">
        <v>0.15315300000000001</v>
      </c>
      <c r="AA1746">
        <v>9.0090036392211897E-3</v>
      </c>
      <c r="AB1746">
        <v>0.252747</v>
      </c>
      <c r="AC1746">
        <v>1.7621100000000001</v>
      </c>
      <c r="AD1746">
        <v>0.28571400000000002</v>
      </c>
      <c r="AE1746">
        <v>0.64245799999999997</v>
      </c>
      <c r="AH1746">
        <v>6.0303699999999996</v>
      </c>
      <c r="AI1746">
        <v>-0.34986</v>
      </c>
      <c r="AJ1746">
        <v>-0.44810299999999997</v>
      </c>
    </row>
    <row r="1747" spans="1:36" x14ac:dyDescent="0.45">
      <c r="A1747" t="s">
        <v>3620</v>
      </c>
      <c r="B1747" t="s">
        <v>56</v>
      </c>
      <c r="C1747">
        <v>2</v>
      </c>
      <c r="D1747">
        <v>3</v>
      </c>
      <c r="F1747">
        <v>5.3707099999999999</v>
      </c>
      <c r="G1747">
        <v>49</v>
      </c>
      <c r="H1747">
        <v>2</v>
      </c>
      <c r="I1747">
        <v>0</v>
      </c>
      <c r="J1747">
        <v>0</v>
      </c>
      <c r="K1747">
        <v>55.3</v>
      </c>
      <c r="L1747">
        <v>258</v>
      </c>
      <c r="M1747">
        <v>57</v>
      </c>
      <c r="N1747">
        <v>36</v>
      </c>
      <c r="O1747">
        <v>33</v>
      </c>
      <c r="P1747">
        <v>7</v>
      </c>
      <c r="Q1747">
        <v>33</v>
      </c>
      <c r="R1747">
        <v>1</v>
      </c>
      <c r="S1747">
        <v>5</v>
      </c>
      <c r="T1747">
        <v>47</v>
      </c>
      <c r="U1747">
        <v>7.6491899999999999</v>
      </c>
      <c r="V1747">
        <v>5.3707099999999999</v>
      </c>
      <c r="W1747">
        <v>1.42424</v>
      </c>
      <c r="X1747">
        <v>1.13924</v>
      </c>
      <c r="Y1747">
        <v>0.182171</v>
      </c>
      <c r="Z1747">
        <v>0.12790699999999999</v>
      </c>
      <c r="AA1747">
        <v>5.4263561964034999E-2</v>
      </c>
      <c r="AB1747">
        <v>0.25909100000000002</v>
      </c>
      <c r="AC1747">
        <v>1.6274900000000001</v>
      </c>
      <c r="AD1747">
        <v>0.301205</v>
      </c>
      <c r="AE1747">
        <v>0.67331700000000005</v>
      </c>
      <c r="AH1747">
        <v>5.26227</v>
      </c>
      <c r="AI1747">
        <v>-0.351354</v>
      </c>
      <c r="AJ1747">
        <v>-0.36443199999999998</v>
      </c>
    </row>
    <row r="1748" spans="1:36" x14ac:dyDescent="0.45">
      <c r="A1748" t="s">
        <v>3621</v>
      </c>
      <c r="C1748">
        <v>2</v>
      </c>
      <c r="D1748">
        <v>3</v>
      </c>
      <c r="F1748">
        <v>5.2941200000000004</v>
      </c>
      <c r="G1748">
        <v>26</v>
      </c>
      <c r="H1748">
        <v>0</v>
      </c>
      <c r="I1748">
        <v>0</v>
      </c>
      <c r="J1748">
        <v>0</v>
      </c>
      <c r="K1748">
        <v>35.700000000000003</v>
      </c>
      <c r="L1748">
        <v>160</v>
      </c>
      <c r="M1748">
        <v>35</v>
      </c>
      <c r="N1748">
        <v>23</v>
      </c>
      <c r="O1748">
        <v>21</v>
      </c>
      <c r="P1748">
        <v>6</v>
      </c>
      <c r="Q1748">
        <v>18</v>
      </c>
      <c r="R1748">
        <v>0</v>
      </c>
      <c r="S1748">
        <v>3</v>
      </c>
      <c r="T1748">
        <v>30</v>
      </c>
      <c r="U1748">
        <v>7.5630199999999999</v>
      </c>
      <c r="V1748">
        <v>4.53782</v>
      </c>
      <c r="W1748">
        <v>1.6666700000000001</v>
      </c>
      <c r="X1748">
        <v>1.5125999999999999</v>
      </c>
      <c r="Y1748">
        <v>0.1875</v>
      </c>
      <c r="Z1748">
        <v>0.1125</v>
      </c>
      <c r="AA1748">
        <v>7.5000002980232197E-2</v>
      </c>
      <c r="AB1748">
        <v>0.251799</v>
      </c>
      <c r="AC1748">
        <v>1.4845900000000001</v>
      </c>
      <c r="AD1748">
        <v>0.281553</v>
      </c>
      <c r="AE1748">
        <v>0.67264599999999997</v>
      </c>
      <c r="AH1748">
        <v>5.5239500000000001</v>
      </c>
      <c r="AI1748">
        <v>-0.355684</v>
      </c>
      <c r="AJ1748">
        <v>-0.41013899999999998</v>
      </c>
    </row>
    <row r="1749" spans="1:36" x14ac:dyDescent="0.45">
      <c r="A1749" t="s">
        <v>3622</v>
      </c>
      <c r="C1749">
        <v>2</v>
      </c>
      <c r="D1749">
        <v>2</v>
      </c>
      <c r="F1749">
        <v>6.0788000000000002</v>
      </c>
      <c r="G1749">
        <v>20</v>
      </c>
      <c r="H1749">
        <v>8</v>
      </c>
      <c r="I1749">
        <v>0</v>
      </c>
      <c r="J1749">
        <v>0</v>
      </c>
      <c r="K1749">
        <v>53.3</v>
      </c>
      <c r="L1749">
        <v>255</v>
      </c>
      <c r="M1749">
        <v>62</v>
      </c>
      <c r="N1749">
        <v>39</v>
      </c>
      <c r="O1749">
        <v>36</v>
      </c>
      <c r="P1749">
        <v>9</v>
      </c>
      <c r="Q1749">
        <v>31</v>
      </c>
      <c r="R1749">
        <v>0</v>
      </c>
      <c r="S1749">
        <v>4</v>
      </c>
      <c r="T1749">
        <v>42</v>
      </c>
      <c r="U1749">
        <v>7.0919299999999996</v>
      </c>
      <c r="V1749">
        <v>5.2345199999999998</v>
      </c>
      <c r="W1749">
        <v>1.35484</v>
      </c>
      <c r="X1749">
        <v>1.5197000000000001</v>
      </c>
      <c r="Y1749">
        <v>0.16470599999999999</v>
      </c>
      <c r="Z1749">
        <v>0.121569</v>
      </c>
      <c r="AA1749">
        <v>4.3137259781360598E-2</v>
      </c>
      <c r="AB1749">
        <v>0.28181800000000001</v>
      </c>
      <c r="AC1749">
        <v>1.7448399999999999</v>
      </c>
      <c r="AD1749">
        <v>0.31360900000000003</v>
      </c>
      <c r="AE1749">
        <v>0.67164199999999996</v>
      </c>
      <c r="AH1749">
        <v>5.8441599999999996</v>
      </c>
      <c r="AI1749">
        <v>-0.35692200000000002</v>
      </c>
      <c r="AJ1749">
        <v>-0.35389900000000002</v>
      </c>
    </row>
    <row r="1750" spans="1:36" x14ac:dyDescent="0.45">
      <c r="A1750" t="s">
        <v>3623</v>
      </c>
      <c r="B1750" t="s">
        <v>61</v>
      </c>
      <c r="C1750">
        <v>3</v>
      </c>
      <c r="D1750">
        <v>4</v>
      </c>
      <c r="F1750">
        <v>5.4026399999999999</v>
      </c>
      <c r="G1750">
        <v>28</v>
      </c>
      <c r="H1750">
        <v>5</v>
      </c>
      <c r="I1750">
        <v>0</v>
      </c>
      <c r="J1750">
        <v>0</v>
      </c>
      <c r="K1750">
        <v>68.3</v>
      </c>
      <c r="L1750">
        <v>316</v>
      </c>
      <c r="M1750">
        <v>76</v>
      </c>
      <c r="N1750">
        <v>44</v>
      </c>
      <c r="O1750">
        <v>41</v>
      </c>
      <c r="P1750">
        <v>10</v>
      </c>
      <c r="Q1750">
        <v>34</v>
      </c>
      <c r="R1750">
        <v>0</v>
      </c>
      <c r="S1750">
        <v>5</v>
      </c>
      <c r="T1750">
        <v>44</v>
      </c>
      <c r="U1750">
        <v>5.7979500000000002</v>
      </c>
      <c r="V1750">
        <v>4.4802299999999997</v>
      </c>
      <c r="W1750">
        <v>1.2941199999999999</v>
      </c>
      <c r="X1750">
        <v>1.31772</v>
      </c>
      <c r="Y1750">
        <v>0.139241</v>
      </c>
      <c r="Z1750">
        <v>0.107595</v>
      </c>
      <c r="AA1750">
        <v>3.1645566225051797E-2</v>
      </c>
      <c r="AB1750">
        <v>0.274368</v>
      </c>
      <c r="AC1750">
        <v>1.6105400000000001</v>
      </c>
      <c r="AD1750">
        <v>0.295964</v>
      </c>
      <c r="AE1750">
        <v>0.6875</v>
      </c>
      <c r="AH1750">
        <v>5.5830000000000002</v>
      </c>
      <c r="AI1750">
        <v>-0.35778900000000002</v>
      </c>
      <c r="AJ1750">
        <v>-0.29270200000000002</v>
      </c>
    </row>
    <row r="1751" spans="1:36" x14ac:dyDescent="0.45">
      <c r="A1751" t="s">
        <v>3624</v>
      </c>
      <c r="B1751" t="s">
        <v>25</v>
      </c>
      <c r="C1751">
        <v>3</v>
      </c>
      <c r="D1751">
        <v>4</v>
      </c>
      <c r="F1751">
        <v>5.4427599999999998</v>
      </c>
      <c r="G1751">
        <v>31</v>
      </c>
      <c r="H1751">
        <v>1</v>
      </c>
      <c r="I1751">
        <v>0</v>
      </c>
      <c r="J1751">
        <v>0</v>
      </c>
      <c r="K1751">
        <v>46.3</v>
      </c>
      <c r="L1751">
        <v>212</v>
      </c>
      <c r="M1751">
        <v>46</v>
      </c>
      <c r="N1751">
        <v>30</v>
      </c>
      <c r="O1751">
        <v>28</v>
      </c>
      <c r="P1751">
        <v>7</v>
      </c>
      <c r="Q1751">
        <v>22</v>
      </c>
      <c r="R1751">
        <v>0</v>
      </c>
      <c r="S1751">
        <v>7</v>
      </c>
      <c r="T1751">
        <v>38</v>
      </c>
      <c r="U1751">
        <v>7.3866100000000001</v>
      </c>
      <c r="V1751">
        <v>4.2764600000000002</v>
      </c>
      <c r="W1751">
        <v>1.7272700000000001</v>
      </c>
      <c r="X1751">
        <v>1.36069</v>
      </c>
      <c r="Y1751">
        <v>0.17924499999999999</v>
      </c>
      <c r="Z1751">
        <v>0.10377400000000001</v>
      </c>
      <c r="AA1751">
        <v>7.5471691787242806E-2</v>
      </c>
      <c r="AB1751">
        <v>0.25136599999999998</v>
      </c>
      <c r="AC1751">
        <v>1.46868</v>
      </c>
      <c r="AD1751">
        <v>0.282609</v>
      </c>
      <c r="AE1751">
        <v>0.65292099999999997</v>
      </c>
      <c r="AH1751">
        <v>5.4580599999999997</v>
      </c>
      <c r="AI1751">
        <v>-0.36167100000000002</v>
      </c>
      <c r="AJ1751">
        <v>-0.48191099999999998</v>
      </c>
    </row>
    <row r="1752" spans="1:36" x14ac:dyDescent="0.45">
      <c r="A1752" t="s">
        <v>3625</v>
      </c>
      <c r="B1752" t="s">
        <v>42</v>
      </c>
      <c r="C1752">
        <v>1</v>
      </c>
      <c r="D1752">
        <v>1</v>
      </c>
      <c r="F1752">
        <v>5.1330799999999996</v>
      </c>
      <c r="G1752">
        <v>23</v>
      </c>
      <c r="H1752">
        <v>0</v>
      </c>
      <c r="I1752">
        <v>0</v>
      </c>
      <c r="J1752">
        <v>0</v>
      </c>
      <c r="K1752">
        <v>26.3</v>
      </c>
      <c r="L1752">
        <v>123</v>
      </c>
      <c r="M1752">
        <v>25</v>
      </c>
      <c r="N1752">
        <v>16</v>
      </c>
      <c r="O1752">
        <v>15</v>
      </c>
      <c r="P1752">
        <v>4</v>
      </c>
      <c r="Q1752">
        <v>20</v>
      </c>
      <c r="R1752">
        <v>0</v>
      </c>
      <c r="S1752">
        <v>1</v>
      </c>
      <c r="T1752">
        <v>25</v>
      </c>
      <c r="U1752">
        <v>8.5551300000000001</v>
      </c>
      <c r="V1752">
        <v>6.8441099999999997</v>
      </c>
      <c r="W1752">
        <v>1.25</v>
      </c>
      <c r="X1752">
        <v>1.3688199999999999</v>
      </c>
      <c r="Y1752">
        <v>0.20325199999999999</v>
      </c>
      <c r="Z1752">
        <v>0.162602</v>
      </c>
      <c r="AA1752">
        <v>4.0650412440299898E-2</v>
      </c>
      <c r="AB1752">
        <v>0.24509800000000001</v>
      </c>
      <c r="AC1752">
        <v>1.7110300000000001</v>
      </c>
      <c r="AD1752">
        <v>0.28767100000000001</v>
      </c>
      <c r="AE1752">
        <v>0.73604099999999995</v>
      </c>
      <c r="AH1752">
        <v>5.7265199999999998</v>
      </c>
      <c r="AI1752">
        <v>-0.36189700000000002</v>
      </c>
      <c r="AJ1752">
        <v>-0.18890699999999999</v>
      </c>
    </row>
    <row r="1753" spans="1:36" x14ac:dyDescent="0.45">
      <c r="A1753" t="s">
        <v>3626</v>
      </c>
      <c r="B1753" t="s">
        <v>58</v>
      </c>
      <c r="C1753">
        <v>2</v>
      </c>
      <c r="D1753">
        <v>3</v>
      </c>
      <c r="F1753">
        <v>5.1374199999999997</v>
      </c>
      <c r="G1753">
        <v>36</v>
      </c>
      <c r="H1753">
        <v>1</v>
      </c>
      <c r="I1753">
        <v>0</v>
      </c>
      <c r="J1753">
        <v>0</v>
      </c>
      <c r="K1753">
        <v>47.3</v>
      </c>
      <c r="L1753">
        <v>219</v>
      </c>
      <c r="M1753">
        <v>43</v>
      </c>
      <c r="N1753">
        <v>29</v>
      </c>
      <c r="O1753">
        <v>27</v>
      </c>
      <c r="P1753">
        <v>7</v>
      </c>
      <c r="Q1753">
        <v>33</v>
      </c>
      <c r="R1753">
        <v>1</v>
      </c>
      <c r="S1753">
        <v>5</v>
      </c>
      <c r="T1753">
        <v>50</v>
      </c>
      <c r="U1753">
        <v>9.5137400000000003</v>
      </c>
      <c r="V1753">
        <v>6.2790699999999999</v>
      </c>
      <c r="W1753">
        <v>1.51515</v>
      </c>
      <c r="X1753">
        <v>1.33192</v>
      </c>
      <c r="Y1753">
        <v>0.22831000000000001</v>
      </c>
      <c r="Z1753">
        <v>0.15068500000000001</v>
      </c>
      <c r="AA1753">
        <v>7.7625557780265794E-2</v>
      </c>
      <c r="AB1753">
        <v>0.237569</v>
      </c>
      <c r="AC1753">
        <v>1.60677</v>
      </c>
      <c r="AD1753">
        <v>0.290323</v>
      </c>
      <c r="AE1753">
        <v>0.70996999999999999</v>
      </c>
      <c r="AH1753">
        <v>5.4749100000000004</v>
      </c>
      <c r="AI1753">
        <v>-0.364205</v>
      </c>
      <c r="AJ1753">
        <v>-0.317913</v>
      </c>
    </row>
    <row r="1754" spans="1:36" x14ac:dyDescent="0.45">
      <c r="A1754" t="s">
        <v>3627</v>
      </c>
      <c r="C1754">
        <v>2</v>
      </c>
      <c r="D1754">
        <v>2</v>
      </c>
      <c r="F1754">
        <v>5.5495999999999999</v>
      </c>
      <c r="G1754">
        <v>28</v>
      </c>
      <c r="H1754">
        <v>0</v>
      </c>
      <c r="I1754">
        <v>0</v>
      </c>
      <c r="J1754">
        <v>0</v>
      </c>
      <c r="K1754">
        <v>37.299999999999997</v>
      </c>
      <c r="L1754">
        <v>171</v>
      </c>
      <c r="M1754">
        <v>37</v>
      </c>
      <c r="N1754">
        <v>25</v>
      </c>
      <c r="O1754">
        <v>23</v>
      </c>
      <c r="P1754">
        <v>6</v>
      </c>
      <c r="Q1754">
        <v>21</v>
      </c>
      <c r="R1754">
        <v>1</v>
      </c>
      <c r="S1754">
        <v>3</v>
      </c>
      <c r="T1754">
        <v>33</v>
      </c>
      <c r="U1754">
        <v>7.9624699999999997</v>
      </c>
      <c r="V1754">
        <v>5.0670200000000003</v>
      </c>
      <c r="W1754">
        <v>1.5714300000000001</v>
      </c>
      <c r="X1754">
        <v>1.4477199999999999</v>
      </c>
      <c r="Y1754">
        <v>0.19298199999999999</v>
      </c>
      <c r="Z1754">
        <v>0.122807</v>
      </c>
      <c r="AA1754">
        <v>7.0175431668758295E-2</v>
      </c>
      <c r="AB1754">
        <v>0.25170100000000001</v>
      </c>
      <c r="AC1754">
        <v>1.5549599999999999</v>
      </c>
      <c r="AD1754">
        <v>0.28703699999999999</v>
      </c>
      <c r="AE1754">
        <v>0.665323</v>
      </c>
      <c r="AH1754">
        <v>5.5070499999999996</v>
      </c>
      <c r="AI1754">
        <v>-0.36503799999999997</v>
      </c>
      <c r="AJ1754">
        <v>-0.525146</v>
      </c>
    </row>
    <row r="1755" spans="1:36" x14ac:dyDescent="0.45">
      <c r="A1755" t="s">
        <v>3628</v>
      </c>
      <c r="B1755" t="s">
        <v>34</v>
      </c>
      <c r="C1755">
        <v>2</v>
      </c>
      <c r="D1755">
        <v>2</v>
      </c>
      <c r="F1755">
        <v>5.0869600000000004</v>
      </c>
      <c r="G1755">
        <v>29</v>
      </c>
      <c r="H1755">
        <v>0</v>
      </c>
      <c r="I1755">
        <v>0</v>
      </c>
      <c r="J1755">
        <v>0</v>
      </c>
      <c r="K1755">
        <v>46</v>
      </c>
      <c r="L1755">
        <v>208</v>
      </c>
      <c r="M1755">
        <v>46</v>
      </c>
      <c r="N1755">
        <v>28</v>
      </c>
      <c r="O1755">
        <v>26</v>
      </c>
      <c r="P1755">
        <v>7</v>
      </c>
      <c r="Q1755">
        <v>23</v>
      </c>
      <c r="R1755">
        <v>0</v>
      </c>
      <c r="S1755">
        <v>3</v>
      </c>
      <c r="T1755">
        <v>40</v>
      </c>
      <c r="U1755">
        <v>7.8260899999999998</v>
      </c>
      <c r="V1755">
        <v>4.5</v>
      </c>
      <c r="W1755">
        <v>1.7391300000000001</v>
      </c>
      <c r="X1755">
        <v>1.36957</v>
      </c>
      <c r="Y1755">
        <v>0.19230800000000001</v>
      </c>
      <c r="Z1755">
        <v>0.11057699999999999</v>
      </c>
      <c r="AA1755">
        <v>8.1730775535106603E-2</v>
      </c>
      <c r="AB1755">
        <v>0.252747</v>
      </c>
      <c r="AC1755">
        <v>1.5</v>
      </c>
      <c r="AD1755">
        <v>0.28888900000000001</v>
      </c>
      <c r="AE1755">
        <v>0.69256799999999996</v>
      </c>
      <c r="AH1755">
        <v>5.1898200000000001</v>
      </c>
      <c r="AI1755">
        <v>-0.36646699999999999</v>
      </c>
      <c r="AJ1755">
        <v>-0.370753</v>
      </c>
    </row>
    <row r="1756" spans="1:36" x14ac:dyDescent="0.45">
      <c r="A1756" t="s">
        <v>2496</v>
      </c>
      <c r="B1756" t="s">
        <v>101</v>
      </c>
      <c r="C1756">
        <v>4</v>
      </c>
      <c r="D1756">
        <v>6</v>
      </c>
      <c r="F1756">
        <v>5.1464400000000001</v>
      </c>
      <c r="G1756">
        <v>28</v>
      </c>
      <c r="H1756">
        <v>3</v>
      </c>
      <c r="I1756">
        <v>0</v>
      </c>
      <c r="J1756">
        <v>0</v>
      </c>
      <c r="K1756">
        <v>71.7</v>
      </c>
      <c r="L1756">
        <v>325</v>
      </c>
      <c r="M1756">
        <v>77</v>
      </c>
      <c r="N1756">
        <v>44</v>
      </c>
      <c r="O1756">
        <v>41</v>
      </c>
      <c r="P1756">
        <v>10</v>
      </c>
      <c r="Q1756">
        <v>33</v>
      </c>
      <c r="R1756">
        <v>0</v>
      </c>
      <c r="S1756">
        <v>7</v>
      </c>
      <c r="T1756">
        <v>54</v>
      </c>
      <c r="U1756">
        <v>6.7782400000000003</v>
      </c>
      <c r="V1756">
        <v>4.1422600000000003</v>
      </c>
      <c r="W1756">
        <v>1.63636</v>
      </c>
      <c r="X1756">
        <v>1.2552300000000001</v>
      </c>
      <c r="Y1756">
        <v>0.166154</v>
      </c>
      <c r="Z1756">
        <v>0.101538</v>
      </c>
      <c r="AA1756">
        <v>6.4615383744239793E-2</v>
      </c>
      <c r="AB1756">
        <v>0.270175</v>
      </c>
      <c r="AC1756">
        <v>1.53417</v>
      </c>
      <c r="AD1756">
        <v>0.30316700000000002</v>
      </c>
      <c r="AE1756">
        <v>0.6875</v>
      </c>
      <c r="AH1756">
        <v>5.2355099999999997</v>
      </c>
      <c r="AI1756">
        <v>-0.367981</v>
      </c>
      <c r="AJ1756">
        <v>-0.32551600000000003</v>
      </c>
    </row>
    <row r="1757" spans="1:36" x14ac:dyDescent="0.45">
      <c r="A1757" t="s">
        <v>3629</v>
      </c>
      <c r="C1757">
        <v>2</v>
      </c>
      <c r="D1757">
        <v>3</v>
      </c>
      <c r="F1757">
        <v>5.0099400000000003</v>
      </c>
      <c r="G1757">
        <v>38</v>
      </c>
      <c r="H1757">
        <v>1</v>
      </c>
      <c r="I1757">
        <v>0</v>
      </c>
      <c r="J1757">
        <v>0</v>
      </c>
      <c r="K1757">
        <v>50.3</v>
      </c>
      <c r="L1757">
        <v>228</v>
      </c>
      <c r="M1757">
        <v>50</v>
      </c>
      <c r="N1757">
        <v>30</v>
      </c>
      <c r="O1757">
        <v>28</v>
      </c>
      <c r="P1757">
        <v>7</v>
      </c>
      <c r="Q1757">
        <v>21</v>
      </c>
      <c r="R1757">
        <v>0</v>
      </c>
      <c r="S1757">
        <v>9</v>
      </c>
      <c r="T1757">
        <v>42</v>
      </c>
      <c r="U1757">
        <v>7.5149100000000004</v>
      </c>
      <c r="V1757">
        <v>3.75746</v>
      </c>
      <c r="W1757">
        <v>2</v>
      </c>
      <c r="X1757">
        <v>1.2524900000000001</v>
      </c>
      <c r="Y1757">
        <v>0.18421100000000001</v>
      </c>
      <c r="Z1757">
        <v>9.2105300000000001E-2</v>
      </c>
      <c r="AA1757">
        <v>9.2105261981487205E-2</v>
      </c>
      <c r="AB1757">
        <v>0.252525</v>
      </c>
      <c r="AC1757">
        <v>1.41153</v>
      </c>
      <c r="AD1757">
        <v>0.28859099999999999</v>
      </c>
      <c r="AE1757">
        <v>0.66993499999999995</v>
      </c>
      <c r="AH1757">
        <v>5.1834699999999998</v>
      </c>
      <c r="AI1757">
        <v>-0.368894</v>
      </c>
      <c r="AJ1757">
        <v>-0.34598800000000002</v>
      </c>
    </row>
    <row r="1758" spans="1:36" x14ac:dyDescent="0.45">
      <c r="A1758" t="s">
        <v>3630</v>
      </c>
      <c r="B1758" t="s">
        <v>104</v>
      </c>
      <c r="C1758">
        <v>2</v>
      </c>
      <c r="D1758">
        <v>3</v>
      </c>
      <c r="F1758">
        <v>5.6842100000000002</v>
      </c>
      <c r="G1758">
        <v>28</v>
      </c>
      <c r="H1758">
        <v>0</v>
      </c>
      <c r="I1758">
        <v>0</v>
      </c>
      <c r="J1758">
        <v>0</v>
      </c>
      <c r="K1758">
        <v>38</v>
      </c>
      <c r="L1758">
        <v>181</v>
      </c>
      <c r="M1758">
        <v>39</v>
      </c>
      <c r="N1758">
        <v>26</v>
      </c>
      <c r="O1758">
        <v>24</v>
      </c>
      <c r="P1758">
        <v>5</v>
      </c>
      <c r="Q1758">
        <v>24</v>
      </c>
      <c r="R1758">
        <v>0</v>
      </c>
      <c r="S1758">
        <v>5</v>
      </c>
      <c r="T1758">
        <v>34</v>
      </c>
      <c r="U1758">
        <v>8.0526300000000006</v>
      </c>
      <c r="V1758">
        <v>5.6842100000000002</v>
      </c>
      <c r="W1758">
        <v>1.4166700000000001</v>
      </c>
      <c r="X1758">
        <v>1.18421</v>
      </c>
      <c r="Y1758">
        <v>0.18784500000000001</v>
      </c>
      <c r="Z1758">
        <v>0.13259699999999999</v>
      </c>
      <c r="AA1758">
        <v>5.52486181259155E-2</v>
      </c>
      <c r="AB1758">
        <v>0.256579</v>
      </c>
      <c r="AC1758">
        <v>1.6578900000000001</v>
      </c>
      <c r="AD1758">
        <v>0.30088500000000001</v>
      </c>
      <c r="AE1758">
        <v>0.66071400000000002</v>
      </c>
      <c r="AH1758">
        <v>5.4655699999999996</v>
      </c>
      <c r="AI1758">
        <v>-0.36946800000000002</v>
      </c>
      <c r="AJ1758">
        <v>-0.47703299999999998</v>
      </c>
    </row>
    <row r="1759" spans="1:36" x14ac:dyDescent="0.45">
      <c r="A1759" t="s">
        <v>3631</v>
      </c>
      <c r="B1759" t="s">
        <v>32</v>
      </c>
      <c r="C1759">
        <v>1</v>
      </c>
      <c r="D1759">
        <v>3</v>
      </c>
      <c r="F1759">
        <v>4.9290099999999999</v>
      </c>
      <c r="G1759">
        <v>35</v>
      </c>
      <c r="H1759">
        <v>2</v>
      </c>
      <c r="I1759">
        <v>0</v>
      </c>
      <c r="J1759">
        <v>1</v>
      </c>
      <c r="K1759">
        <v>49.3</v>
      </c>
      <c r="L1759">
        <v>222</v>
      </c>
      <c r="M1759">
        <v>50</v>
      </c>
      <c r="N1759">
        <v>29</v>
      </c>
      <c r="O1759">
        <v>27</v>
      </c>
      <c r="P1759">
        <v>7</v>
      </c>
      <c r="Q1759">
        <v>24</v>
      </c>
      <c r="R1759">
        <v>0</v>
      </c>
      <c r="S1759">
        <v>3</v>
      </c>
      <c r="T1759">
        <v>38</v>
      </c>
      <c r="U1759">
        <v>6.9371200000000002</v>
      </c>
      <c r="V1759">
        <v>4.3813399999999998</v>
      </c>
      <c r="W1759">
        <v>1.5833299999999999</v>
      </c>
      <c r="X1759">
        <v>1.27789</v>
      </c>
      <c r="Y1759">
        <v>0.17117099999999999</v>
      </c>
      <c r="Z1759">
        <v>0.108108</v>
      </c>
      <c r="AA1759">
        <v>6.3063062727451297E-2</v>
      </c>
      <c r="AB1759">
        <v>0.25641000000000003</v>
      </c>
      <c r="AC1759">
        <v>1.50101</v>
      </c>
      <c r="AD1759">
        <v>0.28666700000000001</v>
      </c>
      <c r="AE1759">
        <v>0.70093499999999997</v>
      </c>
      <c r="AH1759">
        <v>5.2023000000000001</v>
      </c>
      <c r="AI1759">
        <v>-0.37058400000000002</v>
      </c>
      <c r="AJ1759">
        <v>-0.24135200000000001</v>
      </c>
    </row>
    <row r="1760" spans="1:36" x14ac:dyDescent="0.45">
      <c r="A1760" t="s">
        <v>2433</v>
      </c>
      <c r="B1760" t="s">
        <v>196</v>
      </c>
      <c r="C1760">
        <v>1</v>
      </c>
      <c r="D1760">
        <v>2</v>
      </c>
      <c r="F1760">
        <v>5.7507999999999999</v>
      </c>
      <c r="G1760">
        <v>39</v>
      </c>
      <c r="H1760">
        <v>0</v>
      </c>
      <c r="I1760">
        <v>1</v>
      </c>
      <c r="J1760">
        <v>10</v>
      </c>
      <c r="K1760">
        <v>31.3</v>
      </c>
      <c r="L1760">
        <v>145</v>
      </c>
      <c r="M1760">
        <v>24</v>
      </c>
      <c r="N1760">
        <v>22</v>
      </c>
      <c r="O1760">
        <v>20</v>
      </c>
      <c r="P1760">
        <v>6</v>
      </c>
      <c r="Q1760">
        <v>20</v>
      </c>
      <c r="R1760">
        <v>1</v>
      </c>
      <c r="S1760">
        <v>10</v>
      </c>
      <c r="T1760">
        <v>47</v>
      </c>
      <c r="U1760">
        <v>13.5144</v>
      </c>
      <c r="V1760">
        <v>5.7507999999999999</v>
      </c>
      <c r="W1760">
        <v>2.35</v>
      </c>
      <c r="X1760">
        <v>1.7252400000000001</v>
      </c>
      <c r="Y1760">
        <v>0.32413799999999998</v>
      </c>
      <c r="Z1760">
        <v>0.137931</v>
      </c>
      <c r="AA1760">
        <v>0.18620689213275901</v>
      </c>
      <c r="AB1760">
        <v>0.20869599999999999</v>
      </c>
      <c r="AC1760">
        <v>1.4057500000000001</v>
      </c>
      <c r="AD1760">
        <v>0.290323</v>
      </c>
      <c r="AE1760">
        <v>0.617977</v>
      </c>
      <c r="AH1760">
        <v>5.6192599999999997</v>
      </c>
      <c r="AI1760">
        <v>-0.37343500000000002</v>
      </c>
      <c r="AJ1760">
        <v>-0.60511199999999998</v>
      </c>
    </row>
    <row r="1761" spans="1:36" x14ac:dyDescent="0.45">
      <c r="A1761" t="s">
        <v>3632</v>
      </c>
      <c r="C1761">
        <v>2</v>
      </c>
      <c r="D1761">
        <v>3</v>
      </c>
      <c r="F1761">
        <v>5.2325600000000003</v>
      </c>
      <c r="G1761">
        <v>34</v>
      </c>
      <c r="H1761">
        <v>0</v>
      </c>
      <c r="I1761">
        <v>0</v>
      </c>
      <c r="J1761">
        <v>0</v>
      </c>
      <c r="K1761">
        <v>43</v>
      </c>
      <c r="L1761">
        <v>198</v>
      </c>
      <c r="M1761">
        <v>44</v>
      </c>
      <c r="N1761">
        <v>27</v>
      </c>
      <c r="O1761">
        <v>25</v>
      </c>
      <c r="P1761">
        <v>6</v>
      </c>
      <c r="Q1761">
        <v>23</v>
      </c>
      <c r="R1761">
        <v>1</v>
      </c>
      <c r="S1761">
        <v>6</v>
      </c>
      <c r="T1761">
        <v>35</v>
      </c>
      <c r="U1761">
        <v>7.3255800000000004</v>
      </c>
      <c r="V1761">
        <v>4.8139500000000002</v>
      </c>
      <c r="W1761">
        <v>1.5217400000000001</v>
      </c>
      <c r="X1761">
        <v>1.2558100000000001</v>
      </c>
      <c r="Y1761">
        <v>0.17676800000000001</v>
      </c>
      <c r="Z1761">
        <v>0.116162</v>
      </c>
      <c r="AA1761">
        <v>6.06060624122619E-2</v>
      </c>
      <c r="AB1761">
        <v>0.260355</v>
      </c>
      <c r="AC1761">
        <v>1.5581400000000001</v>
      </c>
      <c r="AD1761">
        <v>0.296875</v>
      </c>
      <c r="AE1761">
        <v>0.68259400000000003</v>
      </c>
      <c r="AH1761">
        <v>5.46434</v>
      </c>
      <c r="AI1761">
        <v>-0.37583299999999997</v>
      </c>
      <c r="AJ1761">
        <v>-0.28230499999999997</v>
      </c>
    </row>
    <row r="1762" spans="1:36" x14ac:dyDescent="0.45">
      <c r="A1762" t="s">
        <v>3633</v>
      </c>
      <c r="B1762" t="s">
        <v>184</v>
      </c>
      <c r="C1762">
        <v>2</v>
      </c>
      <c r="D1762">
        <v>5</v>
      </c>
      <c r="F1762">
        <v>5.7857099999999999</v>
      </c>
      <c r="G1762">
        <v>45</v>
      </c>
      <c r="H1762">
        <v>0</v>
      </c>
      <c r="I1762">
        <v>0</v>
      </c>
      <c r="J1762">
        <v>1</v>
      </c>
      <c r="K1762">
        <v>42</v>
      </c>
      <c r="L1762">
        <v>200</v>
      </c>
      <c r="M1762">
        <v>40</v>
      </c>
      <c r="N1762">
        <v>29</v>
      </c>
      <c r="O1762">
        <v>27</v>
      </c>
      <c r="P1762">
        <v>7</v>
      </c>
      <c r="Q1762">
        <v>29</v>
      </c>
      <c r="R1762">
        <v>0</v>
      </c>
      <c r="S1762">
        <v>7</v>
      </c>
      <c r="T1762">
        <v>48</v>
      </c>
      <c r="U1762">
        <v>10.2857</v>
      </c>
      <c r="V1762">
        <v>6.2142900000000001</v>
      </c>
      <c r="W1762">
        <v>1.65517</v>
      </c>
      <c r="X1762">
        <v>1.5</v>
      </c>
      <c r="Y1762">
        <v>0.24</v>
      </c>
      <c r="Z1762">
        <v>0.14499999999999999</v>
      </c>
      <c r="AA1762">
        <v>9.4999998807907104E-2</v>
      </c>
      <c r="AB1762">
        <v>0.24390200000000001</v>
      </c>
      <c r="AC1762">
        <v>1.64286</v>
      </c>
      <c r="AD1762">
        <v>0.30275200000000002</v>
      </c>
      <c r="AE1762">
        <v>0.67567600000000005</v>
      </c>
      <c r="AH1762">
        <v>5.7074199999999999</v>
      </c>
      <c r="AI1762">
        <v>-0.376614</v>
      </c>
      <c r="AJ1762">
        <v>-0.194659</v>
      </c>
    </row>
    <row r="1763" spans="1:36" x14ac:dyDescent="0.45">
      <c r="A1763" t="s">
        <v>3634</v>
      </c>
      <c r="C1763">
        <v>2</v>
      </c>
      <c r="D1763">
        <v>4</v>
      </c>
      <c r="F1763">
        <v>5.6884899999999998</v>
      </c>
      <c r="G1763">
        <v>22</v>
      </c>
      <c r="H1763">
        <v>5</v>
      </c>
      <c r="I1763">
        <v>0</v>
      </c>
      <c r="J1763">
        <v>0</v>
      </c>
      <c r="K1763">
        <v>44.3</v>
      </c>
      <c r="L1763">
        <v>211</v>
      </c>
      <c r="M1763">
        <v>48</v>
      </c>
      <c r="N1763">
        <v>30</v>
      </c>
      <c r="O1763">
        <v>28</v>
      </c>
      <c r="P1763">
        <v>6</v>
      </c>
      <c r="Q1763">
        <v>28</v>
      </c>
      <c r="R1763">
        <v>0</v>
      </c>
      <c r="S1763">
        <v>4</v>
      </c>
      <c r="T1763">
        <v>32</v>
      </c>
      <c r="U1763">
        <v>6.5011299999999999</v>
      </c>
      <c r="V1763">
        <v>5.6884899999999998</v>
      </c>
      <c r="W1763">
        <v>1.14286</v>
      </c>
      <c r="X1763">
        <v>1.21896</v>
      </c>
      <c r="Y1763">
        <v>0.15165899999999999</v>
      </c>
      <c r="Z1763">
        <v>0.13270100000000001</v>
      </c>
      <c r="AA1763">
        <v>1.8957346677780099E-2</v>
      </c>
      <c r="AB1763">
        <v>0.26815600000000001</v>
      </c>
      <c r="AC1763">
        <v>1.7155800000000001</v>
      </c>
      <c r="AD1763">
        <v>0.29787200000000003</v>
      </c>
      <c r="AE1763">
        <v>0.68047299999999999</v>
      </c>
      <c r="AH1763">
        <v>5.7381099999999998</v>
      </c>
      <c r="AI1763">
        <v>-0.37726500000000002</v>
      </c>
      <c r="AJ1763">
        <v>-0.38367499999999999</v>
      </c>
    </row>
    <row r="1764" spans="1:36" x14ac:dyDescent="0.45">
      <c r="A1764" t="s">
        <v>3635</v>
      </c>
      <c r="C1764">
        <v>2</v>
      </c>
      <c r="D1764">
        <v>4</v>
      </c>
      <c r="F1764">
        <v>5.8909099999999999</v>
      </c>
      <c r="G1764">
        <v>50</v>
      </c>
      <c r="H1764">
        <v>0</v>
      </c>
      <c r="I1764">
        <v>0</v>
      </c>
      <c r="J1764">
        <v>0</v>
      </c>
      <c r="K1764">
        <v>55</v>
      </c>
      <c r="L1764">
        <v>256</v>
      </c>
      <c r="M1764">
        <v>59</v>
      </c>
      <c r="N1764">
        <v>39</v>
      </c>
      <c r="O1764">
        <v>36</v>
      </c>
      <c r="P1764">
        <v>9</v>
      </c>
      <c r="Q1764">
        <v>32</v>
      </c>
      <c r="R1764">
        <v>1</v>
      </c>
      <c r="S1764">
        <v>2</v>
      </c>
      <c r="T1764">
        <v>45</v>
      </c>
      <c r="U1764">
        <v>7.3636400000000002</v>
      </c>
      <c r="V1764">
        <v>5.2363600000000003</v>
      </c>
      <c r="W1764">
        <v>1.40625</v>
      </c>
      <c r="X1764">
        <v>1.4727300000000001</v>
      </c>
      <c r="Y1764">
        <v>0.17578099999999999</v>
      </c>
      <c r="Z1764">
        <v>0.125</v>
      </c>
      <c r="AA1764">
        <v>5.078125E-2</v>
      </c>
      <c r="AB1764">
        <v>0.265766</v>
      </c>
      <c r="AC1764">
        <v>1.65455</v>
      </c>
      <c r="AD1764">
        <v>0.29761900000000002</v>
      </c>
      <c r="AE1764">
        <v>0.66326499999999999</v>
      </c>
      <c r="AH1764">
        <v>5.6004899999999997</v>
      </c>
      <c r="AI1764">
        <v>-0.37763400000000003</v>
      </c>
      <c r="AJ1764">
        <v>-0.65517999999999998</v>
      </c>
    </row>
    <row r="1765" spans="1:36" x14ac:dyDescent="0.45">
      <c r="A1765" t="s">
        <v>3636</v>
      </c>
      <c r="B1765" t="s">
        <v>67</v>
      </c>
      <c r="C1765">
        <v>2</v>
      </c>
      <c r="D1765">
        <v>3</v>
      </c>
      <c r="F1765">
        <v>5.1655600000000002</v>
      </c>
      <c r="G1765">
        <v>40</v>
      </c>
      <c r="H1765">
        <v>0</v>
      </c>
      <c r="I1765">
        <v>0</v>
      </c>
      <c r="J1765">
        <v>0</v>
      </c>
      <c r="K1765">
        <v>45.3</v>
      </c>
      <c r="L1765">
        <v>206</v>
      </c>
      <c r="M1765">
        <v>47</v>
      </c>
      <c r="N1765">
        <v>28</v>
      </c>
      <c r="O1765">
        <v>26</v>
      </c>
      <c r="P1765">
        <v>7</v>
      </c>
      <c r="Q1765">
        <v>24</v>
      </c>
      <c r="R1765">
        <v>1</v>
      </c>
      <c r="S1765">
        <v>2</v>
      </c>
      <c r="T1765">
        <v>37</v>
      </c>
      <c r="U1765">
        <v>7.3509900000000004</v>
      </c>
      <c r="V1765">
        <v>4.7682099999999998</v>
      </c>
      <c r="W1765">
        <v>1.5416700000000001</v>
      </c>
      <c r="X1765">
        <v>1.39073</v>
      </c>
      <c r="Y1765">
        <v>0.17961199999999999</v>
      </c>
      <c r="Z1765">
        <v>0.116505</v>
      </c>
      <c r="AA1765">
        <v>6.3106797635555198E-2</v>
      </c>
      <c r="AB1765">
        <v>0.26111099999999998</v>
      </c>
      <c r="AC1765">
        <v>1.5673299999999999</v>
      </c>
      <c r="AD1765">
        <v>0.29411799999999999</v>
      </c>
      <c r="AE1765">
        <v>0.70261399999999996</v>
      </c>
      <c r="AH1765">
        <v>5.3521700000000001</v>
      </c>
      <c r="AI1765">
        <v>-0.37823000000000001</v>
      </c>
      <c r="AJ1765">
        <v>-0.38155099999999997</v>
      </c>
    </row>
    <row r="1766" spans="1:36" x14ac:dyDescent="0.45">
      <c r="A1766" t="s">
        <v>3637</v>
      </c>
      <c r="C1766">
        <v>3</v>
      </c>
      <c r="D1766">
        <v>4</v>
      </c>
      <c r="F1766">
        <v>5.2821699999999998</v>
      </c>
      <c r="G1766">
        <v>35</v>
      </c>
      <c r="H1766">
        <v>1</v>
      </c>
      <c r="I1766">
        <v>0</v>
      </c>
      <c r="J1766">
        <v>0</v>
      </c>
      <c r="K1766">
        <v>44.3</v>
      </c>
      <c r="L1766">
        <v>207</v>
      </c>
      <c r="M1766">
        <v>45</v>
      </c>
      <c r="N1766">
        <v>28</v>
      </c>
      <c r="O1766">
        <v>26</v>
      </c>
      <c r="P1766">
        <v>6</v>
      </c>
      <c r="Q1766">
        <v>29</v>
      </c>
      <c r="R1766">
        <v>0</v>
      </c>
      <c r="S1766">
        <v>2</v>
      </c>
      <c r="T1766">
        <v>40</v>
      </c>
      <c r="U1766">
        <v>8.1264099999999999</v>
      </c>
      <c r="V1766">
        <v>5.8916500000000003</v>
      </c>
      <c r="W1766">
        <v>1.37931</v>
      </c>
      <c r="X1766">
        <v>1.21896</v>
      </c>
      <c r="Y1766">
        <v>0.19323699999999999</v>
      </c>
      <c r="Z1766">
        <v>0.140097</v>
      </c>
      <c r="AA1766">
        <v>5.31400889158248E-2</v>
      </c>
      <c r="AB1766">
        <v>0.25568200000000002</v>
      </c>
      <c r="AC1766">
        <v>1.6704300000000001</v>
      </c>
      <c r="AD1766">
        <v>0.3</v>
      </c>
      <c r="AE1766">
        <v>0.70121900000000004</v>
      </c>
      <c r="AH1766">
        <v>5.3092199999999998</v>
      </c>
      <c r="AI1766">
        <v>-0.37971300000000002</v>
      </c>
      <c r="AJ1766">
        <v>-0.39774900000000002</v>
      </c>
    </row>
    <row r="1767" spans="1:36" x14ac:dyDescent="0.45">
      <c r="A1767" t="s">
        <v>3638</v>
      </c>
      <c r="B1767" t="s">
        <v>101</v>
      </c>
      <c r="C1767">
        <v>4</v>
      </c>
      <c r="D1767">
        <v>7</v>
      </c>
      <c r="F1767">
        <v>5.1381199999999998</v>
      </c>
      <c r="G1767">
        <v>36</v>
      </c>
      <c r="H1767">
        <v>0</v>
      </c>
      <c r="I1767">
        <v>0</v>
      </c>
      <c r="J1767">
        <v>0</v>
      </c>
      <c r="K1767">
        <v>54.3</v>
      </c>
      <c r="L1767">
        <v>251</v>
      </c>
      <c r="M1767">
        <v>49</v>
      </c>
      <c r="N1767">
        <v>34</v>
      </c>
      <c r="O1767">
        <v>31</v>
      </c>
      <c r="P1767">
        <v>7</v>
      </c>
      <c r="Q1767">
        <v>39</v>
      </c>
      <c r="R1767">
        <v>0</v>
      </c>
      <c r="S1767">
        <v>4</v>
      </c>
      <c r="T1767">
        <v>61</v>
      </c>
      <c r="U1767">
        <v>10.1105</v>
      </c>
      <c r="V1767">
        <v>6.4640899999999997</v>
      </c>
      <c r="W1767">
        <v>1.5641</v>
      </c>
      <c r="X1767">
        <v>1.16022</v>
      </c>
      <c r="Y1767">
        <v>0.24302799999999999</v>
      </c>
      <c r="Z1767">
        <v>0.15537799999999999</v>
      </c>
      <c r="AA1767">
        <v>8.7649405002593994E-2</v>
      </c>
      <c r="AB1767">
        <v>0.23557700000000001</v>
      </c>
      <c r="AC1767">
        <v>1.62063</v>
      </c>
      <c r="AD1767">
        <v>0.3</v>
      </c>
      <c r="AE1767">
        <v>0.69053699999999996</v>
      </c>
      <c r="AH1767">
        <v>5.0598299999999998</v>
      </c>
      <c r="AI1767">
        <v>-0.38160300000000003</v>
      </c>
      <c r="AJ1767">
        <v>-0.52338799999999996</v>
      </c>
    </row>
    <row r="1768" spans="1:36" x14ac:dyDescent="0.45">
      <c r="A1768" t="s">
        <v>3639</v>
      </c>
      <c r="C1768">
        <v>3</v>
      </c>
      <c r="D1768">
        <v>5</v>
      </c>
      <c r="F1768">
        <v>5.0358700000000001</v>
      </c>
      <c r="G1768">
        <v>38</v>
      </c>
      <c r="H1768">
        <v>4</v>
      </c>
      <c r="I1768">
        <v>0</v>
      </c>
      <c r="J1768">
        <v>0</v>
      </c>
      <c r="K1768">
        <v>69.7</v>
      </c>
      <c r="L1768">
        <v>319</v>
      </c>
      <c r="M1768">
        <v>75</v>
      </c>
      <c r="N1768">
        <v>42</v>
      </c>
      <c r="O1768">
        <v>39</v>
      </c>
      <c r="P1768">
        <v>10</v>
      </c>
      <c r="Q1768">
        <v>35</v>
      </c>
      <c r="R1768">
        <v>0</v>
      </c>
      <c r="S1768">
        <v>4</v>
      </c>
      <c r="T1768">
        <v>48</v>
      </c>
      <c r="U1768">
        <v>6.1979899999999999</v>
      </c>
      <c r="V1768">
        <v>4.5193700000000003</v>
      </c>
      <c r="W1768">
        <v>1.3714299999999999</v>
      </c>
      <c r="X1768">
        <v>1.29125</v>
      </c>
      <c r="Y1768">
        <v>0.15046999999999999</v>
      </c>
      <c r="Z1768">
        <v>0.109718</v>
      </c>
      <c r="AA1768">
        <v>4.0752343833446503E-2</v>
      </c>
      <c r="AB1768">
        <v>0.26785700000000001</v>
      </c>
      <c r="AC1768">
        <v>1.57819</v>
      </c>
      <c r="AD1768">
        <v>0.29279300000000003</v>
      </c>
      <c r="AE1768">
        <v>0.70833299999999999</v>
      </c>
      <c r="AH1768">
        <v>5.4214700000000002</v>
      </c>
      <c r="AI1768">
        <v>-0.38318099999999999</v>
      </c>
      <c r="AJ1768">
        <v>-0.18459200000000001</v>
      </c>
    </row>
    <row r="1769" spans="1:36" x14ac:dyDescent="0.45">
      <c r="A1769" t="s">
        <v>3640</v>
      </c>
      <c r="C1769">
        <v>1</v>
      </c>
      <c r="D1769">
        <v>2</v>
      </c>
      <c r="F1769">
        <v>6.0759499999999997</v>
      </c>
      <c r="G1769">
        <v>19</v>
      </c>
      <c r="H1769">
        <v>0</v>
      </c>
      <c r="I1769">
        <v>0</v>
      </c>
      <c r="J1769">
        <v>0</v>
      </c>
      <c r="K1769">
        <v>23.7</v>
      </c>
      <c r="L1769">
        <v>117</v>
      </c>
      <c r="M1769">
        <v>22</v>
      </c>
      <c r="N1769">
        <v>17</v>
      </c>
      <c r="O1769">
        <v>16</v>
      </c>
      <c r="P1769">
        <v>4</v>
      </c>
      <c r="Q1769">
        <v>21</v>
      </c>
      <c r="R1769">
        <v>0</v>
      </c>
      <c r="S1769">
        <v>2</v>
      </c>
      <c r="T1769">
        <v>27</v>
      </c>
      <c r="U1769">
        <v>10.2532</v>
      </c>
      <c r="V1769">
        <v>7.9746800000000002</v>
      </c>
      <c r="W1769">
        <v>1.2857099999999999</v>
      </c>
      <c r="X1769">
        <v>1.5189900000000001</v>
      </c>
      <c r="Y1769">
        <v>0.230769</v>
      </c>
      <c r="Z1769">
        <v>0.17948700000000001</v>
      </c>
      <c r="AA1769">
        <v>5.1282048225402797E-2</v>
      </c>
      <c r="AB1769">
        <v>0.234043</v>
      </c>
      <c r="AC1769">
        <v>1.8143499999999999</v>
      </c>
      <c r="AD1769">
        <v>0.28571400000000002</v>
      </c>
      <c r="AE1769">
        <v>0.695187</v>
      </c>
      <c r="AH1769">
        <v>6.0820400000000001</v>
      </c>
      <c r="AI1769">
        <v>-0.38480399999999998</v>
      </c>
      <c r="AJ1769">
        <v>-0.47144599999999998</v>
      </c>
    </row>
    <row r="1770" spans="1:36" x14ac:dyDescent="0.45">
      <c r="A1770" t="s">
        <v>3641</v>
      </c>
      <c r="B1770" t="s">
        <v>25</v>
      </c>
      <c r="C1770">
        <v>2</v>
      </c>
      <c r="D1770">
        <v>3</v>
      </c>
      <c r="F1770">
        <v>5.2830199999999996</v>
      </c>
      <c r="G1770">
        <v>39</v>
      </c>
      <c r="H1770">
        <v>0</v>
      </c>
      <c r="I1770">
        <v>0</v>
      </c>
      <c r="J1770">
        <v>0</v>
      </c>
      <c r="K1770">
        <v>47.7</v>
      </c>
      <c r="L1770">
        <v>217</v>
      </c>
      <c r="M1770">
        <v>43</v>
      </c>
      <c r="N1770">
        <v>30</v>
      </c>
      <c r="O1770">
        <v>28</v>
      </c>
      <c r="P1770">
        <v>7</v>
      </c>
      <c r="Q1770">
        <v>33</v>
      </c>
      <c r="R1770">
        <v>0</v>
      </c>
      <c r="S1770">
        <v>2</v>
      </c>
      <c r="T1770">
        <v>48</v>
      </c>
      <c r="U1770">
        <v>9.0565999999999995</v>
      </c>
      <c r="V1770">
        <v>6.2264200000000001</v>
      </c>
      <c r="W1770">
        <v>1.45455</v>
      </c>
      <c r="X1770">
        <v>1.3207500000000001</v>
      </c>
      <c r="Y1770">
        <v>0.22119800000000001</v>
      </c>
      <c r="Z1770">
        <v>0.15207399999999999</v>
      </c>
      <c r="AA1770">
        <v>6.9124430418014499E-2</v>
      </c>
      <c r="AB1770">
        <v>0.236264</v>
      </c>
      <c r="AC1770">
        <v>1.5932900000000001</v>
      </c>
      <c r="AD1770">
        <v>0.28346500000000002</v>
      </c>
      <c r="AE1770">
        <v>0.69486400000000004</v>
      </c>
      <c r="AH1770">
        <v>5.3514799999999996</v>
      </c>
      <c r="AI1770">
        <v>-0.38727400000000001</v>
      </c>
      <c r="AJ1770">
        <v>-0.47589700000000001</v>
      </c>
    </row>
    <row r="1771" spans="1:36" x14ac:dyDescent="0.45">
      <c r="A1771" t="s">
        <v>3642</v>
      </c>
      <c r="C1771">
        <v>1</v>
      </c>
      <c r="D1771">
        <v>1</v>
      </c>
      <c r="F1771">
        <v>5.9533100000000001</v>
      </c>
      <c r="G1771">
        <v>18</v>
      </c>
      <c r="H1771">
        <v>0</v>
      </c>
      <c r="I1771">
        <v>0</v>
      </c>
      <c r="J1771">
        <v>0</v>
      </c>
      <c r="K1771">
        <v>25.7</v>
      </c>
      <c r="L1771">
        <v>121</v>
      </c>
      <c r="M1771">
        <v>27</v>
      </c>
      <c r="N1771">
        <v>18</v>
      </c>
      <c r="O1771">
        <v>17</v>
      </c>
      <c r="P1771">
        <v>4</v>
      </c>
      <c r="Q1771">
        <v>16</v>
      </c>
      <c r="R1771">
        <v>1</v>
      </c>
      <c r="S1771">
        <v>4</v>
      </c>
      <c r="T1771">
        <v>21</v>
      </c>
      <c r="U1771">
        <v>7.3540900000000002</v>
      </c>
      <c r="V1771">
        <v>5.60311</v>
      </c>
      <c r="W1771">
        <v>1.3125</v>
      </c>
      <c r="X1771">
        <v>1.4007799999999999</v>
      </c>
      <c r="Y1771">
        <v>0.17355400000000001</v>
      </c>
      <c r="Z1771">
        <v>0.13223099999999999</v>
      </c>
      <c r="AA1771">
        <v>4.1322320699691703E-2</v>
      </c>
      <c r="AB1771">
        <v>0.26732699999999998</v>
      </c>
      <c r="AC1771">
        <v>1.6731499999999999</v>
      </c>
      <c r="AD1771">
        <v>0.30263200000000001</v>
      </c>
      <c r="AE1771">
        <v>0.66844899999999996</v>
      </c>
      <c r="AH1771">
        <v>5.9787800000000004</v>
      </c>
      <c r="AI1771">
        <v>-0.387739</v>
      </c>
      <c r="AJ1771">
        <v>-0.45330900000000002</v>
      </c>
    </row>
    <row r="1772" spans="1:36" x14ac:dyDescent="0.45">
      <c r="A1772" t="s">
        <v>3643</v>
      </c>
      <c r="C1772">
        <v>2</v>
      </c>
      <c r="D1772">
        <v>3</v>
      </c>
      <c r="F1772">
        <v>5.6842100000000002</v>
      </c>
      <c r="G1772">
        <v>36</v>
      </c>
      <c r="H1772">
        <v>0</v>
      </c>
      <c r="I1772">
        <v>0</v>
      </c>
      <c r="J1772">
        <v>0</v>
      </c>
      <c r="K1772">
        <v>38</v>
      </c>
      <c r="L1772">
        <v>177</v>
      </c>
      <c r="M1772">
        <v>35</v>
      </c>
      <c r="N1772">
        <v>26</v>
      </c>
      <c r="O1772">
        <v>24</v>
      </c>
      <c r="P1772">
        <v>7</v>
      </c>
      <c r="Q1772">
        <v>30</v>
      </c>
      <c r="R1772">
        <v>1</v>
      </c>
      <c r="S1772">
        <v>1</v>
      </c>
      <c r="T1772">
        <v>43</v>
      </c>
      <c r="U1772">
        <v>10.184200000000001</v>
      </c>
      <c r="V1772">
        <v>7.1052600000000004</v>
      </c>
      <c r="W1772">
        <v>1.43333</v>
      </c>
      <c r="X1772">
        <v>1.6578900000000001</v>
      </c>
      <c r="Y1772">
        <v>0.24293799999999999</v>
      </c>
      <c r="Z1772">
        <v>0.169492</v>
      </c>
      <c r="AA1772">
        <v>7.3446318507194505E-2</v>
      </c>
      <c r="AB1772">
        <v>0.23972599999999999</v>
      </c>
      <c r="AC1772">
        <v>1.7105300000000001</v>
      </c>
      <c r="AD1772">
        <v>0.29166700000000001</v>
      </c>
      <c r="AE1772">
        <v>0.70652199999999998</v>
      </c>
      <c r="AH1772">
        <v>5.83399</v>
      </c>
      <c r="AI1772">
        <v>-0.389986</v>
      </c>
      <c r="AJ1772">
        <v>-0.49036800000000003</v>
      </c>
    </row>
    <row r="1773" spans="1:36" x14ac:dyDescent="0.45">
      <c r="A1773" t="s">
        <v>3644</v>
      </c>
      <c r="C1773">
        <v>2</v>
      </c>
      <c r="D1773">
        <v>4</v>
      </c>
      <c r="F1773">
        <v>6.22478</v>
      </c>
      <c r="G1773">
        <v>24</v>
      </c>
      <c r="H1773">
        <v>1</v>
      </c>
      <c r="I1773">
        <v>0</v>
      </c>
      <c r="J1773">
        <v>0</v>
      </c>
      <c r="K1773">
        <v>34.700000000000003</v>
      </c>
      <c r="L1773">
        <v>164</v>
      </c>
      <c r="M1773">
        <v>38</v>
      </c>
      <c r="N1773">
        <v>26</v>
      </c>
      <c r="O1773">
        <v>24</v>
      </c>
      <c r="P1773">
        <v>6</v>
      </c>
      <c r="Q1773">
        <v>21</v>
      </c>
      <c r="R1773">
        <v>0</v>
      </c>
      <c r="S1773">
        <v>3</v>
      </c>
      <c r="T1773">
        <v>27</v>
      </c>
      <c r="U1773">
        <v>7.0028800000000002</v>
      </c>
      <c r="V1773">
        <v>5.4466900000000003</v>
      </c>
      <c r="W1773">
        <v>1.2857099999999999</v>
      </c>
      <c r="X1773">
        <v>1.5562</v>
      </c>
      <c r="Y1773">
        <v>0.164634</v>
      </c>
      <c r="Z1773">
        <v>0.128049</v>
      </c>
      <c r="AA1773">
        <v>3.6585375666618299E-2</v>
      </c>
      <c r="AB1773">
        <v>0.27142899999999998</v>
      </c>
      <c r="AC1773">
        <v>1.7002900000000001</v>
      </c>
      <c r="AD1773">
        <v>0.29906500000000003</v>
      </c>
      <c r="AE1773">
        <v>0.65217400000000003</v>
      </c>
      <c r="AH1773">
        <v>6.0216099999999999</v>
      </c>
      <c r="AI1773">
        <v>-0.389988</v>
      </c>
      <c r="AJ1773">
        <v>-0.585314</v>
      </c>
    </row>
    <row r="1774" spans="1:36" x14ac:dyDescent="0.45">
      <c r="A1774" t="s">
        <v>3645</v>
      </c>
      <c r="C1774">
        <v>1</v>
      </c>
      <c r="D1774">
        <v>1</v>
      </c>
      <c r="F1774">
        <v>6.1597</v>
      </c>
      <c r="G1774">
        <v>24</v>
      </c>
      <c r="H1774">
        <v>2</v>
      </c>
      <c r="I1774">
        <v>0</v>
      </c>
      <c r="J1774">
        <v>0</v>
      </c>
      <c r="K1774">
        <v>26.3</v>
      </c>
      <c r="L1774">
        <v>127</v>
      </c>
      <c r="M1774">
        <v>25</v>
      </c>
      <c r="N1774">
        <v>19</v>
      </c>
      <c r="O1774">
        <v>18</v>
      </c>
      <c r="P1774">
        <v>5</v>
      </c>
      <c r="Q1774">
        <v>22</v>
      </c>
      <c r="R1774">
        <v>0</v>
      </c>
      <c r="S1774">
        <v>4</v>
      </c>
      <c r="T1774">
        <v>30</v>
      </c>
      <c r="U1774">
        <v>10.2662</v>
      </c>
      <c r="V1774">
        <v>7.5285200000000003</v>
      </c>
      <c r="W1774">
        <v>1.36364</v>
      </c>
      <c r="X1774">
        <v>1.7110300000000001</v>
      </c>
      <c r="Y1774">
        <v>0.23622000000000001</v>
      </c>
      <c r="Z1774">
        <v>0.17322799999999999</v>
      </c>
      <c r="AA1774">
        <v>6.2992125749587999E-2</v>
      </c>
      <c r="AB1774">
        <v>0.247525</v>
      </c>
      <c r="AC1774">
        <v>1.7870699999999999</v>
      </c>
      <c r="AD1774">
        <v>0.30303000000000002</v>
      </c>
      <c r="AE1774">
        <v>0.7</v>
      </c>
      <c r="AH1774">
        <v>6.4109299999999996</v>
      </c>
      <c r="AI1774">
        <v>-0.39002599999999998</v>
      </c>
      <c r="AJ1774">
        <v>-0.399231</v>
      </c>
    </row>
    <row r="1775" spans="1:36" x14ac:dyDescent="0.45">
      <c r="A1775" t="s">
        <v>3646</v>
      </c>
      <c r="B1775" t="s">
        <v>215</v>
      </c>
      <c r="C1775">
        <v>1</v>
      </c>
      <c r="D1775">
        <v>1</v>
      </c>
      <c r="F1775">
        <v>6.1732899999999997</v>
      </c>
      <c r="G1775">
        <v>21</v>
      </c>
      <c r="H1775">
        <v>0</v>
      </c>
      <c r="I1775">
        <v>0</v>
      </c>
      <c r="J1775">
        <v>0</v>
      </c>
      <c r="K1775">
        <v>27.7</v>
      </c>
      <c r="L1775">
        <v>134</v>
      </c>
      <c r="M1775">
        <v>28</v>
      </c>
      <c r="N1775">
        <v>21</v>
      </c>
      <c r="O1775">
        <v>19</v>
      </c>
      <c r="P1775">
        <v>4</v>
      </c>
      <c r="Q1775">
        <v>22</v>
      </c>
      <c r="R1775">
        <v>0</v>
      </c>
      <c r="S1775">
        <v>2</v>
      </c>
      <c r="T1775">
        <v>24</v>
      </c>
      <c r="U1775">
        <v>7.7978300000000003</v>
      </c>
      <c r="V1775">
        <v>7.1480100000000002</v>
      </c>
      <c r="W1775">
        <v>1.09091</v>
      </c>
      <c r="X1775">
        <v>1.2996399999999999</v>
      </c>
      <c r="Y1775">
        <v>0.17910400000000001</v>
      </c>
      <c r="Z1775">
        <v>0.16417899999999999</v>
      </c>
      <c r="AA1775">
        <v>1.49253755807876E-2</v>
      </c>
      <c r="AB1775">
        <v>0.25454500000000002</v>
      </c>
      <c r="AC1775">
        <v>1.80505</v>
      </c>
      <c r="AD1775">
        <v>0.29268300000000003</v>
      </c>
      <c r="AE1775">
        <v>0.65315299999999998</v>
      </c>
      <c r="AH1775">
        <v>5.9987199999999996</v>
      </c>
      <c r="AI1775">
        <v>-0.39003599999999999</v>
      </c>
      <c r="AJ1775">
        <v>-0.55058799999999997</v>
      </c>
    </row>
    <row r="1776" spans="1:36" x14ac:dyDescent="0.45">
      <c r="A1776" t="s">
        <v>2455</v>
      </c>
      <c r="B1776" t="s">
        <v>132</v>
      </c>
      <c r="C1776">
        <v>1</v>
      </c>
      <c r="D1776">
        <v>3</v>
      </c>
      <c r="F1776">
        <v>5.1666699999999999</v>
      </c>
      <c r="G1776">
        <v>41</v>
      </c>
      <c r="H1776">
        <v>0</v>
      </c>
      <c r="I1776">
        <v>0</v>
      </c>
      <c r="J1776">
        <v>0</v>
      </c>
      <c r="K1776">
        <v>54</v>
      </c>
      <c r="L1776">
        <v>249</v>
      </c>
      <c r="M1776">
        <v>57</v>
      </c>
      <c r="N1776">
        <v>34</v>
      </c>
      <c r="O1776">
        <v>31</v>
      </c>
      <c r="P1776">
        <v>8</v>
      </c>
      <c r="Q1776">
        <v>30</v>
      </c>
      <c r="R1776">
        <v>0</v>
      </c>
      <c r="S1776">
        <v>3</v>
      </c>
      <c r="T1776">
        <v>48</v>
      </c>
      <c r="U1776">
        <v>8</v>
      </c>
      <c r="V1776">
        <v>5</v>
      </c>
      <c r="W1776">
        <v>1.6</v>
      </c>
      <c r="X1776">
        <v>1.3333299999999999</v>
      </c>
      <c r="Y1776">
        <v>0.192771</v>
      </c>
      <c r="Z1776">
        <v>0.12048200000000001</v>
      </c>
      <c r="AA1776">
        <v>7.2289146482944405E-2</v>
      </c>
      <c r="AB1776">
        <v>0.26388899999999998</v>
      </c>
      <c r="AC1776">
        <v>1.61111</v>
      </c>
      <c r="AD1776">
        <v>0.30625000000000002</v>
      </c>
      <c r="AE1776">
        <v>0.69920800000000005</v>
      </c>
      <c r="AH1776">
        <v>5.2365199999999996</v>
      </c>
      <c r="AI1776">
        <v>-0.39022000000000001</v>
      </c>
      <c r="AJ1776">
        <v>-0.39451399999999998</v>
      </c>
    </row>
    <row r="1777" spans="1:36" x14ac:dyDescent="0.45">
      <c r="A1777" t="s">
        <v>3647</v>
      </c>
      <c r="B1777" t="s">
        <v>153</v>
      </c>
      <c r="C1777">
        <v>2</v>
      </c>
      <c r="D1777">
        <v>5</v>
      </c>
      <c r="F1777">
        <v>6</v>
      </c>
      <c r="G1777">
        <v>29</v>
      </c>
      <c r="H1777">
        <v>0</v>
      </c>
      <c r="I1777">
        <v>0</v>
      </c>
      <c r="J1777">
        <v>0</v>
      </c>
      <c r="K1777">
        <v>33</v>
      </c>
      <c r="L1777">
        <v>154</v>
      </c>
      <c r="M1777">
        <v>35</v>
      </c>
      <c r="N1777">
        <v>24</v>
      </c>
      <c r="O1777">
        <v>22</v>
      </c>
      <c r="P1777">
        <v>5</v>
      </c>
      <c r="Q1777">
        <v>20</v>
      </c>
      <c r="R1777">
        <v>0</v>
      </c>
      <c r="S1777">
        <v>2</v>
      </c>
      <c r="T1777">
        <v>23</v>
      </c>
      <c r="U1777">
        <v>6.2727300000000001</v>
      </c>
      <c r="V1777">
        <v>5.4545500000000002</v>
      </c>
      <c r="W1777">
        <v>1.1499999999999999</v>
      </c>
      <c r="X1777">
        <v>1.36364</v>
      </c>
      <c r="Y1777">
        <v>0.14935100000000001</v>
      </c>
      <c r="Z1777">
        <v>0.12987000000000001</v>
      </c>
      <c r="AA1777">
        <v>1.94805115461349E-2</v>
      </c>
      <c r="AB1777">
        <v>0.265152</v>
      </c>
      <c r="AC1777">
        <v>1.6666700000000001</v>
      </c>
      <c r="AD1777">
        <v>0.288462</v>
      </c>
      <c r="AE1777">
        <v>0.64583299999999999</v>
      </c>
      <c r="AH1777">
        <v>5.8308</v>
      </c>
      <c r="AI1777">
        <v>-0.39104800000000001</v>
      </c>
      <c r="AJ1777">
        <v>-0.55317700000000003</v>
      </c>
    </row>
    <row r="1778" spans="1:36" x14ac:dyDescent="0.45">
      <c r="A1778" t="s">
        <v>3648</v>
      </c>
      <c r="C1778">
        <v>2</v>
      </c>
      <c r="D1778">
        <v>3</v>
      </c>
      <c r="F1778">
        <v>4.9586800000000002</v>
      </c>
      <c r="G1778">
        <v>39</v>
      </c>
      <c r="H1778">
        <v>0</v>
      </c>
      <c r="I1778">
        <v>0</v>
      </c>
      <c r="J1778">
        <v>0</v>
      </c>
      <c r="K1778">
        <v>36.299999999999997</v>
      </c>
      <c r="L1778">
        <v>156</v>
      </c>
      <c r="M1778">
        <v>35</v>
      </c>
      <c r="N1778">
        <v>22</v>
      </c>
      <c r="O1778">
        <v>20</v>
      </c>
      <c r="P1778">
        <v>6</v>
      </c>
      <c r="Q1778">
        <v>17</v>
      </c>
      <c r="R1778">
        <v>2</v>
      </c>
      <c r="S1778">
        <v>3</v>
      </c>
      <c r="T1778">
        <v>29</v>
      </c>
      <c r="U1778">
        <v>7.19008</v>
      </c>
      <c r="V1778">
        <v>4.21488</v>
      </c>
      <c r="W1778">
        <v>1.7058800000000001</v>
      </c>
      <c r="X1778">
        <v>1.4876</v>
      </c>
      <c r="Y1778">
        <v>0.18589700000000001</v>
      </c>
      <c r="Z1778">
        <v>0.108974</v>
      </c>
      <c r="AA1778">
        <v>7.6923079788684803E-2</v>
      </c>
      <c r="AB1778">
        <v>0.257353</v>
      </c>
      <c r="AC1778">
        <v>1.43251</v>
      </c>
      <c r="AD1778">
        <v>0.28712900000000002</v>
      </c>
      <c r="AE1778">
        <v>0.68807300000000005</v>
      </c>
      <c r="AH1778">
        <v>5.4588999999999999</v>
      </c>
      <c r="AI1778">
        <v>-0.39256600000000003</v>
      </c>
      <c r="AJ1778">
        <v>-0.245253</v>
      </c>
    </row>
    <row r="1779" spans="1:36" x14ac:dyDescent="0.45">
      <c r="A1779" t="s">
        <v>3649</v>
      </c>
      <c r="C1779">
        <v>1</v>
      </c>
      <c r="D1779">
        <v>4</v>
      </c>
      <c r="F1779">
        <v>5.7692300000000003</v>
      </c>
      <c r="G1779">
        <v>29</v>
      </c>
      <c r="H1779">
        <v>1</v>
      </c>
      <c r="I1779">
        <v>0</v>
      </c>
      <c r="J1779">
        <v>0</v>
      </c>
      <c r="K1779">
        <v>39</v>
      </c>
      <c r="L1779">
        <v>182</v>
      </c>
      <c r="M1779">
        <v>42</v>
      </c>
      <c r="N1779">
        <v>27</v>
      </c>
      <c r="O1779">
        <v>25</v>
      </c>
      <c r="P1779">
        <v>5</v>
      </c>
      <c r="Q1779">
        <v>22</v>
      </c>
      <c r="R1779">
        <v>0</v>
      </c>
      <c r="S1779">
        <v>3</v>
      </c>
      <c r="T1779">
        <v>25</v>
      </c>
      <c r="U1779">
        <v>5.7692300000000003</v>
      </c>
      <c r="V1779">
        <v>5.0769200000000003</v>
      </c>
      <c r="W1779">
        <v>1.13636</v>
      </c>
      <c r="X1779">
        <v>1.15385</v>
      </c>
      <c r="Y1779">
        <v>0.13736300000000001</v>
      </c>
      <c r="Z1779">
        <v>0.120879</v>
      </c>
      <c r="AA1779">
        <v>1.6483522951602901E-2</v>
      </c>
      <c r="AB1779">
        <v>0.26751599999999998</v>
      </c>
      <c r="AC1779">
        <v>1.64103</v>
      </c>
      <c r="AD1779">
        <v>0.29133900000000001</v>
      </c>
      <c r="AE1779">
        <v>0.64912300000000001</v>
      </c>
      <c r="AH1779">
        <v>5.5627300000000002</v>
      </c>
      <c r="AI1779">
        <v>-0.39271699999999998</v>
      </c>
      <c r="AJ1779">
        <v>-0.51342600000000005</v>
      </c>
    </row>
    <row r="1780" spans="1:36" x14ac:dyDescent="0.45">
      <c r="A1780" t="s">
        <v>3650</v>
      </c>
      <c r="B1780" t="s">
        <v>34</v>
      </c>
      <c r="C1780">
        <v>2</v>
      </c>
      <c r="D1780">
        <v>2</v>
      </c>
      <c r="F1780">
        <v>5.1798599999999997</v>
      </c>
      <c r="G1780">
        <v>37</v>
      </c>
      <c r="H1780">
        <v>0</v>
      </c>
      <c r="I1780">
        <v>0</v>
      </c>
      <c r="J1780">
        <v>0</v>
      </c>
      <c r="K1780">
        <v>41.7</v>
      </c>
      <c r="L1780">
        <v>189</v>
      </c>
      <c r="M1780">
        <v>41</v>
      </c>
      <c r="N1780">
        <v>26</v>
      </c>
      <c r="O1780">
        <v>24</v>
      </c>
      <c r="P1780">
        <v>6</v>
      </c>
      <c r="Q1780">
        <v>24</v>
      </c>
      <c r="R1780">
        <v>0</v>
      </c>
      <c r="S1780">
        <v>2</v>
      </c>
      <c r="T1780">
        <v>35</v>
      </c>
      <c r="U1780">
        <v>7.55396</v>
      </c>
      <c r="V1780">
        <v>5.1798599999999997</v>
      </c>
      <c r="W1780">
        <v>1.4583299999999999</v>
      </c>
      <c r="X1780">
        <v>1.2949600000000001</v>
      </c>
      <c r="Y1780">
        <v>0.18518499999999999</v>
      </c>
      <c r="Z1780">
        <v>0.12698400000000001</v>
      </c>
      <c r="AA1780">
        <v>5.8201044797897297E-2</v>
      </c>
      <c r="AB1780">
        <v>0.25153399999999998</v>
      </c>
      <c r="AC1780">
        <v>1.5587500000000001</v>
      </c>
      <c r="AD1780">
        <v>0.286885</v>
      </c>
      <c r="AE1780">
        <v>0.68904600000000005</v>
      </c>
      <c r="AH1780">
        <v>5.3173899999999996</v>
      </c>
      <c r="AI1780">
        <v>-0.39318700000000001</v>
      </c>
      <c r="AJ1780">
        <v>-0.40002199999999999</v>
      </c>
    </row>
    <row r="1781" spans="1:36" x14ac:dyDescent="0.45">
      <c r="A1781" t="s">
        <v>3651</v>
      </c>
      <c r="B1781" t="s">
        <v>76</v>
      </c>
      <c r="C1781">
        <v>1</v>
      </c>
      <c r="D1781">
        <v>2</v>
      </c>
      <c r="F1781">
        <v>5.5029599999999999</v>
      </c>
      <c r="G1781">
        <v>31</v>
      </c>
      <c r="H1781">
        <v>2</v>
      </c>
      <c r="I1781">
        <v>0</v>
      </c>
      <c r="J1781">
        <v>0</v>
      </c>
      <c r="K1781">
        <v>50.7</v>
      </c>
      <c r="L1781">
        <v>230</v>
      </c>
      <c r="M1781">
        <v>61</v>
      </c>
      <c r="N1781">
        <v>34</v>
      </c>
      <c r="O1781">
        <v>31</v>
      </c>
      <c r="P1781">
        <v>8</v>
      </c>
      <c r="Q1781">
        <v>19</v>
      </c>
      <c r="R1781">
        <v>0</v>
      </c>
      <c r="S1781">
        <v>3</v>
      </c>
      <c r="T1781">
        <v>27</v>
      </c>
      <c r="U1781">
        <v>4.7929000000000004</v>
      </c>
      <c r="V1781">
        <v>3.3727800000000001</v>
      </c>
      <c r="W1781">
        <v>1.4210499999999999</v>
      </c>
      <c r="X1781">
        <v>1.42012</v>
      </c>
      <c r="Y1781">
        <v>0.117391</v>
      </c>
      <c r="Z1781">
        <v>8.2608699999999993E-2</v>
      </c>
      <c r="AA1781">
        <v>3.4782610833644798E-2</v>
      </c>
      <c r="AB1781">
        <v>0.293269</v>
      </c>
      <c r="AC1781">
        <v>1.5779099999999999</v>
      </c>
      <c r="AD1781">
        <v>0.30635800000000002</v>
      </c>
      <c r="AE1781">
        <v>0.668605</v>
      </c>
      <c r="AH1781">
        <v>5.5430099999999998</v>
      </c>
      <c r="AI1781">
        <v>-0.39480999999999999</v>
      </c>
      <c r="AJ1781">
        <v>-0.324874</v>
      </c>
    </row>
    <row r="1782" spans="1:36" x14ac:dyDescent="0.45">
      <c r="A1782" t="s">
        <v>3652</v>
      </c>
      <c r="B1782" t="s">
        <v>36</v>
      </c>
      <c r="C1782">
        <v>3</v>
      </c>
      <c r="D1782">
        <v>3</v>
      </c>
      <c r="F1782">
        <v>5.0099400000000003</v>
      </c>
      <c r="G1782">
        <v>30</v>
      </c>
      <c r="H1782">
        <v>1</v>
      </c>
      <c r="I1782">
        <v>0</v>
      </c>
      <c r="J1782">
        <v>0</v>
      </c>
      <c r="K1782">
        <v>50.3</v>
      </c>
      <c r="L1782">
        <v>230</v>
      </c>
      <c r="M1782">
        <v>50</v>
      </c>
      <c r="N1782">
        <v>30</v>
      </c>
      <c r="O1782">
        <v>28</v>
      </c>
      <c r="P1782">
        <v>7</v>
      </c>
      <c r="Q1782">
        <v>32</v>
      </c>
      <c r="R1782">
        <v>1</v>
      </c>
      <c r="S1782">
        <v>1</v>
      </c>
      <c r="T1782">
        <v>43</v>
      </c>
      <c r="U1782">
        <v>7.6938399999999998</v>
      </c>
      <c r="V1782">
        <v>5.7256499999999999</v>
      </c>
      <c r="W1782">
        <v>1.34375</v>
      </c>
      <c r="X1782">
        <v>1.2524900000000001</v>
      </c>
      <c r="Y1782">
        <v>0.18695700000000001</v>
      </c>
      <c r="Z1782">
        <v>0.13913</v>
      </c>
      <c r="AA1782">
        <v>4.78260964155197E-2</v>
      </c>
      <c r="AB1782">
        <v>0.253807</v>
      </c>
      <c r="AC1782">
        <v>1.63022</v>
      </c>
      <c r="AD1782">
        <v>0.29251700000000003</v>
      </c>
      <c r="AE1782">
        <v>0.72022200000000003</v>
      </c>
      <c r="AH1782">
        <v>5.3226300000000002</v>
      </c>
      <c r="AI1782">
        <v>-0.39522000000000002</v>
      </c>
      <c r="AJ1782">
        <v>-0.26333800000000002</v>
      </c>
    </row>
    <row r="1783" spans="1:36" x14ac:dyDescent="0.45">
      <c r="A1783" t="s">
        <v>3653</v>
      </c>
      <c r="B1783" t="s">
        <v>56</v>
      </c>
      <c r="C1783">
        <v>1</v>
      </c>
      <c r="D1783">
        <v>3</v>
      </c>
      <c r="F1783">
        <v>5.9268299999999998</v>
      </c>
      <c r="G1783">
        <v>47</v>
      </c>
      <c r="H1783">
        <v>0</v>
      </c>
      <c r="I1783">
        <v>0</v>
      </c>
      <c r="J1783">
        <v>1</v>
      </c>
      <c r="K1783">
        <v>41</v>
      </c>
      <c r="L1783">
        <v>191</v>
      </c>
      <c r="M1783">
        <v>37</v>
      </c>
      <c r="N1783">
        <v>29</v>
      </c>
      <c r="O1783">
        <v>27</v>
      </c>
      <c r="P1783">
        <v>6</v>
      </c>
      <c r="Q1783">
        <v>30</v>
      </c>
      <c r="R1783">
        <v>1</v>
      </c>
      <c r="S1783">
        <v>4</v>
      </c>
      <c r="T1783">
        <v>46</v>
      </c>
      <c r="U1783">
        <v>10.0976</v>
      </c>
      <c r="V1783">
        <v>6.5853700000000002</v>
      </c>
      <c r="W1783">
        <v>1.5333300000000001</v>
      </c>
      <c r="X1783">
        <v>1.31707</v>
      </c>
      <c r="Y1783">
        <v>0.240838</v>
      </c>
      <c r="Z1783">
        <v>0.15706800000000001</v>
      </c>
      <c r="AA1783">
        <v>8.3769634366035406E-2</v>
      </c>
      <c r="AB1783">
        <v>0.23566899999999999</v>
      </c>
      <c r="AC1783">
        <v>1.63415</v>
      </c>
      <c r="AD1783">
        <v>0.295238</v>
      </c>
      <c r="AE1783">
        <v>0.64846400000000004</v>
      </c>
      <c r="AH1783">
        <v>5.4013799999999996</v>
      </c>
      <c r="AI1783">
        <v>-0.39644299999999999</v>
      </c>
      <c r="AJ1783">
        <v>-0.56205700000000003</v>
      </c>
    </row>
    <row r="1784" spans="1:36" x14ac:dyDescent="0.45">
      <c r="A1784" t="s">
        <v>3654</v>
      </c>
      <c r="B1784" t="s">
        <v>58</v>
      </c>
      <c r="C1784">
        <v>3</v>
      </c>
      <c r="D1784">
        <v>5</v>
      </c>
      <c r="F1784">
        <v>5.4696100000000003</v>
      </c>
      <c r="G1784">
        <v>34</v>
      </c>
      <c r="H1784">
        <v>3</v>
      </c>
      <c r="I1784">
        <v>0</v>
      </c>
      <c r="J1784">
        <v>0</v>
      </c>
      <c r="K1784">
        <v>54.3</v>
      </c>
      <c r="L1784">
        <v>250</v>
      </c>
      <c r="M1784">
        <v>58</v>
      </c>
      <c r="N1784">
        <v>36</v>
      </c>
      <c r="O1784">
        <v>33</v>
      </c>
      <c r="P1784">
        <v>8</v>
      </c>
      <c r="Q1784">
        <v>30</v>
      </c>
      <c r="R1784">
        <v>1</v>
      </c>
      <c r="S1784">
        <v>3</v>
      </c>
      <c r="T1784">
        <v>37</v>
      </c>
      <c r="U1784">
        <v>6.1326000000000001</v>
      </c>
      <c r="V1784">
        <v>4.9723800000000002</v>
      </c>
      <c r="W1784">
        <v>1.23333</v>
      </c>
      <c r="X1784">
        <v>1.3259700000000001</v>
      </c>
      <c r="Y1784">
        <v>0.14799999999999999</v>
      </c>
      <c r="Z1784">
        <v>0.12</v>
      </c>
      <c r="AA1784">
        <v>2.8000004589557599E-2</v>
      </c>
      <c r="AB1784">
        <v>0.26728099999999999</v>
      </c>
      <c r="AC1784">
        <v>1.62063</v>
      </c>
      <c r="AD1784">
        <v>0.29069800000000001</v>
      </c>
      <c r="AE1784">
        <v>0.67708299999999999</v>
      </c>
      <c r="AH1784">
        <v>5.6307299999999998</v>
      </c>
      <c r="AI1784">
        <v>-0.397146</v>
      </c>
      <c r="AJ1784">
        <v>-0.52192300000000003</v>
      </c>
    </row>
    <row r="1785" spans="1:36" x14ac:dyDescent="0.45">
      <c r="A1785" t="s">
        <v>2388</v>
      </c>
      <c r="B1785" t="s">
        <v>42</v>
      </c>
      <c r="C1785">
        <v>1</v>
      </c>
      <c r="D1785">
        <v>2</v>
      </c>
      <c r="F1785">
        <v>5.4</v>
      </c>
      <c r="G1785">
        <v>15</v>
      </c>
      <c r="H1785">
        <v>0</v>
      </c>
      <c r="I1785">
        <v>0</v>
      </c>
      <c r="J1785">
        <v>0</v>
      </c>
      <c r="K1785">
        <v>25</v>
      </c>
      <c r="L1785">
        <v>115</v>
      </c>
      <c r="M1785">
        <v>26</v>
      </c>
      <c r="N1785">
        <v>16</v>
      </c>
      <c r="O1785">
        <v>15</v>
      </c>
      <c r="P1785">
        <v>4</v>
      </c>
      <c r="Q1785">
        <v>15</v>
      </c>
      <c r="R1785">
        <v>0</v>
      </c>
      <c r="S1785">
        <v>2</v>
      </c>
      <c r="T1785">
        <v>18</v>
      </c>
      <c r="U1785">
        <v>6.48</v>
      </c>
      <c r="V1785">
        <v>5.4</v>
      </c>
      <c r="W1785">
        <v>1.2</v>
      </c>
      <c r="X1785">
        <v>1.44</v>
      </c>
      <c r="Y1785">
        <v>0.15652199999999999</v>
      </c>
      <c r="Z1785">
        <v>0.130435</v>
      </c>
      <c r="AA1785">
        <v>2.6086956262588501E-2</v>
      </c>
      <c r="AB1785">
        <v>0.26530599999999999</v>
      </c>
      <c r="AC1785">
        <v>1.64</v>
      </c>
      <c r="AD1785">
        <v>0.28947400000000001</v>
      </c>
      <c r="AE1785">
        <v>0.70621500000000004</v>
      </c>
      <c r="AH1785">
        <v>5.9350399999999999</v>
      </c>
      <c r="AI1785">
        <v>-0.397596</v>
      </c>
      <c r="AJ1785">
        <v>-0.25653399999999998</v>
      </c>
    </row>
    <row r="1786" spans="1:36" x14ac:dyDescent="0.45">
      <c r="A1786" t="s">
        <v>3655</v>
      </c>
      <c r="C1786">
        <v>1</v>
      </c>
      <c r="D1786">
        <v>3</v>
      </c>
      <c r="F1786">
        <v>5.9405900000000003</v>
      </c>
      <c r="G1786">
        <v>23</v>
      </c>
      <c r="H1786">
        <v>0</v>
      </c>
      <c r="I1786">
        <v>0</v>
      </c>
      <c r="J1786">
        <v>0</v>
      </c>
      <c r="K1786">
        <v>30.3</v>
      </c>
      <c r="L1786">
        <v>145</v>
      </c>
      <c r="M1786">
        <v>31</v>
      </c>
      <c r="N1786">
        <v>22</v>
      </c>
      <c r="O1786">
        <v>20</v>
      </c>
      <c r="P1786">
        <v>5</v>
      </c>
      <c r="Q1786">
        <v>23</v>
      </c>
      <c r="R1786">
        <v>0</v>
      </c>
      <c r="S1786">
        <v>1</v>
      </c>
      <c r="T1786">
        <v>28</v>
      </c>
      <c r="U1786">
        <v>8.3168299999999995</v>
      </c>
      <c r="V1786">
        <v>6.8316800000000004</v>
      </c>
      <c r="W1786">
        <v>1.21739</v>
      </c>
      <c r="X1786">
        <v>1.48515</v>
      </c>
      <c r="Y1786">
        <v>0.193103</v>
      </c>
      <c r="Z1786">
        <v>0.15862100000000001</v>
      </c>
      <c r="AA1786">
        <v>3.4482762217521598E-2</v>
      </c>
      <c r="AB1786">
        <v>0.25619799999999998</v>
      </c>
      <c r="AC1786">
        <v>1.7821800000000001</v>
      </c>
      <c r="AD1786">
        <v>0.29545500000000002</v>
      </c>
      <c r="AE1786">
        <v>0.68085099999999998</v>
      </c>
      <c r="AH1786">
        <v>5.9283099999999997</v>
      </c>
      <c r="AI1786">
        <v>-0.39805600000000002</v>
      </c>
      <c r="AJ1786">
        <v>-0.50043000000000004</v>
      </c>
    </row>
    <row r="1787" spans="1:36" x14ac:dyDescent="0.45">
      <c r="A1787" t="s">
        <v>2145</v>
      </c>
      <c r="B1787" t="s">
        <v>215</v>
      </c>
      <c r="C1787">
        <v>1</v>
      </c>
      <c r="D1787">
        <v>3</v>
      </c>
      <c r="F1787">
        <v>5.4961799999999998</v>
      </c>
      <c r="G1787">
        <v>41</v>
      </c>
      <c r="H1787">
        <v>0</v>
      </c>
      <c r="I1787">
        <v>0</v>
      </c>
      <c r="J1787">
        <v>1</v>
      </c>
      <c r="K1787">
        <v>39.299999999999997</v>
      </c>
      <c r="L1787">
        <v>178</v>
      </c>
      <c r="M1787">
        <v>40</v>
      </c>
      <c r="N1787">
        <v>26</v>
      </c>
      <c r="O1787">
        <v>24</v>
      </c>
      <c r="P1787">
        <v>7</v>
      </c>
      <c r="Q1787">
        <v>21</v>
      </c>
      <c r="R1787">
        <v>1</v>
      </c>
      <c r="S1787">
        <v>3</v>
      </c>
      <c r="T1787">
        <v>35</v>
      </c>
      <c r="U1787">
        <v>8.0152699999999992</v>
      </c>
      <c r="V1787">
        <v>4.8091600000000003</v>
      </c>
      <c r="W1787">
        <v>1.6666700000000001</v>
      </c>
      <c r="X1787">
        <v>1.6030500000000001</v>
      </c>
      <c r="Y1787">
        <v>0.196629</v>
      </c>
      <c r="Z1787">
        <v>0.117978</v>
      </c>
      <c r="AA1787">
        <v>7.8651681542396504E-2</v>
      </c>
      <c r="AB1787">
        <v>0.25974000000000003</v>
      </c>
      <c r="AC1787">
        <v>1.55216</v>
      </c>
      <c r="AD1787">
        <v>0.29464299999999999</v>
      </c>
      <c r="AE1787">
        <v>0.68359400000000003</v>
      </c>
      <c r="AH1787">
        <v>5.6214500000000003</v>
      </c>
      <c r="AI1787">
        <v>-0.39858300000000002</v>
      </c>
      <c r="AJ1787">
        <v>-0.42190100000000003</v>
      </c>
    </row>
    <row r="1788" spans="1:36" x14ac:dyDescent="0.45">
      <c r="A1788" t="s">
        <v>3656</v>
      </c>
      <c r="C1788">
        <v>3</v>
      </c>
      <c r="D1788">
        <v>3</v>
      </c>
      <c r="F1788">
        <v>5.0310600000000001</v>
      </c>
      <c r="G1788">
        <v>37</v>
      </c>
      <c r="H1788">
        <v>0</v>
      </c>
      <c r="I1788">
        <v>0</v>
      </c>
      <c r="J1788">
        <v>0</v>
      </c>
      <c r="K1788">
        <v>48.3</v>
      </c>
      <c r="L1788">
        <v>217</v>
      </c>
      <c r="M1788">
        <v>49</v>
      </c>
      <c r="N1788">
        <v>29</v>
      </c>
      <c r="O1788">
        <v>27</v>
      </c>
      <c r="P1788">
        <v>8</v>
      </c>
      <c r="Q1788">
        <v>25</v>
      </c>
      <c r="R1788">
        <v>1</v>
      </c>
      <c r="S1788">
        <v>2</v>
      </c>
      <c r="T1788">
        <v>42</v>
      </c>
      <c r="U1788">
        <v>7.8260899999999998</v>
      </c>
      <c r="V1788">
        <v>4.6583899999999998</v>
      </c>
      <c r="W1788">
        <v>1.68</v>
      </c>
      <c r="X1788">
        <v>1.49068</v>
      </c>
      <c r="Y1788">
        <v>0.193548</v>
      </c>
      <c r="Z1788">
        <v>0.115207</v>
      </c>
      <c r="AA1788">
        <v>7.8341007232666002E-2</v>
      </c>
      <c r="AB1788">
        <v>0.25789499999999999</v>
      </c>
      <c r="AC1788">
        <v>1.53209</v>
      </c>
      <c r="AD1788">
        <v>0.29285699999999998</v>
      </c>
      <c r="AE1788">
        <v>0.71655999999999997</v>
      </c>
      <c r="AH1788">
        <v>5.3461400000000001</v>
      </c>
      <c r="AI1788">
        <v>-0.39905299999999999</v>
      </c>
      <c r="AJ1788">
        <v>-0.38752700000000001</v>
      </c>
    </row>
    <row r="1789" spans="1:36" x14ac:dyDescent="0.45">
      <c r="A1789" t="s">
        <v>3657</v>
      </c>
      <c r="C1789">
        <v>1</v>
      </c>
      <c r="D1789">
        <v>3</v>
      </c>
      <c r="F1789">
        <v>5.3172899999999998</v>
      </c>
      <c r="G1789">
        <v>25</v>
      </c>
      <c r="H1789">
        <v>4</v>
      </c>
      <c r="I1789">
        <v>0</v>
      </c>
      <c r="J1789">
        <v>0</v>
      </c>
      <c r="K1789">
        <v>45.7</v>
      </c>
      <c r="L1789">
        <v>212</v>
      </c>
      <c r="M1789">
        <v>50</v>
      </c>
      <c r="N1789">
        <v>29</v>
      </c>
      <c r="O1789">
        <v>27</v>
      </c>
      <c r="P1789">
        <v>6</v>
      </c>
      <c r="Q1789">
        <v>25</v>
      </c>
      <c r="R1789">
        <v>0</v>
      </c>
      <c r="S1789">
        <v>4</v>
      </c>
      <c r="T1789">
        <v>28</v>
      </c>
      <c r="U1789">
        <v>5.5142199999999999</v>
      </c>
      <c r="V1789">
        <v>4.9234099999999996</v>
      </c>
      <c r="W1789">
        <v>1.1200000000000001</v>
      </c>
      <c r="X1789">
        <v>1.1816199999999999</v>
      </c>
      <c r="Y1789">
        <v>0.132075</v>
      </c>
      <c r="Z1789">
        <v>0.117925</v>
      </c>
      <c r="AA1789">
        <v>1.41509473323822E-2</v>
      </c>
      <c r="AB1789">
        <v>0.27322400000000002</v>
      </c>
      <c r="AC1789">
        <v>1.64114</v>
      </c>
      <c r="AD1789">
        <v>0.29530200000000001</v>
      </c>
      <c r="AE1789">
        <v>0.69069100000000005</v>
      </c>
      <c r="AH1789">
        <v>5.6401599999999998</v>
      </c>
      <c r="AI1789">
        <v>-0.40066099999999999</v>
      </c>
      <c r="AJ1789">
        <v>-0.33129500000000001</v>
      </c>
    </row>
    <row r="1790" spans="1:36" x14ac:dyDescent="0.45">
      <c r="A1790" t="s">
        <v>3658</v>
      </c>
      <c r="C1790">
        <v>1</v>
      </c>
      <c r="D1790">
        <v>1</v>
      </c>
      <c r="F1790">
        <v>5.4545500000000002</v>
      </c>
      <c r="G1790">
        <v>18</v>
      </c>
      <c r="H1790">
        <v>2</v>
      </c>
      <c r="I1790">
        <v>0</v>
      </c>
      <c r="J1790">
        <v>0</v>
      </c>
      <c r="K1790">
        <v>36.299999999999997</v>
      </c>
      <c r="L1790">
        <v>171</v>
      </c>
      <c r="M1790">
        <v>39</v>
      </c>
      <c r="N1790">
        <v>24</v>
      </c>
      <c r="O1790">
        <v>22</v>
      </c>
      <c r="P1790">
        <v>5</v>
      </c>
      <c r="Q1790">
        <v>22</v>
      </c>
      <c r="R1790">
        <v>0</v>
      </c>
      <c r="S1790">
        <v>3</v>
      </c>
      <c r="T1790">
        <v>23</v>
      </c>
      <c r="U1790">
        <v>5.7024800000000004</v>
      </c>
      <c r="V1790">
        <v>5.4545500000000002</v>
      </c>
      <c r="W1790">
        <v>1.04545</v>
      </c>
      <c r="X1790">
        <v>1.23967</v>
      </c>
      <c r="Y1790">
        <v>0.13450300000000001</v>
      </c>
      <c r="Z1790">
        <v>0.12865499999999999</v>
      </c>
      <c r="AA1790">
        <v>5.8479458093643102E-3</v>
      </c>
      <c r="AB1790">
        <v>0.267123</v>
      </c>
      <c r="AC1790">
        <v>1.6804399999999999</v>
      </c>
      <c r="AD1790">
        <v>0.288136</v>
      </c>
      <c r="AE1790">
        <v>0.68518500000000004</v>
      </c>
      <c r="AH1790">
        <v>5.84457</v>
      </c>
      <c r="AI1790">
        <v>-0.402474</v>
      </c>
      <c r="AJ1790">
        <v>-0.335148</v>
      </c>
    </row>
    <row r="1791" spans="1:36" x14ac:dyDescent="0.45">
      <c r="A1791" t="s">
        <v>3659</v>
      </c>
      <c r="B1791" t="s">
        <v>153</v>
      </c>
      <c r="C1791">
        <v>4</v>
      </c>
      <c r="D1791">
        <v>6</v>
      </c>
      <c r="F1791">
        <v>5.3254400000000004</v>
      </c>
      <c r="G1791">
        <v>42</v>
      </c>
      <c r="H1791">
        <v>0</v>
      </c>
      <c r="I1791">
        <v>0</v>
      </c>
      <c r="J1791">
        <v>0</v>
      </c>
      <c r="K1791">
        <v>50.7</v>
      </c>
      <c r="L1791">
        <v>230</v>
      </c>
      <c r="M1791">
        <v>52</v>
      </c>
      <c r="N1791">
        <v>32</v>
      </c>
      <c r="O1791">
        <v>30</v>
      </c>
      <c r="P1791">
        <v>8</v>
      </c>
      <c r="Q1791">
        <v>23</v>
      </c>
      <c r="R1791">
        <v>0</v>
      </c>
      <c r="S1791">
        <v>7</v>
      </c>
      <c r="T1791">
        <v>41</v>
      </c>
      <c r="U1791">
        <v>7.2781099999999999</v>
      </c>
      <c r="V1791">
        <v>4.08284</v>
      </c>
      <c r="W1791">
        <v>1.78261</v>
      </c>
      <c r="X1791">
        <v>1.42012</v>
      </c>
      <c r="Y1791">
        <v>0.178261</v>
      </c>
      <c r="Z1791">
        <v>0.1</v>
      </c>
      <c r="AA1791">
        <v>7.8260861337184906E-2</v>
      </c>
      <c r="AB1791">
        <v>0.26</v>
      </c>
      <c r="AC1791">
        <v>1.47929</v>
      </c>
      <c r="AD1791">
        <v>0.29139100000000001</v>
      </c>
      <c r="AE1791">
        <v>0.67398100000000005</v>
      </c>
      <c r="AH1791">
        <v>5.4641099999999998</v>
      </c>
      <c r="AI1791">
        <v>-0.402945</v>
      </c>
      <c r="AJ1791">
        <v>-0.38037599999999999</v>
      </c>
    </row>
    <row r="1792" spans="1:36" x14ac:dyDescent="0.45">
      <c r="A1792" t="s">
        <v>3660</v>
      </c>
      <c r="B1792" t="s">
        <v>139</v>
      </c>
      <c r="C1792">
        <v>1</v>
      </c>
      <c r="D1792">
        <v>1</v>
      </c>
      <c r="F1792">
        <v>5.8513900000000003</v>
      </c>
      <c r="G1792">
        <v>33</v>
      </c>
      <c r="H1792">
        <v>0</v>
      </c>
      <c r="I1792">
        <v>0</v>
      </c>
      <c r="J1792">
        <v>0</v>
      </c>
      <c r="K1792">
        <v>32.299999999999997</v>
      </c>
      <c r="L1792">
        <v>154</v>
      </c>
      <c r="M1792">
        <v>33</v>
      </c>
      <c r="N1792">
        <v>23</v>
      </c>
      <c r="O1792">
        <v>21</v>
      </c>
      <c r="P1792">
        <v>5</v>
      </c>
      <c r="Q1792">
        <v>24</v>
      </c>
      <c r="R1792">
        <v>0</v>
      </c>
      <c r="S1792">
        <v>2</v>
      </c>
      <c r="T1792">
        <v>28</v>
      </c>
      <c r="U1792">
        <v>7.8018599999999996</v>
      </c>
      <c r="V1792">
        <v>6.6873100000000001</v>
      </c>
      <c r="W1792">
        <v>1.1666700000000001</v>
      </c>
      <c r="X1792">
        <v>1.3931899999999999</v>
      </c>
      <c r="Y1792">
        <v>0.18181800000000001</v>
      </c>
      <c r="Z1792">
        <v>0.15584400000000001</v>
      </c>
      <c r="AA1792">
        <v>2.5974035263061499E-2</v>
      </c>
      <c r="AB1792">
        <v>0.25781199999999999</v>
      </c>
      <c r="AC1792">
        <v>1.76471</v>
      </c>
      <c r="AD1792">
        <v>0.29473700000000003</v>
      </c>
      <c r="AE1792">
        <v>0.68</v>
      </c>
      <c r="AH1792">
        <v>5.9485400000000004</v>
      </c>
      <c r="AI1792">
        <v>-0.40301700000000001</v>
      </c>
      <c r="AJ1792">
        <v>-0.52362200000000003</v>
      </c>
    </row>
    <row r="1793" spans="1:36" x14ac:dyDescent="0.45">
      <c r="A1793" t="s">
        <v>3661</v>
      </c>
      <c r="C1793">
        <v>2</v>
      </c>
      <c r="D1793">
        <v>3</v>
      </c>
      <c r="F1793">
        <v>5.8333300000000001</v>
      </c>
      <c r="G1793">
        <v>34</v>
      </c>
      <c r="H1793">
        <v>4</v>
      </c>
      <c r="I1793">
        <v>0</v>
      </c>
      <c r="J1793">
        <v>0</v>
      </c>
      <c r="K1793">
        <v>54</v>
      </c>
      <c r="L1793">
        <v>258</v>
      </c>
      <c r="M1793">
        <v>55</v>
      </c>
      <c r="N1793">
        <v>38</v>
      </c>
      <c r="O1793">
        <v>35</v>
      </c>
      <c r="P1793">
        <v>9</v>
      </c>
      <c r="Q1793">
        <v>39</v>
      </c>
      <c r="R1793">
        <v>0</v>
      </c>
      <c r="S1793">
        <v>4</v>
      </c>
      <c r="T1793">
        <v>55</v>
      </c>
      <c r="U1793">
        <v>9.1666699999999999</v>
      </c>
      <c r="V1793">
        <v>6.5</v>
      </c>
      <c r="W1793">
        <v>1.4102600000000001</v>
      </c>
      <c r="X1793">
        <v>1.5</v>
      </c>
      <c r="Y1793">
        <v>0.21317800000000001</v>
      </c>
      <c r="Z1793">
        <v>0.15116299999999999</v>
      </c>
      <c r="AA1793">
        <v>6.2015503644943203E-2</v>
      </c>
      <c r="AB1793">
        <v>0.25581399999999999</v>
      </c>
      <c r="AC1793">
        <v>1.74074</v>
      </c>
      <c r="AD1793">
        <v>0.30463600000000002</v>
      </c>
      <c r="AE1793">
        <v>0.68796100000000004</v>
      </c>
      <c r="AH1793">
        <v>5.7735599999999998</v>
      </c>
      <c r="AI1793">
        <v>-0.40307199999999999</v>
      </c>
      <c r="AJ1793">
        <v>-0.55685700000000005</v>
      </c>
    </row>
    <row r="1794" spans="1:36" x14ac:dyDescent="0.45">
      <c r="A1794" t="s">
        <v>3662</v>
      </c>
      <c r="B1794" t="s">
        <v>52</v>
      </c>
      <c r="C1794">
        <v>2</v>
      </c>
      <c r="D1794">
        <v>3</v>
      </c>
      <c r="F1794">
        <v>5.0585500000000003</v>
      </c>
      <c r="G1794">
        <v>38</v>
      </c>
      <c r="H1794">
        <v>0</v>
      </c>
      <c r="I1794">
        <v>0</v>
      </c>
      <c r="J1794">
        <v>0</v>
      </c>
      <c r="K1794">
        <v>42.7</v>
      </c>
      <c r="L1794">
        <v>197</v>
      </c>
      <c r="M1794">
        <v>41</v>
      </c>
      <c r="N1794">
        <v>26</v>
      </c>
      <c r="O1794">
        <v>24</v>
      </c>
      <c r="P1794">
        <v>6</v>
      </c>
      <c r="Q1794">
        <v>29</v>
      </c>
      <c r="R1794">
        <v>0</v>
      </c>
      <c r="S1794">
        <v>2</v>
      </c>
      <c r="T1794">
        <v>41</v>
      </c>
      <c r="U1794">
        <v>8.6416900000000005</v>
      </c>
      <c r="V1794">
        <v>6.1124099999999997</v>
      </c>
      <c r="W1794">
        <v>1.4137900000000001</v>
      </c>
      <c r="X1794">
        <v>1.26464</v>
      </c>
      <c r="Y1794">
        <v>0.208122</v>
      </c>
      <c r="Z1794">
        <v>0.14720800000000001</v>
      </c>
      <c r="AA1794">
        <v>6.0913696885108899E-2</v>
      </c>
      <c r="AB1794">
        <v>0.24698800000000001</v>
      </c>
      <c r="AC1794">
        <v>1.63934</v>
      </c>
      <c r="AD1794">
        <v>0.29411799999999999</v>
      </c>
      <c r="AE1794">
        <v>0.71428599999999998</v>
      </c>
      <c r="AH1794">
        <v>5.3393499999999996</v>
      </c>
      <c r="AI1794">
        <v>-0.403451</v>
      </c>
      <c r="AJ1794">
        <v>-0.232267</v>
      </c>
    </row>
    <row r="1795" spans="1:36" x14ac:dyDescent="0.45">
      <c r="A1795" t="s">
        <v>3663</v>
      </c>
      <c r="C1795">
        <v>3</v>
      </c>
      <c r="D1795">
        <v>7</v>
      </c>
      <c r="F1795">
        <v>5.8021000000000003</v>
      </c>
      <c r="G1795">
        <v>22</v>
      </c>
      <c r="H1795">
        <v>9</v>
      </c>
      <c r="I1795">
        <v>0</v>
      </c>
      <c r="J1795">
        <v>0</v>
      </c>
      <c r="K1795">
        <v>66.7</v>
      </c>
      <c r="L1795">
        <v>317</v>
      </c>
      <c r="M1795">
        <v>74</v>
      </c>
      <c r="N1795">
        <v>46</v>
      </c>
      <c r="O1795">
        <v>43</v>
      </c>
      <c r="P1795">
        <v>9</v>
      </c>
      <c r="Q1795">
        <v>37</v>
      </c>
      <c r="R1795">
        <v>0</v>
      </c>
      <c r="S1795">
        <v>11</v>
      </c>
      <c r="T1795">
        <v>43</v>
      </c>
      <c r="U1795">
        <v>5.8021000000000003</v>
      </c>
      <c r="V1795">
        <v>4.9924999999999997</v>
      </c>
      <c r="W1795">
        <v>1.1621600000000001</v>
      </c>
      <c r="X1795">
        <v>1.2143900000000001</v>
      </c>
      <c r="Y1795">
        <v>0.13564699999999999</v>
      </c>
      <c r="Z1795">
        <v>0.116719</v>
      </c>
      <c r="AA1795">
        <v>1.8927440047264099E-2</v>
      </c>
      <c r="AB1795">
        <v>0.27509299999999998</v>
      </c>
      <c r="AC1795">
        <v>1.6641699999999999</v>
      </c>
      <c r="AD1795">
        <v>0.299539</v>
      </c>
      <c r="AE1795">
        <v>0.66056899999999996</v>
      </c>
      <c r="AH1795">
        <v>5.87873</v>
      </c>
      <c r="AI1795">
        <v>-0.40481699999999998</v>
      </c>
      <c r="AJ1795">
        <v>-0.33419900000000002</v>
      </c>
    </row>
    <row r="1796" spans="1:36" x14ac:dyDescent="0.45">
      <c r="A1796" t="s">
        <v>3664</v>
      </c>
      <c r="C1796">
        <v>2</v>
      </c>
      <c r="D1796">
        <v>4</v>
      </c>
      <c r="F1796">
        <v>5.5531899999999998</v>
      </c>
      <c r="G1796">
        <v>32</v>
      </c>
      <c r="H1796">
        <v>1</v>
      </c>
      <c r="I1796">
        <v>0</v>
      </c>
      <c r="J1796">
        <v>0</v>
      </c>
      <c r="K1796">
        <v>47</v>
      </c>
      <c r="L1796">
        <v>219</v>
      </c>
      <c r="M1796">
        <v>44</v>
      </c>
      <c r="N1796">
        <v>31</v>
      </c>
      <c r="O1796">
        <v>29</v>
      </c>
      <c r="P1796">
        <v>7</v>
      </c>
      <c r="Q1796">
        <v>34</v>
      </c>
      <c r="R1796">
        <v>0</v>
      </c>
      <c r="S1796">
        <v>2</v>
      </c>
      <c r="T1796">
        <v>46</v>
      </c>
      <c r="U1796">
        <v>8.8085100000000001</v>
      </c>
      <c r="V1796">
        <v>6.5106400000000004</v>
      </c>
      <c r="W1796">
        <v>1.35294</v>
      </c>
      <c r="X1796">
        <v>1.34043</v>
      </c>
      <c r="Y1796">
        <v>0.21004600000000001</v>
      </c>
      <c r="Z1796">
        <v>0.155251</v>
      </c>
      <c r="AA1796">
        <v>5.47945201396942E-2</v>
      </c>
      <c r="AB1796">
        <v>0.24043700000000001</v>
      </c>
      <c r="AC1796">
        <v>1.65957</v>
      </c>
      <c r="AD1796">
        <v>0.28461500000000001</v>
      </c>
      <c r="AE1796">
        <v>0.68915000000000004</v>
      </c>
      <c r="AH1796">
        <v>5.5316400000000003</v>
      </c>
      <c r="AI1796">
        <v>-0.40628399999999998</v>
      </c>
      <c r="AJ1796">
        <v>-0.54546499999999998</v>
      </c>
    </row>
    <row r="1797" spans="1:36" x14ac:dyDescent="0.45">
      <c r="A1797" t="s">
        <v>3665</v>
      </c>
      <c r="B1797" t="s">
        <v>132</v>
      </c>
      <c r="C1797">
        <v>2</v>
      </c>
      <c r="D1797">
        <v>3</v>
      </c>
      <c r="F1797">
        <v>5.3677900000000003</v>
      </c>
      <c r="G1797">
        <v>41</v>
      </c>
      <c r="H1797">
        <v>0</v>
      </c>
      <c r="I1797">
        <v>0</v>
      </c>
      <c r="J1797">
        <v>0</v>
      </c>
      <c r="K1797">
        <v>50.3</v>
      </c>
      <c r="L1797">
        <v>236</v>
      </c>
      <c r="M1797">
        <v>47</v>
      </c>
      <c r="N1797">
        <v>32</v>
      </c>
      <c r="O1797">
        <v>30</v>
      </c>
      <c r="P1797">
        <v>6</v>
      </c>
      <c r="Q1797">
        <v>37</v>
      </c>
      <c r="R1797">
        <v>0</v>
      </c>
      <c r="S1797">
        <v>3</v>
      </c>
      <c r="T1797">
        <v>49</v>
      </c>
      <c r="U1797">
        <v>8.7674000000000003</v>
      </c>
      <c r="V1797">
        <v>6.6202800000000002</v>
      </c>
      <c r="W1797">
        <v>1.3243199999999999</v>
      </c>
      <c r="X1797">
        <v>1.0735600000000001</v>
      </c>
      <c r="Y1797">
        <v>0.20762700000000001</v>
      </c>
      <c r="Z1797">
        <v>0.15678</v>
      </c>
      <c r="AA1797">
        <v>5.0847455859184203E-2</v>
      </c>
      <c r="AB1797">
        <v>0.23979600000000001</v>
      </c>
      <c r="AC1797">
        <v>1.66998</v>
      </c>
      <c r="AD1797">
        <v>0.29077999999999998</v>
      </c>
      <c r="AE1797">
        <v>0.68783099999999997</v>
      </c>
      <c r="AH1797">
        <v>5.2431099999999997</v>
      </c>
      <c r="AI1797">
        <v>-0.40696500000000002</v>
      </c>
      <c r="AJ1797">
        <v>-0.464335</v>
      </c>
    </row>
    <row r="1798" spans="1:36" x14ac:dyDescent="0.45">
      <c r="A1798" t="s">
        <v>3666</v>
      </c>
      <c r="B1798" t="s">
        <v>38</v>
      </c>
      <c r="C1798">
        <v>0</v>
      </c>
      <c r="D1798">
        <v>1</v>
      </c>
      <c r="F1798">
        <v>6</v>
      </c>
      <c r="G1798">
        <v>44</v>
      </c>
      <c r="H1798">
        <v>0</v>
      </c>
      <c r="I1798">
        <v>0</v>
      </c>
      <c r="J1798">
        <v>0</v>
      </c>
      <c r="K1798">
        <v>39</v>
      </c>
      <c r="L1798">
        <v>183</v>
      </c>
      <c r="M1798">
        <v>35</v>
      </c>
      <c r="N1798">
        <v>28</v>
      </c>
      <c r="O1798">
        <v>26</v>
      </c>
      <c r="P1798">
        <v>6</v>
      </c>
      <c r="Q1798">
        <v>32</v>
      </c>
      <c r="R1798">
        <v>0</v>
      </c>
      <c r="S1798">
        <v>4</v>
      </c>
      <c r="T1798">
        <v>44</v>
      </c>
      <c r="U1798">
        <v>10.1538</v>
      </c>
      <c r="V1798">
        <v>7.38462</v>
      </c>
      <c r="W1798">
        <v>1.375</v>
      </c>
      <c r="X1798">
        <v>1.38462</v>
      </c>
      <c r="Y1798">
        <v>0.24043700000000001</v>
      </c>
      <c r="Z1798">
        <v>0.17486299999999999</v>
      </c>
      <c r="AA1798">
        <v>6.5573781728744507E-2</v>
      </c>
      <c r="AB1798">
        <v>0.238095</v>
      </c>
      <c r="AC1798">
        <v>1.7179500000000001</v>
      </c>
      <c r="AD1798">
        <v>0.29896899999999998</v>
      </c>
      <c r="AE1798">
        <v>0.66552900000000004</v>
      </c>
      <c r="AH1798">
        <v>5.7678599999999998</v>
      </c>
      <c r="AI1798">
        <v>-0.40811199999999997</v>
      </c>
      <c r="AJ1798">
        <v>-0.61765199999999998</v>
      </c>
    </row>
    <row r="1799" spans="1:36" x14ac:dyDescent="0.45">
      <c r="A1799" t="s">
        <v>3667</v>
      </c>
      <c r="B1799" t="s">
        <v>196</v>
      </c>
      <c r="C1799">
        <v>2</v>
      </c>
      <c r="D1799">
        <v>3</v>
      </c>
      <c r="F1799">
        <v>5.1176500000000003</v>
      </c>
      <c r="G1799">
        <v>29</v>
      </c>
      <c r="H1799">
        <v>2</v>
      </c>
      <c r="I1799">
        <v>0</v>
      </c>
      <c r="J1799">
        <v>0</v>
      </c>
      <c r="K1799">
        <v>51</v>
      </c>
      <c r="L1799">
        <v>236</v>
      </c>
      <c r="M1799">
        <v>53</v>
      </c>
      <c r="N1799">
        <v>31</v>
      </c>
      <c r="O1799">
        <v>29</v>
      </c>
      <c r="P1799">
        <v>7</v>
      </c>
      <c r="Q1799">
        <v>28</v>
      </c>
      <c r="R1799">
        <v>0</v>
      </c>
      <c r="S1799">
        <v>5</v>
      </c>
      <c r="T1799">
        <v>41</v>
      </c>
      <c r="U1799">
        <v>7.23529</v>
      </c>
      <c r="V1799">
        <v>4.9411800000000001</v>
      </c>
      <c r="W1799">
        <v>1.4642900000000001</v>
      </c>
      <c r="X1799">
        <v>1.23529</v>
      </c>
      <c r="Y1799">
        <v>0.17372899999999999</v>
      </c>
      <c r="Z1799">
        <v>0.118644</v>
      </c>
      <c r="AA1799">
        <v>5.5084742605686098E-2</v>
      </c>
      <c r="AB1799">
        <v>0.26108399999999998</v>
      </c>
      <c r="AC1799">
        <v>1.5882400000000001</v>
      </c>
      <c r="AD1799">
        <v>0.29677399999999998</v>
      </c>
      <c r="AE1799">
        <v>0.70224699999999995</v>
      </c>
      <c r="AH1799">
        <v>5.3726900000000004</v>
      </c>
      <c r="AI1799">
        <v>-0.40840700000000002</v>
      </c>
      <c r="AJ1799">
        <v>-0.342698</v>
      </c>
    </row>
    <row r="1800" spans="1:36" x14ac:dyDescent="0.45">
      <c r="A1800" t="s">
        <v>3668</v>
      </c>
      <c r="C1800">
        <v>3</v>
      </c>
      <c r="D1800">
        <v>5</v>
      </c>
      <c r="F1800">
        <v>5.44794</v>
      </c>
      <c r="G1800">
        <v>31</v>
      </c>
      <c r="H1800">
        <v>0</v>
      </c>
      <c r="I1800">
        <v>0</v>
      </c>
      <c r="J1800">
        <v>0</v>
      </c>
      <c r="K1800">
        <v>41.3</v>
      </c>
      <c r="L1800">
        <v>193</v>
      </c>
      <c r="M1800">
        <v>38</v>
      </c>
      <c r="N1800">
        <v>27</v>
      </c>
      <c r="O1800">
        <v>25</v>
      </c>
      <c r="P1800">
        <v>6</v>
      </c>
      <c r="Q1800">
        <v>30</v>
      </c>
      <c r="R1800">
        <v>0</v>
      </c>
      <c r="S1800">
        <v>3</v>
      </c>
      <c r="T1800">
        <v>46</v>
      </c>
      <c r="U1800">
        <v>10.0242</v>
      </c>
      <c r="V1800">
        <v>6.5375300000000003</v>
      </c>
      <c r="W1800">
        <v>1.5333300000000001</v>
      </c>
      <c r="X1800">
        <v>1.30751</v>
      </c>
      <c r="Y1800">
        <v>0.238342</v>
      </c>
      <c r="Z1800">
        <v>0.15543999999999999</v>
      </c>
      <c r="AA1800">
        <v>8.2901552319526603E-2</v>
      </c>
      <c r="AB1800">
        <v>0.23749999999999999</v>
      </c>
      <c r="AC1800">
        <v>1.64649</v>
      </c>
      <c r="AD1800">
        <v>0.296296</v>
      </c>
      <c r="AE1800">
        <v>0.68791899999999995</v>
      </c>
      <c r="AH1800">
        <v>5.3131500000000003</v>
      </c>
      <c r="AI1800">
        <v>-0.40841899999999998</v>
      </c>
      <c r="AJ1800">
        <v>-0.51325100000000001</v>
      </c>
    </row>
    <row r="1801" spans="1:36" x14ac:dyDescent="0.45">
      <c r="A1801" t="s">
        <v>3669</v>
      </c>
      <c r="B1801" t="s">
        <v>30</v>
      </c>
      <c r="C1801">
        <v>2</v>
      </c>
      <c r="D1801">
        <v>3</v>
      </c>
      <c r="F1801">
        <v>5.5495999999999999</v>
      </c>
      <c r="G1801">
        <v>31</v>
      </c>
      <c r="H1801">
        <v>2</v>
      </c>
      <c r="I1801">
        <v>0</v>
      </c>
      <c r="J1801">
        <v>0</v>
      </c>
      <c r="K1801">
        <v>37.299999999999997</v>
      </c>
      <c r="L1801">
        <v>178</v>
      </c>
      <c r="M1801">
        <v>37</v>
      </c>
      <c r="N1801">
        <v>25</v>
      </c>
      <c r="O1801">
        <v>23</v>
      </c>
      <c r="P1801">
        <v>6</v>
      </c>
      <c r="Q1801">
        <v>27</v>
      </c>
      <c r="R1801">
        <v>0</v>
      </c>
      <c r="S1801">
        <v>3</v>
      </c>
      <c r="T1801">
        <v>36</v>
      </c>
      <c r="U1801">
        <v>8.6863299999999999</v>
      </c>
      <c r="V1801">
        <v>6.5147500000000003</v>
      </c>
      <c r="W1801">
        <v>1.3333299999999999</v>
      </c>
      <c r="X1801">
        <v>1.4477199999999999</v>
      </c>
      <c r="Y1801">
        <v>0.20224700000000001</v>
      </c>
      <c r="Z1801">
        <v>0.15168499999999999</v>
      </c>
      <c r="AA1801">
        <v>5.0561800599098199E-2</v>
      </c>
      <c r="AB1801">
        <v>0.25</v>
      </c>
      <c r="AC1801">
        <v>1.7158199999999999</v>
      </c>
      <c r="AD1801">
        <v>0.29245300000000002</v>
      </c>
      <c r="AE1801">
        <v>0.70143900000000003</v>
      </c>
      <c r="AH1801">
        <v>5.8287699999999996</v>
      </c>
      <c r="AI1801">
        <v>-0.40853</v>
      </c>
      <c r="AJ1801">
        <v>-0.46976899999999999</v>
      </c>
    </row>
    <row r="1802" spans="1:36" x14ac:dyDescent="0.45">
      <c r="A1802" t="s">
        <v>2400</v>
      </c>
      <c r="B1802" t="s">
        <v>196</v>
      </c>
      <c r="C1802">
        <v>2</v>
      </c>
      <c r="D1802">
        <v>5</v>
      </c>
      <c r="F1802">
        <v>5.1674600000000002</v>
      </c>
      <c r="G1802">
        <v>43</v>
      </c>
      <c r="H1802">
        <v>2</v>
      </c>
      <c r="I1802">
        <v>0</v>
      </c>
      <c r="J1802">
        <v>0</v>
      </c>
      <c r="K1802">
        <v>62.7</v>
      </c>
      <c r="L1802">
        <v>289</v>
      </c>
      <c r="M1802">
        <v>61</v>
      </c>
      <c r="N1802">
        <v>39</v>
      </c>
      <c r="O1802">
        <v>36</v>
      </c>
      <c r="P1802">
        <v>8</v>
      </c>
      <c r="Q1802">
        <v>38</v>
      </c>
      <c r="R1802">
        <v>0</v>
      </c>
      <c r="S1802">
        <v>6</v>
      </c>
      <c r="T1802">
        <v>58</v>
      </c>
      <c r="U1802">
        <v>8.3253599999999999</v>
      </c>
      <c r="V1802">
        <v>5.4545500000000002</v>
      </c>
      <c r="W1802">
        <v>1.5263199999999999</v>
      </c>
      <c r="X1802">
        <v>1.1483300000000001</v>
      </c>
      <c r="Y1802">
        <v>0.20069200000000001</v>
      </c>
      <c r="Z1802">
        <v>0.13148799999999999</v>
      </c>
      <c r="AA1802">
        <v>6.9204151630401597E-2</v>
      </c>
      <c r="AB1802">
        <v>0.24898000000000001</v>
      </c>
      <c r="AC1802">
        <v>1.5789500000000001</v>
      </c>
      <c r="AD1802">
        <v>0.29608899999999999</v>
      </c>
      <c r="AE1802">
        <v>0.68337099999999995</v>
      </c>
      <c r="AH1802">
        <v>5.16892</v>
      </c>
      <c r="AI1802">
        <v>-0.40866599999999997</v>
      </c>
      <c r="AJ1802">
        <v>-0.56085300000000005</v>
      </c>
    </row>
    <row r="1803" spans="1:36" x14ac:dyDescent="0.45">
      <c r="A1803" t="s">
        <v>3670</v>
      </c>
      <c r="C1803">
        <v>1</v>
      </c>
      <c r="D1803">
        <v>0</v>
      </c>
      <c r="F1803">
        <v>4.9884500000000003</v>
      </c>
      <c r="G1803">
        <v>36</v>
      </c>
      <c r="H1803">
        <v>0</v>
      </c>
      <c r="I1803">
        <v>0</v>
      </c>
      <c r="J1803">
        <v>0</v>
      </c>
      <c r="K1803">
        <v>43.3</v>
      </c>
      <c r="L1803">
        <v>198</v>
      </c>
      <c r="M1803">
        <v>40</v>
      </c>
      <c r="N1803">
        <v>26</v>
      </c>
      <c r="O1803">
        <v>24</v>
      </c>
      <c r="P1803">
        <v>6</v>
      </c>
      <c r="Q1803">
        <v>26</v>
      </c>
      <c r="R1803">
        <v>0</v>
      </c>
      <c r="S1803">
        <v>5</v>
      </c>
      <c r="T1803">
        <v>42</v>
      </c>
      <c r="U1803">
        <v>8.7297899999999995</v>
      </c>
      <c r="V1803">
        <v>5.4041600000000001</v>
      </c>
      <c r="W1803">
        <v>1.61538</v>
      </c>
      <c r="X1803">
        <v>1.2471099999999999</v>
      </c>
      <c r="Y1803">
        <v>0.212121</v>
      </c>
      <c r="Z1803">
        <v>0.13131300000000001</v>
      </c>
      <c r="AA1803">
        <v>8.0808088183403001E-2</v>
      </c>
      <c r="AB1803">
        <v>0.23952100000000001</v>
      </c>
      <c r="AC1803">
        <v>1.5242500000000001</v>
      </c>
      <c r="AD1803">
        <v>0.28571400000000002</v>
      </c>
      <c r="AE1803">
        <v>0.69444399999999995</v>
      </c>
      <c r="AH1803">
        <v>5.2642800000000003</v>
      </c>
      <c r="AI1803">
        <v>-0.40887899999999999</v>
      </c>
      <c r="AJ1803">
        <v>-0.367838</v>
      </c>
    </row>
    <row r="1804" spans="1:36" x14ac:dyDescent="0.45">
      <c r="A1804" t="s">
        <v>2434</v>
      </c>
      <c r="B1804" t="s">
        <v>141</v>
      </c>
      <c r="C1804">
        <v>5</v>
      </c>
      <c r="D1804">
        <v>8</v>
      </c>
      <c r="F1804">
        <v>5.17056</v>
      </c>
      <c r="G1804">
        <v>39</v>
      </c>
      <c r="H1804">
        <v>0</v>
      </c>
      <c r="I1804">
        <v>0</v>
      </c>
      <c r="J1804">
        <v>0</v>
      </c>
      <c r="K1804">
        <v>55.7</v>
      </c>
      <c r="L1804">
        <v>256</v>
      </c>
      <c r="M1804">
        <v>58</v>
      </c>
      <c r="N1804">
        <v>35</v>
      </c>
      <c r="O1804">
        <v>32</v>
      </c>
      <c r="P1804">
        <v>7</v>
      </c>
      <c r="Q1804">
        <v>30</v>
      </c>
      <c r="R1804">
        <v>1</v>
      </c>
      <c r="S1804">
        <v>4</v>
      </c>
      <c r="T1804">
        <v>41</v>
      </c>
      <c r="U1804">
        <v>6.6247800000000003</v>
      </c>
      <c r="V1804">
        <v>4.8474000000000004</v>
      </c>
      <c r="W1804">
        <v>1.3666700000000001</v>
      </c>
      <c r="X1804">
        <v>1.13106</v>
      </c>
      <c r="Y1804">
        <v>0.16015599999999999</v>
      </c>
      <c r="Z1804">
        <v>0.117188</v>
      </c>
      <c r="AA1804">
        <v>4.296875E-2</v>
      </c>
      <c r="AB1804">
        <v>0.26126100000000002</v>
      </c>
      <c r="AC1804">
        <v>1.57989</v>
      </c>
      <c r="AD1804">
        <v>0.293103</v>
      </c>
      <c r="AE1804">
        <v>0.67774900000000005</v>
      </c>
      <c r="AH1804">
        <v>5.2478600000000002</v>
      </c>
      <c r="AI1804">
        <v>-0.409659</v>
      </c>
      <c r="AJ1804">
        <v>-0.49787799999999999</v>
      </c>
    </row>
    <row r="1805" spans="1:36" x14ac:dyDescent="0.45">
      <c r="A1805" t="s">
        <v>3671</v>
      </c>
      <c r="C1805">
        <v>1</v>
      </c>
      <c r="D1805">
        <v>1</v>
      </c>
      <c r="F1805">
        <v>5.8378399999999999</v>
      </c>
      <c r="G1805">
        <v>34</v>
      </c>
      <c r="H1805">
        <v>2</v>
      </c>
      <c r="I1805">
        <v>0</v>
      </c>
      <c r="J1805">
        <v>0</v>
      </c>
      <c r="K1805">
        <v>37</v>
      </c>
      <c r="L1805">
        <v>176</v>
      </c>
      <c r="M1805">
        <v>37</v>
      </c>
      <c r="N1805">
        <v>26</v>
      </c>
      <c r="O1805">
        <v>24</v>
      </c>
      <c r="P1805">
        <v>5</v>
      </c>
      <c r="Q1805">
        <v>28</v>
      </c>
      <c r="R1805">
        <v>1</v>
      </c>
      <c r="S1805">
        <v>3</v>
      </c>
      <c r="T1805">
        <v>30</v>
      </c>
      <c r="U1805">
        <v>7.2972999999999999</v>
      </c>
      <c r="V1805">
        <v>6.81081</v>
      </c>
      <c r="W1805">
        <v>1.0714300000000001</v>
      </c>
      <c r="X1805">
        <v>1.2162200000000001</v>
      </c>
      <c r="Y1805">
        <v>0.170455</v>
      </c>
      <c r="Z1805">
        <v>0.15909100000000001</v>
      </c>
      <c r="AA1805">
        <v>1.1363640427589399E-2</v>
      </c>
      <c r="AB1805">
        <v>0.25517200000000001</v>
      </c>
      <c r="AC1805">
        <v>1.7567600000000001</v>
      </c>
      <c r="AD1805">
        <v>0.29090899999999997</v>
      </c>
      <c r="AE1805">
        <v>0.67241399999999996</v>
      </c>
      <c r="AH1805">
        <v>5.9036900000000001</v>
      </c>
      <c r="AI1805">
        <v>-0.41074300000000002</v>
      </c>
      <c r="AJ1805">
        <v>-0.42019499999999999</v>
      </c>
    </row>
    <row r="1806" spans="1:36" x14ac:dyDescent="0.45">
      <c r="A1806" t="s">
        <v>3672</v>
      </c>
      <c r="B1806" t="s">
        <v>40</v>
      </c>
      <c r="C1806">
        <v>2</v>
      </c>
      <c r="D1806">
        <v>3</v>
      </c>
      <c r="F1806">
        <v>5.2631600000000001</v>
      </c>
      <c r="G1806">
        <v>45</v>
      </c>
      <c r="H1806">
        <v>0</v>
      </c>
      <c r="I1806">
        <v>0</v>
      </c>
      <c r="J1806">
        <v>0</v>
      </c>
      <c r="K1806">
        <v>51.3</v>
      </c>
      <c r="L1806">
        <v>240</v>
      </c>
      <c r="M1806">
        <v>50</v>
      </c>
      <c r="N1806">
        <v>32</v>
      </c>
      <c r="O1806">
        <v>30</v>
      </c>
      <c r="P1806">
        <v>7</v>
      </c>
      <c r="Q1806">
        <v>34</v>
      </c>
      <c r="R1806">
        <v>0</v>
      </c>
      <c r="S1806">
        <v>3</v>
      </c>
      <c r="T1806">
        <v>48</v>
      </c>
      <c r="U1806">
        <v>8.4210499999999993</v>
      </c>
      <c r="V1806">
        <v>5.9649099999999997</v>
      </c>
      <c r="W1806">
        <v>1.4117599999999999</v>
      </c>
      <c r="X1806">
        <v>1.22807</v>
      </c>
      <c r="Y1806">
        <v>0.2</v>
      </c>
      <c r="Z1806">
        <v>0.14166699999999999</v>
      </c>
      <c r="AA1806">
        <v>5.8333337306976298E-2</v>
      </c>
      <c r="AB1806">
        <v>0.246305</v>
      </c>
      <c r="AC1806">
        <v>1.6374299999999999</v>
      </c>
      <c r="AD1806">
        <v>0.29054099999999999</v>
      </c>
      <c r="AE1806">
        <v>0.70080900000000002</v>
      </c>
      <c r="AH1806">
        <v>5.3213200000000001</v>
      </c>
      <c r="AI1806">
        <v>-0.41108099999999997</v>
      </c>
      <c r="AJ1806">
        <v>-0.51220299999999996</v>
      </c>
    </row>
    <row r="1807" spans="1:36" x14ac:dyDescent="0.45">
      <c r="A1807" t="s">
        <v>3673</v>
      </c>
      <c r="B1807" t="s">
        <v>58</v>
      </c>
      <c r="C1807">
        <v>4</v>
      </c>
      <c r="D1807">
        <v>5</v>
      </c>
      <c r="F1807">
        <v>5.5714300000000003</v>
      </c>
      <c r="G1807">
        <v>30</v>
      </c>
      <c r="H1807">
        <v>8</v>
      </c>
      <c r="I1807">
        <v>0</v>
      </c>
      <c r="J1807">
        <v>0</v>
      </c>
      <c r="K1807">
        <v>63</v>
      </c>
      <c r="L1807">
        <v>295</v>
      </c>
      <c r="M1807">
        <v>68</v>
      </c>
      <c r="N1807">
        <v>42</v>
      </c>
      <c r="O1807">
        <v>39</v>
      </c>
      <c r="P1807">
        <v>10</v>
      </c>
      <c r="Q1807">
        <v>37</v>
      </c>
      <c r="R1807">
        <v>0</v>
      </c>
      <c r="S1807">
        <v>4</v>
      </c>
      <c r="T1807">
        <v>44</v>
      </c>
      <c r="U1807">
        <v>6.2857099999999999</v>
      </c>
      <c r="V1807">
        <v>5.2857099999999999</v>
      </c>
      <c r="W1807">
        <v>1.18919</v>
      </c>
      <c r="X1807">
        <v>1.4285699999999999</v>
      </c>
      <c r="Y1807">
        <v>0.14915300000000001</v>
      </c>
      <c r="Z1807">
        <v>0.12542400000000001</v>
      </c>
      <c r="AA1807">
        <v>2.3728817701339701E-2</v>
      </c>
      <c r="AB1807">
        <v>0.26771699999999998</v>
      </c>
      <c r="AC1807">
        <v>1.6666700000000001</v>
      </c>
      <c r="AD1807">
        <v>0.28999999999999998</v>
      </c>
      <c r="AE1807">
        <v>0.69230800000000003</v>
      </c>
      <c r="AH1807">
        <v>5.8740899999999998</v>
      </c>
      <c r="AI1807">
        <v>-0.41557100000000002</v>
      </c>
      <c r="AJ1807">
        <v>-0.42132799999999998</v>
      </c>
    </row>
    <row r="1808" spans="1:36" x14ac:dyDescent="0.45">
      <c r="A1808" t="s">
        <v>3674</v>
      </c>
      <c r="B1808" t="s">
        <v>149</v>
      </c>
      <c r="C1808">
        <v>2</v>
      </c>
      <c r="D1808">
        <v>5</v>
      </c>
      <c r="F1808">
        <v>5.6938800000000001</v>
      </c>
      <c r="G1808">
        <v>30</v>
      </c>
      <c r="H1808">
        <v>3</v>
      </c>
      <c r="I1808">
        <v>0</v>
      </c>
      <c r="J1808">
        <v>0</v>
      </c>
      <c r="K1808">
        <v>49</v>
      </c>
      <c r="L1808">
        <v>233</v>
      </c>
      <c r="M1808">
        <v>51</v>
      </c>
      <c r="N1808">
        <v>34</v>
      </c>
      <c r="O1808">
        <v>31</v>
      </c>
      <c r="P1808">
        <v>7</v>
      </c>
      <c r="Q1808">
        <v>32</v>
      </c>
      <c r="R1808">
        <v>0</v>
      </c>
      <c r="S1808">
        <v>5</v>
      </c>
      <c r="T1808">
        <v>39</v>
      </c>
      <c r="U1808">
        <v>7.1632699999999998</v>
      </c>
      <c r="V1808">
        <v>5.8775500000000003</v>
      </c>
      <c r="W1808">
        <v>1.21875</v>
      </c>
      <c r="X1808">
        <v>1.2857099999999999</v>
      </c>
      <c r="Y1808">
        <v>0.167382</v>
      </c>
      <c r="Z1808">
        <v>0.13733899999999999</v>
      </c>
      <c r="AA1808">
        <v>3.00429165363311E-2</v>
      </c>
      <c r="AB1808">
        <v>0.26020399999999999</v>
      </c>
      <c r="AC1808">
        <v>1.6938800000000001</v>
      </c>
      <c r="AD1808">
        <v>0.29333300000000001</v>
      </c>
      <c r="AE1808">
        <v>0.66939899999999997</v>
      </c>
      <c r="AH1808">
        <v>5.7856500000000004</v>
      </c>
      <c r="AI1808">
        <v>-0.41889799999999999</v>
      </c>
      <c r="AJ1808">
        <v>-0.45213399999999998</v>
      </c>
    </row>
    <row r="1809" spans="1:36" x14ac:dyDescent="0.45">
      <c r="A1809" t="s">
        <v>3675</v>
      </c>
      <c r="C1809">
        <v>2</v>
      </c>
      <c r="D1809">
        <v>3</v>
      </c>
      <c r="F1809">
        <v>5.6571400000000001</v>
      </c>
      <c r="G1809">
        <v>19</v>
      </c>
      <c r="H1809">
        <v>0</v>
      </c>
      <c r="I1809">
        <v>0</v>
      </c>
      <c r="J1809">
        <v>0</v>
      </c>
      <c r="K1809">
        <v>35</v>
      </c>
      <c r="L1809">
        <v>162</v>
      </c>
      <c r="M1809">
        <v>37</v>
      </c>
      <c r="N1809">
        <v>24</v>
      </c>
      <c r="O1809">
        <v>22</v>
      </c>
      <c r="P1809">
        <v>6</v>
      </c>
      <c r="Q1809">
        <v>20</v>
      </c>
      <c r="R1809">
        <v>0</v>
      </c>
      <c r="S1809">
        <v>2</v>
      </c>
      <c r="T1809">
        <v>27</v>
      </c>
      <c r="U1809">
        <v>6.9428599999999996</v>
      </c>
      <c r="V1809">
        <v>5.1428599999999998</v>
      </c>
      <c r="W1809">
        <v>1.35</v>
      </c>
      <c r="X1809">
        <v>1.5428599999999999</v>
      </c>
      <c r="Y1809">
        <v>0.16666700000000001</v>
      </c>
      <c r="Z1809">
        <v>0.123457</v>
      </c>
      <c r="AA1809">
        <v>4.3209880590438801E-2</v>
      </c>
      <c r="AB1809">
        <v>0.26428600000000002</v>
      </c>
      <c r="AC1809">
        <v>1.6285700000000001</v>
      </c>
      <c r="AD1809">
        <v>0.28971999999999998</v>
      </c>
      <c r="AE1809">
        <v>0.67901199999999995</v>
      </c>
      <c r="AH1809">
        <v>5.8264699999999996</v>
      </c>
      <c r="AI1809">
        <v>-0.41909999999999997</v>
      </c>
      <c r="AJ1809">
        <v>-0.44082399999999999</v>
      </c>
    </row>
    <row r="1810" spans="1:36" x14ac:dyDescent="0.45">
      <c r="A1810" t="s">
        <v>3676</v>
      </c>
      <c r="C1810">
        <v>2</v>
      </c>
      <c r="D1810">
        <v>5</v>
      </c>
      <c r="F1810">
        <v>6.0612199999999996</v>
      </c>
      <c r="G1810">
        <v>18</v>
      </c>
      <c r="H1810">
        <v>9</v>
      </c>
      <c r="I1810">
        <v>0</v>
      </c>
      <c r="J1810">
        <v>0</v>
      </c>
      <c r="K1810">
        <v>49</v>
      </c>
      <c r="L1810">
        <v>236</v>
      </c>
      <c r="M1810">
        <v>51</v>
      </c>
      <c r="N1810">
        <v>36</v>
      </c>
      <c r="O1810">
        <v>33</v>
      </c>
      <c r="P1810">
        <v>8</v>
      </c>
      <c r="Q1810">
        <v>34</v>
      </c>
      <c r="R1810">
        <v>0</v>
      </c>
      <c r="S1810">
        <v>7</v>
      </c>
      <c r="T1810">
        <v>41</v>
      </c>
      <c r="U1810">
        <v>7.5306100000000002</v>
      </c>
      <c r="V1810">
        <v>6.2449000000000003</v>
      </c>
      <c r="W1810">
        <v>1.2058800000000001</v>
      </c>
      <c r="X1810">
        <v>1.46939</v>
      </c>
      <c r="Y1810">
        <v>0.17372899999999999</v>
      </c>
      <c r="Z1810">
        <v>0.144068</v>
      </c>
      <c r="AA1810">
        <v>2.9661014676094E-2</v>
      </c>
      <c r="AB1810">
        <v>0.26153799999999999</v>
      </c>
      <c r="AC1810">
        <v>1.7346900000000001</v>
      </c>
      <c r="AD1810">
        <v>0.29452099999999998</v>
      </c>
      <c r="AE1810">
        <v>0.66395700000000002</v>
      </c>
      <c r="AH1810">
        <v>6.2142200000000001</v>
      </c>
      <c r="AI1810">
        <v>-0.42194500000000001</v>
      </c>
      <c r="AJ1810">
        <v>-0.47014400000000001</v>
      </c>
    </row>
    <row r="1811" spans="1:36" x14ac:dyDescent="0.45">
      <c r="A1811" t="s">
        <v>3677</v>
      </c>
      <c r="B1811" t="s">
        <v>141</v>
      </c>
      <c r="C1811">
        <v>5</v>
      </c>
      <c r="D1811">
        <v>6</v>
      </c>
      <c r="F1811">
        <v>4.8947399999999996</v>
      </c>
      <c r="G1811">
        <v>38</v>
      </c>
      <c r="H1811">
        <v>0</v>
      </c>
      <c r="I1811">
        <v>0</v>
      </c>
      <c r="J1811">
        <v>0</v>
      </c>
      <c r="K1811">
        <v>57</v>
      </c>
      <c r="L1811">
        <v>260</v>
      </c>
      <c r="M1811">
        <v>56</v>
      </c>
      <c r="N1811">
        <v>34</v>
      </c>
      <c r="O1811">
        <v>31</v>
      </c>
      <c r="P1811">
        <v>8</v>
      </c>
      <c r="Q1811">
        <v>32</v>
      </c>
      <c r="R1811">
        <v>0</v>
      </c>
      <c r="S1811">
        <v>4</v>
      </c>
      <c r="T1811">
        <v>49</v>
      </c>
      <c r="U1811">
        <v>7.7368399999999999</v>
      </c>
      <c r="V1811">
        <v>5.0526299999999997</v>
      </c>
      <c r="W1811">
        <v>1.53125</v>
      </c>
      <c r="X1811">
        <v>1.2631600000000001</v>
      </c>
      <c r="Y1811">
        <v>0.18846199999999999</v>
      </c>
      <c r="Z1811">
        <v>0.12307700000000001</v>
      </c>
      <c r="AA1811">
        <v>6.5384618937969194E-2</v>
      </c>
      <c r="AB1811">
        <v>0.25</v>
      </c>
      <c r="AC1811">
        <v>1.54386</v>
      </c>
      <c r="AD1811">
        <v>0.28742499999999999</v>
      </c>
      <c r="AE1811">
        <v>0.703125</v>
      </c>
      <c r="AH1811">
        <v>5.2550400000000002</v>
      </c>
      <c r="AI1811">
        <v>-0.42334699999999997</v>
      </c>
      <c r="AJ1811">
        <v>-0.328652</v>
      </c>
    </row>
    <row r="1812" spans="1:36" x14ac:dyDescent="0.45">
      <c r="A1812" t="s">
        <v>3678</v>
      </c>
      <c r="B1812" t="s">
        <v>38</v>
      </c>
      <c r="C1812">
        <v>1</v>
      </c>
      <c r="D1812">
        <v>3</v>
      </c>
      <c r="F1812">
        <v>5.3961499999999996</v>
      </c>
      <c r="G1812">
        <v>38</v>
      </c>
      <c r="H1812">
        <v>0</v>
      </c>
      <c r="I1812">
        <v>0</v>
      </c>
      <c r="J1812">
        <v>0</v>
      </c>
      <c r="K1812">
        <v>46.7</v>
      </c>
      <c r="L1812">
        <v>218</v>
      </c>
      <c r="M1812">
        <v>45</v>
      </c>
      <c r="N1812">
        <v>30</v>
      </c>
      <c r="O1812">
        <v>28</v>
      </c>
      <c r="P1812">
        <v>6</v>
      </c>
      <c r="Q1812">
        <v>31</v>
      </c>
      <c r="R1812">
        <v>0</v>
      </c>
      <c r="S1812">
        <v>5</v>
      </c>
      <c r="T1812">
        <v>44</v>
      </c>
      <c r="U1812">
        <v>8.4796600000000009</v>
      </c>
      <c r="V1812">
        <v>5.9743000000000004</v>
      </c>
      <c r="W1812">
        <v>1.4193499999999999</v>
      </c>
      <c r="X1812">
        <v>1.15632</v>
      </c>
      <c r="Y1812">
        <v>0.20183499999999999</v>
      </c>
      <c r="Z1812">
        <v>0.142202</v>
      </c>
      <c r="AA1812">
        <v>5.9633016586303697E-2</v>
      </c>
      <c r="AB1812">
        <v>0.247253</v>
      </c>
      <c r="AC1812">
        <v>1.62741</v>
      </c>
      <c r="AD1812">
        <v>0.29545500000000002</v>
      </c>
      <c r="AE1812">
        <v>0.68047299999999999</v>
      </c>
      <c r="AH1812">
        <v>5.3535399999999997</v>
      </c>
      <c r="AI1812">
        <v>-0.42499999999999999</v>
      </c>
      <c r="AJ1812">
        <v>-0.35125400000000001</v>
      </c>
    </row>
    <row r="1813" spans="1:36" x14ac:dyDescent="0.45">
      <c r="A1813" t="s">
        <v>3679</v>
      </c>
      <c r="C1813">
        <v>1</v>
      </c>
      <c r="D1813">
        <v>2</v>
      </c>
      <c r="F1813">
        <v>5.6445999999999996</v>
      </c>
      <c r="G1813">
        <v>27</v>
      </c>
      <c r="H1813">
        <v>0</v>
      </c>
      <c r="I1813">
        <v>0</v>
      </c>
      <c r="J1813">
        <v>0</v>
      </c>
      <c r="K1813">
        <v>28.7</v>
      </c>
      <c r="L1813">
        <v>134</v>
      </c>
      <c r="M1813">
        <v>29</v>
      </c>
      <c r="N1813">
        <v>19</v>
      </c>
      <c r="O1813">
        <v>18</v>
      </c>
      <c r="P1813">
        <v>5</v>
      </c>
      <c r="Q1813">
        <v>20</v>
      </c>
      <c r="R1813">
        <v>0</v>
      </c>
      <c r="S1813">
        <v>2</v>
      </c>
      <c r="T1813">
        <v>27</v>
      </c>
      <c r="U1813">
        <v>8.4669000000000008</v>
      </c>
      <c r="V1813">
        <v>6.2717799999999997</v>
      </c>
      <c r="W1813">
        <v>1.35</v>
      </c>
      <c r="X1813">
        <v>1.5679399999999999</v>
      </c>
      <c r="Y1813">
        <v>0.20149300000000001</v>
      </c>
      <c r="Z1813">
        <v>0.149254</v>
      </c>
      <c r="AA1813">
        <v>5.2238807082176202E-2</v>
      </c>
      <c r="AB1813">
        <v>0.25892900000000002</v>
      </c>
      <c r="AC1813">
        <v>1.7073199999999999</v>
      </c>
      <c r="AD1813">
        <v>0.3</v>
      </c>
      <c r="AE1813">
        <v>0.71428599999999998</v>
      </c>
      <c r="AH1813">
        <v>5.93797</v>
      </c>
      <c r="AI1813">
        <v>-0.42531099999999999</v>
      </c>
      <c r="AJ1813">
        <v>-0.28255200000000003</v>
      </c>
    </row>
    <row r="1814" spans="1:36" x14ac:dyDescent="0.45">
      <c r="A1814" t="s">
        <v>3680</v>
      </c>
      <c r="B1814" t="s">
        <v>34</v>
      </c>
      <c r="C1814">
        <v>3</v>
      </c>
      <c r="D1814">
        <v>5</v>
      </c>
      <c r="F1814">
        <v>5.2671799999999998</v>
      </c>
      <c r="G1814">
        <v>35</v>
      </c>
      <c r="H1814">
        <v>0</v>
      </c>
      <c r="I1814">
        <v>0</v>
      </c>
      <c r="J1814">
        <v>0</v>
      </c>
      <c r="K1814">
        <v>39.299999999999997</v>
      </c>
      <c r="L1814">
        <v>182</v>
      </c>
      <c r="M1814">
        <v>36</v>
      </c>
      <c r="N1814">
        <v>25</v>
      </c>
      <c r="O1814">
        <v>23</v>
      </c>
      <c r="P1814">
        <v>6</v>
      </c>
      <c r="Q1814">
        <v>28</v>
      </c>
      <c r="R1814">
        <v>0</v>
      </c>
      <c r="S1814">
        <v>2</v>
      </c>
      <c r="T1814">
        <v>41</v>
      </c>
      <c r="U1814">
        <v>9.38931</v>
      </c>
      <c r="V1814">
        <v>6.41221</v>
      </c>
      <c r="W1814">
        <v>1.4642900000000001</v>
      </c>
      <c r="X1814">
        <v>1.37405</v>
      </c>
      <c r="Y1814">
        <v>0.225275</v>
      </c>
      <c r="Z1814">
        <v>0.15384600000000001</v>
      </c>
      <c r="AA1814">
        <v>7.1428567171096802E-2</v>
      </c>
      <c r="AB1814">
        <v>0.236842</v>
      </c>
      <c r="AC1814">
        <v>1.6285000000000001</v>
      </c>
      <c r="AD1814">
        <v>0.28571400000000002</v>
      </c>
      <c r="AE1814">
        <v>0.70143900000000003</v>
      </c>
      <c r="AH1814">
        <v>5.4433400000000001</v>
      </c>
      <c r="AI1814">
        <v>-0.425514</v>
      </c>
      <c r="AJ1814">
        <v>-0.42697000000000002</v>
      </c>
    </row>
    <row r="1815" spans="1:36" x14ac:dyDescent="0.45">
      <c r="A1815" t="s">
        <v>3681</v>
      </c>
      <c r="C1815">
        <v>1</v>
      </c>
      <c r="D1815">
        <v>3</v>
      </c>
      <c r="F1815">
        <v>5.9045699999999997</v>
      </c>
      <c r="G1815">
        <v>29</v>
      </c>
      <c r="H1815">
        <v>2</v>
      </c>
      <c r="I1815">
        <v>0</v>
      </c>
      <c r="J1815">
        <v>0</v>
      </c>
      <c r="K1815">
        <v>50.3</v>
      </c>
      <c r="L1815">
        <v>238</v>
      </c>
      <c r="M1815">
        <v>58</v>
      </c>
      <c r="N1815">
        <v>36</v>
      </c>
      <c r="O1815">
        <v>33</v>
      </c>
      <c r="P1815">
        <v>7</v>
      </c>
      <c r="Q1815">
        <v>27</v>
      </c>
      <c r="R1815">
        <v>0</v>
      </c>
      <c r="S1815">
        <v>5</v>
      </c>
      <c r="T1815">
        <v>34</v>
      </c>
      <c r="U1815">
        <v>6.0834999999999999</v>
      </c>
      <c r="V1815">
        <v>4.83101</v>
      </c>
      <c r="W1815">
        <v>1.25926</v>
      </c>
      <c r="X1815">
        <v>1.2524900000000001</v>
      </c>
      <c r="Y1815">
        <v>0.14285700000000001</v>
      </c>
      <c r="Z1815">
        <v>0.113445</v>
      </c>
      <c r="AA1815">
        <v>2.94117704033851E-2</v>
      </c>
      <c r="AB1815">
        <v>0.281553</v>
      </c>
      <c r="AC1815">
        <v>1.6898599999999999</v>
      </c>
      <c r="AD1815">
        <v>0.309091</v>
      </c>
      <c r="AE1815">
        <v>0.65159599999999995</v>
      </c>
      <c r="AH1815">
        <v>5.6208499999999999</v>
      </c>
      <c r="AI1815">
        <v>-0.4259</v>
      </c>
      <c r="AJ1815">
        <v>-0.52218299999999995</v>
      </c>
    </row>
    <row r="1816" spans="1:36" x14ac:dyDescent="0.45">
      <c r="A1816" t="s">
        <v>3682</v>
      </c>
      <c r="C1816">
        <v>2</v>
      </c>
      <c r="D1816">
        <v>3</v>
      </c>
      <c r="F1816">
        <v>5.25</v>
      </c>
      <c r="G1816">
        <v>42</v>
      </c>
      <c r="H1816">
        <v>0</v>
      </c>
      <c r="I1816">
        <v>0</v>
      </c>
      <c r="J1816">
        <v>0</v>
      </c>
      <c r="K1816">
        <v>48</v>
      </c>
      <c r="L1816">
        <v>220</v>
      </c>
      <c r="M1816">
        <v>47</v>
      </c>
      <c r="N1816">
        <v>30</v>
      </c>
      <c r="O1816">
        <v>28</v>
      </c>
      <c r="P1816">
        <v>7</v>
      </c>
      <c r="Q1816">
        <v>29</v>
      </c>
      <c r="R1816">
        <v>1</v>
      </c>
      <c r="S1816">
        <v>3</v>
      </c>
      <c r="T1816">
        <v>42</v>
      </c>
      <c r="U1816">
        <v>7.875</v>
      </c>
      <c r="V1816">
        <v>5.4375</v>
      </c>
      <c r="W1816">
        <v>1.44828</v>
      </c>
      <c r="X1816">
        <v>1.3125</v>
      </c>
      <c r="Y1816">
        <v>0.190909</v>
      </c>
      <c r="Z1816">
        <v>0.13181799999999999</v>
      </c>
      <c r="AA1816">
        <v>5.9090912342071499E-2</v>
      </c>
      <c r="AB1816">
        <v>0.25</v>
      </c>
      <c r="AC1816">
        <v>1.5833299999999999</v>
      </c>
      <c r="AD1816">
        <v>0.28777000000000003</v>
      </c>
      <c r="AE1816">
        <v>0.69486400000000004</v>
      </c>
      <c r="AH1816">
        <v>5.4008700000000003</v>
      </c>
      <c r="AI1816">
        <v>-0.42604599999999998</v>
      </c>
      <c r="AJ1816">
        <v>-0.50686900000000001</v>
      </c>
    </row>
    <row r="1817" spans="1:36" x14ac:dyDescent="0.45">
      <c r="A1817" t="s">
        <v>3683</v>
      </c>
      <c r="B1817" t="s">
        <v>32</v>
      </c>
      <c r="C1817">
        <v>1</v>
      </c>
      <c r="D1817">
        <v>1</v>
      </c>
      <c r="F1817">
        <v>5.2519900000000002</v>
      </c>
      <c r="G1817">
        <v>34</v>
      </c>
      <c r="H1817">
        <v>3</v>
      </c>
      <c r="I1817">
        <v>0</v>
      </c>
      <c r="J1817">
        <v>0</v>
      </c>
      <c r="K1817">
        <v>37.700000000000003</v>
      </c>
      <c r="L1817">
        <v>176</v>
      </c>
      <c r="M1817">
        <v>39</v>
      </c>
      <c r="N1817">
        <v>24</v>
      </c>
      <c r="O1817">
        <v>22</v>
      </c>
      <c r="P1817">
        <v>6</v>
      </c>
      <c r="Q1817">
        <v>22</v>
      </c>
      <c r="R1817">
        <v>0</v>
      </c>
      <c r="S1817">
        <v>3</v>
      </c>
      <c r="T1817">
        <v>30</v>
      </c>
      <c r="U1817">
        <v>7.1618000000000004</v>
      </c>
      <c r="V1817">
        <v>5.2519900000000002</v>
      </c>
      <c r="W1817">
        <v>1.36364</v>
      </c>
      <c r="X1817">
        <v>1.4323600000000001</v>
      </c>
      <c r="Y1817">
        <v>0.170455</v>
      </c>
      <c r="Z1817">
        <v>0.125</v>
      </c>
      <c r="AA1817">
        <v>4.5454546809196403E-2</v>
      </c>
      <c r="AB1817">
        <v>0.25827800000000001</v>
      </c>
      <c r="AC1817">
        <v>1.6180399999999999</v>
      </c>
      <c r="AD1817">
        <v>0.28695700000000002</v>
      </c>
      <c r="AE1817">
        <v>0.70342199999999999</v>
      </c>
      <c r="AH1817">
        <v>5.7218799999999996</v>
      </c>
      <c r="AI1817">
        <v>-0.426288</v>
      </c>
      <c r="AJ1817">
        <v>-0.33757500000000001</v>
      </c>
    </row>
    <row r="1818" spans="1:36" x14ac:dyDescent="0.45">
      <c r="A1818" t="s">
        <v>3684</v>
      </c>
      <c r="C1818">
        <v>3</v>
      </c>
      <c r="D1818">
        <v>4</v>
      </c>
      <c r="F1818">
        <v>5.2348999999999997</v>
      </c>
      <c r="G1818">
        <v>39</v>
      </c>
      <c r="H1818">
        <v>0</v>
      </c>
      <c r="I1818">
        <v>0</v>
      </c>
      <c r="J1818">
        <v>0</v>
      </c>
      <c r="K1818">
        <v>44.7</v>
      </c>
      <c r="L1818">
        <v>205</v>
      </c>
      <c r="M1818">
        <v>48</v>
      </c>
      <c r="N1818">
        <v>28</v>
      </c>
      <c r="O1818">
        <v>26</v>
      </c>
      <c r="P1818">
        <v>7</v>
      </c>
      <c r="Q1818">
        <v>22</v>
      </c>
      <c r="R1818">
        <v>1</v>
      </c>
      <c r="S1818">
        <v>3</v>
      </c>
      <c r="T1818">
        <v>34</v>
      </c>
      <c r="U1818">
        <v>6.8456400000000004</v>
      </c>
      <c r="V1818">
        <v>4.4295299999999997</v>
      </c>
      <c r="W1818">
        <v>1.54545</v>
      </c>
      <c r="X1818">
        <v>1.4094</v>
      </c>
      <c r="Y1818">
        <v>0.165854</v>
      </c>
      <c r="Z1818">
        <v>0.107317</v>
      </c>
      <c r="AA1818">
        <v>5.85365891456604E-2</v>
      </c>
      <c r="AB1818">
        <v>0.26666699999999999</v>
      </c>
      <c r="AC1818">
        <v>1.5660000000000001</v>
      </c>
      <c r="AD1818">
        <v>0.294964</v>
      </c>
      <c r="AE1818">
        <v>0.69767400000000002</v>
      </c>
      <c r="AH1818">
        <v>5.4474299999999998</v>
      </c>
      <c r="AI1818">
        <v>-0.42756100000000002</v>
      </c>
      <c r="AJ1818">
        <v>-0.39206999999999997</v>
      </c>
    </row>
    <row r="1819" spans="1:36" x14ac:dyDescent="0.45">
      <c r="A1819" t="s">
        <v>3685</v>
      </c>
      <c r="B1819" t="s">
        <v>132</v>
      </c>
      <c r="C1819">
        <v>1</v>
      </c>
      <c r="D1819">
        <v>2</v>
      </c>
      <c r="F1819">
        <v>5.3254400000000004</v>
      </c>
      <c r="G1819">
        <v>32</v>
      </c>
      <c r="H1819">
        <v>1</v>
      </c>
      <c r="I1819">
        <v>0</v>
      </c>
      <c r="J1819">
        <v>0</v>
      </c>
      <c r="K1819">
        <v>50.7</v>
      </c>
      <c r="L1819">
        <v>235</v>
      </c>
      <c r="M1819">
        <v>53</v>
      </c>
      <c r="N1819">
        <v>32</v>
      </c>
      <c r="O1819">
        <v>30</v>
      </c>
      <c r="P1819">
        <v>7</v>
      </c>
      <c r="Q1819">
        <v>28</v>
      </c>
      <c r="R1819">
        <v>1</v>
      </c>
      <c r="S1819">
        <v>4</v>
      </c>
      <c r="T1819">
        <v>39</v>
      </c>
      <c r="U1819">
        <v>6.9230799999999997</v>
      </c>
      <c r="V1819">
        <v>4.9704100000000002</v>
      </c>
      <c r="W1819">
        <v>1.39286</v>
      </c>
      <c r="X1819">
        <v>1.2425999999999999</v>
      </c>
      <c r="Y1819">
        <v>0.16595699999999999</v>
      </c>
      <c r="Z1819">
        <v>0.119149</v>
      </c>
      <c r="AA1819">
        <v>4.6808511018753003E-2</v>
      </c>
      <c r="AB1819">
        <v>0.26108399999999998</v>
      </c>
      <c r="AC1819">
        <v>1.5976300000000001</v>
      </c>
      <c r="AD1819">
        <v>0.29299399999999998</v>
      </c>
      <c r="AE1819">
        <v>0.68820199999999998</v>
      </c>
      <c r="AH1819">
        <v>5.4049399999999999</v>
      </c>
      <c r="AI1819">
        <v>-0.42780800000000002</v>
      </c>
      <c r="AJ1819">
        <v>-0.37088500000000002</v>
      </c>
    </row>
    <row r="1820" spans="1:36" x14ac:dyDescent="0.45">
      <c r="A1820" t="s">
        <v>2351</v>
      </c>
      <c r="B1820" t="s">
        <v>32</v>
      </c>
      <c r="C1820">
        <v>3</v>
      </c>
      <c r="D1820">
        <v>3</v>
      </c>
      <c r="F1820">
        <v>5.0261800000000001</v>
      </c>
      <c r="G1820">
        <v>52</v>
      </c>
      <c r="H1820">
        <v>1</v>
      </c>
      <c r="I1820">
        <v>0</v>
      </c>
      <c r="J1820">
        <v>1</v>
      </c>
      <c r="K1820">
        <v>57.3</v>
      </c>
      <c r="L1820">
        <v>261</v>
      </c>
      <c r="M1820">
        <v>59</v>
      </c>
      <c r="N1820">
        <v>35</v>
      </c>
      <c r="O1820">
        <v>32</v>
      </c>
      <c r="P1820">
        <v>7</v>
      </c>
      <c r="Q1820">
        <v>29</v>
      </c>
      <c r="R1820">
        <v>1</v>
      </c>
      <c r="S1820">
        <v>4</v>
      </c>
      <c r="T1820">
        <v>43</v>
      </c>
      <c r="U1820">
        <v>6.7539300000000004</v>
      </c>
      <c r="V1820">
        <v>4.55497</v>
      </c>
      <c r="W1820">
        <v>1.4827600000000001</v>
      </c>
      <c r="X1820">
        <v>1.09948</v>
      </c>
      <c r="Y1820">
        <v>0.16475100000000001</v>
      </c>
      <c r="Z1820">
        <v>0.111111</v>
      </c>
      <c r="AA1820">
        <v>5.3639851510524701E-2</v>
      </c>
      <c r="AB1820">
        <v>0.258772</v>
      </c>
      <c r="AC1820">
        <v>1.5357799999999999</v>
      </c>
      <c r="AD1820">
        <v>0.29213499999999998</v>
      </c>
      <c r="AE1820">
        <v>0.67774900000000005</v>
      </c>
      <c r="AH1820">
        <v>5.0700500000000002</v>
      </c>
      <c r="AI1820">
        <v>-0.42994900000000003</v>
      </c>
      <c r="AJ1820">
        <v>-0.49723699999999998</v>
      </c>
    </row>
    <row r="1821" spans="1:36" x14ac:dyDescent="0.45">
      <c r="A1821" t="s">
        <v>3686</v>
      </c>
      <c r="C1821">
        <v>2</v>
      </c>
      <c r="D1821">
        <v>3</v>
      </c>
      <c r="F1821">
        <v>5.5531899999999998</v>
      </c>
      <c r="G1821">
        <v>27</v>
      </c>
      <c r="H1821">
        <v>5</v>
      </c>
      <c r="I1821">
        <v>0</v>
      </c>
      <c r="J1821">
        <v>0</v>
      </c>
      <c r="K1821">
        <v>47</v>
      </c>
      <c r="L1821">
        <v>221</v>
      </c>
      <c r="M1821">
        <v>46</v>
      </c>
      <c r="N1821">
        <v>31</v>
      </c>
      <c r="O1821">
        <v>29</v>
      </c>
      <c r="P1821">
        <v>7</v>
      </c>
      <c r="Q1821">
        <v>31</v>
      </c>
      <c r="R1821">
        <v>0</v>
      </c>
      <c r="S1821">
        <v>7</v>
      </c>
      <c r="T1821">
        <v>43</v>
      </c>
      <c r="U1821">
        <v>8.2340400000000002</v>
      </c>
      <c r="V1821">
        <v>5.9361699999999997</v>
      </c>
      <c r="W1821">
        <v>1.3871</v>
      </c>
      <c r="X1821">
        <v>1.34043</v>
      </c>
      <c r="Y1821">
        <v>0.19456999999999999</v>
      </c>
      <c r="Z1821">
        <v>0.14027100000000001</v>
      </c>
      <c r="AA1821">
        <v>5.4298639297485303E-2</v>
      </c>
      <c r="AB1821">
        <v>0.25136599999999998</v>
      </c>
      <c r="AC1821">
        <v>1.6383000000000001</v>
      </c>
      <c r="AD1821">
        <v>0.29323300000000002</v>
      </c>
      <c r="AE1821">
        <v>0.68452400000000002</v>
      </c>
      <c r="AH1821">
        <v>5.7869599999999997</v>
      </c>
      <c r="AI1821">
        <v>-0.43048700000000001</v>
      </c>
      <c r="AJ1821">
        <v>-0.365703</v>
      </c>
    </row>
    <row r="1822" spans="1:36" x14ac:dyDescent="0.45">
      <c r="A1822" t="s">
        <v>3687</v>
      </c>
      <c r="C1822">
        <v>1</v>
      </c>
      <c r="D1822">
        <v>2</v>
      </c>
      <c r="F1822">
        <v>5.6782300000000001</v>
      </c>
      <c r="G1822">
        <v>26</v>
      </c>
      <c r="H1822">
        <v>0</v>
      </c>
      <c r="I1822">
        <v>0</v>
      </c>
      <c r="J1822">
        <v>0</v>
      </c>
      <c r="K1822">
        <v>31.7</v>
      </c>
      <c r="L1822">
        <v>149</v>
      </c>
      <c r="M1822">
        <v>35</v>
      </c>
      <c r="N1822">
        <v>22</v>
      </c>
      <c r="O1822">
        <v>20</v>
      </c>
      <c r="P1822">
        <v>5</v>
      </c>
      <c r="Q1822">
        <v>19</v>
      </c>
      <c r="R1822">
        <v>0</v>
      </c>
      <c r="S1822">
        <v>2</v>
      </c>
      <c r="T1822">
        <v>25</v>
      </c>
      <c r="U1822">
        <v>7.0977899999999998</v>
      </c>
      <c r="V1822">
        <v>5.3943199999999996</v>
      </c>
      <c r="W1822">
        <v>1.31579</v>
      </c>
      <c r="X1822">
        <v>1.4195599999999999</v>
      </c>
      <c r="Y1822">
        <v>0.16778499999999999</v>
      </c>
      <c r="Z1822">
        <v>0.12751699999999999</v>
      </c>
      <c r="AA1822">
        <v>4.0268465876579201E-2</v>
      </c>
      <c r="AB1822">
        <v>0.27343800000000001</v>
      </c>
      <c r="AC1822">
        <v>1.70347</v>
      </c>
      <c r="AD1822">
        <v>0.30612200000000001</v>
      </c>
      <c r="AE1822">
        <v>0.68085099999999998</v>
      </c>
      <c r="AH1822">
        <v>5.7156099999999999</v>
      </c>
      <c r="AI1822">
        <v>-0.43131700000000001</v>
      </c>
      <c r="AJ1822">
        <v>-0.505135</v>
      </c>
    </row>
    <row r="1823" spans="1:36" x14ac:dyDescent="0.45">
      <c r="A1823" t="s">
        <v>3688</v>
      </c>
      <c r="B1823" t="s">
        <v>38</v>
      </c>
      <c r="C1823">
        <v>3</v>
      </c>
      <c r="D1823">
        <v>4</v>
      </c>
      <c r="F1823">
        <v>5.65923</v>
      </c>
      <c r="G1823">
        <v>44</v>
      </c>
      <c r="H1823">
        <v>0</v>
      </c>
      <c r="I1823">
        <v>0</v>
      </c>
      <c r="J1823">
        <v>0</v>
      </c>
      <c r="K1823">
        <v>49.3</v>
      </c>
      <c r="L1823">
        <v>227</v>
      </c>
      <c r="M1823">
        <v>49</v>
      </c>
      <c r="N1823">
        <v>34</v>
      </c>
      <c r="O1823">
        <v>31</v>
      </c>
      <c r="P1823">
        <v>8</v>
      </c>
      <c r="Q1823">
        <v>29</v>
      </c>
      <c r="R1823">
        <v>2</v>
      </c>
      <c r="S1823">
        <v>5</v>
      </c>
      <c r="T1823">
        <v>45</v>
      </c>
      <c r="U1823">
        <v>8.2150099999999995</v>
      </c>
      <c r="V1823">
        <v>5.2941200000000004</v>
      </c>
      <c r="W1823">
        <v>1.55172</v>
      </c>
      <c r="X1823">
        <v>1.46045</v>
      </c>
      <c r="Y1823">
        <v>0.198238</v>
      </c>
      <c r="Z1823">
        <v>0.12775300000000001</v>
      </c>
      <c r="AA1823">
        <v>7.0484578609466497E-2</v>
      </c>
      <c r="AB1823">
        <v>0.253886</v>
      </c>
      <c r="AC1823">
        <v>1.5821499999999999</v>
      </c>
      <c r="AD1823">
        <v>0.29285699999999998</v>
      </c>
      <c r="AE1823">
        <v>0.65868300000000002</v>
      </c>
      <c r="AH1823">
        <v>5.6079800000000004</v>
      </c>
      <c r="AI1823">
        <v>-0.43143900000000002</v>
      </c>
      <c r="AJ1823">
        <v>-0.64415999999999995</v>
      </c>
    </row>
    <row r="1824" spans="1:36" x14ac:dyDescent="0.45">
      <c r="A1824" t="s">
        <v>3689</v>
      </c>
      <c r="C1824">
        <v>2</v>
      </c>
      <c r="D1824">
        <v>4</v>
      </c>
      <c r="F1824">
        <v>5.4800899999999997</v>
      </c>
      <c r="G1824">
        <v>32</v>
      </c>
      <c r="H1824">
        <v>0</v>
      </c>
      <c r="I1824">
        <v>0</v>
      </c>
      <c r="J1824">
        <v>0</v>
      </c>
      <c r="K1824">
        <v>42.7</v>
      </c>
      <c r="L1824">
        <v>197</v>
      </c>
      <c r="M1824">
        <v>46</v>
      </c>
      <c r="N1824">
        <v>28</v>
      </c>
      <c r="O1824">
        <v>26</v>
      </c>
      <c r="P1824">
        <v>6</v>
      </c>
      <c r="Q1824">
        <v>21</v>
      </c>
      <c r="R1824">
        <v>0</v>
      </c>
      <c r="S1824">
        <v>4</v>
      </c>
      <c r="T1824">
        <v>30</v>
      </c>
      <c r="U1824">
        <v>6.3231799999999998</v>
      </c>
      <c r="V1824">
        <v>4.4262300000000003</v>
      </c>
      <c r="W1824">
        <v>1.4285699999999999</v>
      </c>
      <c r="X1824">
        <v>1.26464</v>
      </c>
      <c r="Y1824">
        <v>0.152284</v>
      </c>
      <c r="Z1824">
        <v>0.106599</v>
      </c>
      <c r="AA1824">
        <v>4.5685276389122002E-2</v>
      </c>
      <c r="AB1824">
        <v>0.26744200000000001</v>
      </c>
      <c r="AC1824">
        <v>1.5690900000000001</v>
      </c>
      <c r="AD1824">
        <v>0.29411799999999999</v>
      </c>
      <c r="AE1824">
        <v>0.66552900000000004</v>
      </c>
      <c r="AH1824">
        <v>5.4330299999999996</v>
      </c>
      <c r="AI1824">
        <v>-0.43412000000000001</v>
      </c>
      <c r="AJ1824">
        <v>-0.47525000000000001</v>
      </c>
    </row>
    <row r="1825" spans="1:36" x14ac:dyDescent="0.45">
      <c r="A1825" t="s">
        <v>3690</v>
      </c>
      <c r="C1825">
        <v>2</v>
      </c>
      <c r="D1825">
        <v>2</v>
      </c>
      <c r="F1825">
        <v>5.5102000000000002</v>
      </c>
      <c r="G1825">
        <v>29</v>
      </c>
      <c r="H1825">
        <v>0</v>
      </c>
      <c r="I1825">
        <v>0</v>
      </c>
      <c r="J1825">
        <v>0</v>
      </c>
      <c r="K1825">
        <v>34.299999999999997</v>
      </c>
      <c r="L1825">
        <v>160</v>
      </c>
      <c r="M1825">
        <v>35</v>
      </c>
      <c r="N1825">
        <v>23</v>
      </c>
      <c r="O1825">
        <v>21</v>
      </c>
      <c r="P1825">
        <v>5</v>
      </c>
      <c r="Q1825">
        <v>23</v>
      </c>
      <c r="R1825">
        <v>1</v>
      </c>
      <c r="S1825">
        <v>2</v>
      </c>
      <c r="T1825">
        <v>26</v>
      </c>
      <c r="U1825">
        <v>6.8221600000000002</v>
      </c>
      <c r="V1825">
        <v>6.0349899999999996</v>
      </c>
      <c r="W1825">
        <v>1.13043</v>
      </c>
      <c r="X1825">
        <v>1.3119499999999999</v>
      </c>
      <c r="Y1825">
        <v>0.16250000000000001</v>
      </c>
      <c r="Z1825">
        <v>0.14374999999999999</v>
      </c>
      <c r="AA1825">
        <v>1.8749997019767699E-2</v>
      </c>
      <c r="AB1825">
        <v>0.25925900000000002</v>
      </c>
      <c r="AC1825">
        <v>1.69096</v>
      </c>
      <c r="AD1825">
        <v>0.288462</v>
      </c>
      <c r="AE1825">
        <v>0.68627499999999997</v>
      </c>
      <c r="AH1825">
        <v>5.82064</v>
      </c>
      <c r="AI1825">
        <v>-0.43430800000000003</v>
      </c>
      <c r="AJ1825">
        <v>-0.46983999999999998</v>
      </c>
    </row>
    <row r="1826" spans="1:36" x14ac:dyDescent="0.45">
      <c r="A1826" t="s">
        <v>3691</v>
      </c>
      <c r="B1826" t="s">
        <v>34</v>
      </c>
      <c r="C1826">
        <v>1</v>
      </c>
      <c r="D1826">
        <v>2</v>
      </c>
      <c r="F1826">
        <v>5.6917</v>
      </c>
      <c r="G1826">
        <v>22</v>
      </c>
      <c r="H1826">
        <v>0</v>
      </c>
      <c r="I1826">
        <v>0</v>
      </c>
      <c r="J1826">
        <v>0</v>
      </c>
      <c r="K1826">
        <v>25.3</v>
      </c>
      <c r="L1826">
        <v>120</v>
      </c>
      <c r="M1826">
        <v>27</v>
      </c>
      <c r="N1826">
        <v>17</v>
      </c>
      <c r="O1826">
        <v>16</v>
      </c>
      <c r="P1826">
        <v>4</v>
      </c>
      <c r="Q1826">
        <v>14</v>
      </c>
      <c r="R1826">
        <v>0</v>
      </c>
      <c r="S1826">
        <v>4</v>
      </c>
      <c r="T1826">
        <v>18</v>
      </c>
      <c r="U1826">
        <v>6.4031599999999997</v>
      </c>
      <c r="V1826">
        <v>4.9802400000000002</v>
      </c>
      <c r="W1826">
        <v>1.2857099999999999</v>
      </c>
      <c r="X1826">
        <v>1.42292</v>
      </c>
      <c r="Y1826">
        <v>0.15</v>
      </c>
      <c r="Z1826">
        <v>0.11666700000000001</v>
      </c>
      <c r="AA1826">
        <v>3.3333338797092403E-2</v>
      </c>
      <c r="AB1826">
        <v>0.264706</v>
      </c>
      <c r="AC1826">
        <v>1.6205499999999999</v>
      </c>
      <c r="AD1826">
        <v>0.28749999999999998</v>
      </c>
      <c r="AE1826">
        <v>0.67796599999999996</v>
      </c>
      <c r="AH1826">
        <v>6.0218400000000001</v>
      </c>
      <c r="AI1826">
        <v>-0.43509100000000001</v>
      </c>
      <c r="AJ1826">
        <v>-0.36549599999999999</v>
      </c>
    </row>
    <row r="1827" spans="1:36" x14ac:dyDescent="0.45">
      <c r="A1827" t="s">
        <v>3692</v>
      </c>
      <c r="B1827" t="s">
        <v>101</v>
      </c>
      <c r="C1827">
        <v>2</v>
      </c>
      <c r="D1827">
        <v>3</v>
      </c>
      <c r="F1827">
        <v>5.3254400000000004</v>
      </c>
      <c r="G1827">
        <v>37</v>
      </c>
      <c r="H1827">
        <v>3</v>
      </c>
      <c r="I1827">
        <v>0</v>
      </c>
      <c r="J1827">
        <v>0</v>
      </c>
      <c r="K1827">
        <v>50.7</v>
      </c>
      <c r="L1827">
        <v>232</v>
      </c>
      <c r="M1827">
        <v>52</v>
      </c>
      <c r="N1827">
        <v>32</v>
      </c>
      <c r="O1827">
        <v>30</v>
      </c>
      <c r="P1827">
        <v>8</v>
      </c>
      <c r="Q1827">
        <v>29</v>
      </c>
      <c r="R1827">
        <v>1</v>
      </c>
      <c r="S1827">
        <v>3</v>
      </c>
      <c r="T1827">
        <v>46</v>
      </c>
      <c r="U1827">
        <v>8.16568</v>
      </c>
      <c r="V1827">
        <v>5.1479299999999997</v>
      </c>
      <c r="W1827">
        <v>1.5862099999999999</v>
      </c>
      <c r="X1827">
        <v>1.42012</v>
      </c>
      <c r="Y1827">
        <v>0.19827600000000001</v>
      </c>
      <c r="Z1827">
        <v>0.125</v>
      </c>
      <c r="AA1827">
        <v>7.3275864124298096E-2</v>
      </c>
      <c r="AB1827">
        <v>0.26</v>
      </c>
      <c r="AC1827">
        <v>1.5976300000000001</v>
      </c>
      <c r="AD1827">
        <v>0.30137000000000003</v>
      </c>
      <c r="AE1827">
        <v>0.70200600000000002</v>
      </c>
      <c r="AH1827">
        <v>5.3852200000000003</v>
      </c>
      <c r="AI1827">
        <v>-0.43749900000000003</v>
      </c>
      <c r="AJ1827">
        <v>-0.35981099999999999</v>
      </c>
    </row>
    <row r="1828" spans="1:36" x14ac:dyDescent="0.45">
      <c r="A1828" t="s">
        <v>3693</v>
      </c>
      <c r="B1828" t="s">
        <v>76</v>
      </c>
      <c r="C1828">
        <v>1</v>
      </c>
      <c r="D1828">
        <v>2</v>
      </c>
      <c r="F1828">
        <v>6.5934100000000004</v>
      </c>
      <c r="G1828">
        <v>21</v>
      </c>
      <c r="H1828">
        <v>1</v>
      </c>
      <c r="I1828">
        <v>0</v>
      </c>
      <c r="J1828">
        <v>0</v>
      </c>
      <c r="K1828">
        <v>27.3</v>
      </c>
      <c r="L1828">
        <v>136</v>
      </c>
      <c r="M1828">
        <v>26</v>
      </c>
      <c r="N1828">
        <v>22</v>
      </c>
      <c r="O1828">
        <v>20</v>
      </c>
      <c r="P1828">
        <v>4</v>
      </c>
      <c r="Q1828">
        <v>23</v>
      </c>
      <c r="R1828">
        <v>0</v>
      </c>
      <c r="S1828">
        <v>7</v>
      </c>
      <c r="T1828">
        <v>30</v>
      </c>
      <c r="U1828">
        <v>9.89011</v>
      </c>
      <c r="V1828">
        <v>7.5824199999999999</v>
      </c>
      <c r="W1828">
        <v>1.3043499999999999</v>
      </c>
      <c r="X1828">
        <v>1.3186800000000001</v>
      </c>
      <c r="Y1828">
        <v>0.22058800000000001</v>
      </c>
      <c r="Z1828">
        <v>0.16911799999999999</v>
      </c>
      <c r="AA1828">
        <v>5.1470592617988503E-2</v>
      </c>
      <c r="AB1828">
        <v>0.245283</v>
      </c>
      <c r="AC1828">
        <v>1.79487</v>
      </c>
      <c r="AD1828">
        <v>0.30555599999999999</v>
      </c>
      <c r="AE1828">
        <v>0.62212000000000001</v>
      </c>
      <c r="AH1828">
        <v>6.2587000000000002</v>
      </c>
      <c r="AI1828">
        <v>-0.43864700000000001</v>
      </c>
      <c r="AJ1828">
        <v>-0.52905400000000002</v>
      </c>
    </row>
    <row r="1829" spans="1:36" x14ac:dyDescent="0.45">
      <c r="A1829" t="s">
        <v>3694</v>
      </c>
      <c r="B1829" t="s">
        <v>74</v>
      </c>
      <c r="C1829">
        <v>2</v>
      </c>
      <c r="D1829">
        <v>3</v>
      </c>
      <c r="F1829">
        <v>6.0750000000000002</v>
      </c>
      <c r="G1829">
        <v>30</v>
      </c>
      <c r="H1829">
        <v>0</v>
      </c>
      <c r="I1829">
        <v>0</v>
      </c>
      <c r="J1829">
        <v>0</v>
      </c>
      <c r="K1829">
        <v>40</v>
      </c>
      <c r="L1829">
        <v>189</v>
      </c>
      <c r="M1829">
        <v>37</v>
      </c>
      <c r="N1829">
        <v>29</v>
      </c>
      <c r="O1829">
        <v>27</v>
      </c>
      <c r="P1829">
        <v>7</v>
      </c>
      <c r="Q1829">
        <v>29</v>
      </c>
      <c r="R1829">
        <v>0</v>
      </c>
      <c r="S1829">
        <v>6</v>
      </c>
      <c r="T1829">
        <v>43</v>
      </c>
      <c r="U1829">
        <v>9.6750000000000007</v>
      </c>
      <c r="V1829">
        <v>6.5250000000000004</v>
      </c>
      <c r="W1829">
        <v>1.4827600000000001</v>
      </c>
      <c r="X1829">
        <v>1.575</v>
      </c>
      <c r="Y1829">
        <v>0.22751299999999999</v>
      </c>
      <c r="Z1829">
        <v>0.15343899999999999</v>
      </c>
      <c r="AA1829">
        <v>7.4074074625968905E-2</v>
      </c>
      <c r="AB1829">
        <v>0.24026</v>
      </c>
      <c r="AC1829">
        <v>1.65</v>
      </c>
      <c r="AD1829">
        <v>0.288462</v>
      </c>
      <c r="AE1829">
        <v>0.65836300000000003</v>
      </c>
      <c r="AH1829">
        <v>6.0050400000000002</v>
      </c>
      <c r="AI1829">
        <v>-0.43867400000000001</v>
      </c>
      <c r="AJ1829">
        <v>-0.53317700000000001</v>
      </c>
    </row>
    <row r="1830" spans="1:36" x14ac:dyDescent="0.45">
      <c r="A1830" t="s">
        <v>3695</v>
      </c>
      <c r="B1830" t="s">
        <v>28</v>
      </c>
      <c r="C1830">
        <v>3</v>
      </c>
      <c r="D1830">
        <v>4</v>
      </c>
      <c r="F1830">
        <v>5.5531899999999998</v>
      </c>
      <c r="G1830">
        <v>42</v>
      </c>
      <c r="H1830">
        <v>0</v>
      </c>
      <c r="I1830">
        <v>0</v>
      </c>
      <c r="J1830">
        <v>0</v>
      </c>
      <c r="K1830">
        <v>47</v>
      </c>
      <c r="L1830">
        <v>220</v>
      </c>
      <c r="M1830">
        <v>45</v>
      </c>
      <c r="N1830">
        <v>31</v>
      </c>
      <c r="O1830">
        <v>29</v>
      </c>
      <c r="P1830">
        <v>7</v>
      </c>
      <c r="Q1830">
        <v>32</v>
      </c>
      <c r="R1830">
        <v>0</v>
      </c>
      <c r="S1830">
        <v>5</v>
      </c>
      <c r="T1830">
        <v>46</v>
      </c>
      <c r="U1830">
        <v>8.8085100000000001</v>
      </c>
      <c r="V1830">
        <v>6.1276599999999997</v>
      </c>
      <c r="W1830">
        <v>1.4375</v>
      </c>
      <c r="X1830">
        <v>1.34043</v>
      </c>
      <c r="Y1830">
        <v>0.209091</v>
      </c>
      <c r="Z1830">
        <v>0.145455</v>
      </c>
      <c r="AA1830">
        <v>6.3636362552642795E-2</v>
      </c>
      <c r="AB1830">
        <v>0.24590200000000001</v>
      </c>
      <c r="AC1830">
        <v>1.6383000000000001</v>
      </c>
      <c r="AD1830">
        <v>0.29230800000000001</v>
      </c>
      <c r="AE1830">
        <v>0.68452400000000002</v>
      </c>
      <c r="AH1830">
        <v>5.5954699999999997</v>
      </c>
      <c r="AI1830">
        <v>-0.43885200000000002</v>
      </c>
      <c r="AJ1830">
        <v>-0.56865200000000005</v>
      </c>
    </row>
    <row r="1831" spans="1:36" x14ac:dyDescent="0.45">
      <c r="A1831" t="s">
        <v>3696</v>
      </c>
      <c r="C1831">
        <v>1</v>
      </c>
      <c r="D1831">
        <v>2</v>
      </c>
      <c r="F1831">
        <v>6.1363599999999998</v>
      </c>
      <c r="G1831">
        <v>19</v>
      </c>
      <c r="H1831">
        <v>0</v>
      </c>
      <c r="I1831">
        <v>0</v>
      </c>
      <c r="J1831">
        <v>0</v>
      </c>
      <c r="K1831">
        <v>22</v>
      </c>
      <c r="L1831">
        <v>108</v>
      </c>
      <c r="M1831">
        <v>22</v>
      </c>
      <c r="N1831">
        <v>16</v>
      </c>
      <c r="O1831">
        <v>15</v>
      </c>
      <c r="P1831">
        <v>3</v>
      </c>
      <c r="Q1831">
        <v>18</v>
      </c>
      <c r="R1831">
        <v>0</v>
      </c>
      <c r="S1831">
        <v>4</v>
      </c>
      <c r="T1831">
        <v>19</v>
      </c>
      <c r="U1831">
        <v>7.7727300000000001</v>
      </c>
      <c r="V1831">
        <v>7.3636400000000002</v>
      </c>
      <c r="W1831">
        <v>1.0555600000000001</v>
      </c>
      <c r="X1831">
        <v>1.2272700000000001</v>
      </c>
      <c r="Y1831">
        <v>0.175926</v>
      </c>
      <c r="Z1831">
        <v>0.16666700000000001</v>
      </c>
      <c r="AA1831">
        <v>9.2592537403106603E-3</v>
      </c>
      <c r="AB1831">
        <v>0.25581399999999999</v>
      </c>
      <c r="AC1831">
        <v>1.8181799999999999</v>
      </c>
      <c r="AD1831">
        <v>0.296875</v>
      </c>
      <c r="AE1831">
        <v>0.67039099999999996</v>
      </c>
      <c r="AH1831">
        <v>6.3004899999999999</v>
      </c>
      <c r="AI1831">
        <v>-0.44287199999999999</v>
      </c>
      <c r="AJ1831">
        <v>-0.43565999999999999</v>
      </c>
    </row>
    <row r="1832" spans="1:36" x14ac:dyDescent="0.45">
      <c r="A1832" t="s">
        <v>3697</v>
      </c>
      <c r="C1832">
        <v>2</v>
      </c>
      <c r="D1832">
        <v>3</v>
      </c>
      <c r="F1832">
        <v>6.5796299999999999</v>
      </c>
      <c r="G1832">
        <v>21</v>
      </c>
      <c r="H1832">
        <v>6</v>
      </c>
      <c r="I1832">
        <v>0</v>
      </c>
      <c r="J1832">
        <v>0</v>
      </c>
      <c r="K1832">
        <v>38.299999999999997</v>
      </c>
      <c r="L1832">
        <v>187</v>
      </c>
      <c r="M1832">
        <v>41</v>
      </c>
      <c r="N1832">
        <v>30</v>
      </c>
      <c r="O1832">
        <v>28</v>
      </c>
      <c r="P1832">
        <v>7</v>
      </c>
      <c r="Q1832">
        <v>29</v>
      </c>
      <c r="R1832">
        <v>0</v>
      </c>
      <c r="S1832">
        <v>4</v>
      </c>
      <c r="T1832">
        <v>32</v>
      </c>
      <c r="U1832">
        <v>7.5195800000000004</v>
      </c>
      <c r="V1832">
        <v>6.8146199999999997</v>
      </c>
      <c r="W1832">
        <v>1.10345</v>
      </c>
      <c r="X1832">
        <v>1.6449100000000001</v>
      </c>
      <c r="Y1832">
        <v>0.171123</v>
      </c>
      <c r="Z1832">
        <v>0.15508</v>
      </c>
      <c r="AA1832">
        <v>1.60427838563919E-2</v>
      </c>
      <c r="AB1832">
        <v>0.26623400000000003</v>
      </c>
      <c r="AC1832">
        <v>1.82768</v>
      </c>
      <c r="AD1832">
        <v>0.29565200000000003</v>
      </c>
      <c r="AE1832">
        <v>0.66445200000000004</v>
      </c>
      <c r="AH1832">
        <v>6.5448599999999999</v>
      </c>
      <c r="AI1832">
        <v>-0.44496400000000003</v>
      </c>
      <c r="AJ1832">
        <v>-0.57479999999999998</v>
      </c>
    </row>
    <row r="1833" spans="1:36" x14ac:dyDescent="0.45">
      <c r="A1833" t="s">
        <v>3698</v>
      </c>
      <c r="C1833">
        <v>2</v>
      </c>
      <c r="D1833">
        <v>4</v>
      </c>
      <c r="F1833">
        <v>5.4408099999999999</v>
      </c>
      <c r="G1833">
        <v>22</v>
      </c>
      <c r="H1833">
        <v>1</v>
      </c>
      <c r="I1833">
        <v>0</v>
      </c>
      <c r="J1833">
        <v>0</v>
      </c>
      <c r="K1833">
        <v>39.700000000000003</v>
      </c>
      <c r="L1833">
        <v>187</v>
      </c>
      <c r="M1833">
        <v>40</v>
      </c>
      <c r="N1833">
        <v>26</v>
      </c>
      <c r="O1833">
        <v>24</v>
      </c>
      <c r="P1833">
        <v>6</v>
      </c>
      <c r="Q1833">
        <v>28</v>
      </c>
      <c r="R1833">
        <v>0</v>
      </c>
      <c r="S1833">
        <v>2</v>
      </c>
      <c r="T1833">
        <v>36</v>
      </c>
      <c r="U1833">
        <v>8.1612100000000005</v>
      </c>
      <c r="V1833">
        <v>6.3476100000000004</v>
      </c>
      <c r="W1833">
        <v>1.2857099999999999</v>
      </c>
      <c r="X1833">
        <v>1.3602000000000001</v>
      </c>
      <c r="Y1833">
        <v>0.19251299999999999</v>
      </c>
      <c r="Z1833">
        <v>0.149733</v>
      </c>
      <c r="AA1833">
        <v>4.2780742049217203E-2</v>
      </c>
      <c r="AB1833">
        <v>0.25477699999999998</v>
      </c>
      <c r="AC1833">
        <v>1.71285</v>
      </c>
      <c r="AD1833">
        <v>0.29565200000000003</v>
      </c>
      <c r="AE1833">
        <v>0.70469800000000005</v>
      </c>
      <c r="AH1833">
        <v>5.6731800000000003</v>
      </c>
      <c r="AI1833">
        <v>-0.44502700000000001</v>
      </c>
      <c r="AJ1833">
        <v>-0.42005900000000002</v>
      </c>
    </row>
    <row r="1834" spans="1:36" x14ac:dyDescent="0.45">
      <c r="A1834" t="s">
        <v>3699</v>
      </c>
      <c r="B1834" t="s">
        <v>36</v>
      </c>
      <c r="C1834">
        <v>2</v>
      </c>
      <c r="D1834">
        <v>4</v>
      </c>
      <c r="F1834">
        <v>5.2650800000000002</v>
      </c>
      <c r="G1834">
        <v>29</v>
      </c>
      <c r="H1834">
        <v>5</v>
      </c>
      <c r="I1834">
        <v>0</v>
      </c>
      <c r="J1834">
        <v>0</v>
      </c>
      <c r="K1834">
        <v>54.7</v>
      </c>
      <c r="L1834">
        <v>256</v>
      </c>
      <c r="M1834">
        <v>57</v>
      </c>
      <c r="N1834">
        <v>35</v>
      </c>
      <c r="O1834">
        <v>32</v>
      </c>
      <c r="P1834">
        <v>8</v>
      </c>
      <c r="Q1834">
        <v>37</v>
      </c>
      <c r="R1834">
        <v>0</v>
      </c>
      <c r="S1834">
        <v>2</v>
      </c>
      <c r="T1834">
        <v>44</v>
      </c>
      <c r="U1834">
        <v>7.23949</v>
      </c>
      <c r="V1834">
        <v>6.0877499999999998</v>
      </c>
      <c r="W1834">
        <v>1.18919</v>
      </c>
      <c r="X1834">
        <v>1.3162700000000001</v>
      </c>
      <c r="Y1834">
        <v>0.171875</v>
      </c>
      <c r="Z1834">
        <v>0.14453099999999999</v>
      </c>
      <c r="AA1834">
        <v>2.734375E-2</v>
      </c>
      <c r="AB1834">
        <v>0.26267299999999999</v>
      </c>
      <c r="AC1834">
        <v>1.7184600000000001</v>
      </c>
      <c r="AD1834">
        <v>0.29697000000000001</v>
      </c>
      <c r="AE1834">
        <v>0.71255999999999997</v>
      </c>
      <c r="AH1834">
        <v>5.6864800000000004</v>
      </c>
      <c r="AI1834">
        <v>-0.446266</v>
      </c>
      <c r="AJ1834">
        <v>-0.32297300000000001</v>
      </c>
    </row>
    <row r="1835" spans="1:36" x14ac:dyDescent="0.45">
      <c r="A1835" t="s">
        <v>3700</v>
      </c>
      <c r="B1835" t="s">
        <v>52</v>
      </c>
      <c r="C1835">
        <v>2</v>
      </c>
      <c r="D1835">
        <v>5</v>
      </c>
      <c r="F1835">
        <v>5.8995800000000003</v>
      </c>
      <c r="G1835">
        <v>25</v>
      </c>
      <c r="H1835">
        <v>10</v>
      </c>
      <c r="I1835">
        <v>0</v>
      </c>
      <c r="J1835">
        <v>0</v>
      </c>
      <c r="K1835">
        <v>71.7</v>
      </c>
      <c r="L1835">
        <v>342</v>
      </c>
      <c r="M1835">
        <v>78</v>
      </c>
      <c r="N1835">
        <v>51</v>
      </c>
      <c r="O1835">
        <v>47</v>
      </c>
      <c r="P1835">
        <v>11</v>
      </c>
      <c r="Q1835">
        <v>46</v>
      </c>
      <c r="R1835">
        <v>0</v>
      </c>
      <c r="S1835">
        <v>7</v>
      </c>
      <c r="T1835">
        <v>52</v>
      </c>
      <c r="U1835">
        <v>6.5271999999999997</v>
      </c>
      <c r="V1835">
        <v>5.7740600000000004</v>
      </c>
      <c r="W1835">
        <v>1.13043</v>
      </c>
      <c r="X1835">
        <v>1.3807499999999999</v>
      </c>
      <c r="Y1835">
        <v>0.15204699999999999</v>
      </c>
      <c r="Z1835">
        <v>0.13450300000000001</v>
      </c>
      <c r="AA1835">
        <v>1.7543867230415299E-2</v>
      </c>
      <c r="AB1835">
        <v>0.26989600000000002</v>
      </c>
      <c r="AC1835">
        <v>1.72943</v>
      </c>
      <c r="AD1835">
        <v>0.29646</v>
      </c>
      <c r="AE1835">
        <v>0.67219200000000001</v>
      </c>
      <c r="AH1835">
        <v>6.0165499999999996</v>
      </c>
      <c r="AI1835">
        <v>-0.44660100000000003</v>
      </c>
      <c r="AJ1835">
        <v>-0.52883400000000003</v>
      </c>
    </row>
    <row r="1836" spans="1:36" x14ac:dyDescent="0.45">
      <c r="A1836" t="s">
        <v>3701</v>
      </c>
      <c r="C1836">
        <v>2</v>
      </c>
      <c r="D1836">
        <v>4</v>
      </c>
      <c r="F1836">
        <v>6.2790699999999999</v>
      </c>
      <c r="G1836">
        <v>30</v>
      </c>
      <c r="H1836">
        <v>1</v>
      </c>
      <c r="I1836">
        <v>0</v>
      </c>
      <c r="J1836">
        <v>0</v>
      </c>
      <c r="K1836">
        <v>38.700000000000003</v>
      </c>
      <c r="L1836">
        <v>185</v>
      </c>
      <c r="M1836">
        <v>41</v>
      </c>
      <c r="N1836">
        <v>29</v>
      </c>
      <c r="O1836">
        <v>27</v>
      </c>
      <c r="P1836">
        <v>6</v>
      </c>
      <c r="Q1836">
        <v>24</v>
      </c>
      <c r="R1836">
        <v>1</v>
      </c>
      <c r="S1836">
        <v>7</v>
      </c>
      <c r="T1836">
        <v>32</v>
      </c>
      <c r="U1836">
        <v>7.4418600000000001</v>
      </c>
      <c r="V1836">
        <v>5.5814000000000004</v>
      </c>
      <c r="W1836">
        <v>1.3333299999999999</v>
      </c>
      <c r="X1836">
        <v>1.3953500000000001</v>
      </c>
      <c r="Y1836">
        <v>0.17297299999999999</v>
      </c>
      <c r="Z1836">
        <v>0.12973000000000001</v>
      </c>
      <c r="AA1836">
        <v>4.3243244290351798E-2</v>
      </c>
      <c r="AB1836">
        <v>0.26623400000000003</v>
      </c>
      <c r="AC1836">
        <v>1.6795899999999999</v>
      </c>
      <c r="AD1836">
        <v>0.30172399999999999</v>
      </c>
      <c r="AE1836">
        <v>0.636042</v>
      </c>
      <c r="AH1836">
        <v>6.0198999999999998</v>
      </c>
      <c r="AI1836">
        <v>-0.44764100000000001</v>
      </c>
      <c r="AJ1836">
        <v>-0.66731399999999996</v>
      </c>
    </row>
    <row r="1837" spans="1:36" x14ac:dyDescent="0.45">
      <c r="A1837" t="s">
        <v>3702</v>
      </c>
      <c r="C1837">
        <v>3</v>
      </c>
      <c r="D1837">
        <v>4</v>
      </c>
      <c r="F1837">
        <v>5.4853300000000003</v>
      </c>
      <c r="G1837">
        <v>35</v>
      </c>
      <c r="H1837">
        <v>0</v>
      </c>
      <c r="I1837">
        <v>0</v>
      </c>
      <c r="J1837">
        <v>0</v>
      </c>
      <c r="K1837">
        <v>44.3</v>
      </c>
      <c r="L1837">
        <v>203</v>
      </c>
      <c r="M1837">
        <v>50</v>
      </c>
      <c r="N1837">
        <v>29</v>
      </c>
      <c r="O1837">
        <v>27</v>
      </c>
      <c r="P1837">
        <v>7</v>
      </c>
      <c r="Q1837">
        <v>19</v>
      </c>
      <c r="R1837">
        <v>2</v>
      </c>
      <c r="S1837">
        <v>3</v>
      </c>
      <c r="T1837">
        <v>25</v>
      </c>
      <c r="U1837">
        <v>5.0790100000000002</v>
      </c>
      <c r="V1837">
        <v>3.8600500000000002</v>
      </c>
      <c r="W1837">
        <v>1.31579</v>
      </c>
      <c r="X1837">
        <v>1.4221200000000001</v>
      </c>
      <c r="Y1837">
        <v>0.123153</v>
      </c>
      <c r="Z1837">
        <v>9.3596100000000002E-2</v>
      </c>
      <c r="AA1837">
        <v>2.9556654393672901E-2</v>
      </c>
      <c r="AB1837">
        <v>0.27624300000000002</v>
      </c>
      <c r="AC1837">
        <v>1.5575600000000001</v>
      </c>
      <c r="AD1837">
        <v>0.28859099999999999</v>
      </c>
      <c r="AE1837">
        <v>0.67567600000000005</v>
      </c>
      <c r="AH1837">
        <v>5.6703900000000003</v>
      </c>
      <c r="AI1837">
        <v>-0.44805499999999998</v>
      </c>
      <c r="AJ1837">
        <v>-0.51326099999999997</v>
      </c>
    </row>
    <row r="1838" spans="1:36" x14ac:dyDescent="0.45">
      <c r="A1838" t="s">
        <v>3703</v>
      </c>
      <c r="C1838">
        <v>1</v>
      </c>
      <c r="D1838">
        <v>3</v>
      </c>
      <c r="F1838">
        <v>6.1017000000000001</v>
      </c>
      <c r="G1838">
        <v>38</v>
      </c>
      <c r="H1838">
        <v>0</v>
      </c>
      <c r="I1838">
        <v>0</v>
      </c>
      <c r="J1838">
        <v>0</v>
      </c>
      <c r="K1838">
        <v>41.3</v>
      </c>
      <c r="L1838">
        <v>194</v>
      </c>
      <c r="M1838">
        <v>43</v>
      </c>
      <c r="N1838">
        <v>30</v>
      </c>
      <c r="O1838">
        <v>28</v>
      </c>
      <c r="P1838">
        <v>7</v>
      </c>
      <c r="Q1838">
        <v>24</v>
      </c>
      <c r="R1838">
        <v>1</v>
      </c>
      <c r="S1838">
        <v>6</v>
      </c>
      <c r="T1838">
        <v>34</v>
      </c>
      <c r="U1838">
        <v>7.4092000000000002</v>
      </c>
      <c r="V1838">
        <v>5.2300199999999997</v>
      </c>
      <c r="W1838">
        <v>1.4166700000000001</v>
      </c>
      <c r="X1838">
        <v>1.52542</v>
      </c>
      <c r="Y1838">
        <v>0.175258</v>
      </c>
      <c r="Z1838">
        <v>0.123711</v>
      </c>
      <c r="AA1838">
        <v>5.1546387374401002E-2</v>
      </c>
      <c r="AB1838">
        <v>0.26219500000000001</v>
      </c>
      <c r="AC1838">
        <v>1.6222799999999999</v>
      </c>
      <c r="AD1838">
        <v>0.29268300000000003</v>
      </c>
      <c r="AE1838">
        <v>0.64685300000000001</v>
      </c>
      <c r="AH1838">
        <v>5.9911199999999996</v>
      </c>
      <c r="AI1838">
        <v>-0.44860499999999998</v>
      </c>
      <c r="AJ1838">
        <v>-0.55774199999999996</v>
      </c>
    </row>
    <row r="1839" spans="1:36" x14ac:dyDescent="0.45">
      <c r="A1839" t="s">
        <v>3704</v>
      </c>
      <c r="C1839">
        <v>2</v>
      </c>
      <c r="D1839">
        <v>5</v>
      </c>
      <c r="F1839">
        <v>5.2348999999999997</v>
      </c>
      <c r="G1839">
        <v>35</v>
      </c>
      <c r="H1839">
        <v>1</v>
      </c>
      <c r="I1839">
        <v>0</v>
      </c>
      <c r="J1839">
        <v>0</v>
      </c>
      <c r="K1839">
        <v>44.7</v>
      </c>
      <c r="L1839">
        <v>209</v>
      </c>
      <c r="M1839">
        <v>45</v>
      </c>
      <c r="N1839">
        <v>28</v>
      </c>
      <c r="O1839">
        <v>26</v>
      </c>
      <c r="P1839">
        <v>6</v>
      </c>
      <c r="Q1839">
        <v>30</v>
      </c>
      <c r="R1839">
        <v>2</v>
      </c>
      <c r="S1839">
        <v>3</v>
      </c>
      <c r="T1839">
        <v>40</v>
      </c>
      <c r="U1839">
        <v>8.0536899999999996</v>
      </c>
      <c r="V1839">
        <v>6.0402699999999996</v>
      </c>
      <c r="W1839">
        <v>1.3333299999999999</v>
      </c>
      <c r="X1839">
        <v>1.2080500000000001</v>
      </c>
      <c r="Y1839">
        <v>0.191388</v>
      </c>
      <c r="Z1839">
        <v>0.143541</v>
      </c>
      <c r="AA1839">
        <v>4.7846898436546298E-2</v>
      </c>
      <c r="AB1839">
        <v>0.25568200000000002</v>
      </c>
      <c r="AC1839">
        <v>1.6778500000000001</v>
      </c>
      <c r="AD1839">
        <v>0.3</v>
      </c>
      <c r="AE1839">
        <v>0.70570600000000006</v>
      </c>
      <c r="AH1839">
        <v>5.4250600000000002</v>
      </c>
      <c r="AI1839">
        <v>-0.450762</v>
      </c>
      <c r="AJ1839">
        <v>-0.45141999999999999</v>
      </c>
    </row>
    <row r="1840" spans="1:36" x14ac:dyDescent="0.45">
      <c r="A1840" t="s">
        <v>3705</v>
      </c>
      <c r="C1840">
        <v>4</v>
      </c>
      <c r="D1840">
        <v>5</v>
      </c>
      <c r="F1840">
        <v>5.04521</v>
      </c>
      <c r="G1840">
        <v>36</v>
      </c>
      <c r="H1840">
        <v>0</v>
      </c>
      <c r="I1840">
        <v>0</v>
      </c>
      <c r="J1840">
        <v>0</v>
      </c>
      <c r="K1840">
        <v>55.3</v>
      </c>
      <c r="L1840">
        <v>251</v>
      </c>
      <c r="M1840">
        <v>55</v>
      </c>
      <c r="N1840">
        <v>34</v>
      </c>
      <c r="O1840">
        <v>31</v>
      </c>
      <c r="P1840">
        <v>8</v>
      </c>
      <c r="Q1840">
        <v>31</v>
      </c>
      <c r="R1840">
        <v>1</v>
      </c>
      <c r="S1840">
        <v>3</v>
      </c>
      <c r="T1840">
        <v>49</v>
      </c>
      <c r="U1840">
        <v>7.9746800000000002</v>
      </c>
      <c r="V1840">
        <v>5.04521</v>
      </c>
      <c r="W1840">
        <v>1.5806500000000001</v>
      </c>
      <c r="X1840">
        <v>1.30199</v>
      </c>
      <c r="Y1840">
        <v>0.195219</v>
      </c>
      <c r="Z1840">
        <v>0.123506</v>
      </c>
      <c r="AA1840">
        <v>7.1713149547576904E-2</v>
      </c>
      <c r="AB1840">
        <v>0.25345600000000001</v>
      </c>
      <c r="AC1840">
        <v>1.55515</v>
      </c>
      <c r="AD1840">
        <v>0.29375000000000001</v>
      </c>
      <c r="AE1840">
        <v>0.695187</v>
      </c>
      <c r="AH1840">
        <v>5.2080200000000003</v>
      </c>
      <c r="AI1840">
        <v>-0.45194800000000002</v>
      </c>
      <c r="AJ1840">
        <v>-0.47994700000000001</v>
      </c>
    </row>
    <row r="1841" spans="1:36" x14ac:dyDescent="0.45">
      <c r="A1841" t="s">
        <v>3706</v>
      </c>
      <c r="C1841">
        <v>2</v>
      </c>
      <c r="D1841">
        <v>4</v>
      </c>
      <c r="F1841">
        <v>5.6396899999999999</v>
      </c>
      <c r="G1841">
        <v>40</v>
      </c>
      <c r="H1841">
        <v>0</v>
      </c>
      <c r="I1841">
        <v>0</v>
      </c>
      <c r="J1841">
        <v>0</v>
      </c>
      <c r="K1841">
        <v>38.299999999999997</v>
      </c>
      <c r="L1841">
        <v>174</v>
      </c>
      <c r="M1841">
        <v>43</v>
      </c>
      <c r="N1841">
        <v>26</v>
      </c>
      <c r="O1841">
        <v>24</v>
      </c>
      <c r="P1841">
        <v>7</v>
      </c>
      <c r="Q1841">
        <v>18</v>
      </c>
      <c r="R1841">
        <v>1</v>
      </c>
      <c r="S1841">
        <v>2</v>
      </c>
      <c r="T1841">
        <v>27</v>
      </c>
      <c r="U1841">
        <v>6.3446499999999997</v>
      </c>
      <c r="V1841">
        <v>4.2297599999999997</v>
      </c>
      <c r="W1841">
        <v>1.5</v>
      </c>
      <c r="X1841">
        <v>1.6449100000000001</v>
      </c>
      <c r="Y1841">
        <v>0.155172</v>
      </c>
      <c r="Z1841">
        <v>0.103448</v>
      </c>
      <c r="AA1841">
        <v>5.17241284251213E-2</v>
      </c>
      <c r="AB1841">
        <v>0.279221</v>
      </c>
      <c r="AC1841">
        <v>1.5926899999999999</v>
      </c>
      <c r="AD1841">
        <v>0.3</v>
      </c>
      <c r="AE1841">
        <v>0.68359400000000003</v>
      </c>
      <c r="AH1841">
        <v>5.7876799999999999</v>
      </c>
      <c r="AI1841">
        <v>-0.45361899999999999</v>
      </c>
      <c r="AJ1841">
        <v>-0.49756499999999998</v>
      </c>
    </row>
    <row r="1842" spans="1:36" x14ac:dyDescent="0.45">
      <c r="A1842" t="s">
        <v>3707</v>
      </c>
      <c r="C1842">
        <v>2</v>
      </c>
      <c r="D1842">
        <v>6</v>
      </c>
      <c r="F1842">
        <v>6.2142900000000001</v>
      </c>
      <c r="G1842">
        <v>41</v>
      </c>
      <c r="H1842">
        <v>0</v>
      </c>
      <c r="I1842">
        <v>0</v>
      </c>
      <c r="J1842">
        <v>0</v>
      </c>
      <c r="K1842">
        <v>42</v>
      </c>
      <c r="L1842">
        <v>201</v>
      </c>
      <c r="M1842">
        <v>42</v>
      </c>
      <c r="N1842">
        <v>31</v>
      </c>
      <c r="O1842">
        <v>29</v>
      </c>
      <c r="P1842">
        <v>7</v>
      </c>
      <c r="Q1842">
        <v>34</v>
      </c>
      <c r="R1842">
        <v>1</v>
      </c>
      <c r="S1842">
        <v>2</v>
      </c>
      <c r="T1842">
        <v>42</v>
      </c>
      <c r="U1842">
        <v>9</v>
      </c>
      <c r="V1842">
        <v>7.2857099999999999</v>
      </c>
      <c r="W1842">
        <v>1.23529</v>
      </c>
      <c r="X1842">
        <v>1.5</v>
      </c>
      <c r="Y1842">
        <v>0.208955</v>
      </c>
      <c r="Z1842">
        <v>0.169154</v>
      </c>
      <c r="AA1842">
        <v>3.9801001548767E-2</v>
      </c>
      <c r="AB1842">
        <v>0.25454500000000002</v>
      </c>
      <c r="AC1842">
        <v>1.80952</v>
      </c>
      <c r="AD1842">
        <v>0.30172399999999999</v>
      </c>
      <c r="AE1842">
        <v>0.67975799999999997</v>
      </c>
      <c r="AH1842">
        <v>5.9931400000000004</v>
      </c>
      <c r="AI1842">
        <v>-0.45587899999999998</v>
      </c>
      <c r="AJ1842">
        <v>-0.36416700000000002</v>
      </c>
    </row>
    <row r="1843" spans="1:36" x14ac:dyDescent="0.45">
      <c r="A1843" t="s">
        <v>3708</v>
      </c>
      <c r="B1843" t="s">
        <v>132</v>
      </c>
      <c r="C1843">
        <v>2</v>
      </c>
      <c r="D1843">
        <v>4</v>
      </c>
      <c r="F1843">
        <v>5.4717000000000002</v>
      </c>
      <c r="G1843">
        <v>41</v>
      </c>
      <c r="H1843">
        <v>1</v>
      </c>
      <c r="I1843">
        <v>0</v>
      </c>
      <c r="J1843">
        <v>0</v>
      </c>
      <c r="K1843">
        <v>47.7</v>
      </c>
      <c r="L1843">
        <v>223</v>
      </c>
      <c r="M1843">
        <v>52</v>
      </c>
      <c r="N1843">
        <v>31</v>
      </c>
      <c r="O1843">
        <v>29</v>
      </c>
      <c r="P1843">
        <v>6</v>
      </c>
      <c r="Q1843">
        <v>26</v>
      </c>
      <c r="R1843">
        <v>1</v>
      </c>
      <c r="S1843">
        <v>4</v>
      </c>
      <c r="T1843">
        <v>31</v>
      </c>
      <c r="U1843">
        <v>5.8490599999999997</v>
      </c>
      <c r="V1843">
        <v>4.9056600000000001</v>
      </c>
      <c r="W1843">
        <v>1.19231</v>
      </c>
      <c r="X1843">
        <v>1.13208</v>
      </c>
      <c r="Y1843">
        <v>0.139013</v>
      </c>
      <c r="Z1843">
        <v>0.116592</v>
      </c>
      <c r="AA1843">
        <v>2.24215239286422E-2</v>
      </c>
      <c r="AB1843">
        <v>0.26943</v>
      </c>
      <c r="AC1843">
        <v>1.6352199999999999</v>
      </c>
      <c r="AD1843">
        <v>0.29487200000000002</v>
      </c>
      <c r="AE1843">
        <v>0.67528699999999997</v>
      </c>
      <c r="AH1843">
        <v>5.4772600000000002</v>
      </c>
      <c r="AI1843">
        <v>-0.45624700000000001</v>
      </c>
      <c r="AJ1843">
        <v>-0.45178699999999999</v>
      </c>
    </row>
    <row r="1844" spans="1:36" x14ac:dyDescent="0.45">
      <c r="A1844" t="s">
        <v>3709</v>
      </c>
      <c r="B1844" t="s">
        <v>153</v>
      </c>
      <c r="C1844">
        <v>2</v>
      </c>
      <c r="D1844">
        <v>3</v>
      </c>
      <c r="F1844">
        <v>5.7815799999999999</v>
      </c>
      <c r="G1844">
        <v>35</v>
      </c>
      <c r="H1844">
        <v>1</v>
      </c>
      <c r="I1844">
        <v>0</v>
      </c>
      <c r="J1844">
        <v>0</v>
      </c>
      <c r="K1844">
        <v>46.7</v>
      </c>
      <c r="L1844">
        <v>218</v>
      </c>
      <c r="M1844">
        <v>52</v>
      </c>
      <c r="N1844">
        <v>32</v>
      </c>
      <c r="O1844">
        <v>30</v>
      </c>
      <c r="P1844">
        <v>7</v>
      </c>
      <c r="Q1844">
        <v>24</v>
      </c>
      <c r="R1844">
        <v>0</v>
      </c>
      <c r="S1844">
        <v>4</v>
      </c>
      <c r="T1844">
        <v>29</v>
      </c>
      <c r="U1844">
        <v>5.5888600000000004</v>
      </c>
      <c r="V1844">
        <v>4.6252700000000004</v>
      </c>
      <c r="W1844">
        <v>1.2083299999999999</v>
      </c>
      <c r="X1844">
        <v>1.34904</v>
      </c>
      <c r="Y1844">
        <v>0.13302800000000001</v>
      </c>
      <c r="Z1844">
        <v>0.110092</v>
      </c>
      <c r="AA1844">
        <v>2.2935777902603101E-2</v>
      </c>
      <c r="AB1844">
        <v>0.27368399999999998</v>
      </c>
      <c r="AC1844">
        <v>1.62741</v>
      </c>
      <c r="AD1844">
        <v>0.29220800000000002</v>
      </c>
      <c r="AE1844">
        <v>0.66465300000000005</v>
      </c>
      <c r="AH1844">
        <v>5.7603900000000001</v>
      </c>
      <c r="AI1844">
        <v>-0.45728000000000002</v>
      </c>
      <c r="AJ1844">
        <v>-0.53308699999999998</v>
      </c>
    </row>
    <row r="1845" spans="1:36" x14ac:dyDescent="0.45">
      <c r="A1845" t="s">
        <v>3710</v>
      </c>
      <c r="C1845">
        <v>1</v>
      </c>
      <c r="D1845">
        <v>3</v>
      </c>
      <c r="F1845">
        <v>5.9705199999999996</v>
      </c>
      <c r="G1845">
        <v>24</v>
      </c>
      <c r="H1845">
        <v>3</v>
      </c>
      <c r="I1845">
        <v>0</v>
      </c>
      <c r="J1845">
        <v>0</v>
      </c>
      <c r="K1845">
        <v>40.700000000000003</v>
      </c>
      <c r="L1845">
        <v>195</v>
      </c>
      <c r="M1845">
        <v>49</v>
      </c>
      <c r="N1845">
        <v>29</v>
      </c>
      <c r="O1845">
        <v>27</v>
      </c>
      <c r="P1845">
        <v>6</v>
      </c>
      <c r="Q1845">
        <v>24</v>
      </c>
      <c r="R1845">
        <v>0</v>
      </c>
      <c r="S1845">
        <v>2</v>
      </c>
      <c r="T1845">
        <v>20</v>
      </c>
      <c r="U1845">
        <v>4.4226000000000001</v>
      </c>
      <c r="V1845">
        <v>5.3071299999999999</v>
      </c>
      <c r="W1845">
        <v>0.83333299999999999</v>
      </c>
      <c r="X1845">
        <v>1.3267800000000001</v>
      </c>
      <c r="Y1845">
        <v>0.102564</v>
      </c>
      <c r="Z1845">
        <v>0.12307700000000001</v>
      </c>
      <c r="AA1845">
        <v>-2.0512819290161102E-2</v>
      </c>
      <c r="AB1845">
        <v>0.289941</v>
      </c>
      <c r="AC1845">
        <v>1.7936099999999999</v>
      </c>
      <c r="AD1845">
        <v>0.30069899999999999</v>
      </c>
      <c r="AE1845">
        <v>0.68111500000000003</v>
      </c>
      <c r="AH1845">
        <v>6.1051599999999997</v>
      </c>
      <c r="AI1845">
        <v>-0.46026899999999998</v>
      </c>
      <c r="AJ1845">
        <v>-0.42204700000000001</v>
      </c>
    </row>
    <row r="1846" spans="1:36" x14ac:dyDescent="0.45">
      <c r="A1846" t="s">
        <v>3711</v>
      </c>
      <c r="C1846">
        <v>1</v>
      </c>
      <c r="D1846">
        <v>1</v>
      </c>
      <c r="F1846">
        <v>6.3302800000000001</v>
      </c>
      <c r="G1846">
        <v>32</v>
      </c>
      <c r="H1846">
        <v>1</v>
      </c>
      <c r="I1846">
        <v>0</v>
      </c>
      <c r="J1846">
        <v>0</v>
      </c>
      <c r="K1846">
        <v>32.700000000000003</v>
      </c>
      <c r="L1846">
        <v>153</v>
      </c>
      <c r="M1846">
        <v>33</v>
      </c>
      <c r="N1846">
        <v>25</v>
      </c>
      <c r="O1846">
        <v>23</v>
      </c>
      <c r="P1846">
        <v>7</v>
      </c>
      <c r="Q1846">
        <v>22</v>
      </c>
      <c r="R1846">
        <v>1</v>
      </c>
      <c r="S1846">
        <v>3</v>
      </c>
      <c r="T1846">
        <v>34</v>
      </c>
      <c r="U1846">
        <v>9.3577999999999992</v>
      </c>
      <c r="V1846">
        <v>6.0550499999999996</v>
      </c>
      <c r="W1846">
        <v>1.54545</v>
      </c>
      <c r="X1846">
        <v>1.9266099999999999</v>
      </c>
      <c r="Y1846">
        <v>0.222222</v>
      </c>
      <c r="Z1846">
        <v>0.143791</v>
      </c>
      <c r="AA1846">
        <v>7.8431367874145494E-2</v>
      </c>
      <c r="AB1846">
        <v>0.25781199999999999</v>
      </c>
      <c r="AC1846">
        <v>1.6819599999999999</v>
      </c>
      <c r="AD1846">
        <v>0.29885099999999998</v>
      </c>
      <c r="AE1846">
        <v>0.663717</v>
      </c>
      <c r="AH1846">
        <v>6.2519799999999996</v>
      </c>
      <c r="AI1846">
        <v>-0.46198600000000001</v>
      </c>
      <c r="AJ1846">
        <v>-0.61682999999999999</v>
      </c>
    </row>
    <row r="1847" spans="1:36" x14ac:dyDescent="0.45">
      <c r="A1847" t="s">
        <v>3712</v>
      </c>
      <c r="C1847">
        <v>2</v>
      </c>
      <c r="D1847">
        <v>2</v>
      </c>
      <c r="F1847">
        <v>5.2515099999999997</v>
      </c>
      <c r="G1847">
        <v>36</v>
      </c>
      <c r="H1847">
        <v>0</v>
      </c>
      <c r="I1847">
        <v>0</v>
      </c>
      <c r="J1847">
        <v>0</v>
      </c>
      <c r="K1847">
        <v>49.7</v>
      </c>
      <c r="L1847">
        <v>228</v>
      </c>
      <c r="M1847">
        <v>53</v>
      </c>
      <c r="N1847">
        <v>31</v>
      </c>
      <c r="O1847">
        <v>29</v>
      </c>
      <c r="P1847">
        <v>8</v>
      </c>
      <c r="Q1847">
        <v>23</v>
      </c>
      <c r="R1847">
        <v>0</v>
      </c>
      <c r="S1847">
        <v>7</v>
      </c>
      <c r="T1847">
        <v>40</v>
      </c>
      <c r="U1847">
        <v>7.2434599999999998</v>
      </c>
      <c r="V1847">
        <v>4.1649900000000004</v>
      </c>
      <c r="W1847">
        <v>1.7391300000000001</v>
      </c>
      <c r="X1847">
        <v>1.44869</v>
      </c>
      <c r="Y1847">
        <v>0.17543900000000001</v>
      </c>
      <c r="Z1847">
        <v>0.10087699999999999</v>
      </c>
      <c r="AA1847">
        <v>7.4561402201652499E-2</v>
      </c>
      <c r="AB1847">
        <v>0.267677</v>
      </c>
      <c r="AC1847">
        <v>1.52918</v>
      </c>
      <c r="AD1847">
        <v>0.3</v>
      </c>
      <c r="AE1847">
        <v>0.69444399999999995</v>
      </c>
      <c r="AH1847">
        <v>5.5488</v>
      </c>
      <c r="AI1847">
        <v>-0.46298299999999998</v>
      </c>
      <c r="AJ1847">
        <v>-0.34961500000000001</v>
      </c>
    </row>
    <row r="1848" spans="1:36" x14ac:dyDescent="0.45">
      <c r="A1848" t="s">
        <v>3713</v>
      </c>
      <c r="C1848">
        <v>2</v>
      </c>
      <c r="D1848">
        <v>4</v>
      </c>
      <c r="F1848">
        <v>5.4362399999999997</v>
      </c>
      <c r="G1848">
        <v>24</v>
      </c>
      <c r="H1848">
        <v>5</v>
      </c>
      <c r="I1848">
        <v>0</v>
      </c>
      <c r="J1848">
        <v>0</v>
      </c>
      <c r="K1848">
        <v>44.7</v>
      </c>
      <c r="L1848">
        <v>206</v>
      </c>
      <c r="M1848">
        <v>42</v>
      </c>
      <c r="N1848">
        <v>29</v>
      </c>
      <c r="O1848">
        <v>27</v>
      </c>
      <c r="P1848">
        <v>8</v>
      </c>
      <c r="Q1848">
        <v>31</v>
      </c>
      <c r="R1848">
        <v>0</v>
      </c>
      <c r="S1848">
        <v>3</v>
      </c>
      <c r="T1848">
        <v>46</v>
      </c>
      <c r="U1848">
        <v>9.2617399999999996</v>
      </c>
      <c r="V1848">
        <v>6.2416099999999997</v>
      </c>
      <c r="W1848">
        <v>1.48387</v>
      </c>
      <c r="X1848">
        <v>1.6107400000000001</v>
      </c>
      <c r="Y1848">
        <v>0.223301</v>
      </c>
      <c r="Z1848">
        <v>0.15048500000000001</v>
      </c>
      <c r="AA1848">
        <v>7.2815522551536505E-2</v>
      </c>
      <c r="AB1848">
        <v>0.24418599999999999</v>
      </c>
      <c r="AC1848">
        <v>1.6331100000000001</v>
      </c>
      <c r="AD1848">
        <v>0.288136</v>
      </c>
      <c r="AE1848">
        <v>0.711974</v>
      </c>
      <c r="AH1848">
        <v>5.8053800000000004</v>
      </c>
      <c r="AI1848">
        <v>-0.47004600000000002</v>
      </c>
      <c r="AJ1848">
        <v>-0.34997099999999998</v>
      </c>
    </row>
    <row r="1849" spans="1:36" x14ac:dyDescent="0.45">
      <c r="A1849" t="s">
        <v>566</v>
      </c>
      <c r="C1849">
        <v>1</v>
      </c>
      <c r="D1849">
        <v>1</v>
      </c>
      <c r="F1849">
        <v>6.4981900000000001</v>
      </c>
      <c r="G1849">
        <v>20</v>
      </c>
      <c r="H1849">
        <v>1</v>
      </c>
      <c r="I1849">
        <v>0</v>
      </c>
      <c r="J1849">
        <v>0</v>
      </c>
      <c r="K1849">
        <v>27.7</v>
      </c>
      <c r="L1849">
        <v>135</v>
      </c>
      <c r="M1849">
        <v>30</v>
      </c>
      <c r="N1849">
        <v>22</v>
      </c>
      <c r="O1849">
        <v>20</v>
      </c>
      <c r="P1849">
        <v>5</v>
      </c>
      <c r="Q1849">
        <v>20</v>
      </c>
      <c r="R1849">
        <v>0</v>
      </c>
      <c r="S1849">
        <v>4</v>
      </c>
      <c r="T1849">
        <v>22</v>
      </c>
      <c r="U1849">
        <v>7.1480100000000002</v>
      </c>
      <c r="V1849">
        <v>6.4981900000000001</v>
      </c>
      <c r="W1849">
        <v>1.1000000000000001</v>
      </c>
      <c r="X1849">
        <v>1.6245499999999999</v>
      </c>
      <c r="Y1849">
        <v>0.162963</v>
      </c>
      <c r="Z1849">
        <v>0.148148</v>
      </c>
      <c r="AA1849">
        <v>1.48148089647293E-2</v>
      </c>
      <c r="AB1849">
        <v>0.27027000000000001</v>
      </c>
      <c r="AC1849">
        <v>1.80505</v>
      </c>
      <c r="AD1849">
        <v>0.29761900000000002</v>
      </c>
      <c r="AE1849">
        <v>0.65116300000000005</v>
      </c>
      <c r="AH1849">
        <v>6.6124400000000003</v>
      </c>
      <c r="AI1849">
        <v>-0.47220800000000002</v>
      </c>
      <c r="AJ1849">
        <v>-0.57645900000000005</v>
      </c>
    </row>
    <row r="1850" spans="1:36" x14ac:dyDescent="0.45">
      <c r="A1850" t="s">
        <v>3714</v>
      </c>
      <c r="C1850">
        <v>1</v>
      </c>
      <c r="D1850">
        <v>2</v>
      </c>
      <c r="F1850">
        <v>5.5</v>
      </c>
      <c r="G1850">
        <v>28</v>
      </c>
      <c r="H1850">
        <v>0</v>
      </c>
      <c r="I1850">
        <v>0</v>
      </c>
      <c r="J1850">
        <v>0</v>
      </c>
      <c r="K1850">
        <v>36</v>
      </c>
      <c r="L1850">
        <v>171</v>
      </c>
      <c r="M1850">
        <v>35</v>
      </c>
      <c r="N1850">
        <v>24</v>
      </c>
      <c r="O1850">
        <v>22</v>
      </c>
      <c r="P1850">
        <v>5</v>
      </c>
      <c r="Q1850">
        <v>24</v>
      </c>
      <c r="R1850">
        <v>0</v>
      </c>
      <c r="S1850">
        <v>6</v>
      </c>
      <c r="T1850">
        <v>34</v>
      </c>
      <c r="U1850">
        <v>8.5</v>
      </c>
      <c r="V1850">
        <v>6</v>
      </c>
      <c r="W1850">
        <v>1.4166700000000001</v>
      </c>
      <c r="X1850">
        <v>1.25</v>
      </c>
      <c r="Y1850">
        <v>0.19883000000000001</v>
      </c>
      <c r="Z1850">
        <v>0.140351</v>
      </c>
      <c r="AA1850">
        <v>5.8479532599449102E-2</v>
      </c>
      <c r="AB1850">
        <v>0.248227</v>
      </c>
      <c r="AC1850">
        <v>1.63889</v>
      </c>
      <c r="AD1850">
        <v>0.29411799999999999</v>
      </c>
      <c r="AE1850">
        <v>0.67307700000000004</v>
      </c>
      <c r="AH1850">
        <v>5.67171</v>
      </c>
      <c r="AI1850">
        <v>-0.47595900000000002</v>
      </c>
      <c r="AJ1850">
        <v>-0.49550499999999997</v>
      </c>
    </row>
    <row r="1851" spans="1:36" x14ac:dyDescent="0.45">
      <c r="A1851" t="s">
        <v>3715</v>
      </c>
      <c r="B1851" t="s">
        <v>44</v>
      </c>
      <c r="C1851">
        <v>1</v>
      </c>
      <c r="D1851">
        <v>2</v>
      </c>
      <c r="F1851">
        <v>5.5462199999999999</v>
      </c>
      <c r="G1851">
        <v>37</v>
      </c>
      <c r="H1851">
        <v>0</v>
      </c>
      <c r="I1851">
        <v>0</v>
      </c>
      <c r="J1851">
        <v>0</v>
      </c>
      <c r="K1851">
        <v>35.700000000000003</v>
      </c>
      <c r="L1851">
        <v>166</v>
      </c>
      <c r="M1851">
        <v>40</v>
      </c>
      <c r="N1851">
        <v>24</v>
      </c>
      <c r="O1851">
        <v>22</v>
      </c>
      <c r="P1851">
        <v>6</v>
      </c>
      <c r="Q1851">
        <v>21</v>
      </c>
      <c r="R1851">
        <v>1</v>
      </c>
      <c r="S1851">
        <v>1</v>
      </c>
      <c r="T1851">
        <v>24</v>
      </c>
      <c r="U1851">
        <v>6.0504199999999999</v>
      </c>
      <c r="V1851">
        <v>5.2941200000000004</v>
      </c>
      <c r="W1851">
        <v>1.14286</v>
      </c>
      <c r="X1851">
        <v>1.5125999999999999</v>
      </c>
      <c r="Y1851">
        <v>0.14457800000000001</v>
      </c>
      <c r="Z1851">
        <v>0.12650600000000001</v>
      </c>
      <c r="AA1851">
        <v>1.80722773075103E-2</v>
      </c>
      <c r="AB1851">
        <v>0.27777800000000002</v>
      </c>
      <c r="AC1851">
        <v>1.70868</v>
      </c>
      <c r="AD1851">
        <v>0.29824600000000001</v>
      </c>
      <c r="AE1851">
        <v>0.70342199999999999</v>
      </c>
      <c r="AH1851">
        <v>5.9441199999999998</v>
      </c>
      <c r="AI1851">
        <v>-0.47750900000000002</v>
      </c>
      <c r="AJ1851">
        <v>-0.40903600000000001</v>
      </c>
    </row>
    <row r="1852" spans="1:36" x14ac:dyDescent="0.45">
      <c r="A1852" t="s">
        <v>3716</v>
      </c>
      <c r="B1852" t="s">
        <v>101</v>
      </c>
      <c r="C1852">
        <v>2</v>
      </c>
      <c r="D1852">
        <v>4</v>
      </c>
      <c r="F1852">
        <v>5.5282600000000004</v>
      </c>
      <c r="G1852">
        <v>30</v>
      </c>
      <c r="H1852">
        <v>1</v>
      </c>
      <c r="I1852">
        <v>0</v>
      </c>
      <c r="J1852">
        <v>0</v>
      </c>
      <c r="K1852">
        <v>40.700000000000003</v>
      </c>
      <c r="L1852">
        <v>192</v>
      </c>
      <c r="M1852">
        <v>42</v>
      </c>
      <c r="N1852">
        <v>27</v>
      </c>
      <c r="O1852">
        <v>25</v>
      </c>
      <c r="P1852">
        <v>6</v>
      </c>
      <c r="Q1852">
        <v>27</v>
      </c>
      <c r="R1852">
        <v>1</v>
      </c>
      <c r="S1852">
        <v>3</v>
      </c>
      <c r="T1852">
        <v>36</v>
      </c>
      <c r="U1852">
        <v>7.9606899999999996</v>
      </c>
      <c r="V1852">
        <v>5.9705199999999996</v>
      </c>
      <c r="W1852">
        <v>1.3333299999999999</v>
      </c>
      <c r="X1852">
        <v>1.3267800000000001</v>
      </c>
      <c r="Y1852">
        <v>0.1875</v>
      </c>
      <c r="Z1852">
        <v>0.140625</v>
      </c>
      <c r="AA1852">
        <v>4.6875E-2</v>
      </c>
      <c r="AB1852">
        <v>0.25925900000000002</v>
      </c>
      <c r="AC1852">
        <v>1.69533</v>
      </c>
      <c r="AD1852">
        <v>0.3</v>
      </c>
      <c r="AE1852">
        <v>0.69306900000000005</v>
      </c>
      <c r="AH1852">
        <v>5.6137600000000001</v>
      </c>
      <c r="AI1852">
        <v>-0.47910000000000003</v>
      </c>
      <c r="AJ1852">
        <v>-0.48494500000000001</v>
      </c>
    </row>
    <row r="1853" spans="1:36" x14ac:dyDescent="0.45">
      <c r="A1853" t="s">
        <v>3717</v>
      </c>
      <c r="B1853" t="s">
        <v>113</v>
      </c>
      <c r="C1853">
        <v>2</v>
      </c>
      <c r="D1853">
        <v>2</v>
      </c>
      <c r="F1853">
        <v>4.78559</v>
      </c>
      <c r="G1853">
        <v>39</v>
      </c>
      <c r="H1853">
        <v>0</v>
      </c>
      <c r="I1853">
        <v>0</v>
      </c>
      <c r="J1853">
        <v>0</v>
      </c>
      <c r="K1853">
        <v>58.3</v>
      </c>
      <c r="L1853">
        <v>260</v>
      </c>
      <c r="M1853">
        <v>57</v>
      </c>
      <c r="N1853">
        <v>34</v>
      </c>
      <c r="O1853">
        <v>31</v>
      </c>
      <c r="P1853">
        <v>9</v>
      </c>
      <c r="Q1853">
        <v>29</v>
      </c>
      <c r="R1853">
        <v>0</v>
      </c>
      <c r="S1853">
        <v>3</v>
      </c>
      <c r="T1853">
        <v>53</v>
      </c>
      <c r="U1853">
        <v>8.1818200000000001</v>
      </c>
      <c r="V1853">
        <v>4.4768400000000002</v>
      </c>
      <c r="W1853">
        <v>1.82759</v>
      </c>
      <c r="X1853">
        <v>1.38937</v>
      </c>
      <c r="Y1853">
        <v>0.203846</v>
      </c>
      <c r="Z1853">
        <v>0.111538</v>
      </c>
      <c r="AA1853">
        <v>9.2307694256305695E-2</v>
      </c>
      <c r="AB1853">
        <v>0.25</v>
      </c>
      <c r="AC1853">
        <v>1.4751300000000001</v>
      </c>
      <c r="AD1853">
        <v>0.289157</v>
      </c>
      <c r="AE1853">
        <v>0.70844700000000005</v>
      </c>
      <c r="AH1853">
        <v>5.0903700000000001</v>
      </c>
      <c r="AI1853">
        <v>-0.48281099999999999</v>
      </c>
      <c r="AJ1853">
        <v>-0.401036</v>
      </c>
    </row>
    <row r="1854" spans="1:36" x14ac:dyDescent="0.45">
      <c r="A1854" t="s">
        <v>3718</v>
      </c>
      <c r="C1854">
        <v>1</v>
      </c>
      <c r="D1854">
        <v>4</v>
      </c>
      <c r="F1854">
        <v>5.5282600000000004</v>
      </c>
      <c r="G1854">
        <v>28</v>
      </c>
      <c r="H1854">
        <v>0</v>
      </c>
      <c r="I1854">
        <v>0</v>
      </c>
      <c r="J1854">
        <v>0</v>
      </c>
      <c r="K1854">
        <v>40.700000000000003</v>
      </c>
      <c r="L1854">
        <v>193</v>
      </c>
      <c r="M1854">
        <v>44</v>
      </c>
      <c r="N1854">
        <v>27</v>
      </c>
      <c r="O1854">
        <v>25</v>
      </c>
      <c r="P1854">
        <v>6</v>
      </c>
      <c r="Q1854">
        <v>26</v>
      </c>
      <c r="R1854">
        <v>0</v>
      </c>
      <c r="S1854">
        <v>2</v>
      </c>
      <c r="T1854">
        <v>34</v>
      </c>
      <c r="U1854">
        <v>7.5184300000000004</v>
      </c>
      <c r="V1854">
        <v>5.74939</v>
      </c>
      <c r="W1854">
        <v>1.30769</v>
      </c>
      <c r="X1854">
        <v>1.3267800000000001</v>
      </c>
      <c r="Y1854">
        <v>0.17616599999999999</v>
      </c>
      <c r="Z1854">
        <v>0.134715</v>
      </c>
      <c r="AA1854">
        <v>4.1450783610343898E-2</v>
      </c>
      <c r="AB1854">
        <v>0.26666699999999999</v>
      </c>
      <c r="AC1854">
        <v>1.7199</v>
      </c>
      <c r="AD1854">
        <v>0.30399999999999999</v>
      </c>
      <c r="AE1854">
        <v>0.69805200000000001</v>
      </c>
      <c r="AH1854">
        <v>5.5646199999999997</v>
      </c>
      <c r="AI1854">
        <v>-0.483047</v>
      </c>
      <c r="AJ1854">
        <v>-0.42916900000000002</v>
      </c>
    </row>
    <row r="1855" spans="1:36" x14ac:dyDescent="0.45">
      <c r="A1855" t="s">
        <v>3719</v>
      </c>
      <c r="B1855" t="s">
        <v>76</v>
      </c>
      <c r="C1855">
        <v>1</v>
      </c>
      <c r="D1855">
        <v>3</v>
      </c>
      <c r="F1855">
        <v>5.9361699999999997</v>
      </c>
      <c r="G1855">
        <v>36</v>
      </c>
      <c r="H1855">
        <v>2</v>
      </c>
      <c r="I1855">
        <v>0</v>
      </c>
      <c r="J1855">
        <v>0</v>
      </c>
      <c r="K1855">
        <v>47</v>
      </c>
      <c r="L1855">
        <v>227</v>
      </c>
      <c r="M1855">
        <v>50</v>
      </c>
      <c r="N1855">
        <v>34</v>
      </c>
      <c r="O1855">
        <v>31</v>
      </c>
      <c r="P1855">
        <v>7</v>
      </c>
      <c r="Q1855">
        <v>35</v>
      </c>
      <c r="R1855">
        <v>0</v>
      </c>
      <c r="S1855">
        <v>3</v>
      </c>
      <c r="T1855">
        <v>44</v>
      </c>
      <c r="U1855">
        <v>8.4255300000000002</v>
      </c>
      <c r="V1855">
        <v>6.7021300000000004</v>
      </c>
      <c r="W1855">
        <v>1.2571399999999999</v>
      </c>
      <c r="X1855">
        <v>1.34043</v>
      </c>
      <c r="Y1855">
        <v>0.19383300000000001</v>
      </c>
      <c r="Z1855">
        <v>0.15418499999999999</v>
      </c>
      <c r="AA1855">
        <v>3.96475791931152E-2</v>
      </c>
      <c r="AB1855">
        <v>0.26455000000000001</v>
      </c>
      <c r="AC1855">
        <v>1.8085100000000001</v>
      </c>
      <c r="AD1855">
        <v>0.31159399999999998</v>
      </c>
      <c r="AE1855">
        <v>0.67819099999999999</v>
      </c>
      <c r="AH1855">
        <v>5.7443999999999997</v>
      </c>
      <c r="AI1855">
        <v>-0.48381800000000003</v>
      </c>
      <c r="AJ1855">
        <v>-0.54511100000000001</v>
      </c>
    </row>
    <row r="1856" spans="1:36" x14ac:dyDescent="0.45">
      <c r="A1856" t="s">
        <v>3720</v>
      </c>
      <c r="C1856">
        <v>1</v>
      </c>
      <c r="D1856">
        <v>3</v>
      </c>
      <c r="F1856">
        <v>5.7251899999999996</v>
      </c>
      <c r="G1856">
        <v>28</v>
      </c>
      <c r="H1856">
        <v>1</v>
      </c>
      <c r="I1856">
        <v>0</v>
      </c>
      <c r="J1856">
        <v>0</v>
      </c>
      <c r="K1856">
        <v>39.299999999999997</v>
      </c>
      <c r="L1856">
        <v>186</v>
      </c>
      <c r="M1856">
        <v>43</v>
      </c>
      <c r="N1856">
        <v>27</v>
      </c>
      <c r="O1856">
        <v>25</v>
      </c>
      <c r="P1856">
        <v>6</v>
      </c>
      <c r="Q1856">
        <v>25</v>
      </c>
      <c r="R1856">
        <v>0</v>
      </c>
      <c r="S1856">
        <v>3</v>
      </c>
      <c r="T1856">
        <v>30</v>
      </c>
      <c r="U1856">
        <v>6.8702300000000003</v>
      </c>
      <c r="V1856">
        <v>5.7251899999999996</v>
      </c>
      <c r="W1856">
        <v>1.2</v>
      </c>
      <c r="X1856">
        <v>1.37405</v>
      </c>
      <c r="Y1856">
        <v>0.16128999999999999</v>
      </c>
      <c r="Z1856">
        <v>0.134409</v>
      </c>
      <c r="AA1856">
        <v>2.68817096948623E-2</v>
      </c>
      <c r="AB1856">
        <v>0.27215200000000001</v>
      </c>
      <c r="AC1856">
        <v>1.73028</v>
      </c>
      <c r="AD1856">
        <v>0.30327900000000002</v>
      </c>
      <c r="AE1856">
        <v>0.68791899999999995</v>
      </c>
      <c r="AH1856">
        <v>5.85046</v>
      </c>
      <c r="AI1856">
        <v>-0.48425699999999999</v>
      </c>
      <c r="AJ1856">
        <v>-0.44219000000000003</v>
      </c>
    </row>
    <row r="1857" spans="1:36" x14ac:dyDescent="0.45">
      <c r="A1857" t="s">
        <v>3721</v>
      </c>
      <c r="C1857">
        <v>2</v>
      </c>
      <c r="D1857">
        <v>3</v>
      </c>
      <c r="F1857">
        <v>5.4</v>
      </c>
      <c r="G1857">
        <v>32</v>
      </c>
      <c r="H1857">
        <v>1</v>
      </c>
      <c r="I1857">
        <v>0</v>
      </c>
      <c r="J1857">
        <v>0</v>
      </c>
      <c r="K1857">
        <v>40</v>
      </c>
      <c r="L1857">
        <v>185</v>
      </c>
      <c r="M1857">
        <v>40</v>
      </c>
      <c r="N1857">
        <v>26</v>
      </c>
      <c r="O1857">
        <v>24</v>
      </c>
      <c r="P1857">
        <v>6</v>
      </c>
      <c r="Q1857">
        <v>23</v>
      </c>
      <c r="R1857">
        <v>1</v>
      </c>
      <c r="S1857">
        <v>6</v>
      </c>
      <c r="T1857">
        <v>31</v>
      </c>
      <c r="U1857">
        <v>6.9749999999999996</v>
      </c>
      <c r="V1857">
        <v>5.1749999999999998</v>
      </c>
      <c r="W1857">
        <v>1.3478300000000001</v>
      </c>
      <c r="X1857">
        <v>1.35</v>
      </c>
      <c r="Y1857">
        <v>0.16756799999999999</v>
      </c>
      <c r="Z1857">
        <v>0.124324</v>
      </c>
      <c r="AA1857">
        <v>4.3243244290351798E-2</v>
      </c>
      <c r="AB1857">
        <v>0.25641000000000003</v>
      </c>
      <c r="AC1857">
        <v>1.575</v>
      </c>
      <c r="AD1857">
        <v>0.28571400000000002</v>
      </c>
      <c r="AE1857">
        <v>0.67765600000000004</v>
      </c>
      <c r="AH1857">
        <v>5.8300400000000003</v>
      </c>
      <c r="AI1857">
        <v>-0.48526900000000001</v>
      </c>
      <c r="AJ1857">
        <v>-0.46818399999999999</v>
      </c>
    </row>
    <row r="1858" spans="1:36" x14ac:dyDescent="0.45">
      <c r="A1858" t="s">
        <v>3722</v>
      </c>
      <c r="B1858" t="s">
        <v>184</v>
      </c>
      <c r="C1858">
        <v>1</v>
      </c>
      <c r="D1858">
        <v>2</v>
      </c>
      <c r="F1858">
        <v>6.2142900000000001</v>
      </c>
      <c r="G1858">
        <v>39</v>
      </c>
      <c r="H1858">
        <v>0</v>
      </c>
      <c r="I1858">
        <v>0</v>
      </c>
      <c r="J1858">
        <v>0</v>
      </c>
      <c r="K1858">
        <v>42</v>
      </c>
      <c r="L1858">
        <v>201</v>
      </c>
      <c r="M1858">
        <v>45</v>
      </c>
      <c r="N1858">
        <v>31</v>
      </c>
      <c r="O1858">
        <v>29</v>
      </c>
      <c r="P1858">
        <v>7</v>
      </c>
      <c r="Q1858">
        <v>30</v>
      </c>
      <c r="R1858">
        <v>0</v>
      </c>
      <c r="S1858">
        <v>3</v>
      </c>
      <c r="T1858">
        <v>36</v>
      </c>
      <c r="U1858">
        <v>7.7142900000000001</v>
      </c>
      <c r="V1858">
        <v>6.4285699999999997</v>
      </c>
      <c r="W1858">
        <v>1.2</v>
      </c>
      <c r="X1858">
        <v>1.5</v>
      </c>
      <c r="Y1858">
        <v>0.17910400000000001</v>
      </c>
      <c r="Z1858">
        <v>0.149254</v>
      </c>
      <c r="AA1858">
        <v>2.98507511615753E-2</v>
      </c>
      <c r="AB1858">
        <v>0.26785700000000001</v>
      </c>
      <c r="AC1858">
        <v>1.7857099999999999</v>
      </c>
      <c r="AD1858">
        <v>0.30399999999999999</v>
      </c>
      <c r="AE1858">
        <v>0.67484699999999997</v>
      </c>
      <c r="AH1858">
        <v>6.0645600000000002</v>
      </c>
      <c r="AI1858">
        <v>-0.48610500000000001</v>
      </c>
      <c r="AJ1858">
        <v>-0.363954</v>
      </c>
    </row>
    <row r="1859" spans="1:36" x14ac:dyDescent="0.45">
      <c r="A1859" t="s">
        <v>3723</v>
      </c>
      <c r="B1859" t="s">
        <v>56</v>
      </c>
      <c r="C1859">
        <v>2</v>
      </c>
      <c r="D1859">
        <v>3</v>
      </c>
      <c r="F1859">
        <v>5.5029599999999999</v>
      </c>
      <c r="G1859">
        <v>41</v>
      </c>
      <c r="H1859">
        <v>1</v>
      </c>
      <c r="I1859">
        <v>0</v>
      </c>
      <c r="J1859">
        <v>0</v>
      </c>
      <c r="K1859">
        <v>50.7</v>
      </c>
      <c r="L1859">
        <v>239</v>
      </c>
      <c r="M1859">
        <v>45</v>
      </c>
      <c r="N1859">
        <v>34</v>
      </c>
      <c r="O1859">
        <v>31</v>
      </c>
      <c r="P1859">
        <v>7</v>
      </c>
      <c r="Q1859">
        <v>40</v>
      </c>
      <c r="R1859">
        <v>2</v>
      </c>
      <c r="S1859">
        <v>5</v>
      </c>
      <c r="T1859">
        <v>56</v>
      </c>
      <c r="U1859">
        <v>9.9408300000000001</v>
      </c>
      <c r="V1859">
        <v>7.1005900000000004</v>
      </c>
      <c r="W1859">
        <v>1.4</v>
      </c>
      <c r="X1859">
        <v>1.2425999999999999</v>
      </c>
      <c r="Y1859">
        <v>0.23430999999999999</v>
      </c>
      <c r="Z1859">
        <v>0.16736400000000001</v>
      </c>
      <c r="AA1859">
        <v>6.6945612430572496E-2</v>
      </c>
      <c r="AB1859">
        <v>0.231959</v>
      </c>
      <c r="AC1859">
        <v>1.6765300000000001</v>
      </c>
      <c r="AD1859">
        <v>0.290076</v>
      </c>
      <c r="AE1859">
        <v>0.67819099999999999</v>
      </c>
      <c r="AH1859">
        <v>5.5035600000000002</v>
      </c>
      <c r="AI1859">
        <v>-0.48833199999999999</v>
      </c>
      <c r="AJ1859">
        <v>-0.46014899999999997</v>
      </c>
    </row>
    <row r="1860" spans="1:36" x14ac:dyDescent="0.45">
      <c r="A1860" t="s">
        <v>3724</v>
      </c>
      <c r="B1860" t="s">
        <v>40</v>
      </c>
      <c r="C1860">
        <v>2</v>
      </c>
      <c r="D1860">
        <v>4</v>
      </c>
      <c r="F1860">
        <v>5.4</v>
      </c>
      <c r="G1860">
        <v>32</v>
      </c>
      <c r="H1860">
        <v>4</v>
      </c>
      <c r="I1860">
        <v>0</v>
      </c>
      <c r="J1860">
        <v>0</v>
      </c>
      <c r="K1860">
        <v>55</v>
      </c>
      <c r="L1860">
        <v>257</v>
      </c>
      <c r="M1860">
        <v>57</v>
      </c>
      <c r="N1860">
        <v>36</v>
      </c>
      <c r="O1860">
        <v>33</v>
      </c>
      <c r="P1860">
        <v>8</v>
      </c>
      <c r="Q1860">
        <v>35</v>
      </c>
      <c r="R1860">
        <v>1</v>
      </c>
      <c r="S1860">
        <v>3</v>
      </c>
      <c r="T1860">
        <v>39</v>
      </c>
      <c r="U1860">
        <v>6.3818200000000003</v>
      </c>
      <c r="V1860">
        <v>5.7272699999999999</v>
      </c>
      <c r="W1860">
        <v>1.11429</v>
      </c>
      <c r="X1860">
        <v>1.3090900000000001</v>
      </c>
      <c r="Y1860">
        <v>0.151751</v>
      </c>
      <c r="Z1860">
        <v>0.136187</v>
      </c>
      <c r="AA1860">
        <v>1.55642032623291E-2</v>
      </c>
      <c r="AB1860">
        <v>0.26027400000000001</v>
      </c>
      <c r="AC1860">
        <v>1.6727300000000001</v>
      </c>
      <c r="AD1860">
        <v>0.28488400000000003</v>
      </c>
      <c r="AE1860">
        <v>0.69306900000000005</v>
      </c>
      <c r="AH1860">
        <v>5.8004899999999999</v>
      </c>
      <c r="AI1860">
        <v>-0.49174099999999998</v>
      </c>
      <c r="AJ1860">
        <v>-0.51132299999999997</v>
      </c>
    </row>
    <row r="1861" spans="1:36" x14ac:dyDescent="0.45">
      <c r="A1861" t="s">
        <v>3725</v>
      </c>
      <c r="B1861" t="s">
        <v>113</v>
      </c>
      <c r="C1861">
        <v>2</v>
      </c>
      <c r="D1861">
        <v>3</v>
      </c>
      <c r="F1861">
        <v>5.2941200000000004</v>
      </c>
      <c r="G1861">
        <v>27</v>
      </c>
      <c r="H1861">
        <v>0</v>
      </c>
      <c r="I1861">
        <v>0</v>
      </c>
      <c r="J1861">
        <v>0</v>
      </c>
      <c r="K1861">
        <v>35.700000000000003</v>
      </c>
      <c r="L1861">
        <v>171</v>
      </c>
      <c r="M1861">
        <v>29</v>
      </c>
      <c r="N1861">
        <v>23</v>
      </c>
      <c r="O1861">
        <v>21</v>
      </c>
      <c r="P1861">
        <v>5</v>
      </c>
      <c r="Q1861">
        <v>30</v>
      </c>
      <c r="R1861">
        <v>0</v>
      </c>
      <c r="S1861">
        <v>6</v>
      </c>
      <c r="T1861">
        <v>45</v>
      </c>
      <c r="U1861">
        <v>11.3445</v>
      </c>
      <c r="V1861">
        <v>7.5630199999999999</v>
      </c>
      <c r="W1861">
        <v>1.5</v>
      </c>
      <c r="X1861">
        <v>1.2605</v>
      </c>
      <c r="Y1861">
        <v>0.263158</v>
      </c>
      <c r="Z1861">
        <v>0.17543900000000001</v>
      </c>
      <c r="AA1861">
        <v>8.7719306349754306E-2</v>
      </c>
      <c r="AB1861">
        <v>0.21481500000000001</v>
      </c>
      <c r="AC1861">
        <v>1.65266</v>
      </c>
      <c r="AD1861">
        <v>0.28235300000000002</v>
      </c>
      <c r="AE1861">
        <v>0.69230800000000003</v>
      </c>
      <c r="AH1861">
        <v>5.5799700000000003</v>
      </c>
      <c r="AI1861">
        <v>-0.49360599999999999</v>
      </c>
      <c r="AJ1861">
        <v>-0.46973799999999999</v>
      </c>
    </row>
    <row r="1862" spans="1:36" x14ac:dyDescent="0.45">
      <c r="A1862" t="s">
        <v>3726</v>
      </c>
      <c r="C1862">
        <v>3</v>
      </c>
      <c r="D1862">
        <v>3</v>
      </c>
      <c r="F1862">
        <v>5.8952</v>
      </c>
      <c r="G1862">
        <v>23</v>
      </c>
      <c r="H1862">
        <v>8</v>
      </c>
      <c r="I1862">
        <v>0</v>
      </c>
      <c r="J1862">
        <v>0</v>
      </c>
      <c r="K1862">
        <v>68.7</v>
      </c>
      <c r="L1862">
        <v>324</v>
      </c>
      <c r="M1862">
        <v>76</v>
      </c>
      <c r="N1862">
        <v>49</v>
      </c>
      <c r="O1862">
        <v>45</v>
      </c>
      <c r="P1862">
        <v>12</v>
      </c>
      <c r="Q1862">
        <v>41</v>
      </c>
      <c r="R1862">
        <v>0</v>
      </c>
      <c r="S1862">
        <v>4</v>
      </c>
      <c r="T1862">
        <v>47</v>
      </c>
      <c r="U1862">
        <v>6.1572100000000001</v>
      </c>
      <c r="V1862">
        <v>5.3711799999999998</v>
      </c>
      <c r="W1862">
        <v>1.1463399999999999</v>
      </c>
      <c r="X1862">
        <v>1.5720499999999999</v>
      </c>
      <c r="Y1862">
        <v>0.145062</v>
      </c>
      <c r="Z1862">
        <v>0.12654299999999999</v>
      </c>
      <c r="AA1862">
        <v>1.8518522381782501E-2</v>
      </c>
      <c r="AB1862">
        <v>0.272401</v>
      </c>
      <c r="AC1862">
        <v>1.70306</v>
      </c>
      <c r="AD1862">
        <v>0.29090899999999997</v>
      </c>
      <c r="AE1862">
        <v>0.678643</v>
      </c>
      <c r="AH1862">
        <v>6.1225800000000001</v>
      </c>
      <c r="AI1862">
        <v>-0.49437599999999998</v>
      </c>
      <c r="AJ1862">
        <v>-0.65775899999999998</v>
      </c>
    </row>
    <row r="1863" spans="1:36" x14ac:dyDescent="0.45">
      <c r="A1863" t="s">
        <v>3727</v>
      </c>
      <c r="C1863">
        <v>1</v>
      </c>
      <c r="D1863">
        <v>4</v>
      </c>
      <c r="F1863">
        <v>5.4696100000000003</v>
      </c>
      <c r="G1863">
        <v>33</v>
      </c>
      <c r="H1863">
        <v>5</v>
      </c>
      <c r="I1863">
        <v>0</v>
      </c>
      <c r="J1863">
        <v>0</v>
      </c>
      <c r="K1863">
        <v>54.3</v>
      </c>
      <c r="L1863">
        <v>262</v>
      </c>
      <c r="M1863">
        <v>48</v>
      </c>
      <c r="N1863">
        <v>36</v>
      </c>
      <c r="O1863">
        <v>33</v>
      </c>
      <c r="P1863">
        <v>7</v>
      </c>
      <c r="Q1863">
        <v>45</v>
      </c>
      <c r="R1863">
        <v>1</v>
      </c>
      <c r="S1863">
        <v>9</v>
      </c>
      <c r="T1863">
        <v>61</v>
      </c>
      <c r="U1863">
        <v>10.1105</v>
      </c>
      <c r="V1863">
        <v>7.4585600000000003</v>
      </c>
      <c r="W1863">
        <v>1.3555600000000001</v>
      </c>
      <c r="X1863">
        <v>1.16022</v>
      </c>
      <c r="Y1863">
        <v>0.232824</v>
      </c>
      <c r="Z1863">
        <v>0.17175599999999999</v>
      </c>
      <c r="AA1863">
        <v>6.1068698763847303E-2</v>
      </c>
      <c r="AB1863">
        <v>0.230769</v>
      </c>
      <c r="AC1863">
        <v>1.71271</v>
      </c>
      <c r="AD1863">
        <v>0.29285699999999998</v>
      </c>
      <c r="AE1863">
        <v>0.68509600000000004</v>
      </c>
      <c r="AH1863">
        <v>5.6675599999999999</v>
      </c>
      <c r="AI1863">
        <v>-0.503301</v>
      </c>
      <c r="AJ1863">
        <v>-0.56004900000000002</v>
      </c>
    </row>
    <row r="1864" spans="1:36" x14ac:dyDescent="0.45">
      <c r="A1864" t="s">
        <v>3728</v>
      </c>
      <c r="C1864">
        <v>3</v>
      </c>
      <c r="D1864">
        <v>4</v>
      </c>
      <c r="F1864">
        <v>5.3254400000000004</v>
      </c>
      <c r="G1864">
        <v>41</v>
      </c>
      <c r="H1864">
        <v>1</v>
      </c>
      <c r="I1864">
        <v>0</v>
      </c>
      <c r="J1864">
        <v>0</v>
      </c>
      <c r="K1864">
        <v>50.7</v>
      </c>
      <c r="L1864">
        <v>230</v>
      </c>
      <c r="M1864">
        <v>52</v>
      </c>
      <c r="N1864">
        <v>32</v>
      </c>
      <c r="O1864">
        <v>30</v>
      </c>
      <c r="P1864">
        <v>8</v>
      </c>
      <c r="Q1864">
        <v>29</v>
      </c>
      <c r="R1864">
        <v>1</v>
      </c>
      <c r="S1864">
        <v>2</v>
      </c>
      <c r="T1864">
        <v>42</v>
      </c>
      <c r="U1864">
        <v>7.4556199999999997</v>
      </c>
      <c r="V1864">
        <v>5.1479299999999997</v>
      </c>
      <c r="W1864">
        <v>1.44828</v>
      </c>
      <c r="X1864">
        <v>1.42012</v>
      </c>
      <c r="Y1864">
        <v>0.18260899999999999</v>
      </c>
      <c r="Z1864">
        <v>0.126087</v>
      </c>
      <c r="AA1864">
        <v>5.65217435359954E-2</v>
      </c>
      <c r="AB1864">
        <v>0.26130700000000001</v>
      </c>
      <c r="AC1864">
        <v>1.5976300000000001</v>
      </c>
      <c r="AD1864">
        <v>0.29530200000000001</v>
      </c>
      <c r="AE1864">
        <v>0.70200600000000002</v>
      </c>
      <c r="AH1864">
        <v>5.4838399999999998</v>
      </c>
      <c r="AI1864">
        <v>-0.50413600000000003</v>
      </c>
      <c r="AJ1864">
        <v>-0.43618499999999999</v>
      </c>
    </row>
    <row r="1865" spans="1:36" x14ac:dyDescent="0.45">
      <c r="A1865" t="s">
        <v>3729</v>
      </c>
      <c r="C1865">
        <v>2</v>
      </c>
      <c r="D1865">
        <v>3</v>
      </c>
      <c r="F1865">
        <v>5.4047000000000001</v>
      </c>
      <c r="G1865">
        <v>28</v>
      </c>
      <c r="H1865">
        <v>0</v>
      </c>
      <c r="I1865">
        <v>0</v>
      </c>
      <c r="J1865">
        <v>0</v>
      </c>
      <c r="K1865">
        <v>38.299999999999997</v>
      </c>
      <c r="L1865">
        <v>180</v>
      </c>
      <c r="M1865">
        <v>39</v>
      </c>
      <c r="N1865">
        <v>25</v>
      </c>
      <c r="O1865">
        <v>23</v>
      </c>
      <c r="P1865">
        <v>5</v>
      </c>
      <c r="Q1865">
        <v>24</v>
      </c>
      <c r="R1865">
        <v>0</v>
      </c>
      <c r="S1865">
        <v>4</v>
      </c>
      <c r="T1865">
        <v>28</v>
      </c>
      <c r="U1865">
        <v>6.5796299999999999</v>
      </c>
      <c r="V1865">
        <v>5.6396899999999999</v>
      </c>
      <c r="W1865">
        <v>1.1666700000000001</v>
      </c>
      <c r="X1865">
        <v>1.17493</v>
      </c>
      <c r="Y1865">
        <v>0.155556</v>
      </c>
      <c r="Z1865">
        <v>0.13333300000000001</v>
      </c>
      <c r="AA1865">
        <v>2.2222220897674502E-2</v>
      </c>
      <c r="AB1865">
        <v>0.256579</v>
      </c>
      <c r="AC1865">
        <v>1.6449100000000001</v>
      </c>
      <c r="AD1865">
        <v>0.28571400000000002</v>
      </c>
      <c r="AE1865">
        <v>0.67857100000000004</v>
      </c>
      <c r="AH1865">
        <v>5.6832399999999996</v>
      </c>
      <c r="AI1865">
        <v>-0.50704499999999997</v>
      </c>
      <c r="AJ1865">
        <v>-0.44254900000000003</v>
      </c>
    </row>
    <row r="1866" spans="1:36" x14ac:dyDescent="0.45">
      <c r="A1866" t="s">
        <v>3730</v>
      </c>
      <c r="C1866">
        <v>1</v>
      </c>
      <c r="D1866">
        <v>2</v>
      </c>
      <c r="F1866">
        <v>6.7415700000000003</v>
      </c>
      <c r="G1866">
        <v>27</v>
      </c>
      <c r="H1866">
        <v>0</v>
      </c>
      <c r="I1866">
        <v>0</v>
      </c>
      <c r="J1866">
        <v>0</v>
      </c>
      <c r="K1866">
        <v>26.7</v>
      </c>
      <c r="L1866">
        <v>131</v>
      </c>
      <c r="M1866">
        <v>28</v>
      </c>
      <c r="N1866">
        <v>22</v>
      </c>
      <c r="O1866">
        <v>20</v>
      </c>
      <c r="P1866">
        <v>5</v>
      </c>
      <c r="Q1866">
        <v>22</v>
      </c>
      <c r="R1866">
        <v>0</v>
      </c>
      <c r="S1866">
        <v>2</v>
      </c>
      <c r="T1866">
        <v>24</v>
      </c>
      <c r="U1866">
        <v>8.0898900000000005</v>
      </c>
      <c r="V1866">
        <v>7.4157299999999999</v>
      </c>
      <c r="W1866">
        <v>1.09091</v>
      </c>
      <c r="X1866">
        <v>1.6853899999999999</v>
      </c>
      <c r="Y1866">
        <v>0.18320600000000001</v>
      </c>
      <c r="Z1866">
        <v>0.167939</v>
      </c>
      <c r="AA1866">
        <v>1.52671784162521E-2</v>
      </c>
      <c r="AB1866">
        <v>0.26168200000000003</v>
      </c>
      <c r="AC1866">
        <v>1.87266</v>
      </c>
      <c r="AD1866">
        <v>0.29487200000000002</v>
      </c>
      <c r="AE1866">
        <v>0.65116300000000005</v>
      </c>
      <c r="AH1866">
        <v>6.5883700000000003</v>
      </c>
      <c r="AI1866">
        <v>-0.50809000000000004</v>
      </c>
      <c r="AJ1866">
        <v>-0.69170900000000002</v>
      </c>
    </row>
    <row r="1867" spans="1:36" x14ac:dyDescent="0.45">
      <c r="A1867" t="s">
        <v>3731</v>
      </c>
      <c r="B1867" t="s">
        <v>132</v>
      </c>
      <c r="C1867">
        <v>3</v>
      </c>
      <c r="D1867">
        <v>6</v>
      </c>
      <c r="F1867">
        <v>5.4649000000000001</v>
      </c>
      <c r="G1867">
        <v>43</v>
      </c>
      <c r="H1867">
        <v>0</v>
      </c>
      <c r="I1867">
        <v>0</v>
      </c>
      <c r="J1867">
        <v>0</v>
      </c>
      <c r="K1867">
        <v>52.7</v>
      </c>
      <c r="L1867">
        <v>244</v>
      </c>
      <c r="M1867">
        <v>53</v>
      </c>
      <c r="N1867">
        <v>35</v>
      </c>
      <c r="O1867">
        <v>32</v>
      </c>
      <c r="P1867">
        <v>7</v>
      </c>
      <c r="Q1867">
        <v>29</v>
      </c>
      <c r="R1867">
        <v>0</v>
      </c>
      <c r="S1867">
        <v>7</v>
      </c>
      <c r="T1867">
        <v>46</v>
      </c>
      <c r="U1867">
        <v>7.8557899999999998</v>
      </c>
      <c r="V1867">
        <v>4.9525600000000001</v>
      </c>
      <c r="W1867">
        <v>1.5862099999999999</v>
      </c>
      <c r="X1867">
        <v>1.1954499999999999</v>
      </c>
      <c r="Y1867">
        <v>0.188525</v>
      </c>
      <c r="Z1867">
        <v>0.118852</v>
      </c>
      <c r="AA1867">
        <v>6.9672130048274994E-2</v>
      </c>
      <c r="AB1867">
        <v>0.25480799999999998</v>
      </c>
      <c r="AC1867">
        <v>1.5559799999999999</v>
      </c>
      <c r="AD1867">
        <v>0.29677399999999998</v>
      </c>
      <c r="AE1867">
        <v>0.65097000000000005</v>
      </c>
      <c r="AH1867">
        <v>5.2854000000000001</v>
      </c>
      <c r="AI1867">
        <v>-0.508969</v>
      </c>
      <c r="AJ1867">
        <v>-0.63058400000000003</v>
      </c>
    </row>
    <row r="1868" spans="1:36" x14ac:dyDescent="0.45">
      <c r="A1868" t="s">
        <v>2439</v>
      </c>
      <c r="B1868" t="s">
        <v>28</v>
      </c>
      <c r="C1868">
        <v>2</v>
      </c>
      <c r="D1868">
        <v>2</v>
      </c>
      <c r="F1868">
        <v>5.7294400000000003</v>
      </c>
      <c r="G1868">
        <v>38</v>
      </c>
      <c r="H1868">
        <v>0</v>
      </c>
      <c r="I1868">
        <v>0</v>
      </c>
      <c r="J1868">
        <v>0</v>
      </c>
      <c r="K1868">
        <v>37.700000000000003</v>
      </c>
      <c r="L1868">
        <v>175</v>
      </c>
      <c r="M1868">
        <v>37</v>
      </c>
      <c r="N1868">
        <v>26</v>
      </c>
      <c r="O1868">
        <v>24</v>
      </c>
      <c r="P1868">
        <v>7</v>
      </c>
      <c r="Q1868">
        <v>24</v>
      </c>
      <c r="R1868">
        <v>1</v>
      </c>
      <c r="S1868">
        <v>4</v>
      </c>
      <c r="T1868">
        <v>36</v>
      </c>
      <c r="U1868">
        <v>8.5941600000000005</v>
      </c>
      <c r="V1868">
        <v>5.7294400000000003</v>
      </c>
      <c r="W1868">
        <v>1.5</v>
      </c>
      <c r="X1868">
        <v>1.67109</v>
      </c>
      <c r="Y1868">
        <v>0.20571400000000001</v>
      </c>
      <c r="Z1868">
        <v>0.13714299999999999</v>
      </c>
      <c r="AA1868">
        <v>6.8571433424949604E-2</v>
      </c>
      <c r="AB1868">
        <v>0.25170100000000001</v>
      </c>
      <c r="AC1868">
        <v>1.6180399999999999</v>
      </c>
      <c r="AD1868">
        <v>0.288462</v>
      </c>
      <c r="AE1868">
        <v>0.68359400000000003</v>
      </c>
      <c r="AH1868">
        <v>5.9871400000000001</v>
      </c>
      <c r="AI1868">
        <v>-0.50951100000000005</v>
      </c>
      <c r="AJ1868">
        <v>-0.56939399999999996</v>
      </c>
    </row>
    <row r="1869" spans="1:36" x14ac:dyDescent="0.45">
      <c r="A1869" t="s">
        <v>3732</v>
      </c>
      <c r="C1869">
        <v>1</v>
      </c>
      <c r="D1869">
        <v>2</v>
      </c>
      <c r="F1869">
        <v>6.17021</v>
      </c>
      <c r="G1869">
        <v>37</v>
      </c>
      <c r="H1869">
        <v>0</v>
      </c>
      <c r="I1869">
        <v>0</v>
      </c>
      <c r="J1869">
        <v>0</v>
      </c>
      <c r="K1869">
        <v>42.3</v>
      </c>
      <c r="L1869">
        <v>201</v>
      </c>
      <c r="M1869">
        <v>49</v>
      </c>
      <c r="N1869">
        <v>31</v>
      </c>
      <c r="O1869">
        <v>29</v>
      </c>
      <c r="P1869">
        <v>7</v>
      </c>
      <c r="Q1869">
        <v>24</v>
      </c>
      <c r="R1869">
        <v>0</v>
      </c>
      <c r="S1869">
        <v>4</v>
      </c>
      <c r="T1869">
        <v>27</v>
      </c>
      <c r="U1869">
        <v>5.7446799999999998</v>
      </c>
      <c r="V1869">
        <v>5.1063799999999997</v>
      </c>
      <c r="W1869">
        <v>1.125</v>
      </c>
      <c r="X1869">
        <v>1.48936</v>
      </c>
      <c r="Y1869">
        <v>0.134328</v>
      </c>
      <c r="Z1869">
        <v>0.119403</v>
      </c>
      <c r="AA1869">
        <v>1.49253830313682E-2</v>
      </c>
      <c r="AB1869">
        <v>0.28323700000000002</v>
      </c>
      <c r="AC1869">
        <v>1.72577</v>
      </c>
      <c r="AD1869">
        <v>0.30215799999999998</v>
      </c>
      <c r="AE1869">
        <v>0.66455699999999995</v>
      </c>
      <c r="AH1869">
        <v>6.1155600000000003</v>
      </c>
      <c r="AI1869">
        <v>-0.51103299999999996</v>
      </c>
      <c r="AJ1869">
        <v>-0.34758899999999998</v>
      </c>
    </row>
    <row r="1870" spans="1:36" x14ac:dyDescent="0.45">
      <c r="A1870" t="s">
        <v>3733</v>
      </c>
      <c r="B1870" t="s">
        <v>28</v>
      </c>
      <c r="C1870">
        <v>2</v>
      </c>
      <c r="D1870">
        <v>3</v>
      </c>
      <c r="F1870">
        <v>5.5629099999999996</v>
      </c>
      <c r="G1870">
        <v>42</v>
      </c>
      <c r="H1870">
        <v>1</v>
      </c>
      <c r="I1870">
        <v>0</v>
      </c>
      <c r="J1870">
        <v>0</v>
      </c>
      <c r="K1870">
        <v>45.3</v>
      </c>
      <c r="L1870">
        <v>217</v>
      </c>
      <c r="M1870">
        <v>38</v>
      </c>
      <c r="N1870">
        <v>30</v>
      </c>
      <c r="O1870">
        <v>28</v>
      </c>
      <c r="P1870">
        <v>7</v>
      </c>
      <c r="Q1870">
        <v>40</v>
      </c>
      <c r="R1870">
        <v>0</v>
      </c>
      <c r="S1870">
        <v>6</v>
      </c>
      <c r="T1870">
        <v>55</v>
      </c>
      <c r="U1870">
        <v>10.927199999999999</v>
      </c>
      <c r="V1870">
        <v>7.9470200000000002</v>
      </c>
      <c r="W1870">
        <v>1.375</v>
      </c>
      <c r="X1870">
        <v>1.39073</v>
      </c>
      <c r="Y1870">
        <v>0.25345600000000001</v>
      </c>
      <c r="Z1870">
        <v>0.184332</v>
      </c>
      <c r="AA1870">
        <v>6.9124430418014499E-2</v>
      </c>
      <c r="AB1870">
        <v>0.222222</v>
      </c>
      <c r="AC1870">
        <v>1.7218500000000001</v>
      </c>
      <c r="AD1870">
        <v>0.28440399999999999</v>
      </c>
      <c r="AE1870">
        <v>0.70381199999999999</v>
      </c>
      <c r="AH1870">
        <v>5.8819699999999999</v>
      </c>
      <c r="AI1870">
        <v>-0.51175700000000002</v>
      </c>
      <c r="AJ1870">
        <v>-0.51117500000000005</v>
      </c>
    </row>
    <row r="1871" spans="1:36" x14ac:dyDescent="0.45">
      <c r="A1871" t="s">
        <v>3734</v>
      </c>
      <c r="B1871" t="s">
        <v>139</v>
      </c>
      <c r="C1871">
        <v>1</v>
      </c>
      <c r="D1871">
        <v>3</v>
      </c>
      <c r="F1871">
        <v>6.3529400000000003</v>
      </c>
      <c r="G1871">
        <v>36</v>
      </c>
      <c r="H1871">
        <v>0</v>
      </c>
      <c r="I1871">
        <v>0</v>
      </c>
      <c r="J1871">
        <v>0</v>
      </c>
      <c r="K1871">
        <v>34</v>
      </c>
      <c r="L1871">
        <v>166</v>
      </c>
      <c r="M1871">
        <v>31</v>
      </c>
      <c r="N1871">
        <v>26</v>
      </c>
      <c r="O1871">
        <v>24</v>
      </c>
      <c r="P1871">
        <v>5</v>
      </c>
      <c r="Q1871">
        <v>32</v>
      </c>
      <c r="R1871">
        <v>0</v>
      </c>
      <c r="S1871">
        <v>3</v>
      </c>
      <c r="T1871">
        <v>35</v>
      </c>
      <c r="U1871">
        <v>9.2647099999999991</v>
      </c>
      <c r="V1871">
        <v>8.4705899999999996</v>
      </c>
      <c r="W1871">
        <v>1.09375</v>
      </c>
      <c r="X1871">
        <v>1.3235300000000001</v>
      </c>
      <c r="Y1871">
        <v>0.210843</v>
      </c>
      <c r="Z1871">
        <v>0.192771</v>
      </c>
      <c r="AA1871">
        <v>1.80722922086715E-2</v>
      </c>
      <c r="AB1871">
        <v>0.23664099999999999</v>
      </c>
      <c r="AC1871">
        <v>1.85294</v>
      </c>
      <c r="AD1871">
        <v>0.28571400000000002</v>
      </c>
      <c r="AE1871">
        <v>0.66071400000000002</v>
      </c>
      <c r="AH1871">
        <v>6.1962200000000003</v>
      </c>
      <c r="AI1871">
        <v>-0.512459</v>
      </c>
      <c r="AJ1871">
        <v>-0.72425700000000004</v>
      </c>
    </row>
    <row r="1872" spans="1:36" x14ac:dyDescent="0.45">
      <c r="A1872" t="s">
        <v>3735</v>
      </c>
      <c r="B1872" t="s">
        <v>153</v>
      </c>
      <c r="C1872">
        <v>2</v>
      </c>
      <c r="D1872">
        <v>3</v>
      </c>
      <c r="F1872">
        <v>6.0354999999999999</v>
      </c>
      <c r="G1872">
        <v>31</v>
      </c>
      <c r="H1872">
        <v>2</v>
      </c>
      <c r="I1872">
        <v>0</v>
      </c>
      <c r="J1872">
        <v>0</v>
      </c>
      <c r="K1872">
        <v>50.7</v>
      </c>
      <c r="L1872">
        <v>236</v>
      </c>
      <c r="M1872">
        <v>53</v>
      </c>
      <c r="N1872">
        <v>37</v>
      </c>
      <c r="O1872">
        <v>34</v>
      </c>
      <c r="P1872">
        <v>9</v>
      </c>
      <c r="Q1872">
        <v>29</v>
      </c>
      <c r="R1872">
        <v>0</v>
      </c>
      <c r="S1872">
        <v>5</v>
      </c>
      <c r="T1872">
        <v>42</v>
      </c>
      <c r="U1872">
        <v>7.4556199999999997</v>
      </c>
      <c r="V1872">
        <v>5.1479299999999997</v>
      </c>
      <c r="W1872">
        <v>1.44828</v>
      </c>
      <c r="X1872">
        <v>1.5976300000000001</v>
      </c>
      <c r="Y1872">
        <v>0.17796600000000001</v>
      </c>
      <c r="Z1872">
        <v>0.122881</v>
      </c>
      <c r="AA1872">
        <v>5.5084750056266701E-2</v>
      </c>
      <c r="AB1872">
        <v>0.262376</v>
      </c>
      <c r="AC1872">
        <v>1.6173599999999999</v>
      </c>
      <c r="AD1872">
        <v>0.29139100000000001</v>
      </c>
      <c r="AE1872">
        <v>0.64841499999999996</v>
      </c>
      <c r="AH1872">
        <v>5.9177600000000004</v>
      </c>
      <c r="AI1872">
        <v>-0.51264799999999999</v>
      </c>
      <c r="AJ1872">
        <v>-0.72477199999999997</v>
      </c>
    </row>
    <row r="1873" spans="1:36" x14ac:dyDescent="0.45">
      <c r="A1873" t="s">
        <v>3736</v>
      </c>
      <c r="B1873" t="s">
        <v>215</v>
      </c>
      <c r="C1873">
        <v>2</v>
      </c>
      <c r="D1873">
        <v>4</v>
      </c>
      <c r="F1873">
        <v>5.6356700000000002</v>
      </c>
      <c r="G1873">
        <v>40</v>
      </c>
      <c r="H1873">
        <v>2</v>
      </c>
      <c r="I1873">
        <v>0</v>
      </c>
      <c r="J1873">
        <v>1</v>
      </c>
      <c r="K1873">
        <v>52.7</v>
      </c>
      <c r="L1873">
        <v>251</v>
      </c>
      <c r="M1873">
        <v>48</v>
      </c>
      <c r="N1873">
        <v>36</v>
      </c>
      <c r="O1873">
        <v>33</v>
      </c>
      <c r="P1873">
        <v>8</v>
      </c>
      <c r="Q1873">
        <v>41</v>
      </c>
      <c r="R1873">
        <v>2</v>
      </c>
      <c r="S1873">
        <v>7</v>
      </c>
      <c r="T1873">
        <v>60</v>
      </c>
      <c r="U1873">
        <v>10.246700000000001</v>
      </c>
      <c r="V1873">
        <v>7.0019</v>
      </c>
      <c r="W1873">
        <v>1.4634100000000001</v>
      </c>
      <c r="X1873">
        <v>1.36622</v>
      </c>
      <c r="Y1873">
        <v>0.23904400000000001</v>
      </c>
      <c r="Z1873">
        <v>0.16334699999999999</v>
      </c>
      <c r="AA1873">
        <v>7.5697213411331093E-2</v>
      </c>
      <c r="AB1873">
        <v>0.236453</v>
      </c>
      <c r="AC1873">
        <v>1.6888000000000001</v>
      </c>
      <c r="AD1873">
        <v>0.296296</v>
      </c>
      <c r="AE1873">
        <v>0.68123400000000001</v>
      </c>
      <c r="AH1873">
        <v>5.6838800000000003</v>
      </c>
      <c r="AI1873">
        <v>-0.51284300000000005</v>
      </c>
      <c r="AJ1873">
        <v>-0.56223100000000004</v>
      </c>
    </row>
    <row r="1874" spans="1:36" x14ac:dyDescent="0.45">
      <c r="A1874" t="s">
        <v>3737</v>
      </c>
      <c r="C1874">
        <v>2</v>
      </c>
      <c r="D1874">
        <v>4</v>
      </c>
      <c r="F1874">
        <v>5.1962999999999999</v>
      </c>
      <c r="G1874">
        <v>30</v>
      </c>
      <c r="H1874">
        <v>0</v>
      </c>
      <c r="I1874">
        <v>0</v>
      </c>
      <c r="J1874">
        <v>0</v>
      </c>
      <c r="K1874">
        <v>43.3</v>
      </c>
      <c r="L1874">
        <v>203</v>
      </c>
      <c r="M1874">
        <v>43</v>
      </c>
      <c r="N1874">
        <v>27</v>
      </c>
      <c r="O1874">
        <v>25</v>
      </c>
      <c r="P1874">
        <v>6</v>
      </c>
      <c r="Q1874">
        <v>31</v>
      </c>
      <c r="R1874">
        <v>2</v>
      </c>
      <c r="S1874">
        <v>1</v>
      </c>
      <c r="T1874">
        <v>39</v>
      </c>
      <c r="U1874">
        <v>8.1062399999999997</v>
      </c>
      <c r="V1874">
        <v>6.4434199999999997</v>
      </c>
      <c r="W1874">
        <v>1.25806</v>
      </c>
      <c r="X1874">
        <v>1.2471099999999999</v>
      </c>
      <c r="Y1874">
        <v>0.19211800000000001</v>
      </c>
      <c r="Z1874">
        <v>0.15270900000000001</v>
      </c>
      <c r="AA1874">
        <v>3.9408862590789698E-2</v>
      </c>
      <c r="AB1874">
        <v>0.25146200000000002</v>
      </c>
      <c r="AC1874">
        <v>1.7090099999999999</v>
      </c>
      <c r="AD1874">
        <v>0.293651</v>
      </c>
      <c r="AE1874">
        <v>0.71646299999999996</v>
      </c>
      <c r="AH1874">
        <v>5.4721299999999999</v>
      </c>
      <c r="AI1874">
        <v>-0.51368400000000003</v>
      </c>
      <c r="AJ1874">
        <v>-0.47915799999999997</v>
      </c>
    </row>
    <row r="1875" spans="1:36" x14ac:dyDescent="0.45">
      <c r="A1875" t="s">
        <v>3738</v>
      </c>
      <c r="C1875">
        <v>3</v>
      </c>
      <c r="D1875">
        <v>5</v>
      </c>
      <c r="F1875">
        <v>5.65116</v>
      </c>
      <c r="G1875">
        <v>37</v>
      </c>
      <c r="H1875">
        <v>0</v>
      </c>
      <c r="I1875">
        <v>0</v>
      </c>
      <c r="J1875">
        <v>0</v>
      </c>
      <c r="K1875">
        <v>43</v>
      </c>
      <c r="L1875">
        <v>203</v>
      </c>
      <c r="M1875">
        <v>45</v>
      </c>
      <c r="N1875">
        <v>29</v>
      </c>
      <c r="O1875">
        <v>27</v>
      </c>
      <c r="P1875">
        <v>6</v>
      </c>
      <c r="Q1875">
        <v>27</v>
      </c>
      <c r="R1875">
        <v>2</v>
      </c>
      <c r="S1875">
        <v>5</v>
      </c>
      <c r="T1875">
        <v>33</v>
      </c>
      <c r="U1875">
        <v>6.9069799999999999</v>
      </c>
      <c r="V1875">
        <v>5.65116</v>
      </c>
      <c r="W1875">
        <v>1.2222200000000001</v>
      </c>
      <c r="X1875">
        <v>1.2558100000000001</v>
      </c>
      <c r="Y1875">
        <v>0.16256200000000001</v>
      </c>
      <c r="Z1875">
        <v>0.13300500000000001</v>
      </c>
      <c r="AA1875">
        <v>2.9556661844253498E-2</v>
      </c>
      <c r="AB1875">
        <v>0.263158</v>
      </c>
      <c r="AC1875">
        <v>1.67442</v>
      </c>
      <c r="AD1875">
        <v>0.29545500000000002</v>
      </c>
      <c r="AE1875">
        <v>0.67610099999999995</v>
      </c>
      <c r="AH1875">
        <v>5.7666700000000004</v>
      </c>
      <c r="AI1875">
        <v>-0.51601200000000003</v>
      </c>
      <c r="AJ1875">
        <v>-0.47425299999999998</v>
      </c>
    </row>
    <row r="1876" spans="1:36" x14ac:dyDescent="0.45">
      <c r="A1876" t="s">
        <v>3739</v>
      </c>
      <c r="C1876">
        <v>3</v>
      </c>
      <c r="D1876">
        <v>5</v>
      </c>
      <c r="F1876">
        <v>5.6612900000000002</v>
      </c>
      <c r="G1876">
        <v>29</v>
      </c>
      <c r="H1876">
        <v>6</v>
      </c>
      <c r="I1876">
        <v>0</v>
      </c>
      <c r="J1876">
        <v>0</v>
      </c>
      <c r="K1876">
        <v>62</v>
      </c>
      <c r="L1876">
        <v>293</v>
      </c>
      <c r="M1876">
        <v>64</v>
      </c>
      <c r="N1876">
        <v>42</v>
      </c>
      <c r="O1876">
        <v>39</v>
      </c>
      <c r="P1876">
        <v>9</v>
      </c>
      <c r="Q1876">
        <v>44</v>
      </c>
      <c r="R1876">
        <v>0</v>
      </c>
      <c r="S1876">
        <v>4</v>
      </c>
      <c r="T1876">
        <v>51</v>
      </c>
      <c r="U1876">
        <v>7.4032299999999998</v>
      </c>
      <c r="V1876">
        <v>6.3871000000000002</v>
      </c>
      <c r="W1876">
        <v>1.15909</v>
      </c>
      <c r="X1876">
        <v>1.3064499999999999</v>
      </c>
      <c r="Y1876">
        <v>0.17406099999999999</v>
      </c>
      <c r="Z1876">
        <v>0.150171</v>
      </c>
      <c r="AA1876">
        <v>2.38907784223556E-2</v>
      </c>
      <c r="AB1876">
        <v>0.26122400000000001</v>
      </c>
      <c r="AC1876">
        <v>1.74194</v>
      </c>
      <c r="AD1876">
        <v>0.29729699999999998</v>
      </c>
      <c r="AE1876">
        <v>0.69182399999999999</v>
      </c>
      <c r="AH1876">
        <v>5.8195600000000001</v>
      </c>
      <c r="AI1876">
        <v>-0.51615999999999995</v>
      </c>
      <c r="AJ1876">
        <v>-0.31285499999999999</v>
      </c>
    </row>
    <row r="1877" spans="1:36" x14ac:dyDescent="0.45">
      <c r="A1877" t="s">
        <v>3740</v>
      </c>
      <c r="B1877" t="s">
        <v>38</v>
      </c>
      <c r="C1877">
        <v>2</v>
      </c>
      <c r="D1877">
        <v>3</v>
      </c>
      <c r="F1877">
        <v>6.3476100000000004</v>
      </c>
      <c r="G1877">
        <v>38</v>
      </c>
      <c r="H1877">
        <v>0</v>
      </c>
      <c r="I1877">
        <v>0</v>
      </c>
      <c r="J1877">
        <v>0</v>
      </c>
      <c r="K1877">
        <v>39.700000000000003</v>
      </c>
      <c r="L1877">
        <v>193</v>
      </c>
      <c r="M1877">
        <v>36</v>
      </c>
      <c r="N1877">
        <v>30</v>
      </c>
      <c r="O1877">
        <v>28</v>
      </c>
      <c r="P1877">
        <v>6</v>
      </c>
      <c r="Q1877">
        <v>37</v>
      </c>
      <c r="R1877">
        <v>0</v>
      </c>
      <c r="S1877">
        <v>3</v>
      </c>
      <c r="T1877">
        <v>44</v>
      </c>
      <c r="U1877">
        <v>9.9748099999999997</v>
      </c>
      <c r="V1877">
        <v>8.3879099999999998</v>
      </c>
      <c r="W1877">
        <v>1.18919</v>
      </c>
      <c r="X1877">
        <v>1.3602000000000001</v>
      </c>
      <c r="Y1877">
        <v>0.22797899999999999</v>
      </c>
      <c r="Z1877">
        <v>0.19170999999999999</v>
      </c>
      <c r="AA1877">
        <v>3.6269426345825098E-2</v>
      </c>
      <c r="AB1877">
        <v>0.235294</v>
      </c>
      <c r="AC1877">
        <v>1.8387899999999999</v>
      </c>
      <c r="AD1877">
        <v>0.29126200000000002</v>
      </c>
      <c r="AE1877">
        <v>0.66563499999999998</v>
      </c>
      <c r="AH1877">
        <v>6.0258200000000004</v>
      </c>
      <c r="AI1877">
        <v>-0.52198100000000003</v>
      </c>
      <c r="AJ1877">
        <v>-0.770177</v>
      </c>
    </row>
    <row r="1878" spans="1:36" x14ac:dyDescent="0.45">
      <c r="A1878" t="s">
        <v>3741</v>
      </c>
      <c r="B1878" t="s">
        <v>23</v>
      </c>
      <c r="C1878">
        <v>2</v>
      </c>
      <c r="D1878">
        <v>3</v>
      </c>
      <c r="F1878">
        <v>5.7692300000000003</v>
      </c>
      <c r="G1878">
        <v>27</v>
      </c>
      <c r="H1878">
        <v>1</v>
      </c>
      <c r="I1878">
        <v>0</v>
      </c>
      <c r="J1878">
        <v>0</v>
      </c>
      <c r="K1878">
        <v>39</v>
      </c>
      <c r="L1878">
        <v>187</v>
      </c>
      <c r="M1878">
        <v>37</v>
      </c>
      <c r="N1878">
        <v>27</v>
      </c>
      <c r="O1878">
        <v>25</v>
      </c>
      <c r="P1878">
        <v>6</v>
      </c>
      <c r="Q1878">
        <v>32</v>
      </c>
      <c r="R1878">
        <v>0</v>
      </c>
      <c r="S1878">
        <v>4</v>
      </c>
      <c r="T1878">
        <v>40</v>
      </c>
      <c r="U1878">
        <v>9.2307699999999997</v>
      </c>
      <c r="V1878">
        <v>7.38462</v>
      </c>
      <c r="W1878">
        <v>1.25</v>
      </c>
      <c r="X1878">
        <v>1.38462</v>
      </c>
      <c r="Y1878">
        <v>0.21390400000000001</v>
      </c>
      <c r="Z1878">
        <v>0.171123</v>
      </c>
      <c r="AA1878">
        <v>4.2780742049217203E-2</v>
      </c>
      <c r="AB1878">
        <v>0.245033</v>
      </c>
      <c r="AC1878">
        <v>1.7692300000000001</v>
      </c>
      <c r="AD1878">
        <v>0.295238</v>
      </c>
      <c r="AE1878">
        <v>0.69306900000000005</v>
      </c>
      <c r="AH1878">
        <v>5.9729900000000002</v>
      </c>
      <c r="AI1878">
        <v>-0.52609799999999995</v>
      </c>
      <c r="AJ1878">
        <v>-0.431334</v>
      </c>
    </row>
    <row r="1879" spans="1:36" x14ac:dyDescent="0.45">
      <c r="A1879" t="s">
        <v>3742</v>
      </c>
      <c r="B1879" t="s">
        <v>184</v>
      </c>
      <c r="C1879">
        <v>2</v>
      </c>
      <c r="D1879">
        <v>4</v>
      </c>
      <c r="F1879">
        <v>5.9045699999999997</v>
      </c>
      <c r="G1879">
        <v>43</v>
      </c>
      <c r="H1879">
        <v>0</v>
      </c>
      <c r="I1879">
        <v>0</v>
      </c>
      <c r="J1879">
        <v>1</v>
      </c>
      <c r="K1879">
        <v>50.3</v>
      </c>
      <c r="L1879">
        <v>238</v>
      </c>
      <c r="M1879">
        <v>46</v>
      </c>
      <c r="N1879">
        <v>36</v>
      </c>
      <c r="O1879">
        <v>33</v>
      </c>
      <c r="P1879">
        <v>8</v>
      </c>
      <c r="Q1879">
        <v>39</v>
      </c>
      <c r="R1879">
        <v>0</v>
      </c>
      <c r="S1879">
        <v>8</v>
      </c>
      <c r="T1879">
        <v>57</v>
      </c>
      <c r="U1879">
        <v>10.1988</v>
      </c>
      <c r="V1879">
        <v>6.9781300000000002</v>
      </c>
      <c r="W1879">
        <v>1.4615400000000001</v>
      </c>
      <c r="X1879">
        <v>1.4314100000000001</v>
      </c>
      <c r="Y1879">
        <v>0.23949599999999999</v>
      </c>
      <c r="Z1879">
        <v>0.16386600000000001</v>
      </c>
      <c r="AA1879">
        <v>7.5630247592925998E-2</v>
      </c>
      <c r="AB1879">
        <v>0.240838</v>
      </c>
      <c r="AC1879">
        <v>1.6898599999999999</v>
      </c>
      <c r="AD1879">
        <v>0.30158699999999999</v>
      </c>
      <c r="AE1879">
        <v>0.66395700000000002</v>
      </c>
      <c r="AH1879">
        <v>5.8594099999999996</v>
      </c>
      <c r="AI1879">
        <v>-0.52763300000000002</v>
      </c>
      <c r="AJ1879">
        <v>-0.34026800000000001</v>
      </c>
    </row>
    <row r="1880" spans="1:36" x14ac:dyDescent="0.45">
      <c r="A1880" t="s">
        <v>3743</v>
      </c>
      <c r="B1880" t="s">
        <v>104</v>
      </c>
      <c r="C1880">
        <v>3</v>
      </c>
      <c r="D1880">
        <v>6</v>
      </c>
      <c r="F1880">
        <v>5.4325999999999999</v>
      </c>
      <c r="G1880">
        <v>36</v>
      </c>
      <c r="H1880">
        <v>0</v>
      </c>
      <c r="I1880">
        <v>0</v>
      </c>
      <c r="J1880">
        <v>0</v>
      </c>
      <c r="K1880">
        <v>49.7</v>
      </c>
      <c r="L1880">
        <v>231</v>
      </c>
      <c r="M1880">
        <v>50</v>
      </c>
      <c r="N1880">
        <v>32</v>
      </c>
      <c r="O1880">
        <v>30</v>
      </c>
      <c r="P1880">
        <v>7</v>
      </c>
      <c r="Q1880">
        <v>31</v>
      </c>
      <c r="R1880">
        <v>1</v>
      </c>
      <c r="S1880">
        <v>6</v>
      </c>
      <c r="T1880">
        <v>44</v>
      </c>
      <c r="U1880">
        <v>7.9678100000000001</v>
      </c>
      <c r="V1880">
        <v>5.6136799999999996</v>
      </c>
      <c r="W1880">
        <v>1.4193499999999999</v>
      </c>
      <c r="X1880">
        <v>1.2676099999999999</v>
      </c>
      <c r="Y1880">
        <v>0.19047600000000001</v>
      </c>
      <c r="Z1880">
        <v>0.13419900000000001</v>
      </c>
      <c r="AA1880">
        <v>5.6277066469192498E-2</v>
      </c>
      <c r="AB1880">
        <v>0.25773200000000002</v>
      </c>
      <c r="AC1880">
        <v>1.62978</v>
      </c>
      <c r="AD1880">
        <v>0.30069899999999999</v>
      </c>
      <c r="AE1880">
        <v>0.68820199999999998</v>
      </c>
      <c r="AH1880">
        <v>5.5488</v>
      </c>
      <c r="AI1880">
        <v>-0.52804899999999999</v>
      </c>
      <c r="AJ1880">
        <v>-0.43116300000000002</v>
      </c>
    </row>
    <row r="1881" spans="1:36" x14ac:dyDescent="0.45">
      <c r="A1881" t="s">
        <v>3744</v>
      </c>
      <c r="B1881" t="s">
        <v>52</v>
      </c>
      <c r="C1881">
        <v>2</v>
      </c>
      <c r="D1881">
        <v>3</v>
      </c>
      <c r="F1881">
        <v>5.5029599999999999</v>
      </c>
      <c r="G1881">
        <v>28</v>
      </c>
      <c r="H1881">
        <v>3</v>
      </c>
      <c r="I1881">
        <v>0</v>
      </c>
      <c r="J1881">
        <v>0</v>
      </c>
      <c r="K1881">
        <v>50.7</v>
      </c>
      <c r="L1881">
        <v>241</v>
      </c>
      <c r="M1881">
        <v>54</v>
      </c>
      <c r="N1881">
        <v>34</v>
      </c>
      <c r="O1881">
        <v>31</v>
      </c>
      <c r="P1881">
        <v>7</v>
      </c>
      <c r="Q1881">
        <v>29</v>
      </c>
      <c r="R1881">
        <v>0</v>
      </c>
      <c r="S1881">
        <v>9</v>
      </c>
      <c r="T1881">
        <v>38</v>
      </c>
      <c r="U1881">
        <v>6.7455600000000002</v>
      </c>
      <c r="V1881">
        <v>5.1479299999999997</v>
      </c>
      <c r="W1881">
        <v>1.3103400000000001</v>
      </c>
      <c r="X1881">
        <v>1.2425999999999999</v>
      </c>
      <c r="Y1881">
        <v>0.15767600000000001</v>
      </c>
      <c r="Z1881">
        <v>0.12033199999999999</v>
      </c>
      <c r="AA1881">
        <v>3.73444035649299E-2</v>
      </c>
      <c r="AB1881">
        <v>0.26601000000000002</v>
      </c>
      <c r="AC1881">
        <v>1.6370800000000001</v>
      </c>
      <c r="AD1881">
        <v>0.29746800000000001</v>
      </c>
      <c r="AE1881">
        <v>0.66939899999999997</v>
      </c>
      <c r="AH1881">
        <v>5.7994199999999996</v>
      </c>
      <c r="AI1881">
        <v>-0.53924799999999995</v>
      </c>
      <c r="AJ1881">
        <v>-0.384299</v>
      </c>
    </row>
    <row r="1882" spans="1:36" x14ac:dyDescent="0.45">
      <c r="A1882" t="s">
        <v>3745</v>
      </c>
      <c r="C1882">
        <v>3</v>
      </c>
      <c r="D1882">
        <v>5</v>
      </c>
      <c r="F1882">
        <v>6.0377400000000003</v>
      </c>
      <c r="G1882">
        <v>40</v>
      </c>
      <c r="H1882">
        <v>0</v>
      </c>
      <c r="I1882">
        <v>0</v>
      </c>
      <c r="J1882">
        <v>0</v>
      </c>
      <c r="K1882">
        <v>47.7</v>
      </c>
      <c r="L1882">
        <v>225</v>
      </c>
      <c r="M1882">
        <v>53</v>
      </c>
      <c r="N1882">
        <v>35</v>
      </c>
      <c r="O1882">
        <v>32</v>
      </c>
      <c r="P1882">
        <v>8</v>
      </c>
      <c r="Q1882">
        <v>27</v>
      </c>
      <c r="R1882">
        <v>1</v>
      </c>
      <c r="S1882">
        <v>6</v>
      </c>
      <c r="T1882">
        <v>35</v>
      </c>
      <c r="U1882">
        <v>6.6037699999999999</v>
      </c>
      <c r="V1882">
        <v>5.0943399999999999</v>
      </c>
      <c r="W1882">
        <v>1.2963</v>
      </c>
      <c r="X1882">
        <v>1.50943</v>
      </c>
      <c r="Y1882">
        <v>0.155556</v>
      </c>
      <c r="Z1882">
        <v>0.12</v>
      </c>
      <c r="AA1882">
        <v>3.5555563867092098E-2</v>
      </c>
      <c r="AB1882">
        <v>0.27604200000000001</v>
      </c>
      <c r="AC1882">
        <v>1.6771499999999999</v>
      </c>
      <c r="AD1882">
        <v>0.30201299999999998</v>
      </c>
      <c r="AE1882">
        <v>0.65407000000000004</v>
      </c>
      <c r="AH1882">
        <v>6.0433000000000003</v>
      </c>
      <c r="AI1882">
        <v>-0.54087700000000005</v>
      </c>
      <c r="AJ1882">
        <v>-0.395345</v>
      </c>
    </row>
    <row r="1883" spans="1:36" x14ac:dyDescent="0.45">
      <c r="A1883" t="s">
        <v>3746</v>
      </c>
      <c r="B1883" t="s">
        <v>67</v>
      </c>
      <c r="C1883">
        <v>2</v>
      </c>
      <c r="D1883">
        <v>3</v>
      </c>
      <c r="F1883">
        <v>5.84178</v>
      </c>
      <c r="G1883">
        <v>31</v>
      </c>
      <c r="H1883">
        <v>5</v>
      </c>
      <c r="I1883">
        <v>0</v>
      </c>
      <c r="J1883">
        <v>0</v>
      </c>
      <c r="K1883">
        <v>49.3</v>
      </c>
      <c r="L1883">
        <v>238</v>
      </c>
      <c r="M1883">
        <v>53</v>
      </c>
      <c r="N1883">
        <v>35</v>
      </c>
      <c r="O1883">
        <v>32</v>
      </c>
      <c r="P1883">
        <v>7</v>
      </c>
      <c r="Q1883">
        <v>34</v>
      </c>
      <c r="R1883">
        <v>0</v>
      </c>
      <c r="S1883">
        <v>5</v>
      </c>
      <c r="T1883">
        <v>38</v>
      </c>
      <c r="U1883">
        <v>6.9371200000000002</v>
      </c>
      <c r="V1883">
        <v>6.2069000000000001</v>
      </c>
      <c r="W1883">
        <v>1.11765</v>
      </c>
      <c r="X1883">
        <v>1.27789</v>
      </c>
      <c r="Y1883">
        <v>0.159664</v>
      </c>
      <c r="Z1883">
        <v>0.14285700000000001</v>
      </c>
      <c r="AA1883">
        <v>1.6806721687316801E-2</v>
      </c>
      <c r="AB1883">
        <v>0.26633200000000001</v>
      </c>
      <c r="AC1883">
        <v>1.76471</v>
      </c>
      <c r="AD1883">
        <v>0.29870099999999999</v>
      </c>
      <c r="AE1883">
        <v>0.67357500000000003</v>
      </c>
      <c r="AH1883">
        <v>5.9325299999999999</v>
      </c>
      <c r="AI1883">
        <v>-0.54117300000000002</v>
      </c>
      <c r="AJ1883">
        <v>-0.61554200000000003</v>
      </c>
    </row>
    <row r="1884" spans="1:36" x14ac:dyDescent="0.45">
      <c r="A1884" t="s">
        <v>3747</v>
      </c>
      <c r="C1884">
        <v>2</v>
      </c>
      <c r="D1884">
        <v>3</v>
      </c>
      <c r="F1884">
        <v>5.9654199999999999</v>
      </c>
      <c r="G1884">
        <v>28</v>
      </c>
      <c r="H1884">
        <v>0</v>
      </c>
      <c r="I1884">
        <v>0</v>
      </c>
      <c r="J1884">
        <v>0</v>
      </c>
      <c r="K1884">
        <v>34.700000000000003</v>
      </c>
      <c r="L1884">
        <v>167</v>
      </c>
      <c r="M1884">
        <v>35</v>
      </c>
      <c r="N1884">
        <v>25</v>
      </c>
      <c r="O1884">
        <v>23</v>
      </c>
      <c r="P1884">
        <v>6</v>
      </c>
      <c r="Q1884">
        <v>27</v>
      </c>
      <c r="R1884">
        <v>0</v>
      </c>
      <c r="S1884">
        <v>2</v>
      </c>
      <c r="T1884">
        <v>32</v>
      </c>
      <c r="U1884">
        <v>8.2997099999999993</v>
      </c>
      <c r="V1884">
        <v>7.0028800000000002</v>
      </c>
      <c r="W1884">
        <v>1.18519</v>
      </c>
      <c r="X1884">
        <v>1.5562</v>
      </c>
      <c r="Y1884">
        <v>0.19161700000000001</v>
      </c>
      <c r="Z1884">
        <v>0.16167699999999999</v>
      </c>
      <c r="AA1884">
        <v>2.9940128326415998E-2</v>
      </c>
      <c r="AB1884">
        <v>0.25362299999999999</v>
      </c>
      <c r="AC1884">
        <v>1.78674</v>
      </c>
      <c r="AD1884">
        <v>0.28999999999999998</v>
      </c>
      <c r="AE1884">
        <v>0.69029799999999997</v>
      </c>
      <c r="AH1884">
        <v>6.1657000000000002</v>
      </c>
      <c r="AI1884">
        <v>-0.54296500000000003</v>
      </c>
      <c r="AJ1884">
        <v>-0.555396</v>
      </c>
    </row>
    <row r="1885" spans="1:36" x14ac:dyDescent="0.45">
      <c r="A1885" t="s">
        <v>3748</v>
      </c>
      <c r="C1885">
        <v>3</v>
      </c>
      <c r="D1885">
        <v>5</v>
      </c>
      <c r="F1885">
        <v>6.1050300000000002</v>
      </c>
      <c r="G1885">
        <v>21</v>
      </c>
      <c r="H1885">
        <v>8</v>
      </c>
      <c r="I1885">
        <v>0</v>
      </c>
      <c r="J1885">
        <v>0</v>
      </c>
      <c r="K1885">
        <v>45.7</v>
      </c>
      <c r="L1885">
        <v>221</v>
      </c>
      <c r="M1885">
        <v>54</v>
      </c>
      <c r="N1885">
        <v>34</v>
      </c>
      <c r="O1885">
        <v>31</v>
      </c>
      <c r="P1885">
        <v>7</v>
      </c>
      <c r="Q1885">
        <v>29</v>
      </c>
      <c r="R1885">
        <v>0</v>
      </c>
      <c r="S1885">
        <v>3</v>
      </c>
      <c r="T1885">
        <v>26</v>
      </c>
      <c r="U1885">
        <v>5.1203500000000002</v>
      </c>
      <c r="V1885">
        <v>5.7111599999999996</v>
      </c>
      <c r="W1885">
        <v>0.89655200000000002</v>
      </c>
      <c r="X1885">
        <v>1.37856</v>
      </c>
      <c r="Y1885">
        <v>0.117647</v>
      </c>
      <c r="Z1885">
        <v>0.13122200000000001</v>
      </c>
      <c r="AA1885">
        <v>-1.35746672749519E-2</v>
      </c>
      <c r="AB1885">
        <v>0.28571400000000002</v>
      </c>
      <c r="AC1885">
        <v>1.81619</v>
      </c>
      <c r="AD1885">
        <v>0.30128199999999999</v>
      </c>
      <c r="AE1885">
        <v>0.66939899999999997</v>
      </c>
      <c r="AH1885">
        <v>6.2090899999999998</v>
      </c>
      <c r="AI1885">
        <v>-0.54622000000000004</v>
      </c>
      <c r="AJ1885">
        <v>-0.61526400000000003</v>
      </c>
    </row>
    <row r="1886" spans="1:36" x14ac:dyDescent="0.45">
      <c r="A1886" t="s">
        <v>3749</v>
      </c>
      <c r="B1886" t="s">
        <v>40</v>
      </c>
      <c r="C1886">
        <v>2</v>
      </c>
      <c r="D1886">
        <v>5</v>
      </c>
      <c r="F1886">
        <v>5.58</v>
      </c>
      <c r="G1886">
        <v>34</v>
      </c>
      <c r="H1886">
        <v>0</v>
      </c>
      <c r="I1886">
        <v>0</v>
      </c>
      <c r="J1886">
        <v>0</v>
      </c>
      <c r="K1886">
        <v>50</v>
      </c>
      <c r="L1886">
        <v>238</v>
      </c>
      <c r="M1886">
        <v>48</v>
      </c>
      <c r="N1886">
        <v>34</v>
      </c>
      <c r="O1886">
        <v>31</v>
      </c>
      <c r="P1886">
        <v>6</v>
      </c>
      <c r="Q1886">
        <v>38</v>
      </c>
      <c r="R1886">
        <v>0</v>
      </c>
      <c r="S1886">
        <v>5</v>
      </c>
      <c r="T1886">
        <v>45</v>
      </c>
      <c r="U1886">
        <v>8.1</v>
      </c>
      <c r="V1886">
        <v>6.84</v>
      </c>
      <c r="W1886">
        <v>1.18421</v>
      </c>
      <c r="X1886">
        <v>1.08</v>
      </c>
      <c r="Y1886">
        <v>0.18907599999999999</v>
      </c>
      <c r="Z1886">
        <v>0.159664</v>
      </c>
      <c r="AA1886">
        <v>2.94117629528045E-2</v>
      </c>
      <c r="AB1886">
        <v>0.24615400000000001</v>
      </c>
      <c r="AC1886">
        <v>1.72</v>
      </c>
      <c r="AD1886">
        <v>0.29166700000000001</v>
      </c>
      <c r="AE1886">
        <v>0.670103</v>
      </c>
      <c r="AH1886">
        <v>5.59504</v>
      </c>
      <c r="AI1886">
        <v>-0.54747500000000004</v>
      </c>
      <c r="AJ1886">
        <v>-0.77970300000000003</v>
      </c>
    </row>
    <row r="1887" spans="1:36" x14ac:dyDescent="0.45">
      <c r="A1887" t="s">
        <v>3750</v>
      </c>
      <c r="C1887">
        <v>0</v>
      </c>
      <c r="D1887">
        <v>2</v>
      </c>
      <c r="F1887">
        <v>7.3390599999999999</v>
      </c>
      <c r="G1887">
        <v>24</v>
      </c>
      <c r="H1887">
        <v>0</v>
      </c>
      <c r="I1887">
        <v>0</v>
      </c>
      <c r="J1887">
        <v>0</v>
      </c>
      <c r="K1887">
        <v>23.3</v>
      </c>
      <c r="L1887">
        <v>119</v>
      </c>
      <c r="M1887">
        <v>24</v>
      </c>
      <c r="N1887">
        <v>21</v>
      </c>
      <c r="O1887">
        <v>19</v>
      </c>
      <c r="P1887">
        <v>4</v>
      </c>
      <c r="Q1887">
        <v>22</v>
      </c>
      <c r="R1887">
        <v>0</v>
      </c>
      <c r="S1887">
        <v>5</v>
      </c>
      <c r="T1887">
        <v>20</v>
      </c>
      <c r="U1887">
        <v>7.72532</v>
      </c>
      <c r="V1887">
        <v>8.4978499999999997</v>
      </c>
      <c r="W1887">
        <v>0.90909099999999998</v>
      </c>
      <c r="X1887">
        <v>1.5450600000000001</v>
      </c>
      <c r="Y1887">
        <v>0.16806699999999999</v>
      </c>
      <c r="Z1887">
        <v>0.18487400000000001</v>
      </c>
      <c r="AA1887">
        <v>-1.6806721687316801E-2</v>
      </c>
      <c r="AB1887">
        <v>0.26086999999999999</v>
      </c>
      <c r="AC1887">
        <v>1.9742500000000001</v>
      </c>
      <c r="AD1887">
        <v>0.29411799999999999</v>
      </c>
      <c r="AE1887">
        <v>0.61881200000000003</v>
      </c>
      <c r="AH1887">
        <v>7.2464599999999999</v>
      </c>
      <c r="AI1887">
        <v>-0.54855299999999996</v>
      </c>
      <c r="AJ1887">
        <v>-0.52075800000000005</v>
      </c>
    </row>
    <row r="1888" spans="1:36" x14ac:dyDescent="0.45">
      <c r="A1888" t="s">
        <v>3751</v>
      </c>
      <c r="C1888">
        <v>1</v>
      </c>
      <c r="D1888">
        <v>1</v>
      </c>
      <c r="F1888">
        <v>6.2608699999999997</v>
      </c>
      <c r="G1888">
        <v>22</v>
      </c>
      <c r="H1888">
        <v>0</v>
      </c>
      <c r="I1888">
        <v>0</v>
      </c>
      <c r="J1888">
        <v>0</v>
      </c>
      <c r="K1888">
        <v>23</v>
      </c>
      <c r="L1888">
        <v>114</v>
      </c>
      <c r="M1888">
        <v>26</v>
      </c>
      <c r="N1888">
        <v>17</v>
      </c>
      <c r="O1888">
        <v>16</v>
      </c>
      <c r="P1888">
        <v>4</v>
      </c>
      <c r="Q1888">
        <v>19</v>
      </c>
      <c r="R1888">
        <v>0</v>
      </c>
      <c r="S1888">
        <v>2</v>
      </c>
      <c r="T1888">
        <v>17</v>
      </c>
      <c r="U1888">
        <v>6.6521699999999999</v>
      </c>
      <c r="V1888">
        <v>7.4347799999999999</v>
      </c>
      <c r="W1888">
        <v>0.894737</v>
      </c>
      <c r="X1888">
        <v>1.5652200000000001</v>
      </c>
      <c r="Y1888">
        <v>0.14912300000000001</v>
      </c>
      <c r="Z1888">
        <v>0.16666700000000001</v>
      </c>
      <c r="AA1888">
        <v>-1.7543867230415299E-2</v>
      </c>
      <c r="AB1888">
        <v>0.27956999999999999</v>
      </c>
      <c r="AC1888">
        <v>1.95652</v>
      </c>
      <c r="AD1888">
        <v>0.30555599999999999</v>
      </c>
      <c r="AE1888">
        <v>0.71065999999999996</v>
      </c>
      <c r="AH1888">
        <v>6.7767799999999996</v>
      </c>
      <c r="AI1888">
        <v>-0.54875799999999997</v>
      </c>
      <c r="AJ1888">
        <v>-0.39548899999999998</v>
      </c>
    </row>
    <row r="1889" spans="1:36" x14ac:dyDescent="0.45">
      <c r="A1889" t="s">
        <v>3752</v>
      </c>
      <c r="B1889" t="s">
        <v>28</v>
      </c>
      <c r="C1889">
        <v>3</v>
      </c>
      <c r="D1889">
        <v>3</v>
      </c>
      <c r="F1889">
        <v>5.6120099999999997</v>
      </c>
      <c r="G1889">
        <v>38</v>
      </c>
      <c r="H1889">
        <v>1</v>
      </c>
      <c r="I1889">
        <v>0</v>
      </c>
      <c r="J1889">
        <v>0</v>
      </c>
      <c r="K1889">
        <v>43.3</v>
      </c>
      <c r="L1889">
        <v>207</v>
      </c>
      <c r="M1889">
        <v>41</v>
      </c>
      <c r="N1889">
        <v>29</v>
      </c>
      <c r="O1889">
        <v>27</v>
      </c>
      <c r="P1889">
        <v>7</v>
      </c>
      <c r="Q1889">
        <v>34</v>
      </c>
      <c r="R1889">
        <v>1</v>
      </c>
      <c r="S1889">
        <v>5</v>
      </c>
      <c r="T1889">
        <v>44</v>
      </c>
      <c r="U1889">
        <v>9.1455000000000002</v>
      </c>
      <c r="V1889">
        <v>7.0669700000000004</v>
      </c>
      <c r="W1889">
        <v>1.2941199999999999</v>
      </c>
      <c r="X1889">
        <v>1.4549700000000001</v>
      </c>
      <c r="Y1889">
        <v>0.21256</v>
      </c>
      <c r="Z1889">
        <v>0.16425100000000001</v>
      </c>
      <c r="AA1889">
        <v>4.8309177160262999E-2</v>
      </c>
      <c r="AB1889">
        <v>0.24404799999999999</v>
      </c>
      <c r="AC1889">
        <v>1.7321</v>
      </c>
      <c r="AD1889">
        <v>0.29059800000000002</v>
      </c>
      <c r="AE1889">
        <v>0.70552099999999995</v>
      </c>
      <c r="AH1889">
        <v>6.0263999999999998</v>
      </c>
      <c r="AI1889">
        <v>-0.55025400000000002</v>
      </c>
      <c r="AJ1889">
        <v>-0.515795</v>
      </c>
    </row>
    <row r="1890" spans="1:36" x14ac:dyDescent="0.45">
      <c r="A1890" t="s">
        <v>3753</v>
      </c>
      <c r="B1890" t="s">
        <v>215</v>
      </c>
      <c r="C1890">
        <v>1</v>
      </c>
      <c r="D1890">
        <v>2</v>
      </c>
      <c r="F1890">
        <v>5.8064499999999999</v>
      </c>
      <c r="G1890">
        <v>24</v>
      </c>
      <c r="H1890">
        <v>2</v>
      </c>
      <c r="I1890">
        <v>0</v>
      </c>
      <c r="J1890">
        <v>0</v>
      </c>
      <c r="K1890">
        <v>52.7</v>
      </c>
      <c r="L1890">
        <v>245</v>
      </c>
      <c r="M1890">
        <v>58</v>
      </c>
      <c r="N1890">
        <v>37</v>
      </c>
      <c r="O1890">
        <v>34</v>
      </c>
      <c r="P1890">
        <v>9</v>
      </c>
      <c r="Q1890">
        <v>32</v>
      </c>
      <c r="R1890">
        <v>0</v>
      </c>
      <c r="S1890">
        <v>2</v>
      </c>
      <c r="T1890">
        <v>38</v>
      </c>
      <c r="U1890">
        <v>6.48956</v>
      </c>
      <c r="V1890">
        <v>5.4649000000000001</v>
      </c>
      <c r="W1890">
        <v>1.1875</v>
      </c>
      <c r="X1890">
        <v>1.5369999999999999</v>
      </c>
      <c r="Y1890">
        <v>0.15510199999999999</v>
      </c>
      <c r="Z1890">
        <v>0.13061200000000001</v>
      </c>
      <c r="AA1890">
        <v>2.44898051023483E-2</v>
      </c>
      <c r="AB1890">
        <v>0.27488200000000002</v>
      </c>
      <c r="AC1890">
        <v>1.7077800000000001</v>
      </c>
      <c r="AD1890">
        <v>0.29878100000000002</v>
      </c>
      <c r="AE1890">
        <v>0.684755</v>
      </c>
      <c r="AH1890">
        <v>5.9685100000000002</v>
      </c>
      <c r="AI1890">
        <v>-0.55074999999999996</v>
      </c>
      <c r="AJ1890">
        <v>-0.59265199999999996</v>
      </c>
    </row>
    <row r="1891" spans="1:36" x14ac:dyDescent="0.45">
      <c r="A1891" t="s">
        <v>3754</v>
      </c>
      <c r="B1891" t="s">
        <v>56</v>
      </c>
      <c r="C1891">
        <v>1</v>
      </c>
      <c r="D1891">
        <v>3</v>
      </c>
      <c r="F1891">
        <v>5.8662099999999997</v>
      </c>
      <c r="G1891">
        <v>27</v>
      </c>
      <c r="H1891">
        <v>5</v>
      </c>
      <c r="I1891">
        <v>0</v>
      </c>
      <c r="J1891">
        <v>0</v>
      </c>
      <c r="K1891">
        <v>58.3</v>
      </c>
      <c r="L1891">
        <v>279</v>
      </c>
      <c r="M1891">
        <v>62</v>
      </c>
      <c r="N1891">
        <v>41</v>
      </c>
      <c r="O1891">
        <v>38</v>
      </c>
      <c r="P1891">
        <v>8</v>
      </c>
      <c r="Q1891">
        <v>39</v>
      </c>
      <c r="R1891">
        <v>0</v>
      </c>
      <c r="S1891">
        <v>7</v>
      </c>
      <c r="T1891">
        <v>44</v>
      </c>
      <c r="U1891">
        <v>6.7924499999999997</v>
      </c>
      <c r="V1891">
        <v>6.0205799999999998</v>
      </c>
      <c r="W1891">
        <v>1.1282099999999999</v>
      </c>
      <c r="X1891">
        <v>1.23499</v>
      </c>
      <c r="Y1891">
        <v>0.15770600000000001</v>
      </c>
      <c r="Z1891">
        <v>0.13978499999999999</v>
      </c>
      <c r="AA1891">
        <v>1.79211497306823E-2</v>
      </c>
      <c r="AB1891">
        <v>0.266094</v>
      </c>
      <c r="AC1891">
        <v>1.7324200000000001</v>
      </c>
      <c r="AD1891">
        <v>0.29834300000000002</v>
      </c>
      <c r="AE1891">
        <v>0.66815100000000005</v>
      </c>
      <c r="AH1891">
        <v>5.8965500000000004</v>
      </c>
      <c r="AI1891">
        <v>-0.55252900000000005</v>
      </c>
      <c r="AJ1891">
        <v>-0.45258399999999999</v>
      </c>
    </row>
    <row r="1892" spans="1:36" x14ac:dyDescent="0.45">
      <c r="A1892" t="s">
        <v>3755</v>
      </c>
      <c r="B1892" t="s">
        <v>34</v>
      </c>
      <c r="C1892">
        <v>1</v>
      </c>
      <c r="D1892">
        <v>2</v>
      </c>
      <c r="F1892">
        <v>6.2727300000000001</v>
      </c>
      <c r="G1892">
        <v>27</v>
      </c>
      <c r="H1892">
        <v>0</v>
      </c>
      <c r="I1892">
        <v>0</v>
      </c>
      <c r="J1892">
        <v>0</v>
      </c>
      <c r="K1892">
        <v>33</v>
      </c>
      <c r="L1892">
        <v>159</v>
      </c>
      <c r="M1892">
        <v>37</v>
      </c>
      <c r="N1892">
        <v>25</v>
      </c>
      <c r="O1892">
        <v>23</v>
      </c>
      <c r="P1892">
        <v>5</v>
      </c>
      <c r="Q1892">
        <v>21</v>
      </c>
      <c r="R1892">
        <v>0</v>
      </c>
      <c r="S1892">
        <v>5</v>
      </c>
      <c r="T1892">
        <v>24</v>
      </c>
      <c r="U1892">
        <v>6.5454499999999998</v>
      </c>
      <c r="V1892">
        <v>5.7272699999999999</v>
      </c>
      <c r="W1892">
        <v>1.14286</v>
      </c>
      <c r="X1892">
        <v>1.36364</v>
      </c>
      <c r="Y1892">
        <v>0.15094299999999999</v>
      </c>
      <c r="Z1892">
        <v>0.132075</v>
      </c>
      <c r="AA1892">
        <v>1.8867924809455799E-2</v>
      </c>
      <c r="AB1892">
        <v>0.278196</v>
      </c>
      <c r="AC1892">
        <v>1.7575799999999999</v>
      </c>
      <c r="AD1892">
        <v>0.30769200000000002</v>
      </c>
      <c r="AE1892">
        <v>0.64705900000000005</v>
      </c>
      <c r="AH1892">
        <v>6.1338299999999997</v>
      </c>
      <c r="AI1892">
        <v>-0.55311200000000005</v>
      </c>
      <c r="AJ1892">
        <v>-0.56163799999999997</v>
      </c>
    </row>
    <row r="1893" spans="1:36" x14ac:dyDescent="0.45">
      <c r="A1893" t="s">
        <v>3756</v>
      </c>
      <c r="C1893">
        <v>1</v>
      </c>
      <c r="D1893">
        <v>3</v>
      </c>
      <c r="F1893">
        <v>5.5049799999999998</v>
      </c>
      <c r="G1893">
        <v>28</v>
      </c>
      <c r="H1893">
        <v>6</v>
      </c>
      <c r="I1893">
        <v>0</v>
      </c>
      <c r="J1893">
        <v>0</v>
      </c>
      <c r="K1893">
        <v>70.3</v>
      </c>
      <c r="L1893">
        <v>330</v>
      </c>
      <c r="M1893">
        <v>72</v>
      </c>
      <c r="N1893">
        <v>46</v>
      </c>
      <c r="O1893">
        <v>43</v>
      </c>
      <c r="P1893">
        <v>11</v>
      </c>
      <c r="Q1893">
        <v>48</v>
      </c>
      <c r="R1893">
        <v>0</v>
      </c>
      <c r="S1893">
        <v>2</v>
      </c>
      <c r="T1893">
        <v>59</v>
      </c>
      <c r="U1893">
        <v>7.5533400000000004</v>
      </c>
      <c r="V1893">
        <v>6.1450899999999997</v>
      </c>
      <c r="W1893">
        <v>1.2291700000000001</v>
      </c>
      <c r="X1893">
        <v>1.40825</v>
      </c>
      <c r="Y1893">
        <v>0.178788</v>
      </c>
      <c r="Z1893">
        <v>0.145455</v>
      </c>
      <c r="AA1893">
        <v>3.3333331346511799E-2</v>
      </c>
      <c r="AB1893">
        <v>0.25714300000000001</v>
      </c>
      <c r="AC1893">
        <v>1.7069700000000001</v>
      </c>
      <c r="AD1893">
        <v>0.29047600000000001</v>
      </c>
      <c r="AE1893">
        <v>0.707457</v>
      </c>
      <c r="AH1893">
        <v>5.74437</v>
      </c>
      <c r="AI1893">
        <v>-0.55472900000000003</v>
      </c>
      <c r="AJ1893">
        <v>-0.405474</v>
      </c>
    </row>
    <row r="1894" spans="1:36" x14ac:dyDescent="0.45">
      <c r="A1894" t="s">
        <v>3757</v>
      </c>
      <c r="C1894">
        <v>3</v>
      </c>
      <c r="D1894">
        <v>4</v>
      </c>
      <c r="F1894">
        <v>5.4649000000000001</v>
      </c>
      <c r="G1894">
        <v>29</v>
      </c>
      <c r="H1894">
        <v>4</v>
      </c>
      <c r="I1894">
        <v>0</v>
      </c>
      <c r="J1894">
        <v>0</v>
      </c>
      <c r="K1894">
        <v>52.7</v>
      </c>
      <c r="L1894">
        <v>248</v>
      </c>
      <c r="M1894">
        <v>51</v>
      </c>
      <c r="N1894">
        <v>35</v>
      </c>
      <c r="O1894">
        <v>32</v>
      </c>
      <c r="P1894">
        <v>8</v>
      </c>
      <c r="Q1894">
        <v>34</v>
      </c>
      <c r="R1894">
        <v>0</v>
      </c>
      <c r="S1894">
        <v>9</v>
      </c>
      <c r="T1894">
        <v>48</v>
      </c>
      <c r="U1894">
        <v>8.1973400000000005</v>
      </c>
      <c r="V1894">
        <v>5.8064499999999999</v>
      </c>
      <c r="W1894">
        <v>1.4117599999999999</v>
      </c>
      <c r="X1894">
        <v>1.36622</v>
      </c>
      <c r="Y1894">
        <v>0.193548</v>
      </c>
      <c r="Z1894">
        <v>0.137097</v>
      </c>
      <c r="AA1894">
        <v>5.6451603770256001E-2</v>
      </c>
      <c r="AB1894">
        <v>0.24878</v>
      </c>
      <c r="AC1894">
        <v>1.6129</v>
      </c>
      <c r="AD1894">
        <v>0.28859099999999999</v>
      </c>
      <c r="AE1894">
        <v>0.67750699999999997</v>
      </c>
      <c r="AH1894">
        <v>5.85466</v>
      </c>
      <c r="AI1894">
        <v>-0.55619600000000002</v>
      </c>
      <c r="AJ1894">
        <v>-0.42960399999999999</v>
      </c>
    </row>
    <row r="1895" spans="1:36" x14ac:dyDescent="0.45">
      <c r="A1895" t="s">
        <v>3758</v>
      </c>
      <c r="C1895">
        <v>3</v>
      </c>
      <c r="D1895">
        <v>5</v>
      </c>
      <c r="F1895">
        <v>5.7763999999999998</v>
      </c>
      <c r="G1895">
        <v>37</v>
      </c>
      <c r="H1895">
        <v>0</v>
      </c>
      <c r="I1895">
        <v>0</v>
      </c>
      <c r="J1895">
        <v>0</v>
      </c>
      <c r="K1895">
        <v>48.3</v>
      </c>
      <c r="L1895">
        <v>229</v>
      </c>
      <c r="M1895">
        <v>54</v>
      </c>
      <c r="N1895">
        <v>34</v>
      </c>
      <c r="O1895">
        <v>31</v>
      </c>
      <c r="P1895">
        <v>8</v>
      </c>
      <c r="Q1895">
        <v>29</v>
      </c>
      <c r="R1895">
        <v>1</v>
      </c>
      <c r="S1895">
        <v>3</v>
      </c>
      <c r="T1895">
        <v>42</v>
      </c>
      <c r="U1895">
        <v>7.8260899999999998</v>
      </c>
      <c r="V1895">
        <v>5.4037300000000004</v>
      </c>
      <c r="W1895">
        <v>1.44828</v>
      </c>
      <c r="X1895">
        <v>1.49068</v>
      </c>
      <c r="Y1895">
        <v>0.18340600000000001</v>
      </c>
      <c r="Z1895">
        <v>0.126638</v>
      </c>
      <c r="AA1895">
        <v>5.67685663700103E-2</v>
      </c>
      <c r="AB1895">
        <v>0.27411200000000002</v>
      </c>
      <c r="AC1895">
        <v>1.7184299999999999</v>
      </c>
      <c r="AD1895">
        <v>0.31292500000000001</v>
      </c>
      <c r="AE1895">
        <v>0.68245100000000003</v>
      </c>
      <c r="AH1895">
        <v>5.6566999999999998</v>
      </c>
      <c r="AI1895">
        <v>-0.56138699999999997</v>
      </c>
      <c r="AJ1895">
        <v>-0.58355699999999999</v>
      </c>
    </row>
    <row r="1896" spans="1:36" x14ac:dyDescent="0.45">
      <c r="A1896" t="s">
        <v>3759</v>
      </c>
      <c r="C1896">
        <v>2</v>
      </c>
      <c r="D1896">
        <v>3</v>
      </c>
      <c r="F1896">
        <v>5.5102000000000002</v>
      </c>
      <c r="G1896">
        <v>28</v>
      </c>
      <c r="H1896">
        <v>0</v>
      </c>
      <c r="I1896">
        <v>0</v>
      </c>
      <c r="J1896">
        <v>0</v>
      </c>
      <c r="K1896">
        <v>34.299999999999997</v>
      </c>
      <c r="L1896">
        <v>165</v>
      </c>
      <c r="M1896">
        <v>30</v>
      </c>
      <c r="N1896">
        <v>23</v>
      </c>
      <c r="O1896">
        <v>21</v>
      </c>
      <c r="P1896">
        <v>5</v>
      </c>
      <c r="Q1896">
        <v>29</v>
      </c>
      <c r="R1896">
        <v>0</v>
      </c>
      <c r="S1896">
        <v>5</v>
      </c>
      <c r="T1896">
        <v>37</v>
      </c>
      <c r="U1896">
        <v>9.7084600000000005</v>
      </c>
      <c r="V1896">
        <v>7.6093299999999999</v>
      </c>
      <c r="W1896">
        <v>1.27586</v>
      </c>
      <c r="X1896">
        <v>1.3119499999999999</v>
      </c>
      <c r="Y1896">
        <v>0.224242</v>
      </c>
      <c r="Z1896">
        <v>0.175758</v>
      </c>
      <c r="AA1896">
        <v>4.8484846949577297E-2</v>
      </c>
      <c r="AB1896">
        <v>0.22900799999999999</v>
      </c>
      <c r="AC1896">
        <v>1.7201200000000001</v>
      </c>
      <c r="AD1896">
        <v>0.28089900000000001</v>
      </c>
      <c r="AE1896">
        <v>0.69230800000000003</v>
      </c>
      <c r="AH1896">
        <v>5.9664099999999998</v>
      </c>
      <c r="AI1896">
        <v>-0.56142199999999998</v>
      </c>
      <c r="AJ1896">
        <v>-0.45730100000000001</v>
      </c>
    </row>
    <row r="1897" spans="1:36" x14ac:dyDescent="0.45">
      <c r="A1897" t="s">
        <v>3760</v>
      </c>
      <c r="B1897" t="s">
        <v>23</v>
      </c>
      <c r="C1897">
        <v>2</v>
      </c>
      <c r="D1897">
        <v>3</v>
      </c>
      <c r="F1897">
        <v>5.61151</v>
      </c>
      <c r="G1897">
        <v>36</v>
      </c>
      <c r="H1897">
        <v>0</v>
      </c>
      <c r="I1897">
        <v>0</v>
      </c>
      <c r="J1897">
        <v>0</v>
      </c>
      <c r="K1897">
        <v>41.7</v>
      </c>
      <c r="L1897">
        <v>197</v>
      </c>
      <c r="M1897">
        <v>43</v>
      </c>
      <c r="N1897">
        <v>28</v>
      </c>
      <c r="O1897">
        <v>26</v>
      </c>
      <c r="P1897">
        <v>6</v>
      </c>
      <c r="Q1897">
        <v>30</v>
      </c>
      <c r="R1897">
        <v>0</v>
      </c>
      <c r="S1897">
        <v>3</v>
      </c>
      <c r="T1897">
        <v>35</v>
      </c>
      <c r="U1897">
        <v>7.55396</v>
      </c>
      <c r="V1897">
        <v>6.4748200000000002</v>
      </c>
      <c r="W1897">
        <v>1.1666700000000001</v>
      </c>
      <c r="X1897">
        <v>1.2949600000000001</v>
      </c>
      <c r="Y1897">
        <v>0.17766499999999999</v>
      </c>
      <c r="Z1897">
        <v>0.152284</v>
      </c>
      <c r="AA1897">
        <v>2.5380715727806001E-2</v>
      </c>
      <c r="AB1897">
        <v>0.26219500000000001</v>
      </c>
      <c r="AC1897">
        <v>1.7505999999999999</v>
      </c>
      <c r="AD1897">
        <v>0.300813</v>
      </c>
      <c r="AE1897">
        <v>0.69659400000000005</v>
      </c>
      <c r="AH1897">
        <v>5.8209900000000001</v>
      </c>
      <c r="AI1897">
        <v>-0.56416900000000003</v>
      </c>
      <c r="AJ1897">
        <v>-0.44769999999999999</v>
      </c>
    </row>
    <row r="1898" spans="1:36" x14ac:dyDescent="0.45">
      <c r="A1898" t="s">
        <v>3761</v>
      </c>
      <c r="C1898">
        <v>1</v>
      </c>
      <c r="D1898">
        <v>3</v>
      </c>
      <c r="F1898">
        <v>6.7588900000000001</v>
      </c>
      <c r="G1898">
        <v>22</v>
      </c>
      <c r="H1898">
        <v>0</v>
      </c>
      <c r="I1898">
        <v>0</v>
      </c>
      <c r="J1898">
        <v>0</v>
      </c>
      <c r="K1898">
        <v>25.3</v>
      </c>
      <c r="L1898">
        <v>127</v>
      </c>
      <c r="M1898">
        <v>25</v>
      </c>
      <c r="N1898">
        <v>21</v>
      </c>
      <c r="O1898">
        <v>19</v>
      </c>
      <c r="P1898">
        <v>4</v>
      </c>
      <c r="Q1898">
        <v>23</v>
      </c>
      <c r="R1898">
        <v>0</v>
      </c>
      <c r="S1898">
        <v>4</v>
      </c>
      <c r="T1898">
        <v>23</v>
      </c>
      <c r="U1898">
        <v>8.1818200000000001</v>
      </c>
      <c r="V1898">
        <v>8.1818200000000001</v>
      </c>
      <c r="W1898">
        <v>1</v>
      </c>
      <c r="X1898">
        <v>1.42292</v>
      </c>
      <c r="Y1898">
        <v>0.18110200000000001</v>
      </c>
      <c r="Z1898">
        <v>0.18110200000000001</v>
      </c>
      <c r="AA1898">
        <v>0</v>
      </c>
      <c r="AB1898">
        <v>0.25</v>
      </c>
      <c r="AC1898">
        <v>1.89723</v>
      </c>
      <c r="AD1898">
        <v>0.28767100000000001</v>
      </c>
      <c r="AE1898">
        <v>0.63679200000000002</v>
      </c>
      <c r="AH1898">
        <v>6.6937800000000003</v>
      </c>
      <c r="AI1898">
        <v>-0.57052899999999995</v>
      </c>
      <c r="AJ1898">
        <v>-0.69755199999999995</v>
      </c>
    </row>
    <row r="1899" spans="1:36" x14ac:dyDescent="0.45">
      <c r="A1899" t="s">
        <v>3762</v>
      </c>
      <c r="C1899">
        <v>3</v>
      </c>
      <c r="D1899">
        <v>5</v>
      </c>
      <c r="F1899">
        <v>5.1639299999999997</v>
      </c>
      <c r="G1899">
        <v>38</v>
      </c>
      <c r="H1899">
        <v>0</v>
      </c>
      <c r="I1899">
        <v>0</v>
      </c>
      <c r="J1899">
        <v>0</v>
      </c>
      <c r="K1899">
        <v>61</v>
      </c>
      <c r="L1899">
        <v>274</v>
      </c>
      <c r="M1899">
        <v>65</v>
      </c>
      <c r="N1899">
        <v>38</v>
      </c>
      <c r="O1899">
        <v>35</v>
      </c>
      <c r="P1899">
        <v>8</v>
      </c>
      <c r="Q1899">
        <v>25</v>
      </c>
      <c r="R1899">
        <v>1</v>
      </c>
      <c r="S1899">
        <v>8</v>
      </c>
      <c r="T1899">
        <v>35</v>
      </c>
      <c r="U1899">
        <v>5.1639299999999997</v>
      </c>
      <c r="V1899">
        <v>3.68852</v>
      </c>
      <c r="W1899">
        <v>1.4</v>
      </c>
      <c r="X1899">
        <v>1.1803300000000001</v>
      </c>
      <c r="Y1899">
        <v>0.12773699999999999</v>
      </c>
      <c r="Z1899">
        <v>9.12409E-2</v>
      </c>
      <c r="AA1899">
        <v>3.6496348679065697E-2</v>
      </c>
      <c r="AB1899">
        <v>0.26971000000000001</v>
      </c>
      <c r="AC1899">
        <v>1.4754100000000001</v>
      </c>
      <c r="AD1899">
        <v>0.287879</v>
      </c>
      <c r="AE1899">
        <v>0.65989799999999998</v>
      </c>
      <c r="AH1899">
        <v>5.4353699999999998</v>
      </c>
      <c r="AI1899">
        <v>-0.57208800000000004</v>
      </c>
      <c r="AJ1899">
        <v>-0.51151400000000002</v>
      </c>
    </row>
    <row r="1900" spans="1:36" x14ac:dyDescent="0.45">
      <c r="A1900" t="s">
        <v>3763</v>
      </c>
      <c r="B1900" t="s">
        <v>76</v>
      </c>
      <c r="C1900">
        <v>3</v>
      </c>
      <c r="D1900">
        <v>7</v>
      </c>
      <c r="F1900">
        <v>6.3271199999999999</v>
      </c>
      <c r="G1900">
        <v>25</v>
      </c>
      <c r="H1900">
        <v>15</v>
      </c>
      <c r="I1900">
        <v>0</v>
      </c>
      <c r="J1900">
        <v>0</v>
      </c>
      <c r="K1900">
        <v>69.7</v>
      </c>
      <c r="L1900">
        <v>340</v>
      </c>
      <c r="M1900">
        <v>73</v>
      </c>
      <c r="N1900">
        <v>53</v>
      </c>
      <c r="O1900">
        <v>49</v>
      </c>
      <c r="P1900">
        <v>10</v>
      </c>
      <c r="Q1900">
        <v>48</v>
      </c>
      <c r="R1900">
        <v>0</v>
      </c>
      <c r="S1900">
        <v>16</v>
      </c>
      <c r="T1900">
        <v>58</v>
      </c>
      <c r="U1900">
        <v>7.4892399999999997</v>
      </c>
      <c r="V1900">
        <v>6.1979899999999999</v>
      </c>
      <c r="W1900">
        <v>1.2083299999999999</v>
      </c>
      <c r="X1900">
        <v>1.29125</v>
      </c>
      <c r="Y1900">
        <v>0.17058799999999999</v>
      </c>
      <c r="Z1900">
        <v>0.141176</v>
      </c>
      <c r="AA1900">
        <v>2.94117629528045E-2</v>
      </c>
      <c r="AB1900">
        <v>0.26449299999999998</v>
      </c>
      <c r="AC1900">
        <v>1.7360100000000001</v>
      </c>
      <c r="AD1900">
        <v>0.30288500000000002</v>
      </c>
      <c r="AE1900">
        <v>0.63551400000000002</v>
      </c>
      <c r="AH1900">
        <v>6.2105600000000001</v>
      </c>
      <c r="AI1900">
        <v>-0.57587999999999995</v>
      </c>
      <c r="AJ1900">
        <v>-0.55743600000000004</v>
      </c>
    </row>
    <row r="1901" spans="1:36" x14ac:dyDescent="0.45">
      <c r="A1901" t="s">
        <v>3764</v>
      </c>
      <c r="B1901" t="s">
        <v>28</v>
      </c>
      <c r="C1901">
        <v>1</v>
      </c>
      <c r="D1901">
        <v>2</v>
      </c>
      <c r="F1901">
        <v>6.0321699999999998</v>
      </c>
      <c r="G1901">
        <v>33</v>
      </c>
      <c r="H1901">
        <v>0</v>
      </c>
      <c r="I1901">
        <v>0</v>
      </c>
      <c r="J1901">
        <v>0</v>
      </c>
      <c r="K1901">
        <v>37.299999999999997</v>
      </c>
      <c r="L1901">
        <v>178</v>
      </c>
      <c r="M1901">
        <v>40</v>
      </c>
      <c r="N1901">
        <v>27</v>
      </c>
      <c r="O1901">
        <v>25</v>
      </c>
      <c r="P1901">
        <v>6</v>
      </c>
      <c r="Q1901">
        <v>26</v>
      </c>
      <c r="R1901">
        <v>0</v>
      </c>
      <c r="S1901">
        <v>3</v>
      </c>
      <c r="T1901">
        <v>28</v>
      </c>
      <c r="U1901">
        <v>6.75603</v>
      </c>
      <c r="V1901">
        <v>6.27346</v>
      </c>
      <c r="W1901">
        <v>1.0769200000000001</v>
      </c>
      <c r="X1901">
        <v>1.4477199999999999</v>
      </c>
      <c r="Y1901">
        <v>0.157303</v>
      </c>
      <c r="Z1901">
        <v>0.146067</v>
      </c>
      <c r="AA1901">
        <v>1.12359672784805E-2</v>
      </c>
      <c r="AB1901">
        <v>0.26845599999999997</v>
      </c>
      <c r="AC1901">
        <v>1.7694399999999999</v>
      </c>
      <c r="AD1901">
        <v>0.29565200000000003</v>
      </c>
      <c r="AE1901">
        <v>0.67708299999999999</v>
      </c>
      <c r="AH1901">
        <v>6.1772900000000002</v>
      </c>
      <c r="AI1901">
        <v>-0.57778499999999999</v>
      </c>
      <c r="AJ1901">
        <v>-0.68756700000000004</v>
      </c>
    </row>
    <row r="1902" spans="1:36" x14ac:dyDescent="0.45">
      <c r="A1902" t="s">
        <v>3765</v>
      </c>
      <c r="C1902">
        <v>1</v>
      </c>
      <c r="D1902">
        <v>3</v>
      </c>
      <c r="F1902">
        <v>5.5814000000000004</v>
      </c>
      <c r="G1902">
        <v>33</v>
      </c>
      <c r="H1902">
        <v>0</v>
      </c>
      <c r="I1902">
        <v>0</v>
      </c>
      <c r="J1902">
        <v>0</v>
      </c>
      <c r="K1902">
        <v>38.700000000000003</v>
      </c>
      <c r="L1902">
        <v>179</v>
      </c>
      <c r="M1902">
        <v>38</v>
      </c>
      <c r="N1902">
        <v>26</v>
      </c>
      <c r="O1902">
        <v>24</v>
      </c>
      <c r="P1902">
        <v>6</v>
      </c>
      <c r="Q1902">
        <v>25</v>
      </c>
      <c r="R1902">
        <v>1</v>
      </c>
      <c r="S1902">
        <v>4</v>
      </c>
      <c r="T1902">
        <v>30</v>
      </c>
      <c r="U1902">
        <v>6.9767400000000004</v>
      </c>
      <c r="V1902">
        <v>5.8139500000000002</v>
      </c>
      <c r="W1902">
        <v>1.2</v>
      </c>
      <c r="X1902">
        <v>1.3953500000000001</v>
      </c>
      <c r="Y1902">
        <v>0.167598</v>
      </c>
      <c r="Z1902">
        <v>0.13966500000000001</v>
      </c>
      <c r="AA1902">
        <v>2.79329717159271E-2</v>
      </c>
      <c r="AB1902">
        <v>0.25333299999999997</v>
      </c>
      <c r="AC1902">
        <v>1.62791</v>
      </c>
      <c r="AD1902">
        <v>0.28070200000000001</v>
      </c>
      <c r="AE1902">
        <v>0.67765600000000004</v>
      </c>
      <c r="AH1902">
        <v>5.9682199999999996</v>
      </c>
      <c r="AI1902">
        <v>-0.581673</v>
      </c>
      <c r="AJ1902">
        <v>-0.59316899999999995</v>
      </c>
    </row>
    <row r="1903" spans="1:36" x14ac:dyDescent="0.45">
      <c r="A1903" t="s">
        <v>3766</v>
      </c>
      <c r="B1903" t="s">
        <v>30</v>
      </c>
      <c r="C1903">
        <v>2</v>
      </c>
      <c r="D1903">
        <v>2</v>
      </c>
      <c r="F1903">
        <v>5.3321399999999999</v>
      </c>
      <c r="G1903">
        <v>47</v>
      </c>
      <c r="H1903">
        <v>0</v>
      </c>
      <c r="I1903">
        <v>0</v>
      </c>
      <c r="J1903">
        <v>0</v>
      </c>
      <c r="K1903">
        <v>55.7</v>
      </c>
      <c r="L1903">
        <v>258</v>
      </c>
      <c r="M1903">
        <v>52</v>
      </c>
      <c r="N1903">
        <v>36</v>
      </c>
      <c r="O1903">
        <v>33</v>
      </c>
      <c r="P1903">
        <v>8</v>
      </c>
      <c r="Q1903">
        <v>38</v>
      </c>
      <c r="R1903">
        <v>0</v>
      </c>
      <c r="S1903">
        <v>4</v>
      </c>
      <c r="T1903">
        <v>51</v>
      </c>
      <c r="U1903">
        <v>8.24057</v>
      </c>
      <c r="V1903">
        <v>6.1400399999999999</v>
      </c>
      <c r="W1903">
        <v>1.3421099999999999</v>
      </c>
      <c r="X1903">
        <v>1.29264</v>
      </c>
      <c r="Y1903">
        <v>0.19767399999999999</v>
      </c>
      <c r="Z1903">
        <v>0.147287</v>
      </c>
      <c r="AA1903">
        <v>5.0387606024742099E-2</v>
      </c>
      <c r="AB1903">
        <v>0.24074100000000001</v>
      </c>
      <c r="AC1903">
        <v>1.6157999999999999</v>
      </c>
      <c r="AD1903">
        <v>0.28025499999999998</v>
      </c>
      <c r="AE1903">
        <v>0.68527899999999997</v>
      </c>
      <c r="AH1903">
        <v>5.55307</v>
      </c>
      <c r="AI1903">
        <v>-0.58648699999999998</v>
      </c>
      <c r="AJ1903">
        <v>-0.70910099999999998</v>
      </c>
    </row>
    <row r="1904" spans="1:36" x14ac:dyDescent="0.45">
      <c r="A1904" t="s">
        <v>2500</v>
      </c>
      <c r="B1904" t="s">
        <v>32</v>
      </c>
      <c r="C1904">
        <v>2</v>
      </c>
      <c r="D1904">
        <v>2</v>
      </c>
      <c r="F1904">
        <v>5.4386000000000001</v>
      </c>
      <c r="G1904">
        <v>44</v>
      </c>
      <c r="H1904">
        <v>0</v>
      </c>
      <c r="I1904">
        <v>0</v>
      </c>
      <c r="J1904">
        <v>1</v>
      </c>
      <c r="K1904">
        <v>51.3</v>
      </c>
      <c r="L1904">
        <v>235</v>
      </c>
      <c r="M1904">
        <v>56</v>
      </c>
      <c r="N1904">
        <v>34</v>
      </c>
      <c r="O1904">
        <v>31</v>
      </c>
      <c r="P1904">
        <v>8</v>
      </c>
      <c r="Q1904">
        <v>26</v>
      </c>
      <c r="R1904">
        <v>1</v>
      </c>
      <c r="S1904">
        <v>3</v>
      </c>
      <c r="T1904">
        <v>40</v>
      </c>
      <c r="U1904">
        <v>7.0175400000000003</v>
      </c>
      <c r="V1904">
        <v>4.5613999999999999</v>
      </c>
      <c r="W1904">
        <v>1.5384599999999999</v>
      </c>
      <c r="X1904">
        <v>1.40351</v>
      </c>
      <c r="Y1904">
        <v>0.170213</v>
      </c>
      <c r="Z1904">
        <v>0.110638</v>
      </c>
      <c r="AA1904">
        <v>5.9574462473392403E-2</v>
      </c>
      <c r="AB1904">
        <v>0.271845</v>
      </c>
      <c r="AC1904">
        <v>1.5984400000000001</v>
      </c>
      <c r="AD1904">
        <v>0.30379699999999998</v>
      </c>
      <c r="AE1904">
        <v>0.67796599999999996</v>
      </c>
      <c r="AH1904">
        <v>5.4187799999999999</v>
      </c>
      <c r="AI1904">
        <v>-0.58743299999999998</v>
      </c>
      <c r="AJ1904">
        <v>-0.65983700000000001</v>
      </c>
    </row>
    <row r="1905" spans="1:36" x14ac:dyDescent="0.45">
      <c r="A1905" t="s">
        <v>3767</v>
      </c>
      <c r="B1905" t="s">
        <v>74</v>
      </c>
      <c r="C1905">
        <v>2</v>
      </c>
      <c r="D1905">
        <v>4</v>
      </c>
      <c r="F1905">
        <v>6.3191499999999996</v>
      </c>
      <c r="G1905">
        <v>38</v>
      </c>
      <c r="H1905">
        <v>0</v>
      </c>
      <c r="I1905">
        <v>0</v>
      </c>
      <c r="J1905">
        <v>0</v>
      </c>
      <c r="K1905">
        <v>47</v>
      </c>
      <c r="L1905">
        <v>222</v>
      </c>
      <c r="M1905">
        <v>45</v>
      </c>
      <c r="N1905">
        <v>36</v>
      </c>
      <c r="O1905">
        <v>33</v>
      </c>
      <c r="P1905">
        <v>8</v>
      </c>
      <c r="Q1905">
        <v>33</v>
      </c>
      <c r="R1905">
        <v>0</v>
      </c>
      <c r="S1905">
        <v>8</v>
      </c>
      <c r="T1905">
        <v>45</v>
      </c>
      <c r="U1905">
        <v>8.6170200000000001</v>
      </c>
      <c r="V1905">
        <v>6.3191499999999996</v>
      </c>
      <c r="W1905">
        <v>1.36364</v>
      </c>
      <c r="X1905">
        <v>1.5319100000000001</v>
      </c>
      <c r="Y1905">
        <v>0.20270299999999999</v>
      </c>
      <c r="Z1905">
        <v>0.148649</v>
      </c>
      <c r="AA1905">
        <v>5.4054051637649501E-2</v>
      </c>
      <c r="AB1905">
        <v>0.24861900000000001</v>
      </c>
      <c r="AC1905">
        <v>1.65957</v>
      </c>
      <c r="AD1905">
        <v>0.28906199999999999</v>
      </c>
      <c r="AE1905">
        <v>0.62874300000000005</v>
      </c>
      <c r="AH1905">
        <v>6.1699299999999999</v>
      </c>
      <c r="AI1905">
        <v>-0.59473200000000004</v>
      </c>
      <c r="AJ1905">
        <v>-0.80283300000000002</v>
      </c>
    </row>
    <row r="1906" spans="1:36" x14ac:dyDescent="0.45">
      <c r="A1906" t="s">
        <v>3768</v>
      </c>
      <c r="B1906" t="s">
        <v>215</v>
      </c>
      <c r="C1906">
        <v>1</v>
      </c>
      <c r="D1906">
        <v>2</v>
      </c>
      <c r="F1906">
        <v>6.8609900000000001</v>
      </c>
      <c r="G1906">
        <v>21</v>
      </c>
      <c r="H1906">
        <v>0</v>
      </c>
      <c r="I1906">
        <v>0</v>
      </c>
      <c r="J1906">
        <v>0</v>
      </c>
      <c r="K1906">
        <v>22.3</v>
      </c>
      <c r="L1906">
        <v>110</v>
      </c>
      <c r="M1906">
        <v>26</v>
      </c>
      <c r="N1906">
        <v>18</v>
      </c>
      <c r="O1906">
        <v>17</v>
      </c>
      <c r="P1906">
        <v>5</v>
      </c>
      <c r="Q1906">
        <v>16</v>
      </c>
      <c r="R1906">
        <v>0</v>
      </c>
      <c r="S1906">
        <v>3</v>
      </c>
      <c r="T1906">
        <v>17</v>
      </c>
      <c r="U1906">
        <v>6.8609900000000001</v>
      </c>
      <c r="V1906">
        <v>6.4573999999999998</v>
      </c>
      <c r="W1906">
        <v>1.0625</v>
      </c>
      <c r="X1906">
        <v>2.0179399999999998</v>
      </c>
      <c r="Y1906">
        <v>0.15454499999999999</v>
      </c>
      <c r="Z1906">
        <v>0.145455</v>
      </c>
      <c r="AA1906">
        <v>9.0909153223037702E-3</v>
      </c>
      <c r="AB1906">
        <v>0.28571400000000002</v>
      </c>
      <c r="AC1906">
        <v>1.88341</v>
      </c>
      <c r="AD1906">
        <v>0.30434800000000001</v>
      </c>
      <c r="AE1906">
        <v>0.68571400000000005</v>
      </c>
      <c r="AH1906">
        <v>7.2012299999999998</v>
      </c>
      <c r="AI1906">
        <v>-0.59651200000000004</v>
      </c>
      <c r="AJ1906">
        <v>-0.54912099999999997</v>
      </c>
    </row>
    <row r="1907" spans="1:36" x14ac:dyDescent="0.45">
      <c r="A1907" t="s">
        <v>3769</v>
      </c>
      <c r="B1907" t="s">
        <v>25</v>
      </c>
      <c r="C1907">
        <v>3</v>
      </c>
      <c r="D1907">
        <v>4</v>
      </c>
      <c r="F1907">
        <v>5.6356700000000002</v>
      </c>
      <c r="G1907">
        <v>34</v>
      </c>
      <c r="H1907">
        <v>0</v>
      </c>
      <c r="I1907">
        <v>0</v>
      </c>
      <c r="J1907">
        <v>0</v>
      </c>
      <c r="K1907">
        <v>52.7</v>
      </c>
      <c r="L1907">
        <v>244</v>
      </c>
      <c r="M1907">
        <v>51</v>
      </c>
      <c r="N1907">
        <v>36</v>
      </c>
      <c r="O1907">
        <v>33</v>
      </c>
      <c r="P1907">
        <v>8</v>
      </c>
      <c r="Q1907">
        <v>34</v>
      </c>
      <c r="R1907">
        <v>0</v>
      </c>
      <c r="S1907">
        <v>5</v>
      </c>
      <c r="T1907">
        <v>47</v>
      </c>
      <c r="U1907">
        <v>8.0265699999999995</v>
      </c>
      <c r="V1907">
        <v>5.8064499999999999</v>
      </c>
      <c r="W1907">
        <v>1.38235</v>
      </c>
      <c r="X1907">
        <v>1.36622</v>
      </c>
      <c r="Y1907">
        <v>0.19262299999999999</v>
      </c>
      <c r="Z1907">
        <v>0.139344</v>
      </c>
      <c r="AA1907">
        <v>5.3278684616088798E-2</v>
      </c>
      <c r="AB1907">
        <v>0.24878</v>
      </c>
      <c r="AC1907">
        <v>1.6129</v>
      </c>
      <c r="AD1907">
        <v>0.28666700000000001</v>
      </c>
      <c r="AE1907">
        <v>0.66395700000000002</v>
      </c>
      <c r="AH1907">
        <v>5.6649099999999999</v>
      </c>
      <c r="AI1907">
        <v>-0.60332300000000005</v>
      </c>
      <c r="AJ1907">
        <v>-0.80637499999999995</v>
      </c>
    </row>
    <row r="1908" spans="1:36" x14ac:dyDescent="0.45">
      <c r="A1908" t="s">
        <v>3770</v>
      </c>
      <c r="B1908" t="s">
        <v>56</v>
      </c>
      <c r="C1908">
        <v>2</v>
      </c>
      <c r="D1908">
        <v>4</v>
      </c>
      <c r="F1908">
        <v>5.7446799999999998</v>
      </c>
      <c r="G1908">
        <v>45</v>
      </c>
      <c r="H1908">
        <v>0</v>
      </c>
      <c r="I1908">
        <v>0</v>
      </c>
      <c r="J1908">
        <v>0</v>
      </c>
      <c r="K1908">
        <v>47</v>
      </c>
      <c r="L1908">
        <v>223</v>
      </c>
      <c r="M1908">
        <v>45</v>
      </c>
      <c r="N1908">
        <v>32</v>
      </c>
      <c r="O1908">
        <v>30</v>
      </c>
      <c r="P1908">
        <v>6</v>
      </c>
      <c r="Q1908">
        <v>35</v>
      </c>
      <c r="R1908">
        <v>1</v>
      </c>
      <c r="S1908">
        <v>6</v>
      </c>
      <c r="T1908">
        <v>43</v>
      </c>
      <c r="U1908">
        <v>8.2340400000000002</v>
      </c>
      <c r="V1908">
        <v>6.7021300000000004</v>
      </c>
      <c r="W1908">
        <v>1.2285699999999999</v>
      </c>
      <c r="X1908">
        <v>1.1489400000000001</v>
      </c>
      <c r="Y1908">
        <v>0.192825</v>
      </c>
      <c r="Z1908">
        <v>0.15695100000000001</v>
      </c>
      <c r="AA1908">
        <v>3.5874441266059799E-2</v>
      </c>
      <c r="AB1908">
        <v>0.247253</v>
      </c>
      <c r="AC1908">
        <v>1.7021299999999999</v>
      </c>
      <c r="AD1908">
        <v>0.29323300000000002</v>
      </c>
      <c r="AE1908">
        <v>0.67039099999999996</v>
      </c>
      <c r="AH1908">
        <v>5.7018500000000003</v>
      </c>
      <c r="AI1908">
        <v>-0.60838599999999998</v>
      </c>
      <c r="AJ1908">
        <v>-0.52541000000000004</v>
      </c>
    </row>
    <row r="1909" spans="1:36" x14ac:dyDescent="0.45">
      <c r="A1909" t="s">
        <v>3771</v>
      </c>
      <c r="B1909" t="s">
        <v>101</v>
      </c>
      <c r="C1909">
        <v>2</v>
      </c>
      <c r="D1909">
        <v>3</v>
      </c>
      <c r="F1909">
        <v>5.4427599999999998</v>
      </c>
      <c r="G1909">
        <v>36</v>
      </c>
      <c r="H1909">
        <v>0</v>
      </c>
      <c r="I1909">
        <v>0</v>
      </c>
      <c r="J1909">
        <v>0</v>
      </c>
      <c r="K1909">
        <v>46.3</v>
      </c>
      <c r="L1909">
        <v>219</v>
      </c>
      <c r="M1909">
        <v>49</v>
      </c>
      <c r="N1909">
        <v>30</v>
      </c>
      <c r="O1909">
        <v>28</v>
      </c>
      <c r="P1909">
        <v>7</v>
      </c>
      <c r="Q1909">
        <v>30</v>
      </c>
      <c r="R1909">
        <v>1</v>
      </c>
      <c r="S1909">
        <v>2</v>
      </c>
      <c r="T1909">
        <v>39</v>
      </c>
      <c r="U1909">
        <v>7.5809899999999999</v>
      </c>
      <c r="V1909">
        <v>5.8315299999999999</v>
      </c>
      <c r="W1909">
        <v>1.3</v>
      </c>
      <c r="X1909">
        <v>1.36069</v>
      </c>
      <c r="Y1909">
        <v>0.17808199999999999</v>
      </c>
      <c r="Z1909">
        <v>0.136986</v>
      </c>
      <c r="AA1909">
        <v>4.1095897555351202E-2</v>
      </c>
      <c r="AB1909">
        <v>0.26203199999999999</v>
      </c>
      <c r="AC1909">
        <v>1.7062600000000001</v>
      </c>
      <c r="AD1909">
        <v>0.29787200000000003</v>
      </c>
      <c r="AE1909">
        <v>0.70809299999999997</v>
      </c>
      <c r="AH1909">
        <v>5.6092500000000003</v>
      </c>
      <c r="AI1909">
        <v>-0.61144399999999999</v>
      </c>
      <c r="AJ1909">
        <v>-0.54882799999999998</v>
      </c>
    </row>
    <row r="1910" spans="1:36" x14ac:dyDescent="0.45">
      <c r="A1910" t="s">
        <v>3772</v>
      </c>
      <c r="C1910">
        <v>2</v>
      </c>
      <c r="D1910">
        <v>4</v>
      </c>
      <c r="F1910">
        <v>6.0465099999999996</v>
      </c>
      <c r="G1910">
        <v>38</v>
      </c>
      <c r="H1910">
        <v>0</v>
      </c>
      <c r="I1910">
        <v>0</v>
      </c>
      <c r="J1910">
        <v>0</v>
      </c>
      <c r="K1910">
        <v>38.700000000000003</v>
      </c>
      <c r="L1910">
        <v>188</v>
      </c>
      <c r="M1910">
        <v>39</v>
      </c>
      <c r="N1910">
        <v>28</v>
      </c>
      <c r="O1910">
        <v>26</v>
      </c>
      <c r="P1910">
        <v>6</v>
      </c>
      <c r="Q1910">
        <v>28</v>
      </c>
      <c r="R1910">
        <v>1</v>
      </c>
      <c r="S1910">
        <v>7</v>
      </c>
      <c r="T1910">
        <v>35</v>
      </c>
      <c r="U1910">
        <v>8.1395300000000006</v>
      </c>
      <c r="V1910">
        <v>6.5116300000000003</v>
      </c>
      <c r="W1910">
        <v>1.25</v>
      </c>
      <c r="X1910">
        <v>1.3953500000000001</v>
      </c>
      <c r="Y1910">
        <v>0.18617</v>
      </c>
      <c r="Z1910">
        <v>0.14893600000000001</v>
      </c>
      <c r="AA1910">
        <v>3.7234038114547702E-2</v>
      </c>
      <c r="AB1910">
        <v>0.25490200000000002</v>
      </c>
      <c r="AC1910">
        <v>1.7312700000000001</v>
      </c>
      <c r="AD1910">
        <v>0.29464299999999999</v>
      </c>
      <c r="AE1910">
        <v>0.66552900000000004</v>
      </c>
      <c r="AH1910">
        <v>6.1749400000000003</v>
      </c>
      <c r="AI1910">
        <v>-0.61660199999999998</v>
      </c>
      <c r="AJ1910">
        <v>-0.64041999999999999</v>
      </c>
    </row>
    <row r="1911" spans="1:36" x14ac:dyDescent="0.45">
      <c r="A1911" t="s">
        <v>3773</v>
      </c>
      <c r="B1911" t="s">
        <v>38</v>
      </c>
      <c r="C1911">
        <v>1</v>
      </c>
      <c r="D1911">
        <v>3</v>
      </c>
      <c r="F1911">
        <v>6.6857100000000003</v>
      </c>
      <c r="G1911">
        <v>35</v>
      </c>
      <c r="H1911">
        <v>0</v>
      </c>
      <c r="I1911">
        <v>0</v>
      </c>
      <c r="J1911">
        <v>0</v>
      </c>
      <c r="K1911">
        <v>35</v>
      </c>
      <c r="L1911">
        <v>172</v>
      </c>
      <c r="M1911">
        <v>35</v>
      </c>
      <c r="N1911">
        <v>28</v>
      </c>
      <c r="O1911">
        <v>26</v>
      </c>
      <c r="P1911">
        <v>6</v>
      </c>
      <c r="Q1911">
        <v>29</v>
      </c>
      <c r="R1911">
        <v>1</v>
      </c>
      <c r="S1911">
        <v>5</v>
      </c>
      <c r="T1911">
        <v>33</v>
      </c>
      <c r="U1911">
        <v>8.4857099999999992</v>
      </c>
      <c r="V1911">
        <v>7.4571399999999999</v>
      </c>
      <c r="W1911">
        <v>1.1379300000000001</v>
      </c>
      <c r="X1911">
        <v>1.5428599999999999</v>
      </c>
      <c r="Y1911">
        <v>0.19186</v>
      </c>
      <c r="Z1911">
        <v>0.168605</v>
      </c>
      <c r="AA1911">
        <v>2.3255810141563402E-2</v>
      </c>
      <c r="AB1911">
        <v>0.25362299999999999</v>
      </c>
      <c r="AC1911">
        <v>1.82857</v>
      </c>
      <c r="AD1911">
        <v>0.29292899999999999</v>
      </c>
      <c r="AE1911">
        <v>0.647482</v>
      </c>
      <c r="AH1911">
        <v>6.5121799999999999</v>
      </c>
      <c r="AI1911">
        <v>-0.638181</v>
      </c>
      <c r="AJ1911">
        <v>-0.82711500000000004</v>
      </c>
    </row>
    <row r="1912" spans="1:36" x14ac:dyDescent="0.45">
      <c r="A1912" t="s">
        <v>3774</v>
      </c>
      <c r="B1912" t="s">
        <v>61</v>
      </c>
      <c r="C1912">
        <v>2</v>
      </c>
      <c r="D1912">
        <v>3</v>
      </c>
      <c r="F1912">
        <v>5.8837799999999998</v>
      </c>
      <c r="G1912">
        <v>34</v>
      </c>
      <c r="H1912">
        <v>0</v>
      </c>
      <c r="I1912">
        <v>0</v>
      </c>
      <c r="J1912">
        <v>0</v>
      </c>
      <c r="K1912">
        <v>41.3</v>
      </c>
      <c r="L1912">
        <v>198</v>
      </c>
      <c r="M1912">
        <v>41</v>
      </c>
      <c r="N1912">
        <v>29</v>
      </c>
      <c r="O1912">
        <v>27</v>
      </c>
      <c r="P1912">
        <v>6</v>
      </c>
      <c r="Q1912">
        <v>32</v>
      </c>
      <c r="R1912">
        <v>0</v>
      </c>
      <c r="S1912">
        <v>5</v>
      </c>
      <c r="T1912">
        <v>37</v>
      </c>
      <c r="U1912">
        <v>8.0629500000000007</v>
      </c>
      <c r="V1912">
        <v>6.9733700000000001</v>
      </c>
      <c r="W1912">
        <v>1.15625</v>
      </c>
      <c r="X1912">
        <v>1.30751</v>
      </c>
      <c r="Y1912">
        <v>0.18686900000000001</v>
      </c>
      <c r="Z1912">
        <v>0.16161600000000001</v>
      </c>
      <c r="AA1912">
        <v>2.5252521038055399E-2</v>
      </c>
      <c r="AB1912">
        <v>0.254658</v>
      </c>
      <c r="AC1912">
        <v>1.76755</v>
      </c>
      <c r="AD1912">
        <v>0.29660999999999998</v>
      </c>
      <c r="AE1912">
        <v>0.68111500000000003</v>
      </c>
      <c r="AH1912">
        <v>6.0395399999999997</v>
      </c>
      <c r="AI1912">
        <v>-0.64188999999999996</v>
      </c>
      <c r="AJ1912">
        <v>-0.63095299999999999</v>
      </c>
    </row>
    <row r="1913" spans="1:36" x14ac:dyDescent="0.45">
      <c r="A1913" t="s">
        <v>3775</v>
      </c>
      <c r="C1913">
        <v>2</v>
      </c>
      <c r="D1913">
        <v>3</v>
      </c>
      <c r="F1913">
        <v>5.4</v>
      </c>
      <c r="G1913">
        <v>33</v>
      </c>
      <c r="H1913">
        <v>3</v>
      </c>
      <c r="I1913">
        <v>0</v>
      </c>
      <c r="J1913">
        <v>0</v>
      </c>
      <c r="K1913">
        <v>55</v>
      </c>
      <c r="L1913">
        <v>259</v>
      </c>
      <c r="M1913">
        <v>55</v>
      </c>
      <c r="N1913">
        <v>36</v>
      </c>
      <c r="O1913">
        <v>33</v>
      </c>
      <c r="P1913">
        <v>8</v>
      </c>
      <c r="Q1913">
        <v>35</v>
      </c>
      <c r="R1913">
        <v>1</v>
      </c>
      <c r="S1913">
        <v>8</v>
      </c>
      <c r="T1913">
        <v>45</v>
      </c>
      <c r="U1913">
        <v>7.3636400000000002</v>
      </c>
      <c r="V1913">
        <v>5.7272699999999999</v>
      </c>
      <c r="W1913">
        <v>1.2857099999999999</v>
      </c>
      <c r="X1913">
        <v>1.3090900000000001</v>
      </c>
      <c r="Y1913">
        <v>0.17374500000000001</v>
      </c>
      <c r="Z1913">
        <v>0.13513500000000001</v>
      </c>
      <c r="AA1913">
        <v>3.8610041141510003E-2</v>
      </c>
      <c r="AB1913">
        <v>0.25463000000000002</v>
      </c>
      <c r="AC1913">
        <v>1.63636</v>
      </c>
      <c r="AD1913">
        <v>0.28834399999999999</v>
      </c>
      <c r="AE1913">
        <v>0.68527899999999997</v>
      </c>
      <c r="AH1913">
        <v>5.8550399999999998</v>
      </c>
      <c r="AI1913">
        <v>-0.64901299999999995</v>
      </c>
      <c r="AJ1913">
        <v>-0.50370099999999995</v>
      </c>
    </row>
    <row r="1914" spans="1:36" x14ac:dyDescent="0.45">
      <c r="A1914" t="s">
        <v>3776</v>
      </c>
      <c r="C1914">
        <v>3</v>
      </c>
      <c r="D1914">
        <v>6</v>
      </c>
      <c r="F1914">
        <v>5.4386000000000001</v>
      </c>
      <c r="G1914">
        <v>47</v>
      </c>
      <c r="H1914">
        <v>0</v>
      </c>
      <c r="I1914">
        <v>0</v>
      </c>
      <c r="J1914">
        <v>0</v>
      </c>
      <c r="K1914">
        <v>51.3</v>
      </c>
      <c r="L1914">
        <v>248</v>
      </c>
      <c r="M1914">
        <v>45</v>
      </c>
      <c r="N1914">
        <v>34</v>
      </c>
      <c r="O1914">
        <v>31</v>
      </c>
      <c r="P1914">
        <v>6</v>
      </c>
      <c r="Q1914">
        <v>49</v>
      </c>
      <c r="R1914">
        <v>1</v>
      </c>
      <c r="S1914">
        <v>5</v>
      </c>
      <c r="T1914">
        <v>54</v>
      </c>
      <c r="U1914">
        <v>9.4736799999999999</v>
      </c>
      <c r="V1914">
        <v>8.5964899999999993</v>
      </c>
      <c r="W1914">
        <v>1.1020399999999999</v>
      </c>
      <c r="X1914">
        <v>1.05263</v>
      </c>
      <c r="Y1914">
        <v>0.21774199999999999</v>
      </c>
      <c r="Z1914">
        <v>0.19758100000000001</v>
      </c>
      <c r="AA1914">
        <v>2.0161285996437E-2</v>
      </c>
      <c r="AB1914">
        <v>0.231959</v>
      </c>
      <c r="AC1914">
        <v>1.83236</v>
      </c>
      <c r="AD1914">
        <v>0.291045</v>
      </c>
      <c r="AE1914">
        <v>0.70093499999999997</v>
      </c>
      <c r="AH1914">
        <v>5.8281400000000003</v>
      </c>
      <c r="AI1914">
        <v>-0.64945699999999995</v>
      </c>
      <c r="AJ1914">
        <v>-0.54776199999999997</v>
      </c>
    </row>
    <row r="1915" spans="1:36" x14ac:dyDescent="0.45">
      <c r="A1915" t="s">
        <v>3777</v>
      </c>
      <c r="C1915">
        <v>1</v>
      </c>
      <c r="D1915">
        <v>2</v>
      </c>
      <c r="F1915">
        <v>5.9772299999999996</v>
      </c>
      <c r="G1915">
        <v>34</v>
      </c>
      <c r="H1915">
        <v>2</v>
      </c>
      <c r="I1915">
        <v>0</v>
      </c>
      <c r="J1915">
        <v>0</v>
      </c>
      <c r="K1915">
        <v>52.7</v>
      </c>
      <c r="L1915">
        <v>242</v>
      </c>
      <c r="M1915">
        <v>58</v>
      </c>
      <c r="N1915">
        <v>38</v>
      </c>
      <c r="O1915">
        <v>35</v>
      </c>
      <c r="P1915">
        <v>10</v>
      </c>
      <c r="Q1915">
        <v>26</v>
      </c>
      <c r="R1915">
        <v>1</v>
      </c>
      <c r="S1915">
        <v>5</v>
      </c>
      <c r="T1915">
        <v>36</v>
      </c>
      <c r="U1915">
        <v>6.1480100000000002</v>
      </c>
      <c r="V1915">
        <v>4.4402299999999997</v>
      </c>
      <c r="W1915">
        <v>1.38462</v>
      </c>
      <c r="X1915">
        <v>1.7077800000000001</v>
      </c>
      <c r="Y1915">
        <v>0.14876</v>
      </c>
      <c r="Z1915">
        <v>0.10743800000000001</v>
      </c>
      <c r="AA1915">
        <v>4.1322320699691703E-2</v>
      </c>
      <c r="AB1915">
        <v>0.27488200000000002</v>
      </c>
      <c r="AC1915">
        <v>1.5939300000000001</v>
      </c>
      <c r="AD1915">
        <v>0.29090899999999997</v>
      </c>
      <c r="AE1915">
        <v>0.65714300000000003</v>
      </c>
      <c r="AH1915">
        <v>6.1203200000000004</v>
      </c>
      <c r="AI1915">
        <v>-0.65484200000000004</v>
      </c>
      <c r="AJ1915">
        <v>-0.72090600000000005</v>
      </c>
    </row>
    <row r="1916" spans="1:36" x14ac:dyDescent="0.45">
      <c r="A1916" t="s">
        <v>3778</v>
      </c>
      <c r="B1916" t="s">
        <v>30</v>
      </c>
      <c r="C1916">
        <v>2</v>
      </c>
      <c r="D1916">
        <v>4</v>
      </c>
      <c r="F1916">
        <v>5.7446799999999998</v>
      </c>
      <c r="G1916">
        <v>33</v>
      </c>
      <c r="H1916">
        <v>1</v>
      </c>
      <c r="I1916">
        <v>0</v>
      </c>
      <c r="J1916">
        <v>0</v>
      </c>
      <c r="K1916">
        <v>47</v>
      </c>
      <c r="L1916">
        <v>226</v>
      </c>
      <c r="M1916">
        <v>40</v>
      </c>
      <c r="N1916">
        <v>32</v>
      </c>
      <c r="O1916">
        <v>30</v>
      </c>
      <c r="P1916">
        <v>7</v>
      </c>
      <c r="Q1916">
        <v>44</v>
      </c>
      <c r="R1916">
        <v>1</v>
      </c>
      <c r="S1916">
        <v>4</v>
      </c>
      <c r="T1916">
        <v>53</v>
      </c>
      <c r="U1916">
        <v>10.148899999999999</v>
      </c>
      <c r="V1916">
        <v>8.4255300000000002</v>
      </c>
      <c r="W1916">
        <v>1.20455</v>
      </c>
      <c r="X1916">
        <v>1.34043</v>
      </c>
      <c r="Y1916">
        <v>0.234513</v>
      </c>
      <c r="Z1916">
        <v>0.19469</v>
      </c>
      <c r="AA1916">
        <v>3.9822995662689202E-2</v>
      </c>
      <c r="AB1916">
        <v>0.224719</v>
      </c>
      <c r="AC1916">
        <v>1.7872300000000001</v>
      </c>
      <c r="AD1916">
        <v>0.27966099999999999</v>
      </c>
      <c r="AE1916">
        <v>0.70080900000000002</v>
      </c>
      <c r="AH1916">
        <v>5.9997199999999999</v>
      </c>
      <c r="AI1916">
        <v>-0.65584299999999995</v>
      </c>
      <c r="AJ1916">
        <v>-0.69667100000000004</v>
      </c>
    </row>
    <row r="1917" spans="1:36" x14ac:dyDescent="0.45">
      <c r="A1917" t="s">
        <v>3779</v>
      </c>
      <c r="B1917" t="s">
        <v>139</v>
      </c>
      <c r="C1917">
        <v>2</v>
      </c>
      <c r="D1917">
        <v>3</v>
      </c>
      <c r="F1917">
        <v>5.6804699999999997</v>
      </c>
      <c r="G1917">
        <v>46</v>
      </c>
      <c r="H1917">
        <v>0</v>
      </c>
      <c r="I1917">
        <v>0</v>
      </c>
      <c r="J1917">
        <v>0</v>
      </c>
      <c r="K1917">
        <v>50.7</v>
      </c>
      <c r="L1917">
        <v>239</v>
      </c>
      <c r="M1917">
        <v>52</v>
      </c>
      <c r="N1917">
        <v>35</v>
      </c>
      <c r="O1917">
        <v>32</v>
      </c>
      <c r="P1917">
        <v>8</v>
      </c>
      <c r="Q1917">
        <v>32</v>
      </c>
      <c r="R1917">
        <v>1</v>
      </c>
      <c r="S1917">
        <v>8</v>
      </c>
      <c r="T1917">
        <v>41</v>
      </c>
      <c r="U1917">
        <v>7.2781099999999999</v>
      </c>
      <c r="V1917">
        <v>5.6804699999999997</v>
      </c>
      <c r="W1917">
        <v>1.28125</v>
      </c>
      <c r="X1917">
        <v>1.42012</v>
      </c>
      <c r="Y1917">
        <v>0.17154800000000001</v>
      </c>
      <c r="Z1917">
        <v>0.13389100000000001</v>
      </c>
      <c r="AA1917">
        <v>3.7656903266906697E-2</v>
      </c>
      <c r="AB1917">
        <v>0.26130700000000001</v>
      </c>
      <c r="AC1917">
        <v>1.6568000000000001</v>
      </c>
      <c r="AD1917">
        <v>0.29333300000000001</v>
      </c>
      <c r="AE1917">
        <v>0.67307700000000004</v>
      </c>
      <c r="AH1917">
        <v>6.0558300000000003</v>
      </c>
      <c r="AI1917">
        <v>-0.66495800000000005</v>
      </c>
      <c r="AJ1917">
        <v>-0.71372899999999995</v>
      </c>
    </row>
    <row r="1918" spans="1:36" x14ac:dyDescent="0.45">
      <c r="A1918" t="s">
        <v>3780</v>
      </c>
      <c r="B1918" t="s">
        <v>40</v>
      </c>
      <c r="C1918">
        <v>1</v>
      </c>
      <c r="D1918">
        <v>1</v>
      </c>
      <c r="F1918">
        <v>6.34091</v>
      </c>
      <c r="G1918">
        <v>28</v>
      </c>
      <c r="H1918">
        <v>1</v>
      </c>
      <c r="I1918">
        <v>0</v>
      </c>
      <c r="J1918">
        <v>0</v>
      </c>
      <c r="K1918">
        <v>44</v>
      </c>
      <c r="L1918">
        <v>210</v>
      </c>
      <c r="M1918">
        <v>49</v>
      </c>
      <c r="N1918">
        <v>34</v>
      </c>
      <c r="O1918">
        <v>31</v>
      </c>
      <c r="P1918">
        <v>8</v>
      </c>
      <c r="Q1918">
        <v>29</v>
      </c>
      <c r="R1918">
        <v>0</v>
      </c>
      <c r="S1918">
        <v>2</v>
      </c>
      <c r="T1918">
        <v>35</v>
      </c>
      <c r="U1918">
        <v>7.15909</v>
      </c>
      <c r="V1918">
        <v>5.9318200000000001</v>
      </c>
      <c r="W1918">
        <v>1.2069000000000001</v>
      </c>
      <c r="X1918">
        <v>1.63636</v>
      </c>
      <c r="Y1918">
        <v>0.16666700000000001</v>
      </c>
      <c r="Z1918">
        <v>0.138095</v>
      </c>
      <c r="AA1918">
        <v>2.85714268684387E-2</v>
      </c>
      <c r="AB1918">
        <v>0.27374300000000001</v>
      </c>
      <c r="AC1918">
        <v>1.7727299999999999</v>
      </c>
      <c r="AD1918">
        <v>0.30147099999999999</v>
      </c>
      <c r="AE1918">
        <v>0.65868300000000002</v>
      </c>
      <c r="AH1918">
        <v>6.1414</v>
      </c>
      <c r="AI1918">
        <v>-0.66973099999999997</v>
      </c>
      <c r="AJ1918">
        <v>-1.0180800000000001</v>
      </c>
    </row>
    <row r="1919" spans="1:36" x14ac:dyDescent="0.45">
      <c r="A1919" t="s">
        <v>3781</v>
      </c>
      <c r="B1919" t="s">
        <v>61</v>
      </c>
      <c r="C1919">
        <v>1</v>
      </c>
      <c r="D1919">
        <v>2</v>
      </c>
      <c r="F1919">
        <v>8</v>
      </c>
      <c r="G1919">
        <v>19</v>
      </c>
      <c r="H1919">
        <v>0</v>
      </c>
      <c r="I1919">
        <v>0</v>
      </c>
      <c r="J1919">
        <v>0</v>
      </c>
      <c r="K1919">
        <v>18</v>
      </c>
      <c r="L1919">
        <v>97</v>
      </c>
      <c r="M1919">
        <v>17</v>
      </c>
      <c r="N1919">
        <v>17</v>
      </c>
      <c r="O1919">
        <v>16</v>
      </c>
      <c r="P1919">
        <v>3</v>
      </c>
      <c r="Q1919">
        <v>26</v>
      </c>
      <c r="R1919">
        <v>0</v>
      </c>
      <c r="S1919">
        <v>2</v>
      </c>
      <c r="T1919">
        <v>18</v>
      </c>
      <c r="U1919">
        <v>9</v>
      </c>
      <c r="V1919">
        <v>13</v>
      </c>
      <c r="W1919">
        <v>0.69230800000000003</v>
      </c>
      <c r="X1919">
        <v>1.5</v>
      </c>
      <c r="Y1919">
        <v>0.18556700000000001</v>
      </c>
      <c r="Z1919">
        <v>0.26804099999999997</v>
      </c>
      <c r="AA1919">
        <v>-8.2474216818809495E-2</v>
      </c>
      <c r="AB1919">
        <v>0.24637700000000001</v>
      </c>
      <c r="AC1919">
        <v>2.38889</v>
      </c>
      <c r="AD1919">
        <v>0.29166700000000001</v>
      </c>
      <c r="AE1919">
        <v>0.670103</v>
      </c>
      <c r="AH1919">
        <v>8.0883699999999994</v>
      </c>
      <c r="AI1919">
        <v>-0.67356899999999997</v>
      </c>
      <c r="AJ1919">
        <v>-0.69466799999999995</v>
      </c>
    </row>
    <row r="1920" spans="1:36" x14ac:dyDescent="0.45">
      <c r="A1920" t="s">
        <v>3782</v>
      </c>
      <c r="B1920" t="s">
        <v>36</v>
      </c>
      <c r="C1920">
        <v>4</v>
      </c>
      <c r="D1920">
        <v>7</v>
      </c>
      <c r="F1920">
        <v>5.2941200000000004</v>
      </c>
      <c r="G1920">
        <v>35</v>
      </c>
      <c r="H1920">
        <v>0</v>
      </c>
      <c r="I1920">
        <v>0</v>
      </c>
      <c r="J1920">
        <v>0</v>
      </c>
      <c r="K1920">
        <v>51</v>
      </c>
      <c r="L1920">
        <v>240</v>
      </c>
      <c r="M1920">
        <v>50</v>
      </c>
      <c r="N1920">
        <v>32</v>
      </c>
      <c r="O1920">
        <v>30</v>
      </c>
      <c r="P1920">
        <v>7</v>
      </c>
      <c r="Q1920">
        <v>32</v>
      </c>
      <c r="R1920">
        <v>1</v>
      </c>
      <c r="S1920">
        <v>9</v>
      </c>
      <c r="T1920">
        <v>45</v>
      </c>
      <c r="U1920">
        <v>7.9411800000000001</v>
      </c>
      <c r="V1920">
        <v>5.6470599999999997</v>
      </c>
      <c r="W1920">
        <v>1.40625</v>
      </c>
      <c r="X1920">
        <v>1.23529</v>
      </c>
      <c r="Y1920">
        <v>0.1875</v>
      </c>
      <c r="Z1920">
        <v>0.13333300000000001</v>
      </c>
      <c r="AA1920">
        <v>5.4166659712791401E-2</v>
      </c>
      <c r="AB1920">
        <v>0.25125599999999998</v>
      </c>
      <c r="AC1920">
        <v>1.6078399999999999</v>
      </c>
      <c r="AD1920">
        <v>0.29251700000000003</v>
      </c>
      <c r="AE1920">
        <v>0.69252100000000005</v>
      </c>
      <c r="AH1920">
        <v>5.6864100000000004</v>
      </c>
      <c r="AI1920">
        <v>-0.68071099999999996</v>
      </c>
      <c r="AJ1920">
        <v>-0.50132699999999997</v>
      </c>
    </row>
    <row r="1921" spans="1:36" x14ac:dyDescent="0.45">
      <c r="A1921" t="s">
        <v>3783</v>
      </c>
      <c r="B1921" t="s">
        <v>101</v>
      </c>
      <c r="C1921">
        <v>3</v>
      </c>
      <c r="D1921">
        <v>5</v>
      </c>
      <c r="F1921">
        <v>5.4386000000000001</v>
      </c>
      <c r="G1921">
        <v>44</v>
      </c>
      <c r="H1921">
        <v>0</v>
      </c>
      <c r="I1921">
        <v>0</v>
      </c>
      <c r="J1921">
        <v>0</v>
      </c>
      <c r="K1921">
        <v>51.3</v>
      </c>
      <c r="L1921">
        <v>243</v>
      </c>
      <c r="M1921">
        <v>48</v>
      </c>
      <c r="N1921">
        <v>34</v>
      </c>
      <c r="O1921">
        <v>31</v>
      </c>
      <c r="P1921">
        <v>6</v>
      </c>
      <c r="Q1921">
        <v>39</v>
      </c>
      <c r="R1921">
        <v>0</v>
      </c>
      <c r="S1921">
        <v>7</v>
      </c>
      <c r="T1921">
        <v>48</v>
      </c>
      <c r="U1921">
        <v>8.4210499999999993</v>
      </c>
      <c r="V1921">
        <v>6.8421099999999999</v>
      </c>
      <c r="W1921">
        <v>1.2307699999999999</v>
      </c>
      <c r="X1921">
        <v>1.05263</v>
      </c>
      <c r="Y1921">
        <v>0.19753100000000001</v>
      </c>
      <c r="Z1921">
        <v>0.160494</v>
      </c>
      <c r="AA1921">
        <v>3.7037044763565001E-2</v>
      </c>
      <c r="AB1921">
        <v>0.24365500000000001</v>
      </c>
      <c r="AC1921">
        <v>1.69591</v>
      </c>
      <c r="AD1921">
        <v>0.29370600000000002</v>
      </c>
      <c r="AE1921">
        <v>0.67430000000000001</v>
      </c>
      <c r="AH1921">
        <v>5.59422</v>
      </c>
      <c r="AI1921">
        <v>-0.68099799999999999</v>
      </c>
      <c r="AJ1921">
        <v>-0.77577399999999996</v>
      </c>
    </row>
    <row r="1922" spans="1:36" x14ac:dyDescent="0.45">
      <c r="A1922" t="s">
        <v>3784</v>
      </c>
      <c r="C1922">
        <v>2</v>
      </c>
      <c r="D1922">
        <v>5</v>
      </c>
      <c r="F1922">
        <v>5.7672800000000004</v>
      </c>
      <c r="G1922">
        <v>27</v>
      </c>
      <c r="H1922">
        <v>4</v>
      </c>
      <c r="I1922">
        <v>0</v>
      </c>
      <c r="J1922">
        <v>0</v>
      </c>
      <c r="K1922">
        <v>59.3</v>
      </c>
      <c r="L1922">
        <v>282</v>
      </c>
      <c r="M1922">
        <v>69</v>
      </c>
      <c r="N1922">
        <v>41</v>
      </c>
      <c r="O1922">
        <v>38</v>
      </c>
      <c r="P1922">
        <v>8</v>
      </c>
      <c r="Q1922">
        <v>33</v>
      </c>
      <c r="R1922">
        <v>1</v>
      </c>
      <c r="S1922">
        <v>5</v>
      </c>
      <c r="T1922">
        <v>25</v>
      </c>
      <c r="U1922">
        <v>3.79427</v>
      </c>
      <c r="V1922">
        <v>5.0084299999999997</v>
      </c>
      <c r="W1922">
        <v>0.75757600000000003</v>
      </c>
      <c r="X1922">
        <v>1.21417</v>
      </c>
      <c r="Y1922">
        <v>8.8652499999999995E-2</v>
      </c>
      <c r="Z1922">
        <v>0.117021</v>
      </c>
      <c r="AA1922">
        <v>-2.83687934279441E-2</v>
      </c>
      <c r="AB1922">
        <v>0.28278700000000001</v>
      </c>
      <c r="AC1922">
        <v>1.72007</v>
      </c>
      <c r="AD1922">
        <v>0.28910000000000002</v>
      </c>
      <c r="AE1922">
        <v>0.67180600000000001</v>
      </c>
      <c r="AH1922">
        <v>6.0880900000000002</v>
      </c>
      <c r="AI1922">
        <v>-0.68648100000000001</v>
      </c>
      <c r="AJ1922">
        <v>-0.61136800000000002</v>
      </c>
    </row>
    <row r="1923" spans="1:36" x14ac:dyDescent="0.45">
      <c r="A1923" t="s">
        <v>3785</v>
      </c>
      <c r="C1923">
        <v>1</v>
      </c>
      <c r="D1923">
        <v>3</v>
      </c>
      <c r="F1923">
        <v>5.9681699999999998</v>
      </c>
      <c r="G1923">
        <v>29</v>
      </c>
      <c r="H1923">
        <v>0</v>
      </c>
      <c r="I1923">
        <v>0</v>
      </c>
      <c r="J1923">
        <v>0</v>
      </c>
      <c r="K1923">
        <v>37.700000000000003</v>
      </c>
      <c r="L1923">
        <v>182</v>
      </c>
      <c r="M1923">
        <v>43</v>
      </c>
      <c r="N1923">
        <v>27</v>
      </c>
      <c r="O1923">
        <v>25</v>
      </c>
      <c r="P1923">
        <v>6</v>
      </c>
      <c r="Q1923">
        <v>25</v>
      </c>
      <c r="R1923">
        <v>2</v>
      </c>
      <c r="S1923">
        <v>4</v>
      </c>
      <c r="T1923">
        <v>26</v>
      </c>
      <c r="U1923">
        <v>6.2069000000000001</v>
      </c>
      <c r="V1923">
        <v>5.9681699999999998</v>
      </c>
      <c r="W1923">
        <v>1.04</v>
      </c>
      <c r="X1923">
        <v>1.4323600000000001</v>
      </c>
      <c r="Y1923">
        <v>0.14285700000000001</v>
      </c>
      <c r="Z1923">
        <v>0.13736300000000001</v>
      </c>
      <c r="AA1923">
        <v>5.4945051670074402E-3</v>
      </c>
      <c r="AB1923">
        <v>0.28104600000000002</v>
      </c>
      <c r="AC1923">
        <v>1.8037099999999999</v>
      </c>
      <c r="AD1923">
        <v>0.30578499999999997</v>
      </c>
      <c r="AE1923">
        <v>0.68791899999999995</v>
      </c>
      <c r="AH1923">
        <v>6.2523900000000001</v>
      </c>
      <c r="AI1923">
        <v>-0.68737499999999996</v>
      </c>
      <c r="AJ1923">
        <v>-0.58876200000000001</v>
      </c>
    </row>
    <row r="1924" spans="1:36" x14ac:dyDescent="0.45">
      <c r="A1924" t="s">
        <v>3786</v>
      </c>
      <c r="C1924">
        <v>1</v>
      </c>
      <c r="D1924">
        <v>2</v>
      </c>
      <c r="F1924">
        <v>5.4782599999999997</v>
      </c>
      <c r="G1924">
        <v>29</v>
      </c>
      <c r="H1924">
        <v>2</v>
      </c>
      <c r="I1924">
        <v>0</v>
      </c>
      <c r="J1924">
        <v>0</v>
      </c>
      <c r="K1924">
        <v>46</v>
      </c>
      <c r="L1924">
        <v>214</v>
      </c>
      <c r="M1924">
        <v>45</v>
      </c>
      <c r="N1924">
        <v>30</v>
      </c>
      <c r="O1924">
        <v>28</v>
      </c>
      <c r="P1924">
        <v>7</v>
      </c>
      <c r="Q1924">
        <v>22</v>
      </c>
      <c r="R1924">
        <v>0</v>
      </c>
      <c r="S1924">
        <v>14</v>
      </c>
      <c r="T1924">
        <v>36</v>
      </c>
      <c r="U1924">
        <v>7.0434799999999997</v>
      </c>
      <c r="V1924">
        <v>4.3043500000000003</v>
      </c>
      <c r="W1924">
        <v>1.63636</v>
      </c>
      <c r="X1924">
        <v>1.36957</v>
      </c>
      <c r="Y1924">
        <v>0.16822400000000001</v>
      </c>
      <c r="Z1924">
        <v>0.10280400000000001</v>
      </c>
      <c r="AA1924">
        <v>6.5420567989349296E-2</v>
      </c>
      <c r="AB1924">
        <v>0.25280900000000001</v>
      </c>
      <c r="AC1924">
        <v>1.45652</v>
      </c>
      <c r="AD1924">
        <v>0.28148099999999998</v>
      </c>
      <c r="AE1924">
        <v>0.64685300000000001</v>
      </c>
      <c r="AH1924">
        <v>6.0159099999999999</v>
      </c>
      <c r="AI1924">
        <v>-0.68867800000000001</v>
      </c>
      <c r="AJ1924">
        <v>-0.50634100000000004</v>
      </c>
    </row>
    <row r="1925" spans="1:36" x14ac:dyDescent="0.45">
      <c r="A1925" t="s">
        <v>3787</v>
      </c>
      <c r="B1925" t="s">
        <v>52</v>
      </c>
      <c r="C1925">
        <v>3</v>
      </c>
      <c r="D1925">
        <v>4</v>
      </c>
      <c r="F1925">
        <v>5.5102000000000002</v>
      </c>
      <c r="G1925">
        <v>35</v>
      </c>
      <c r="H1925">
        <v>0</v>
      </c>
      <c r="I1925">
        <v>0</v>
      </c>
      <c r="J1925">
        <v>0</v>
      </c>
      <c r="K1925">
        <v>49</v>
      </c>
      <c r="L1925">
        <v>234</v>
      </c>
      <c r="M1925">
        <v>53</v>
      </c>
      <c r="N1925">
        <v>32</v>
      </c>
      <c r="O1925">
        <v>30</v>
      </c>
      <c r="P1925">
        <v>6</v>
      </c>
      <c r="Q1925">
        <v>32</v>
      </c>
      <c r="R1925">
        <v>0</v>
      </c>
      <c r="S1925">
        <v>5</v>
      </c>
      <c r="T1925">
        <v>33</v>
      </c>
      <c r="U1925">
        <v>6.0612199999999996</v>
      </c>
      <c r="V1925">
        <v>5.8775500000000003</v>
      </c>
      <c r="W1925">
        <v>1.03125</v>
      </c>
      <c r="X1925">
        <v>1.1020399999999999</v>
      </c>
      <c r="Y1925">
        <v>0.14102600000000001</v>
      </c>
      <c r="Z1925">
        <v>0.13675200000000001</v>
      </c>
      <c r="AA1925">
        <v>4.2735040187835598E-3</v>
      </c>
      <c r="AB1925">
        <v>0.269036</v>
      </c>
      <c r="AC1925">
        <v>1.7346900000000001</v>
      </c>
      <c r="AD1925">
        <v>0.29746800000000001</v>
      </c>
      <c r="AE1925">
        <v>0.69190600000000002</v>
      </c>
      <c r="AH1925">
        <v>5.7652400000000004</v>
      </c>
      <c r="AI1925">
        <v>-0.69125899999999996</v>
      </c>
      <c r="AJ1925">
        <v>-0.47539199999999998</v>
      </c>
    </row>
    <row r="1926" spans="1:36" x14ac:dyDescent="0.45">
      <c r="A1926" t="s">
        <v>3788</v>
      </c>
      <c r="B1926" t="s">
        <v>196</v>
      </c>
      <c r="C1926">
        <v>1</v>
      </c>
      <c r="D1926">
        <v>2</v>
      </c>
      <c r="F1926">
        <v>6.0550499999999996</v>
      </c>
      <c r="G1926">
        <v>29</v>
      </c>
      <c r="H1926">
        <v>1</v>
      </c>
      <c r="I1926">
        <v>0</v>
      </c>
      <c r="J1926">
        <v>0</v>
      </c>
      <c r="K1926">
        <v>32.700000000000003</v>
      </c>
      <c r="L1926">
        <v>160</v>
      </c>
      <c r="M1926">
        <v>31</v>
      </c>
      <c r="N1926">
        <v>24</v>
      </c>
      <c r="O1926">
        <v>22</v>
      </c>
      <c r="P1926">
        <v>5</v>
      </c>
      <c r="Q1926">
        <v>29</v>
      </c>
      <c r="R1926">
        <v>1</v>
      </c>
      <c r="S1926">
        <v>5</v>
      </c>
      <c r="T1926">
        <v>31</v>
      </c>
      <c r="U1926">
        <v>8.5321099999999994</v>
      </c>
      <c r="V1926">
        <v>7.9816500000000001</v>
      </c>
      <c r="W1926">
        <v>1.06897</v>
      </c>
      <c r="X1926">
        <v>1.37615</v>
      </c>
      <c r="Y1926">
        <v>0.19375000000000001</v>
      </c>
      <c r="Z1926">
        <v>0.18124999999999999</v>
      </c>
      <c r="AA1926">
        <v>1.2499988079071E-2</v>
      </c>
      <c r="AB1926">
        <v>0.246032</v>
      </c>
      <c r="AC1926">
        <v>1.8348599999999999</v>
      </c>
      <c r="AD1926">
        <v>0.28888900000000001</v>
      </c>
      <c r="AE1926">
        <v>0.67924499999999999</v>
      </c>
      <c r="AH1926">
        <v>6.4660500000000001</v>
      </c>
      <c r="AI1926">
        <v>-0.70060500000000003</v>
      </c>
      <c r="AJ1926">
        <v>-0.68160600000000005</v>
      </c>
    </row>
    <row r="1927" spans="1:36" x14ac:dyDescent="0.45">
      <c r="A1927" t="s">
        <v>3789</v>
      </c>
      <c r="B1927" t="s">
        <v>113</v>
      </c>
      <c r="C1927">
        <v>3</v>
      </c>
      <c r="D1927">
        <v>4</v>
      </c>
      <c r="F1927">
        <v>5.7111599999999996</v>
      </c>
      <c r="G1927">
        <v>29</v>
      </c>
      <c r="H1927">
        <v>2</v>
      </c>
      <c r="I1927">
        <v>0</v>
      </c>
      <c r="J1927">
        <v>0</v>
      </c>
      <c r="K1927">
        <v>45.7</v>
      </c>
      <c r="L1927">
        <v>216</v>
      </c>
      <c r="M1927">
        <v>45</v>
      </c>
      <c r="N1927">
        <v>31</v>
      </c>
      <c r="O1927">
        <v>29</v>
      </c>
      <c r="P1927">
        <v>7</v>
      </c>
      <c r="Q1927">
        <v>27</v>
      </c>
      <c r="R1927">
        <v>0</v>
      </c>
      <c r="S1927">
        <v>10</v>
      </c>
      <c r="T1927">
        <v>39</v>
      </c>
      <c r="U1927">
        <v>7.6805199999999996</v>
      </c>
      <c r="V1927">
        <v>5.3172899999999998</v>
      </c>
      <c r="W1927">
        <v>1.4444399999999999</v>
      </c>
      <c r="X1927">
        <v>1.37856</v>
      </c>
      <c r="Y1927">
        <v>0.18055599999999999</v>
      </c>
      <c r="Z1927">
        <v>0.125</v>
      </c>
      <c r="AA1927">
        <v>5.5555552244186401E-2</v>
      </c>
      <c r="AB1927">
        <v>0.25139699999999998</v>
      </c>
      <c r="AC1927">
        <v>1.5754900000000001</v>
      </c>
      <c r="AD1927">
        <v>0.28571400000000002</v>
      </c>
      <c r="AE1927">
        <v>0.65916399999999997</v>
      </c>
      <c r="AH1927">
        <v>5.9683900000000003</v>
      </c>
      <c r="AI1927">
        <v>-0.70284199999999997</v>
      </c>
      <c r="AJ1927">
        <v>-0.63286200000000004</v>
      </c>
    </row>
    <row r="1928" spans="1:36" x14ac:dyDescent="0.45">
      <c r="A1928" t="s">
        <v>3790</v>
      </c>
      <c r="B1928" t="s">
        <v>52</v>
      </c>
      <c r="C1928">
        <v>1</v>
      </c>
      <c r="D1928">
        <v>3</v>
      </c>
      <c r="F1928">
        <v>6.2637400000000003</v>
      </c>
      <c r="G1928">
        <v>24</v>
      </c>
      <c r="H1928">
        <v>0</v>
      </c>
      <c r="I1928">
        <v>0</v>
      </c>
      <c r="J1928">
        <v>0</v>
      </c>
      <c r="K1928">
        <v>27.3</v>
      </c>
      <c r="L1928">
        <v>137</v>
      </c>
      <c r="M1928">
        <v>27</v>
      </c>
      <c r="N1928">
        <v>21</v>
      </c>
      <c r="O1928">
        <v>19</v>
      </c>
      <c r="P1928">
        <v>4</v>
      </c>
      <c r="Q1928">
        <v>23</v>
      </c>
      <c r="R1928">
        <v>0</v>
      </c>
      <c r="S1928">
        <v>8</v>
      </c>
      <c r="T1928">
        <v>23</v>
      </c>
      <c r="U1928">
        <v>7.5824199999999999</v>
      </c>
      <c r="V1928">
        <v>7.5824199999999999</v>
      </c>
      <c r="W1928">
        <v>1</v>
      </c>
      <c r="X1928">
        <v>1.3186800000000001</v>
      </c>
      <c r="Y1928">
        <v>0.167883</v>
      </c>
      <c r="Z1928">
        <v>0.167883</v>
      </c>
      <c r="AA1928">
        <v>0</v>
      </c>
      <c r="AB1928">
        <v>0.25471700000000003</v>
      </c>
      <c r="AC1928">
        <v>1.8314999999999999</v>
      </c>
      <c r="AD1928">
        <v>0.29113899999999998</v>
      </c>
      <c r="AE1928">
        <v>0.65315299999999998</v>
      </c>
      <c r="AH1928">
        <v>6.8814099999999998</v>
      </c>
      <c r="AI1928">
        <v>-0.71949399999999997</v>
      </c>
      <c r="AJ1928">
        <v>-0.56991000000000003</v>
      </c>
    </row>
    <row r="1929" spans="1:36" x14ac:dyDescent="0.45">
      <c r="A1929" t="s">
        <v>3791</v>
      </c>
      <c r="C1929">
        <v>1</v>
      </c>
      <c r="D1929">
        <v>3</v>
      </c>
      <c r="F1929">
        <v>6.5</v>
      </c>
      <c r="G1929">
        <v>17</v>
      </c>
      <c r="H1929">
        <v>6</v>
      </c>
      <c r="I1929">
        <v>0</v>
      </c>
      <c r="J1929">
        <v>0</v>
      </c>
      <c r="K1929">
        <v>36</v>
      </c>
      <c r="L1929">
        <v>182</v>
      </c>
      <c r="M1929">
        <v>33</v>
      </c>
      <c r="N1929">
        <v>28</v>
      </c>
      <c r="O1929">
        <v>26</v>
      </c>
      <c r="P1929">
        <v>8</v>
      </c>
      <c r="Q1929">
        <v>38</v>
      </c>
      <c r="R1929">
        <v>0</v>
      </c>
      <c r="S1929">
        <v>3</v>
      </c>
      <c r="T1929">
        <v>45</v>
      </c>
      <c r="U1929">
        <v>11.25</v>
      </c>
      <c r="V1929">
        <v>9.5</v>
      </c>
      <c r="W1929">
        <v>1.18421</v>
      </c>
      <c r="X1929">
        <v>2</v>
      </c>
      <c r="Y1929">
        <v>0.247253</v>
      </c>
      <c r="Z1929">
        <v>0.208791</v>
      </c>
      <c r="AA1929">
        <v>3.8461536169052103E-2</v>
      </c>
      <c r="AB1929">
        <v>0.234043</v>
      </c>
      <c r="AC1929">
        <v>1.9722200000000001</v>
      </c>
      <c r="AD1929">
        <v>0.28409099999999998</v>
      </c>
      <c r="AE1929">
        <v>0.71906400000000004</v>
      </c>
      <c r="AH1929">
        <v>7.0606</v>
      </c>
      <c r="AI1929">
        <v>-0.727854</v>
      </c>
      <c r="AJ1929">
        <v>-0.57618100000000005</v>
      </c>
    </row>
    <row r="1930" spans="1:36" x14ac:dyDescent="0.45">
      <c r="A1930" t="s">
        <v>3792</v>
      </c>
      <c r="B1930" t="s">
        <v>215</v>
      </c>
      <c r="C1930">
        <v>1</v>
      </c>
      <c r="D1930">
        <v>3</v>
      </c>
      <c r="F1930">
        <v>6.1670199999999999</v>
      </c>
      <c r="G1930">
        <v>36</v>
      </c>
      <c r="H1930">
        <v>0</v>
      </c>
      <c r="I1930">
        <v>0</v>
      </c>
      <c r="J1930">
        <v>0</v>
      </c>
      <c r="K1930">
        <v>46.7</v>
      </c>
      <c r="L1930">
        <v>227</v>
      </c>
      <c r="M1930">
        <v>41</v>
      </c>
      <c r="N1930">
        <v>35</v>
      </c>
      <c r="O1930">
        <v>32</v>
      </c>
      <c r="P1930">
        <v>7</v>
      </c>
      <c r="Q1930">
        <v>38</v>
      </c>
      <c r="R1930">
        <v>2</v>
      </c>
      <c r="S1930">
        <v>12</v>
      </c>
      <c r="T1930">
        <v>53</v>
      </c>
      <c r="U1930">
        <v>10.2141</v>
      </c>
      <c r="V1930">
        <v>7.32334</v>
      </c>
      <c r="W1930">
        <v>1.3947400000000001</v>
      </c>
      <c r="X1930">
        <v>1.34904</v>
      </c>
      <c r="Y1930">
        <v>0.23347999999999999</v>
      </c>
      <c r="Z1930">
        <v>0.16740099999999999</v>
      </c>
      <c r="AA1930">
        <v>6.6079288721084595E-2</v>
      </c>
      <c r="AB1930">
        <v>0.23163800000000001</v>
      </c>
      <c r="AC1930">
        <v>1.6916500000000001</v>
      </c>
      <c r="AD1930">
        <v>0.29059800000000002</v>
      </c>
      <c r="AE1930">
        <v>0.63583800000000001</v>
      </c>
      <c r="AH1930">
        <v>6.1458300000000001</v>
      </c>
      <c r="AI1930">
        <v>-0.73003200000000001</v>
      </c>
      <c r="AJ1930">
        <v>-0.89044500000000004</v>
      </c>
    </row>
    <row r="1931" spans="1:36" x14ac:dyDescent="0.45">
      <c r="A1931" t="s">
        <v>3793</v>
      </c>
      <c r="B1931" t="s">
        <v>76</v>
      </c>
      <c r="C1931">
        <v>2</v>
      </c>
      <c r="D1931">
        <v>4</v>
      </c>
      <c r="F1931">
        <v>5.94</v>
      </c>
      <c r="G1931">
        <v>37</v>
      </c>
      <c r="H1931">
        <v>0</v>
      </c>
      <c r="I1931">
        <v>0</v>
      </c>
      <c r="J1931">
        <v>0</v>
      </c>
      <c r="K1931">
        <v>50</v>
      </c>
      <c r="L1931">
        <v>241</v>
      </c>
      <c r="M1931">
        <v>52</v>
      </c>
      <c r="N1931">
        <v>36</v>
      </c>
      <c r="O1931">
        <v>33</v>
      </c>
      <c r="P1931">
        <v>8</v>
      </c>
      <c r="Q1931">
        <v>36</v>
      </c>
      <c r="R1931">
        <v>0</v>
      </c>
      <c r="S1931">
        <v>6</v>
      </c>
      <c r="T1931">
        <v>48</v>
      </c>
      <c r="U1931">
        <v>8.64</v>
      </c>
      <c r="V1931">
        <v>6.48</v>
      </c>
      <c r="W1931">
        <v>1.3333299999999999</v>
      </c>
      <c r="X1931">
        <v>1.44</v>
      </c>
      <c r="Y1931">
        <v>0.19917000000000001</v>
      </c>
      <c r="Z1931">
        <v>0.14937800000000001</v>
      </c>
      <c r="AA1931">
        <v>4.9792528152465799E-2</v>
      </c>
      <c r="AB1931">
        <v>0.26130700000000001</v>
      </c>
      <c r="AC1931">
        <v>1.76</v>
      </c>
      <c r="AD1931">
        <v>0.30769200000000002</v>
      </c>
      <c r="AE1931">
        <v>0.67708299999999999</v>
      </c>
      <c r="AH1931">
        <v>5.9350399999999999</v>
      </c>
      <c r="AI1931">
        <v>-0.73006199999999999</v>
      </c>
      <c r="AJ1931">
        <v>-0.67747400000000002</v>
      </c>
    </row>
    <row r="1932" spans="1:36" x14ac:dyDescent="0.45">
      <c r="A1932" t="s">
        <v>3794</v>
      </c>
      <c r="B1932" t="s">
        <v>28</v>
      </c>
      <c r="C1932">
        <v>4</v>
      </c>
      <c r="D1932">
        <v>5</v>
      </c>
      <c r="F1932">
        <v>5.7446799999999998</v>
      </c>
      <c r="G1932">
        <v>41</v>
      </c>
      <c r="H1932">
        <v>0</v>
      </c>
      <c r="I1932">
        <v>0</v>
      </c>
      <c r="J1932">
        <v>0</v>
      </c>
      <c r="K1932">
        <v>51.7</v>
      </c>
      <c r="L1932">
        <v>248</v>
      </c>
      <c r="M1932">
        <v>58</v>
      </c>
      <c r="N1932">
        <v>36</v>
      </c>
      <c r="O1932">
        <v>33</v>
      </c>
      <c r="P1932">
        <v>8</v>
      </c>
      <c r="Q1932">
        <v>33</v>
      </c>
      <c r="R1932">
        <v>0</v>
      </c>
      <c r="S1932">
        <v>4</v>
      </c>
      <c r="T1932">
        <v>35</v>
      </c>
      <c r="U1932">
        <v>6.0928399999999998</v>
      </c>
      <c r="V1932">
        <v>5.7446799999999998</v>
      </c>
      <c r="W1932">
        <v>1.0606100000000001</v>
      </c>
      <c r="X1932">
        <v>1.3926499999999999</v>
      </c>
      <c r="Y1932">
        <v>0.141129</v>
      </c>
      <c r="Z1932">
        <v>0.13306499999999999</v>
      </c>
      <c r="AA1932">
        <v>8.0645084381103498E-3</v>
      </c>
      <c r="AB1932">
        <v>0.27488200000000002</v>
      </c>
      <c r="AC1932">
        <v>1.7601500000000001</v>
      </c>
      <c r="AD1932">
        <v>0.29761900000000002</v>
      </c>
      <c r="AE1932">
        <v>0.68922300000000003</v>
      </c>
      <c r="AH1932">
        <v>6.0596800000000002</v>
      </c>
      <c r="AI1932">
        <v>-0.73526000000000002</v>
      </c>
      <c r="AJ1932">
        <v>-0.81142000000000003</v>
      </c>
    </row>
    <row r="1933" spans="1:36" x14ac:dyDescent="0.45">
      <c r="A1933" t="s">
        <v>3795</v>
      </c>
      <c r="C1933">
        <v>2</v>
      </c>
      <c r="D1933">
        <v>4</v>
      </c>
      <c r="F1933">
        <v>5.8</v>
      </c>
      <c r="G1933">
        <v>28</v>
      </c>
      <c r="H1933">
        <v>0</v>
      </c>
      <c r="I1933">
        <v>0</v>
      </c>
      <c r="J1933">
        <v>0</v>
      </c>
      <c r="K1933">
        <v>45</v>
      </c>
      <c r="L1933">
        <v>211</v>
      </c>
      <c r="M1933">
        <v>47</v>
      </c>
      <c r="N1933">
        <v>31</v>
      </c>
      <c r="O1933">
        <v>29</v>
      </c>
      <c r="P1933">
        <v>6</v>
      </c>
      <c r="Q1933">
        <v>25</v>
      </c>
      <c r="R1933">
        <v>0</v>
      </c>
      <c r="S1933">
        <v>8</v>
      </c>
      <c r="T1933">
        <v>27</v>
      </c>
      <c r="U1933">
        <v>5.4</v>
      </c>
      <c r="V1933">
        <v>5</v>
      </c>
      <c r="W1933">
        <v>1.08</v>
      </c>
      <c r="X1933">
        <v>1.2</v>
      </c>
      <c r="Y1933">
        <v>0.12796199999999999</v>
      </c>
      <c r="Z1933">
        <v>0.118483</v>
      </c>
      <c r="AA1933">
        <v>9.4786733388900705E-3</v>
      </c>
      <c r="AB1933">
        <v>0.26404499999999997</v>
      </c>
      <c r="AC1933">
        <v>1.6</v>
      </c>
      <c r="AD1933">
        <v>0.28275899999999998</v>
      </c>
      <c r="AE1933">
        <v>0.64465399999999995</v>
      </c>
      <c r="AH1933">
        <v>5.9883699999999997</v>
      </c>
      <c r="AI1933">
        <v>-0.78151599999999999</v>
      </c>
      <c r="AJ1933">
        <v>-0.78262100000000001</v>
      </c>
    </row>
    <row r="1934" spans="1:36" x14ac:dyDescent="0.45">
      <c r="A1934" t="s">
        <v>3796</v>
      </c>
      <c r="B1934" t="s">
        <v>40</v>
      </c>
      <c r="C1934">
        <v>2</v>
      </c>
      <c r="D1934">
        <v>6</v>
      </c>
      <c r="F1934">
        <v>7.1632699999999998</v>
      </c>
      <c r="G1934">
        <v>12</v>
      </c>
      <c r="H1934">
        <v>11</v>
      </c>
      <c r="I1934">
        <v>0</v>
      </c>
      <c r="J1934">
        <v>0</v>
      </c>
      <c r="K1934">
        <v>49</v>
      </c>
      <c r="L1934">
        <v>235</v>
      </c>
      <c r="M1934">
        <v>58</v>
      </c>
      <c r="N1934">
        <v>42</v>
      </c>
      <c r="O1934">
        <v>39</v>
      </c>
      <c r="P1934">
        <v>13</v>
      </c>
      <c r="Q1934">
        <v>32</v>
      </c>
      <c r="R1934">
        <v>0</v>
      </c>
      <c r="S1934">
        <v>1</v>
      </c>
      <c r="T1934">
        <v>38</v>
      </c>
      <c r="U1934">
        <v>6.97959</v>
      </c>
      <c r="V1934">
        <v>5.8775500000000003</v>
      </c>
      <c r="W1934">
        <v>1.1875</v>
      </c>
      <c r="X1934">
        <v>2.3877600000000001</v>
      </c>
      <c r="Y1934">
        <v>0.16170200000000001</v>
      </c>
      <c r="Z1934">
        <v>0.13617000000000001</v>
      </c>
      <c r="AA1934">
        <v>2.5531917810440001E-2</v>
      </c>
      <c r="AB1934">
        <v>0.28712900000000002</v>
      </c>
      <c r="AC1934">
        <v>1.83673</v>
      </c>
      <c r="AD1934">
        <v>0.29801299999999997</v>
      </c>
      <c r="AE1934">
        <v>0.66852400000000001</v>
      </c>
      <c r="AH1934">
        <v>7.1734099999999996</v>
      </c>
      <c r="AI1934">
        <v>-0.788906</v>
      </c>
      <c r="AJ1934">
        <v>-1.0188900000000001</v>
      </c>
    </row>
    <row r="1935" spans="1:36" x14ac:dyDescent="0.45">
      <c r="A1935" t="s">
        <v>3797</v>
      </c>
      <c r="C1935">
        <v>2</v>
      </c>
      <c r="D1935">
        <v>5</v>
      </c>
      <c r="F1935">
        <v>6.4748200000000002</v>
      </c>
      <c r="G1935">
        <v>24</v>
      </c>
      <c r="H1935">
        <v>4</v>
      </c>
      <c r="I1935">
        <v>0</v>
      </c>
      <c r="J1935">
        <v>0</v>
      </c>
      <c r="K1935">
        <v>41.7</v>
      </c>
      <c r="L1935">
        <v>208</v>
      </c>
      <c r="M1935">
        <v>42</v>
      </c>
      <c r="N1935">
        <v>32</v>
      </c>
      <c r="O1935">
        <v>30</v>
      </c>
      <c r="P1935">
        <v>7</v>
      </c>
      <c r="Q1935">
        <v>40</v>
      </c>
      <c r="R1935">
        <v>0</v>
      </c>
      <c r="S1935">
        <v>4</v>
      </c>
      <c r="T1935">
        <v>35</v>
      </c>
      <c r="U1935">
        <v>7.55396</v>
      </c>
      <c r="V1935">
        <v>8.6330899999999993</v>
      </c>
      <c r="W1935">
        <v>0.875</v>
      </c>
      <c r="X1935">
        <v>1.5107900000000001</v>
      </c>
      <c r="Y1935">
        <v>0.168269</v>
      </c>
      <c r="Z1935">
        <v>0.19230800000000001</v>
      </c>
      <c r="AA1935">
        <v>-2.40384638309478E-2</v>
      </c>
      <c r="AB1935">
        <v>0.25609799999999999</v>
      </c>
      <c r="AC1935">
        <v>1.9664299999999999</v>
      </c>
      <c r="AD1935">
        <v>0.286885</v>
      </c>
      <c r="AE1935">
        <v>0.69252100000000005</v>
      </c>
      <c r="AH1935">
        <v>6.9241099999999998</v>
      </c>
      <c r="AI1935">
        <v>-0.79190799999999995</v>
      </c>
      <c r="AJ1935">
        <v>-0.74749900000000002</v>
      </c>
    </row>
    <row r="1936" spans="1:36" x14ac:dyDescent="0.45">
      <c r="A1936" t="s">
        <v>3798</v>
      </c>
      <c r="C1936">
        <v>1</v>
      </c>
      <c r="D1936">
        <v>3</v>
      </c>
      <c r="F1936">
        <v>6.0243399999999996</v>
      </c>
      <c r="G1936">
        <v>35</v>
      </c>
      <c r="H1936">
        <v>0</v>
      </c>
      <c r="I1936">
        <v>0</v>
      </c>
      <c r="J1936">
        <v>0</v>
      </c>
      <c r="K1936">
        <v>49.3</v>
      </c>
      <c r="L1936">
        <v>242</v>
      </c>
      <c r="M1936">
        <v>49</v>
      </c>
      <c r="N1936">
        <v>36</v>
      </c>
      <c r="O1936">
        <v>33</v>
      </c>
      <c r="P1936">
        <v>7</v>
      </c>
      <c r="Q1936">
        <v>43</v>
      </c>
      <c r="R1936">
        <v>0</v>
      </c>
      <c r="S1936">
        <v>4</v>
      </c>
      <c r="T1936">
        <v>44</v>
      </c>
      <c r="U1936">
        <v>8.0324500000000008</v>
      </c>
      <c r="V1936">
        <v>7.8498999999999999</v>
      </c>
      <c r="W1936">
        <v>1.0232600000000001</v>
      </c>
      <c r="X1936">
        <v>1.27789</v>
      </c>
      <c r="Y1936">
        <v>0.18181800000000001</v>
      </c>
      <c r="Z1936">
        <v>0.17768600000000001</v>
      </c>
      <c r="AA1936">
        <v>4.1322410106658901E-3</v>
      </c>
      <c r="AB1936">
        <v>0.25128200000000001</v>
      </c>
      <c r="AC1936">
        <v>1.8661300000000001</v>
      </c>
      <c r="AD1936">
        <v>0.29166700000000001</v>
      </c>
      <c r="AE1936">
        <v>0.68126500000000001</v>
      </c>
      <c r="AH1936">
        <v>6.1759300000000001</v>
      </c>
      <c r="AI1936">
        <v>-0.80352100000000004</v>
      </c>
      <c r="AJ1936">
        <v>-0.80185200000000001</v>
      </c>
    </row>
    <row r="1937" spans="1:36" x14ac:dyDescent="0.45">
      <c r="A1937" t="s">
        <v>3799</v>
      </c>
      <c r="B1937" t="s">
        <v>113</v>
      </c>
      <c r="C1937">
        <v>3</v>
      </c>
      <c r="D1937">
        <v>4</v>
      </c>
      <c r="F1937">
        <v>5.1256300000000001</v>
      </c>
      <c r="G1937">
        <v>41</v>
      </c>
      <c r="H1937">
        <v>0</v>
      </c>
      <c r="I1937">
        <v>0</v>
      </c>
      <c r="J1937">
        <v>0</v>
      </c>
      <c r="K1937">
        <v>59.7</v>
      </c>
      <c r="L1937">
        <v>273</v>
      </c>
      <c r="M1937">
        <v>59</v>
      </c>
      <c r="N1937">
        <v>37</v>
      </c>
      <c r="O1937">
        <v>34</v>
      </c>
      <c r="P1937">
        <v>8</v>
      </c>
      <c r="Q1937">
        <v>31</v>
      </c>
      <c r="R1937">
        <v>0</v>
      </c>
      <c r="S1937">
        <v>10</v>
      </c>
      <c r="T1937">
        <v>45</v>
      </c>
      <c r="U1937">
        <v>6.7839200000000002</v>
      </c>
      <c r="V1937">
        <v>4.6733700000000002</v>
      </c>
      <c r="W1937">
        <v>1.4516100000000001</v>
      </c>
      <c r="X1937">
        <v>1.2060299999999999</v>
      </c>
      <c r="Y1937">
        <v>0.16483500000000001</v>
      </c>
      <c r="Z1937">
        <v>0.113553</v>
      </c>
      <c r="AA1937">
        <v>5.1282055675983401E-2</v>
      </c>
      <c r="AB1937">
        <v>0.25430999999999998</v>
      </c>
      <c r="AC1937">
        <v>1.5075400000000001</v>
      </c>
      <c r="AD1937">
        <v>0.284916</v>
      </c>
      <c r="AE1937">
        <v>0.67258899999999999</v>
      </c>
      <c r="AH1937">
        <v>5.5498500000000002</v>
      </c>
      <c r="AI1937">
        <v>-0.80357800000000001</v>
      </c>
      <c r="AJ1937">
        <v>-0.63496900000000001</v>
      </c>
    </row>
    <row r="1938" spans="1:36" x14ac:dyDescent="0.45">
      <c r="A1938" t="s">
        <v>3800</v>
      </c>
      <c r="B1938" t="s">
        <v>74</v>
      </c>
      <c r="C1938">
        <v>2</v>
      </c>
      <c r="D1938">
        <v>4</v>
      </c>
      <c r="F1938">
        <v>7.0434799999999997</v>
      </c>
      <c r="G1938">
        <v>35</v>
      </c>
      <c r="H1938">
        <v>0</v>
      </c>
      <c r="I1938">
        <v>0</v>
      </c>
      <c r="J1938">
        <v>0</v>
      </c>
      <c r="K1938">
        <v>46</v>
      </c>
      <c r="L1938">
        <v>222</v>
      </c>
      <c r="M1938">
        <v>50</v>
      </c>
      <c r="N1938">
        <v>39</v>
      </c>
      <c r="O1938">
        <v>36</v>
      </c>
      <c r="P1938">
        <v>8</v>
      </c>
      <c r="Q1938">
        <v>33</v>
      </c>
      <c r="R1938">
        <v>0</v>
      </c>
      <c r="S1938">
        <v>6</v>
      </c>
      <c r="T1938">
        <v>32</v>
      </c>
      <c r="U1938">
        <v>6.2608699999999997</v>
      </c>
      <c r="V1938">
        <v>6.4565200000000003</v>
      </c>
      <c r="W1938">
        <v>0.96969700000000003</v>
      </c>
      <c r="X1938">
        <v>1.5652200000000001</v>
      </c>
      <c r="Y1938">
        <v>0.14414399999999999</v>
      </c>
      <c r="Z1938">
        <v>0.148649</v>
      </c>
      <c r="AA1938">
        <v>-4.5045018196105896E-3</v>
      </c>
      <c r="AB1938">
        <v>0.27322400000000002</v>
      </c>
      <c r="AC1938">
        <v>1.8043499999999999</v>
      </c>
      <c r="AD1938">
        <v>0.29370600000000002</v>
      </c>
      <c r="AE1938">
        <v>0.61281300000000005</v>
      </c>
      <c r="AH1938">
        <v>6.6680799999999998</v>
      </c>
      <c r="AI1938">
        <v>-0.81187900000000002</v>
      </c>
      <c r="AJ1938">
        <v>-1.1234900000000001</v>
      </c>
    </row>
    <row r="1939" spans="1:36" x14ac:dyDescent="0.45">
      <c r="A1939" t="s">
        <v>3801</v>
      </c>
      <c r="C1939">
        <v>1</v>
      </c>
      <c r="D1939">
        <v>2</v>
      </c>
      <c r="F1939">
        <v>7.1287099999999999</v>
      </c>
      <c r="G1939">
        <v>26</v>
      </c>
      <c r="H1939">
        <v>0</v>
      </c>
      <c r="I1939">
        <v>0</v>
      </c>
      <c r="J1939">
        <v>0</v>
      </c>
      <c r="K1939">
        <v>30.3</v>
      </c>
      <c r="L1939">
        <v>154</v>
      </c>
      <c r="M1939">
        <v>30</v>
      </c>
      <c r="N1939">
        <v>26</v>
      </c>
      <c r="O1939">
        <v>24</v>
      </c>
      <c r="P1939">
        <v>6</v>
      </c>
      <c r="Q1939">
        <v>34</v>
      </c>
      <c r="R1939">
        <v>0</v>
      </c>
      <c r="S1939">
        <v>3</v>
      </c>
      <c r="T1939">
        <v>33</v>
      </c>
      <c r="U1939">
        <v>9.8019800000000004</v>
      </c>
      <c r="V1939">
        <v>10.099</v>
      </c>
      <c r="W1939">
        <v>0.97058800000000001</v>
      </c>
      <c r="X1939">
        <v>1.7821800000000001</v>
      </c>
      <c r="Y1939">
        <v>0.214286</v>
      </c>
      <c r="Z1939">
        <v>0.220779</v>
      </c>
      <c r="AA1939">
        <v>-6.49350881576538E-3</v>
      </c>
      <c r="AB1939">
        <v>0.25641000000000003</v>
      </c>
      <c r="AC1939">
        <v>2.1122100000000001</v>
      </c>
      <c r="AD1939">
        <v>0.30769200000000002</v>
      </c>
      <c r="AE1939">
        <v>0.68345299999999998</v>
      </c>
      <c r="AH1939">
        <v>7.3144499999999999</v>
      </c>
      <c r="AI1939">
        <v>-0.84381200000000001</v>
      </c>
      <c r="AJ1939">
        <v>-0.88878400000000002</v>
      </c>
    </row>
    <row r="1940" spans="1:36" x14ac:dyDescent="0.45">
      <c r="A1940" t="s">
        <v>3802</v>
      </c>
      <c r="C1940">
        <v>0</v>
      </c>
      <c r="D1940">
        <v>2</v>
      </c>
      <c r="F1940">
        <v>7.7042799999999998</v>
      </c>
      <c r="G1940">
        <v>20</v>
      </c>
      <c r="H1940">
        <v>0</v>
      </c>
      <c r="I1940">
        <v>0</v>
      </c>
      <c r="J1940">
        <v>0</v>
      </c>
      <c r="K1940">
        <v>25.7</v>
      </c>
      <c r="L1940">
        <v>132</v>
      </c>
      <c r="M1940">
        <v>30</v>
      </c>
      <c r="N1940">
        <v>24</v>
      </c>
      <c r="O1940">
        <v>22</v>
      </c>
      <c r="P1940">
        <v>6</v>
      </c>
      <c r="Q1940">
        <v>22</v>
      </c>
      <c r="R1940">
        <v>0</v>
      </c>
      <c r="S1940">
        <v>4</v>
      </c>
      <c r="T1940">
        <v>21</v>
      </c>
      <c r="U1940">
        <v>7.3540900000000002</v>
      </c>
      <c r="V1940">
        <v>7.7042799999999998</v>
      </c>
      <c r="W1940">
        <v>0.95454499999999998</v>
      </c>
      <c r="X1940">
        <v>2.1011700000000002</v>
      </c>
      <c r="Y1940">
        <v>0.15909100000000001</v>
      </c>
      <c r="Z1940">
        <v>0.16666700000000001</v>
      </c>
      <c r="AA1940">
        <v>-7.5757652521133397E-3</v>
      </c>
      <c r="AB1940">
        <v>0.28301900000000002</v>
      </c>
      <c r="AC1940">
        <v>2.0233500000000002</v>
      </c>
      <c r="AD1940">
        <v>0.30379699999999998</v>
      </c>
      <c r="AE1940">
        <v>0.64220200000000005</v>
      </c>
      <c r="AH1940">
        <v>7.6908399999999997</v>
      </c>
      <c r="AI1940">
        <v>-0.85367400000000004</v>
      </c>
      <c r="AJ1940">
        <v>-1.0407500000000001</v>
      </c>
    </row>
    <row r="1941" spans="1:36" x14ac:dyDescent="0.45">
      <c r="A1941" t="s">
        <v>3803</v>
      </c>
      <c r="B1941" t="s">
        <v>34</v>
      </c>
      <c r="C1941">
        <v>1</v>
      </c>
      <c r="D1941">
        <v>4</v>
      </c>
      <c r="F1941">
        <v>6.9767400000000004</v>
      </c>
      <c r="G1941">
        <v>21</v>
      </c>
      <c r="H1941">
        <v>3</v>
      </c>
      <c r="I1941">
        <v>0</v>
      </c>
      <c r="J1941">
        <v>0</v>
      </c>
      <c r="K1941">
        <v>38.700000000000003</v>
      </c>
      <c r="L1941">
        <v>200</v>
      </c>
      <c r="M1941">
        <v>36</v>
      </c>
      <c r="N1941">
        <v>32</v>
      </c>
      <c r="O1941">
        <v>30</v>
      </c>
      <c r="P1941">
        <v>6</v>
      </c>
      <c r="Q1941">
        <v>43</v>
      </c>
      <c r="R1941">
        <v>0</v>
      </c>
      <c r="S1941">
        <v>6</v>
      </c>
      <c r="T1941">
        <v>39</v>
      </c>
      <c r="U1941">
        <v>9.0697700000000001</v>
      </c>
      <c r="V1941">
        <v>10</v>
      </c>
      <c r="W1941">
        <v>0.90697700000000003</v>
      </c>
      <c r="X1941">
        <v>1.3953500000000001</v>
      </c>
      <c r="Y1941">
        <v>0.19500000000000001</v>
      </c>
      <c r="Z1941">
        <v>0.215</v>
      </c>
      <c r="AA1941">
        <v>-2.0000010728836001E-2</v>
      </c>
      <c r="AB1941">
        <v>0.23841100000000001</v>
      </c>
      <c r="AC1941">
        <v>2.0413399999999999</v>
      </c>
      <c r="AD1941">
        <v>0.28301900000000002</v>
      </c>
      <c r="AE1941">
        <v>0.66572200000000004</v>
      </c>
      <c r="AH1941">
        <v>7.05349</v>
      </c>
      <c r="AI1941">
        <v>-0.90303599999999995</v>
      </c>
      <c r="AJ1941">
        <v>-0.95307299999999995</v>
      </c>
    </row>
    <row r="1942" spans="1:36" x14ac:dyDescent="0.45">
      <c r="A1942" t="s">
        <v>3804</v>
      </c>
      <c r="C1942">
        <v>1</v>
      </c>
      <c r="D1942">
        <v>4</v>
      </c>
      <c r="F1942">
        <v>7.1388100000000003</v>
      </c>
      <c r="G1942">
        <v>25</v>
      </c>
      <c r="H1942">
        <v>0</v>
      </c>
      <c r="I1942">
        <v>0</v>
      </c>
      <c r="J1942">
        <v>0</v>
      </c>
      <c r="K1942">
        <v>35.299999999999997</v>
      </c>
      <c r="L1942">
        <v>182</v>
      </c>
      <c r="M1942">
        <v>40</v>
      </c>
      <c r="N1942">
        <v>30</v>
      </c>
      <c r="O1942">
        <v>28</v>
      </c>
      <c r="P1942">
        <v>6</v>
      </c>
      <c r="Q1942">
        <v>32</v>
      </c>
      <c r="R1942">
        <v>1</v>
      </c>
      <c r="S1942">
        <v>6</v>
      </c>
      <c r="T1942">
        <v>24</v>
      </c>
      <c r="U1942">
        <v>6.1189799999999996</v>
      </c>
      <c r="V1942">
        <v>8.1586400000000001</v>
      </c>
      <c r="W1942">
        <v>0.75</v>
      </c>
      <c r="X1942">
        <v>1.5297499999999999</v>
      </c>
      <c r="Y1942">
        <v>0.13186800000000001</v>
      </c>
      <c r="Z1942">
        <v>0.17582400000000001</v>
      </c>
      <c r="AA1942">
        <v>-4.3956041336059501E-2</v>
      </c>
      <c r="AB1942">
        <v>0.27777800000000002</v>
      </c>
      <c r="AC1942">
        <v>2.03966</v>
      </c>
      <c r="AD1942">
        <v>0.29824600000000001</v>
      </c>
      <c r="AE1942">
        <v>0.66037699999999999</v>
      </c>
      <c r="AH1942">
        <v>7.3343600000000002</v>
      </c>
      <c r="AI1942">
        <v>-1.0274799999999999</v>
      </c>
      <c r="AJ1942">
        <v>-1.0325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69F347-5432-4EA4-8AA5-DF77157292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Team Table</vt:lpstr>
      <vt:lpstr>Pitcher - On Pace Counting Stat</vt:lpstr>
      <vt:lpstr>Current Team WAR - Pitching</vt:lpstr>
      <vt:lpstr>PECOTA Projections</vt:lpstr>
      <vt:lpstr>Team WAR Projections</vt:lpstr>
      <vt:lpstr>Current Team WAR - Bat</vt:lpstr>
      <vt:lpstr>Pitcher Table</vt:lpstr>
      <vt:lpstr>Batter Table</vt:lpstr>
      <vt:lpstr>FanGraphs ZiPS - Update - Batte</vt:lpstr>
      <vt:lpstr>FanGraphs ZiPS - PreSeason - Ba</vt:lpstr>
      <vt:lpstr>FanGraphs Current - Pitcher</vt:lpstr>
      <vt:lpstr>Batter - On Pace Couting Stat</vt:lpstr>
      <vt:lpstr>FanGraphs Current - Batter</vt:lpstr>
      <vt:lpstr>FanGraphs ZiPS - Update - Pitch</vt:lpstr>
      <vt:lpstr>FanGraphs ZiPS - PreSeason - 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dcterms:created xsi:type="dcterms:W3CDTF">2024-06-29T18:54:52Z</dcterms:created>
  <dcterms:modified xsi:type="dcterms:W3CDTF">2024-07-02T22:03:24Z</dcterms:modified>
</cp:coreProperties>
</file>